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4.xml" ContentType="application/vnd.openxmlformats-officedocument.drawing+xml"/>
  <Override PartName="/xl/ctrlProps/ctrlProp24.xml" ContentType="application/vnd.ms-excel.controlproperties+xml"/>
  <Override PartName="/xl/drawings/drawing5.xml" ContentType="application/vnd.openxmlformats-officedocument.drawing+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alcChain.xml" ContentType="application/vnd.openxmlformats-officedocument.spreadsheetml.calcChain+xml"/>
  <Override PartName="/xl/vbaProject.bin" ContentType="application/vnd.ms-office.vbaProject"/>
  <Override PartName="/xl/attachedToolbars.bin" ContentType="application/vnd.ms-excel.attachedToolbars"/>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928" codeName="{B6124F1A-AFFB-F854-7757-9A1D4C6FC43C}"/>
  <workbookPr codeName="ThisWorkbook" defaultThemeVersion="124226"/>
  <mc:AlternateContent xmlns:mc="http://schemas.openxmlformats.org/markup-compatibility/2006">
    <mc:Choice Requires="x15">
      <x15ac:absPath xmlns:x15ac="http://schemas.microsoft.com/office/spreadsheetml/2010/11/ac" url="C:\Users\noahd\Downloads\"/>
    </mc:Choice>
  </mc:AlternateContent>
  <xr:revisionPtr revIDLastSave="0" documentId="13_ncr:1_{ECEDE9EB-7B64-44AA-BEE3-AD6805737A23}" xr6:coauthVersionLast="47" xr6:coauthVersionMax="47" xr10:uidLastSave="{00000000-0000-0000-0000-000000000000}"/>
  <bookViews>
    <workbookView xWindow="-120" yWindow="-120" windowWidth="38640" windowHeight="21840" tabRatio="891" firstSheet="4" activeTab="23" xr2:uid="{00000000-000D-0000-FFFF-FFFF00000000}"/>
  </bookViews>
  <sheets>
    <sheet name="DQbyEvent_Print" sheetId="52" state="hidden" r:id="rId1"/>
    <sheet name="DQ_Codes" sheetId="51" state="hidden" r:id="rId2"/>
    <sheet name="Instructions" sheetId="22" r:id="rId3"/>
    <sheet name="Version History" sheetId="35" r:id="rId4"/>
    <sheet name="Set UP" sheetId="4" r:id="rId5"/>
    <sheet name="Dry Incident" sheetId="27" r:id="rId6"/>
    <sheet name="Extra Incident" sheetId="38" state="hidden" r:id="rId7"/>
    <sheet name="Wet Incident" sheetId="24" r:id="rId8"/>
    <sheet name="RopeThrow" sheetId="45" r:id="rId9"/>
    <sheet name="Swim&amp;Tow" sheetId="30" r:id="rId10"/>
    <sheet name="Medley" sheetId="28" r:id="rId11"/>
    <sheet name="Manikin Carry" sheetId="29" r:id="rId12"/>
    <sheet name="Obstacle" sheetId="34" r:id="rId13"/>
    <sheet name="Competition Places" sheetId="21" r:id="rId14"/>
    <sheet name="A Places" sheetId="32" r:id="rId15"/>
    <sheet name="Old Competition Results" sheetId="7" state="hidden" r:id="rId16"/>
    <sheet name="Old League Results" sheetId="31" state="hidden" r:id="rId17"/>
    <sheet name="Old Freshers Results" sheetId="37" state="hidden" r:id="rId18"/>
    <sheet name="Old Non-S Results" sheetId="42" state="hidden" r:id="rId19"/>
    <sheet name="RLSS SPORTS LEAGUE" sheetId="40" state="hidden" r:id="rId20"/>
    <sheet name="B Places" sheetId="33" r:id="rId21"/>
    <sheet name="Freshers Places" sheetId="36" r:id="rId22"/>
    <sheet name="Non-S Places" sheetId="43" r:id="rId23"/>
    <sheet name="Comp Results" sheetId="47" r:id="rId24"/>
    <sheet name="League Result" sheetId="48" state="hidden" r:id="rId25"/>
    <sheet name="Freshers Results" sheetId="49" state="hidden" r:id="rId26"/>
    <sheet name="Non-Student Results" sheetId="50" state="hidden" r:id="rId27"/>
  </sheets>
  <externalReferences>
    <externalReference r:id="rId28"/>
  </externalReferences>
  <definedNames>
    <definedName name="_xlnm._FilterDatabase" localSheetId="23" hidden="1">'Comp Results'!$D$5:$E$46</definedName>
    <definedName name="_xlnm._FilterDatabase" localSheetId="1" hidden="1">DQ_Codes!$A$1:$H$1</definedName>
    <definedName name="_xlnm._FilterDatabase" localSheetId="5" hidden="1">'Dry Incident'!$D$20:$E$60</definedName>
    <definedName name="_xlnm._FilterDatabase" localSheetId="6" hidden="1">'Extra Incident'!$D$20:$E$60</definedName>
    <definedName name="_xlnm._FilterDatabase" localSheetId="11" hidden="1">'Manikin Carry'!$D$5:$E$46</definedName>
    <definedName name="_xlnm._FilterDatabase" localSheetId="10" hidden="1">Medley!$D$5:$E$46</definedName>
    <definedName name="_xlnm._FilterDatabase" localSheetId="12" hidden="1">Obstacle!$D$5:$E$46</definedName>
    <definedName name="_xlnm._FilterDatabase" localSheetId="15" hidden="1">'Old Competition Results'!$D$5:$E$46</definedName>
    <definedName name="_xlnm._FilterDatabase" localSheetId="8" hidden="1">RopeThrow!$D$5:$E$46</definedName>
    <definedName name="_xlnm._FilterDatabase" localSheetId="9" hidden="1">'Swim&amp;Tow'!$D$5:$E$46</definedName>
    <definedName name="_xlnm._FilterDatabase" localSheetId="7" hidden="1">'Wet Incident'!$B$20:$E$61</definedName>
    <definedName name="Clubs" comment="A list of all club currently entered" localSheetId="19">'[1]Set UP'!$D$7:$D$46</definedName>
    <definedName name="Clubs" comment="A list of all club currently entered">'Set UP'!$D$7:$D$54</definedName>
    <definedName name="Line_ThrowDQ">DQ_Codes!$O$2:$O$1048576</definedName>
    <definedName name="Line_ThrowPen">DQ_Codes!$W$2:$W$1048576</definedName>
    <definedName name="ManikinDQ">DQ_Codes!$P$2:$P$1048576</definedName>
    <definedName name="MedleyDQ">DQ_Codes!$Q$2:$Q$1048576</definedName>
    <definedName name="ObstcleDQ">DQ_Codes!$R$2:$R$1048576</definedName>
    <definedName name="_xlnm.Print_Area" localSheetId="14">'A Places'!$B$2:$E$47</definedName>
    <definedName name="_xlnm.Print_Area" localSheetId="20">'B Places'!$B$2:$E$47</definedName>
    <definedName name="_xlnm.Print_Area" localSheetId="23">'Comp Results'!$B$2:$AN$55</definedName>
    <definedName name="_xlnm.Print_Area" localSheetId="13">'Competition Places'!$B$2:$E$55</definedName>
    <definedName name="_xlnm.Print_Area" localSheetId="21">'Freshers Places'!$B$2:$E$47</definedName>
    <definedName name="_xlnm.Print_Area" localSheetId="11">'Manikin Carry'!$A$5:$L$47</definedName>
    <definedName name="_xlnm.Print_Area" localSheetId="10">Medley!$A$5:$L$47</definedName>
    <definedName name="_xlnm.Print_Area" localSheetId="22">'Non-S Places'!$B$2:$E$47</definedName>
    <definedName name="_xlnm.Print_Area" localSheetId="12">Obstacle!$A$5:$L$47</definedName>
    <definedName name="_xlnm.Print_Area" localSheetId="8">RopeThrow!$A$5:$S$47</definedName>
    <definedName name="_xlnm.Print_Area" localSheetId="4">'Set UP'!$B$3:$D$36</definedName>
    <definedName name="_xlnm.Print_Area" localSheetId="9">'Swim&amp;Tow'!$A$5:$S$47</definedName>
    <definedName name="S_TDQ">DQ_Codes!$N$2:$N$1048576</definedName>
    <definedName name="S_TPen">DQ_Codes!$V$2:$V$1048576</definedName>
    <definedName name="SERCDQ">DQ_Codes!$M$2:$M$1048576</definedName>
    <definedName name="SERCPen">DQ_Codes!$U$2:$U$1048576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54" i="34" l="1"/>
  <c r="AD53" i="34"/>
  <c r="AD52" i="34"/>
  <c r="AD51" i="34"/>
  <c r="AD50" i="34"/>
  <c r="AD49" i="34"/>
  <c r="AD48" i="34"/>
  <c r="AD47" i="34"/>
  <c r="AD46" i="34"/>
  <c r="AD45" i="34"/>
  <c r="AD44" i="34"/>
  <c r="AD43" i="34"/>
  <c r="AD42" i="34"/>
  <c r="AD41" i="34"/>
  <c r="AD40" i="34"/>
  <c r="AD39" i="34"/>
  <c r="AD38" i="34"/>
  <c r="AD37" i="34"/>
  <c r="AD36" i="34"/>
  <c r="AD35" i="34"/>
  <c r="AD34" i="34"/>
  <c r="AD33" i="34"/>
  <c r="AD32" i="34"/>
  <c r="AD31" i="34"/>
  <c r="AD30" i="34"/>
  <c r="AD29" i="34"/>
  <c r="AD28" i="34"/>
  <c r="AD27" i="34"/>
  <c r="AD26" i="34"/>
  <c r="AD25" i="34"/>
  <c r="AD24" i="34"/>
  <c r="AD23" i="34"/>
  <c r="AD22" i="34"/>
  <c r="AD21" i="34"/>
  <c r="AD20" i="34"/>
  <c r="AD19" i="34"/>
  <c r="AD18" i="34"/>
  <c r="AD17" i="34"/>
  <c r="AD16" i="34"/>
  <c r="AD15" i="34"/>
  <c r="AD14" i="34"/>
  <c r="AD13" i="34"/>
  <c r="AD12" i="34"/>
  <c r="AD11" i="34"/>
  <c r="AD10" i="34"/>
  <c r="AD9" i="34"/>
  <c r="AD8" i="34"/>
  <c r="AD7" i="34"/>
  <c r="AD54" i="29"/>
  <c r="AD53" i="29"/>
  <c r="AD52" i="29"/>
  <c r="AD51" i="29"/>
  <c r="AD50" i="29"/>
  <c r="AD49" i="29"/>
  <c r="AD48" i="29"/>
  <c r="AD47" i="29"/>
  <c r="AD46" i="29"/>
  <c r="AD45" i="29"/>
  <c r="AD44" i="29"/>
  <c r="AD43" i="29"/>
  <c r="AD42" i="29"/>
  <c r="AD41" i="29"/>
  <c r="AD40" i="29"/>
  <c r="AD39" i="29"/>
  <c r="AD38" i="29"/>
  <c r="AD37" i="29"/>
  <c r="AD36" i="29"/>
  <c r="AD35" i="29"/>
  <c r="AD34" i="29"/>
  <c r="AD33" i="29"/>
  <c r="AD32" i="29"/>
  <c r="AD31" i="29"/>
  <c r="AD30" i="29"/>
  <c r="AD29" i="29"/>
  <c r="AD28" i="29"/>
  <c r="AD27" i="29"/>
  <c r="AD26" i="29"/>
  <c r="AD25" i="29"/>
  <c r="AD24" i="29"/>
  <c r="AD23" i="29"/>
  <c r="AD22" i="29"/>
  <c r="AD21" i="29"/>
  <c r="AD20" i="29"/>
  <c r="AD19" i="29"/>
  <c r="AD18" i="29"/>
  <c r="AD17" i="29"/>
  <c r="AD16" i="29"/>
  <c r="AD15" i="29"/>
  <c r="AD14" i="29"/>
  <c r="AD13" i="29"/>
  <c r="AD12" i="29"/>
  <c r="AD11" i="29"/>
  <c r="AD10" i="29"/>
  <c r="AD9" i="29"/>
  <c r="AD8" i="29"/>
  <c r="AD7" i="29"/>
  <c r="U18" i="51" a="1"/>
  <c r="U18" i="51" s="1"/>
  <c r="V18" i="51" a="1"/>
  <c r="V18" i="51" s="1"/>
  <c r="D62" i="52" s="1"/>
  <c r="E62" i="52" s="1"/>
  <c r="W18" i="51" a="1"/>
  <c r="W18" i="51" s="1"/>
  <c r="U19" i="51" a="1"/>
  <c r="U19" i="51" s="1"/>
  <c r="V19" i="51" a="1"/>
  <c r="V19" i="51" s="1"/>
  <c r="D63" i="52" s="1"/>
  <c r="E63" i="52" s="1"/>
  <c r="W19" i="51" a="1"/>
  <c r="W19" i="51" s="1"/>
  <c r="U20" i="51" a="1"/>
  <c r="U20" i="51" s="1"/>
  <c r="V20" i="51" a="1"/>
  <c r="V20" i="51" s="1"/>
  <c r="D64" i="52" s="1"/>
  <c r="E64" i="52" s="1"/>
  <c r="W20" i="51" a="1"/>
  <c r="W20" i="51" s="1"/>
  <c r="U3" i="51" a="1"/>
  <c r="U3" i="51" s="1"/>
  <c r="V3" i="51" a="1"/>
  <c r="V3" i="51" s="1"/>
  <c r="D47" i="52" s="1"/>
  <c r="W3" i="51" a="1"/>
  <c r="W3" i="51" s="1"/>
  <c r="U4" i="51" a="1"/>
  <c r="U4" i="51" s="1"/>
  <c r="V4" i="51" a="1"/>
  <c r="V4" i="51" s="1"/>
  <c r="W4" i="51" a="1"/>
  <c r="W4" i="51" s="1"/>
  <c r="U5" i="51" a="1"/>
  <c r="U5" i="51" s="1"/>
  <c r="V5" i="51" a="1"/>
  <c r="V5" i="51" s="1"/>
  <c r="D49" i="52" s="1"/>
  <c r="W5" i="51" a="1"/>
  <c r="W5" i="51" s="1"/>
  <c r="U6" i="51" a="1"/>
  <c r="U6" i="51" s="1"/>
  <c r="V6" i="51" a="1"/>
  <c r="V6" i="51" s="1"/>
  <c r="W6" i="51" a="1"/>
  <c r="W6" i="51" s="1"/>
  <c r="U7" i="51" a="1"/>
  <c r="U7" i="51" s="1"/>
  <c r="V7" i="51" a="1"/>
  <c r="V7" i="51" s="1"/>
  <c r="D51" i="52" s="1"/>
  <c r="W7" i="51" a="1"/>
  <c r="W7" i="51" s="1"/>
  <c r="U8" i="51" a="1"/>
  <c r="U8" i="51" s="1"/>
  <c r="V8" i="51" a="1"/>
  <c r="V8" i="51" s="1"/>
  <c r="W8" i="51" a="1"/>
  <c r="W8" i="51" s="1"/>
  <c r="U9" i="51" a="1"/>
  <c r="U9" i="51" s="1"/>
  <c r="V9" i="51" a="1"/>
  <c r="V9" i="51" s="1"/>
  <c r="D53" i="52" s="1"/>
  <c r="W9" i="51" a="1"/>
  <c r="W9" i="51" s="1"/>
  <c r="U10" i="51" a="1"/>
  <c r="U10" i="51" s="1"/>
  <c r="V10" i="51" a="1"/>
  <c r="V10" i="51" s="1"/>
  <c r="D54" i="52" s="1"/>
  <c r="W10" i="51" a="1"/>
  <c r="W10" i="51" s="1"/>
  <c r="U11" i="51" a="1"/>
  <c r="U11" i="51" s="1"/>
  <c r="V11" i="51" a="1"/>
  <c r="V11" i="51" s="1"/>
  <c r="D55" i="52" s="1"/>
  <c r="W11" i="51" a="1"/>
  <c r="W11" i="51" s="1"/>
  <c r="U12" i="51" a="1"/>
  <c r="U12" i="51" s="1"/>
  <c r="V12" i="51" a="1"/>
  <c r="V12" i="51" s="1"/>
  <c r="W12" i="51" a="1"/>
  <c r="W12" i="51"/>
  <c r="U13" i="51" a="1"/>
  <c r="U13" i="51" s="1"/>
  <c r="V13" i="51" a="1"/>
  <c r="V13" i="51" s="1"/>
  <c r="D57" i="52" s="1"/>
  <c r="E57" i="52" s="1"/>
  <c r="W13" i="51" a="1"/>
  <c r="W13" i="51" s="1"/>
  <c r="U14" i="51" a="1"/>
  <c r="U14" i="51" s="1"/>
  <c r="V14" i="51" a="1"/>
  <c r="V14" i="51" s="1"/>
  <c r="D58" i="52" s="1"/>
  <c r="E58" i="52" s="1"/>
  <c r="W14" i="51" a="1"/>
  <c r="W14" i="51" s="1"/>
  <c r="U15" i="51" a="1"/>
  <c r="U15" i="51" s="1"/>
  <c r="V15" i="51" a="1"/>
  <c r="V15" i="51" s="1"/>
  <c r="D59" i="52" s="1"/>
  <c r="E59" i="52" s="1"/>
  <c r="W15" i="51" a="1"/>
  <c r="W15" i="51" s="1"/>
  <c r="U16" i="51" a="1"/>
  <c r="U16" i="51" s="1"/>
  <c r="V16" i="51" a="1"/>
  <c r="V16" i="51" s="1"/>
  <c r="D60" i="52" s="1"/>
  <c r="E60" i="52" s="1"/>
  <c r="W16" i="51" a="1"/>
  <c r="W16" i="51" s="1"/>
  <c r="U17" i="51" a="1"/>
  <c r="U17" i="51" s="1"/>
  <c r="V17" i="51" a="1"/>
  <c r="V17" i="51" s="1"/>
  <c r="D61" i="52" s="1"/>
  <c r="E61" i="52" s="1"/>
  <c r="W17" i="51" a="1"/>
  <c r="W17" i="51" s="1"/>
  <c r="V2" i="51" a="1"/>
  <c r="V2" i="51" s="1"/>
  <c r="D46" i="52" s="1"/>
  <c r="W2" i="51" a="1"/>
  <c r="W2" i="51" s="1"/>
  <c r="U2" i="51" a="1"/>
  <c r="U2" i="51" s="1"/>
  <c r="D48" i="52"/>
  <c r="D50" i="52"/>
  <c r="D52" i="52"/>
  <c r="D56" i="52"/>
  <c r="D129" i="52" l="1"/>
  <c r="E129" i="52" s="1"/>
  <c r="D130" i="52"/>
  <c r="E130" i="52" s="1"/>
  <c r="D42" i="52"/>
  <c r="E42" i="52" s="1"/>
  <c r="D43" i="52"/>
  <c r="E43" i="52" s="1"/>
  <c r="D85" i="52"/>
  <c r="E85" i="52" s="1"/>
  <c r="D86" i="52"/>
  <c r="E86" i="52" s="1"/>
  <c r="D87" i="52"/>
  <c r="E87" i="52" s="1"/>
  <c r="A41" i="52"/>
  <c r="B41" i="52" s="1"/>
  <c r="A42" i="52"/>
  <c r="B42" i="52" s="1"/>
  <c r="A260" i="52"/>
  <c r="B260" i="52" s="1"/>
  <c r="A261" i="52"/>
  <c r="B261" i="52" s="1"/>
  <c r="A262" i="52"/>
  <c r="B262" i="52" s="1"/>
  <c r="A216" i="52"/>
  <c r="B216" i="52" s="1"/>
  <c r="A217" i="52"/>
  <c r="B217" i="52" s="1"/>
  <c r="A218" i="52"/>
  <c r="A172" i="52"/>
  <c r="B172" i="52" s="1"/>
  <c r="A173" i="52"/>
  <c r="B173" i="52" s="1"/>
  <c r="A174" i="52"/>
  <c r="A124" i="52"/>
  <c r="B124" i="52" s="1"/>
  <c r="A125" i="52"/>
  <c r="B125" i="52" s="1"/>
  <c r="A126" i="52"/>
  <c r="B126" i="52" s="1"/>
  <c r="A127" i="52"/>
  <c r="B127" i="52" s="1"/>
  <c r="A128" i="52"/>
  <c r="B128" i="52" s="1"/>
  <c r="A129" i="52"/>
  <c r="B129" i="52" s="1"/>
  <c r="A130" i="52"/>
  <c r="A84" i="52"/>
  <c r="B84" i="52" s="1"/>
  <c r="A85" i="52"/>
  <c r="B85" i="52" s="1"/>
  <c r="A86" i="52"/>
  <c r="A32" i="52"/>
  <c r="B32" i="52" s="1"/>
  <c r="A33" i="52"/>
  <c r="B33" i="52" s="1"/>
  <c r="A34" i="52"/>
  <c r="B34" i="52" s="1"/>
  <c r="A35" i="52"/>
  <c r="B35" i="52" s="1"/>
  <c r="A36" i="52"/>
  <c r="B36" i="52" s="1"/>
  <c r="A37" i="52"/>
  <c r="B37" i="52" s="1"/>
  <c r="A38" i="52"/>
  <c r="B38" i="52" s="1"/>
  <c r="A39" i="52"/>
  <c r="B39" i="52" s="1"/>
  <c r="A40" i="52"/>
  <c r="B40" i="52" s="1"/>
  <c r="P8" i="45" l="1"/>
  <c r="P9" i="45"/>
  <c r="P10" i="45"/>
  <c r="P11" i="45"/>
  <c r="P12" i="45"/>
  <c r="P13" i="45"/>
  <c r="P14" i="45"/>
  <c r="P15" i="45"/>
  <c r="P16" i="45"/>
  <c r="P17" i="45"/>
  <c r="P18" i="45"/>
  <c r="P19" i="45"/>
  <c r="P20" i="45"/>
  <c r="P21" i="45"/>
  <c r="P22" i="45"/>
  <c r="P23" i="45"/>
  <c r="P24" i="45"/>
  <c r="P25" i="45"/>
  <c r="P26" i="45"/>
  <c r="P27" i="45"/>
  <c r="P28" i="45"/>
  <c r="P29" i="45"/>
  <c r="P30" i="45"/>
  <c r="P31" i="45"/>
  <c r="P32" i="45"/>
  <c r="P33" i="45"/>
  <c r="P34" i="45"/>
  <c r="P35" i="45"/>
  <c r="P36" i="45"/>
  <c r="P37" i="45"/>
  <c r="P38" i="45"/>
  <c r="P39" i="45"/>
  <c r="P40" i="45"/>
  <c r="P41" i="45"/>
  <c r="P42" i="45"/>
  <c r="P43" i="45"/>
  <c r="P44" i="45"/>
  <c r="P45" i="45"/>
  <c r="P46" i="45"/>
  <c r="P47" i="45"/>
  <c r="P48" i="45"/>
  <c r="P49" i="45"/>
  <c r="P50" i="45"/>
  <c r="P51" i="45"/>
  <c r="P52" i="45"/>
  <c r="P7" i="45"/>
  <c r="K8" i="45"/>
  <c r="K9" i="45"/>
  <c r="K10" i="45"/>
  <c r="K11" i="45"/>
  <c r="K12" i="45"/>
  <c r="K13" i="45"/>
  <c r="K14" i="45"/>
  <c r="K15" i="45"/>
  <c r="K16" i="45"/>
  <c r="K17" i="45"/>
  <c r="K18" i="45"/>
  <c r="K19" i="45"/>
  <c r="K20" i="45"/>
  <c r="K21" i="45"/>
  <c r="K22" i="45"/>
  <c r="K23" i="45"/>
  <c r="K24" i="45"/>
  <c r="K25" i="45"/>
  <c r="K26" i="45"/>
  <c r="K27" i="45"/>
  <c r="K28" i="45"/>
  <c r="K29" i="45"/>
  <c r="K30" i="45"/>
  <c r="K31" i="45"/>
  <c r="K32" i="45"/>
  <c r="K33" i="45"/>
  <c r="K34" i="45"/>
  <c r="K35" i="45"/>
  <c r="K36" i="45"/>
  <c r="K37" i="45"/>
  <c r="K38" i="45"/>
  <c r="K39" i="45"/>
  <c r="K40" i="45"/>
  <c r="K41" i="45"/>
  <c r="K42" i="45"/>
  <c r="K43" i="45"/>
  <c r="K44" i="45"/>
  <c r="K45" i="45"/>
  <c r="K46" i="45"/>
  <c r="K47" i="45"/>
  <c r="K48" i="45"/>
  <c r="K49" i="45"/>
  <c r="K50" i="45"/>
  <c r="K51" i="45"/>
  <c r="K52" i="45"/>
  <c r="K7" i="45"/>
  <c r="P8" i="30"/>
  <c r="P9" i="30"/>
  <c r="P10" i="30"/>
  <c r="P11" i="30"/>
  <c r="P12" i="30"/>
  <c r="P13" i="30"/>
  <c r="P14" i="30"/>
  <c r="P15" i="30"/>
  <c r="P16" i="30"/>
  <c r="P17" i="30"/>
  <c r="P18" i="30"/>
  <c r="P19" i="30"/>
  <c r="P20" i="30"/>
  <c r="P21" i="30"/>
  <c r="P22" i="30"/>
  <c r="P23" i="30"/>
  <c r="P24" i="30"/>
  <c r="P25" i="30"/>
  <c r="P26" i="30"/>
  <c r="P27" i="30"/>
  <c r="P28" i="30"/>
  <c r="P29" i="30"/>
  <c r="P30" i="30"/>
  <c r="P31" i="30"/>
  <c r="P32" i="30"/>
  <c r="P33" i="30"/>
  <c r="P34" i="30"/>
  <c r="P35" i="30"/>
  <c r="P36" i="30"/>
  <c r="P37" i="30"/>
  <c r="P38" i="30"/>
  <c r="P39" i="30"/>
  <c r="P40" i="30"/>
  <c r="P41" i="30"/>
  <c r="P42" i="30"/>
  <c r="P43" i="30"/>
  <c r="P44" i="30"/>
  <c r="P45" i="30"/>
  <c r="P46" i="30"/>
  <c r="P47" i="30"/>
  <c r="P48" i="30"/>
  <c r="P49" i="30"/>
  <c r="P50" i="30"/>
  <c r="P51" i="30"/>
  <c r="P52" i="30"/>
  <c r="P53" i="30"/>
  <c r="P54" i="30"/>
  <c r="P7" i="30"/>
  <c r="N31" i="51" l="1" a="1"/>
  <c r="N31" i="51" s="1"/>
  <c r="O31" i="51" a="1"/>
  <c r="O31" i="51" s="1"/>
  <c r="P31" i="51" a="1"/>
  <c r="P31" i="51" s="1"/>
  <c r="Q31" i="51" a="1"/>
  <c r="Q31" i="51" s="1"/>
  <c r="R31" i="51" a="1"/>
  <c r="R31" i="51" s="1"/>
  <c r="N32" i="51" a="1"/>
  <c r="N32" i="51" s="1"/>
  <c r="O32" i="51" a="1"/>
  <c r="O32" i="51" s="1"/>
  <c r="P32" i="51" a="1"/>
  <c r="P32" i="51" s="1"/>
  <c r="Q32" i="51" a="1"/>
  <c r="Q32" i="51" s="1"/>
  <c r="R32" i="51" a="1"/>
  <c r="R32" i="51" s="1"/>
  <c r="N33" i="51" a="1"/>
  <c r="N33" i="51" s="1"/>
  <c r="A76" i="52" s="1"/>
  <c r="B76" i="52" s="1"/>
  <c r="O33" i="51" a="1"/>
  <c r="O33" i="51" s="1"/>
  <c r="P33" i="51" a="1"/>
  <c r="P33" i="51" s="1"/>
  <c r="Q33" i="51" a="1"/>
  <c r="Q33" i="51" s="1"/>
  <c r="R33" i="51" a="1"/>
  <c r="R33" i="51" s="1"/>
  <c r="A252" i="52" s="1"/>
  <c r="B252" i="52" s="1"/>
  <c r="N34" i="51" a="1"/>
  <c r="N34" i="51" s="1"/>
  <c r="A77" i="52" s="1"/>
  <c r="B77" i="52" s="1"/>
  <c r="O34" i="51" a="1"/>
  <c r="O34" i="51" s="1"/>
  <c r="P34" i="51" a="1"/>
  <c r="P34" i="51" s="1"/>
  <c r="Q34" i="51" a="1"/>
  <c r="Q34" i="51" s="1"/>
  <c r="R34" i="51" a="1"/>
  <c r="R34" i="51" s="1"/>
  <c r="A253" i="52" s="1"/>
  <c r="B253" i="52" s="1"/>
  <c r="N35" i="51" a="1"/>
  <c r="N35" i="51" s="1"/>
  <c r="A78" i="52" s="1"/>
  <c r="B78" i="52" s="1"/>
  <c r="O35" i="51" a="1"/>
  <c r="O35" i="51" s="1"/>
  <c r="P35" i="51" a="1"/>
  <c r="P35" i="51" s="1"/>
  <c r="Q35" i="51" a="1"/>
  <c r="Q35" i="51" s="1"/>
  <c r="R35" i="51" a="1"/>
  <c r="R35" i="51" s="1"/>
  <c r="A254" i="52" s="1"/>
  <c r="B254" i="52" s="1"/>
  <c r="N36" i="51" a="1"/>
  <c r="N36" i="51" s="1"/>
  <c r="A79" i="52" s="1"/>
  <c r="B79" i="52" s="1"/>
  <c r="O36" i="51" a="1"/>
  <c r="O36" i="51" s="1"/>
  <c r="P36" i="51" a="1"/>
  <c r="P36" i="51" s="1"/>
  <c r="A211" i="52" s="1"/>
  <c r="B211" i="52" s="1"/>
  <c r="Q36" i="51" a="1"/>
  <c r="Q36" i="51" s="1"/>
  <c r="R36" i="51" a="1"/>
  <c r="R36" i="51" s="1"/>
  <c r="A255" i="52" s="1"/>
  <c r="B255" i="52" s="1"/>
  <c r="N37" i="51" a="1"/>
  <c r="N37" i="51" s="1"/>
  <c r="A80" i="52" s="1"/>
  <c r="B80" i="52" s="1"/>
  <c r="O37" i="51" a="1"/>
  <c r="O37" i="51" s="1"/>
  <c r="P37" i="51" a="1"/>
  <c r="P37" i="51" s="1"/>
  <c r="A212" i="52" s="1"/>
  <c r="B212" i="52" s="1"/>
  <c r="Q37" i="51" a="1"/>
  <c r="Q37" i="51" s="1"/>
  <c r="A168" i="52" s="1"/>
  <c r="B168" i="52" s="1"/>
  <c r="R37" i="51" a="1"/>
  <c r="R37" i="51" s="1"/>
  <c r="A256" i="52" s="1"/>
  <c r="B256" i="52" s="1"/>
  <c r="N38" i="51" a="1"/>
  <c r="N38" i="51" s="1"/>
  <c r="A81" i="52" s="1"/>
  <c r="B81" i="52" s="1"/>
  <c r="O38" i="51" a="1"/>
  <c r="O38" i="51" s="1"/>
  <c r="P38" i="51" a="1"/>
  <c r="P38" i="51" s="1"/>
  <c r="A213" i="52" s="1"/>
  <c r="B213" i="52" s="1"/>
  <c r="Q38" i="51" a="1"/>
  <c r="Q38" i="51" s="1"/>
  <c r="A169" i="52" s="1"/>
  <c r="B169" i="52" s="1"/>
  <c r="R38" i="51" a="1"/>
  <c r="R38" i="51" s="1"/>
  <c r="A257" i="52" s="1"/>
  <c r="B257" i="52" s="1"/>
  <c r="N39" i="51" a="1"/>
  <c r="N39" i="51" s="1"/>
  <c r="A82" i="52" s="1"/>
  <c r="B82" i="52" s="1"/>
  <c r="O39" i="51" a="1"/>
  <c r="O39" i="51" s="1"/>
  <c r="P39" i="51" a="1"/>
  <c r="P39" i="51" s="1"/>
  <c r="A214" i="52" s="1"/>
  <c r="B214" i="52" s="1"/>
  <c r="Q39" i="51" a="1"/>
  <c r="Q39" i="51" s="1"/>
  <c r="A170" i="52" s="1"/>
  <c r="B170" i="52" s="1"/>
  <c r="R39" i="51" a="1"/>
  <c r="R39" i="51" s="1"/>
  <c r="A258" i="52" s="1"/>
  <c r="B258" i="52" s="1"/>
  <c r="N40" i="51" a="1"/>
  <c r="N40" i="51" s="1"/>
  <c r="A83" i="52" s="1"/>
  <c r="B83" i="52" s="1"/>
  <c r="O40" i="51" a="1"/>
  <c r="O40" i="51" s="1"/>
  <c r="A123" i="52" s="1"/>
  <c r="B123" i="52" s="1"/>
  <c r="P40" i="51" a="1"/>
  <c r="P40" i="51" s="1"/>
  <c r="A215" i="52" s="1"/>
  <c r="B215" i="52" s="1"/>
  <c r="Q40" i="51" a="1"/>
  <c r="Q40" i="51" s="1"/>
  <c r="A171" i="52" s="1"/>
  <c r="B171" i="52" s="1"/>
  <c r="R40" i="51" a="1"/>
  <c r="R40" i="51" s="1"/>
  <c r="A259" i="52" s="1"/>
  <c r="B259" i="52" s="1"/>
  <c r="M8" i="51" a="1"/>
  <c r="M8" i="51" s="1"/>
  <c r="A9" i="52" s="1"/>
  <c r="B9" i="52" s="1"/>
  <c r="N8" i="51" a="1"/>
  <c r="N8" i="51" s="1"/>
  <c r="O8" i="51" a="1"/>
  <c r="O8" i="51" s="1"/>
  <c r="P8" i="51" a="1"/>
  <c r="P8" i="51" s="1"/>
  <c r="Q8" i="51" a="1"/>
  <c r="Q8" i="51" s="1"/>
  <c r="R8" i="51" a="1"/>
  <c r="R8" i="51" s="1"/>
  <c r="M9" i="51" a="1"/>
  <c r="M9" i="51" s="1"/>
  <c r="A10" i="52" s="1"/>
  <c r="B10" i="52" s="1"/>
  <c r="N9" i="51" a="1"/>
  <c r="N9" i="51" s="1"/>
  <c r="O9" i="51" a="1"/>
  <c r="O9" i="51" s="1"/>
  <c r="P9" i="51" a="1"/>
  <c r="P9" i="51" s="1"/>
  <c r="Q9" i="51" a="1"/>
  <c r="Q9" i="51" s="1"/>
  <c r="R9" i="51" a="1"/>
  <c r="R9" i="51" s="1"/>
  <c r="M10" i="51" a="1"/>
  <c r="M10" i="51" s="1"/>
  <c r="A11" i="52" s="1"/>
  <c r="B11" i="52" s="1"/>
  <c r="N10" i="51" a="1"/>
  <c r="N10" i="51" s="1"/>
  <c r="O10" i="51" a="1"/>
  <c r="O10" i="51" s="1"/>
  <c r="P10" i="51" a="1"/>
  <c r="P10" i="51" s="1"/>
  <c r="Q10" i="51" a="1"/>
  <c r="Q10" i="51" s="1"/>
  <c r="R10" i="51" a="1"/>
  <c r="R10" i="51" s="1"/>
  <c r="M11" i="51" a="1"/>
  <c r="M11" i="51" s="1"/>
  <c r="A12" i="52" s="1"/>
  <c r="B12" i="52" s="1"/>
  <c r="N11" i="51" a="1"/>
  <c r="N11" i="51" s="1"/>
  <c r="O11" i="51" a="1"/>
  <c r="O11" i="51" s="1"/>
  <c r="P11" i="51" a="1"/>
  <c r="P11" i="51" s="1"/>
  <c r="Q11" i="51" a="1"/>
  <c r="Q11" i="51" s="1"/>
  <c r="R11" i="51" a="1"/>
  <c r="R11" i="51" s="1"/>
  <c r="M12" i="51" a="1"/>
  <c r="M12" i="51" s="1"/>
  <c r="A13" i="52" s="1"/>
  <c r="B13" i="52" s="1"/>
  <c r="N12" i="51" a="1"/>
  <c r="N12" i="51" s="1"/>
  <c r="O12" i="51" a="1"/>
  <c r="O12" i="51" s="1"/>
  <c r="P12" i="51" a="1"/>
  <c r="P12" i="51" s="1"/>
  <c r="Q12" i="51" a="1"/>
  <c r="Q12" i="51" s="1"/>
  <c r="R12" i="51" a="1"/>
  <c r="R12" i="51" s="1"/>
  <c r="M13" i="51" a="1"/>
  <c r="M13" i="51" s="1"/>
  <c r="A14" i="52" s="1"/>
  <c r="B14" i="52" s="1"/>
  <c r="N13" i="51" a="1"/>
  <c r="N13" i="51" s="1"/>
  <c r="O13" i="51" a="1"/>
  <c r="O13" i="51" s="1"/>
  <c r="P13" i="51" a="1"/>
  <c r="P13" i="51" s="1"/>
  <c r="Q13" i="51" a="1"/>
  <c r="Q13" i="51" s="1"/>
  <c r="R13" i="51" a="1"/>
  <c r="R13" i="51" s="1"/>
  <c r="M14" i="51" a="1"/>
  <c r="M14" i="51" s="1"/>
  <c r="A15" i="52" s="1"/>
  <c r="B15" i="52" s="1"/>
  <c r="N14" i="51" a="1"/>
  <c r="N14" i="51" s="1"/>
  <c r="O14" i="51" a="1"/>
  <c r="O14" i="51" s="1"/>
  <c r="P14" i="51" a="1"/>
  <c r="P14" i="51" s="1"/>
  <c r="Q14" i="51" a="1"/>
  <c r="Q14" i="51" s="1"/>
  <c r="R14" i="51" a="1"/>
  <c r="R14" i="51" s="1"/>
  <c r="M15" i="51" a="1"/>
  <c r="M15" i="51" s="1"/>
  <c r="A16" i="52" s="1"/>
  <c r="B16" i="52" s="1"/>
  <c r="N15" i="51" a="1"/>
  <c r="N15" i="51" s="1"/>
  <c r="O15" i="51" a="1"/>
  <c r="O15" i="51" s="1"/>
  <c r="P15" i="51" a="1"/>
  <c r="P15" i="51" s="1"/>
  <c r="Q15" i="51" a="1"/>
  <c r="Q15" i="51" s="1"/>
  <c r="R15" i="51" a="1"/>
  <c r="R15" i="51" s="1"/>
  <c r="M16" i="51" a="1"/>
  <c r="M16" i="51" s="1"/>
  <c r="A17" i="52" s="1"/>
  <c r="B17" i="52" s="1"/>
  <c r="N16" i="51" a="1"/>
  <c r="N16" i="51" s="1"/>
  <c r="O16" i="51" a="1"/>
  <c r="O16" i="51" s="1"/>
  <c r="P16" i="51" a="1"/>
  <c r="P16" i="51" s="1"/>
  <c r="Q16" i="51" a="1"/>
  <c r="Q16" i="51" s="1"/>
  <c r="R16" i="51" a="1"/>
  <c r="R16" i="51" s="1"/>
  <c r="M17" i="51" a="1"/>
  <c r="M17" i="51" s="1"/>
  <c r="A18" i="52" s="1"/>
  <c r="B18" i="52" s="1"/>
  <c r="N17" i="51" a="1"/>
  <c r="N17" i="51" s="1"/>
  <c r="O17" i="51" a="1"/>
  <c r="O17" i="51" s="1"/>
  <c r="P17" i="51" a="1"/>
  <c r="P17" i="51" s="1"/>
  <c r="Q17" i="51" a="1"/>
  <c r="Q17" i="51" s="1"/>
  <c r="R17" i="51" a="1"/>
  <c r="R17" i="51" s="1"/>
  <c r="M18" i="51" a="1"/>
  <c r="M18" i="51" s="1"/>
  <c r="A19" i="52" s="1"/>
  <c r="B19" i="52" s="1"/>
  <c r="N18" i="51" a="1"/>
  <c r="N18" i="51" s="1"/>
  <c r="O18" i="51" a="1"/>
  <c r="O18" i="51" s="1"/>
  <c r="P18" i="51" a="1"/>
  <c r="P18" i="51" s="1"/>
  <c r="Q18" i="51" a="1"/>
  <c r="Q18" i="51" s="1"/>
  <c r="R18" i="51" a="1"/>
  <c r="R18" i="51" s="1"/>
  <c r="M19" i="51" a="1"/>
  <c r="M19" i="51" s="1"/>
  <c r="A20" i="52" s="1"/>
  <c r="B20" i="52" s="1"/>
  <c r="N19" i="51" a="1"/>
  <c r="N19" i="51" s="1"/>
  <c r="O19" i="51" a="1"/>
  <c r="O19" i="51" s="1"/>
  <c r="P19" i="51" a="1"/>
  <c r="P19" i="51" s="1"/>
  <c r="Q19" i="51" a="1"/>
  <c r="Q19" i="51" s="1"/>
  <c r="R19" i="51" a="1"/>
  <c r="R19" i="51" s="1"/>
  <c r="M20" i="51" a="1"/>
  <c r="M20" i="51" s="1"/>
  <c r="A21" i="52" s="1"/>
  <c r="B21" i="52" s="1"/>
  <c r="N20" i="51" a="1"/>
  <c r="N20" i="51" s="1"/>
  <c r="O20" i="51" a="1"/>
  <c r="O20" i="51" s="1"/>
  <c r="P20" i="51" a="1"/>
  <c r="P20" i="51" s="1"/>
  <c r="Q20" i="51" a="1"/>
  <c r="Q20" i="51" s="1"/>
  <c r="R20" i="51" a="1"/>
  <c r="R20" i="51" s="1"/>
  <c r="M21" i="51" a="1"/>
  <c r="M21" i="51" s="1"/>
  <c r="A22" i="52" s="1"/>
  <c r="B22" i="52" s="1"/>
  <c r="N21" i="51" a="1"/>
  <c r="N21" i="51" s="1"/>
  <c r="O21" i="51" a="1"/>
  <c r="O21" i="51" s="1"/>
  <c r="P21" i="51" a="1"/>
  <c r="P21" i="51" s="1"/>
  <c r="Q21" i="51" a="1"/>
  <c r="Q21" i="51" s="1"/>
  <c r="R21" i="51" a="1"/>
  <c r="R21" i="51" s="1"/>
  <c r="M22" i="51" a="1"/>
  <c r="M22" i="51" s="1"/>
  <c r="A23" i="52" s="1"/>
  <c r="B23" i="52" s="1"/>
  <c r="N22" i="51" a="1"/>
  <c r="N22" i="51" s="1"/>
  <c r="O22" i="51" a="1"/>
  <c r="O22" i="51" s="1"/>
  <c r="P22" i="51" a="1"/>
  <c r="P22" i="51" s="1"/>
  <c r="Q22" i="51" a="1"/>
  <c r="Q22" i="51" s="1"/>
  <c r="R22" i="51" a="1"/>
  <c r="R22" i="51" s="1"/>
  <c r="M23" i="51" a="1"/>
  <c r="M23" i="51" s="1"/>
  <c r="A24" i="52" s="1"/>
  <c r="B24" i="52" s="1"/>
  <c r="N23" i="51" a="1"/>
  <c r="N23" i="51" s="1"/>
  <c r="O23" i="51" a="1"/>
  <c r="O23" i="51" s="1"/>
  <c r="P23" i="51" a="1"/>
  <c r="P23" i="51" s="1"/>
  <c r="Q23" i="51" a="1"/>
  <c r="Q23" i="51" s="1"/>
  <c r="R23" i="51" a="1"/>
  <c r="R23" i="51" s="1"/>
  <c r="M24" i="51" a="1"/>
  <c r="M24" i="51" s="1"/>
  <c r="A25" i="52" s="1"/>
  <c r="B25" i="52" s="1"/>
  <c r="N24" i="51" a="1"/>
  <c r="N24" i="51" s="1"/>
  <c r="O24" i="51" a="1"/>
  <c r="O24" i="51" s="1"/>
  <c r="P24" i="51" a="1"/>
  <c r="P24" i="51" s="1"/>
  <c r="Q24" i="51" a="1"/>
  <c r="Q24" i="51" s="1"/>
  <c r="R24" i="51" a="1"/>
  <c r="R24" i="51" s="1"/>
  <c r="M25" i="51" a="1"/>
  <c r="M25" i="51" s="1"/>
  <c r="A26" i="52" s="1"/>
  <c r="B26" i="52" s="1"/>
  <c r="N25" i="51" a="1"/>
  <c r="N25" i="51" s="1"/>
  <c r="O25" i="51" a="1"/>
  <c r="O25" i="51" s="1"/>
  <c r="P25" i="51" a="1"/>
  <c r="P25" i="51" s="1"/>
  <c r="Q25" i="51" a="1"/>
  <c r="Q25" i="51" s="1"/>
  <c r="R25" i="51" a="1"/>
  <c r="R25" i="51" s="1"/>
  <c r="M26" i="51" a="1"/>
  <c r="M26" i="51" s="1"/>
  <c r="A27" i="52" s="1"/>
  <c r="B27" i="52" s="1"/>
  <c r="N26" i="51" a="1"/>
  <c r="N26" i="51" s="1"/>
  <c r="O26" i="51" a="1"/>
  <c r="O26" i="51" s="1"/>
  <c r="P26" i="51" a="1"/>
  <c r="P26" i="51" s="1"/>
  <c r="Q26" i="51" a="1"/>
  <c r="Q26" i="51" s="1"/>
  <c r="R26" i="51" a="1"/>
  <c r="R26" i="51" s="1"/>
  <c r="M27" i="51" a="1"/>
  <c r="M27" i="51" s="1"/>
  <c r="A28" i="52" s="1"/>
  <c r="B28" i="52" s="1"/>
  <c r="N27" i="51" a="1"/>
  <c r="N27" i="51" s="1"/>
  <c r="O27" i="51" a="1"/>
  <c r="O27" i="51" s="1"/>
  <c r="P27" i="51" a="1"/>
  <c r="P27" i="51" s="1"/>
  <c r="Q27" i="51" a="1"/>
  <c r="Q27" i="51" s="1"/>
  <c r="R27" i="51" a="1"/>
  <c r="R27" i="51" s="1"/>
  <c r="M28" i="51" a="1"/>
  <c r="M28" i="51" s="1"/>
  <c r="A29" i="52" s="1"/>
  <c r="B29" i="52" s="1"/>
  <c r="N28" i="51" a="1"/>
  <c r="N28" i="51" s="1"/>
  <c r="O28" i="51" a="1"/>
  <c r="O28" i="51" s="1"/>
  <c r="P28" i="51" a="1"/>
  <c r="P28" i="51" s="1"/>
  <c r="Q28" i="51" a="1"/>
  <c r="Q28" i="51" s="1"/>
  <c r="R28" i="51" a="1"/>
  <c r="R28" i="51" s="1"/>
  <c r="M29" i="51" a="1"/>
  <c r="M29" i="51" s="1"/>
  <c r="A30" i="52" s="1"/>
  <c r="B30" i="52" s="1"/>
  <c r="N29" i="51" a="1"/>
  <c r="N29" i="51" s="1"/>
  <c r="O29" i="51" a="1"/>
  <c r="O29" i="51" s="1"/>
  <c r="P29" i="51" a="1"/>
  <c r="P29" i="51" s="1"/>
  <c r="Q29" i="51" a="1"/>
  <c r="Q29" i="51" s="1"/>
  <c r="R29" i="51" a="1"/>
  <c r="R29" i="51" s="1"/>
  <c r="M30" i="51" a="1"/>
  <c r="M30" i="51" s="1"/>
  <c r="A31" i="52" s="1"/>
  <c r="B31" i="52" s="1"/>
  <c r="N30" i="51" a="1"/>
  <c r="N30" i="51" s="1"/>
  <c r="O30" i="51" a="1"/>
  <c r="O30" i="51" s="1"/>
  <c r="P30" i="51" a="1"/>
  <c r="P30" i="51" s="1"/>
  <c r="Q30" i="51" a="1"/>
  <c r="Q30" i="51" s="1"/>
  <c r="R30" i="51" a="1"/>
  <c r="R30" i="51" s="1"/>
  <c r="R4" i="51" a="1"/>
  <c r="R4" i="51" s="1"/>
  <c r="R5" i="51" a="1"/>
  <c r="R5" i="51" s="1"/>
  <c r="R6" i="51" a="1"/>
  <c r="R6" i="51" s="1"/>
  <c r="R7" i="51" a="1"/>
  <c r="R7" i="51" s="1"/>
  <c r="Q4" i="51" a="1"/>
  <c r="Q4" i="51" s="1"/>
  <c r="Q5" i="51" a="1"/>
  <c r="Q5" i="51" s="1"/>
  <c r="Q6" i="51" a="1"/>
  <c r="Q6" i="51" s="1"/>
  <c r="Q7" i="51" a="1"/>
  <c r="Q7" i="51" s="1"/>
  <c r="P4" i="51" a="1"/>
  <c r="P4" i="51" s="1"/>
  <c r="P5" i="51" a="1"/>
  <c r="P5" i="51" s="1"/>
  <c r="P6" i="51" a="1"/>
  <c r="P6" i="51" s="1"/>
  <c r="P7" i="51" a="1"/>
  <c r="P7" i="51" s="1"/>
  <c r="N4" i="51" a="1"/>
  <c r="N4" i="51" s="1"/>
  <c r="N5" i="51" a="1"/>
  <c r="N5" i="51" s="1"/>
  <c r="N6" i="51" a="1"/>
  <c r="N6" i="51" s="1"/>
  <c r="N7" i="51" a="1"/>
  <c r="N7" i="51" s="1"/>
  <c r="M3" i="51" a="1"/>
  <c r="M3" i="51" s="1"/>
  <c r="A4" i="52" s="1"/>
  <c r="B4" i="52" s="1"/>
  <c r="M4" i="51" a="1"/>
  <c r="M4" i="51" s="1"/>
  <c r="A5" i="52" s="1"/>
  <c r="B5" i="52" s="1"/>
  <c r="M5" i="51" a="1"/>
  <c r="M5" i="51" s="1"/>
  <c r="A6" i="52" s="1"/>
  <c r="B6" i="52" s="1"/>
  <c r="M6" i="51" a="1"/>
  <c r="M6" i="51" s="1"/>
  <c r="A7" i="52" s="1"/>
  <c r="B7" i="52" s="1"/>
  <c r="M7" i="51" a="1"/>
  <c r="M7" i="51" s="1"/>
  <c r="A8" i="52" s="1"/>
  <c r="B8" i="52" s="1"/>
  <c r="O7" i="51" a="1"/>
  <c r="O7" i="51" s="1"/>
  <c r="P3" i="51" a="1"/>
  <c r="P3" i="51" s="1"/>
  <c r="Q3" i="51" a="1"/>
  <c r="Q3" i="51" s="1"/>
  <c r="R3" i="51" a="1"/>
  <c r="R3" i="51" s="1"/>
  <c r="N3" i="51" a="1"/>
  <c r="N3" i="51" s="1"/>
  <c r="M2" i="51" a="1"/>
  <c r="M2" i="51" s="1"/>
  <c r="A3" i="52" s="1"/>
  <c r="B3" i="52" s="1"/>
  <c r="A166" i="52" l="1"/>
  <c r="B166" i="52" s="1"/>
  <c r="AG38" i="28"/>
  <c r="AH38" i="28" s="1"/>
  <c r="A162" i="52"/>
  <c r="B162" i="52" s="1"/>
  <c r="AG34" i="28"/>
  <c r="AH34" i="28" s="1"/>
  <c r="A210" i="52"/>
  <c r="B210" i="52" s="1"/>
  <c r="AG38" i="29"/>
  <c r="AH38" i="29" s="1"/>
  <c r="A165" i="52"/>
  <c r="B165" i="52" s="1"/>
  <c r="AG37" i="28"/>
  <c r="AH37" i="28" s="1"/>
  <c r="A161" i="52"/>
  <c r="B161" i="52" s="1"/>
  <c r="AG33" i="28"/>
  <c r="AH33" i="28" s="1"/>
  <c r="A209" i="52"/>
  <c r="B209" i="52" s="1"/>
  <c r="AG37" i="29"/>
  <c r="AH37" i="29" s="1"/>
  <c r="A164" i="52"/>
  <c r="B164" i="52" s="1"/>
  <c r="AG36" i="28"/>
  <c r="AH36" i="28" s="1"/>
  <c r="A167" i="52"/>
  <c r="B167" i="52" s="1"/>
  <c r="AG39" i="28"/>
  <c r="AH39" i="28" s="1"/>
  <c r="A208" i="52"/>
  <c r="B208" i="52" s="1"/>
  <c r="AG36" i="29"/>
  <c r="AH36" i="29" s="1"/>
  <c r="A163" i="52"/>
  <c r="B163" i="52" s="1"/>
  <c r="AG35" i="28"/>
  <c r="AH35" i="28" s="1"/>
  <c r="AN6" i="30"/>
  <c r="AO6" i="30" s="1"/>
  <c r="A46" i="52"/>
  <c r="B46" i="52" s="1"/>
  <c r="AG6" i="34"/>
  <c r="AH6" i="34" s="1"/>
  <c r="A222" i="52"/>
  <c r="B222" i="52" s="1"/>
  <c r="AG6" i="28"/>
  <c r="AH6" i="28" s="1"/>
  <c r="A134" i="52"/>
  <c r="B134" i="52" s="1"/>
  <c r="AG6" i="29"/>
  <c r="AH6" i="29" s="1"/>
  <c r="A178" i="52"/>
  <c r="B178" i="52" s="1"/>
  <c r="BG6" i="45"/>
  <c r="BH6" i="45" s="1"/>
  <c r="A90" i="52"/>
  <c r="B90" i="52" s="1"/>
  <c r="AN10" i="30"/>
  <c r="AO10" i="30" s="1"/>
  <c r="A50" i="52"/>
  <c r="B50" i="52" s="1"/>
  <c r="AN9" i="30"/>
  <c r="AO9" i="30" s="1"/>
  <c r="A49" i="52"/>
  <c r="B49" i="52" s="1"/>
  <c r="AN8" i="30"/>
  <c r="AO8" i="30" s="1"/>
  <c r="A48" i="52"/>
  <c r="B48" i="52" s="1"/>
  <c r="AN7" i="30"/>
  <c r="AO7" i="30" s="1"/>
  <c r="A47" i="52"/>
  <c r="B47" i="52" s="1"/>
  <c r="AG10" i="29"/>
  <c r="AH10" i="29" s="1"/>
  <c r="A182" i="52"/>
  <c r="B182" i="52" s="1"/>
  <c r="AG9" i="29"/>
  <c r="AH9" i="29" s="1"/>
  <c r="A181" i="52"/>
  <c r="B181" i="52" s="1"/>
  <c r="AG8" i="29"/>
  <c r="AH8" i="29" s="1"/>
  <c r="A180" i="52"/>
  <c r="B180" i="52" s="1"/>
  <c r="AG7" i="29"/>
  <c r="AH7" i="29" s="1"/>
  <c r="A179" i="52"/>
  <c r="B179" i="52" s="1"/>
  <c r="AG10" i="28"/>
  <c r="AH10" i="28" s="1"/>
  <c r="A138" i="52"/>
  <c r="B138" i="52" s="1"/>
  <c r="AG9" i="28"/>
  <c r="AH9" i="28" s="1"/>
  <c r="A137" i="52"/>
  <c r="B137" i="52" s="1"/>
  <c r="AG8" i="28"/>
  <c r="AH8" i="28" s="1"/>
  <c r="A136" i="52"/>
  <c r="B136" i="52" s="1"/>
  <c r="AG7" i="28"/>
  <c r="AH7" i="28" s="1"/>
  <c r="A135" i="52"/>
  <c r="B135" i="52" s="1"/>
  <c r="AG10" i="34"/>
  <c r="AH10" i="34" s="1"/>
  <c r="A226" i="52"/>
  <c r="B226" i="52" s="1"/>
  <c r="AG9" i="34"/>
  <c r="AH9" i="34" s="1"/>
  <c r="A225" i="52"/>
  <c r="B225" i="52" s="1"/>
  <c r="AG8" i="34"/>
  <c r="AH8" i="34" s="1"/>
  <c r="A224" i="52"/>
  <c r="B224" i="52" s="1"/>
  <c r="AG7" i="34"/>
  <c r="AH7" i="34" s="1"/>
  <c r="A223" i="52"/>
  <c r="B223" i="52" s="1"/>
  <c r="AG33" i="34"/>
  <c r="AH33" i="34" s="1"/>
  <c r="A249" i="52"/>
  <c r="B249" i="52" s="1"/>
  <c r="AG33" i="29"/>
  <c r="AH33" i="29" s="1"/>
  <c r="A205" i="52"/>
  <c r="B205" i="52" s="1"/>
  <c r="BG29" i="45"/>
  <c r="BH29" i="45" s="1"/>
  <c r="A113" i="52"/>
  <c r="B113" i="52" s="1"/>
  <c r="AN33" i="30"/>
  <c r="AO33" i="30" s="1"/>
  <c r="A73" i="52"/>
  <c r="B73" i="52" s="1"/>
  <c r="AG32" i="34"/>
  <c r="AH32" i="34" s="1"/>
  <c r="A248" i="52"/>
  <c r="B248" i="52" s="1"/>
  <c r="AG32" i="28"/>
  <c r="AH32" i="28" s="1"/>
  <c r="A160" i="52"/>
  <c r="B160" i="52" s="1"/>
  <c r="AG32" i="29"/>
  <c r="AH32" i="29" s="1"/>
  <c r="A204" i="52"/>
  <c r="B204" i="52" s="1"/>
  <c r="BG28" i="45"/>
  <c r="BH28" i="45" s="1"/>
  <c r="A112" i="52"/>
  <c r="B112" i="52" s="1"/>
  <c r="AN32" i="30"/>
  <c r="AO32" i="30" s="1"/>
  <c r="A72" i="52"/>
  <c r="B72" i="52" s="1"/>
  <c r="AG31" i="34"/>
  <c r="AH31" i="34" s="1"/>
  <c r="A247" i="52"/>
  <c r="B247" i="52" s="1"/>
  <c r="AG31" i="28"/>
  <c r="AH31" i="28" s="1"/>
  <c r="A159" i="52"/>
  <c r="B159" i="52" s="1"/>
  <c r="AG31" i="29"/>
  <c r="AH31" i="29" s="1"/>
  <c r="A203" i="52"/>
  <c r="B203" i="52" s="1"/>
  <c r="BG27" i="45"/>
  <c r="BH27" i="45" s="1"/>
  <c r="A111" i="52"/>
  <c r="B111" i="52" s="1"/>
  <c r="AN31" i="30"/>
  <c r="AO31" i="30" s="1"/>
  <c r="A71" i="52"/>
  <c r="B71" i="52" s="1"/>
  <c r="AG30" i="34"/>
  <c r="AH30" i="34" s="1"/>
  <c r="A246" i="52"/>
  <c r="B246" i="52" s="1"/>
  <c r="AG30" i="28"/>
  <c r="AH30" i="28" s="1"/>
  <c r="A158" i="52"/>
  <c r="B158" i="52" s="1"/>
  <c r="AG30" i="29"/>
  <c r="AH30" i="29" s="1"/>
  <c r="A202" i="52"/>
  <c r="B202" i="52" s="1"/>
  <c r="BG26" i="45"/>
  <c r="BH26" i="45" s="1"/>
  <c r="A110" i="52"/>
  <c r="B110" i="52" s="1"/>
  <c r="AN30" i="30"/>
  <c r="AO30" i="30" s="1"/>
  <c r="A70" i="52"/>
  <c r="B70" i="52" s="1"/>
  <c r="AG29" i="34"/>
  <c r="AH29" i="34" s="1"/>
  <c r="A245" i="52"/>
  <c r="B245" i="52" s="1"/>
  <c r="AG29" i="28"/>
  <c r="AH29" i="28" s="1"/>
  <c r="A157" i="52"/>
  <c r="B157" i="52" s="1"/>
  <c r="AG29" i="29"/>
  <c r="AH29" i="29" s="1"/>
  <c r="A201" i="52"/>
  <c r="B201" i="52" s="1"/>
  <c r="BG25" i="45"/>
  <c r="BH25" i="45" s="1"/>
  <c r="A109" i="52"/>
  <c r="B109" i="52" s="1"/>
  <c r="AN29" i="30"/>
  <c r="AO29" i="30" s="1"/>
  <c r="A69" i="52"/>
  <c r="B69" i="52" s="1"/>
  <c r="AG28" i="34"/>
  <c r="AH28" i="34" s="1"/>
  <c r="A244" i="52"/>
  <c r="B244" i="52" s="1"/>
  <c r="AG28" i="28"/>
  <c r="AH28" i="28" s="1"/>
  <c r="A156" i="52"/>
  <c r="B156" i="52" s="1"/>
  <c r="AG28" i="29"/>
  <c r="AH28" i="29" s="1"/>
  <c r="A200" i="52"/>
  <c r="B200" i="52" s="1"/>
  <c r="BG24" i="45"/>
  <c r="BH24" i="45" s="1"/>
  <c r="A108" i="52"/>
  <c r="B108" i="52" s="1"/>
  <c r="AN28" i="30"/>
  <c r="AO28" i="30" s="1"/>
  <c r="A68" i="52"/>
  <c r="B68" i="52" s="1"/>
  <c r="AG27" i="34"/>
  <c r="AH27" i="34" s="1"/>
  <c r="A243" i="52"/>
  <c r="B243" i="52" s="1"/>
  <c r="AG27" i="28"/>
  <c r="AH27" i="28" s="1"/>
  <c r="A155" i="52"/>
  <c r="B155" i="52" s="1"/>
  <c r="AG27" i="29"/>
  <c r="AH27" i="29" s="1"/>
  <c r="A199" i="52"/>
  <c r="B199" i="52" s="1"/>
  <c r="BG23" i="45"/>
  <c r="BH23" i="45" s="1"/>
  <c r="A107" i="52"/>
  <c r="B107" i="52" s="1"/>
  <c r="AN27" i="30"/>
  <c r="AO27" i="30" s="1"/>
  <c r="A67" i="52"/>
  <c r="B67" i="52" s="1"/>
  <c r="AG26" i="34"/>
  <c r="AH26" i="34" s="1"/>
  <c r="A242" i="52"/>
  <c r="B242" i="52" s="1"/>
  <c r="AG26" i="28"/>
  <c r="AH26" i="28" s="1"/>
  <c r="A154" i="52"/>
  <c r="B154" i="52" s="1"/>
  <c r="AG26" i="29"/>
  <c r="AH26" i="29" s="1"/>
  <c r="A198" i="52"/>
  <c r="B198" i="52" s="1"/>
  <c r="BG22" i="45"/>
  <c r="BH22" i="45" s="1"/>
  <c r="A106" i="52"/>
  <c r="B106" i="52" s="1"/>
  <c r="AN26" i="30"/>
  <c r="AO26" i="30" s="1"/>
  <c r="A66" i="52"/>
  <c r="B66" i="52" s="1"/>
  <c r="AG25" i="34"/>
  <c r="AH25" i="34" s="1"/>
  <c r="A241" i="52"/>
  <c r="B241" i="52" s="1"/>
  <c r="AG25" i="28"/>
  <c r="AH25" i="28" s="1"/>
  <c r="A153" i="52"/>
  <c r="B153" i="52" s="1"/>
  <c r="AG25" i="29"/>
  <c r="AH25" i="29" s="1"/>
  <c r="A197" i="52"/>
  <c r="B197" i="52" s="1"/>
  <c r="BG21" i="45"/>
  <c r="BH21" i="45" s="1"/>
  <c r="A105" i="52"/>
  <c r="B105" i="52" s="1"/>
  <c r="AN25" i="30"/>
  <c r="AO25" i="30" s="1"/>
  <c r="A65" i="52"/>
  <c r="B65" i="52" s="1"/>
  <c r="AG24" i="34"/>
  <c r="AH24" i="34" s="1"/>
  <c r="A240" i="52"/>
  <c r="B240" i="52" s="1"/>
  <c r="AG24" i="28"/>
  <c r="AH24" i="28" s="1"/>
  <c r="A152" i="52"/>
  <c r="B152" i="52" s="1"/>
  <c r="AG24" i="29"/>
  <c r="AH24" i="29" s="1"/>
  <c r="A196" i="52"/>
  <c r="B196" i="52" s="1"/>
  <c r="BG20" i="45"/>
  <c r="BH20" i="45" s="1"/>
  <c r="A104" i="52"/>
  <c r="B104" i="52" s="1"/>
  <c r="AN24" i="30"/>
  <c r="AO24" i="30" s="1"/>
  <c r="A64" i="52"/>
  <c r="B64" i="52" s="1"/>
  <c r="AG23" i="34"/>
  <c r="AH23" i="34" s="1"/>
  <c r="A239" i="52"/>
  <c r="B239" i="52" s="1"/>
  <c r="AG23" i="28"/>
  <c r="AH23" i="28" s="1"/>
  <c r="A151" i="52"/>
  <c r="B151" i="52" s="1"/>
  <c r="AG23" i="29"/>
  <c r="AH23" i="29" s="1"/>
  <c r="A195" i="52"/>
  <c r="B195" i="52" s="1"/>
  <c r="BG19" i="45"/>
  <c r="BH19" i="45" s="1"/>
  <c r="A103" i="52"/>
  <c r="B103" i="52" s="1"/>
  <c r="AN23" i="30"/>
  <c r="AO23" i="30" s="1"/>
  <c r="A63" i="52"/>
  <c r="B63" i="52" s="1"/>
  <c r="AG22" i="34"/>
  <c r="AH22" i="34" s="1"/>
  <c r="A238" i="52"/>
  <c r="B238" i="52" s="1"/>
  <c r="AG22" i="28"/>
  <c r="AH22" i="28" s="1"/>
  <c r="A150" i="52"/>
  <c r="B150" i="52" s="1"/>
  <c r="AG22" i="29"/>
  <c r="AH22" i="29" s="1"/>
  <c r="A194" i="52"/>
  <c r="B194" i="52" s="1"/>
  <c r="BG18" i="45"/>
  <c r="BH18" i="45" s="1"/>
  <c r="A102" i="52"/>
  <c r="B102" i="52" s="1"/>
  <c r="AN22" i="30"/>
  <c r="AO22" i="30" s="1"/>
  <c r="A62" i="52"/>
  <c r="B62" i="52" s="1"/>
  <c r="AG21" i="34"/>
  <c r="AH21" i="34" s="1"/>
  <c r="A237" i="52"/>
  <c r="B237" i="52" s="1"/>
  <c r="AG21" i="28"/>
  <c r="AH21" i="28" s="1"/>
  <c r="A149" i="52"/>
  <c r="B149" i="52" s="1"/>
  <c r="AG21" i="29"/>
  <c r="AH21" i="29" s="1"/>
  <c r="A193" i="52"/>
  <c r="B193" i="52" s="1"/>
  <c r="BG17" i="45"/>
  <c r="BH17" i="45" s="1"/>
  <c r="A101" i="52"/>
  <c r="B101" i="52" s="1"/>
  <c r="AN21" i="30"/>
  <c r="AO21" i="30" s="1"/>
  <c r="A61" i="52"/>
  <c r="B61" i="52" s="1"/>
  <c r="AG20" i="34"/>
  <c r="AH20" i="34" s="1"/>
  <c r="A236" i="52"/>
  <c r="B236" i="52" s="1"/>
  <c r="AG20" i="28"/>
  <c r="AH20" i="28" s="1"/>
  <c r="A148" i="52"/>
  <c r="B148" i="52" s="1"/>
  <c r="AG20" i="29"/>
  <c r="AH20" i="29" s="1"/>
  <c r="A192" i="52"/>
  <c r="B192" i="52" s="1"/>
  <c r="BG16" i="45"/>
  <c r="BH16" i="45" s="1"/>
  <c r="A100" i="52"/>
  <c r="B100" i="52" s="1"/>
  <c r="AN20" i="30"/>
  <c r="AO20" i="30" s="1"/>
  <c r="A60" i="52"/>
  <c r="B60" i="52" s="1"/>
  <c r="AG19" i="34"/>
  <c r="AH19" i="34" s="1"/>
  <c r="A235" i="52"/>
  <c r="B235" i="52" s="1"/>
  <c r="AG19" i="28"/>
  <c r="AH19" i="28" s="1"/>
  <c r="A147" i="52"/>
  <c r="B147" i="52" s="1"/>
  <c r="AG19" i="29"/>
  <c r="AH19" i="29" s="1"/>
  <c r="A191" i="52"/>
  <c r="B191" i="52" s="1"/>
  <c r="BG15" i="45"/>
  <c r="BH15" i="45" s="1"/>
  <c r="A99" i="52"/>
  <c r="B99" i="52" s="1"/>
  <c r="AN19" i="30"/>
  <c r="AO19" i="30" s="1"/>
  <c r="A59" i="52"/>
  <c r="B59" i="52" s="1"/>
  <c r="AG18" i="34"/>
  <c r="AH18" i="34" s="1"/>
  <c r="A234" i="52"/>
  <c r="B234" i="52" s="1"/>
  <c r="AG18" i="28"/>
  <c r="AH18" i="28" s="1"/>
  <c r="A146" i="52"/>
  <c r="B146" i="52" s="1"/>
  <c r="AG18" i="29"/>
  <c r="AH18" i="29" s="1"/>
  <c r="A190" i="52"/>
  <c r="B190" i="52" s="1"/>
  <c r="BG14" i="45"/>
  <c r="BH14" i="45" s="1"/>
  <c r="A98" i="52"/>
  <c r="B98" i="52" s="1"/>
  <c r="AN18" i="30"/>
  <c r="AO18" i="30" s="1"/>
  <c r="A58" i="52"/>
  <c r="B58" i="52" s="1"/>
  <c r="AG17" i="34"/>
  <c r="AH17" i="34" s="1"/>
  <c r="A233" i="52"/>
  <c r="B233" i="52" s="1"/>
  <c r="AG17" i="28"/>
  <c r="AH17" i="28" s="1"/>
  <c r="A145" i="52"/>
  <c r="B145" i="52" s="1"/>
  <c r="AG17" i="29"/>
  <c r="AH17" i="29" s="1"/>
  <c r="A189" i="52"/>
  <c r="B189" i="52" s="1"/>
  <c r="BG13" i="45"/>
  <c r="BH13" i="45" s="1"/>
  <c r="A97" i="52"/>
  <c r="B97" i="52" s="1"/>
  <c r="AN17" i="30"/>
  <c r="AO17" i="30" s="1"/>
  <c r="A57" i="52"/>
  <c r="B57" i="52" s="1"/>
  <c r="AG16" i="34"/>
  <c r="AH16" i="34" s="1"/>
  <c r="A232" i="52"/>
  <c r="B232" i="52" s="1"/>
  <c r="AG16" i="28"/>
  <c r="AH16" i="28" s="1"/>
  <c r="A144" i="52"/>
  <c r="B144" i="52" s="1"/>
  <c r="AG16" i="29"/>
  <c r="AH16" i="29" s="1"/>
  <c r="A188" i="52"/>
  <c r="B188" i="52" s="1"/>
  <c r="BG12" i="45"/>
  <c r="BH12" i="45" s="1"/>
  <c r="A96" i="52"/>
  <c r="B96" i="52" s="1"/>
  <c r="AN16" i="30"/>
  <c r="AO16" i="30" s="1"/>
  <c r="A56" i="52"/>
  <c r="B56" i="52" s="1"/>
  <c r="AG15" i="34"/>
  <c r="AH15" i="34" s="1"/>
  <c r="A231" i="52"/>
  <c r="B231" i="52" s="1"/>
  <c r="AG15" i="28"/>
  <c r="AH15" i="28" s="1"/>
  <c r="A143" i="52"/>
  <c r="B143" i="52" s="1"/>
  <c r="AG15" i="29"/>
  <c r="AH15" i="29" s="1"/>
  <c r="A187" i="52"/>
  <c r="B187" i="52" s="1"/>
  <c r="BG11" i="45"/>
  <c r="BH11" i="45" s="1"/>
  <c r="A95" i="52"/>
  <c r="B95" i="52" s="1"/>
  <c r="AN15" i="30"/>
  <c r="AO15" i="30" s="1"/>
  <c r="A55" i="52"/>
  <c r="B55" i="52" s="1"/>
  <c r="AG14" i="34"/>
  <c r="AH14" i="34" s="1"/>
  <c r="A230" i="52"/>
  <c r="B230" i="52" s="1"/>
  <c r="AG14" i="28"/>
  <c r="AH14" i="28" s="1"/>
  <c r="A142" i="52"/>
  <c r="B142" i="52" s="1"/>
  <c r="AG14" i="29"/>
  <c r="AH14" i="29" s="1"/>
  <c r="A186" i="52"/>
  <c r="B186" i="52" s="1"/>
  <c r="BG10" i="45"/>
  <c r="BH10" i="45" s="1"/>
  <c r="A94" i="52"/>
  <c r="B94" i="52" s="1"/>
  <c r="AN14" i="30"/>
  <c r="AO14" i="30" s="1"/>
  <c r="A54" i="52"/>
  <c r="B54" i="52" s="1"/>
  <c r="AG13" i="34"/>
  <c r="AH13" i="34" s="1"/>
  <c r="A229" i="52"/>
  <c r="B229" i="52" s="1"/>
  <c r="AG13" i="28"/>
  <c r="AH13" i="28" s="1"/>
  <c r="A141" i="52"/>
  <c r="B141" i="52" s="1"/>
  <c r="AG13" i="29"/>
  <c r="AH13" i="29" s="1"/>
  <c r="A185" i="52"/>
  <c r="B185" i="52" s="1"/>
  <c r="BG9" i="45"/>
  <c r="BH9" i="45" s="1"/>
  <c r="A93" i="52"/>
  <c r="B93" i="52" s="1"/>
  <c r="AN13" i="30"/>
  <c r="AO13" i="30" s="1"/>
  <c r="A53" i="52"/>
  <c r="B53" i="52" s="1"/>
  <c r="AG12" i="34"/>
  <c r="AH12" i="34" s="1"/>
  <c r="A228" i="52"/>
  <c r="B228" i="52" s="1"/>
  <c r="AG12" i="28"/>
  <c r="AH12" i="28" s="1"/>
  <c r="A140" i="52"/>
  <c r="B140" i="52" s="1"/>
  <c r="AG12" i="29"/>
  <c r="AH12" i="29" s="1"/>
  <c r="A184" i="52"/>
  <c r="B184" i="52" s="1"/>
  <c r="BG8" i="45"/>
  <c r="BH8" i="45" s="1"/>
  <c r="A92" i="52"/>
  <c r="B92" i="52" s="1"/>
  <c r="AN12" i="30"/>
  <c r="AO12" i="30" s="1"/>
  <c r="A52" i="52"/>
  <c r="B52" i="52" s="1"/>
  <c r="AG11" i="34"/>
  <c r="AH11" i="34" s="1"/>
  <c r="A227" i="52"/>
  <c r="B227" i="52" s="1"/>
  <c r="AG11" i="28"/>
  <c r="AH11" i="28" s="1"/>
  <c r="A139" i="52"/>
  <c r="B139" i="52" s="1"/>
  <c r="AG11" i="29"/>
  <c r="AH11" i="29" s="1"/>
  <c r="A183" i="52"/>
  <c r="B183" i="52" s="1"/>
  <c r="BG7" i="45"/>
  <c r="BH7" i="45" s="1"/>
  <c r="A91" i="52"/>
  <c r="B91" i="52" s="1"/>
  <c r="AN11" i="30"/>
  <c r="AO11" i="30" s="1"/>
  <c r="A51" i="52"/>
  <c r="B51" i="52" s="1"/>
  <c r="A122" i="52"/>
  <c r="B122" i="52" s="1"/>
  <c r="BG37" i="45"/>
  <c r="BH37" i="45" s="1"/>
  <c r="A121" i="52"/>
  <c r="B121" i="52" s="1"/>
  <c r="BG36" i="45"/>
  <c r="BH36" i="45" s="1"/>
  <c r="A120" i="52"/>
  <c r="B120" i="52" s="1"/>
  <c r="BG35" i="45"/>
  <c r="BH35" i="45" s="1"/>
  <c r="A119" i="52"/>
  <c r="B119" i="52" s="1"/>
  <c r="BG34" i="45"/>
  <c r="BH34" i="45" s="1"/>
  <c r="A118" i="52"/>
  <c r="B118" i="52" s="1"/>
  <c r="BG33" i="45"/>
  <c r="BH33" i="45" s="1"/>
  <c r="A117" i="52"/>
  <c r="B117" i="52" s="1"/>
  <c r="BG32" i="45"/>
  <c r="BH32" i="45" s="1"/>
  <c r="A116" i="52"/>
  <c r="B116" i="52" s="1"/>
  <c r="AG35" i="34"/>
  <c r="AH35" i="34" s="1"/>
  <c r="A251" i="52"/>
  <c r="B251" i="52" s="1"/>
  <c r="AG35" i="29"/>
  <c r="AH35" i="29" s="1"/>
  <c r="A207" i="52"/>
  <c r="B207" i="52" s="1"/>
  <c r="BG31" i="45"/>
  <c r="BH31" i="45" s="1"/>
  <c r="A115" i="52"/>
  <c r="B115" i="52" s="1"/>
  <c r="AN35" i="30"/>
  <c r="AO35" i="30" s="1"/>
  <c r="A75" i="52"/>
  <c r="B75" i="52" s="1"/>
  <c r="AG34" i="34"/>
  <c r="AH34" i="34" s="1"/>
  <c r="A250" i="52"/>
  <c r="B250" i="52" s="1"/>
  <c r="AG34" i="29"/>
  <c r="AH34" i="29" s="1"/>
  <c r="A206" i="52"/>
  <c r="B206" i="52" s="1"/>
  <c r="BG30" i="45"/>
  <c r="BH30" i="45" s="1"/>
  <c r="A114" i="52"/>
  <c r="B114" i="52" s="1"/>
  <c r="AN34" i="30"/>
  <c r="AO34" i="30" s="1"/>
  <c r="A74" i="52"/>
  <c r="B74" i="52" s="1"/>
  <c r="AN38" i="30"/>
  <c r="AO38" i="30" s="1"/>
  <c r="D90" i="52"/>
  <c r="E90" i="52" s="1"/>
  <c r="X2" i="51" a="1"/>
  <c r="X2" i="51" s="1"/>
  <c r="Y2" i="51" a="1"/>
  <c r="Y2" i="51" s="1"/>
  <c r="Z2" i="51" a="1"/>
  <c r="Z2" i="51" s="1"/>
  <c r="AN39" i="30"/>
  <c r="AO39" i="30" s="1"/>
  <c r="D91" i="52"/>
  <c r="E91" i="52" s="1"/>
  <c r="X3" i="51" a="1"/>
  <c r="X3" i="51" s="1"/>
  <c r="Y3" i="51" a="1"/>
  <c r="Y3" i="51" s="1"/>
  <c r="Z3" i="51" a="1"/>
  <c r="Z3" i="51" s="1"/>
  <c r="AN40" i="30"/>
  <c r="AO40" i="30" s="1"/>
  <c r="D92" i="52"/>
  <c r="E92" i="52" s="1"/>
  <c r="X4" i="51" a="1"/>
  <c r="X4" i="51" s="1"/>
  <c r="Y4" i="51" a="1"/>
  <c r="Y4" i="51" s="1"/>
  <c r="Z4" i="51" a="1"/>
  <c r="Z4" i="51" s="1"/>
  <c r="AN41" i="30"/>
  <c r="AO41" i="30" s="1"/>
  <c r="D93" i="52"/>
  <c r="E93" i="52" s="1"/>
  <c r="X5" i="51" a="1"/>
  <c r="X5" i="51" s="1"/>
  <c r="Y5" i="51" a="1"/>
  <c r="Y5" i="51" s="1"/>
  <c r="Z5" i="51" a="1"/>
  <c r="Z5" i="51" s="1"/>
  <c r="AN42" i="30"/>
  <c r="AO42" i="30" s="1"/>
  <c r="D94" i="52"/>
  <c r="E94" i="52" s="1"/>
  <c r="X6" i="51" a="1"/>
  <c r="X6" i="51" s="1"/>
  <c r="Y6" i="51" a="1"/>
  <c r="Y6" i="51" s="1"/>
  <c r="Z6" i="51" a="1"/>
  <c r="Z6" i="51" s="1"/>
  <c r="AN43" i="30"/>
  <c r="AO43" i="30" s="1"/>
  <c r="D95" i="52"/>
  <c r="E95" i="52" s="1"/>
  <c r="X7" i="51" a="1"/>
  <c r="X7" i="51" s="1"/>
  <c r="Y7" i="51" a="1"/>
  <c r="Y7" i="51" s="1"/>
  <c r="Z7" i="51" a="1"/>
  <c r="Z7" i="51" s="1"/>
  <c r="AN44" i="30"/>
  <c r="AO44" i="30" s="1"/>
  <c r="D96" i="52"/>
  <c r="E96" i="52" s="1"/>
  <c r="X8" i="51" a="1"/>
  <c r="X8" i="51" s="1"/>
  <c r="Y8" i="51" a="1"/>
  <c r="Y8" i="51" s="1"/>
  <c r="Z8" i="51" a="1"/>
  <c r="Z8" i="51" s="1"/>
  <c r="AN45" i="30"/>
  <c r="AO45" i="30" s="1"/>
  <c r="D97" i="52"/>
  <c r="E97" i="52" s="1"/>
  <c r="X9" i="51" a="1"/>
  <c r="X9" i="51" s="1"/>
  <c r="Y9" i="51" a="1"/>
  <c r="Y9" i="51" s="1"/>
  <c r="Z9" i="51" a="1"/>
  <c r="Z9" i="51" s="1"/>
  <c r="AN46" i="30"/>
  <c r="AO46" i="30" s="1"/>
  <c r="D98" i="52"/>
  <c r="E98" i="52" s="1"/>
  <c r="X10" i="51" a="1"/>
  <c r="X10" i="51" s="1"/>
  <c r="Y10" i="51" a="1"/>
  <c r="Y10" i="51" s="1"/>
  <c r="Z10" i="51" a="1"/>
  <c r="Z10" i="51" s="1"/>
  <c r="AN47" i="30"/>
  <c r="AO47" i="30" s="1"/>
  <c r="D99" i="52"/>
  <c r="E99" i="52" s="1"/>
  <c r="X11" i="51" a="1"/>
  <c r="X11" i="51" s="1"/>
  <c r="Y11" i="51" a="1"/>
  <c r="Y11" i="51" s="1"/>
  <c r="Z11" i="51" a="1"/>
  <c r="Z11" i="51" s="1"/>
  <c r="AN48" i="30"/>
  <c r="AO48" i="30" s="1"/>
  <c r="D100" i="52"/>
  <c r="E100" i="52" s="1"/>
  <c r="X12" i="51" a="1"/>
  <c r="X12" i="51" s="1"/>
  <c r="Y12" i="51" a="1"/>
  <c r="Y12" i="51" s="1"/>
  <c r="Z12" i="51" a="1"/>
  <c r="Z12" i="51" s="1"/>
  <c r="AN49" i="30"/>
  <c r="AO49" i="30" s="1"/>
  <c r="X13" i="51" a="1"/>
  <c r="X13" i="51" s="1"/>
  <c r="Y13" i="51" a="1"/>
  <c r="Y13" i="51" s="1"/>
  <c r="Z13" i="51" a="1"/>
  <c r="Z13" i="51" s="1"/>
  <c r="AN50" i="30"/>
  <c r="AO50" i="30" s="1"/>
  <c r="X14" i="51" a="1"/>
  <c r="X14" i="51" s="1"/>
  <c r="Y14" i="51" a="1"/>
  <c r="Y14" i="51" s="1"/>
  <c r="Z14" i="51" a="1"/>
  <c r="Z14" i="51" s="1"/>
  <c r="AN51" i="30"/>
  <c r="AO51" i="30" s="1"/>
  <c r="X15" i="51" a="1"/>
  <c r="X15" i="51" s="1"/>
  <c r="Y15" i="51" a="1"/>
  <c r="Y15" i="51" s="1"/>
  <c r="Z15" i="51" a="1"/>
  <c r="Z15" i="51" s="1"/>
  <c r="AN52" i="30"/>
  <c r="AO52" i="30" s="1"/>
  <c r="X16" i="51" a="1"/>
  <c r="X16" i="51" s="1"/>
  <c r="Y16" i="51" a="1"/>
  <c r="Y16" i="51" s="1"/>
  <c r="Z16" i="51" a="1"/>
  <c r="Z16" i="51" s="1"/>
  <c r="AN53" i="30"/>
  <c r="AO53" i="30" s="1"/>
  <c r="X17" i="51" a="1"/>
  <c r="X17" i="51" s="1"/>
  <c r="Y17" i="51" a="1"/>
  <c r="Y17" i="51" s="1"/>
  <c r="Z17" i="51" a="1"/>
  <c r="Z17" i="51" s="1"/>
  <c r="X18" i="51" a="1"/>
  <c r="X18" i="51" s="1"/>
  <c r="Y18" i="51" a="1"/>
  <c r="Y18" i="51" s="1"/>
  <c r="Z18" i="51" a="1"/>
  <c r="Z18" i="51" s="1"/>
  <c r="D107" i="52"/>
  <c r="E107" i="52" s="1"/>
  <c r="X19" i="51" a="1"/>
  <c r="X19" i="51" s="1"/>
  <c r="Y19" i="51" a="1"/>
  <c r="Y19" i="51" s="1"/>
  <c r="Z19" i="51" a="1"/>
  <c r="Z19" i="51" s="1"/>
  <c r="D108" i="52"/>
  <c r="E108" i="52" s="1"/>
  <c r="X20" i="51" a="1"/>
  <c r="X20" i="51" s="1"/>
  <c r="Y20" i="51" a="1"/>
  <c r="Y20" i="51" s="1"/>
  <c r="Z20" i="51" a="1"/>
  <c r="Z20" i="51" s="1"/>
  <c r="D109" i="52"/>
  <c r="E109" i="52" s="1"/>
  <c r="X21" i="51" a="1"/>
  <c r="X21" i="51" s="1"/>
  <c r="Y21" i="51" a="1"/>
  <c r="Y21" i="51" s="1"/>
  <c r="Z21" i="51" a="1"/>
  <c r="Z21" i="51" s="1"/>
  <c r="D110" i="52"/>
  <c r="E110" i="52" s="1"/>
  <c r="X22" i="51" a="1"/>
  <c r="X22" i="51" s="1"/>
  <c r="Y22" i="51" a="1"/>
  <c r="Y22" i="51" s="1"/>
  <c r="Z22" i="51" a="1"/>
  <c r="Z22" i="51" s="1"/>
  <c r="D111" i="52"/>
  <c r="E111" i="52" s="1"/>
  <c r="X23" i="51" a="1"/>
  <c r="X23" i="51" s="1"/>
  <c r="Y23" i="51" a="1"/>
  <c r="Y23" i="51" s="1"/>
  <c r="Z23" i="51" a="1"/>
  <c r="Z23" i="51" s="1"/>
  <c r="D112" i="52"/>
  <c r="E112" i="52" s="1"/>
  <c r="X24" i="51" a="1"/>
  <c r="X24" i="51" s="1"/>
  <c r="Y24" i="51" a="1"/>
  <c r="Y24" i="51" s="1"/>
  <c r="Z24" i="51" a="1"/>
  <c r="Z24" i="51" s="1"/>
  <c r="D113" i="52"/>
  <c r="E113" i="52" s="1"/>
  <c r="X25" i="51" a="1"/>
  <c r="X25" i="51" s="1"/>
  <c r="Y25" i="51" a="1"/>
  <c r="Y25" i="51" s="1"/>
  <c r="Z25" i="51" a="1"/>
  <c r="Z25" i="51" s="1"/>
  <c r="D114" i="52"/>
  <c r="E114" i="52" s="1"/>
  <c r="X26" i="51" a="1"/>
  <c r="X26" i="51" s="1"/>
  <c r="Y26" i="51" a="1"/>
  <c r="Y26" i="51" s="1"/>
  <c r="Z26" i="51" a="1"/>
  <c r="Z26" i="51" s="1"/>
  <c r="D115" i="52"/>
  <c r="E115" i="52" s="1"/>
  <c r="X27" i="51" a="1"/>
  <c r="X27" i="51" s="1"/>
  <c r="Y27" i="51" a="1"/>
  <c r="Y27" i="51" s="1"/>
  <c r="Z27" i="51" a="1"/>
  <c r="Z27" i="51" s="1"/>
  <c r="X28" i="51" a="1"/>
  <c r="X28" i="51" s="1"/>
  <c r="Y28" i="51" a="1"/>
  <c r="Y28" i="51" s="1"/>
  <c r="Z28" i="51" a="1"/>
  <c r="Z28" i="51" s="1"/>
  <c r="X29" i="51" a="1"/>
  <c r="X29" i="51" s="1"/>
  <c r="Y29" i="51" a="1"/>
  <c r="Y29" i="51" s="1"/>
  <c r="Z29" i="51" a="1"/>
  <c r="Z29" i="51" s="1"/>
  <c r="X30" i="51" a="1"/>
  <c r="X30" i="51" s="1"/>
  <c r="Y30" i="51" a="1"/>
  <c r="Y30" i="51" s="1"/>
  <c r="Z30" i="51" a="1"/>
  <c r="Z30" i="51" s="1"/>
  <c r="X31" i="51" a="1"/>
  <c r="X31" i="51" s="1"/>
  <c r="Y31" i="51" a="1"/>
  <c r="Y31" i="51" s="1"/>
  <c r="Z31" i="51" a="1"/>
  <c r="Z31" i="51" s="1"/>
  <c r="X32" i="51" a="1"/>
  <c r="X32" i="51" s="1"/>
  <c r="Y32" i="51" a="1"/>
  <c r="Y32" i="51" s="1"/>
  <c r="Z32" i="51" a="1"/>
  <c r="Z32" i="51" s="1"/>
  <c r="X33" i="51" a="1"/>
  <c r="X33" i="51" s="1"/>
  <c r="Y33" i="51" a="1"/>
  <c r="Y33" i="51" s="1"/>
  <c r="Z33" i="51" a="1"/>
  <c r="Z33" i="51" s="1"/>
  <c r="X34" i="51" a="1"/>
  <c r="X34" i="51" s="1"/>
  <c r="Y34" i="51" a="1"/>
  <c r="Y34" i="51" s="1"/>
  <c r="Z34" i="51" a="1"/>
  <c r="Z34" i="51" s="1"/>
  <c r="X35" i="51" a="1"/>
  <c r="X35" i="51" s="1"/>
  <c r="Y35" i="51" a="1"/>
  <c r="Y35" i="51" s="1"/>
  <c r="Z35" i="51" a="1"/>
  <c r="Z35" i="51" s="1"/>
  <c r="X36" i="51" a="1"/>
  <c r="X36" i="51" s="1"/>
  <c r="Y36" i="51" a="1"/>
  <c r="Y36" i="51" s="1"/>
  <c r="Z36" i="51" a="1"/>
  <c r="Z36" i="51" s="1"/>
  <c r="X37" i="51" a="1"/>
  <c r="X37" i="51" s="1"/>
  <c r="Y37" i="51" a="1"/>
  <c r="Y37" i="51" s="1"/>
  <c r="Z37" i="51" a="1"/>
  <c r="Z37" i="51" s="1"/>
  <c r="X38" i="51" a="1"/>
  <c r="X38" i="51" s="1"/>
  <c r="Y38" i="51" a="1"/>
  <c r="Y38" i="51" s="1"/>
  <c r="Z38" i="51" a="1"/>
  <c r="Z38" i="51" s="1"/>
  <c r="X39" i="51" a="1"/>
  <c r="X39" i="51" s="1"/>
  <c r="Y39" i="51" a="1"/>
  <c r="Y39" i="51" s="1"/>
  <c r="Z39" i="51" a="1"/>
  <c r="Z39" i="51" s="1"/>
  <c r="X40" i="51" a="1"/>
  <c r="X40" i="51" s="1"/>
  <c r="Y40" i="51" a="1"/>
  <c r="Y40" i="51" s="1"/>
  <c r="Z40" i="51" a="1"/>
  <c r="Z40" i="51" s="1"/>
  <c r="D4" i="52"/>
  <c r="E4" i="52" s="1"/>
  <c r="D5" i="52"/>
  <c r="E5" i="52" s="1"/>
  <c r="D6" i="52"/>
  <c r="E6" i="52" s="1"/>
  <c r="D7" i="52"/>
  <c r="E7" i="52" s="1"/>
  <c r="D8" i="52"/>
  <c r="E8" i="52" s="1"/>
  <c r="D9" i="52"/>
  <c r="E9" i="52" s="1"/>
  <c r="D10" i="52"/>
  <c r="E10" i="52" s="1"/>
  <c r="D11" i="52"/>
  <c r="E11" i="52" s="1"/>
  <c r="D12" i="52"/>
  <c r="E12" i="52" s="1"/>
  <c r="D13" i="52"/>
  <c r="E13" i="52" s="1"/>
  <c r="D14" i="52"/>
  <c r="E14" i="52" s="1"/>
  <c r="D15" i="52"/>
  <c r="E15" i="52" s="1"/>
  <c r="D16" i="52"/>
  <c r="E16" i="52" s="1"/>
  <c r="D17" i="52"/>
  <c r="E17" i="52" s="1"/>
  <c r="D18" i="52"/>
  <c r="E18" i="52" s="1"/>
  <c r="D19" i="52"/>
  <c r="E19" i="52" s="1"/>
  <c r="D20" i="52"/>
  <c r="E20" i="52" s="1"/>
  <c r="D21" i="52"/>
  <c r="E21" i="52" s="1"/>
  <c r="D22" i="52"/>
  <c r="E22" i="52" s="1"/>
  <c r="D23" i="52"/>
  <c r="E23" i="52" s="1"/>
  <c r="D24" i="52"/>
  <c r="E24" i="52" s="1"/>
  <c r="D25" i="52"/>
  <c r="E25" i="52" s="1"/>
  <c r="D26" i="52"/>
  <c r="E26" i="52" s="1"/>
  <c r="D27" i="52"/>
  <c r="E27" i="52" s="1"/>
  <c r="D28" i="52"/>
  <c r="E28" i="52" s="1"/>
  <c r="D29" i="52"/>
  <c r="E29" i="52" s="1"/>
  <c r="D30" i="52"/>
  <c r="E30" i="52" s="1"/>
  <c r="D31" i="52"/>
  <c r="E31" i="52" s="1"/>
  <c r="D32" i="52"/>
  <c r="E32" i="52" s="1"/>
  <c r="D33" i="52"/>
  <c r="E33" i="52" s="1"/>
  <c r="D34" i="52"/>
  <c r="E34" i="52" s="1"/>
  <c r="D35" i="52"/>
  <c r="E35" i="52" s="1"/>
  <c r="D36" i="52"/>
  <c r="E36" i="52" s="1"/>
  <c r="D37" i="52"/>
  <c r="E37" i="52" s="1"/>
  <c r="D38" i="52"/>
  <c r="E38" i="52" s="1"/>
  <c r="D39" i="52"/>
  <c r="E39" i="52" s="1"/>
  <c r="D40" i="52"/>
  <c r="E40" i="52" s="1"/>
  <c r="D41" i="52"/>
  <c r="E41" i="52" s="1"/>
  <c r="D3" i="52"/>
  <c r="E3" i="52" s="1"/>
  <c r="D83" i="52" l="1"/>
  <c r="E83" i="52" s="1"/>
  <c r="D127" i="52"/>
  <c r="E127" i="52" s="1"/>
  <c r="D79" i="52"/>
  <c r="E79" i="52" s="1"/>
  <c r="D123" i="52"/>
  <c r="E123" i="52" s="1"/>
  <c r="D75" i="52"/>
  <c r="E75" i="52" s="1"/>
  <c r="D119" i="52"/>
  <c r="E119" i="52" s="1"/>
  <c r="D103" i="52"/>
  <c r="E103" i="52" s="1"/>
  <c r="D82" i="52"/>
  <c r="E82" i="52" s="1"/>
  <c r="D126" i="52"/>
  <c r="E126" i="52" s="1"/>
  <c r="D78" i="52"/>
  <c r="E78" i="52" s="1"/>
  <c r="D122" i="52"/>
  <c r="E122" i="52" s="1"/>
  <c r="D74" i="52"/>
  <c r="E74" i="52" s="1"/>
  <c r="D118" i="52"/>
  <c r="E118" i="52" s="1"/>
  <c r="D106" i="52"/>
  <c r="E106" i="52" s="1"/>
  <c r="D102" i="52"/>
  <c r="E102" i="52" s="1"/>
  <c r="D81" i="52"/>
  <c r="E81" i="52" s="1"/>
  <c r="D125" i="52"/>
  <c r="E125" i="52" s="1"/>
  <c r="D77" i="52"/>
  <c r="E77" i="52" s="1"/>
  <c r="D121" i="52"/>
  <c r="E121" i="52" s="1"/>
  <c r="D73" i="52"/>
  <c r="E73" i="52" s="1"/>
  <c r="D117" i="52"/>
  <c r="E117" i="52" s="1"/>
  <c r="D105" i="52"/>
  <c r="E105" i="52" s="1"/>
  <c r="D84" i="52"/>
  <c r="E84" i="52" s="1"/>
  <c r="D128" i="52"/>
  <c r="E128" i="52" s="1"/>
  <c r="D80" i="52"/>
  <c r="E80" i="52" s="1"/>
  <c r="D124" i="52"/>
  <c r="E124" i="52" s="1"/>
  <c r="D76" i="52"/>
  <c r="E76" i="52" s="1"/>
  <c r="D120" i="52"/>
  <c r="E120" i="52" s="1"/>
  <c r="D72" i="52"/>
  <c r="E72" i="52" s="1"/>
  <c r="D116" i="52"/>
  <c r="E116" i="52" s="1"/>
  <c r="D104" i="52"/>
  <c r="E104" i="52" s="1"/>
  <c r="D101" i="52"/>
  <c r="E101" i="52" s="1"/>
  <c r="BG66" i="45"/>
  <c r="BH66" i="45" s="1"/>
  <c r="D71" i="52"/>
  <c r="E71" i="52" s="1"/>
  <c r="BG65" i="45"/>
  <c r="BH65" i="45" s="1"/>
  <c r="D70" i="52"/>
  <c r="E70" i="52" s="1"/>
  <c r="BG64" i="45"/>
  <c r="BH64" i="45" s="1"/>
  <c r="D69" i="52"/>
  <c r="E69" i="52" s="1"/>
  <c r="BG63" i="45"/>
  <c r="BH63" i="45" s="1"/>
  <c r="D68" i="52"/>
  <c r="E68" i="52" s="1"/>
  <c r="BG62" i="45"/>
  <c r="BH62" i="45" s="1"/>
  <c r="D67" i="52"/>
  <c r="E67" i="52" s="1"/>
  <c r="BG61" i="45"/>
  <c r="BH61" i="45" s="1"/>
  <c r="D66" i="52"/>
  <c r="E66" i="52" s="1"/>
  <c r="BG60" i="45"/>
  <c r="BH60" i="45" s="1"/>
  <c r="BG59" i="45"/>
  <c r="BH59" i="45" s="1"/>
  <c r="BG58" i="45"/>
  <c r="BH58" i="45" s="1"/>
  <c r="BG51" i="45"/>
  <c r="BH51" i="45" s="1"/>
  <c r="E56" i="52"/>
  <c r="BG50" i="45"/>
  <c r="BH50" i="45" s="1"/>
  <c r="E55" i="52"/>
  <c r="BG49" i="45"/>
  <c r="BH49" i="45" s="1"/>
  <c r="E54" i="52"/>
  <c r="BG48" i="45"/>
  <c r="BH48" i="45" s="1"/>
  <c r="E53" i="52"/>
  <c r="BG47" i="45"/>
  <c r="BH47" i="45" s="1"/>
  <c r="E52" i="52"/>
  <c r="BG46" i="45"/>
  <c r="BH46" i="45" s="1"/>
  <c r="E51" i="52"/>
  <c r="BG45" i="45"/>
  <c r="BH45" i="45" s="1"/>
  <c r="E50" i="52"/>
  <c r="BG44" i="45"/>
  <c r="BH44" i="45" s="1"/>
  <c r="E49" i="52"/>
  <c r="BG43" i="45"/>
  <c r="BH43" i="45" s="1"/>
  <c r="E48" i="52"/>
  <c r="BG42" i="45"/>
  <c r="BH42" i="45" s="1"/>
  <c r="E47" i="52"/>
  <c r="BG41" i="45"/>
  <c r="BH41" i="45" s="1"/>
  <c r="E46" i="52"/>
  <c r="C10" i="50"/>
  <c r="D10" i="50"/>
  <c r="E10" i="50"/>
  <c r="C11" i="50"/>
  <c r="D11" i="50"/>
  <c r="E11" i="50"/>
  <c r="C12" i="50"/>
  <c r="D12" i="50"/>
  <c r="E12" i="50"/>
  <c r="C13" i="50"/>
  <c r="D13" i="50"/>
  <c r="E13" i="50"/>
  <c r="C14" i="50"/>
  <c r="D14" i="50"/>
  <c r="E14" i="50"/>
  <c r="C15" i="50"/>
  <c r="D15" i="50"/>
  <c r="E15" i="50"/>
  <c r="C16" i="50"/>
  <c r="D16" i="50"/>
  <c r="E16" i="50"/>
  <c r="C17" i="50"/>
  <c r="D17" i="50"/>
  <c r="E17" i="50"/>
  <c r="C18" i="50"/>
  <c r="D18" i="50"/>
  <c r="E18" i="50"/>
  <c r="C19" i="50"/>
  <c r="D19" i="50"/>
  <c r="E19" i="50"/>
  <c r="C20" i="50"/>
  <c r="D20" i="50"/>
  <c r="E20" i="50"/>
  <c r="C21" i="50"/>
  <c r="D21" i="50"/>
  <c r="E21" i="50"/>
  <c r="C22" i="50"/>
  <c r="D22" i="50"/>
  <c r="E22" i="50"/>
  <c r="C23" i="50"/>
  <c r="D23" i="50"/>
  <c r="E23" i="50"/>
  <c r="C24" i="50"/>
  <c r="D24" i="50"/>
  <c r="E24" i="50"/>
  <c r="C25" i="50"/>
  <c r="D25" i="50"/>
  <c r="E25" i="50"/>
  <c r="C26" i="50"/>
  <c r="D26" i="50"/>
  <c r="E26" i="50"/>
  <c r="C27" i="50"/>
  <c r="D27" i="50"/>
  <c r="E27" i="50"/>
  <c r="C28" i="50"/>
  <c r="D28" i="50"/>
  <c r="E28" i="50"/>
  <c r="C29" i="50"/>
  <c r="D29" i="50"/>
  <c r="E29" i="50"/>
  <c r="C30" i="50"/>
  <c r="D30" i="50"/>
  <c r="E30" i="50"/>
  <c r="C31" i="50"/>
  <c r="D31" i="50"/>
  <c r="E31" i="50"/>
  <c r="C32" i="50"/>
  <c r="D32" i="50"/>
  <c r="E32" i="50"/>
  <c r="C33" i="50"/>
  <c r="D33" i="50"/>
  <c r="E33" i="50"/>
  <c r="C34" i="50"/>
  <c r="D34" i="50"/>
  <c r="E34" i="50"/>
  <c r="C35" i="50"/>
  <c r="D35" i="50"/>
  <c r="E35" i="50"/>
  <c r="C36" i="50"/>
  <c r="D36" i="50"/>
  <c r="E36" i="50"/>
  <c r="C37" i="50"/>
  <c r="D37" i="50"/>
  <c r="E37" i="50"/>
  <c r="C38" i="50"/>
  <c r="D38" i="50"/>
  <c r="E38" i="50"/>
  <c r="C39" i="50"/>
  <c r="D39" i="50"/>
  <c r="E39" i="50"/>
  <c r="C40" i="50"/>
  <c r="D40" i="50"/>
  <c r="E40" i="50"/>
  <c r="C41" i="50"/>
  <c r="D41" i="50"/>
  <c r="E41" i="50"/>
  <c r="C42" i="50"/>
  <c r="D42" i="50"/>
  <c r="E42" i="50"/>
  <c r="C43" i="50"/>
  <c r="D43" i="50"/>
  <c r="E43" i="50"/>
  <c r="C44" i="50"/>
  <c r="D44" i="50"/>
  <c r="E44" i="50"/>
  <c r="C45" i="50"/>
  <c r="D45" i="50"/>
  <c r="E45" i="50"/>
  <c r="C46" i="50"/>
  <c r="D46" i="50"/>
  <c r="E46" i="50"/>
  <c r="C47" i="50"/>
  <c r="D47" i="50"/>
  <c r="E47" i="50"/>
  <c r="C48" i="50"/>
  <c r="D48" i="50"/>
  <c r="E48" i="50"/>
  <c r="C49" i="50"/>
  <c r="D49" i="50"/>
  <c r="E49" i="50"/>
  <c r="C50" i="50"/>
  <c r="D50" i="50"/>
  <c r="E50" i="50"/>
  <c r="C51" i="50"/>
  <c r="D51" i="50"/>
  <c r="E51" i="50"/>
  <c r="C52" i="50"/>
  <c r="D52" i="50"/>
  <c r="E52" i="50"/>
  <c r="C53" i="50"/>
  <c r="D53" i="50"/>
  <c r="E53" i="50"/>
  <c r="R53" i="50"/>
  <c r="S53" i="50"/>
  <c r="T53" i="50" s="1"/>
  <c r="U53" i="50"/>
  <c r="C54" i="50"/>
  <c r="D54" i="50"/>
  <c r="E54" i="50"/>
  <c r="R54" i="50"/>
  <c r="S54" i="50"/>
  <c r="T54" i="50" s="1"/>
  <c r="U54" i="50"/>
  <c r="C41" i="49"/>
  <c r="D41" i="49"/>
  <c r="E41" i="49"/>
  <c r="C42" i="49"/>
  <c r="D42" i="49"/>
  <c r="E42" i="49"/>
  <c r="C43" i="49"/>
  <c r="D43" i="49"/>
  <c r="E43" i="49"/>
  <c r="C44" i="49"/>
  <c r="D44" i="49"/>
  <c r="E44" i="49"/>
  <c r="C45" i="49"/>
  <c r="D45" i="49"/>
  <c r="E45" i="49"/>
  <c r="C46" i="49"/>
  <c r="D46" i="49"/>
  <c r="E46" i="49"/>
  <c r="C47" i="49"/>
  <c r="D47" i="49"/>
  <c r="E47" i="49"/>
  <c r="C48" i="49"/>
  <c r="D48" i="49"/>
  <c r="E48" i="49"/>
  <c r="C49" i="49"/>
  <c r="D49" i="49"/>
  <c r="E49" i="49"/>
  <c r="C50" i="49"/>
  <c r="D50" i="49"/>
  <c r="E50" i="49"/>
  <c r="C51" i="49"/>
  <c r="D51" i="49"/>
  <c r="E51" i="49"/>
  <c r="C52" i="49"/>
  <c r="D52" i="49"/>
  <c r="E52" i="49"/>
  <c r="C53" i="49"/>
  <c r="D53" i="49"/>
  <c r="E53" i="49"/>
  <c r="R53" i="49"/>
  <c r="S53" i="49"/>
  <c r="T53" i="49" s="1"/>
  <c r="U53" i="49"/>
  <c r="C54" i="49"/>
  <c r="D54" i="49"/>
  <c r="E54" i="49"/>
  <c r="R54" i="49"/>
  <c r="S54" i="49"/>
  <c r="T54" i="49" s="1"/>
  <c r="U54" i="49"/>
  <c r="C10" i="48"/>
  <c r="D10" i="48"/>
  <c r="E10" i="48"/>
  <c r="C11" i="48"/>
  <c r="D11" i="48"/>
  <c r="E11" i="48"/>
  <c r="C12" i="48"/>
  <c r="D12" i="48"/>
  <c r="E12" i="48"/>
  <c r="C13" i="48"/>
  <c r="D13" i="48"/>
  <c r="E13" i="48"/>
  <c r="C14" i="48"/>
  <c r="D14" i="48"/>
  <c r="E14" i="48"/>
  <c r="C15" i="48"/>
  <c r="D15" i="48"/>
  <c r="E15" i="48"/>
  <c r="C16" i="48"/>
  <c r="D16" i="48"/>
  <c r="E16" i="48"/>
  <c r="C17" i="48"/>
  <c r="D17" i="48"/>
  <c r="E17" i="48"/>
  <c r="C18" i="48"/>
  <c r="D18" i="48"/>
  <c r="E18" i="48"/>
  <c r="C19" i="48"/>
  <c r="D19" i="48"/>
  <c r="E19" i="48"/>
  <c r="C20" i="48"/>
  <c r="D20" i="48"/>
  <c r="E20" i="48"/>
  <c r="C21" i="48"/>
  <c r="D21" i="48"/>
  <c r="E21" i="48"/>
  <c r="C22" i="48"/>
  <c r="D22" i="48"/>
  <c r="E22" i="48"/>
  <c r="C23" i="48"/>
  <c r="D23" i="48"/>
  <c r="E23" i="48"/>
  <c r="C24" i="48"/>
  <c r="D24" i="48"/>
  <c r="E24" i="48"/>
  <c r="C25" i="48"/>
  <c r="D25" i="48"/>
  <c r="E25" i="48"/>
  <c r="C26" i="48"/>
  <c r="D26" i="48"/>
  <c r="E26" i="48"/>
  <c r="C27" i="48"/>
  <c r="D27" i="48"/>
  <c r="E27" i="48"/>
  <c r="C28" i="48"/>
  <c r="D28" i="48"/>
  <c r="E28" i="48"/>
  <c r="C29" i="48"/>
  <c r="D29" i="48"/>
  <c r="E29" i="48"/>
  <c r="C30" i="48"/>
  <c r="D30" i="48"/>
  <c r="E30" i="48"/>
  <c r="C31" i="48"/>
  <c r="D31" i="48"/>
  <c r="E31" i="48"/>
  <c r="C32" i="48"/>
  <c r="D32" i="48"/>
  <c r="E32" i="48"/>
  <c r="C33" i="48"/>
  <c r="D33" i="48"/>
  <c r="E33" i="48"/>
  <c r="C34" i="48"/>
  <c r="D34" i="48"/>
  <c r="E34" i="48"/>
  <c r="C35" i="48"/>
  <c r="D35" i="48"/>
  <c r="E35" i="48"/>
  <c r="C36" i="48"/>
  <c r="D36" i="48"/>
  <c r="E36" i="48"/>
  <c r="C37" i="48"/>
  <c r="D37" i="48"/>
  <c r="E37" i="48"/>
  <c r="C38" i="48"/>
  <c r="D38" i="48"/>
  <c r="E38" i="48"/>
  <c r="C39" i="48"/>
  <c r="D39" i="48"/>
  <c r="E39" i="48"/>
  <c r="C40" i="48"/>
  <c r="D40" i="48"/>
  <c r="E40" i="48"/>
  <c r="C41" i="48"/>
  <c r="D41" i="48"/>
  <c r="E41" i="48"/>
  <c r="C42" i="48"/>
  <c r="D42" i="48"/>
  <c r="E42" i="48"/>
  <c r="C43" i="48"/>
  <c r="D43" i="48"/>
  <c r="E43" i="48"/>
  <c r="C44" i="48"/>
  <c r="D44" i="48"/>
  <c r="E44" i="48"/>
  <c r="C45" i="48"/>
  <c r="D45" i="48"/>
  <c r="E45" i="48"/>
  <c r="C46" i="48"/>
  <c r="D46" i="48"/>
  <c r="E46" i="48"/>
  <c r="C47" i="48"/>
  <c r="D47" i="48"/>
  <c r="E47" i="48"/>
  <c r="C48" i="48"/>
  <c r="D48" i="48"/>
  <c r="E48" i="48"/>
  <c r="C49" i="48"/>
  <c r="D49" i="48"/>
  <c r="E49" i="48"/>
  <c r="C50" i="48"/>
  <c r="D50" i="48"/>
  <c r="E50" i="48"/>
  <c r="C51" i="48"/>
  <c r="D51" i="48"/>
  <c r="E51" i="48"/>
  <c r="C52" i="48"/>
  <c r="D52" i="48"/>
  <c r="E52" i="48"/>
  <c r="C53" i="48"/>
  <c r="D53" i="48"/>
  <c r="E53" i="48"/>
  <c r="C54" i="48"/>
  <c r="D54" i="48"/>
  <c r="E54" i="48"/>
  <c r="C47" i="47"/>
  <c r="D47" i="47"/>
  <c r="E47" i="47"/>
  <c r="C48" i="47"/>
  <c r="D48" i="47"/>
  <c r="E48" i="47"/>
  <c r="C49" i="47"/>
  <c r="D49" i="47"/>
  <c r="E49" i="47"/>
  <c r="C50" i="47"/>
  <c r="D50" i="47"/>
  <c r="E50" i="47"/>
  <c r="C51" i="47"/>
  <c r="D51" i="47"/>
  <c r="E51" i="47"/>
  <c r="C52" i="47"/>
  <c r="D52" i="47"/>
  <c r="E52" i="47"/>
  <c r="C53" i="47"/>
  <c r="D53" i="47"/>
  <c r="E53" i="47"/>
  <c r="R53" i="47"/>
  <c r="S53" i="47"/>
  <c r="T53" i="47" s="1"/>
  <c r="U53" i="47"/>
  <c r="C54" i="47"/>
  <c r="D54" i="47"/>
  <c r="E54" i="47"/>
  <c r="R54" i="47"/>
  <c r="S54" i="47"/>
  <c r="T54" i="47" s="1"/>
  <c r="U54" i="47"/>
  <c r="D3" i="34"/>
  <c r="P54" i="34"/>
  <c r="O54" i="34"/>
  <c r="Z54" i="34" s="1"/>
  <c r="AA54" i="34" s="1"/>
  <c r="I54" i="34"/>
  <c r="E54" i="34"/>
  <c r="D54" i="34"/>
  <c r="L54" i="34" s="1"/>
  <c r="R54" i="34"/>
  <c r="C54" i="34"/>
  <c r="S53" i="34"/>
  <c r="P53" i="34"/>
  <c r="AB53" i="34" s="1"/>
  <c r="AC53" i="34" s="1"/>
  <c r="O53" i="34"/>
  <c r="Z53" i="34" s="1"/>
  <c r="AA53" i="34" s="1"/>
  <c r="AH53" i="49" s="1"/>
  <c r="I53" i="34"/>
  <c r="E53" i="34"/>
  <c r="D53" i="34"/>
  <c r="L53" i="34" s="1"/>
  <c r="Q53" i="34"/>
  <c r="C53" i="34"/>
  <c r="R52" i="34"/>
  <c r="P52" i="34"/>
  <c r="AB52" i="34" s="1"/>
  <c r="AC52" i="34" s="1"/>
  <c r="O52" i="34"/>
  <c r="I52" i="34"/>
  <c r="E52" i="34"/>
  <c r="D52" i="34"/>
  <c r="L52" i="34" s="1"/>
  <c r="C52" i="34"/>
  <c r="P51" i="34"/>
  <c r="AB51" i="34" s="1"/>
  <c r="AC51" i="34" s="1"/>
  <c r="AH51" i="50" s="1"/>
  <c r="O51" i="34"/>
  <c r="I51" i="34"/>
  <c r="E51" i="34"/>
  <c r="D51" i="34"/>
  <c r="L51" i="34" s="1"/>
  <c r="Q51" i="34"/>
  <c r="C51" i="34"/>
  <c r="P50" i="34"/>
  <c r="AB50" i="34" s="1"/>
  <c r="AC50" i="34" s="1"/>
  <c r="AK50" i="50" s="1"/>
  <c r="O50" i="34"/>
  <c r="Z50" i="34" s="1"/>
  <c r="AA50" i="34" s="1"/>
  <c r="I50" i="34"/>
  <c r="E50" i="34"/>
  <c r="D50" i="34"/>
  <c r="L50" i="34" s="1"/>
  <c r="T50" i="34" s="1"/>
  <c r="U50" i="34" s="1"/>
  <c r="AI50" i="47" s="1"/>
  <c r="C50" i="34"/>
  <c r="P49" i="34"/>
  <c r="AB49" i="34" s="1"/>
  <c r="AC49" i="34" s="1"/>
  <c r="O49" i="34"/>
  <c r="Z49" i="34" s="1"/>
  <c r="AA49" i="34" s="1"/>
  <c r="I49" i="34"/>
  <c r="E49" i="34"/>
  <c r="D49" i="34"/>
  <c r="S49" i="34" s="1"/>
  <c r="C49" i="34"/>
  <c r="P48" i="34"/>
  <c r="AB48" i="34"/>
  <c r="AC48" i="34" s="1"/>
  <c r="O48" i="34"/>
  <c r="Z48" i="34" s="1"/>
  <c r="AA48" i="34" s="1"/>
  <c r="I48" i="34"/>
  <c r="E48" i="34"/>
  <c r="D48" i="34"/>
  <c r="S48" i="34" s="1"/>
  <c r="C48" i="34"/>
  <c r="P47" i="34"/>
  <c r="AB47" i="34" s="1"/>
  <c r="AC47" i="34" s="1"/>
  <c r="AH47" i="50" s="1"/>
  <c r="O47" i="34"/>
  <c r="Z47" i="34" s="1"/>
  <c r="AA47" i="34" s="1"/>
  <c r="I47" i="34"/>
  <c r="E47" i="34"/>
  <c r="D47" i="34"/>
  <c r="C47" i="34"/>
  <c r="P46" i="34"/>
  <c r="AB46" i="34" s="1"/>
  <c r="AC46" i="34" s="1"/>
  <c r="O46" i="34"/>
  <c r="Z46" i="34" s="1"/>
  <c r="AA46" i="34" s="1"/>
  <c r="I46" i="34"/>
  <c r="E46" i="34"/>
  <c r="D46" i="34"/>
  <c r="L46" i="34" s="1"/>
  <c r="C46" i="34"/>
  <c r="P45" i="34"/>
  <c r="AB45" i="34" s="1"/>
  <c r="AC45" i="34" s="1"/>
  <c r="O45" i="34"/>
  <c r="Z45" i="34"/>
  <c r="AA45" i="34" s="1"/>
  <c r="AH45" i="49" s="1"/>
  <c r="I45" i="34"/>
  <c r="E45" i="34"/>
  <c r="D45" i="34"/>
  <c r="L45" i="34" s="1"/>
  <c r="C45" i="34"/>
  <c r="P44" i="34"/>
  <c r="AB44" i="34" s="1"/>
  <c r="AC44" i="34" s="1"/>
  <c r="AK44" i="50" s="1"/>
  <c r="O44" i="34"/>
  <c r="Z44" i="34" s="1"/>
  <c r="AA44" i="34" s="1"/>
  <c r="I44" i="34"/>
  <c r="E44" i="34"/>
  <c r="D44" i="34"/>
  <c r="Q44" i="34" s="1"/>
  <c r="C44" i="34"/>
  <c r="P43" i="34"/>
  <c r="AB43" i="34"/>
  <c r="AC43" i="34" s="1"/>
  <c r="O43" i="34"/>
  <c r="I43" i="34"/>
  <c r="E43" i="34"/>
  <c r="D43" i="34"/>
  <c r="C43" i="34"/>
  <c r="P42" i="34"/>
  <c r="O42" i="34"/>
  <c r="Z42" i="34" s="1"/>
  <c r="AA42" i="34" s="1"/>
  <c r="I42" i="34"/>
  <c r="E42" i="34"/>
  <c r="D42" i="34"/>
  <c r="C42" i="34"/>
  <c r="P41" i="34"/>
  <c r="AB41" i="34" s="1"/>
  <c r="AC41" i="34" s="1"/>
  <c r="O41" i="34"/>
  <c r="Z41" i="34" s="1"/>
  <c r="AA41" i="34" s="1"/>
  <c r="I41" i="34"/>
  <c r="E41" i="34"/>
  <c r="D41" i="34"/>
  <c r="L41" i="34" s="1"/>
  <c r="C41" i="34"/>
  <c r="P40" i="34"/>
  <c r="O40" i="34"/>
  <c r="Z40" i="34" s="1"/>
  <c r="AA40" i="34" s="1"/>
  <c r="AH40" i="49" s="1"/>
  <c r="I40" i="34"/>
  <c r="E40" i="34"/>
  <c r="D40" i="34"/>
  <c r="L40" i="34" s="1"/>
  <c r="C40" i="34"/>
  <c r="P39" i="34"/>
  <c r="AB39" i="34" s="1"/>
  <c r="AC39" i="34" s="1"/>
  <c r="O39" i="34"/>
  <c r="Z39" i="34" s="1"/>
  <c r="AA39" i="34" s="1"/>
  <c r="I39" i="34"/>
  <c r="E39" i="34"/>
  <c r="D39" i="34"/>
  <c r="L39" i="34" s="1"/>
  <c r="C39" i="34"/>
  <c r="P38" i="34"/>
  <c r="AB38" i="34" s="1"/>
  <c r="AC38" i="34" s="1"/>
  <c r="O38" i="34"/>
  <c r="Z38" i="34" s="1"/>
  <c r="AA38" i="34" s="1"/>
  <c r="I38" i="34"/>
  <c r="E38" i="34"/>
  <c r="D38" i="34"/>
  <c r="C38" i="34"/>
  <c r="P37" i="34"/>
  <c r="AB37" i="34" s="1"/>
  <c r="AC37" i="34" s="1"/>
  <c r="O37" i="34"/>
  <c r="Z37" i="34" s="1"/>
  <c r="AA37" i="34" s="1"/>
  <c r="AH37" i="49" s="1"/>
  <c r="I37" i="34"/>
  <c r="E37" i="34"/>
  <c r="D37" i="34"/>
  <c r="C37" i="34"/>
  <c r="P36" i="34"/>
  <c r="O36" i="34"/>
  <c r="Z36" i="34" s="1"/>
  <c r="I36" i="34"/>
  <c r="E36" i="34"/>
  <c r="D36" i="34"/>
  <c r="L36" i="34" s="1"/>
  <c r="C36" i="34"/>
  <c r="P35" i="34"/>
  <c r="AB35" i="34" s="1"/>
  <c r="AC35" i="34" s="1"/>
  <c r="O35" i="34"/>
  <c r="Z35" i="34" s="1"/>
  <c r="AA35" i="34" s="1"/>
  <c r="AK35" i="49" s="1"/>
  <c r="I35" i="34"/>
  <c r="E35" i="34"/>
  <c r="D35" i="34"/>
  <c r="C35" i="34"/>
  <c r="P34" i="34"/>
  <c r="AB34" i="34" s="1"/>
  <c r="AC34" i="34" s="1"/>
  <c r="O34" i="34"/>
  <c r="I34" i="34"/>
  <c r="E34" i="34"/>
  <c r="D34" i="34"/>
  <c r="L34" i="34" s="1"/>
  <c r="C34" i="34"/>
  <c r="P33" i="34"/>
  <c r="AB33" i="34" s="1"/>
  <c r="AC33" i="34" s="1"/>
  <c r="O33" i="34"/>
  <c r="Z33" i="34" s="1"/>
  <c r="AA33" i="34" s="1"/>
  <c r="AI33" i="49" s="1"/>
  <c r="AJ33" i="49" s="1"/>
  <c r="I33" i="34"/>
  <c r="E33" i="34"/>
  <c r="D33" i="34"/>
  <c r="C33" i="34"/>
  <c r="P32" i="34"/>
  <c r="AB32" i="34" s="1"/>
  <c r="AC32" i="34" s="1"/>
  <c r="AK32" i="50" s="1"/>
  <c r="O32" i="34"/>
  <c r="Z32" i="34" s="1"/>
  <c r="AA32" i="34" s="1"/>
  <c r="AI32" i="49" s="1"/>
  <c r="AJ32" i="49" s="1"/>
  <c r="I32" i="34"/>
  <c r="E32" i="34"/>
  <c r="D32" i="34"/>
  <c r="C32" i="34"/>
  <c r="P31" i="34"/>
  <c r="AB31" i="34" s="1"/>
  <c r="AC31" i="34" s="1"/>
  <c r="O31" i="34"/>
  <c r="Z31" i="34" s="1"/>
  <c r="AA31" i="34" s="1"/>
  <c r="AH31" i="49" s="1"/>
  <c r="I31" i="34"/>
  <c r="E31" i="34"/>
  <c r="D31" i="34"/>
  <c r="L31" i="34" s="1"/>
  <c r="C31" i="34"/>
  <c r="P30" i="34"/>
  <c r="O30" i="34"/>
  <c r="Z30" i="34" s="1"/>
  <c r="I30" i="34"/>
  <c r="E30" i="34"/>
  <c r="D30" i="34"/>
  <c r="L30" i="34" s="1"/>
  <c r="C30" i="34"/>
  <c r="P29" i="34"/>
  <c r="O29" i="34"/>
  <c r="Z29" i="34" s="1"/>
  <c r="AA29" i="34" s="1"/>
  <c r="I29" i="34"/>
  <c r="E29" i="34"/>
  <c r="D29" i="34"/>
  <c r="L29" i="34" s="1"/>
  <c r="C29" i="34"/>
  <c r="P28" i="34"/>
  <c r="O28" i="34"/>
  <c r="Z28" i="34" s="1"/>
  <c r="AA28" i="34" s="1"/>
  <c r="AI28" i="49" s="1"/>
  <c r="AJ28" i="49" s="1"/>
  <c r="I28" i="34"/>
  <c r="E28" i="34"/>
  <c r="D28" i="34"/>
  <c r="L28" i="34" s="1"/>
  <c r="T28" i="34" s="1"/>
  <c r="U28" i="34" s="1"/>
  <c r="C28" i="34"/>
  <c r="P27" i="34"/>
  <c r="AB27" i="34" s="1"/>
  <c r="AC27" i="34" s="1"/>
  <c r="O27" i="34"/>
  <c r="Z27" i="34" s="1"/>
  <c r="AA27" i="34" s="1"/>
  <c r="I27" i="34"/>
  <c r="E27" i="34"/>
  <c r="D27" i="34"/>
  <c r="C27" i="34"/>
  <c r="P26" i="34"/>
  <c r="AB26" i="34" s="1"/>
  <c r="AC26" i="34" s="1"/>
  <c r="O26" i="34"/>
  <c r="Z26" i="34" s="1"/>
  <c r="AA26" i="34" s="1"/>
  <c r="I26" i="34"/>
  <c r="E26" i="34"/>
  <c r="D26" i="34"/>
  <c r="C26" i="34"/>
  <c r="R25" i="34"/>
  <c r="P25" i="34"/>
  <c r="O25" i="34"/>
  <c r="Z25" i="34" s="1"/>
  <c r="I25" i="34"/>
  <c r="E25" i="34"/>
  <c r="D25" i="34"/>
  <c r="L25" i="34" s="1"/>
  <c r="C25" i="34"/>
  <c r="P24" i="34"/>
  <c r="AB24" i="34" s="1"/>
  <c r="AC24" i="34" s="1"/>
  <c r="O24" i="34"/>
  <c r="Z24" i="34" s="1"/>
  <c r="AA24" i="34" s="1"/>
  <c r="I24" i="34"/>
  <c r="E24" i="34"/>
  <c r="D24" i="34"/>
  <c r="C24" i="34"/>
  <c r="P23" i="34"/>
  <c r="AB23" i="34" s="1"/>
  <c r="AC23" i="34" s="1"/>
  <c r="O23" i="34"/>
  <c r="I23" i="34"/>
  <c r="E23" i="34"/>
  <c r="D23" i="34"/>
  <c r="L23" i="34" s="1"/>
  <c r="C23" i="34"/>
  <c r="P22" i="34"/>
  <c r="AB22" i="34" s="1"/>
  <c r="AC22" i="34" s="1"/>
  <c r="O22" i="34"/>
  <c r="Z22" i="34" s="1"/>
  <c r="AA22" i="34" s="1"/>
  <c r="I22" i="34"/>
  <c r="E22" i="34"/>
  <c r="D22" i="34"/>
  <c r="L22" i="34" s="1"/>
  <c r="T22" i="34" s="1"/>
  <c r="U22" i="34" s="1"/>
  <c r="C22" i="34"/>
  <c r="P21" i="34"/>
  <c r="O21" i="34"/>
  <c r="Z21" i="34" s="1"/>
  <c r="AA21" i="34" s="1"/>
  <c r="AK21" i="49" s="1"/>
  <c r="I21" i="34"/>
  <c r="E21" i="34"/>
  <c r="D21" i="34"/>
  <c r="L21" i="34" s="1"/>
  <c r="Q21" i="34"/>
  <c r="C21" i="34"/>
  <c r="P20" i="34"/>
  <c r="AB20" i="34" s="1"/>
  <c r="AC20" i="34" s="1"/>
  <c r="O20" i="34"/>
  <c r="Z20" i="34" s="1"/>
  <c r="AA20" i="34" s="1"/>
  <c r="I20" i="34"/>
  <c r="E20" i="34"/>
  <c r="D20" i="34"/>
  <c r="L20" i="34" s="1"/>
  <c r="C20" i="34"/>
  <c r="P19" i="34"/>
  <c r="AB19" i="34" s="1"/>
  <c r="AC19" i="34" s="1"/>
  <c r="O19" i="34"/>
  <c r="I19" i="34"/>
  <c r="E19" i="34"/>
  <c r="D19" i="34"/>
  <c r="L19" i="34" s="1"/>
  <c r="C19" i="34"/>
  <c r="P18" i="34"/>
  <c r="AB18" i="34" s="1"/>
  <c r="AC18" i="34" s="1"/>
  <c r="O18" i="34"/>
  <c r="Z18" i="34" s="1"/>
  <c r="AA18" i="34" s="1"/>
  <c r="I18" i="34"/>
  <c r="E18" i="34"/>
  <c r="D18" i="34"/>
  <c r="L18" i="34" s="1"/>
  <c r="T18" i="34" s="1"/>
  <c r="U18" i="34" s="1"/>
  <c r="C18" i="34"/>
  <c r="P17" i="34"/>
  <c r="AB17" i="34" s="1"/>
  <c r="AC17" i="34" s="1"/>
  <c r="O17" i="34"/>
  <c r="Z17" i="34" s="1"/>
  <c r="I17" i="34"/>
  <c r="E17" i="34"/>
  <c r="D17" i="34"/>
  <c r="L17" i="34" s="1"/>
  <c r="C17" i="34"/>
  <c r="P16" i="34"/>
  <c r="AB16" i="34" s="1"/>
  <c r="AC16" i="34" s="1"/>
  <c r="O16" i="34"/>
  <c r="Z16" i="34" s="1"/>
  <c r="AA16" i="34" s="1"/>
  <c r="AI16" i="49" s="1"/>
  <c r="AJ16" i="49" s="1"/>
  <c r="I16" i="34"/>
  <c r="E16" i="34"/>
  <c r="D16" i="34"/>
  <c r="L16" i="34" s="1"/>
  <c r="C16" i="34"/>
  <c r="P15" i="34"/>
  <c r="AB15" i="34" s="1"/>
  <c r="AC15" i="34" s="1"/>
  <c r="O15" i="34"/>
  <c r="I15" i="34"/>
  <c r="E15" i="34"/>
  <c r="D15" i="34"/>
  <c r="L15" i="34" s="1"/>
  <c r="T15" i="34" s="1"/>
  <c r="U15" i="34" s="1"/>
  <c r="C15" i="34"/>
  <c r="P14" i="34"/>
  <c r="O14" i="34"/>
  <c r="Z14" i="34" s="1"/>
  <c r="I14" i="34"/>
  <c r="E14" i="34"/>
  <c r="D14" i="34"/>
  <c r="L14" i="34" s="1"/>
  <c r="T14" i="34" s="1"/>
  <c r="U14" i="34" s="1"/>
  <c r="C14" i="34"/>
  <c r="P13" i="34"/>
  <c r="AB13" i="34" s="1"/>
  <c r="AC13" i="34" s="1"/>
  <c r="O13" i="34"/>
  <c r="Z13" i="34" s="1"/>
  <c r="AA13" i="34" s="1"/>
  <c r="I13" i="34"/>
  <c r="E13" i="34"/>
  <c r="D13" i="34"/>
  <c r="L13" i="34" s="1"/>
  <c r="C13" i="34"/>
  <c r="Q12" i="34"/>
  <c r="P12" i="34"/>
  <c r="AB12" i="34" s="1"/>
  <c r="AC12" i="34" s="1"/>
  <c r="O12" i="34"/>
  <c r="Z12" i="34" s="1"/>
  <c r="I12" i="34"/>
  <c r="E12" i="34"/>
  <c r="D12" i="34"/>
  <c r="R12" i="34" s="1"/>
  <c r="C12" i="34"/>
  <c r="P11" i="34"/>
  <c r="AB11" i="34" s="1"/>
  <c r="AC11" i="34" s="1"/>
  <c r="O11" i="34"/>
  <c r="Z11" i="34" s="1"/>
  <c r="AA11" i="34" s="1"/>
  <c r="I11" i="34"/>
  <c r="E11" i="34"/>
  <c r="D11" i="34"/>
  <c r="L11" i="34" s="1"/>
  <c r="C11" i="34"/>
  <c r="P10" i="34"/>
  <c r="AB10" i="34" s="1"/>
  <c r="AC10" i="34" s="1"/>
  <c r="O10" i="34"/>
  <c r="Z10" i="34" s="1"/>
  <c r="AA10" i="34" s="1"/>
  <c r="I10" i="34"/>
  <c r="E10" i="34"/>
  <c r="D10" i="34"/>
  <c r="L10" i="34" s="1"/>
  <c r="C10" i="34"/>
  <c r="P9" i="34"/>
  <c r="AB9" i="34" s="1"/>
  <c r="AC9" i="34" s="1"/>
  <c r="O9" i="34"/>
  <c r="Z9" i="34" s="1"/>
  <c r="AA9" i="34" s="1"/>
  <c r="I9" i="34"/>
  <c r="E9" i="34"/>
  <c r="D9" i="34"/>
  <c r="L9" i="34" s="1"/>
  <c r="T9" i="34" s="1"/>
  <c r="U9" i="34" s="1"/>
  <c r="C9" i="34"/>
  <c r="O8" i="34"/>
  <c r="Z8" i="34" s="1"/>
  <c r="AA8" i="34" s="1"/>
  <c r="I8" i="34"/>
  <c r="E8" i="34"/>
  <c r="D8" i="34"/>
  <c r="L8" i="34" s="1"/>
  <c r="C8" i="34"/>
  <c r="P7" i="34"/>
  <c r="O7" i="34"/>
  <c r="Z7" i="34" s="1"/>
  <c r="AA7" i="34" s="1"/>
  <c r="AI7" i="49" s="1"/>
  <c r="I7" i="34"/>
  <c r="E7" i="34"/>
  <c r="D7" i="34"/>
  <c r="S7" i="34" s="1"/>
  <c r="C7" i="34"/>
  <c r="D3" i="29"/>
  <c r="S54" i="29"/>
  <c r="P54" i="29"/>
  <c r="O54" i="29"/>
  <c r="Z54" i="29" s="1"/>
  <c r="AA54" i="29" s="1"/>
  <c r="I54" i="29"/>
  <c r="E54" i="29"/>
  <c r="D54" i="29"/>
  <c r="L54" i="29" s="1"/>
  <c r="R54" i="29"/>
  <c r="C54" i="29"/>
  <c r="P53" i="29"/>
  <c r="AB53" i="29" s="1"/>
  <c r="AC53" i="29" s="1"/>
  <c r="O53" i="29"/>
  <c r="I53" i="29"/>
  <c r="E53" i="29"/>
  <c r="D53" i="29"/>
  <c r="L53" i="29" s="1"/>
  <c r="T53" i="29" s="1"/>
  <c r="U53" i="29" s="1"/>
  <c r="C53" i="29"/>
  <c r="P52" i="29"/>
  <c r="AB52" i="29"/>
  <c r="O52" i="29"/>
  <c r="Z52" i="29" s="1"/>
  <c r="AA52" i="29" s="1"/>
  <c r="I52" i="29"/>
  <c r="E52" i="29"/>
  <c r="D52" i="29"/>
  <c r="L52" i="29" s="1"/>
  <c r="C52" i="29"/>
  <c r="P51" i="29"/>
  <c r="AB51" i="29" s="1"/>
  <c r="AC51" i="29" s="1"/>
  <c r="O51" i="29"/>
  <c r="Z51" i="29" s="1"/>
  <c r="AA51" i="29" s="1"/>
  <c r="T51" i="29"/>
  <c r="U51" i="29" s="1"/>
  <c r="I51" i="29"/>
  <c r="E51" i="29"/>
  <c r="D51" i="29"/>
  <c r="L51" i="29" s="1"/>
  <c r="C51" i="29"/>
  <c r="S50" i="29"/>
  <c r="P50" i="29"/>
  <c r="AB50" i="29" s="1"/>
  <c r="AC50" i="29" s="1"/>
  <c r="O50" i="29"/>
  <c r="I50" i="29"/>
  <c r="E50" i="29"/>
  <c r="D50" i="29"/>
  <c r="L50" i="29" s="1"/>
  <c r="T50" i="29" s="1"/>
  <c r="U50" i="29" s="1"/>
  <c r="R50" i="29"/>
  <c r="C50" i="29"/>
  <c r="P49" i="29"/>
  <c r="AB49" i="29" s="1"/>
  <c r="AC49" i="29" s="1"/>
  <c r="O49" i="29"/>
  <c r="Z49" i="29" s="1"/>
  <c r="AA49" i="29" s="1"/>
  <c r="I49" i="29"/>
  <c r="E49" i="29"/>
  <c r="D49" i="29"/>
  <c r="L49" i="29" s="1"/>
  <c r="T49" i="29" s="1"/>
  <c r="U49" i="29" s="1"/>
  <c r="C49" i="29"/>
  <c r="P48" i="29"/>
  <c r="AB48" i="29" s="1"/>
  <c r="AC48" i="29" s="1"/>
  <c r="O48" i="29"/>
  <c r="Z48" i="29" s="1"/>
  <c r="AA48" i="29" s="1"/>
  <c r="AG48" i="49" s="1"/>
  <c r="I48" i="29"/>
  <c r="E48" i="29"/>
  <c r="D48" i="29"/>
  <c r="L48" i="29" s="1"/>
  <c r="C48" i="29"/>
  <c r="P47" i="29"/>
  <c r="AB47" i="29" s="1"/>
  <c r="AC47" i="29" s="1"/>
  <c r="O47" i="29"/>
  <c r="Z47" i="29" s="1"/>
  <c r="AA47" i="29" s="1"/>
  <c r="I47" i="29"/>
  <c r="E47" i="29"/>
  <c r="D47" i="29"/>
  <c r="L47" i="29" s="1"/>
  <c r="C47" i="29"/>
  <c r="P46" i="29"/>
  <c r="AB46" i="29" s="1"/>
  <c r="AC46" i="29" s="1"/>
  <c r="O46" i="29"/>
  <c r="Z46" i="29" s="1"/>
  <c r="AA46" i="29" s="1"/>
  <c r="I46" i="29"/>
  <c r="E46" i="29"/>
  <c r="D46" i="29"/>
  <c r="C46" i="29"/>
  <c r="P45" i="29"/>
  <c r="AB45" i="29" s="1"/>
  <c r="AC45" i="29" s="1"/>
  <c r="O45" i="29"/>
  <c r="Z45" i="29" s="1"/>
  <c r="AA45" i="29" s="1"/>
  <c r="S45" i="29"/>
  <c r="I45" i="29"/>
  <c r="E45" i="29"/>
  <c r="D45" i="29"/>
  <c r="Q45" i="29" s="1"/>
  <c r="C45" i="29"/>
  <c r="P44" i="29"/>
  <c r="AB44" i="29" s="1"/>
  <c r="AC44" i="29" s="1"/>
  <c r="O44" i="29"/>
  <c r="Z44" i="29" s="1"/>
  <c r="AA44" i="29" s="1"/>
  <c r="I44" i="29"/>
  <c r="E44" i="29"/>
  <c r="D44" i="29"/>
  <c r="L44" i="29" s="1"/>
  <c r="C44" i="29"/>
  <c r="P43" i="29"/>
  <c r="AB43" i="29" s="1"/>
  <c r="AC43" i="29" s="1"/>
  <c r="O43" i="29"/>
  <c r="Z43" i="29" s="1"/>
  <c r="AA43" i="29" s="1"/>
  <c r="I43" i="29"/>
  <c r="E43" i="29"/>
  <c r="D43" i="29"/>
  <c r="C43" i="29"/>
  <c r="P42" i="29"/>
  <c r="AB42" i="29" s="1"/>
  <c r="O42" i="29"/>
  <c r="Z42" i="29" s="1"/>
  <c r="AA42" i="29" s="1"/>
  <c r="I42" i="29"/>
  <c r="E42" i="29"/>
  <c r="D42" i="29"/>
  <c r="C42" i="29"/>
  <c r="P41" i="29"/>
  <c r="AB41" i="29" s="1"/>
  <c r="AC41" i="29" s="1"/>
  <c r="O41" i="29"/>
  <c r="Z41" i="29" s="1"/>
  <c r="AA41" i="29" s="1"/>
  <c r="I41" i="29"/>
  <c r="E41" i="29"/>
  <c r="D41" i="29"/>
  <c r="C41" i="29"/>
  <c r="P40" i="29"/>
  <c r="AB40" i="29" s="1"/>
  <c r="AC40" i="29" s="1"/>
  <c r="O40" i="29"/>
  <c r="Z40" i="29" s="1"/>
  <c r="AA40" i="29" s="1"/>
  <c r="AG40" i="49" s="1"/>
  <c r="I40" i="29"/>
  <c r="E40" i="29"/>
  <c r="D40" i="29"/>
  <c r="L40" i="29" s="1"/>
  <c r="C40" i="29"/>
  <c r="P39" i="29"/>
  <c r="AB39" i="29" s="1"/>
  <c r="AC39" i="29" s="1"/>
  <c r="O39" i="29"/>
  <c r="Z39" i="29" s="1"/>
  <c r="AA39" i="29" s="1"/>
  <c r="AG39" i="49" s="1"/>
  <c r="I39" i="29"/>
  <c r="E39" i="29"/>
  <c r="D39" i="29"/>
  <c r="L39" i="29" s="1"/>
  <c r="T39" i="29" s="1"/>
  <c r="U39" i="29" s="1"/>
  <c r="C39" i="29"/>
  <c r="P38" i="29"/>
  <c r="AB38" i="29" s="1"/>
  <c r="AC38" i="29" s="1"/>
  <c r="O38" i="29"/>
  <c r="Z38" i="29" s="1"/>
  <c r="AA38" i="29" s="1"/>
  <c r="I38" i="29"/>
  <c r="E38" i="29"/>
  <c r="D38" i="29"/>
  <c r="Q38" i="29" s="1"/>
  <c r="C38" i="29"/>
  <c r="P37" i="29"/>
  <c r="AB37" i="29" s="1"/>
  <c r="AC37" i="29" s="1"/>
  <c r="O37" i="29"/>
  <c r="Z37" i="29" s="1"/>
  <c r="AA37" i="29" s="1"/>
  <c r="I37" i="29"/>
  <c r="E37" i="29"/>
  <c r="D37" i="29"/>
  <c r="R37" i="29" s="1"/>
  <c r="C37" i="29"/>
  <c r="P36" i="29"/>
  <c r="AB36" i="29" s="1"/>
  <c r="AC36" i="29" s="1"/>
  <c r="O36" i="29"/>
  <c r="Z36" i="29" s="1"/>
  <c r="AA36" i="29" s="1"/>
  <c r="I36" i="29"/>
  <c r="E36" i="29"/>
  <c r="D36" i="29"/>
  <c r="L36" i="29" s="1"/>
  <c r="C36" i="29"/>
  <c r="P35" i="29"/>
  <c r="AB35" i="29" s="1"/>
  <c r="AC35" i="29" s="1"/>
  <c r="O35" i="29"/>
  <c r="Z35" i="29" s="1"/>
  <c r="AA35" i="29" s="1"/>
  <c r="AE35" i="49" s="1"/>
  <c r="AF35" i="49" s="1"/>
  <c r="I35" i="29"/>
  <c r="E35" i="29"/>
  <c r="D35" i="29"/>
  <c r="L35" i="29" s="1"/>
  <c r="C35" i="29"/>
  <c r="P34" i="29"/>
  <c r="AB34" i="29" s="1"/>
  <c r="AC34" i="29" s="1"/>
  <c r="O34" i="29"/>
  <c r="Z34" i="29" s="1"/>
  <c r="AA34" i="29" s="1"/>
  <c r="T34" i="29"/>
  <c r="U34" i="29" s="1"/>
  <c r="AG34" i="47" s="1"/>
  <c r="I34" i="29"/>
  <c r="E34" i="29"/>
  <c r="D34" i="29"/>
  <c r="L34" i="29" s="1"/>
  <c r="C34" i="29"/>
  <c r="P33" i="29"/>
  <c r="O33" i="29"/>
  <c r="Z33" i="29" s="1"/>
  <c r="AA33" i="29" s="1"/>
  <c r="I33" i="29"/>
  <c r="E33" i="29"/>
  <c r="D33" i="29"/>
  <c r="C33" i="29"/>
  <c r="P32" i="29"/>
  <c r="AB32" i="29" s="1"/>
  <c r="AC32" i="29" s="1"/>
  <c r="O32" i="29"/>
  <c r="Z32" i="29" s="1"/>
  <c r="AA32" i="29" s="1"/>
  <c r="AG32" i="49" s="1"/>
  <c r="I32" i="29"/>
  <c r="E32" i="29"/>
  <c r="D32" i="29"/>
  <c r="R32" i="29" s="1"/>
  <c r="C32" i="29"/>
  <c r="P31" i="29"/>
  <c r="AB31" i="29" s="1"/>
  <c r="AC31" i="29" s="1"/>
  <c r="O31" i="29"/>
  <c r="Z31" i="29" s="1"/>
  <c r="AA31" i="29" s="1"/>
  <c r="I31" i="29"/>
  <c r="E31" i="29"/>
  <c r="D31" i="29"/>
  <c r="L31" i="29" s="1"/>
  <c r="C31" i="29"/>
  <c r="P30" i="29"/>
  <c r="AB30" i="29" s="1"/>
  <c r="AC30" i="29" s="1"/>
  <c r="O30" i="29"/>
  <c r="Z30" i="29" s="1"/>
  <c r="AA30" i="29" s="1"/>
  <c r="I30" i="29"/>
  <c r="E30" i="29"/>
  <c r="D30" i="29"/>
  <c r="C30" i="29"/>
  <c r="P29" i="29"/>
  <c r="AB29" i="29" s="1"/>
  <c r="AC29" i="29" s="1"/>
  <c r="O29" i="29"/>
  <c r="Z29" i="29" s="1"/>
  <c r="AA29" i="29" s="1"/>
  <c r="I29" i="29"/>
  <c r="E29" i="29"/>
  <c r="D29" i="29"/>
  <c r="L29" i="29" s="1"/>
  <c r="C29" i="29"/>
  <c r="P28" i="29"/>
  <c r="AB28" i="29" s="1"/>
  <c r="AC28" i="29" s="1"/>
  <c r="O28" i="29"/>
  <c r="Z28" i="29" s="1"/>
  <c r="AA28" i="29" s="1"/>
  <c r="I28" i="29"/>
  <c r="E28" i="29"/>
  <c r="D28" i="29"/>
  <c r="L28" i="29" s="1"/>
  <c r="C28" i="29"/>
  <c r="P27" i="29"/>
  <c r="AB27" i="29" s="1"/>
  <c r="AC27" i="29" s="1"/>
  <c r="O27" i="29"/>
  <c r="Z27" i="29" s="1"/>
  <c r="AA27" i="29" s="1"/>
  <c r="I27" i="29"/>
  <c r="E27" i="29"/>
  <c r="D27" i="29"/>
  <c r="L27" i="29" s="1"/>
  <c r="C27" i="29"/>
  <c r="P26" i="29"/>
  <c r="AB26" i="29" s="1"/>
  <c r="O26" i="29"/>
  <c r="Z26" i="29" s="1"/>
  <c r="AA26" i="29" s="1"/>
  <c r="AD26" i="49" s="1"/>
  <c r="I26" i="29"/>
  <c r="E26" i="29"/>
  <c r="D26" i="29"/>
  <c r="C26" i="29"/>
  <c r="P25" i="29"/>
  <c r="AB25" i="29" s="1"/>
  <c r="AC25" i="29" s="1"/>
  <c r="O25" i="29"/>
  <c r="Z25" i="29" s="1"/>
  <c r="AA25" i="29" s="1"/>
  <c r="I25" i="29"/>
  <c r="E25" i="29"/>
  <c r="D25" i="29"/>
  <c r="L25" i="29" s="1"/>
  <c r="C25" i="29"/>
  <c r="P24" i="29"/>
  <c r="AB24" i="29" s="1"/>
  <c r="AC24" i="29" s="1"/>
  <c r="O24" i="29"/>
  <c r="Z24" i="29" s="1"/>
  <c r="AA24" i="29" s="1"/>
  <c r="I24" i="29"/>
  <c r="E24" i="29"/>
  <c r="D24" i="29"/>
  <c r="C24" i="29"/>
  <c r="P23" i="29"/>
  <c r="AB23" i="29" s="1"/>
  <c r="AC23" i="29" s="1"/>
  <c r="O23" i="29"/>
  <c r="Z23" i="29" s="1"/>
  <c r="AA23" i="29" s="1"/>
  <c r="I23" i="29"/>
  <c r="E23" i="29"/>
  <c r="D23" i="29"/>
  <c r="L23" i="29" s="1"/>
  <c r="C23" i="29"/>
  <c r="P22" i="29"/>
  <c r="O22" i="29"/>
  <c r="Z22" i="29" s="1"/>
  <c r="AA22" i="29" s="1"/>
  <c r="I22" i="29"/>
  <c r="E22" i="29"/>
  <c r="D22" i="29"/>
  <c r="C22" i="29"/>
  <c r="P21" i="29"/>
  <c r="AB21" i="29" s="1"/>
  <c r="AC21" i="29" s="1"/>
  <c r="O21" i="29"/>
  <c r="I21" i="29"/>
  <c r="E21" i="29"/>
  <c r="D21" i="29"/>
  <c r="L21" i="29" s="1"/>
  <c r="C21" i="29"/>
  <c r="P20" i="29"/>
  <c r="AB20" i="29" s="1"/>
  <c r="AC20" i="29" s="1"/>
  <c r="O20" i="29"/>
  <c r="Z20" i="29" s="1"/>
  <c r="AA20" i="29" s="1"/>
  <c r="I20" i="29"/>
  <c r="E20" i="29"/>
  <c r="D20" i="29"/>
  <c r="L20" i="29" s="1"/>
  <c r="T20" i="29" s="1"/>
  <c r="U20" i="29" s="1"/>
  <c r="L20" i="7" s="1"/>
  <c r="C20" i="29"/>
  <c r="P19" i="29"/>
  <c r="AB19" i="29" s="1"/>
  <c r="AC19" i="29" s="1"/>
  <c r="O19" i="29"/>
  <c r="Z19" i="29" s="1"/>
  <c r="AA19" i="29" s="1"/>
  <c r="I19" i="29"/>
  <c r="E19" i="29"/>
  <c r="D19" i="29"/>
  <c r="L19" i="29" s="1"/>
  <c r="C19" i="29"/>
  <c r="P18" i="29"/>
  <c r="AB18" i="29" s="1"/>
  <c r="O18" i="29"/>
  <c r="Z18" i="29" s="1"/>
  <c r="I18" i="29"/>
  <c r="E18" i="29"/>
  <c r="D18" i="29"/>
  <c r="L18" i="29" s="1"/>
  <c r="C18" i="29"/>
  <c r="P17" i="29"/>
  <c r="AB17" i="29" s="1"/>
  <c r="AC17" i="29" s="1"/>
  <c r="O17" i="29"/>
  <c r="Z17" i="29" s="1"/>
  <c r="AA17" i="29" s="1"/>
  <c r="I17" i="29"/>
  <c r="E17" i="29"/>
  <c r="D17" i="29"/>
  <c r="Q17" i="29" s="1"/>
  <c r="C17" i="29"/>
  <c r="P16" i="29"/>
  <c r="AB16" i="29" s="1"/>
  <c r="AC16" i="29" s="1"/>
  <c r="O16" i="29"/>
  <c r="Z16" i="29" s="1"/>
  <c r="AA16" i="29" s="1"/>
  <c r="I16" i="29"/>
  <c r="E16" i="29"/>
  <c r="D16" i="29"/>
  <c r="L16" i="29" s="1"/>
  <c r="C16" i="29"/>
  <c r="P15" i="29"/>
  <c r="AB15" i="29" s="1"/>
  <c r="AC15" i="29" s="1"/>
  <c r="O15" i="29"/>
  <c r="Z15" i="29" s="1"/>
  <c r="AA15" i="29" s="1"/>
  <c r="AE15" i="49" s="1"/>
  <c r="AF15" i="49" s="1"/>
  <c r="I15" i="29"/>
  <c r="E15" i="29"/>
  <c r="D15" i="29"/>
  <c r="L15" i="29" s="1"/>
  <c r="C15" i="29"/>
  <c r="P14" i="29"/>
  <c r="AB14" i="29" s="1"/>
  <c r="O14" i="29"/>
  <c r="Z14" i="29" s="1"/>
  <c r="AA14" i="29" s="1"/>
  <c r="I14" i="29"/>
  <c r="E14" i="29"/>
  <c r="D14" i="29"/>
  <c r="L14" i="29" s="1"/>
  <c r="C14" i="29"/>
  <c r="P13" i="29"/>
  <c r="AB13" i="29" s="1"/>
  <c r="AC13" i="29" s="1"/>
  <c r="O13" i="29"/>
  <c r="Z13" i="29" s="1"/>
  <c r="AA13" i="29" s="1"/>
  <c r="AD13" i="49" s="1"/>
  <c r="I13" i="29"/>
  <c r="E13" i="29"/>
  <c r="D13" i="29"/>
  <c r="C13" i="29"/>
  <c r="P12" i="29"/>
  <c r="AB12" i="29" s="1"/>
  <c r="AC12" i="29" s="1"/>
  <c r="O12" i="29"/>
  <c r="Z12" i="29" s="1"/>
  <c r="I12" i="29"/>
  <c r="E12" i="29"/>
  <c r="D12" i="29"/>
  <c r="C12" i="29"/>
  <c r="P11" i="29"/>
  <c r="AB11" i="29" s="1"/>
  <c r="AC11" i="29" s="1"/>
  <c r="O11" i="29"/>
  <c r="Z11" i="29" s="1"/>
  <c r="AA11" i="29" s="1"/>
  <c r="AD11" i="49" s="1"/>
  <c r="I11" i="29"/>
  <c r="E11" i="29"/>
  <c r="D11" i="29"/>
  <c r="L11" i="29" s="1"/>
  <c r="C11" i="29"/>
  <c r="P10" i="29"/>
  <c r="AB10" i="29" s="1"/>
  <c r="AC10" i="29" s="1"/>
  <c r="O10" i="29"/>
  <c r="Z10" i="29" s="1"/>
  <c r="AA10" i="29" s="1"/>
  <c r="I10" i="29"/>
  <c r="E10" i="29"/>
  <c r="D10" i="29"/>
  <c r="L10" i="29" s="1"/>
  <c r="T10" i="29" s="1"/>
  <c r="U10" i="29" s="1"/>
  <c r="C10" i="29"/>
  <c r="P9" i="29"/>
  <c r="AB9" i="29" s="1"/>
  <c r="AC9" i="29" s="1"/>
  <c r="O9" i="29"/>
  <c r="Z9" i="29" s="1"/>
  <c r="AA9" i="29" s="1"/>
  <c r="AG9" i="49" s="1"/>
  <c r="I9" i="29"/>
  <c r="E9" i="29"/>
  <c r="D9" i="29"/>
  <c r="L9" i="29" s="1"/>
  <c r="C9" i="29"/>
  <c r="P8" i="29"/>
  <c r="O8" i="29"/>
  <c r="Z8" i="29" s="1"/>
  <c r="AA8" i="29" s="1"/>
  <c r="AE8" i="49" s="1"/>
  <c r="AF8" i="49" s="1"/>
  <c r="I8" i="29"/>
  <c r="E8" i="29"/>
  <c r="D8" i="29"/>
  <c r="L8" i="29" s="1"/>
  <c r="C8" i="29"/>
  <c r="P7" i="29"/>
  <c r="O7" i="29"/>
  <c r="I7" i="29"/>
  <c r="E7" i="29"/>
  <c r="D7" i="29"/>
  <c r="L7" i="29" s="1"/>
  <c r="C7" i="29"/>
  <c r="S12" i="34"/>
  <c r="S15" i="34"/>
  <c r="T40" i="34"/>
  <c r="U40" i="34" s="1"/>
  <c r="S31" i="34"/>
  <c r="R31" i="34"/>
  <c r="Q7" i="34"/>
  <c r="AB7" i="34"/>
  <c r="AC7" i="34" s="1"/>
  <c r="R8" i="34"/>
  <c r="T54" i="34"/>
  <c r="U54" i="34" s="1"/>
  <c r="S8" i="34"/>
  <c r="R15" i="34"/>
  <c r="T16" i="34"/>
  <c r="U16" i="34" s="1"/>
  <c r="AB30" i="34"/>
  <c r="AC30" i="34" s="1"/>
  <c r="Q16" i="34"/>
  <c r="Q34" i="34"/>
  <c r="S39" i="34"/>
  <c r="R39" i="34"/>
  <c r="AB54" i="34"/>
  <c r="AC54" i="34" s="1"/>
  <c r="AK54" i="50" s="1"/>
  <c r="S16" i="34"/>
  <c r="AB21" i="34"/>
  <c r="AC21" i="34" s="1"/>
  <c r="T25" i="34"/>
  <c r="U25" i="34" s="1"/>
  <c r="AB25" i="34"/>
  <c r="AC25" i="34" s="1"/>
  <c r="T29" i="34"/>
  <c r="U29" i="34" s="1"/>
  <c r="AI29" i="47" s="1"/>
  <c r="AB29" i="34"/>
  <c r="AC29" i="34" s="1"/>
  <c r="R34" i="34"/>
  <c r="Q39" i="34"/>
  <c r="S51" i="34"/>
  <c r="R51" i="34"/>
  <c r="T52" i="34"/>
  <c r="U52" i="34" s="1"/>
  <c r="AH52" i="47" s="1"/>
  <c r="Q40" i="34"/>
  <c r="Q52" i="34"/>
  <c r="R53" i="34"/>
  <c r="S54" i="34"/>
  <c r="S40" i="34"/>
  <c r="Z51" i="34"/>
  <c r="AA51" i="34" s="1"/>
  <c r="AH51" i="49" s="1"/>
  <c r="S52" i="34"/>
  <c r="Q54" i="34"/>
  <c r="T9" i="29"/>
  <c r="U9" i="29" s="1"/>
  <c r="S9" i="29"/>
  <c r="R10" i="29"/>
  <c r="T21" i="29"/>
  <c r="U21" i="29" s="1"/>
  <c r="L21" i="7" s="1"/>
  <c r="Z53" i="29"/>
  <c r="AA53" i="29" s="1"/>
  <c r="Z50" i="29"/>
  <c r="AA50" i="29" s="1"/>
  <c r="S29" i="29"/>
  <c r="S35" i="29"/>
  <c r="R35" i="29"/>
  <c r="Q35" i="29"/>
  <c r="T54" i="29"/>
  <c r="U54" i="29" s="1"/>
  <c r="AB54" i="29"/>
  <c r="AC54" i="29" s="1"/>
  <c r="T35" i="29"/>
  <c r="U35" i="29" s="1"/>
  <c r="R47" i="29"/>
  <c r="S51" i="29"/>
  <c r="R51" i="29"/>
  <c r="Q51" i="29"/>
  <c r="S39" i="29"/>
  <c r="S48" i="29"/>
  <c r="R48" i="29"/>
  <c r="S52" i="29"/>
  <c r="R52" i="29"/>
  <c r="Q34" i="29"/>
  <c r="Q42" i="29"/>
  <c r="Q50" i="29"/>
  <c r="Q54" i="29"/>
  <c r="C53" i="28"/>
  <c r="D53" i="28"/>
  <c r="L53" i="28" s="1"/>
  <c r="T53" i="28" s="1"/>
  <c r="U53" i="28" s="1"/>
  <c r="E53" i="28"/>
  <c r="I53" i="28"/>
  <c r="O53" i="28"/>
  <c r="Z53" i="28" s="1"/>
  <c r="AA53" i="28" s="1"/>
  <c r="P53" i="28"/>
  <c r="AB53" i="28" s="1"/>
  <c r="AC53" i="28" s="1"/>
  <c r="R53" i="28"/>
  <c r="S53" i="28"/>
  <c r="C54" i="28"/>
  <c r="D54" i="28"/>
  <c r="L54" i="28" s="1"/>
  <c r="T54" i="28" s="1"/>
  <c r="U54" i="28" s="1"/>
  <c r="E54" i="28"/>
  <c r="I54" i="28"/>
  <c r="O54" i="28"/>
  <c r="Z54" i="28" s="1"/>
  <c r="AA54" i="28" s="1"/>
  <c r="P54" i="28"/>
  <c r="AB54" i="28" s="1"/>
  <c r="AC54" i="28" s="1"/>
  <c r="AA54" i="50" s="1"/>
  <c r="AB54" i="50" s="1"/>
  <c r="Q54" i="28"/>
  <c r="AA54" i="47" s="1"/>
  <c r="AB54" i="47" s="1"/>
  <c r="C8" i="28"/>
  <c r="D8" i="28"/>
  <c r="L8" i="28" s="1"/>
  <c r="E8" i="28"/>
  <c r="I8" i="28"/>
  <c r="O8" i="28"/>
  <c r="Z8" i="28" s="1"/>
  <c r="AA8" i="28" s="1"/>
  <c r="Z8" i="49" s="1"/>
  <c r="P8" i="28"/>
  <c r="C9" i="28"/>
  <c r="D9" i="28"/>
  <c r="L9" i="28" s="1"/>
  <c r="E9" i="28"/>
  <c r="I9" i="28"/>
  <c r="O9" i="28"/>
  <c r="Z9" i="28" s="1"/>
  <c r="AA9" i="28" s="1"/>
  <c r="AA9" i="49" s="1"/>
  <c r="AB9" i="49" s="1"/>
  <c r="P9" i="28"/>
  <c r="AB9" i="28" s="1"/>
  <c r="AC9" i="28" s="1"/>
  <c r="AC9" i="50" s="1"/>
  <c r="C10" i="28"/>
  <c r="D10" i="28"/>
  <c r="E10" i="28"/>
  <c r="I10" i="28"/>
  <c r="O10" i="28"/>
  <c r="Z10" i="28" s="1"/>
  <c r="AA10" i="28" s="1"/>
  <c r="P10" i="28"/>
  <c r="AB10" i="28" s="1"/>
  <c r="AC10" i="28" s="1"/>
  <c r="C11" i="28"/>
  <c r="D11" i="28"/>
  <c r="L11" i="28" s="1"/>
  <c r="E11" i="28"/>
  <c r="I11" i="28"/>
  <c r="O11" i="28"/>
  <c r="Z11" i="28" s="1"/>
  <c r="AA11" i="28" s="1"/>
  <c r="P11" i="28"/>
  <c r="AB11" i="28" s="1"/>
  <c r="AC11" i="28" s="1"/>
  <c r="C12" i="28"/>
  <c r="D12" i="28"/>
  <c r="L12" i="28" s="1"/>
  <c r="E12" i="28"/>
  <c r="I12" i="28"/>
  <c r="O12" i="28"/>
  <c r="Z12" i="28" s="1"/>
  <c r="AA12" i="28" s="1"/>
  <c r="P12" i="28"/>
  <c r="AB12" i="28" s="1"/>
  <c r="AC12" i="28" s="1"/>
  <c r="AC12" i="50" s="1"/>
  <c r="C13" i="28"/>
  <c r="D13" i="28"/>
  <c r="L13" i="28" s="1"/>
  <c r="E13" i="28"/>
  <c r="I13" i="28"/>
  <c r="O13" i="28"/>
  <c r="Z13" i="28" s="1"/>
  <c r="AA13" i="28" s="1"/>
  <c r="P13" i="28"/>
  <c r="AB13" i="28" s="1"/>
  <c r="AC13" i="28" s="1"/>
  <c r="Z13" i="50" s="1"/>
  <c r="C14" i="28"/>
  <c r="D14" i="28"/>
  <c r="L14" i="28" s="1"/>
  <c r="E14" i="28"/>
  <c r="I14" i="28"/>
  <c r="O14" i="28"/>
  <c r="Z14" i="28" s="1"/>
  <c r="AA14" i="28" s="1"/>
  <c r="Z14" i="49" s="1"/>
  <c r="P14" i="28"/>
  <c r="AB14" i="28" s="1"/>
  <c r="AC14" i="28" s="1"/>
  <c r="AC14" i="50" s="1"/>
  <c r="C15" i="28"/>
  <c r="D15" i="28"/>
  <c r="L15" i="28" s="1"/>
  <c r="E15" i="28"/>
  <c r="I15" i="28"/>
  <c r="O15" i="28"/>
  <c r="Z15" i="28" s="1"/>
  <c r="AA15" i="28" s="1"/>
  <c r="Z15" i="49" s="1"/>
  <c r="P15" i="28"/>
  <c r="AB15" i="28" s="1"/>
  <c r="AC15" i="28" s="1"/>
  <c r="Z15" i="50" s="1"/>
  <c r="C16" i="28"/>
  <c r="D16" i="28"/>
  <c r="L16" i="28" s="1"/>
  <c r="E16" i="28"/>
  <c r="I16" i="28"/>
  <c r="O16" i="28"/>
  <c r="Z16" i="28" s="1"/>
  <c r="AA16" i="28" s="1"/>
  <c r="P16" i="28"/>
  <c r="AB16" i="28" s="1"/>
  <c r="AC16" i="28" s="1"/>
  <c r="C17" i="28"/>
  <c r="D17" i="28"/>
  <c r="E17" i="28"/>
  <c r="I17" i="28"/>
  <c r="O17" i="28"/>
  <c r="Z17" i="28" s="1"/>
  <c r="AA17" i="28" s="1"/>
  <c r="P17" i="28"/>
  <c r="AB17" i="28" s="1"/>
  <c r="AC17" i="28" s="1"/>
  <c r="Z17" i="50" s="1"/>
  <c r="C18" i="28"/>
  <c r="D18" i="28"/>
  <c r="L18" i="28" s="1"/>
  <c r="E18" i="28"/>
  <c r="I18" i="28"/>
  <c r="O18" i="28"/>
  <c r="Z18" i="28" s="1"/>
  <c r="AA18" i="28" s="1"/>
  <c r="AC18" i="49" s="1"/>
  <c r="P18" i="28"/>
  <c r="C19" i="28"/>
  <c r="D19" i="28"/>
  <c r="L19" i="28" s="1"/>
  <c r="E19" i="28"/>
  <c r="I19" i="28"/>
  <c r="O19" i="28"/>
  <c r="Z19" i="28" s="1"/>
  <c r="AA19" i="28" s="1"/>
  <c r="P19" i="28"/>
  <c r="AB19" i="28" s="1"/>
  <c r="AC19" i="28" s="1"/>
  <c r="C20" i="28"/>
  <c r="D20" i="28"/>
  <c r="L20" i="28" s="1"/>
  <c r="E20" i="28"/>
  <c r="I20" i="28"/>
  <c r="O20" i="28"/>
  <c r="Z20" i="28" s="1"/>
  <c r="AA20" i="28" s="1"/>
  <c r="AA20" i="49" s="1"/>
  <c r="AB20" i="49" s="1"/>
  <c r="P20" i="28"/>
  <c r="AB20" i="28" s="1"/>
  <c r="AC20" i="28" s="1"/>
  <c r="C21" i="28"/>
  <c r="D21" i="28"/>
  <c r="E21" i="28"/>
  <c r="I21" i="28"/>
  <c r="O21" i="28"/>
  <c r="Z21" i="28" s="1"/>
  <c r="AA21" i="28" s="1"/>
  <c r="P21" i="28"/>
  <c r="AB21" i="28" s="1"/>
  <c r="AC21" i="28" s="1"/>
  <c r="C22" i="28"/>
  <c r="D22" i="28"/>
  <c r="E22" i="28"/>
  <c r="I22" i="28"/>
  <c r="O22" i="28"/>
  <c r="Z22" i="28" s="1"/>
  <c r="AA22" i="28" s="1"/>
  <c r="P22" i="28"/>
  <c r="AB22" i="28" s="1"/>
  <c r="AC22" i="28" s="1"/>
  <c r="AC22" i="50" s="1"/>
  <c r="C23" i="28"/>
  <c r="D23" i="28"/>
  <c r="L23" i="28" s="1"/>
  <c r="E23" i="28"/>
  <c r="I23" i="28"/>
  <c r="O23" i="28"/>
  <c r="P23" i="28"/>
  <c r="AB23" i="28" s="1"/>
  <c r="AC23" i="28" s="1"/>
  <c r="C24" i="28"/>
  <c r="D24" i="28"/>
  <c r="L24" i="28" s="1"/>
  <c r="E24" i="28"/>
  <c r="I24" i="28"/>
  <c r="O24" i="28"/>
  <c r="Z24" i="28" s="1"/>
  <c r="AA24" i="28" s="1"/>
  <c r="Z24" i="49" s="1"/>
  <c r="P24" i="28"/>
  <c r="AB24" i="28" s="1"/>
  <c r="AC24" i="28" s="1"/>
  <c r="AC24" i="50" s="1"/>
  <c r="C25" i="28"/>
  <c r="D25" i="28"/>
  <c r="L25" i="28" s="1"/>
  <c r="E25" i="28"/>
  <c r="I25" i="28"/>
  <c r="O25" i="28"/>
  <c r="Z25" i="28" s="1"/>
  <c r="AA25" i="28" s="1"/>
  <c r="AA25" i="49" s="1"/>
  <c r="AB25" i="49" s="1"/>
  <c r="P25" i="28"/>
  <c r="AB25" i="28" s="1"/>
  <c r="AC25" i="28" s="1"/>
  <c r="C26" i="28"/>
  <c r="D26" i="28"/>
  <c r="L26" i="28" s="1"/>
  <c r="E26" i="28"/>
  <c r="I26" i="28"/>
  <c r="O26" i="28"/>
  <c r="Z26" i="28" s="1"/>
  <c r="AA26" i="28" s="1"/>
  <c r="P26" i="28"/>
  <c r="AB26" i="28" s="1"/>
  <c r="AC26" i="28" s="1"/>
  <c r="AC26" i="50" s="1"/>
  <c r="C27" i="28"/>
  <c r="D27" i="28"/>
  <c r="L27" i="28" s="1"/>
  <c r="E27" i="28"/>
  <c r="I27" i="28"/>
  <c r="O27" i="28"/>
  <c r="Z27" i="28" s="1"/>
  <c r="AA27" i="28" s="1"/>
  <c r="P27" i="28"/>
  <c r="AB27" i="28" s="1"/>
  <c r="AC27" i="28" s="1"/>
  <c r="Z27" i="50" s="1"/>
  <c r="C28" i="28"/>
  <c r="D28" i="28"/>
  <c r="L28" i="28" s="1"/>
  <c r="E28" i="28"/>
  <c r="I28" i="28"/>
  <c r="O28" i="28"/>
  <c r="Z28" i="28" s="1"/>
  <c r="AA28" i="28" s="1"/>
  <c r="AA28" i="49" s="1"/>
  <c r="AB28" i="49" s="1"/>
  <c r="P28" i="28"/>
  <c r="AB28" i="28" s="1"/>
  <c r="AC28" i="28" s="1"/>
  <c r="C29" i="28"/>
  <c r="D29" i="28"/>
  <c r="E29" i="28"/>
  <c r="I29" i="28"/>
  <c r="O29" i="28"/>
  <c r="Z29" i="28" s="1"/>
  <c r="AA29" i="28" s="1"/>
  <c r="P29" i="28"/>
  <c r="AB29" i="28" s="1"/>
  <c r="AC29" i="28" s="1"/>
  <c r="Z29" i="50" s="1"/>
  <c r="C30" i="28"/>
  <c r="D30" i="28"/>
  <c r="L30" i="28" s="1"/>
  <c r="E30" i="28"/>
  <c r="I30" i="28"/>
  <c r="O30" i="28"/>
  <c r="Z30" i="28" s="1"/>
  <c r="AA30" i="28" s="1"/>
  <c r="P30" i="28"/>
  <c r="AB30" i="28" s="1"/>
  <c r="AC30" i="28" s="1"/>
  <c r="AC30" i="50" s="1"/>
  <c r="C31" i="28"/>
  <c r="D31" i="28"/>
  <c r="E31" i="28"/>
  <c r="I31" i="28"/>
  <c r="O31" i="28"/>
  <c r="Z31" i="28" s="1"/>
  <c r="AA31" i="28" s="1"/>
  <c r="P31" i="28"/>
  <c r="AB31" i="28" s="1"/>
  <c r="AC31" i="28" s="1"/>
  <c r="C32" i="28"/>
  <c r="D32" i="28"/>
  <c r="L32" i="28" s="1"/>
  <c r="E32" i="28"/>
  <c r="I32" i="28"/>
  <c r="O32" i="28"/>
  <c r="Z32" i="28" s="1"/>
  <c r="AA32" i="28" s="1"/>
  <c r="P32" i="28"/>
  <c r="AB32" i="28" s="1"/>
  <c r="AC32" i="28" s="1"/>
  <c r="C33" i="28"/>
  <c r="D33" i="28"/>
  <c r="L33" i="28" s="1"/>
  <c r="E33" i="28"/>
  <c r="I33" i="28"/>
  <c r="O33" i="28"/>
  <c r="Z33" i="28" s="1"/>
  <c r="AA33" i="28" s="1"/>
  <c r="AA33" i="49" s="1"/>
  <c r="AB33" i="49" s="1"/>
  <c r="P33" i="28"/>
  <c r="AB33" i="28" s="1"/>
  <c r="AC33" i="28" s="1"/>
  <c r="C34" i="28"/>
  <c r="D34" i="28"/>
  <c r="L34" i="28" s="1"/>
  <c r="E34" i="28"/>
  <c r="I34" i="28"/>
  <c r="O34" i="28"/>
  <c r="Z34" i="28" s="1"/>
  <c r="AA34" i="28" s="1"/>
  <c r="Z34" i="49" s="1"/>
  <c r="P34" i="28"/>
  <c r="AB34" i="28" s="1"/>
  <c r="C35" i="28"/>
  <c r="D35" i="28"/>
  <c r="L35" i="28" s="1"/>
  <c r="E35" i="28"/>
  <c r="I35" i="28"/>
  <c r="O35" i="28"/>
  <c r="Z35" i="28" s="1"/>
  <c r="AA35" i="28" s="1"/>
  <c r="P35" i="28"/>
  <c r="AB35" i="28" s="1"/>
  <c r="AC35" i="28" s="1"/>
  <c r="C36" i="28"/>
  <c r="D36" i="28"/>
  <c r="L36" i="28" s="1"/>
  <c r="E36" i="28"/>
  <c r="I36" i="28"/>
  <c r="O36" i="28"/>
  <c r="Z36" i="28" s="1"/>
  <c r="AA36" i="28" s="1"/>
  <c r="P36" i="28"/>
  <c r="AB36" i="28" s="1"/>
  <c r="AC36" i="28" s="1"/>
  <c r="C37" i="28"/>
  <c r="D37" i="28"/>
  <c r="E37" i="28"/>
  <c r="I37" i="28"/>
  <c r="O37" i="28"/>
  <c r="Z37" i="28" s="1"/>
  <c r="AA37" i="28" s="1"/>
  <c r="AC37" i="49" s="1"/>
  <c r="P37" i="28"/>
  <c r="AB37" i="28" s="1"/>
  <c r="AC37" i="28" s="1"/>
  <c r="C38" i="28"/>
  <c r="D38" i="28"/>
  <c r="L38" i="28" s="1"/>
  <c r="E38" i="28"/>
  <c r="I38" i="28"/>
  <c r="O38" i="28"/>
  <c r="Z38" i="28" s="1"/>
  <c r="AA38" i="28" s="1"/>
  <c r="P38" i="28"/>
  <c r="AB38" i="28" s="1"/>
  <c r="AC38" i="28" s="1"/>
  <c r="AA38" i="50" s="1"/>
  <c r="AB38" i="50" s="1"/>
  <c r="C39" i="28"/>
  <c r="D39" i="28"/>
  <c r="E39" i="28"/>
  <c r="I39" i="28"/>
  <c r="O39" i="28"/>
  <c r="Z39" i="28" s="1"/>
  <c r="AA39" i="28" s="1"/>
  <c r="AC39" i="49" s="1"/>
  <c r="P39" i="28"/>
  <c r="AB39" i="28" s="1"/>
  <c r="AC39" i="28" s="1"/>
  <c r="C40" i="28"/>
  <c r="D40" i="28"/>
  <c r="L40" i="28" s="1"/>
  <c r="E40" i="28"/>
  <c r="I40" i="28"/>
  <c r="O40" i="28"/>
  <c r="Z40" i="28" s="1"/>
  <c r="AA40" i="28" s="1"/>
  <c r="AC40" i="49" s="1"/>
  <c r="P40" i="28"/>
  <c r="AB40" i="28" s="1"/>
  <c r="AC40" i="28" s="1"/>
  <c r="AA40" i="50" s="1"/>
  <c r="AB40" i="50" s="1"/>
  <c r="C41" i="28"/>
  <c r="D41" i="28"/>
  <c r="L41" i="28" s="1"/>
  <c r="E41" i="28"/>
  <c r="I41" i="28"/>
  <c r="O41" i="28"/>
  <c r="Z41" i="28" s="1"/>
  <c r="AA41" i="28" s="1"/>
  <c r="P41" i="28"/>
  <c r="AB41" i="28" s="1"/>
  <c r="AC41" i="28" s="1"/>
  <c r="C42" i="28"/>
  <c r="D42" i="28"/>
  <c r="L42" i="28" s="1"/>
  <c r="E42" i="28"/>
  <c r="I42" i="28"/>
  <c r="O42" i="28"/>
  <c r="Z42" i="28" s="1"/>
  <c r="AA42" i="28" s="1"/>
  <c r="P42" i="28"/>
  <c r="AB42" i="28" s="1"/>
  <c r="AC42" i="28" s="1"/>
  <c r="AA42" i="50" s="1"/>
  <c r="AB42" i="50" s="1"/>
  <c r="C43" i="28"/>
  <c r="D43" i="28"/>
  <c r="E43" i="28"/>
  <c r="I43" i="28"/>
  <c r="O43" i="28"/>
  <c r="Z43" i="28" s="1"/>
  <c r="AA43" i="28" s="1"/>
  <c r="P43" i="28"/>
  <c r="AB43" i="28" s="1"/>
  <c r="AC43" i="28" s="1"/>
  <c r="C44" i="28"/>
  <c r="D44" i="28"/>
  <c r="L44" i="28" s="1"/>
  <c r="E44" i="28"/>
  <c r="I44" i="28"/>
  <c r="O44" i="28"/>
  <c r="Z44" i="28" s="1"/>
  <c r="AA44" i="28" s="1"/>
  <c r="P44" i="28"/>
  <c r="AB44" i="28" s="1"/>
  <c r="AC44" i="28" s="1"/>
  <c r="AA44" i="50" s="1"/>
  <c r="AB44" i="50" s="1"/>
  <c r="C45" i="28"/>
  <c r="D45" i="28"/>
  <c r="L45" i="28" s="1"/>
  <c r="E45" i="28"/>
  <c r="I45" i="28"/>
  <c r="O45" i="28"/>
  <c r="Z45" i="28" s="1"/>
  <c r="AA45" i="28" s="1"/>
  <c r="P45" i="28"/>
  <c r="AB45" i="28" s="1"/>
  <c r="AC45" i="28" s="1"/>
  <c r="C46" i="28"/>
  <c r="D46" i="28"/>
  <c r="L46" i="28" s="1"/>
  <c r="E46" i="28"/>
  <c r="I46" i="28"/>
  <c r="O46" i="28"/>
  <c r="Z46" i="28" s="1"/>
  <c r="AA46" i="28" s="1"/>
  <c r="P46" i="28"/>
  <c r="AB46" i="28" s="1"/>
  <c r="AC46" i="28" s="1"/>
  <c r="AA46" i="50" s="1"/>
  <c r="AB46" i="50" s="1"/>
  <c r="C47" i="28"/>
  <c r="D47" i="28"/>
  <c r="L47" i="28" s="1"/>
  <c r="E47" i="28"/>
  <c r="I47" i="28"/>
  <c r="O47" i="28"/>
  <c r="Z47" i="28" s="1"/>
  <c r="AA47" i="28" s="1"/>
  <c r="P47" i="28"/>
  <c r="AB47" i="28" s="1"/>
  <c r="AC47" i="28" s="1"/>
  <c r="C48" i="28"/>
  <c r="D48" i="28"/>
  <c r="L48" i="28" s="1"/>
  <c r="E48" i="28"/>
  <c r="I48" i="28"/>
  <c r="O48" i="28"/>
  <c r="Z48" i="28" s="1"/>
  <c r="AA48" i="28" s="1"/>
  <c r="P48" i="28"/>
  <c r="C49" i="28"/>
  <c r="D49" i="28"/>
  <c r="E49" i="28"/>
  <c r="I49" i="28"/>
  <c r="O49" i="28"/>
  <c r="Z49" i="28" s="1"/>
  <c r="AA49" i="28" s="1"/>
  <c r="P49" i="28"/>
  <c r="AB49" i="28" s="1"/>
  <c r="AC49" i="28" s="1"/>
  <c r="C50" i="28"/>
  <c r="D50" i="28"/>
  <c r="L50" i="28" s="1"/>
  <c r="T50" i="28" s="1"/>
  <c r="U50" i="28" s="1"/>
  <c r="E50" i="28"/>
  <c r="I50" i="28"/>
  <c r="O50" i="28"/>
  <c r="Z50" i="28" s="1"/>
  <c r="AA50" i="28" s="1"/>
  <c r="P50" i="28"/>
  <c r="AB50" i="28" s="1"/>
  <c r="AC50" i="28" s="1"/>
  <c r="AA50" i="50" s="1"/>
  <c r="AB50" i="50" s="1"/>
  <c r="Q50" i="28"/>
  <c r="AA50" i="47" s="1"/>
  <c r="AB50" i="47" s="1"/>
  <c r="C51" i="28"/>
  <c r="D51" i="28"/>
  <c r="L51" i="28" s="1"/>
  <c r="T51" i="28" s="1"/>
  <c r="U51" i="28" s="1"/>
  <c r="S51" i="28"/>
  <c r="E51" i="28"/>
  <c r="I51" i="28"/>
  <c r="O51" i="28"/>
  <c r="Z51" i="28" s="1"/>
  <c r="AA51" i="28" s="1"/>
  <c r="AA51" i="49" s="1"/>
  <c r="AB51" i="49" s="1"/>
  <c r="P51" i="28"/>
  <c r="AB51" i="28" s="1"/>
  <c r="AC51" i="28" s="1"/>
  <c r="Q51" i="28"/>
  <c r="AA51" i="47" s="1"/>
  <c r="AB51" i="47" s="1"/>
  <c r="R51" i="28"/>
  <c r="C52" i="28"/>
  <c r="D52" i="28"/>
  <c r="L52" i="28" s="1"/>
  <c r="T52" i="28" s="1"/>
  <c r="U52" i="28" s="1"/>
  <c r="AD52" i="28" s="1"/>
  <c r="E52" i="28"/>
  <c r="I52" i="28"/>
  <c r="O52" i="28"/>
  <c r="Z52" i="28" s="1"/>
  <c r="AA52" i="28" s="1"/>
  <c r="P52" i="28"/>
  <c r="AB52" i="28" s="1"/>
  <c r="AC52" i="28" s="1"/>
  <c r="R52" i="28"/>
  <c r="T10" i="34"/>
  <c r="U10" i="34" s="1"/>
  <c r="M10" i="7" s="1"/>
  <c r="T53" i="34"/>
  <c r="U53" i="34" s="1"/>
  <c r="T31" i="34"/>
  <c r="U31" i="34" s="1"/>
  <c r="M31" i="7" s="1"/>
  <c r="T34" i="34"/>
  <c r="U34" i="34" s="1"/>
  <c r="T23" i="34"/>
  <c r="U23" i="34" s="1"/>
  <c r="T51" i="34"/>
  <c r="U51" i="34" s="1"/>
  <c r="T39" i="34"/>
  <c r="U39" i="34" s="1"/>
  <c r="M39" i="7" s="1"/>
  <c r="T40" i="29"/>
  <c r="U40" i="29" s="1"/>
  <c r="AG40" i="47" s="1"/>
  <c r="T14" i="29"/>
  <c r="U14" i="29" s="1"/>
  <c r="T48" i="29"/>
  <c r="U48" i="29" s="1"/>
  <c r="T52" i="29"/>
  <c r="U52" i="29" s="1"/>
  <c r="T29" i="29"/>
  <c r="U29" i="29" s="1"/>
  <c r="Q36" i="28"/>
  <c r="Q24" i="28"/>
  <c r="Q20" i="28"/>
  <c r="S50" i="28"/>
  <c r="Q52" i="28"/>
  <c r="AA52" i="47" s="1"/>
  <c r="AB52" i="47" s="1"/>
  <c r="Q46" i="28"/>
  <c r="Q35" i="28"/>
  <c r="Q32" i="28"/>
  <c r="Q26" i="28"/>
  <c r="C8" i="30"/>
  <c r="D8" i="30"/>
  <c r="E8" i="30"/>
  <c r="I8" i="30"/>
  <c r="V8" i="30"/>
  <c r="AG8" i="30" s="1"/>
  <c r="AH8" i="30" s="1"/>
  <c r="C9" i="30"/>
  <c r="D9" i="30"/>
  <c r="E9" i="30"/>
  <c r="I9" i="30"/>
  <c r="V9" i="30"/>
  <c r="AG9" i="30" s="1"/>
  <c r="AH9" i="30" s="1"/>
  <c r="W9" i="49" s="1"/>
  <c r="X9" i="49" s="1"/>
  <c r="W9" i="30"/>
  <c r="AI9" i="30" s="1"/>
  <c r="AJ9" i="30" s="1"/>
  <c r="V9" i="50" s="1"/>
  <c r="C10" i="30"/>
  <c r="D10" i="30"/>
  <c r="E10" i="30"/>
  <c r="I10" i="30"/>
  <c r="W10" i="30"/>
  <c r="AI10" i="30" s="1"/>
  <c r="AJ10" i="30" s="1"/>
  <c r="C11" i="30"/>
  <c r="D11" i="30"/>
  <c r="E11" i="30"/>
  <c r="I11" i="30"/>
  <c r="W11" i="30"/>
  <c r="AI11" i="30" s="1"/>
  <c r="AJ11" i="30" s="1"/>
  <c r="C12" i="30"/>
  <c r="D12" i="30"/>
  <c r="E12" i="30"/>
  <c r="I12" i="30"/>
  <c r="W12" i="30"/>
  <c r="AI12" i="30" s="1"/>
  <c r="AJ12" i="30" s="1"/>
  <c r="C13" i="30"/>
  <c r="D13" i="30"/>
  <c r="E13" i="30"/>
  <c r="I13" i="30"/>
  <c r="W13" i="30"/>
  <c r="AI13" i="30" s="1"/>
  <c r="AJ13" i="30" s="1"/>
  <c r="C14" i="30"/>
  <c r="D14" i="30"/>
  <c r="E14" i="30"/>
  <c r="I14" i="30"/>
  <c r="V14" i="30"/>
  <c r="AG14" i="30" s="1"/>
  <c r="AH14" i="30" s="1"/>
  <c r="V14" i="49" s="1"/>
  <c r="W14" i="30"/>
  <c r="AI14" i="30" s="1"/>
  <c r="AJ14" i="30" s="1"/>
  <c r="C15" i="30"/>
  <c r="D15" i="30"/>
  <c r="Q15" i="30" s="1"/>
  <c r="E15" i="30"/>
  <c r="I15" i="30"/>
  <c r="V15" i="30"/>
  <c r="AG15" i="30" s="1"/>
  <c r="AH15" i="30" s="1"/>
  <c r="W15" i="49" s="1"/>
  <c r="X15" i="49" s="1"/>
  <c r="W15" i="30"/>
  <c r="AI15" i="30" s="1"/>
  <c r="AJ15" i="30" s="1"/>
  <c r="C16" i="30"/>
  <c r="D16" i="30"/>
  <c r="E16" i="30"/>
  <c r="I16" i="30"/>
  <c r="V16" i="30"/>
  <c r="AG16" i="30" s="1"/>
  <c r="AH16" i="30" s="1"/>
  <c r="W16" i="49" s="1"/>
  <c r="X16" i="49" s="1"/>
  <c r="W16" i="30"/>
  <c r="AI16" i="30" s="1"/>
  <c r="AJ16" i="30" s="1"/>
  <c r="C17" i="30"/>
  <c r="D17" i="30"/>
  <c r="S17" i="30" s="1"/>
  <c r="AA17" i="30" s="1"/>
  <c r="AB17" i="30" s="1"/>
  <c r="AK17" i="30" s="1"/>
  <c r="E17" i="30"/>
  <c r="I17" i="30"/>
  <c r="V17" i="30"/>
  <c r="AG17" i="30" s="1"/>
  <c r="AH17" i="30" s="1"/>
  <c r="W17" i="49" s="1"/>
  <c r="X17" i="49" s="1"/>
  <c r="W17" i="30"/>
  <c r="AI17" i="30" s="1"/>
  <c r="AJ17" i="30" s="1"/>
  <c r="C18" i="30"/>
  <c r="D18" i="30"/>
  <c r="E18" i="30"/>
  <c r="I18" i="30"/>
  <c r="V18" i="30"/>
  <c r="AG18" i="30" s="1"/>
  <c r="AH18" i="30" s="1"/>
  <c r="W18" i="49" s="1"/>
  <c r="X18" i="49" s="1"/>
  <c r="W18" i="30"/>
  <c r="AI18" i="30" s="1"/>
  <c r="AJ18" i="30" s="1"/>
  <c r="C19" i="30"/>
  <c r="D19" i="30"/>
  <c r="E19" i="30"/>
  <c r="I19" i="30"/>
  <c r="W19" i="30"/>
  <c r="AI19" i="30" s="1"/>
  <c r="AJ19" i="30" s="1"/>
  <c r="C20" i="30"/>
  <c r="D20" i="30"/>
  <c r="E20" i="30"/>
  <c r="I20" i="30"/>
  <c r="W20" i="30"/>
  <c r="AI20" i="30" s="1"/>
  <c r="AJ20" i="30" s="1"/>
  <c r="C21" i="30"/>
  <c r="D21" i="30"/>
  <c r="E21" i="30"/>
  <c r="I21" i="30"/>
  <c r="V21" i="30"/>
  <c r="AG21" i="30" s="1"/>
  <c r="AH21" i="30" s="1"/>
  <c r="W21" i="30"/>
  <c r="AI21" i="30" s="1"/>
  <c r="AJ21" i="30" s="1"/>
  <c r="C22" i="30"/>
  <c r="D22" i="30"/>
  <c r="E22" i="30"/>
  <c r="I22" i="30"/>
  <c r="W22" i="30"/>
  <c r="AI22" i="30" s="1"/>
  <c r="AJ22" i="30" s="1"/>
  <c r="C23" i="30"/>
  <c r="D23" i="30"/>
  <c r="E23" i="30"/>
  <c r="I23" i="30"/>
  <c r="V23" i="30"/>
  <c r="AG23" i="30" s="1"/>
  <c r="AH23" i="30" s="1"/>
  <c r="V23" i="49" s="1"/>
  <c r="W23" i="30"/>
  <c r="AI23" i="30" s="1"/>
  <c r="AJ23" i="30" s="1"/>
  <c r="C24" i="30"/>
  <c r="D24" i="30"/>
  <c r="E24" i="30"/>
  <c r="I24" i="30"/>
  <c r="W24" i="30"/>
  <c r="AI24" i="30" s="1"/>
  <c r="AJ24" i="30" s="1"/>
  <c r="C25" i="30"/>
  <c r="D25" i="30"/>
  <c r="Q25" i="30" s="1"/>
  <c r="E25" i="30"/>
  <c r="I25" i="30"/>
  <c r="W25" i="30"/>
  <c r="AI25" i="30" s="1"/>
  <c r="AJ25" i="30" s="1"/>
  <c r="C26" i="30"/>
  <c r="D26" i="30"/>
  <c r="E26" i="30"/>
  <c r="I26" i="30"/>
  <c r="V26" i="30"/>
  <c r="W26" i="30"/>
  <c r="AI26" i="30" s="1"/>
  <c r="C27" i="30"/>
  <c r="D27" i="30"/>
  <c r="E27" i="30"/>
  <c r="I27" i="30"/>
  <c r="W27" i="30"/>
  <c r="C28" i="30"/>
  <c r="D28" i="30"/>
  <c r="E28" i="30"/>
  <c r="I28" i="30"/>
  <c r="V28" i="30"/>
  <c r="AG28" i="30" s="1"/>
  <c r="AH28" i="30" s="1"/>
  <c r="W28" i="30"/>
  <c r="AI28" i="30" s="1"/>
  <c r="AJ28" i="30" s="1"/>
  <c r="C29" i="30"/>
  <c r="D29" i="30"/>
  <c r="E29" i="30"/>
  <c r="I29" i="30"/>
  <c r="W29" i="30"/>
  <c r="AI29" i="30" s="1"/>
  <c r="AJ29" i="30" s="1"/>
  <c r="C30" i="30"/>
  <c r="D30" i="30"/>
  <c r="E30" i="30"/>
  <c r="I30" i="30"/>
  <c r="V30" i="30"/>
  <c r="AG30" i="30" s="1"/>
  <c r="AH30" i="30" s="1"/>
  <c r="W30" i="30"/>
  <c r="AI30" i="30" s="1"/>
  <c r="AJ30" i="30" s="1"/>
  <c r="C31" i="30"/>
  <c r="D31" i="30"/>
  <c r="E31" i="30"/>
  <c r="I31" i="30"/>
  <c r="W31" i="30"/>
  <c r="AI31" i="30" s="1"/>
  <c r="AJ31" i="30" s="1"/>
  <c r="C32" i="30"/>
  <c r="D32" i="30"/>
  <c r="E32" i="30"/>
  <c r="I32" i="30"/>
  <c r="W32" i="30"/>
  <c r="AI32" i="30" s="1"/>
  <c r="AJ32" i="30" s="1"/>
  <c r="C33" i="30"/>
  <c r="D33" i="30"/>
  <c r="E33" i="30"/>
  <c r="I33" i="30"/>
  <c r="W33" i="30"/>
  <c r="AI33" i="30" s="1"/>
  <c r="AJ33" i="30" s="1"/>
  <c r="C34" i="30"/>
  <c r="D34" i="30"/>
  <c r="E34" i="30"/>
  <c r="I34" i="30"/>
  <c r="W34" i="30"/>
  <c r="C35" i="30"/>
  <c r="D35" i="30"/>
  <c r="E35" i="30"/>
  <c r="I35" i="30"/>
  <c r="W35" i="30"/>
  <c r="C36" i="30"/>
  <c r="D36" i="30"/>
  <c r="E36" i="30"/>
  <c r="I36" i="30"/>
  <c r="W36" i="30"/>
  <c r="AI36" i="30" s="1"/>
  <c r="AJ36" i="30" s="1"/>
  <c r="C37" i="30"/>
  <c r="D37" i="30"/>
  <c r="E37" i="30"/>
  <c r="I37" i="30"/>
  <c r="W37" i="30"/>
  <c r="AI37" i="30" s="1"/>
  <c r="AJ37" i="30" s="1"/>
  <c r="C38" i="30"/>
  <c r="D38" i="30"/>
  <c r="E38" i="30"/>
  <c r="I38" i="30"/>
  <c r="W38" i="30"/>
  <c r="AI38" i="30" s="1"/>
  <c r="AJ38" i="30" s="1"/>
  <c r="C39" i="30"/>
  <c r="D39" i="30"/>
  <c r="E39" i="30"/>
  <c r="I39" i="30"/>
  <c r="W39" i="30"/>
  <c r="AI39" i="30" s="1"/>
  <c r="AJ39" i="30" s="1"/>
  <c r="C40" i="30"/>
  <c r="D40" i="30"/>
  <c r="E40" i="30"/>
  <c r="I40" i="30"/>
  <c r="W40" i="30"/>
  <c r="AI40" i="30" s="1"/>
  <c r="AJ40" i="30" s="1"/>
  <c r="C41" i="30"/>
  <c r="D41" i="30"/>
  <c r="E41" i="30"/>
  <c r="I41" i="30"/>
  <c r="V41" i="30"/>
  <c r="W41" i="30"/>
  <c r="AI41" i="30" s="1"/>
  <c r="AJ41" i="30" s="1"/>
  <c r="C42" i="30"/>
  <c r="D42" i="30"/>
  <c r="E42" i="30"/>
  <c r="I42" i="30"/>
  <c r="V42" i="30"/>
  <c r="W42" i="30"/>
  <c r="C43" i="30"/>
  <c r="D43" i="30"/>
  <c r="E43" i="30"/>
  <c r="I43" i="30"/>
  <c r="V43" i="30"/>
  <c r="W43" i="30"/>
  <c r="AI43" i="30" s="1"/>
  <c r="AJ43" i="30" s="1"/>
  <c r="V43" i="50" s="1"/>
  <c r="C44" i="30"/>
  <c r="D44" i="30"/>
  <c r="E44" i="30"/>
  <c r="I44" i="30"/>
  <c r="V44" i="30"/>
  <c r="AG44" i="30" s="1"/>
  <c r="AH44" i="30" s="1"/>
  <c r="W44" i="30"/>
  <c r="AI44" i="30" s="1"/>
  <c r="AJ44" i="30" s="1"/>
  <c r="C45" i="30"/>
  <c r="D45" i="30"/>
  <c r="E45" i="30"/>
  <c r="I45" i="30"/>
  <c r="V45" i="30"/>
  <c r="AG45" i="30" s="1"/>
  <c r="AH45" i="30" s="1"/>
  <c r="W45" i="30"/>
  <c r="AI45" i="30" s="1"/>
  <c r="AJ45" i="30" s="1"/>
  <c r="C46" i="30"/>
  <c r="D46" i="30"/>
  <c r="E46" i="30"/>
  <c r="I46" i="30"/>
  <c r="V46" i="30"/>
  <c r="AG46" i="30" s="1"/>
  <c r="AH46" i="30" s="1"/>
  <c r="W46" i="30"/>
  <c r="AI46" i="30" s="1"/>
  <c r="AJ46" i="30" s="1"/>
  <c r="Y46" i="50" s="1"/>
  <c r="C47" i="30"/>
  <c r="D47" i="30"/>
  <c r="E47" i="30"/>
  <c r="I47" i="30"/>
  <c r="V47" i="30"/>
  <c r="AG47" i="30" s="1"/>
  <c r="AH47" i="30" s="1"/>
  <c r="W47" i="30"/>
  <c r="AI47" i="30" s="1"/>
  <c r="AJ47" i="30" s="1"/>
  <c r="C48" i="30"/>
  <c r="D48" i="30"/>
  <c r="E48" i="30"/>
  <c r="I48" i="30"/>
  <c r="V48" i="30"/>
  <c r="AG48" i="30" s="1"/>
  <c r="AH48" i="30" s="1"/>
  <c r="W48" i="30"/>
  <c r="AI48" i="30" s="1"/>
  <c r="AJ48" i="30" s="1"/>
  <c r="C49" i="30"/>
  <c r="D49" i="30"/>
  <c r="S49" i="30" s="1"/>
  <c r="AA49" i="30" s="1"/>
  <c r="AB49" i="30" s="1"/>
  <c r="E49" i="30"/>
  <c r="I49" i="30"/>
  <c r="V49" i="30"/>
  <c r="AG49" i="30" s="1"/>
  <c r="AH49" i="30" s="1"/>
  <c r="W49" i="30"/>
  <c r="AI49" i="30" s="1"/>
  <c r="AJ49" i="30" s="1"/>
  <c r="C50" i="30"/>
  <c r="D50" i="30"/>
  <c r="S50" i="30" s="1"/>
  <c r="AA50" i="30" s="1"/>
  <c r="AB50" i="30" s="1"/>
  <c r="E50" i="30"/>
  <c r="I50" i="30"/>
  <c r="V50" i="30"/>
  <c r="AG50" i="30" s="1"/>
  <c r="AH50" i="30" s="1"/>
  <c r="W50" i="30"/>
  <c r="AI50" i="30" s="1"/>
  <c r="AJ50" i="30" s="1"/>
  <c r="C51" i="30"/>
  <c r="D51" i="30"/>
  <c r="S51" i="30" s="1"/>
  <c r="AA51" i="30" s="1"/>
  <c r="AB51" i="30" s="1"/>
  <c r="Y51" i="47" s="1"/>
  <c r="E51" i="30"/>
  <c r="I51" i="30"/>
  <c r="V51" i="30"/>
  <c r="AG51" i="30" s="1"/>
  <c r="AH51" i="30" s="1"/>
  <c r="W51" i="30"/>
  <c r="AI51" i="30" s="1"/>
  <c r="AJ51" i="30" s="1"/>
  <c r="C52" i="30"/>
  <c r="D52" i="30"/>
  <c r="S52" i="30" s="1"/>
  <c r="AA52" i="30" s="1"/>
  <c r="AB52" i="30" s="1"/>
  <c r="E52" i="30"/>
  <c r="I52" i="30"/>
  <c r="V52" i="30"/>
  <c r="AG52" i="30" s="1"/>
  <c r="AH52" i="30" s="1"/>
  <c r="W52" i="30"/>
  <c r="AI52" i="30" s="1"/>
  <c r="AJ52" i="30" s="1"/>
  <c r="C53" i="30"/>
  <c r="D53" i="30"/>
  <c r="S53" i="30" s="1"/>
  <c r="AA53" i="30" s="1"/>
  <c r="AB53" i="30" s="1"/>
  <c r="E53" i="30"/>
  <c r="I53" i="30"/>
  <c r="V53" i="30"/>
  <c r="AG53" i="30" s="1"/>
  <c r="AH53" i="30" s="1"/>
  <c r="W53" i="30"/>
  <c r="AI53" i="30" s="1"/>
  <c r="AJ53" i="30" s="1"/>
  <c r="C54" i="30"/>
  <c r="D54" i="30"/>
  <c r="S54" i="30" s="1"/>
  <c r="AA54" i="30" s="1"/>
  <c r="AB54" i="30" s="1"/>
  <c r="E54" i="30"/>
  <c r="I54" i="30"/>
  <c r="V54" i="30"/>
  <c r="AG54" i="30" s="1"/>
  <c r="AH54" i="30" s="1"/>
  <c r="Y54" i="49" s="1"/>
  <c r="W54" i="30"/>
  <c r="AI54" i="30" s="1"/>
  <c r="AJ54" i="30" s="1"/>
  <c r="C8" i="45"/>
  <c r="D8" i="45"/>
  <c r="Q8" i="45" s="1"/>
  <c r="R8" i="45" s="1"/>
  <c r="E8" i="45"/>
  <c r="I8" i="45"/>
  <c r="V8" i="45"/>
  <c r="AG8" i="45" s="1"/>
  <c r="C9" i="45"/>
  <c r="D9" i="45"/>
  <c r="Q9" i="45" s="1"/>
  <c r="R9" i="45" s="1"/>
  <c r="X9" i="45" s="1"/>
  <c r="E9" i="45"/>
  <c r="I9" i="45"/>
  <c r="V9" i="45"/>
  <c r="AG9" i="45" s="1"/>
  <c r="W9" i="45"/>
  <c r="AI9" i="45" s="1"/>
  <c r="C10" i="45"/>
  <c r="D10" i="45"/>
  <c r="Q10" i="45" s="1"/>
  <c r="R10" i="45" s="1"/>
  <c r="X10" i="45" s="1"/>
  <c r="E10" i="45"/>
  <c r="I10" i="45"/>
  <c r="W10" i="45"/>
  <c r="AI10" i="45" s="1"/>
  <c r="C11" i="45"/>
  <c r="D11" i="45"/>
  <c r="E11" i="45"/>
  <c r="I11" i="45"/>
  <c r="W11" i="45"/>
  <c r="AI11" i="45" s="1"/>
  <c r="C12" i="45"/>
  <c r="D12" i="45"/>
  <c r="Q12" i="45" s="1"/>
  <c r="E12" i="45"/>
  <c r="I12" i="45"/>
  <c r="W12" i="45"/>
  <c r="AI12" i="45" s="1"/>
  <c r="C13" i="45"/>
  <c r="D13" i="45"/>
  <c r="Q13" i="45" s="1"/>
  <c r="R13" i="45" s="1"/>
  <c r="S13" i="45" s="1"/>
  <c r="AA13" i="45" s="1"/>
  <c r="E13" i="45"/>
  <c r="I13" i="45"/>
  <c r="W13" i="45"/>
  <c r="AI13" i="45" s="1"/>
  <c r="C14" i="45"/>
  <c r="D14" i="45"/>
  <c r="Q14" i="45" s="1"/>
  <c r="R14" i="45" s="1"/>
  <c r="X14" i="45" s="1"/>
  <c r="E14" i="45"/>
  <c r="I14" i="45"/>
  <c r="V14" i="45"/>
  <c r="AG14" i="45" s="1"/>
  <c r="W14" i="45"/>
  <c r="AI14" i="45" s="1"/>
  <c r="C15" i="45"/>
  <c r="D15" i="45"/>
  <c r="Q15" i="45" s="1"/>
  <c r="R15" i="45" s="1"/>
  <c r="E15" i="45"/>
  <c r="I15" i="45"/>
  <c r="V15" i="45"/>
  <c r="AG15" i="45" s="1"/>
  <c r="W15" i="45"/>
  <c r="AI15" i="45" s="1"/>
  <c r="C16" i="45"/>
  <c r="D16" i="45"/>
  <c r="Q16" i="45" s="1"/>
  <c r="AH16" i="45" s="1"/>
  <c r="E16" i="45"/>
  <c r="I16" i="45"/>
  <c r="V16" i="45"/>
  <c r="AG16" i="45" s="1"/>
  <c r="W16" i="45"/>
  <c r="AI16" i="45" s="1"/>
  <c r="C17" i="45"/>
  <c r="D17" i="45"/>
  <c r="E17" i="45"/>
  <c r="I17" i="45"/>
  <c r="V17" i="45"/>
  <c r="AG17" i="45" s="1"/>
  <c r="W17" i="45"/>
  <c r="AI17" i="45" s="1"/>
  <c r="C18" i="45"/>
  <c r="D18" i="45"/>
  <c r="Q18" i="45" s="1"/>
  <c r="R18" i="45" s="1"/>
  <c r="E18" i="45"/>
  <c r="I18" i="45"/>
  <c r="V18" i="45"/>
  <c r="AG18" i="45" s="1"/>
  <c r="W18" i="45"/>
  <c r="AI18" i="45" s="1"/>
  <c r="C19" i="45"/>
  <c r="D19" i="45"/>
  <c r="E19" i="45"/>
  <c r="I19" i="45"/>
  <c r="W19" i="45"/>
  <c r="AI19" i="45" s="1"/>
  <c r="C20" i="45"/>
  <c r="D20" i="45"/>
  <c r="Q20" i="45" s="1"/>
  <c r="E20" i="45"/>
  <c r="I20" i="45"/>
  <c r="W20" i="45"/>
  <c r="AI20" i="45" s="1"/>
  <c r="C21" i="45"/>
  <c r="D21" i="45"/>
  <c r="Q21" i="45" s="1"/>
  <c r="AJ21" i="45" s="1"/>
  <c r="E21" i="45"/>
  <c r="I21" i="45"/>
  <c r="V21" i="45"/>
  <c r="AG21" i="45" s="1"/>
  <c r="W21" i="45"/>
  <c r="AI21" i="45" s="1"/>
  <c r="C22" i="45"/>
  <c r="D22" i="45"/>
  <c r="Q22" i="45" s="1"/>
  <c r="R22" i="45" s="1"/>
  <c r="S22" i="45" s="1"/>
  <c r="E22" i="45"/>
  <c r="I22" i="45"/>
  <c r="W22" i="45"/>
  <c r="AI22" i="45" s="1"/>
  <c r="C23" i="45"/>
  <c r="D23" i="45"/>
  <c r="Q23" i="45" s="1"/>
  <c r="R23" i="45" s="1"/>
  <c r="E23" i="45"/>
  <c r="I23" i="45"/>
  <c r="V23" i="45"/>
  <c r="AG23" i="45" s="1"/>
  <c r="W23" i="45"/>
  <c r="AI23" i="45" s="1"/>
  <c r="C24" i="45"/>
  <c r="D24" i="45"/>
  <c r="Q24" i="45" s="1"/>
  <c r="R24" i="45" s="1"/>
  <c r="E24" i="45"/>
  <c r="I24" i="45"/>
  <c r="W24" i="45"/>
  <c r="AI24" i="45" s="1"/>
  <c r="C25" i="45"/>
  <c r="D25" i="45"/>
  <c r="E25" i="45"/>
  <c r="I25" i="45"/>
  <c r="W25" i="45"/>
  <c r="AI25" i="45" s="1"/>
  <c r="C26" i="45"/>
  <c r="D26" i="45"/>
  <c r="Q26" i="45" s="1"/>
  <c r="R26" i="45" s="1"/>
  <c r="S26" i="45" s="1"/>
  <c r="E26" i="45"/>
  <c r="I26" i="45"/>
  <c r="V26" i="45"/>
  <c r="AG26" i="45" s="1"/>
  <c r="W26" i="45"/>
  <c r="AI26" i="45" s="1"/>
  <c r="C27" i="45"/>
  <c r="D27" i="45"/>
  <c r="Q27" i="45" s="1"/>
  <c r="R27" i="45" s="1"/>
  <c r="E27" i="45"/>
  <c r="I27" i="45"/>
  <c r="W27" i="45"/>
  <c r="AI27" i="45" s="1"/>
  <c r="C28" i="45"/>
  <c r="D28" i="45"/>
  <c r="Q28" i="45" s="1"/>
  <c r="R28" i="45" s="1"/>
  <c r="E28" i="45"/>
  <c r="I28" i="45"/>
  <c r="V28" i="45"/>
  <c r="AG28" i="45" s="1"/>
  <c r="W28" i="45"/>
  <c r="AI28" i="45" s="1"/>
  <c r="C29" i="45"/>
  <c r="D29" i="45"/>
  <c r="E29" i="45"/>
  <c r="I29" i="45"/>
  <c r="W29" i="45"/>
  <c r="AI29" i="45" s="1"/>
  <c r="C30" i="45"/>
  <c r="D30" i="45"/>
  <c r="E30" i="45"/>
  <c r="I30" i="45"/>
  <c r="V30" i="45"/>
  <c r="AG30" i="45" s="1"/>
  <c r="W30" i="45"/>
  <c r="AI30" i="45" s="1"/>
  <c r="C31" i="45"/>
  <c r="D31" i="45"/>
  <c r="Q31" i="45" s="1"/>
  <c r="R31" i="45" s="1"/>
  <c r="E31" i="45"/>
  <c r="I31" i="45"/>
  <c r="W31" i="45"/>
  <c r="AI31" i="45" s="1"/>
  <c r="C32" i="45"/>
  <c r="D32" i="45"/>
  <c r="Q32" i="45" s="1"/>
  <c r="E32" i="45"/>
  <c r="I32" i="45"/>
  <c r="W32" i="45"/>
  <c r="AI32" i="45" s="1"/>
  <c r="C33" i="45"/>
  <c r="D33" i="45"/>
  <c r="E33" i="45"/>
  <c r="I33" i="45"/>
  <c r="W33" i="45"/>
  <c r="AI33" i="45" s="1"/>
  <c r="C34" i="45"/>
  <c r="D34" i="45"/>
  <c r="Q34" i="45" s="1"/>
  <c r="R34" i="45" s="1"/>
  <c r="E34" i="45"/>
  <c r="I34" i="45"/>
  <c r="W34" i="45"/>
  <c r="AI34" i="45" s="1"/>
  <c r="C35" i="45"/>
  <c r="D35" i="45"/>
  <c r="E35" i="45"/>
  <c r="I35" i="45"/>
  <c r="W35" i="45"/>
  <c r="AI35" i="45" s="1"/>
  <c r="C36" i="45"/>
  <c r="D36" i="45"/>
  <c r="Q36" i="45" s="1"/>
  <c r="R36" i="45" s="1"/>
  <c r="E36" i="45"/>
  <c r="I36" i="45"/>
  <c r="W36" i="45"/>
  <c r="AI36" i="45" s="1"/>
  <c r="C37" i="45"/>
  <c r="D37" i="45"/>
  <c r="Q37" i="45" s="1"/>
  <c r="R37" i="45" s="1"/>
  <c r="E37" i="45"/>
  <c r="I37" i="45"/>
  <c r="W37" i="45"/>
  <c r="AI37" i="45" s="1"/>
  <c r="C38" i="45"/>
  <c r="D38" i="45"/>
  <c r="Q38" i="45" s="1"/>
  <c r="R38" i="45" s="1"/>
  <c r="S38" i="45" s="1"/>
  <c r="E38" i="45"/>
  <c r="I38" i="45"/>
  <c r="W38" i="45"/>
  <c r="AI38" i="45" s="1"/>
  <c r="C39" i="45"/>
  <c r="D39" i="45"/>
  <c r="Q39" i="45" s="1"/>
  <c r="R39" i="45" s="1"/>
  <c r="E39" i="45"/>
  <c r="I39" i="45"/>
  <c r="W39" i="45"/>
  <c r="AI39" i="45" s="1"/>
  <c r="C40" i="45"/>
  <c r="D40" i="45"/>
  <c r="Q40" i="45" s="1"/>
  <c r="E40" i="45"/>
  <c r="I40" i="45"/>
  <c r="W40" i="45"/>
  <c r="AI40" i="45" s="1"/>
  <c r="C41" i="45"/>
  <c r="D41" i="45"/>
  <c r="E41" i="45"/>
  <c r="I41" i="45"/>
  <c r="V41" i="45"/>
  <c r="AG41" i="45" s="1"/>
  <c r="W41" i="45"/>
  <c r="AI41" i="45" s="1"/>
  <c r="C42" i="45"/>
  <c r="D42" i="45"/>
  <c r="Q42" i="45" s="1"/>
  <c r="R42" i="45" s="1"/>
  <c r="S42" i="45" s="1"/>
  <c r="E42" i="45"/>
  <c r="I42" i="45"/>
  <c r="V42" i="45"/>
  <c r="AG42" i="45" s="1"/>
  <c r="W42" i="45"/>
  <c r="AI42" i="45" s="1"/>
  <c r="C43" i="45"/>
  <c r="D43" i="45"/>
  <c r="Q43" i="45" s="1"/>
  <c r="R43" i="45" s="1"/>
  <c r="E43" i="45"/>
  <c r="I43" i="45"/>
  <c r="V43" i="45"/>
  <c r="AG43" i="45" s="1"/>
  <c r="W43" i="45"/>
  <c r="AI43" i="45" s="1"/>
  <c r="C44" i="45"/>
  <c r="D44" i="45"/>
  <c r="Q44" i="45" s="1"/>
  <c r="R44" i="45" s="1"/>
  <c r="E44" i="45"/>
  <c r="I44" i="45"/>
  <c r="V44" i="45"/>
  <c r="AG44" i="45" s="1"/>
  <c r="W44" i="45"/>
  <c r="AI44" i="45" s="1"/>
  <c r="C45" i="45"/>
  <c r="D45" i="45"/>
  <c r="Q45" i="45" s="1"/>
  <c r="R45" i="45" s="1"/>
  <c r="E45" i="45"/>
  <c r="I45" i="45"/>
  <c r="V45" i="45"/>
  <c r="AG45" i="45" s="1"/>
  <c r="W45" i="45"/>
  <c r="AI45" i="45" s="1"/>
  <c r="C46" i="45"/>
  <c r="D46" i="45"/>
  <c r="E46" i="45"/>
  <c r="I46" i="45"/>
  <c r="V46" i="45"/>
  <c r="AG46" i="45" s="1"/>
  <c r="W46" i="45"/>
  <c r="AI46" i="45" s="1"/>
  <c r="C47" i="45"/>
  <c r="D47" i="45"/>
  <c r="Q47" i="45" s="1"/>
  <c r="R47" i="45" s="1"/>
  <c r="E47" i="45"/>
  <c r="I47" i="45"/>
  <c r="V47" i="45"/>
  <c r="AG47" i="45" s="1"/>
  <c r="W47" i="45"/>
  <c r="AI47" i="45" s="1"/>
  <c r="C48" i="45"/>
  <c r="D48" i="45"/>
  <c r="Q48" i="45" s="1"/>
  <c r="E48" i="45"/>
  <c r="I48" i="45"/>
  <c r="V48" i="45"/>
  <c r="AG48" i="45" s="1"/>
  <c r="W48" i="45"/>
  <c r="AI48" i="45" s="1"/>
  <c r="C49" i="45"/>
  <c r="D49" i="45"/>
  <c r="Z49" i="45" s="1"/>
  <c r="E49" i="45"/>
  <c r="I49" i="45"/>
  <c r="V49" i="45"/>
  <c r="AG49" i="45" s="1"/>
  <c r="W49" i="45"/>
  <c r="AI49" i="45" s="1"/>
  <c r="C50" i="45"/>
  <c r="D50" i="45"/>
  <c r="E50" i="45"/>
  <c r="I50" i="45"/>
  <c r="V50" i="45"/>
  <c r="AG50" i="45" s="1"/>
  <c r="W50" i="45"/>
  <c r="AI50" i="45" s="1"/>
  <c r="X50" i="45"/>
  <c r="C51" i="45"/>
  <c r="D51" i="45"/>
  <c r="X51" i="45" s="1"/>
  <c r="E51" i="45"/>
  <c r="I51" i="45"/>
  <c r="V51" i="45"/>
  <c r="AG51" i="45" s="1"/>
  <c r="W51" i="45"/>
  <c r="AI51" i="45" s="1"/>
  <c r="C52" i="45"/>
  <c r="D52" i="45"/>
  <c r="Z52" i="45" s="1"/>
  <c r="E52" i="45"/>
  <c r="I52" i="45"/>
  <c r="V52" i="45"/>
  <c r="AG52" i="45" s="1"/>
  <c r="W52" i="45"/>
  <c r="AI52" i="45" s="1"/>
  <c r="R54" i="30"/>
  <c r="D15" i="24"/>
  <c r="JF108" i="24"/>
  <c r="IX108" i="24"/>
  <c r="EI108" i="24"/>
  <c r="CD108" i="24"/>
  <c r="AQ108" i="24"/>
  <c r="JM107" i="24"/>
  <c r="IW107" i="24"/>
  <c r="FM107" i="24"/>
  <c r="EW107" i="24"/>
  <c r="IZ106" i="24"/>
  <c r="IR106" i="24"/>
  <c r="HX106" i="24"/>
  <c r="GO106" i="24"/>
  <c r="FY106" i="24"/>
  <c r="FM106" i="24"/>
  <c r="BX106" i="24"/>
  <c r="JK105" i="24"/>
  <c r="IJ105" i="24"/>
  <c r="GQ105" i="24"/>
  <c r="DT105" i="24"/>
  <c r="BL105" i="24"/>
  <c r="AM105" i="24"/>
  <c r="JN104" i="24"/>
  <c r="JM104" i="24"/>
  <c r="JL104" i="24"/>
  <c r="JK104" i="24"/>
  <c r="JJ104" i="24"/>
  <c r="JI104" i="24"/>
  <c r="JH104" i="24"/>
  <c r="JG104" i="24"/>
  <c r="JF104" i="24"/>
  <c r="JE104" i="24"/>
  <c r="JD104" i="24"/>
  <c r="JC104" i="24"/>
  <c r="JC108" i="24"/>
  <c r="JB104" i="24"/>
  <c r="JA104" i="24"/>
  <c r="IZ104" i="24"/>
  <c r="IY104" i="24"/>
  <c r="IX104" i="24"/>
  <c r="IW104" i="24"/>
  <c r="IV104" i="24"/>
  <c r="IU104" i="24"/>
  <c r="IT104" i="24"/>
  <c r="IS104" i="24"/>
  <c r="IR104" i="24"/>
  <c r="IQ104" i="24"/>
  <c r="IP104" i="24"/>
  <c r="IO104" i="24"/>
  <c r="IM104" i="24"/>
  <c r="IL104" i="24"/>
  <c r="IK104" i="24"/>
  <c r="IJ104" i="24"/>
  <c r="II104" i="24"/>
  <c r="IH104" i="24"/>
  <c r="IG104" i="24"/>
  <c r="IF104" i="24"/>
  <c r="IE104" i="24"/>
  <c r="ID104" i="24"/>
  <c r="IC104" i="24"/>
  <c r="IB104" i="24"/>
  <c r="IA104" i="24"/>
  <c r="IA105" i="24"/>
  <c r="HZ104" i="24"/>
  <c r="HY104" i="24"/>
  <c r="HX104" i="24"/>
  <c r="HW104" i="24"/>
  <c r="HV104" i="24"/>
  <c r="HU104" i="24"/>
  <c r="HT104" i="24"/>
  <c r="HS104" i="24"/>
  <c r="HS105" i="24"/>
  <c r="HR104" i="24"/>
  <c r="HQ104" i="24"/>
  <c r="HP104" i="24"/>
  <c r="HO104" i="24"/>
  <c r="HN104" i="24"/>
  <c r="HL104" i="24"/>
  <c r="HK104" i="24"/>
  <c r="HJ104" i="24"/>
  <c r="HI104" i="24"/>
  <c r="HI107" i="24" s="1"/>
  <c r="HH104" i="24"/>
  <c r="HG104" i="24"/>
  <c r="HG105" i="24" s="1"/>
  <c r="HF104" i="24"/>
  <c r="HE104" i="24"/>
  <c r="HD104" i="24"/>
  <c r="HC104" i="24"/>
  <c r="HC105" i="24"/>
  <c r="HB104" i="24"/>
  <c r="HB107" i="24"/>
  <c r="HA104" i="24"/>
  <c r="GZ104" i="24"/>
  <c r="GY104" i="24"/>
  <c r="GX104" i="24"/>
  <c r="GW104" i="24"/>
  <c r="GV104" i="24"/>
  <c r="GU104" i="24"/>
  <c r="GU106" i="24" s="1"/>
  <c r="GT104" i="24"/>
  <c r="GS104" i="24"/>
  <c r="GR104" i="24"/>
  <c r="GQ104" i="24"/>
  <c r="GP104" i="24"/>
  <c r="GO104" i="24"/>
  <c r="GN104" i="24"/>
  <c r="GM104" i="24"/>
  <c r="GK104" i="24"/>
  <c r="GJ104" i="24"/>
  <c r="GJ107" i="24" s="1"/>
  <c r="GI104" i="24"/>
  <c r="GH104" i="24"/>
  <c r="GG104" i="24"/>
  <c r="GF104" i="24"/>
  <c r="GE104" i="24"/>
  <c r="GD104" i="24"/>
  <c r="GC104" i="24"/>
  <c r="GB104" i="24"/>
  <c r="GA104" i="24"/>
  <c r="FZ104" i="24"/>
  <c r="FY104" i="24"/>
  <c r="FX104" i="24"/>
  <c r="FW104" i="24"/>
  <c r="FW108" i="24"/>
  <c r="FV104" i="24"/>
  <c r="FV107" i="24"/>
  <c r="FU104" i="24"/>
  <c r="FT104" i="24"/>
  <c r="FS104" i="24"/>
  <c r="FR104" i="24"/>
  <c r="FQ104" i="24"/>
  <c r="FP104" i="24"/>
  <c r="FO104" i="24"/>
  <c r="FN104" i="24"/>
  <c r="FM104" i="24"/>
  <c r="FL104" i="24"/>
  <c r="FJ104" i="24"/>
  <c r="FI104" i="24"/>
  <c r="FH104" i="24"/>
  <c r="FG104" i="24"/>
  <c r="FF104" i="24"/>
  <c r="FE104" i="24"/>
  <c r="FD104" i="24"/>
  <c r="FC104" i="24"/>
  <c r="FB104" i="24"/>
  <c r="FA104" i="24"/>
  <c r="EZ104" i="24"/>
  <c r="EY104" i="24"/>
  <c r="EX104" i="24"/>
  <c r="EW104" i="24"/>
  <c r="EV104" i="24"/>
  <c r="EU104" i="24"/>
  <c r="ET104" i="24"/>
  <c r="ES104" i="24"/>
  <c r="ER104" i="24"/>
  <c r="ER105" i="24" s="1"/>
  <c r="EQ104" i="24"/>
  <c r="EP104" i="24"/>
  <c r="EO104" i="24"/>
  <c r="EN104" i="24"/>
  <c r="EM104" i="24"/>
  <c r="EL104" i="24"/>
  <c r="EK104" i="24"/>
  <c r="EI104" i="24"/>
  <c r="EH104" i="24"/>
  <c r="EG104" i="24"/>
  <c r="EF104" i="24"/>
  <c r="EE104" i="24"/>
  <c r="ED104" i="24"/>
  <c r="ED108" i="24" s="1"/>
  <c r="EC104" i="24"/>
  <c r="EB104" i="24"/>
  <c r="EA104" i="24"/>
  <c r="DZ104" i="24"/>
  <c r="DY104" i="24"/>
  <c r="DX104" i="24"/>
  <c r="DX107" i="24" s="1"/>
  <c r="DW104" i="24"/>
  <c r="DV104" i="24"/>
  <c r="DU104" i="24"/>
  <c r="DT104" i="24"/>
  <c r="DS104" i="24"/>
  <c r="DR104" i="24"/>
  <c r="DQ104" i="24"/>
  <c r="DP104" i="24"/>
  <c r="DO104" i="24"/>
  <c r="DN104" i="24"/>
  <c r="DM104" i="24"/>
  <c r="DL104" i="24"/>
  <c r="DK104" i="24"/>
  <c r="DJ104" i="24"/>
  <c r="DH104" i="24"/>
  <c r="DG104" i="24"/>
  <c r="DF104" i="24"/>
  <c r="DE104" i="24"/>
  <c r="DE107" i="24" s="1"/>
  <c r="DD104" i="24"/>
  <c r="DC104" i="24"/>
  <c r="DB104" i="24"/>
  <c r="DA104" i="24"/>
  <c r="CZ104" i="24"/>
  <c r="CY104" i="24"/>
  <c r="CY108" i="24"/>
  <c r="CX104" i="24"/>
  <c r="CW104" i="24"/>
  <c r="CV104" i="24"/>
  <c r="CU104" i="24"/>
  <c r="CU105" i="24"/>
  <c r="CT104" i="24"/>
  <c r="CS104" i="24"/>
  <c r="CR104" i="24"/>
  <c r="CQ104" i="24"/>
  <c r="CP104" i="24"/>
  <c r="CO104" i="24"/>
  <c r="CN104" i="24"/>
  <c r="CM104" i="24"/>
  <c r="CL104" i="24"/>
  <c r="CK104" i="24"/>
  <c r="CJ104" i="24"/>
  <c r="CI104" i="24"/>
  <c r="CG104" i="24"/>
  <c r="CF104" i="24"/>
  <c r="CF106" i="24" s="1"/>
  <c r="CE104" i="24"/>
  <c r="CD104" i="24"/>
  <c r="CC104" i="24"/>
  <c r="CB104" i="24"/>
  <c r="CA104" i="24"/>
  <c r="BZ104" i="24"/>
  <c r="BY104" i="24"/>
  <c r="BX104" i="24"/>
  <c r="BX107" i="24" s="1"/>
  <c r="BW104" i="24"/>
  <c r="BV104" i="24"/>
  <c r="BU104" i="24"/>
  <c r="BT104" i="24"/>
  <c r="BS104" i="24"/>
  <c r="BR104" i="24"/>
  <c r="BQ104" i="24"/>
  <c r="BP104" i="24"/>
  <c r="BO104" i="24"/>
  <c r="BN104" i="24"/>
  <c r="BM104" i="24"/>
  <c r="BL104" i="24"/>
  <c r="BK104" i="24"/>
  <c r="BJ104" i="24"/>
  <c r="BI104" i="24"/>
  <c r="BH104" i="24"/>
  <c r="BH105" i="24" s="1"/>
  <c r="BF104" i="24"/>
  <c r="BE104" i="24"/>
  <c r="BD104" i="24"/>
  <c r="BC104" i="24"/>
  <c r="BB104" i="24"/>
  <c r="BA104" i="24"/>
  <c r="AZ104" i="24"/>
  <c r="AY104" i="24"/>
  <c r="AX104" i="24"/>
  <c r="AW104" i="24"/>
  <c r="AV104" i="24"/>
  <c r="AU104" i="24"/>
  <c r="AU108" i="24"/>
  <c r="AT104" i="24"/>
  <c r="AS104" i="24"/>
  <c r="AR104" i="24"/>
  <c r="AQ104" i="24"/>
  <c r="AP104" i="24"/>
  <c r="AO104" i="24"/>
  <c r="AN104" i="24"/>
  <c r="AN107" i="24" s="1"/>
  <c r="AM104" i="24"/>
  <c r="AM108" i="24"/>
  <c r="AL104" i="24"/>
  <c r="AK104" i="24"/>
  <c r="AJ104" i="24"/>
  <c r="AI104" i="24"/>
  <c r="AH104" i="24"/>
  <c r="AG104" i="24"/>
  <c r="AE104" i="24"/>
  <c r="AE106" i="24" s="1"/>
  <c r="AE108" i="24"/>
  <c r="AD104" i="24"/>
  <c r="AC104" i="24"/>
  <c r="AB104" i="24"/>
  <c r="AA104" i="24"/>
  <c r="AA108" i="24"/>
  <c r="Z104" i="24"/>
  <c r="Y104" i="24"/>
  <c r="X104" i="24"/>
  <c r="W104" i="24"/>
  <c r="V104" i="24"/>
  <c r="U104" i="24"/>
  <c r="T104" i="24"/>
  <c r="S104" i="24"/>
  <c r="R104" i="24"/>
  <c r="Q104" i="24"/>
  <c r="P104" i="24"/>
  <c r="O104" i="24"/>
  <c r="N104" i="24"/>
  <c r="M104" i="24"/>
  <c r="L104" i="24"/>
  <c r="K104" i="24"/>
  <c r="J104" i="24"/>
  <c r="I104" i="24"/>
  <c r="H104" i="24"/>
  <c r="G104" i="24"/>
  <c r="F104" i="24"/>
  <c r="JN103" i="24"/>
  <c r="JM103" i="24"/>
  <c r="JL103" i="24"/>
  <c r="JK103" i="24"/>
  <c r="JK108" i="24" s="1"/>
  <c r="JK106" i="24"/>
  <c r="JJ103" i="24"/>
  <c r="JJ107" i="24" s="1"/>
  <c r="JI103" i="24"/>
  <c r="JH103" i="24"/>
  <c r="JG103" i="24"/>
  <c r="JF103" i="24"/>
  <c r="JF107" i="24" s="1"/>
  <c r="JE103" i="24"/>
  <c r="JE107" i="24" s="1"/>
  <c r="JD103" i="24"/>
  <c r="JD107" i="24" s="1"/>
  <c r="JC103" i="24"/>
  <c r="JB103" i="24"/>
  <c r="JB107" i="24" s="1"/>
  <c r="JA103" i="24"/>
  <c r="IZ103" i="24"/>
  <c r="IZ105" i="24" s="1"/>
  <c r="IZ107" i="24"/>
  <c r="IY103" i="24"/>
  <c r="IX103" i="24"/>
  <c r="IX107" i="24" s="1"/>
  <c r="IW103" i="24"/>
  <c r="IW106" i="24"/>
  <c r="IV103" i="24"/>
  <c r="IV107" i="24" s="1"/>
  <c r="IU103" i="24"/>
  <c r="IT103" i="24"/>
  <c r="IT107" i="24" s="1"/>
  <c r="IS103" i="24"/>
  <c r="IR103" i="24"/>
  <c r="IR105" i="24" s="1"/>
  <c r="IR107" i="24"/>
  <c r="IQ103" i="24"/>
  <c r="IQ108" i="24" s="1"/>
  <c r="IP103" i="24"/>
  <c r="IP108" i="24" s="1"/>
  <c r="IO103" i="24"/>
  <c r="IM103" i="24"/>
  <c r="IL103" i="24"/>
  <c r="IL108" i="24" s="1"/>
  <c r="IK103" i="24"/>
  <c r="IK106" i="24" s="1"/>
  <c r="IJ103" i="24"/>
  <c r="IJ106" i="24" s="1"/>
  <c r="IJ107" i="24"/>
  <c r="II103" i="24"/>
  <c r="II105" i="24" s="1"/>
  <c r="II106" i="24"/>
  <c r="IH103" i="24"/>
  <c r="IH107" i="24" s="1"/>
  <c r="IG103" i="24"/>
  <c r="IF103" i="24"/>
  <c r="IF105" i="24" s="1"/>
  <c r="IE103" i="24"/>
  <c r="IE106" i="24" s="1"/>
  <c r="ID103" i="24"/>
  <c r="ID108" i="24"/>
  <c r="IC103" i="24"/>
  <c r="IC106" i="24" s="1"/>
  <c r="IB103" i="24"/>
  <c r="IA103" i="24"/>
  <c r="IA106" i="24"/>
  <c r="HZ103" i="24"/>
  <c r="HY103" i="24"/>
  <c r="HX103" i="24"/>
  <c r="HW103" i="24"/>
  <c r="HV103" i="24"/>
  <c r="HV108" i="24"/>
  <c r="HU103" i="24"/>
  <c r="HU106" i="24" s="1"/>
  <c r="HT103" i="24"/>
  <c r="HT107" i="24" s="1"/>
  <c r="HS103" i="24"/>
  <c r="HS106" i="24"/>
  <c r="HR103" i="24"/>
  <c r="HR108" i="24" s="1"/>
  <c r="HQ103" i="24"/>
  <c r="HQ106" i="24" s="1"/>
  <c r="HP103" i="24"/>
  <c r="HP107" i="24"/>
  <c r="HO103" i="24"/>
  <c r="HO108" i="24" s="1"/>
  <c r="HN103" i="24"/>
  <c r="HN108" i="24"/>
  <c r="HL103" i="24"/>
  <c r="HL105" i="24" s="1"/>
  <c r="HK103" i="24"/>
  <c r="HJ103" i="24"/>
  <c r="HJ107" i="24" s="1"/>
  <c r="HI103" i="24"/>
  <c r="HH103" i="24"/>
  <c r="HH106" i="24" s="1"/>
  <c r="HH107" i="24"/>
  <c r="HG103" i="24"/>
  <c r="HF103" i="24"/>
  <c r="HF108" i="24"/>
  <c r="HE103" i="24"/>
  <c r="HE106" i="24" s="1"/>
  <c r="HD103" i="24"/>
  <c r="HC103" i="24"/>
  <c r="HC106" i="24" s="1"/>
  <c r="HB103" i="24"/>
  <c r="HA103" i="24"/>
  <c r="GZ103" i="24"/>
  <c r="GZ107" i="24"/>
  <c r="GY103" i="24"/>
  <c r="GX103" i="24"/>
  <c r="GX108" i="24" s="1"/>
  <c r="GW103" i="24"/>
  <c r="GV103" i="24"/>
  <c r="GV107" i="24"/>
  <c r="GU103" i="24"/>
  <c r="GT103" i="24"/>
  <c r="GT107" i="24" s="1"/>
  <c r="GS103" i="24"/>
  <c r="GR103" i="24"/>
  <c r="GQ103" i="24"/>
  <c r="GQ108" i="24" s="1"/>
  <c r="GP103" i="24"/>
  <c r="GP108" i="24"/>
  <c r="GO103" i="24"/>
  <c r="GN103" i="24"/>
  <c r="GN107" i="24"/>
  <c r="GM103" i="24"/>
  <c r="GM105" i="24" s="1"/>
  <c r="GK103" i="24"/>
  <c r="GJ103" i="24"/>
  <c r="GI103" i="24"/>
  <c r="GH103" i="24"/>
  <c r="GH108" i="24" s="1"/>
  <c r="GG103" i="24"/>
  <c r="GF103" i="24"/>
  <c r="GF107" i="24"/>
  <c r="GE103" i="24"/>
  <c r="GE105" i="24" s="1"/>
  <c r="GE106" i="24"/>
  <c r="GD103" i="24"/>
  <c r="GD107" i="24" s="1"/>
  <c r="GC103" i="24"/>
  <c r="GB103" i="24"/>
  <c r="GB107" i="24" s="1"/>
  <c r="GA103" i="24"/>
  <c r="GA106" i="24"/>
  <c r="FZ103" i="24"/>
  <c r="FZ108" i="24"/>
  <c r="FY103" i="24"/>
  <c r="FX103" i="24"/>
  <c r="FW103" i="24"/>
  <c r="FW106" i="24" s="1"/>
  <c r="FV103" i="24"/>
  <c r="FU103" i="24"/>
  <c r="FT103" i="24"/>
  <c r="FS103" i="24"/>
  <c r="FR103" i="24"/>
  <c r="FR108" i="24" s="1"/>
  <c r="FQ103" i="24"/>
  <c r="FP103" i="24"/>
  <c r="FP106" i="24" s="1"/>
  <c r="FP107" i="24"/>
  <c r="FO103" i="24"/>
  <c r="FO105" i="24" s="1"/>
  <c r="FO106" i="24"/>
  <c r="FN103" i="24"/>
  <c r="FN108" i="24" s="1"/>
  <c r="FM103" i="24"/>
  <c r="FL103" i="24"/>
  <c r="FL107" i="24"/>
  <c r="FJ103" i="24"/>
  <c r="FI103" i="24"/>
  <c r="FI107" i="24" s="1"/>
  <c r="FH103" i="24"/>
  <c r="FG103" i="24"/>
  <c r="FG105" i="24" s="1"/>
  <c r="FF103" i="24"/>
  <c r="FF108" i="24"/>
  <c r="FE103" i="24"/>
  <c r="FD103" i="24"/>
  <c r="FD107" i="24"/>
  <c r="FC103" i="24"/>
  <c r="FC106" i="24" s="1"/>
  <c r="FB103" i="24"/>
  <c r="FA103" i="24"/>
  <c r="FA107" i="24"/>
  <c r="EZ103" i="24"/>
  <c r="EY103" i="24"/>
  <c r="EX103" i="24"/>
  <c r="EX107" i="24" s="1"/>
  <c r="EW103" i="24"/>
  <c r="EW106" i="24" s="1"/>
  <c r="EV103" i="24"/>
  <c r="EV106" i="24" s="1"/>
  <c r="EV107" i="24"/>
  <c r="EU103" i="24"/>
  <c r="EU106" i="24"/>
  <c r="ET103" i="24"/>
  <c r="ES103" i="24"/>
  <c r="ES107" i="24" s="1"/>
  <c r="ER103" i="24"/>
  <c r="EQ103" i="24"/>
  <c r="EP103" i="24"/>
  <c r="EP108" i="24" s="1"/>
  <c r="EO103" i="24"/>
  <c r="EN103" i="24"/>
  <c r="EN105" i="24" s="1"/>
  <c r="EN107" i="24"/>
  <c r="EM103" i="24"/>
  <c r="EM105" i="24" s="1"/>
  <c r="EM106" i="24"/>
  <c r="EL103" i="24"/>
  <c r="EK103" i="24"/>
  <c r="EK107" i="24" s="1"/>
  <c r="EI103" i="24"/>
  <c r="EI105" i="24" s="1"/>
  <c r="EH103" i="24"/>
  <c r="EH108" i="24" s="1"/>
  <c r="EG103" i="24"/>
  <c r="EG106" i="24"/>
  <c r="EF103" i="24"/>
  <c r="EF107" i="24"/>
  <c r="EE103" i="24"/>
  <c r="EE108" i="24" s="1"/>
  <c r="ED103" i="24"/>
  <c r="EC103" i="24"/>
  <c r="EB103" i="24"/>
  <c r="EA103" i="24"/>
  <c r="DZ103" i="24"/>
  <c r="DZ108" i="24" s="1"/>
  <c r="DY103" i="24"/>
  <c r="DY106" i="24"/>
  <c r="DX103" i="24"/>
  <c r="DX105" i="24" s="1"/>
  <c r="DW103" i="24"/>
  <c r="DW106" i="24"/>
  <c r="DV103" i="24"/>
  <c r="DV108" i="24" s="1"/>
  <c r="DU103" i="24"/>
  <c r="DT103" i="24"/>
  <c r="DT106" i="24" s="1"/>
  <c r="DT107" i="24"/>
  <c r="DS103" i="24"/>
  <c r="DR103" i="24"/>
  <c r="DR108" i="24" s="1"/>
  <c r="DQ103" i="24"/>
  <c r="DP103" i="24"/>
  <c r="DO103" i="24"/>
  <c r="DO106" i="24"/>
  <c r="DN103" i="24"/>
  <c r="DN108" i="24" s="1"/>
  <c r="DM103" i="24"/>
  <c r="DL103" i="24"/>
  <c r="DL105" i="24" s="1"/>
  <c r="DK103" i="24"/>
  <c r="DK106" i="24"/>
  <c r="DJ103" i="24"/>
  <c r="DJ108" i="24" s="1"/>
  <c r="DH103" i="24"/>
  <c r="DG103" i="24"/>
  <c r="DF103" i="24"/>
  <c r="DF108" i="24" s="1"/>
  <c r="DE103" i="24"/>
  <c r="DD103" i="24"/>
  <c r="DD105" i="24" s="1"/>
  <c r="DD107" i="24"/>
  <c r="DC103" i="24"/>
  <c r="DC108" i="24" s="1"/>
  <c r="DB103" i="24"/>
  <c r="DB108" i="24" s="1"/>
  <c r="DA103" i="24"/>
  <c r="CZ103" i="24"/>
  <c r="CZ107" i="24" s="1"/>
  <c r="CY103" i="24"/>
  <c r="CY105" i="24" s="1"/>
  <c r="CX103" i="24"/>
  <c r="CX108" i="24"/>
  <c r="CW103" i="24"/>
  <c r="CW107" i="24"/>
  <c r="CV103" i="24"/>
  <c r="CV107" i="24" s="1"/>
  <c r="CU103" i="24"/>
  <c r="CT103" i="24"/>
  <c r="CS103" i="24"/>
  <c r="CR103" i="24"/>
  <c r="CQ103" i="24"/>
  <c r="CP103" i="24"/>
  <c r="CP108" i="24" s="1"/>
  <c r="CO103" i="24"/>
  <c r="CO107" i="24"/>
  <c r="CN103" i="24"/>
  <c r="CN107" i="24"/>
  <c r="CM103" i="24"/>
  <c r="CL103" i="24"/>
  <c r="CL108" i="24" s="1"/>
  <c r="CK103" i="24"/>
  <c r="CJ103" i="24"/>
  <c r="CJ107" i="24"/>
  <c r="CI103" i="24"/>
  <c r="CI105" i="24" s="1"/>
  <c r="CG103" i="24"/>
  <c r="CG107" i="24"/>
  <c r="CF103" i="24"/>
  <c r="CF107" i="24"/>
  <c r="CE103" i="24"/>
  <c r="CE108" i="24" s="1"/>
  <c r="CD103" i="24"/>
  <c r="CC103" i="24"/>
  <c r="CB103" i="24"/>
  <c r="CB106" i="24" s="1"/>
  <c r="CB107" i="24"/>
  <c r="CA103" i="24"/>
  <c r="BZ103" i="24"/>
  <c r="BY103" i="24"/>
  <c r="BY107" i="24" s="1"/>
  <c r="BX103" i="24"/>
  <c r="BW103" i="24"/>
  <c r="BV103" i="24"/>
  <c r="BV108" i="24" s="1"/>
  <c r="BV107" i="24"/>
  <c r="BU103" i="24"/>
  <c r="BT103" i="24"/>
  <c r="BS103" i="24"/>
  <c r="BR103" i="24"/>
  <c r="BQ103" i="24"/>
  <c r="BQ107" i="24"/>
  <c r="BP103" i="24"/>
  <c r="BO103" i="24"/>
  <c r="BN103" i="24"/>
  <c r="BN108" i="24" s="1"/>
  <c r="BM103" i="24"/>
  <c r="BL103" i="24"/>
  <c r="BL106" i="24" s="1"/>
  <c r="BL107" i="24"/>
  <c r="BK103" i="24"/>
  <c r="BJ103" i="24"/>
  <c r="BI103" i="24"/>
  <c r="BI107" i="24"/>
  <c r="BH103" i="24"/>
  <c r="BH107" i="24" s="1"/>
  <c r="BF103" i="24"/>
  <c r="BE103" i="24"/>
  <c r="BE107" i="24" s="1"/>
  <c r="BE106" i="24"/>
  <c r="BD103" i="24"/>
  <c r="BC103" i="24"/>
  <c r="BB103" i="24"/>
  <c r="BB107" i="24" s="1"/>
  <c r="BA103" i="24"/>
  <c r="AZ103" i="24"/>
  <c r="AZ106" i="24" s="1"/>
  <c r="AZ107" i="24"/>
  <c r="AY103" i="24"/>
  <c r="AX103" i="24"/>
  <c r="AW103" i="24"/>
  <c r="AW107" i="24" s="1"/>
  <c r="AV103" i="24"/>
  <c r="AV107" i="24"/>
  <c r="AU103" i="24"/>
  <c r="AU105" i="24" s="1"/>
  <c r="AU106" i="24"/>
  <c r="AT103" i="24"/>
  <c r="AT107" i="24" s="1"/>
  <c r="AS103" i="24"/>
  <c r="AR103" i="24"/>
  <c r="AQ103" i="24"/>
  <c r="AQ105" i="24" s="1"/>
  <c r="AQ106" i="24"/>
  <c r="AP103" i="24"/>
  <c r="AP108" i="24" s="1"/>
  <c r="AO103" i="24"/>
  <c r="AO107" i="24" s="1"/>
  <c r="AO106" i="24"/>
  <c r="AN103" i="24"/>
  <c r="AM103" i="24"/>
  <c r="AM106" i="24" s="1"/>
  <c r="AL103" i="24"/>
  <c r="AK103" i="24"/>
  <c r="AJ103" i="24"/>
  <c r="AJ107" i="24"/>
  <c r="AI103" i="24"/>
  <c r="AI106" i="24"/>
  <c r="AH103" i="24"/>
  <c r="AG103" i="24"/>
  <c r="AE103" i="24"/>
  <c r="AD103" i="24"/>
  <c r="AD108" i="24"/>
  <c r="AC103" i="24"/>
  <c r="AC106" i="24" s="1"/>
  <c r="AB103" i="24"/>
  <c r="AA103" i="24"/>
  <c r="AA106" i="24"/>
  <c r="Z103" i="24"/>
  <c r="Y103" i="24"/>
  <c r="Y106" i="24" s="1"/>
  <c r="X103" i="24"/>
  <c r="W103" i="24"/>
  <c r="V103" i="24"/>
  <c r="V108" i="24"/>
  <c r="U103" i="24"/>
  <c r="U106" i="24" s="1"/>
  <c r="T103" i="24"/>
  <c r="T105" i="24" s="1"/>
  <c r="T107" i="24"/>
  <c r="S103" i="24"/>
  <c r="S105" i="24" s="1"/>
  <c r="S106" i="24"/>
  <c r="R103" i="24"/>
  <c r="Q103" i="24"/>
  <c r="Q106" i="24" s="1"/>
  <c r="P103" i="24"/>
  <c r="P107" i="24"/>
  <c r="O103" i="24"/>
  <c r="O108" i="24" s="1"/>
  <c r="O106" i="24"/>
  <c r="N103" i="24"/>
  <c r="N108" i="24"/>
  <c r="M103" i="24"/>
  <c r="L103" i="24"/>
  <c r="K103" i="24"/>
  <c r="K106" i="24"/>
  <c r="J103" i="24"/>
  <c r="I103" i="24"/>
  <c r="H103" i="24"/>
  <c r="G103" i="24"/>
  <c r="G106" i="24" s="1"/>
  <c r="F103" i="24"/>
  <c r="F108" i="24"/>
  <c r="JN102" i="24"/>
  <c r="JM102" i="24"/>
  <c r="JL102" i="24"/>
  <c r="JK102" i="24"/>
  <c r="JJ102" i="24"/>
  <c r="JI102" i="24"/>
  <c r="JH102" i="24"/>
  <c r="JG102" i="24"/>
  <c r="JF102" i="24"/>
  <c r="JE102" i="24"/>
  <c r="JD102" i="24"/>
  <c r="JC102" i="24"/>
  <c r="JB102" i="24"/>
  <c r="JA102" i="24"/>
  <c r="IZ102" i="24"/>
  <c r="IY102" i="24"/>
  <c r="IX102" i="24"/>
  <c r="IW102" i="24"/>
  <c r="IV102" i="24"/>
  <c r="IU102" i="24"/>
  <c r="IT102" i="24"/>
  <c r="IS102" i="24"/>
  <c r="IR102" i="24"/>
  <c r="IQ102" i="24"/>
  <c r="IP102" i="24"/>
  <c r="IO102" i="24"/>
  <c r="IM102" i="24"/>
  <c r="IL102" i="24"/>
  <c r="IK102" i="24"/>
  <c r="IJ102" i="24"/>
  <c r="II102" i="24"/>
  <c r="IH102" i="24"/>
  <c r="IG102" i="24"/>
  <c r="IF102" i="24"/>
  <c r="IE102" i="24"/>
  <c r="ID102" i="24"/>
  <c r="IC102" i="24"/>
  <c r="IB102" i="24"/>
  <c r="IA102" i="24"/>
  <c r="HZ102" i="24"/>
  <c r="HY102" i="24"/>
  <c r="HX102" i="24"/>
  <c r="HW102" i="24"/>
  <c r="HV102" i="24"/>
  <c r="HU102" i="24"/>
  <c r="HT102" i="24"/>
  <c r="HS102" i="24"/>
  <c r="HR102" i="24"/>
  <c r="HQ102" i="24"/>
  <c r="HP102" i="24"/>
  <c r="HO102" i="24"/>
  <c r="HN102" i="24"/>
  <c r="HL102" i="24"/>
  <c r="HK102" i="24"/>
  <c r="HJ102" i="24"/>
  <c r="HI102" i="24"/>
  <c r="HH102" i="24"/>
  <c r="HG102" i="24"/>
  <c r="HF102" i="24"/>
  <c r="HE102" i="24"/>
  <c r="HD102" i="24"/>
  <c r="HC102" i="24"/>
  <c r="HB102" i="24"/>
  <c r="HA102" i="24"/>
  <c r="GZ102" i="24"/>
  <c r="GY102" i="24"/>
  <c r="GX102" i="24"/>
  <c r="GW102" i="24"/>
  <c r="GV102" i="24"/>
  <c r="GU102" i="24"/>
  <c r="GT102" i="24"/>
  <c r="GS102" i="24"/>
  <c r="GR102" i="24"/>
  <c r="GQ102" i="24"/>
  <c r="GP102" i="24"/>
  <c r="GO102" i="24"/>
  <c r="GN102" i="24"/>
  <c r="GM102" i="24"/>
  <c r="GK102" i="24"/>
  <c r="GJ102" i="24"/>
  <c r="GI102" i="24"/>
  <c r="GH102" i="24"/>
  <c r="GG102" i="24"/>
  <c r="GF102" i="24"/>
  <c r="GE102" i="24"/>
  <c r="GD102" i="24"/>
  <c r="GC102" i="24"/>
  <c r="GB102" i="24"/>
  <c r="GA102" i="24"/>
  <c r="FZ102" i="24"/>
  <c r="FY102" i="24"/>
  <c r="FX102" i="24"/>
  <c r="FW102" i="24"/>
  <c r="FV102" i="24"/>
  <c r="FU102" i="24"/>
  <c r="FT102" i="24"/>
  <c r="FS102" i="24"/>
  <c r="FR102" i="24"/>
  <c r="FQ102" i="24"/>
  <c r="FP102" i="24"/>
  <c r="FO102" i="24"/>
  <c r="FN102" i="24"/>
  <c r="FM102" i="24"/>
  <c r="FL102" i="24"/>
  <c r="FJ102" i="24"/>
  <c r="FI102" i="24"/>
  <c r="FH102" i="24"/>
  <c r="FG102" i="24"/>
  <c r="FF102" i="24"/>
  <c r="FE102" i="24"/>
  <c r="FD102" i="24"/>
  <c r="FC102" i="24"/>
  <c r="FB102" i="24"/>
  <c r="FA102" i="24"/>
  <c r="EZ102" i="24"/>
  <c r="EY102" i="24"/>
  <c r="EX102" i="24"/>
  <c r="EW102" i="24"/>
  <c r="EV102" i="24"/>
  <c r="EU102" i="24"/>
  <c r="ET102" i="24"/>
  <c r="ES102" i="24"/>
  <c r="ER102" i="24"/>
  <c r="EQ102" i="24"/>
  <c r="EP102" i="24"/>
  <c r="EO102" i="24"/>
  <c r="EN102" i="24"/>
  <c r="EM102" i="24"/>
  <c r="EL102" i="24"/>
  <c r="EK102" i="24"/>
  <c r="EI102" i="24"/>
  <c r="EH102" i="24"/>
  <c r="EG102" i="24"/>
  <c r="EF102" i="24"/>
  <c r="EE102" i="24"/>
  <c r="ED102" i="24"/>
  <c r="EC102" i="24"/>
  <c r="EB102" i="24"/>
  <c r="EA102" i="24"/>
  <c r="DZ102" i="24"/>
  <c r="DY102" i="24"/>
  <c r="DX102" i="24"/>
  <c r="DW102" i="24"/>
  <c r="DV102" i="24"/>
  <c r="DU102" i="24"/>
  <c r="DT102" i="24"/>
  <c r="DS102" i="24"/>
  <c r="DR102" i="24"/>
  <c r="DQ102" i="24"/>
  <c r="DP102" i="24"/>
  <c r="DO102" i="24"/>
  <c r="DN102" i="24"/>
  <c r="DM102" i="24"/>
  <c r="DL102" i="24"/>
  <c r="DK102" i="24"/>
  <c r="DJ102" i="24"/>
  <c r="DH102" i="24"/>
  <c r="DG102" i="24"/>
  <c r="DF102" i="24"/>
  <c r="DE102" i="24"/>
  <c r="DD102" i="24"/>
  <c r="DC102" i="24"/>
  <c r="DB102" i="24"/>
  <c r="DA102" i="24"/>
  <c r="CZ102" i="24"/>
  <c r="CY102" i="24"/>
  <c r="CX102" i="24"/>
  <c r="CW102" i="24"/>
  <c r="CV102" i="24"/>
  <c r="CU102" i="24"/>
  <c r="CT102" i="24"/>
  <c r="CS102" i="24"/>
  <c r="CR102" i="24"/>
  <c r="CQ102" i="24"/>
  <c r="CP102" i="24"/>
  <c r="CO102" i="24"/>
  <c r="CN102" i="24"/>
  <c r="CM102" i="24"/>
  <c r="CL102" i="24"/>
  <c r="CK102" i="24"/>
  <c r="CJ102" i="24"/>
  <c r="CI102" i="24"/>
  <c r="CG102" i="24"/>
  <c r="CF102" i="24"/>
  <c r="CE102" i="24"/>
  <c r="CD102" i="24"/>
  <c r="CC102" i="24"/>
  <c r="CB102" i="24"/>
  <c r="CA102" i="24"/>
  <c r="BZ102" i="24"/>
  <c r="BY102" i="24"/>
  <c r="BX102" i="24"/>
  <c r="BW102" i="24"/>
  <c r="BV102" i="24"/>
  <c r="BU102" i="24"/>
  <c r="BT102" i="24"/>
  <c r="BS102" i="24"/>
  <c r="BR102" i="24"/>
  <c r="BQ102" i="24"/>
  <c r="BP102" i="24"/>
  <c r="BO102" i="24"/>
  <c r="BN102" i="24"/>
  <c r="BM102" i="24"/>
  <c r="BL102" i="24"/>
  <c r="BK102" i="24"/>
  <c r="BJ102" i="24"/>
  <c r="BI102" i="24"/>
  <c r="BH102" i="24"/>
  <c r="BF102" i="24"/>
  <c r="BE102" i="24"/>
  <c r="BD102" i="24"/>
  <c r="BC102" i="24"/>
  <c r="BB102" i="24"/>
  <c r="BA102" i="24"/>
  <c r="AZ102" i="24"/>
  <c r="AY102" i="24"/>
  <c r="AX102" i="24"/>
  <c r="AW102" i="24"/>
  <c r="AV102" i="24"/>
  <c r="AU102" i="24"/>
  <c r="AT102" i="24"/>
  <c r="AS102" i="24"/>
  <c r="AR102" i="24"/>
  <c r="AQ102" i="24"/>
  <c r="AP102" i="24"/>
  <c r="AO102" i="24"/>
  <c r="AN102" i="24"/>
  <c r="AM102" i="24"/>
  <c r="AL102" i="24"/>
  <c r="AK102" i="24"/>
  <c r="AJ102" i="24"/>
  <c r="AI102" i="24"/>
  <c r="AH102" i="24"/>
  <c r="AG102" i="24"/>
  <c r="AE102" i="24"/>
  <c r="AD102" i="24"/>
  <c r="AC102" i="24"/>
  <c r="AB102" i="24"/>
  <c r="AA102" i="24"/>
  <c r="Z102" i="24"/>
  <c r="Y102" i="24"/>
  <c r="X102" i="24"/>
  <c r="W102" i="24"/>
  <c r="V102" i="24"/>
  <c r="U102" i="24"/>
  <c r="T102" i="24"/>
  <c r="S102" i="24"/>
  <c r="R102" i="24"/>
  <c r="Q102" i="24"/>
  <c r="P102" i="24"/>
  <c r="O102" i="24"/>
  <c r="N102" i="24"/>
  <c r="M102" i="24"/>
  <c r="L102" i="24"/>
  <c r="K102" i="24"/>
  <c r="J102" i="24"/>
  <c r="I102" i="24"/>
  <c r="H102" i="24"/>
  <c r="G102" i="24"/>
  <c r="F102" i="24"/>
  <c r="JN101" i="24"/>
  <c r="JM101" i="24"/>
  <c r="JL101" i="24"/>
  <c r="JK101" i="24"/>
  <c r="JJ101" i="24"/>
  <c r="JI101" i="24"/>
  <c r="JH101" i="24"/>
  <c r="JG101" i="24"/>
  <c r="JF101" i="24"/>
  <c r="JE101" i="24"/>
  <c r="JD101" i="24"/>
  <c r="JC101" i="24"/>
  <c r="JB101" i="24"/>
  <c r="JA101" i="24"/>
  <c r="IZ101" i="24"/>
  <c r="IY101" i="24"/>
  <c r="IX101" i="24"/>
  <c r="IW101" i="24"/>
  <c r="IV101" i="24"/>
  <c r="IU101" i="24"/>
  <c r="IT101" i="24"/>
  <c r="IS101" i="24"/>
  <c r="IR101" i="24"/>
  <c r="IQ101" i="24"/>
  <c r="IP101" i="24"/>
  <c r="IO101" i="24"/>
  <c r="IM101" i="24"/>
  <c r="IL101" i="24"/>
  <c r="IK101" i="24"/>
  <c r="IJ101" i="24"/>
  <c r="II101" i="24"/>
  <c r="IH101" i="24"/>
  <c r="IG101" i="24"/>
  <c r="IF101" i="24"/>
  <c r="IE101" i="24"/>
  <c r="ID101" i="24"/>
  <c r="IC101" i="24"/>
  <c r="IB101" i="24"/>
  <c r="IA101" i="24"/>
  <c r="HZ101" i="24"/>
  <c r="HY101" i="24"/>
  <c r="HX101" i="24"/>
  <c r="HW101" i="24"/>
  <c r="HV101" i="24"/>
  <c r="HU101" i="24"/>
  <c r="HT101" i="24"/>
  <c r="HS101" i="24"/>
  <c r="HR101" i="24"/>
  <c r="HQ101" i="24"/>
  <c r="HP101" i="24"/>
  <c r="HO101" i="24"/>
  <c r="HN101" i="24"/>
  <c r="HL101" i="24"/>
  <c r="HK101" i="24"/>
  <c r="HJ101" i="24"/>
  <c r="HI101" i="24"/>
  <c r="HH101" i="24"/>
  <c r="HG101" i="24"/>
  <c r="HF101" i="24"/>
  <c r="HE101" i="24"/>
  <c r="HD101" i="24"/>
  <c r="HC101" i="24"/>
  <c r="HB101" i="24"/>
  <c r="HA101" i="24"/>
  <c r="GZ101" i="24"/>
  <c r="GY101" i="24"/>
  <c r="GX101" i="24"/>
  <c r="GW101" i="24"/>
  <c r="GV101" i="24"/>
  <c r="GU101" i="24"/>
  <c r="GT101" i="24"/>
  <c r="GS101" i="24"/>
  <c r="GR101" i="24"/>
  <c r="GQ101" i="24"/>
  <c r="GP101" i="24"/>
  <c r="GO101" i="24"/>
  <c r="GN101" i="24"/>
  <c r="GM101" i="24"/>
  <c r="GK101" i="24"/>
  <c r="GJ101" i="24"/>
  <c r="GI101" i="24"/>
  <c r="GH101" i="24"/>
  <c r="GG101" i="24"/>
  <c r="GF101" i="24"/>
  <c r="GE101" i="24"/>
  <c r="GD101" i="24"/>
  <c r="GC101" i="24"/>
  <c r="GB101" i="24"/>
  <c r="GA101" i="24"/>
  <c r="FZ101" i="24"/>
  <c r="FY101" i="24"/>
  <c r="FX101" i="24"/>
  <c r="FW101" i="24"/>
  <c r="FV101" i="24"/>
  <c r="FU101" i="24"/>
  <c r="FT101" i="24"/>
  <c r="FS101" i="24"/>
  <c r="FR101" i="24"/>
  <c r="FQ101" i="24"/>
  <c r="FP101" i="24"/>
  <c r="FO101" i="24"/>
  <c r="FN101" i="24"/>
  <c r="FM101" i="24"/>
  <c r="FL101" i="24"/>
  <c r="FJ101" i="24"/>
  <c r="FI101" i="24"/>
  <c r="FH101" i="24"/>
  <c r="FG101" i="24"/>
  <c r="FF101" i="24"/>
  <c r="FE101" i="24"/>
  <c r="FD101" i="24"/>
  <c r="FC101" i="24"/>
  <c r="FB101" i="24"/>
  <c r="FA101" i="24"/>
  <c r="EZ101" i="24"/>
  <c r="EY101" i="24"/>
  <c r="EX101" i="24"/>
  <c r="EW101" i="24"/>
  <c r="EV101" i="24"/>
  <c r="EU101" i="24"/>
  <c r="ET101" i="24"/>
  <c r="ES101" i="24"/>
  <c r="ER101" i="24"/>
  <c r="EQ101" i="24"/>
  <c r="EP101" i="24"/>
  <c r="EO101" i="24"/>
  <c r="EN101" i="24"/>
  <c r="EM101" i="24"/>
  <c r="EL101" i="24"/>
  <c r="EK101" i="24"/>
  <c r="EI101" i="24"/>
  <c r="EH101" i="24"/>
  <c r="EG101" i="24"/>
  <c r="EF101" i="24"/>
  <c r="EE101" i="24"/>
  <c r="ED101" i="24"/>
  <c r="EC101" i="24"/>
  <c r="EB101" i="24"/>
  <c r="EA101" i="24"/>
  <c r="DZ101" i="24"/>
  <c r="DY101" i="24"/>
  <c r="DX101" i="24"/>
  <c r="DW101" i="24"/>
  <c r="DV101" i="24"/>
  <c r="DU101" i="24"/>
  <c r="DT101" i="24"/>
  <c r="DS101" i="24"/>
  <c r="DR101" i="24"/>
  <c r="DQ101" i="24"/>
  <c r="DP101" i="24"/>
  <c r="DO101" i="24"/>
  <c r="DN101" i="24"/>
  <c r="DM101" i="24"/>
  <c r="DL101" i="24"/>
  <c r="DK101" i="24"/>
  <c r="DJ101" i="24"/>
  <c r="DH101" i="24"/>
  <c r="DG101" i="24"/>
  <c r="DF101" i="24"/>
  <c r="DE101" i="24"/>
  <c r="DD101" i="24"/>
  <c r="DC101" i="24"/>
  <c r="DB101" i="24"/>
  <c r="DA101" i="24"/>
  <c r="CZ101" i="24"/>
  <c r="CY101" i="24"/>
  <c r="CX101" i="24"/>
  <c r="CW101" i="24"/>
  <c r="CV101" i="24"/>
  <c r="CU101" i="24"/>
  <c r="CT101" i="24"/>
  <c r="CS101" i="24"/>
  <c r="CR101" i="24"/>
  <c r="CQ101" i="24"/>
  <c r="CP101" i="24"/>
  <c r="CO101" i="24"/>
  <c r="CN101" i="24"/>
  <c r="CM101" i="24"/>
  <c r="CL101" i="24"/>
  <c r="CK101" i="24"/>
  <c r="CJ101" i="24"/>
  <c r="CI101" i="24"/>
  <c r="CG101" i="24"/>
  <c r="CF101" i="24"/>
  <c r="CE101" i="24"/>
  <c r="CD101" i="24"/>
  <c r="CC101" i="24"/>
  <c r="CB101" i="24"/>
  <c r="CA101" i="24"/>
  <c r="BZ101" i="24"/>
  <c r="BY101" i="24"/>
  <c r="BX101" i="24"/>
  <c r="BW101" i="24"/>
  <c r="BV101" i="24"/>
  <c r="BU101" i="24"/>
  <c r="BT101" i="24"/>
  <c r="BS101" i="24"/>
  <c r="BR101" i="24"/>
  <c r="BQ101" i="24"/>
  <c r="BP101" i="24"/>
  <c r="BO101" i="24"/>
  <c r="BN101" i="24"/>
  <c r="BM101" i="24"/>
  <c r="BL101" i="24"/>
  <c r="BK101" i="24"/>
  <c r="BJ101" i="24"/>
  <c r="BI101" i="24"/>
  <c r="BH101" i="24"/>
  <c r="BF101" i="24"/>
  <c r="BE101" i="24"/>
  <c r="BD101" i="24"/>
  <c r="BC101" i="24"/>
  <c r="BB101" i="24"/>
  <c r="BA101" i="24"/>
  <c r="AZ101" i="24"/>
  <c r="AY101" i="24"/>
  <c r="AX101" i="24"/>
  <c r="AW101" i="24"/>
  <c r="AV101" i="24"/>
  <c r="AU101" i="24"/>
  <c r="AT101" i="24"/>
  <c r="AS101" i="24"/>
  <c r="AR101" i="24"/>
  <c r="AQ101" i="24"/>
  <c r="AP101" i="24"/>
  <c r="AO101" i="24"/>
  <c r="AN101" i="24"/>
  <c r="AM101" i="24"/>
  <c r="AL101" i="24"/>
  <c r="AK101" i="24"/>
  <c r="AJ101" i="24"/>
  <c r="AI101" i="24"/>
  <c r="AH101" i="24"/>
  <c r="AG101" i="24"/>
  <c r="AE101" i="24"/>
  <c r="AD101" i="24"/>
  <c r="AC101" i="24"/>
  <c r="AB101" i="24"/>
  <c r="AA101" i="24"/>
  <c r="Z101" i="24"/>
  <c r="Y101" i="24"/>
  <c r="X101" i="24"/>
  <c r="W101" i="24"/>
  <c r="V101" i="24"/>
  <c r="U101" i="24"/>
  <c r="T101" i="24"/>
  <c r="S101" i="24"/>
  <c r="R101" i="24"/>
  <c r="Q101" i="24"/>
  <c r="P101" i="24"/>
  <c r="O101" i="24"/>
  <c r="N101" i="24"/>
  <c r="M101" i="24"/>
  <c r="L101" i="24"/>
  <c r="K101" i="24"/>
  <c r="J101" i="24"/>
  <c r="I101" i="24"/>
  <c r="H101" i="24"/>
  <c r="G101" i="24"/>
  <c r="F101" i="24"/>
  <c r="JN100" i="24"/>
  <c r="JM100" i="24"/>
  <c r="JL100" i="24"/>
  <c r="JK100" i="24"/>
  <c r="JJ100" i="24"/>
  <c r="JI100" i="24"/>
  <c r="JH100" i="24"/>
  <c r="JG100" i="24"/>
  <c r="JF100" i="24"/>
  <c r="JE100" i="24"/>
  <c r="JD100" i="24"/>
  <c r="JC100" i="24"/>
  <c r="JB100" i="24"/>
  <c r="JA100" i="24"/>
  <c r="IZ100" i="24"/>
  <c r="IY100" i="24"/>
  <c r="IX100" i="24"/>
  <c r="IW100" i="24"/>
  <c r="IV100" i="24"/>
  <c r="IU100" i="24"/>
  <c r="IT100" i="24"/>
  <c r="IS100" i="24"/>
  <c r="IR100" i="24"/>
  <c r="IQ100" i="24"/>
  <c r="IP100" i="24"/>
  <c r="IO100" i="24"/>
  <c r="IM100" i="24"/>
  <c r="IL100" i="24"/>
  <c r="IK100" i="24"/>
  <c r="IJ100" i="24"/>
  <c r="II100" i="24"/>
  <c r="IH100" i="24"/>
  <c r="IG100" i="24"/>
  <c r="IF100" i="24"/>
  <c r="IE100" i="24"/>
  <c r="ID100" i="24"/>
  <c r="IC100" i="24"/>
  <c r="IB100" i="24"/>
  <c r="IA100" i="24"/>
  <c r="HZ100" i="24"/>
  <c r="HY100" i="24"/>
  <c r="HX100" i="24"/>
  <c r="HW100" i="24"/>
  <c r="HV100" i="24"/>
  <c r="HU100" i="24"/>
  <c r="HT100" i="24"/>
  <c r="HS100" i="24"/>
  <c r="HR100" i="24"/>
  <c r="HQ100" i="24"/>
  <c r="HP100" i="24"/>
  <c r="HO100" i="24"/>
  <c r="HN100" i="24"/>
  <c r="HL100" i="24"/>
  <c r="HK100" i="24"/>
  <c r="HJ100" i="24"/>
  <c r="HI100" i="24"/>
  <c r="HH100" i="24"/>
  <c r="HG100" i="24"/>
  <c r="HF100" i="24"/>
  <c r="HE100" i="24"/>
  <c r="HD100" i="24"/>
  <c r="HC100" i="24"/>
  <c r="HB100" i="24"/>
  <c r="HA100" i="24"/>
  <c r="GZ100" i="24"/>
  <c r="GY100" i="24"/>
  <c r="GX100" i="24"/>
  <c r="GW100" i="24"/>
  <c r="GV100" i="24"/>
  <c r="GU100" i="24"/>
  <c r="GT100" i="24"/>
  <c r="GS100" i="24"/>
  <c r="GR100" i="24"/>
  <c r="GQ100" i="24"/>
  <c r="GP100" i="24"/>
  <c r="GO100" i="24"/>
  <c r="GN100" i="24"/>
  <c r="GM100" i="24"/>
  <c r="GK100" i="24"/>
  <c r="GJ100" i="24"/>
  <c r="GI100" i="24"/>
  <c r="GH100" i="24"/>
  <c r="GG100" i="24"/>
  <c r="GF100" i="24"/>
  <c r="GE100" i="24"/>
  <c r="GD100" i="24"/>
  <c r="GC100" i="24"/>
  <c r="GB100" i="24"/>
  <c r="GA100" i="24"/>
  <c r="FZ100" i="24"/>
  <c r="FY100" i="24"/>
  <c r="FX100" i="24"/>
  <c r="FW100" i="24"/>
  <c r="FV100" i="24"/>
  <c r="FU100" i="24"/>
  <c r="FT100" i="24"/>
  <c r="FS100" i="24"/>
  <c r="FR100" i="24"/>
  <c r="FQ100" i="24"/>
  <c r="FP100" i="24"/>
  <c r="FO100" i="24"/>
  <c r="FN100" i="24"/>
  <c r="FM100" i="24"/>
  <c r="FL100" i="24"/>
  <c r="FJ100" i="24"/>
  <c r="FI100" i="24"/>
  <c r="FH100" i="24"/>
  <c r="FG100" i="24"/>
  <c r="FF100" i="24"/>
  <c r="FE100" i="24"/>
  <c r="FD100" i="24"/>
  <c r="FC100" i="24"/>
  <c r="FB100" i="24"/>
  <c r="FA100" i="24"/>
  <c r="EZ100" i="24"/>
  <c r="EY100" i="24"/>
  <c r="EX100" i="24"/>
  <c r="EW100" i="24"/>
  <c r="EV100" i="24"/>
  <c r="EU100" i="24"/>
  <c r="ET100" i="24"/>
  <c r="ES100" i="24"/>
  <c r="ER100" i="24"/>
  <c r="EQ100" i="24"/>
  <c r="EP100" i="24"/>
  <c r="EO100" i="24"/>
  <c r="EN100" i="24"/>
  <c r="EM100" i="24"/>
  <c r="EL100" i="24"/>
  <c r="EK100" i="24"/>
  <c r="EI100" i="24"/>
  <c r="EH100" i="24"/>
  <c r="EG100" i="24"/>
  <c r="EF100" i="24"/>
  <c r="EE100" i="24"/>
  <c r="ED100" i="24"/>
  <c r="EC100" i="24"/>
  <c r="EB100" i="24"/>
  <c r="EA100" i="24"/>
  <c r="DZ100" i="24"/>
  <c r="DY100" i="24"/>
  <c r="DX100" i="24"/>
  <c r="DW100" i="24"/>
  <c r="DV100" i="24"/>
  <c r="DU100" i="24"/>
  <c r="DT100" i="24"/>
  <c r="DS100" i="24"/>
  <c r="DR100" i="24"/>
  <c r="DQ100" i="24"/>
  <c r="DP100" i="24"/>
  <c r="DO100" i="24"/>
  <c r="DN100" i="24"/>
  <c r="DM100" i="24"/>
  <c r="DL100" i="24"/>
  <c r="DK100" i="24"/>
  <c r="DJ100" i="24"/>
  <c r="DH100" i="24"/>
  <c r="DG100" i="24"/>
  <c r="DF100" i="24"/>
  <c r="DE100" i="24"/>
  <c r="DD100" i="24"/>
  <c r="DC100" i="24"/>
  <c r="DB100" i="24"/>
  <c r="DA100" i="24"/>
  <c r="CZ100" i="24"/>
  <c r="CY100" i="24"/>
  <c r="CX100" i="24"/>
  <c r="CW100" i="24"/>
  <c r="CV100" i="24"/>
  <c r="CU100" i="24"/>
  <c r="CT100" i="24"/>
  <c r="CS100" i="24"/>
  <c r="CR100" i="24"/>
  <c r="CQ100" i="24"/>
  <c r="CP100" i="24"/>
  <c r="CO100" i="24"/>
  <c r="CN100" i="24"/>
  <c r="CM100" i="24"/>
  <c r="CL100" i="24"/>
  <c r="CK100" i="24"/>
  <c r="CJ100" i="24"/>
  <c r="CI100" i="24"/>
  <c r="CG100" i="24"/>
  <c r="CF100" i="24"/>
  <c r="CE100" i="24"/>
  <c r="CD100" i="24"/>
  <c r="CC100" i="24"/>
  <c r="CB100" i="24"/>
  <c r="CA100" i="24"/>
  <c r="BZ100" i="24"/>
  <c r="BY100" i="24"/>
  <c r="BX100" i="24"/>
  <c r="BW100" i="24"/>
  <c r="BV100" i="24"/>
  <c r="BU100" i="24"/>
  <c r="BT100" i="24"/>
  <c r="BS100" i="24"/>
  <c r="BR100" i="24"/>
  <c r="BQ100" i="24"/>
  <c r="BP100" i="24"/>
  <c r="BO100" i="24"/>
  <c r="BN100" i="24"/>
  <c r="BM100" i="24"/>
  <c r="BL100" i="24"/>
  <c r="BK100" i="24"/>
  <c r="BJ100" i="24"/>
  <c r="BI100" i="24"/>
  <c r="BH100" i="24"/>
  <c r="BF100" i="24"/>
  <c r="BE100" i="24"/>
  <c r="BD100" i="24"/>
  <c r="BC100" i="24"/>
  <c r="BB100" i="24"/>
  <c r="BA100" i="24"/>
  <c r="AZ100" i="24"/>
  <c r="AY100" i="24"/>
  <c r="AX100" i="24"/>
  <c r="AW100" i="24"/>
  <c r="AV100" i="24"/>
  <c r="AU100" i="24"/>
  <c r="AT100" i="24"/>
  <c r="AS100" i="24"/>
  <c r="AR100" i="24"/>
  <c r="AQ100" i="24"/>
  <c r="AP100" i="24"/>
  <c r="AO100" i="24"/>
  <c r="AN100" i="24"/>
  <c r="AM100" i="24"/>
  <c r="AL100" i="24"/>
  <c r="AK100" i="24"/>
  <c r="AJ100" i="24"/>
  <c r="AI100" i="24"/>
  <c r="AH100" i="24"/>
  <c r="AG100" i="24"/>
  <c r="AE100" i="24"/>
  <c r="AD100" i="24"/>
  <c r="AC100" i="24"/>
  <c r="AB100" i="24"/>
  <c r="AA100" i="24"/>
  <c r="Z100" i="24"/>
  <c r="Y100" i="24"/>
  <c r="X100" i="24"/>
  <c r="W100" i="24"/>
  <c r="V100" i="24"/>
  <c r="U100" i="24"/>
  <c r="T100" i="24"/>
  <c r="S100" i="24"/>
  <c r="R100" i="24"/>
  <c r="Q100" i="24"/>
  <c r="P100" i="24"/>
  <c r="O100" i="24"/>
  <c r="N100" i="24"/>
  <c r="M100" i="24"/>
  <c r="L100" i="24"/>
  <c r="K100" i="24"/>
  <c r="J100" i="24"/>
  <c r="I100" i="24"/>
  <c r="H100" i="24"/>
  <c r="G100" i="24"/>
  <c r="F100" i="24"/>
  <c r="JN99" i="24"/>
  <c r="JM99" i="24"/>
  <c r="JL99" i="24"/>
  <c r="JK99" i="24"/>
  <c r="JJ99" i="24"/>
  <c r="JI99" i="24"/>
  <c r="JH99" i="24"/>
  <c r="JG99" i="24"/>
  <c r="JF99" i="24"/>
  <c r="JE99" i="24"/>
  <c r="JD99" i="24"/>
  <c r="JC99" i="24"/>
  <c r="JB99" i="24"/>
  <c r="JA99" i="24"/>
  <c r="IZ99" i="24"/>
  <c r="IY99" i="24"/>
  <c r="IX99" i="24"/>
  <c r="IW99" i="24"/>
  <c r="IV99" i="24"/>
  <c r="IU99" i="24"/>
  <c r="IT99" i="24"/>
  <c r="IS99" i="24"/>
  <c r="IR99" i="24"/>
  <c r="IQ99" i="24"/>
  <c r="IP99" i="24"/>
  <c r="IO99" i="24"/>
  <c r="IM99" i="24"/>
  <c r="IL99" i="24"/>
  <c r="IK99" i="24"/>
  <c r="IJ99" i="24"/>
  <c r="II99" i="24"/>
  <c r="IH99" i="24"/>
  <c r="IG99" i="24"/>
  <c r="IF99" i="24"/>
  <c r="IE99" i="24"/>
  <c r="ID99" i="24"/>
  <c r="IC99" i="24"/>
  <c r="IB99" i="24"/>
  <c r="IA99" i="24"/>
  <c r="HZ99" i="24"/>
  <c r="HY99" i="24"/>
  <c r="HX99" i="24"/>
  <c r="HW99" i="24"/>
  <c r="HV99" i="24"/>
  <c r="HU99" i="24"/>
  <c r="HT99" i="24"/>
  <c r="HS99" i="24"/>
  <c r="HR99" i="24"/>
  <c r="HQ99" i="24"/>
  <c r="HP99" i="24"/>
  <c r="HO99" i="24"/>
  <c r="HN99" i="24"/>
  <c r="HL99" i="24"/>
  <c r="HK99" i="24"/>
  <c r="HJ99" i="24"/>
  <c r="HI99" i="24"/>
  <c r="HH99" i="24"/>
  <c r="HG99" i="24"/>
  <c r="HF99" i="24"/>
  <c r="HE99" i="24"/>
  <c r="HD99" i="24"/>
  <c r="HC99" i="24"/>
  <c r="HB99" i="24"/>
  <c r="HA99" i="24"/>
  <c r="GZ99" i="24"/>
  <c r="GY99" i="24"/>
  <c r="GX99" i="24"/>
  <c r="GW99" i="24"/>
  <c r="GV99" i="24"/>
  <c r="GU99" i="24"/>
  <c r="GT99" i="24"/>
  <c r="GS99" i="24"/>
  <c r="GR99" i="24"/>
  <c r="GQ99" i="24"/>
  <c r="GP99" i="24"/>
  <c r="GO99" i="24"/>
  <c r="GN99" i="24"/>
  <c r="GM99" i="24"/>
  <c r="GK99" i="24"/>
  <c r="GJ99" i="24"/>
  <c r="GI99" i="24"/>
  <c r="GH99" i="24"/>
  <c r="GG99" i="24"/>
  <c r="GF99" i="24"/>
  <c r="GE99" i="24"/>
  <c r="GD99" i="24"/>
  <c r="GC99" i="24"/>
  <c r="GB99" i="24"/>
  <c r="GA99" i="24"/>
  <c r="FZ99" i="24"/>
  <c r="FY99" i="24"/>
  <c r="FX99" i="24"/>
  <c r="FW99" i="24"/>
  <c r="FV99" i="24"/>
  <c r="FU99" i="24"/>
  <c r="FT99" i="24"/>
  <c r="FS99" i="24"/>
  <c r="FR99" i="24"/>
  <c r="FQ99" i="24"/>
  <c r="FP99" i="24"/>
  <c r="FO99" i="24"/>
  <c r="FN99" i="24"/>
  <c r="FM99" i="24"/>
  <c r="FL99" i="24"/>
  <c r="FJ99" i="24"/>
  <c r="FI99" i="24"/>
  <c r="FH99" i="24"/>
  <c r="FG99" i="24"/>
  <c r="FF99" i="24"/>
  <c r="FE99" i="24"/>
  <c r="FD99" i="24"/>
  <c r="FC99" i="24"/>
  <c r="FB99" i="24"/>
  <c r="FA99" i="24"/>
  <c r="EZ99" i="24"/>
  <c r="EY99" i="24"/>
  <c r="EX99" i="24"/>
  <c r="EW99" i="24"/>
  <c r="EV99" i="24"/>
  <c r="EU99" i="24"/>
  <c r="ET99" i="24"/>
  <c r="ES99" i="24"/>
  <c r="ER99" i="24"/>
  <c r="EQ99" i="24"/>
  <c r="EP99" i="24"/>
  <c r="EO99" i="24"/>
  <c r="EN99" i="24"/>
  <c r="EM99" i="24"/>
  <c r="EL99" i="24"/>
  <c r="EK99" i="24"/>
  <c r="EI99" i="24"/>
  <c r="EH99" i="24"/>
  <c r="EG99" i="24"/>
  <c r="EF99" i="24"/>
  <c r="EE99" i="24"/>
  <c r="ED99" i="24"/>
  <c r="EC99" i="24"/>
  <c r="EB99" i="24"/>
  <c r="EA99" i="24"/>
  <c r="DZ99" i="24"/>
  <c r="DY99" i="24"/>
  <c r="DX99" i="24"/>
  <c r="DW99" i="24"/>
  <c r="DV99" i="24"/>
  <c r="DU99" i="24"/>
  <c r="DT99" i="24"/>
  <c r="DS99" i="24"/>
  <c r="DR99" i="24"/>
  <c r="DQ99" i="24"/>
  <c r="DP99" i="24"/>
  <c r="DO99" i="24"/>
  <c r="DN99" i="24"/>
  <c r="DM99" i="24"/>
  <c r="DL99" i="24"/>
  <c r="DK99" i="24"/>
  <c r="DJ99" i="24"/>
  <c r="DH99" i="24"/>
  <c r="DG99" i="24"/>
  <c r="DF99" i="24"/>
  <c r="DE99" i="24"/>
  <c r="DD99" i="24"/>
  <c r="DC99" i="24"/>
  <c r="DB99" i="24"/>
  <c r="DA99" i="24"/>
  <c r="CZ99" i="24"/>
  <c r="CY99" i="24"/>
  <c r="CX99" i="24"/>
  <c r="CW99" i="24"/>
  <c r="CV99" i="24"/>
  <c r="CU99" i="24"/>
  <c r="CT99" i="24"/>
  <c r="CS99" i="24"/>
  <c r="CR99" i="24"/>
  <c r="CQ99" i="24"/>
  <c r="CP99" i="24"/>
  <c r="CO99" i="24"/>
  <c r="CN99" i="24"/>
  <c r="CM99" i="24"/>
  <c r="CL99" i="24"/>
  <c r="CK99" i="24"/>
  <c r="CJ99" i="24"/>
  <c r="CI99" i="24"/>
  <c r="CG99" i="24"/>
  <c r="CF99" i="24"/>
  <c r="CE99" i="24"/>
  <c r="CD99" i="24"/>
  <c r="CC99" i="24"/>
  <c r="CB99" i="24"/>
  <c r="CA99" i="24"/>
  <c r="BZ99" i="24"/>
  <c r="BY99" i="24"/>
  <c r="BX99" i="24"/>
  <c r="BW99" i="24"/>
  <c r="BV99" i="24"/>
  <c r="BU99" i="24"/>
  <c r="BT99" i="24"/>
  <c r="BS99" i="24"/>
  <c r="BR99" i="24"/>
  <c r="BQ99" i="24"/>
  <c r="BP99" i="24"/>
  <c r="BO99" i="24"/>
  <c r="BN99" i="24"/>
  <c r="BM99" i="24"/>
  <c r="BL99" i="24"/>
  <c r="BK99" i="24"/>
  <c r="BJ99" i="24"/>
  <c r="BI99" i="24"/>
  <c r="BH99" i="24"/>
  <c r="BF99" i="24"/>
  <c r="BE99" i="24"/>
  <c r="BD99" i="24"/>
  <c r="BC99" i="24"/>
  <c r="BB99" i="24"/>
  <c r="BA99" i="24"/>
  <c r="AZ99" i="24"/>
  <c r="AY99" i="24"/>
  <c r="AX99" i="24"/>
  <c r="AW99" i="24"/>
  <c r="AV99" i="24"/>
  <c r="AU99" i="24"/>
  <c r="AT99" i="24"/>
  <c r="AS99" i="24"/>
  <c r="AR99" i="24"/>
  <c r="AQ99" i="24"/>
  <c r="AP99" i="24"/>
  <c r="AO99" i="24"/>
  <c r="AN99" i="24"/>
  <c r="AM99" i="24"/>
  <c r="AL99" i="24"/>
  <c r="AK99" i="24"/>
  <c r="AJ99" i="24"/>
  <c r="AI99" i="24"/>
  <c r="AH99" i="24"/>
  <c r="AG99" i="24"/>
  <c r="AE99" i="24"/>
  <c r="AD99" i="24"/>
  <c r="AC99" i="24"/>
  <c r="AB99" i="24"/>
  <c r="AA99" i="24"/>
  <c r="Z99" i="24"/>
  <c r="Y99" i="24"/>
  <c r="X99" i="24"/>
  <c r="W99" i="24"/>
  <c r="V99" i="24"/>
  <c r="U99" i="24"/>
  <c r="T99" i="24"/>
  <c r="S99" i="24"/>
  <c r="R99" i="24"/>
  <c r="Q99" i="24"/>
  <c r="P99" i="24"/>
  <c r="O99" i="24"/>
  <c r="N99" i="24"/>
  <c r="M99" i="24"/>
  <c r="L99" i="24"/>
  <c r="K99" i="24"/>
  <c r="J99" i="24"/>
  <c r="I99" i="24"/>
  <c r="H99" i="24"/>
  <c r="G99" i="24"/>
  <c r="F99" i="24"/>
  <c r="JN98" i="24"/>
  <c r="JM98" i="24"/>
  <c r="JL98" i="24"/>
  <c r="JK98" i="24"/>
  <c r="JJ98" i="24"/>
  <c r="JI98" i="24"/>
  <c r="JH98" i="24"/>
  <c r="JG98" i="24"/>
  <c r="JF98" i="24"/>
  <c r="JE98" i="24"/>
  <c r="JD98" i="24"/>
  <c r="JC98" i="24"/>
  <c r="JB98" i="24"/>
  <c r="JA98" i="24"/>
  <c r="IZ98" i="24"/>
  <c r="IY98" i="24"/>
  <c r="IX98" i="24"/>
  <c r="IW98" i="24"/>
  <c r="IV98" i="24"/>
  <c r="IU98" i="24"/>
  <c r="IT98" i="24"/>
  <c r="IS98" i="24"/>
  <c r="IR98" i="24"/>
  <c r="IQ98" i="24"/>
  <c r="IP98" i="24"/>
  <c r="IO98" i="24"/>
  <c r="IM98" i="24"/>
  <c r="IL98" i="24"/>
  <c r="IK98" i="24"/>
  <c r="IJ98" i="24"/>
  <c r="II98" i="24"/>
  <c r="IH98" i="24"/>
  <c r="IG98" i="24"/>
  <c r="IF98" i="24"/>
  <c r="IE98" i="24"/>
  <c r="ID98" i="24"/>
  <c r="IC98" i="24"/>
  <c r="IB98" i="24"/>
  <c r="IA98" i="24"/>
  <c r="HZ98" i="24"/>
  <c r="HY98" i="24"/>
  <c r="HX98" i="24"/>
  <c r="HW98" i="24"/>
  <c r="HV98" i="24"/>
  <c r="HU98" i="24"/>
  <c r="HT98" i="24"/>
  <c r="HS98" i="24"/>
  <c r="HR98" i="24"/>
  <c r="HQ98" i="24"/>
  <c r="HP98" i="24"/>
  <c r="HO98" i="24"/>
  <c r="HN98" i="24"/>
  <c r="HL98" i="24"/>
  <c r="HK98" i="24"/>
  <c r="HJ98" i="24"/>
  <c r="HI98" i="24"/>
  <c r="HH98" i="24"/>
  <c r="HG98" i="24"/>
  <c r="HF98" i="24"/>
  <c r="HE98" i="24"/>
  <c r="HD98" i="24"/>
  <c r="HC98" i="24"/>
  <c r="HB98" i="24"/>
  <c r="HA98" i="24"/>
  <c r="GZ98" i="24"/>
  <c r="GY98" i="24"/>
  <c r="GX98" i="24"/>
  <c r="GW98" i="24"/>
  <c r="GV98" i="24"/>
  <c r="GU98" i="24"/>
  <c r="GT98" i="24"/>
  <c r="GS98" i="24"/>
  <c r="GR98" i="24"/>
  <c r="GQ98" i="24"/>
  <c r="GP98" i="24"/>
  <c r="GO98" i="24"/>
  <c r="GN98" i="24"/>
  <c r="GM98" i="24"/>
  <c r="GK98" i="24"/>
  <c r="GJ98" i="24"/>
  <c r="GI98" i="24"/>
  <c r="GH98" i="24"/>
  <c r="GG98" i="24"/>
  <c r="GF98" i="24"/>
  <c r="GE98" i="24"/>
  <c r="GD98" i="24"/>
  <c r="GC98" i="24"/>
  <c r="GB98" i="24"/>
  <c r="GA98" i="24"/>
  <c r="FZ98" i="24"/>
  <c r="FY98" i="24"/>
  <c r="FX98" i="24"/>
  <c r="FW98" i="24"/>
  <c r="FV98" i="24"/>
  <c r="FU98" i="24"/>
  <c r="FT98" i="24"/>
  <c r="FS98" i="24"/>
  <c r="FR98" i="24"/>
  <c r="FQ98" i="24"/>
  <c r="FP98" i="24"/>
  <c r="FO98" i="24"/>
  <c r="FN98" i="24"/>
  <c r="FM98" i="24"/>
  <c r="FL98" i="24"/>
  <c r="FJ98" i="24"/>
  <c r="FI98" i="24"/>
  <c r="FH98" i="24"/>
  <c r="FG98" i="24"/>
  <c r="FF98" i="24"/>
  <c r="FE98" i="24"/>
  <c r="FD98" i="24"/>
  <c r="FC98" i="24"/>
  <c r="FB98" i="24"/>
  <c r="FA98" i="24"/>
  <c r="EZ98" i="24"/>
  <c r="EY98" i="24"/>
  <c r="EX98" i="24"/>
  <c r="EW98" i="24"/>
  <c r="EV98" i="24"/>
  <c r="EU98" i="24"/>
  <c r="ET98" i="24"/>
  <c r="ES98" i="24"/>
  <c r="ER98" i="24"/>
  <c r="EQ98" i="24"/>
  <c r="EP98" i="24"/>
  <c r="EO98" i="24"/>
  <c r="EN98" i="24"/>
  <c r="EM98" i="24"/>
  <c r="EL98" i="24"/>
  <c r="EK98" i="24"/>
  <c r="EI98" i="24"/>
  <c r="EH98" i="24"/>
  <c r="EG98" i="24"/>
  <c r="EF98" i="24"/>
  <c r="EE98" i="24"/>
  <c r="ED98" i="24"/>
  <c r="EC98" i="24"/>
  <c r="EB98" i="24"/>
  <c r="EA98" i="24"/>
  <c r="DZ98" i="24"/>
  <c r="DY98" i="24"/>
  <c r="DX98" i="24"/>
  <c r="DW98" i="24"/>
  <c r="DV98" i="24"/>
  <c r="DU98" i="24"/>
  <c r="DT98" i="24"/>
  <c r="DS98" i="24"/>
  <c r="DR98" i="24"/>
  <c r="DQ98" i="24"/>
  <c r="DP98" i="24"/>
  <c r="DO98" i="24"/>
  <c r="DN98" i="24"/>
  <c r="DM98" i="24"/>
  <c r="DL98" i="24"/>
  <c r="DK98" i="24"/>
  <c r="DJ98" i="24"/>
  <c r="DH98" i="24"/>
  <c r="DG98" i="24"/>
  <c r="DF98" i="24"/>
  <c r="DE98" i="24"/>
  <c r="DD98" i="24"/>
  <c r="DC98" i="24"/>
  <c r="DB98" i="24"/>
  <c r="DA98" i="24"/>
  <c r="CZ98" i="24"/>
  <c r="CY98" i="24"/>
  <c r="CX98" i="24"/>
  <c r="CW98" i="24"/>
  <c r="CV98" i="24"/>
  <c r="CU98" i="24"/>
  <c r="CT98" i="24"/>
  <c r="CS98" i="24"/>
  <c r="CR98" i="24"/>
  <c r="CQ98" i="24"/>
  <c r="CP98" i="24"/>
  <c r="CO98" i="24"/>
  <c r="CN98" i="24"/>
  <c r="CM98" i="24"/>
  <c r="CL98" i="24"/>
  <c r="CK98" i="24"/>
  <c r="CJ98" i="24"/>
  <c r="CI98" i="24"/>
  <c r="CG98" i="24"/>
  <c r="CF98" i="24"/>
  <c r="CE98" i="24"/>
  <c r="CD98" i="24"/>
  <c r="CC98" i="24"/>
  <c r="CB98" i="24"/>
  <c r="CA98" i="24"/>
  <c r="BZ98" i="24"/>
  <c r="BY98" i="24"/>
  <c r="BX98" i="24"/>
  <c r="BW98" i="24"/>
  <c r="BV98" i="24"/>
  <c r="BU98" i="24"/>
  <c r="BT98" i="24"/>
  <c r="BS98" i="24"/>
  <c r="BR98" i="24"/>
  <c r="BQ98" i="24"/>
  <c r="BP98" i="24"/>
  <c r="BO98" i="24"/>
  <c r="BN98" i="24"/>
  <c r="BM98" i="24"/>
  <c r="BL98" i="24"/>
  <c r="BK98" i="24"/>
  <c r="BJ98" i="24"/>
  <c r="BI98" i="24"/>
  <c r="BH98" i="24"/>
  <c r="BF98" i="24"/>
  <c r="BE98" i="24"/>
  <c r="BD98" i="24"/>
  <c r="BC98" i="24"/>
  <c r="BB98" i="24"/>
  <c r="BA98" i="24"/>
  <c r="AZ98" i="24"/>
  <c r="AY98" i="24"/>
  <c r="AX98" i="24"/>
  <c r="AW98" i="24"/>
  <c r="AV98" i="24"/>
  <c r="AU98" i="24"/>
  <c r="AT98" i="24"/>
  <c r="AS98" i="24"/>
  <c r="AR98" i="24"/>
  <c r="AQ98" i="24"/>
  <c r="AP98" i="24"/>
  <c r="AO98" i="24"/>
  <c r="AN98" i="24"/>
  <c r="AM98" i="24"/>
  <c r="AL98" i="24"/>
  <c r="AK98" i="24"/>
  <c r="AJ98" i="24"/>
  <c r="AI98" i="24"/>
  <c r="AH98" i="24"/>
  <c r="AG98" i="24"/>
  <c r="AE98" i="24"/>
  <c r="AD98" i="24"/>
  <c r="AC98" i="24"/>
  <c r="AB98" i="24"/>
  <c r="AA98" i="24"/>
  <c r="Z98" i="24"/>
  <c r="Y98" i="24"/>
  <c r="X98" i="24"/>
  <c r="W98" i="24"/>
  <c r="V98" i="24"/>
  <c r="U98" i="24"/>
  <c r="T98" i="24"/>
  <c r="S98" i="24"/>
  <c r="R98" i="24"/>
  <c r="Q98" i="24"/>
  <c r="P98" i="24"/>
  <c r="O98" i="24"/>
  <c r="N98" i="24"/>
  <c r="M98" i="24"/>
  <c r="L98" i="24"/>
  <c r="K98" i="24"/>
  <c r="J98" i="24"/>
  <c r="I98" i="24"/>
  <c r="H98" i="24"/>
  <c r="G98" i="24"/>
  <c r="F98" i="24"/>
  <c r="L97" i="24"/>
  <c r="M97" i="24" s="1"/>
  <c r="G97" i="24"/>
  <c r="H97" i="24" s="1"/>
  <c r="I97" i="24" s="1"/>
  <c r="J97" i="24" s="1"/>
  <c r="K97" i="24" s="1"/>
  <c r="B70" i="24"/>
  <c r="G87" i="24" s="1"/>
  <c r="JY68" i="24"/>
  <c r="JX68" i="24"/>
  <c r="JW68" i="24"/>
  <c r="JV68" i="24"/>
  <c r="JQ68" i="24"/>
  <c r="JP68" i="24"/>
  <c r="JZ68" i="24" s="1"/>
  <c r="JO68" i="24"/>
  <c r="IN68" i="24"/>
  <c r="HM68" i="24"/>
  <c r="GL68" i="24"/>
  <c r="FK68" i="24"/>
  <c r="EJ68" i="24"/>
  <c r="DI68" i="24"/>
  <c r="CH68" i="24"/>
  <c r="BG68" i="24"/>
  <c r="AF68" i="24"/>
  <c r="E68" i="24"/>
  <c r="D68" i="24"/>
  <c r="C68" i="24"/>
  <c r="JY67" i="24"/>
  <c r="JX67" i="24"/>
  <c r="JW67" i="24"/>
  <c r="JV67" i="24"/>
  <c r="JQ67" i="24"/>
  <c r="JP67" i="24"/>
  <c r="JZ67" i="24"/>
  <c r="JO67" i="24"/>
  <c r="IN67" i="24"/>
  <c r="HM67" i="24"/>
  <c r="GL67" i="24"/>
  <c r="FK67" i="24"/>
  <c r="EJ67" i="24"/>
  <c r="DI67" i="24"/>
  <c r="CH67" i="24"/>
  <c r="BG67" i="24"/>
  <c r="AF67" i="24"/>
  <c r="E67" i="24"/>
  <c r="D67" i="24"/>
  <c r="C67" i="24"/>
  <c r="JY66" i="24"/>
  <c r="I52" i="50" s="1"/>
  <c r="JX66" i="24"/>
  <c r="JW66" i="24"/>
  <c r="JV66" i="24"/>
  <c r="JQ66" i="24"/>
  <c r="JP66" i="24"/>
  <c r="JZ66" i="24"/>
  <c r="JO66" i="24"/>
  <c r="IN66" i="24"/>
  <c r="HM66" i="24"/>
  <c r="GL66" i="24"/>
  <c r="FK66" i="24"/>
  <c r="EJ66" i="24"/>
  <c r="DI66" i="24"/>
  <c r="CH66" i="24"/>
  <c r="BG66" i="24"/>
  <c r="AF66" i="24"/>
  <c r="E66" i="24"/>
  <c r="D66" i="24"/>
  <c r="C66" i="24"/>
  <c r="JY65" i="24"/>
  <c r="JX65" i="24"/>
  <c r="JW65" i="24"/>
  <c r="F51" i="49" s="1"/>
  <c r="JV65" i="24"/>
  <c r="JQ65" i="24"/>
  <c r="I51" i="47" s="1"/>
  <c r="JP65" i="24"/>
  <c r="JZ65" i="24" s="1"/>
  <c r="JO65" i="24"/>
  <c r="IN65" i="24"/>
  <c r="HM65" i="24"/>
  <c r="GL65" i="24"/>
  <c r="FK65" i="24"/>
  <c r="EJ65" i="24"/>
  <c r="DI65" i="24"/>
  <c r="CH65" i="24"/>
  <c r="BG65" i="24"/>
  <c r="AF65" i="24"/>
  <c r="E65" i="24"/>
  <c r="D65" i="24"/>
  <c r="C65" i="24"/>
  <c r="JY64" i="24"/>
  <c r="JX64" i="24"/>
  <c r="JW64" i="24"/>
  <c r="JV64" i="24"/>
  <c r="JQ64" i="24"/>
  <c r="F50" i="47" s="1"/>
  <c r="JP64" i="24"/>
  <c r="JZ64" i="24" s="1"/>
  <c r="JO64" i="24"/>
  <c r="IN64" i="24"/>
  <c r="HM64" i="24"/>
  <c r="GL64" i="24"/>
  <c r="FK64" i="24"/>
  <c r="EJ64" i="24"/>
  <c r="DI64" i="24"/>
  <c r="CH64" i="24"/>
  <c r="BG64" i="24"/>
  <c r="AF64" i="24"/>
  <c r="E64" i="24"/>
  <c r="D64" i="24"/>
  <c r="C64" i="24"/>
  <c r="JY63" i="24"/>
  <c r="JX63" i="24"/>
  <c r="JW63" i="24"/>
  <c r="JV63" i="24"/>
  <c r="JQ63" i="24"/>
  <c r="I49" i="47" s="1"/>
  <c r="JP63" i="24"/>
  <c r="JZ63" i="24" s="1"/>
  <c r="JO63" i="24"/>
  <c r="IN63" i="24"/>
  <c r="HM63" i="24"/>
  <c r="GL63" i="24"/>
  <c r="FK63" i="24"/>
  <c r="EJ63" i="24"/>
  <c r="DI63" i="24"/>
  <c r="CH63" i="24"/>
  <c r="BG63" i="24"/>
  <c r="AF63" i="24"/>
  <c r="E63" i="24"/>
  <c r="D63" i="24"/>
  <c r="C63" i="24"/>
  <c r="JY62" i="24"/>
  <c r="JX62" i="24"/>
  <c r="JW62" i="24"/>
  <c r="JV62" i="24"/>
  <c r="JO62" i="24"/>
  <c r="IN62" i="24"/>
  <c r="HM62" i="24"/>
  <c r="GL62" i="24"/>
  <c r="FK62" i="24"/>
  <c r="EJ62" i="24"/>
  <c r="DI62" i="24"/>
  <c r="JP62" i="24" s="1"/>
  <c r="CH62" i="24"/>
  <c r="BG62" i="24"/>
  <c r="AF62" i="24"/>
  <c r="E62" i="24"/>
  <c r="D62" i="24"/>
  <c r="C62" i="24"/>
  <c r="JY61" i="24"/>
  <c r="JX61" i="24"/>
  <c r="JW61" i="24"/>
  <c r="F47" i="49" s="1"/>
  <c r="JV61" i="24"/>
  <c r="JO61" i="24"/>
  <c r="IN61" i="24"/>
  <c r="HM61" i="24"/>
  <c r="GL61" i="24"/>
  <c r="FK61" i="24"/>
  <c r="EJ61" i="24"/>
  <c r="DI61" i="24"/>
  <c r="CH61" i="24"/>
  <c r="BG61" i="24"/>
  <c r="AF61" i="24"/>
  <c r="JP61" i="24" s="1"/>
  <c r="E61" i="24"/>
  <c r="D61" i="24"/>
  <c r="C61" i="24"/>
  <c r="JY60" i="24"/>
  <c r="JX60" i="24"/>
  <c r="JW60" i="24"/>
  <c r="I46" i="49" s="1"/>
  <c r="JV60" i="24"/>
  <c r="JO60" i="24"/>
  <c r="IN60" i="24"/>
  <c r="HM60" i="24"/>
  <c r="GL60" i="24"/>
  <c r="FK60" i="24"/>
  <c r="EJ60" i="24"/>
  <c r="DI60" i="24"/>
  <c r="CH60" i="24"/>
  <c r="BG60" i="24"/>
  <c r="AF60" i="24"/>
  <c r="JP60" i="24" s="1"/>
  <c r="E60" i="24"/>
  <c r="D60" i="24"/>
  <c r="C60" i="24"/>
  <c r="JY59" i="24"/>
  <c r="F45" i="50" s="1"/>
  <c r="JX59" i="24"/>
  <c r="JW59" i="24"/>
  <c r="JV59" i="24"/>
  <c r="JO59" i="24"/>
  <c r="IN59" i="24"/>
  <c r="HM59" i="24"/>
  <c r="GL59" i="24"/>
  <c r="FK59" i="24"/>
  <c r="EJ59" i="24"/>
  <c r="DI59" i="24"/>
  <c r="JP59" i="24" s="1"/>
  <c r="CH59" i="24"/>
  <c r="BG59" i="24"/>
  <c r="AF59" i="24"/>
  <c r="E59" i="24"/>
  <c r="D59" i="24"/>
  <c r="C59" i="24"/>
  <c r="JY58" i="24"/>
  <c r="JX58" i="24"/>
  <c r="JW58" i="24"/>
  <c r="JV58" i="24"/>
  <c r="JO58" i="24"/>
  <c r="IN58" i="24"/>
  <c r="HM58" i="24"/>
  <c r="GL58" i="24"/>
  <c r="FK58" i="24"/>
  <c r="EJ58" i="24"/>
  <c r="DI58" i="24"/>
  <c r="JP58" i="24" s="1"/>
  <c r="CH58" i="24"/>
  <c r="BG58" i="24"/>
  <c r="AF58" i="24"/>
  <c r="E58" i="24"/>
  <c r="D58" i="24"/>
  <c r="C58" i="24"/>
  <c r="JY57" i="24"/>
  <c r="JX57" i="24"/>
  <c r="JW57" i="24"/>
  <c r="JV57" i="24"/>
  <c r="JO57" i="24"/>
  <c r="IN57" i="24"/>
  <c r="HM57" i="24"/>
  <c r="GL57" i="24"/>
  <c r="FK57" i="24"/>
  <c r="EJ57" i="24"/>
  <c r="DI57" i="24"/>
  <c r="CH57" i="24"/>
  <c r="BG57" i="24"/>
  <c r="AF57" i="24"/>
  <c r="JP57" i="24" s="1"/>
  <c r="E57" i="24"/>
  <c r="D57" i="24"/>
  <c r="C57" i="24"/>
  <c r="JY56" i="24"/>
  <c r="JX56" i="24"/>
  <c r="JW56" i="24"/>
  <c r="JV56" i="24"/>
  <c r="JO56" i="24"/>
  <c r="IN56" i="24"/>
  <c r="HM56" i="24"/>
  <c r="GL56" i="24"/>
  <c r="FK56" i="24"/>
  <c r="EJ56" i="24"/>
  <c r="DI56" i="24"/>
  <c r="CH56" i="24"/>
  <c r="BG56" i="24"/>
  <c r="AF56" i="24"/>
  <c r="E56" i="24"/>
  <c r="D56" i="24"/>
  <c r="C56" i="24"/>
  <c r="JY55" i="24"/>
  <c r="JX55" i="24"/>
  <c r="JW55" i="24"/>
  <c r="JV55" i="24"/>
  <c r="JP55" i="24"/>
  <c r="JO55" i="24"/>
  <c r="IN55" i="24"/>
  <c r="HM55" i="24"/>
  <c r="GL55" i="24"/>
  <c r="FK55" i="24"/>
  <c r="EJ55" i="24"/>
  <c r="DI55" i="24"/>
  <c r="CH55" i="24"/>
  <c r="BG55" i="24"/>
  <c r="AF55" i="24"/>
  <c r="E55" i="24"/>
  <c r="D55" i="24"/>
  <c r="C55" i="24"/>
  <c r="JY54" i="24"/>
  <c r="JX54" i="24"/>
  <c r="JO54" i="24"/>
  <c r="IN54" i="24"/>
  <c r="HM54" i="24"/>
  <c r="GL54" i="24"/>
  <c r="FK54" i="24"/>
  <c r="EJ54" i="24"/>
  <c r="DI54" i="24"/>
  <c r="JP54" i="24" s="1"/>
  <c r="CH54" i="24"/>
  <c r="BG54" i="24"/>
  <c r="AF54" i="24"/>
  <c r="E54" i="24"/>
  <c r="D54" i="24"/>
  <c r="C54" i="24"/>
  <c r="JY53" i="24"/>
  <c r="JX53" i="24"/>
  <c r="JO53" i="24"/>
  <c r="IN53" i="24"/>
  <c r="HM53" i="24"/>
  <c r="GL53" i="24"/>
  <c r="FK53" i="24"/>
  <c r="EJ53" i="24"/>
  <c r="DI53" i="24"/>
  <c r="CH53" i="24"/>
  <c r="BG53" i="24"/>
  <c r="AF53" i="24"/>
  <c r="JP53" i="24" s="1"/>
  <c r="E53" i="24"/>
  <c r="D53" i="24"/>
  <c r="C53" i="24"/>
  <c r="JY52" i="24"/>
  <c r="JX52" i="24"/>
  <c r="JO52" i="24"/>
  <c r="IN52" i="24"/>
  <c r="HM52" i="24"/>
  <c r="GL52" i="24"/>
  <c r="FK52" i="24"/>
  <c r="EJ52" i="24"/>
  <c r="DI52" i="24"/>
  <c r="CH52" i="24"/>
  <c r="BG52" i="24"/>
  <c r="AF52" i="24"/>
  <c r="E52" i="24"/>
  <c r="D52" i="24"/>
  <c r="C52" i="24"/>
  <c r="JY51" i="24"/>
  <c r="F37" i="50" s="1"/>
  <c r="JX51" i="24"/>
  <c r="JP51" i="24"/>
  <c r="JO51" i="24"/>
  <c r="IN51" i="24"/>
  <c r="HM51" i="24"/>
  <c r="GL51" i="24"/>
  <c r="FK51" i="24"/>
  <c r="EJ51" i="24"/>
  <c r="DI51" i="24"/>
  <c r="CH51" i="24"/>
  <c r="BG51" i="24"/>
  <c r="AF51" i="24"/>
  <c r="E51" i="24"/>
  <c r="D51" i="24"/>
  <c r="C51" i="24"/>
  <c r="JY50" i="24"/>
  <c r="JX50" i="24"/>
  <c r="JO50" i="24"/>
  <c r="IN50" i="24"/>
  <c r="HM50" i="24"/>
  <c r="GL50" i="24"/>
  <c r="FK50" i="24"/>
  <c r="EJ50" i="24"/>
  <c r="DI50" i="24"/>
  <c r="JP50" i="24" s="1"/>
  <c r="CH50" i="24"/>
  <c r="BG50" i="24"/>
  <c r="AF50" i="24"/>
  <c r="E50" i="24"/>
  <c r="D50" i="24"/>
  <c r="C50" i="24"/>
  <c r="JY49" i="24"/>
  <c r="JX49" i="24"/>
  <c r="JO49" i="24"/>
  <c r="IN49" i="24"/>
  <c r="HM49" i="24"/>
  <c r="GL49" i="24"/>
  <c r="FK49" i="24"/>
  <c r="EJ49" i="24"/>
  <c r="DI49" i="24"/>
  <c r="CH49" i="24"/>
  <c r="BG49" i="24"/>
  <c r="AF49" i="24"/>
  <c r="JP49" i="24" s="1"/>
  <c r="E49" i="24"/>
  <c r="D49" i="24"/>
  <c r="C49" i="24"/>
  <c r="JY48" i="24"/>
  <c r="JX48" i="24"/>
  <c r="JO48" i="24"/>
  <c r="IN48" i="24"/>
  <c r="HM48" i="24"/>
  <c r="GL48" i="24"/>
  <c r="FK48" i="24"/>
  <c r="EJ48" i="24"/>
  <c r="DI48" i="24"/>
  <c r="CH48" i="24"/>
  <c r="BG48" i="24"/>
  <c r="AF48" i="24"/>
  <c r="E48" i="24"/>
  <c r="D48" i="24"/>
  <c r="C48" i="24"/>
  <c r="JY47" i="24"/>
  <c r="JX47" i="24"/>
  <c r="JP47" i="24"/>
  <c r="JO47" i="24"/>
  <c r="IN47" i="24"/>
  <c r="HM47" i="24"/>
  <c r="GL47" i="24"/>
  <c r="FK47" i="24"/>
  <c r="EJ47" i="24"/>
  <c r="DI47" i="24"/>
  <c r="CH47" i="24"/>
  <c r="BG47" i="24"/>
  <c r="AF47" i="24"/>
  <c r="E47" i="24"/>
  <c r="D47" i="24"/>
  <c r="C47" i="24"/>
  <c r="JY46" i="24"/>
  <c r="JX46" i="24"/>
  <c r="JO46" i="24"/>
  <c r="IN46" i="24"/>
  <c r="HM46" i="24"/>
  <c r="GL46" i="24"/>
  <c r="FK46" i="24"/>
  <c r="EJ46" i="24"/>
  <c r="DI46" i="24"/>
  <c r="JP46" i="24" s="1"/>
  <c r="CH46" i="24"/>
  <c r="BG46" i="24"/>
  <c r="AF46" i="24"/>
  <c r="E46" i="24"/>
  <c r="D46" i="24"/>
  <c r="C46" i="24"/>
  <c r="JY45" i="24"/>
  <c r="JX45" i="24"/>
  <c r="JO45" i="24"/>
  <c r="IN45" i="24"/>
  <c r="HM45" i="24"/>
  <c r="GL45" i="24"/>
  <c r="FK45" i="24"/>
  <c r="EJ45" i="24"/>
  <c r="DI45" i="24"/>
  <c r="CH45" i="24"/>
  <c r="BG45" i="24"/>
  <c r="AF45" i="24"/>
  <c r="JP45" i="24" s="1"/>
  <c r="E45" i="24"/>
  <c r="D45" i="24"/>
  <c r="C45" i="24"/>
  <c r="JY44" i="24"/>
  <c r="JX44" i="24"/>
  <c r="JW44" i="24"/>
  <c r="JV44" i="24"/>
  <c r="JO44" i="24"/>
  <c r="IN44" i="24"/>
  <c r="HM44" i="24"/>
  <c r="GL44" i="24"/>
  <c r="FK44" i="24"/>
  <c r="EJ44" i="24"/>
  <c r="DI44" i="24"/>
  <c r="CH44" i="24"/>
  <c r="BG44" i="24"/>
  <c r="AF44" i="24"/>
  <c r="E44" i="24"/>
  <c r="D44" i="24"/>
  <c r="C44" i="24"/>
  <c r="JY43" i="24"/>
  <c r="JX43" i="24"/>
  <c r="JP43" i="24"/>
  <c r="JO43" i="24"/>
  <c r="IN43" i="24"/>
  <c r="HM43" i="24"/>
  <c r="GL43" i="24"/>
  <c r="FK43" i="24"/>
  <c r="EJ43" i="24"/>
  <c r="DI43" i="24"/>
  <c r="CH43" i="24"/>
  <c r="BG43" i="24"/>
  <c r="AF43" i="24"/>
  <c r="E43" i="24"/>
  <c r="D43" i="24"/>
  <c r="C43" i="24"/>
  <c r="JY42" i="24"/>
  <c r="JX42" i="24"/>
  <c r="JW42" i="24"/>
  <c r="JV42" i="24"/>
  <c r="JO42" i="24"/>
  <c r="IN42" i="24"/>
  <c r="HM42" i="24"/>
  <c r="GL42" i="24"/>
  <c r="FK42" i="24"/>
  <c r="EJ42" i="24"/>
  <c r="DI42" i="24"/>
  <c r="JP42" i="24" s="1"/>
  <c r="CH42" i="24"/>
  <c r="BG42" i="24"/>
  <c r="AF42" i="24"/>
  <c r="E42" i="24"/>
  <c r="D42" i="24"/>
  <c r="C42" i="24"/>
  <c r="JY41" i="24"/>
  <c r="JX41" i="24"/>
  <c r="JO41" i="24"/>
  <c r="IN41" i="24"/>
  <c r="HM41" i="24"/>
  <c r="GL41" i="24"/>
  <c r="FK41" i="24"/>
  <c r="EJ41" i="24"/>
  <c r="DI41" i="24"/>
  <c r="CH41" i="24"/>
  <c r="BG41" i="24"/>
  <c r="AF41" i="24"/>
  <c r="JP41" i="24" s="1"/>
  <c r="E41" i="24"/>
  <c r="D41" i="24"/>
  <c r="C41" i="24"/>
  <c r="JY40" i="24"/>
  <c r="JX40" i="24"/>
  <c r="JW40" i="24"/>
  <c r="G26" i="49" s="1"/>
  <c r="H26" i="49" s="1"/>
  <c r="JV40" i="24"/>
  <c r="JO40" i="24"/>
  <c r="IN40" i="24"/>
  <c r="HM40" i="24"/>
  <c r="GL40" i="24"/>
  <c r="FK40" i="24"/>
  <c r="EJ40" i="24"/>
  <c r="DI40" i="24"/>
  <c r="CH40" i="24"/>
  <c r="BG40" i="24"/>
  <c r="AF40" i="24"/>
  <c r="E40" i="24"/>
  <c r="D40" i="24"/>
  <c r="C40" i="24"/>
  <c r="JY39" i="24"/>
  <c r="JX39" i="24"/>
  <c r="JP39" i="24"/>
  <c r="JO39" i="24"/>
  <c r="IN39" i="24"/>
  <c r="HM39" i="24"/>
  <c r="GL39" i="24"/>
  <c r="FK39" i="24"/>
  <c r="EJ39" i="24"/>
  <c r="DI39" i="24"/>
  <c r="CH39" i="24"/>
  <c r="BG39" i="24"/>
  <c r="AF39" i="24"/>
  <c r="E39" i="24"/>
  <c r="D39" i="24"/>
  <c r="C39" i="24"/>
  <c r="JY38" i="24"/>
  <c r="JX38" i="24"/>
  <c r="JO38" i="24"/>
  <c r="IN38" i="24"/>
  <c r="HM38" i="24"/>
  <c r="GL38" i="24"/>
  <c r="FK38" i="24"/>
  <c r="EJ38" i="24"/>
  <c r="DI38" i="24"/>
  <c r="JP38" i="24" s="1"/>
  <c r="CH38" i="24"/>
  <c r="BG38" i="24"/>
  <c r="AF38" i="24"/>
  <c r="E38" i="24"/>
  <c r="D38" i="24"/>
  <c r="C38" i="24"/>
  <c r="JY37" i="24"/>
  <c r="JX37" i="24"/>
  <c r="JW37" i="24"/>
  <c r="JV37" i="24"/>
  <c r="JO37" i="24"/>
  <c r="IN37" i="24"/>
  <c r="HM37" i="24"/>
  <c r="GL37" i="24"/>
  <c r="FK37" i="24"/>
  <c r="EJ37" i="24"/>
  <c r="DI37" i="24"/>
  <c r="CH37" i="24"/>
  <c r="BG37" i="24"/>
  <c r="AF37" i="24"/>
  <c r="JP37" i="24" s="1"/>
  <c r="JZ37" i="24" s="1"/>
  <c r="E37" i="24"/>
  <c r="D37" i="24"/>
  <c r="C37" i="24"/>
  <c r="JY36" i="24"/>
  <c r="JX36" i="24"/>
  <c r="JO36" i="24"/>
  <c r="IN36" i="24"/>
  <c r="HM36" i="24"/>
  <c r="GL36" i="24"/>
  <c r="FK36" i="24"/>
  <c r="EJ36" i="24"/>
  <c r="DI36" i="24"/>
  <c r="CH36" i="24"/>
  <c r="BG36" i="24"/>
  <c r="AF36" i="24"/>
  <c r="E36" i="24"/>
  <c r="D36" i="24"/>
  <c r="C36" i="24"/>
  <c r="JY35" i="24"/>
  <c r="JX35" i="24"/>
  <c r="JW35" i="24"/>
  <c r="JV35" i="24"/>
  <c r="JP35" i="24"/>
  <c r="JO35" i="24"/>
  <c r="IN35" i="24"/>
  <c r="HM35" i="24"/>
  <c r="GL35" i="24"/>
  <c r="FK35" i="24"/>
  <c r="EJ35" i="24"/>
  <c r="DI35" i="24"/>
  <c r="CH35" i="24"/>
  <c r="BG35" i="24"/>
  <c r="AF35" i="24"/>
  <c r="E35" i="24"/>
  <c r="D35" i="24"/>
  <c r="C35" i="24"/>
  <c r="JY34" i="24"/>
  <c r="JX34" i="24"/>
  <c r="JO34" i="24"/>
  <c r="IN34" i="24"/>
  <c r="HM34" i="24"/>
  <c r="GL34" i="24"/>
  <c r="FK34" i="24"/>
  <c r="EJ34" i="24"/>
  <c r="DI34" i="24"/>
  <c r="JP34" i="24" s="1"/>
  <c r="CH34" i="24"/>
  <c r="BG34" i="24"/>
  <c r="AF34" i="24"/>
  <c r="E34" i="24"/>
  <c r="D34" i="24"/>
  <c r="C34" i="24"/>
  <c r="JY33" i="24"/>
  <c r="JX33" i="24"/>
  <c r="JO33" i="24"/>
  <c r="IN33" i="24"/>
  <c r="HM33" i="24"/>
  <c r="GL33" i="24"/>
  <c r="FK33" i="24"/>
  <c r="EJ33" i="24"/>
  <c r="DI33" i="24"/>
  <c r="CH33" i="24"/>
  <c r="BG33" i="24"/>
  <c r="AF33" i="24"/>
  <c r="JP33" i="24" s="1"/>
  <c r="E33" i="24"/>
  <c r="D33" i="24"/>
  <c r="C33" i="24"/>
  <c r="JY32" i="24"/>
  <c r="JX32" i="24"/>
  <c r="JW32" i="24"/>
  <c r="F18" i="49" s="1"/>
  <c r="JV32" i="24"/>
  <c r="JO32" i="24"/>
  <c r="IN32" i="24"/>
  <c r="HM32" i="24"/>
  <c r="GL32" i="24"/>
  <c r="FK32" i="24"/>
  <c r="EJ32" i="24"/>
  <c r="DI32" i="24"/>
  <c r="CH32" i="24"/>
  <c r="BG32" i="24"/>
  <c r="AF32" i="24"/>
  <c r="E32" i="24"/>
  <c r="D32" i="24"/>
  <c r="C32" i="24"/>
  <c r="JY31" i="24"/>
  <c r="JX31" i="24"/>
  <c r="JW31" i="24"/>
  <c r="JV31" i="24"/>
  <c r="JO31" i="24"/>
  <c r="IN31" i="24"/>
  <c r="HM31" i="24"/>
  <c r="GL31" i="24"/>
  <c r="FK31" i="24"/>
  <c r="EJ31" i="24"/>
  <c r="DI31" i="24"/>
  <c r="CH31" i="24"/>
  <c r="BG31" i="24"/>
  <c r="AF31" i="24"/>
  <c r="JP31" i="24" s="1"/>
  <c r="E31" i="24"/>
  <c r="D31" i="24"/>
  <c r="C31" i="24"/>
  <c r="JY30" i="24"/>
  <c r="JX30" i="24"/>
  <c r="JW30" i="24"/>
  <c r="JV30" i="24"/>
  <c r="JO30" i="24"/>
  <c r="IN30" i="24"/>
  <c r="HM30" i="24"/>
  <c r="GL30" i="24"/>
  <c r="FK30" i="24"/>
  <c r="EJ30" i="24"/>
  <c r="DI30" i="24"/>
  <c r="JP30" i="24" s="1"/>
  <c r="CH30" i="24"/>
  <c r="BG30" i="24"/>
  <c r="AF30" i="24"/>
  <c r="E30" i="24"/>
  <c r="D30" i="24"/>
  <c r="C30" i="24"/>
  <c r="JY29" i="24"/>
  <c r="JX29" i="24"/>
  <c r="JW29" i="24"/>
  <c r="JV29" i="24"/>
  <c r="JO29" i="24"/>
  <c r="IN29" i="24"/>
  <c r="HM29" i="24"/>
  <c r="GL29" i="24"/>
  <c r="FK29" i="24"/>
  <c r="EJ29" i="24"/>
  <c r="DI29" i="24"/>
  <c r="CH29" i="24"/>
  <c r="BG29" i="24"/>
  <c r="AF29" i="24"/>
  <c r="JP29" i="24" s="1"/>
  <c r="JZ29" i="24" s="1"/>
  <c r="E29" i="24"/>
  <c r="D29" i="24"/>
  <c r="C29" i="24"/>
  <c r="JY28" i="24"/>
  <c r="JX28" i="24"/>
  <c r="JW28" i="24"/>
  <c r="JV28" i="24"/>
  <c r="JO28" i="24"/>
  <c r="IN28" i="24"/>
  <c r="HM28" i="24"/>
  <c r="GL28" i="24"/>
  <c r="FK28" i="24"/>
  <c r="EJ28" i="24"/>
  <c r="DI28" i="24"/>
  <c r="CH28" i="24"/>
  <c r="BG28" i="24"/>
  <c r="AF28" i="24"/>
  <c r="E28" i="24"/>
  <c r="D28" i="24"/>
  <c r="C28" i="24"/>
  <c r="JY27" i="24"/>
  <c r="JX27" i="24"/>
  <c r="JP27" i="24"/>
  <c r="JO27" i="24"/>
  <c r="IN27" i="24"/>
  <c r="HM27" i="24"/>
  <c r="GL27" i="24"/>
  <c r="FK27" i="24"/>
  <c r="EJ27" i="24"/>
  <c r="DI27" i="24"/>
  <c r="CH27" i="24"/>
  <c r="BG27" i="24"/>
  <c r="AF27" i="24"/>
  <c r="E27" i="24"/>
  <c r="D27" i="24"/>
  <c r="C27" i="24"/>
  <c r="JY26" i="24"/>
  <c r="JX26" i="24"/>
  <c r="JO26" i="24"/>
  <c r="IN26" i="24"/>
  <c r="HM26" i="24"/>
  <c r="GL26" i="24"/>
  <c r="FK26" i="24"/>
  <c r="EJ26" i="24"/>
  <c r="DI26" i="24"/>
  <c r="JP26" i="24" s="1"/>
  <c r="CH26" i="24"/>
  <c r="BG26" i="24"/>
  <c r="AF26" i="24"/>
  <c r="E26" i="24"/>
  <c r="D26" i="24"/>
  <c r="C26" i="24"/>
  <c r="JY25" i="24"/>
  <c r="JX25" i="24"/>
  <c r="JO25" i="24"/>
  <c r="IN25" i="24"/>
  <c r="HM25" i="24"/>
  <c r="GL25" i="24"/>
  <c r="FK25" i="24"/>
  <c r="EJ25" i="24"/>
  <c r="DI25" i="24"/>
  <c r="CH25" i="24"/>
  <c r="BG25" i="24"/>
  <c r="AF25" i="24"/>
  <c r="E25" i="24"/>
  <c r="D25" i="24"/>
  <c r="C25" i="24"/>
  <c r="JY24" i="24"/>
  <c r="JX24" i="24"/>
  <c r="JO24" i="24"/>
  <c r="IN24" i="24"/>
  <c r="HM24" i="24"/>
  <c r="GL24" i="24"/>
  <c r="FK24" i="24"/>
  <c r="EJ24" i="24"/>
  <c r="DI24" i="24"/>
  <c r="CH24" i="24"/>
  <c r="BG24" i="24"/>
  <c r="AF24" i="24"/>
  <c r="E24" i="24"/>
  <c r="D24" i="24"/>
  <c r="C24" i="24"/>
  <c r="JY23" i="24"/>
  <c r="I9" i="50" s="1"/>
  <c r="JX23" i="24"/>
  <c r="JW23" i="24"/>
  <c r="JV23" i="24"/>
  <c r="JP23" i="24"/>
  <c r="JO23" i="24"/>
  <c r="IN23" i="24"/>
  <c r="HM23" i="24"/>
  <c r="GL23" i="24"/>
  <c r="FK23" i="24"/>
  <c r="EJ23" i="24"/>
  <c r="DI23" i="24"/>
  <c r="CH23" i="24"/>
  <c r="BG23" i="24"/>
  <c r="AF23" i="24"/>
  <c r="E23" i="24"/>
  <c r="D23" i="24"/>
  <c r="C23" i="24"/>
  <c r="JW22" i="24"/>
  <c r="F8" i="49" s="1"/>
  <c r="JV22" i="24"/>
  <c r="JO22" i="24"/>
  <c r="IN22" i="24"/>
  <c r="HM22" i="24"/>
  <c r="GL22" i="24"/>
  <c r="FK22" i="24"/>
  <c r="EJ22" i="24"/>
  <c r="DI22" i="24"/>
  <c r="CH22" i="24"/>
  <c r="BG22" i="24"/>
  <c r="AF22" i="24"/>
  <c r="E22" i="24"/>
  <c r="D22" i="24"/>
  <c r="C22" i="24"/>
  <c r="JY21" i="24"/>
  <c r="JX21" i="24"/>
  <c r="JO21" i="24"/>
  <c r="IN21" i="24"/>
  <c r="HM21" i="24"/>
  <c r="GL21" i="24"/>
  <c r="FK21" i="24"/>
  <c r="EJ21" i="24"/>
  <c r="DI21" i="24"/>
  <c r="CH21" i="24"/>
  <c r="BG21" i="24"/>
  <c r="AF21" i="24"/>
  <c r="E21" i="24"/>
  <c r="D21" i="24"/>
  <c r="C21" i="24"/>
  <c r="D15" i="38"/>
  <c r="JM108" i="38"/>
  <c r="GK108" i="38"/>
  <c r="ER108" i="38"/>
  <c r="DA108" i="38"/>
  <c r="GA107" i="38"/>
  <c r="FC107" i="38"/>
  <c r="EA107" i="38"/>
  <c r="DK107" i="38"/>
  <c r="JB106" i="38"/>
  <c r="HV106" i="38"/>
  <c r="GA106" i="38"/>
  <c r="CQ106" i="38"/>
  <c r="BJ106" i="38"/>
  <c r="JJ105" i="38"/>
  <c r="IL105" i="38"/>
  <c r="IH105" i="38"/>
  <c r="HJ105" i="38"/>
  <c r="FQ105" i="38"/>
  <c r="FJ105" i="38"/>
  <c r="DR105" i="38"/>
  <c r="AP105" i="38"/>
  <c r="F105" i="38"/>
  <c r="JN104" i="38"/>
  <c r="JM104" i="38"/>
  <c r="JL104" i="38"/>
  <c r="JK104" i="38"/>
  <c r="JJ104" i="38"/>
  <c r="JI104" i="38"/>
  <c r="JH104" i="38"/>
  <c r="JG104" i="38"/>
  <c r="JF104" i="38"/>
  <c r="JE104" i="38"/>
  <c r="JD104" i="38"/>
  <c r="JD107" i="38"/>
  <c r="JC104" i="38"/>
  <c r="JB104" i="38"/>
  <c r="JA104" i="38"/>
  <c r="IZ104" i="38"/>
  <c r="IY104" i="38"/>
  <c r="IX104" i="38"/>
  <c r="IW104" i="38"/>
  <c r="IV104" i="38"/>
  <c r="IU104" i="38"/>
  <c r="IT104" i="38"/>
  <c r="IS104" i="38"/>
  <c r="IS106" i="38"/>
  <c r="IR104" i="38"/>
  <c r="IQ104" i="38"/>
  <c r="IP104" i="38"/>
  <c r="IO104" i="38"/>
  <c r="IM104" i="38"/>
  <c r="IL104" i="38"/>
  <c r="IK104" i="38"/>
  <c r="IJ104" i="38"/>
  <c r="II104" i="38"/>
  <c r="IH104" i="38"/>
  <c r="IG104" i="38"/>
  <c r="IG106" i="38"/>
  <c r="IF104" i="38"/>
  <c r="IE104" i="38"/>
  <c r="ID104" i="38"/>
  <c r="IC104" i="38"/>
  <c r="IB104" i="38"/>
  <c r="IA104" i="38"/>
  <c r="HZ104" i="38"/>
  <c r="HY104" i="38"/>
  <c r="HX104" i="38"/>
  <c r="HW104" i="38"/>
  <c r="HV104" i="38"/>
  <c r="HU104" i="38"/>
  <c r="HT104" i="38"/>
  <c r="HS104" i="38"/>
  <c r="HR104" i="38"/>
  <c r="HQ104" i="38"/>
  <c r="HP104" i="38"/>
  <c r="HO104" i="38"/>
  <c r="HN104" i="38"/>
  <c r="HL104" i="38"/>
  <c r="HK104" i="38"/>
  <c r="HJ104" i="38"/>
  <c r="HI104" i="38"/>
  <c r="HH104" i="38"/>
  <c r="HG104" i="38"/>
  <c r="HF104" i="38"/>
  <c r="HE104" i="38"/>
  <c r="HD104" i="38"/>
  <c r="HD108" i="38" s="1"/>
  <c r="HC104" i="38"/>
  <c r="HB104" i="38"/>
  <c r="HA104" i="38"/>
  <c r="HA108" i="38" s="1"/>
  <c r="GZ104" i="38"/>
  <c r="GY104" i="38"/>
  <c r="GX104" i="38"/>
  <c r="GW104" i="38"/>
  <c r="GV104" i="38"/>
  <c r="GU104" i="38"/>
  <c r="GT104" i="38"/>
  <c r="GS104" i="38"/>
  <c r="GR104" i="38"/>
  <c r="GR108" i="38"/>
  <c r="GQ104" i="38"/>
  <c r="GP104" i="38"/>
  <c r="GO104" i="38"/>
  <c r="GN104" i="38"/>
  <c r="GM104" i="38"/>
  <c r="GK104" i="38"/>
  <c r="GK106" i="38"/>
  <c r="GJ104" i="38"/>
  <c r="GI104" i="38"/>
  <c r="GH104" i="38"/>
  <c r="GG104" i="38"/>
  <c r="GF104" i="38"/>
  <c r="GF107" i="38" s="1"/>
  <c r="GE104" i="38"/>
  <c r="GD104" i="38"/>
  <c r="GC104" i="38"/>
  <c r="GB104" i="38"/>
  <c r="GA104" i="38"/>
  <c r="FZ104" i="38"/>
  <c r="FZ107" i="38" s="1"/>
  <c r="FY104" i="38"/>
  <c r="FX104" i="38"/>
  <c r="FW104" i="38"/>
  <c r="FV104" i="38"/>
  <c r="FU104" i="38"/>
  <c r="FT104" i="38"/>
  <c r="FT107" i="38" s="1"/>
  <c r="FS104" i="38"/>
  <c r="FR104" i="38"/>
  <c r="FQ104" i="38"/>
  <c r="FQ106" i="38"/>
  <c r="FP104" i="38"/>
  <c r="FO104" i="38"/>
  <c r="FN104" i="38"/>
  <c r="FM104" i="38"/>
  <c r="FL104" i="38"/>
  <c r="FJ104" i="38"/>
  <c r="FI104" i="38"/>
  <c r="FH104" i="38"/>
  <c r="FG104" i="38"/>
  <c r="FF104" i="38"/>
  <c r="FF107" i="38" s="1"/>
  <c r="FE104" i="38"/>
  <c r="FD104" i="38"/>
  <c r="FC104" i="38"/>
  <c r="FB104" i="38"/>
  <c r="FA104" i="38"/>
  <c r="EZ104" i="38"/>
  <c r="EY104" i="38"/>
  <c r="EX104" i="38"/>
  <c r="EW104" i="38"/>
  <c r="EW108" i="38" s="1"/>
  <c r="EV104" i="38"/>
  <c r="EU104" i="38"/>
  <c r="ET104" i="38"/>
  <c r="ET105" i="38" s="1"/>
  <c r="ES104" i="38"/>
  <c r="ER104" i="38"/>
  <c r="EQ104" i="38"/>
  <c r="EP104" i="38"/>
  <c r="EO104" i="38"/>
  <c r="EN104" i="38"/>
  <c r="EM104" i="38"/>
  <c r="EL104" i="38"/>
  <c r="EK104" i="38"/>
  <c r="EI104" i="38"/>
  <c r="EH104" i="38"/>
  <c r="EH106" i="38" s="1"/>
  <c r="EG104" i="38"/>
  <c r="EG106" i="38" s="1"/>
  <c r="EF104" i="38"/>
  <c r="EE104" i="38"/>
  <c r="ED104" i="38"/>
  <c r="EC104" i="38"/>
  <c r="EC106" i="38"/>
  <c r="EB104" i="38"/>
  <c r="EA104" i="38"/>
  <c r="DZ104" i="38"/>
  <c r="DY104" i="38"/>
  <c r="DX104" i="38"/>
  <c r="DW104" i="38"/>
  <c r="DV104" i="38"/>
  <c r="DU104" i="38"/>
  <c r="DT104" i="38"/>
  <c r="DS104" i="38"/>
  <c r="DR104" i="38"/>
  <c r="DQ104" i="38"/>
  <c r="DQ106" i="38"/>
  <c r="DP104" i="38"/>
  <c r="DO104" i="38"/>
  <c r="DN104" i="38"/>
  <c r="DM104" i="38"/>
  <c r="DM106" i="38" s="1"/>
  <c r="DL104" i="38"/>
  <c r="DK104" i="38"/>
  <c r="DJ104" i="38"/>
  <c r="DJ106" i="38" s="1"/>
  <c r="DH104" i="38"/>
  <c r="DG104" i="38"/>
  <c r="DF104" i="38"/>
  <c r="DE104" i="38"/>
  <c r="DD104" i="38"/>
  <c r="DC104" i="38"/>
  <c r="DB104" i="38"/>
  <c r="DB107" i="38" s="1"/>
  <c r="DA104" i="38"/>
  <c r="CZ104" i="38"/>
  <c r="CY104" i="38"/>
  <c r="CX104" i="38"/>
  <c r="CW104" i="38"/>
  <c r="CV104" i="38"/>
  <c r="CU104" i="38"/>
  <c r="CT104" i="38"/>
  <c r="CS104" i="38"/>
  <c r="CR104" i="38"/>
  <c r="CQ104" i="38"/>
  <c r="CP104" i="38"/>
  <c r="CO104" i="38"/>
  <c r="CN104" i="38"/>
  <c r="CM104" i="38"/>
  <c r="CL104" i="38"/>
  <c r="CK104" i="38"/>
  <c r="CK106" i="38" s="1"/>
  <c r="CJ104" i="38"/>
  <c r="CI104" i="38"/>
  <c r="CG104" i="38"/>
  <c r="CF104" i="38"/>
  <c r="CE104" i="38"/>
  <c r="CD104" i="38"/>
  <c r="CC104" i="38"/>
  <c r="CB104" i="38"/>
  <c r="CA104" i="38"/>
  <c r="BZ104" i="38"/>
  <c r="BZ105" i="38" s="1"/>
  <c r="BY104" i="38"/>
  <c r="BY106" i="38"/>
  <c r="BX104" i="38"/>
  <c r="BW104" i="38"/>
  <c r="BV104" i="38"/>
  <c r="BU104" i="38"/>
  <c r="BT104" i="38"/>
  <c r="BS104" i="38"/>
  <c r="BR104" i="38"/>
  <c r="BQ104" i="38"/>
  <c r="BQ106" i="38"/>
  <c r="BP104" i="38"/>
  <c r="BO104" i="38"/>
  <c r="BN104" i="38"/>
  <c r="BM104" i="38"/>
  <c r="BL104" i="38"/>
  <c r="BK104" i="38"/>
  <c r="BJ104" i="38"/>
  <c r="BI104" i="38"/>
  <c r="BI106" i="38"/>
  <c r="BH104" i="38"/>
  <c r="BF104" i="38"/>
  <c r="BE104" i="38"/>
  <c r="BD104" i="38"/>
  <c r="BC104" i="38"/>
  <c r="BB104" i="38"/>
  <c r="BA104" i="38"/>
  <c r="AZ104" i="38"/>
  <c r="AY104" i="38"/>
  <c r="AX104" i="38"/>
  <c r="AW104" i="38"/>
  <c r="AV104" i="38"/>
  <c r="AV107" i="38"/>
  <c r="AU104" i="38"/>
  <c r="AT104" i="38"/>
  <c r="AT105" i="38" s="1"/>
  <c r="AS104" i="38"/>
  <c r="AR104" i="38"/>
  <c r="AQ104" i="38"/>
  <c r="AP104" i="38"/>
  <c r="AO104" i="38"/>
  <c r="AN104" i="38"/>
  <c r="AM104" i="38"/>
  <c r="AL104" i="38"/>
  <c r="AK104" i="38"/>
  <c r="AJ104" i="38"/>
  <c r="AI104" i="38"/>
  <c r="AH104" i="38"/>
  <c r="AH106" i="38" s="1"/>
  <c r="AG104" i="38"/>
  <c r="AE104" i="38"/>
  <c r="AD104" i="38"/>
  <c r="AC104" i="38"/>
  <c r="AB104" i="38"/>
  <c r="AA104" i="38"/>
  <c r="Z104" i="38"/>
  <c r="Y104" i="38"/>
  <c r="X104" i="38"/>
  <c r="X107" i="38"/>
  <c r="W104" i="38"/>
  <c r="V104" i="38"/>
  <c r="U104" i="38"/>
  <c r="T104" i="38"/>
  <c r="S104" i="38"/>
  <c r="R104" i="38"/>
  <c r="Q104" i="38"/>
  <c r="P104" i="38"/>
  <c r="P107" i="38"/>
  <c r="O104" i="38"/>
  <c r="N104" i="38"/>
  <c r="N105" i="38" s="1"/>
  <c r="M104" i="38"/>
  <c r="L104" i="38"/>
  <c r="K104" i="38"/>
  <c r="J104" i="38"/>
  <c r="I104" i="38"/>
  <c r="I106" i="38"/>
  <c r="H104" i="38"/>
  <c r="G104" i="38"/>
  <c r="F104" i="38"/>
  <c r="F106" i="38" s="1"/>
  <c r="JN103" i="38"/>
  <c r="JN106" i="38" s="1"/>
  <c r="JN107" i="38"/>
  <c r="JM103" i="38"/>
  <c r="JM106" i="38" s="1"/>
  <c r="JL103" i="38"/>
  <c r="JL107" i="38" s="1"/>
  <c r="JK103" i="38"/>
  <c r="JJ103" i="38"/>
  <c r="JJ107" i="38" s="1"/>
  <c r="JI103" i="38"/>
  <c r="JI106" i="38" s="1"/>
  <c r="JH103" i="38"/>
  <c r="JG103" i="38"/>
  <c r="JF103" i="38"/>
  <c r="JF105" i="38" s="1"/>
  <c r="JE103" i="38"/>
  <c r="JE108" i="38" s="1"/>
  <c r="JD103" i="38"/>
  <c r="JC103" i="38"/>
  <c r="JB103" i="38"/>
  <c r="JB105" i="38" s="1"/>
  <c r="JB107" i="38"/>
  <c r="JA103" i="38"/>
  <c r="JA106" i="38" s="1"/>
  <c r="IZ103" i="38"/>
  <c r="IZ107" i="38" s="1"/>
  <c r="IY103" i="38"/>
  <c r="IY106" i="38" s="1"/>
  <c r="IX103" i="38"/>
  <c r="IX107" i="38"/>
  <c r="IW103" i="38"/>
  <c r="IW106" i="38" s="1"/>
  <c r="IV103" i="38"/>
  <c r="IV107" i="38" s="1"/>
  <c r="IU103" i="38"/>
  <c r="IU106" i="38" s="1"/>
  <c r="IT103" i="38"/>
  <c r="IT107" i="38" s="1"/>
  <c r="IS103" i="38"/>
  <c r="IR103" i="38"/>
  <c r="IR107" i="38"/>
  <c r="IQ103" i="38"/>
  <c r="IP103" i="38"/>
  <c r="IP106" i="38" s="1"/>
  <c r="IO103" i="38"/>
  <c r="IO108" i="38" s="1"/>
  <c r="IM103" i="38"/>
  <c r="IL103" i="38"/>
  <c r="IL106" i="38" s="1"/>
  <c r="IL107" i="38"/>
  <c r="IK103" i="38"/>
  <c r="IK106" i="38" s="1"/>
  <c r="IJ103" i="38"/>
  <c r="IJ107" i="38"/>
  <c r="II103" i="38"/>
  <c r="II106" i="38"/>
  <c r="IH103" i="38"/>
  <c r="IH107" i="38" s="1"/>
  <c r="IG103" i="38"/>
  <c r="IG108" i="38" s="1"/>
  <c r="IF103" i="38"/>
  <c r="IF107" i="38" s="1"/>
  <c r="IE103" i="38"/>
  <c r="IE106" i="38" s="1"/>
  <c r="ID103" i="38"/>
  <c r="ID105" i="38" s="1"/>
  <c r="IC103" i="38"/>
  <c r="IC106" i="38" s="1"/>
  <c r="IB103" i="38"/>
  <c r="IB107" i="38"/>
  <c r="IA103" i="38"/>
  <c r="HZ103" i="38"/>
  <c r="HZ107" i="38" s="1"/>
  <c r="HY103" i="38"/>
  <c r="HY108" i="38" s="1"/>
  <c r="HX103" i="38"/>
  <c r="HX107" i="38" s="1"/>
  <c r="HW103" i="38"/>
  <c r="HV103" i="38"/>
  <c r="HV107" i="38"/>
  <c r="HU103" i="38"/>
  <c r="HU106" i="38" s="1"/>
  <c r="HT103" i="38"/>
  <c r="HT107" i="38" s="1"/>
  <c r="HS103" i="38"/>
  <c r="HS106" i="38" s="1"/>
  <c r="HR103" i="38"/>
  <c r="HR107" i="38" s="1"/>
  <c r="HQ103" i="38"/>
  <c r="HP103" i="38"/>
  <c r="HP107" i="38" s="1"/>
  <c r="HO103" i="38"/>
  <c r="HN103" i="38"/>
  <c r="HN107" i="38"/>
  <c r="HL103" i="38"/>
  <c r="HK103" i="38"/>
  <c r="HJ103" i="38"/>
  <c r="HJ106" i="38" s="1"/>
  <c r="HJ107" i="38"/>
  <c r="HI103" i="38"/>
  <c r="HI106" i="38" s="1"/>
  <c r="HH103" i="38"/>
  <c r="HH108" i="38" s="1"/>
  <c r="HG103" i="38"/>
  <c r="HG106" i="38" s="1"/>
  <c r="HF103" i="38"/>
  <c r="HF106" i="38" s="1"/>
  <c r="HE103" i="38"/>
  <c r="HE106" i="38" s="1"/>
  <c r="HD103" i="38"/>
  <c r="HC103" i="38"/>
  <c r="HB103" i="38"/>
  <c r="HB106" i="38" s="1"/>
  <c r="HB107" i="38"/>
  <c r="HA103" i="38"/>
  <c r="GZ103" i="38"/>
  <c r="GZ108" i="38" s="1"/>
  <c r="GY103" i="38"/>
  <c r="GY106" i="38" s="1"/>
  <c r="GX103" i="38"/>
  <c r="GX106" i="38" s="1"/>
  <c r="GW103" i="38"/>
  <c r="GW106" i="38" s="1"/>
  <c r="GV103" i="38"/>
  <c r="GV108" i="38" s="1"/>
  <c r="GU103" i="38"/>
  <c r="GU106" i="38" s="1"/>
  <c r="GT103" i="38"/>
  <c r="GT107" i="38" s="1"/>
  <c r="GS103" i="38"/>
  <c r="GS108" i="38" s="1"/>
  <c r="GR103" i="38"/>
  <c r="GQ103" i="38"/>
  <c r="GQ106" i="38" s="1"/>
  <c r="GP103" i="38"/>
  <c r="GP107" i="38"/>
  <c r="GO103" i="38"/>
  <c r="GO106" i="38" s="1"/>
  <c r="GN103" i="38"/>
  <c r="GN108" i="38" s="1"/>
  <c r="GM103" i="38"/>
  <c r="GM106" i="38"/>
  <c r="GK103" i="38"/>
  <c r="GK105" i="38" s="1"/>
  <c r="GK107" i="38"/>
  <c r="GJ103" i="38"/>
  <c r="GJ107" i="38" s="1"/>
  <c r="GI103" i="38"/>
  <c r="GH103" i="38"/>
  <c r="GH105" i="38" s="1"/>
  <c r="GH107" i="38"/>
  <c r="GG103" i="38"/>
  <c r="GG106" i="38" s="1"/>
  <c r="GG107" i="38"/>
  <c r="GF103" i="38"/>
  <c r="GF108" i="38" s="1"/>
  <c r="GE103" i="38"/>
  <c r="GE107" i="38" s="1"/>
  <c r="GD103" i="38"/>
  <c r="GD107" i="38" s="1"/>
  <c r="GC103" i="38"/>
  <c r="GC108" i="38" s="1"/>
  <c r="GB103" i="38"/>
  <c r="GB107" i="38" s="1"/>
  <c r="GA103" i="38"/>
  <c r="FZ103" i="38"/>
  <c r="FY103" i="38"/>
  <c r="FY105" i="38" s="1"/>
  <c r="FX103" i="38"/>
  <c r="FX108" i="38" s="1"/>
  <c r="FW103" i="38"/>
  <c r="FW107" i="38" s="1"/>
  <c r="FV103" i="38"/>
  <c r="FV107" i="38"/>
  <c r="FU103" i="38"/>
  <c r="FU106" i="38" s="1"/>
  <c r="FU107" i="38"/>
  <c r="FT103" i="38"/>
  <c r="FS103" i="38"/>
  <c r="FR103" i="38"/>
  <c r="FR107" i="38"/>
  <c r="FQ103" i="38"/>
  <c r="FQ107" i="38"/>
  <c r="FP103" i="38"/>
  <c r="FP107" i="38" s="1"/>
  <c r="FO103" i="38"/>
  <c r="FO107" i="38" s="1"/>
  <c r="FN103" i="38"/>
  <c r="FN107" i="38" s="1"/>
  <c r="FM103" i="38"/>
  <c r="FM107" i="38" s="1"/>
  <c r="FL103" i="38"/>
  <c r="FL107" i="38" s="1"/>
  <c r="FJ103" i="38"/>
  <c r="FJ107" i="38" s="1"/>
  <c r="FI103" i="38"/>
  <c r="FI106" i="38" s="1"/>
  <c r="FI107" i="38"/>
  <c r="FH103" i="38"/>
  <c r="FH107" i="38"/>
  <c r="FG103" i="38"/>
  <c r="FG107" i="38" s="1"/>
  <c r="FF103" i="38"/>
  <c r="FE103" i="38"/>
  <c r="FE107" i="38" s="1"/>
  <c r="FD103" i="38"/>
  <c r="FD107" i="38" s="1"/>
  <c r="FC103" i="38"/>
  <c r="FC106" i="38" s="1"/>
  <c r="FB103" i="38"/>
  <c r="FB105" i="38" s="1"/>
  <c r="FA103" i="38"/>
  <c r="FA106" i="38" s="1"/>
  <c r="FA107" i="38"/>
  <c r="EZ103" i="38"/>
  <c r="EZ107" i="38" s="1"/>
  <c r="EY103" i="38"/>
  <c r="EY107" i="38" s="1"/>
  <c r="EX103" i="38"/>
  <c r="EX107" i="38"/>
  <c r="EW103" i="38"/>
  <c r="EW105" i="38" s="1"/>
  <c r="EW107" i="38"/>
  <c r="EV103" i="38"/>
  <c r="EV107" i="38" s="1"/>
  <c r="EU103" i="38"/>
  <c r="ET103" i="38"/>
  <c r="ET107" i="38"/>
  <c r="ES103" i="38"/>
  <c r="ES106" i="38" s="1"/>
  <c r="ES107" i="38"/>
  <c r="ER103" i="38"/>
  <c r="ER107" i="38"/>
  <c r="EQ103" i="38"/>
  <c r="EQ107" i="38" s="1"/>
  <c r="EP103" i="38"/>
  <c r="EP106" i="38" s="1"/>
  <c r="EO103" i="38"/>
  <c r="EO108" i="38" s="1"/>
  <c r="EN103" i="38"/>
  <c r="EN107" i="38" s="1"/>
  <c r="EM103" i="38"/>
  <c r="EL103" i="38"/>
  <c r="EL105" i="38" s="1"/>
  <c r="EL107" i="38"/>
  <c r="EK103" i="38"/>
  <c r="EK107" i="38" s="1"/>
  <c r="EI103" i="38"/>
  <c r="EI107" i="38" s="1"/>
  <c r="EH103" i="38"/>
  <c r="EH107" i="38"/>
  <c r="EG103" i="38"/>
  <c r="EF103" i="38"/>
  <c r="EF107" i="38" s="1"/>
  <c r="EE103" i="38"/>
  <c r="EE106" i="38" s="1"/>
  <c r="ED103" i="38"/>
  <c r="ED107" i="38"/>
  <c r="EC103" i="38"/>
  <c r="EC107" i="38"/>
  <c r="EB103" i="38"/>
  <c r="EB107" i="38"/>
  <c r="EA103" i="38"/>
  <c r="DZ103" i="38"/>
  <c r="DZ106" i="38" s="1"/>
  <c r="DY103" i="38"/>
  <c r="DY107" i="38" s="1"/>
  <c r="DX103" i="38"/>
  <c r="DX107" i="38" s="1"/>
  <c r="DW103" i="38"/>
  <c r="DV103" i="38"/>
  <c r="DV106" i="38" s="1"/>
  <c r="DV107" i="38"/>
  <c r="DU103" i="38"/>
  <c r="DU106" i="38" s="1"/>
  <c r="DT103" i="38"/>
  <c r="DT108" i="38" s="1"/>
  <c r="DS103" i="38"/>
  <c r="DS107" i="38" s="1"/>
  <c r="DR103" i="38"/>
  <c r="DR106" i="38" s="1"/>
  <c r="DR107" i="38"/>
  <c r="DQ103" i="38"/>
  <c r="DQ105" i="38" s="1"/>
  <c r="DQ107" i="38"/>
  <c r="DP103" i="38"/>
  <c r="DP107" i="38" s="1"/>
  <c r="DO103" i="38"/>
  <c r="DO106" i="38" s="1"/>
  <c r="DN103" i="38"/>
  <c r="DN107" i="38"/>
  <c r="DM103" i="38"/>
  <c r="DL103" i="38"/>
  <c r="DL108" i="38" s="1"/>
  <c r="DL107" i="38"/>
  <c r="DK103" i="38"/>
  <c r="DJ103" i="38"/>
  <c r="DJ107" i="38" s="1"/>
  <c r="DH103" i="38"/>
  <c r="DH107" i="38" s="1"/>
  <c r="DG103" i="38"/>
  <c r="DG106" i="38" s="1"/>
  <c r="DF103" i="38"/>
  <c r="DF107" i="38"/>
  <c r="DE103" i="38"/>
  <c r="DE106" i="38" s="1"/>
  <c r="DE107" i="38"/>
  <c r="DD103" i="38"/>
  <c r="DC103" i="38"/>
  <c r="DC107" i="38" s="1"/>
  <c r="DB103" i="38"/>
  <c r="DA103" i="38"/>
  <c r="DA107" i="38" s="1"/>
  <c r="CZ103" i="38"/>
  <c r="CY103" i="38"/>
  <c r="CX103" i="38"/>
  <c r="CX105" i="38" s="1"/>
  <c r="CW103" i="38"/>
  <c r="CW106" i="38" s="1"/>
  <c r="CW107" i="38"/>
  <c r="CV103" i="38"/>
  <c r="CV107" i="38" s="1"/>
  <c r="CU103" i="38"/>
  <c r="CU107" i="38" s="1"/>
  <c r="CT103" i="38"/>
  <c r="CT105" i="38" s="1"/>
  <c r="CS103" i="38"/>
  <c r="CS107" i="38"/>
  <c r="CR103" i="38"/>
  <c r="CQ103" i="38"/>
  <c r="CP103" i="38"/>
  <c r="CP105" i="38" s="1"/>
  <c r="CO103" i="38"/>
  <c r="CO106" i="38" s="1"/>
  <c r="CN103" i="38"/>
  <c r="CM103" i="38"/>
  <c r="CM107" i="38" s="1"/>
  <c r="CM106" i="38"/>
  <c r="CL103" i="38"/>
  <c r="CL107" i="38"/>
  <c r="CK103" i="38"/>
  <c r="CK107" i="38"/>
  <c r="CJ103" i="38"/>
  <c r="CI103" i="38"/>
  <c r="CI106" i="38" s="1"/>
  <c r="CG103" i="38"/>
  <c r="CG106" i="38" s="1"/>
  <c r="CF103" i="38"/>
  <c r="CF107" i="38" s="1"/>
  <c r="CE103" i="38"/>
  <c r="CE106" i="38" s="1"/>
  <c r="CD103" i="38"/>
  <c r="CD106" i="38" s="1"/>
  <c r="CC103" i="38"/>
  <c r="CC106" i="38" s="1"/>
  <c r="CB103" i="38"/>
  <c r="CB107" i="38" s="1"/>
  <c r="CA103" i="38"/>
  <c r="BZ103" i="38"/>
  <c r="BY103" i="38"/>
  <c r="BX103" i="38"/>
  <c r="BX107" i="38" s="1"/>
  <c r="BW103" i="38"/>
  <c r="BV103" i="38"/>
  <c r="BV106" i="38" s="1"/>
  <c r="BV107" i="38"/>
  <c r="BU103" i="38"/>
  <c r="BU106" i="38" s="1"/>
  <c r="BT103" i="38"/>
  <c r="BS103" i="38"/>
  <c r="BR103" i="38"/>
  <c r="BR106" i="38" s="1"/>
  <c r="BQ103" i="38"/>
  <c r="BP103" i="38"/>
  <c r="BO103" i="38"/>
  <c r="BO106" i="38" s="1"/>
  <c r="BN103" i="38"/>
  <c r="BN105" i="38" s="1"/>
  <c r="BM103" i="38"/>
  <c r="BM106" i="38" s="1"/>
  <c r="BL103" i="38"/>
  <c r="BK103" i="38"/>
  <c r="BJ103" i="38"/>
  <c r="BJ105" i="38" s="1"/>
  <c r="BJ107" i="38"/>
  <c r="BI103" i="38"/>
  <c r="BH103" i="38"/>
  <c r="BH107" i="38" s="1"/>
  <c r="BF103" i="38"/>
  <c r="BF107" i="38" s="1"/>
  <c r="BE103" i="38"/>
  <c r="BE108" i="38" s="1"/>
  <c r="BD103" i="38"/>
  <c r="BD107" i="38" s="1"/>
  <c r="BC103" i="38"/>
  <c r="BC106" i="38" s="1"/>
  <c r="BB103" i="38"/>
  <c r="BB107" i="38" s="1"/>
  <c r="BA103" i="38"/>
  <c r="BA106" i="38" s="1"/>
  <c r="AZ103" i="38"/>
  <c r="AZ107" i="38"/>
  <c r="AY103" i="38"/>
  <c r="AX103" i="38"/>
  <c r="AX106" i="38" s="1"/>
  <c r="AW103" i="38"/>
  <c r="AV103" i="38"/>
  <c r="AU103" i="38"/>
  <c r="AT103" i="38"/>
  <c r="AS103" i="38"/>
  <c r="AS106" i="38" s="1"/>
  <c r="AR103" i="38"/>
  <c r="AR107" i="38" s="1"/>
  <c r="AQ103" i="38"/>
  <c r="AP103" i="38"/>
  <c r="AP106" i="38" s="1"/>
  <c r="AP107" i="38"/>
  <c r="AO103" i="38"/>
  <c r="AO106" i="38" s="1"/>
  <c r="AN103" i="38"/>
  <c r="AN107" i="38" s="1"/>
  <c r="AM103" i="38"/>
  <c r="AL103" i="38"/>
  <c r="AL105" i="38" s="1"/>
  <c r="AK103" i="38"/>
  <c r="AK106" i="38" s="1"/>
  <c r="AJ103" i="38"/>
  <c r="AI103" i="38"/>
  <c r="AH103" i="38"/>
  <c r="AG103" i="38"/>
  <c r="AG108" i="38" s="1"/>
  <c r="AE103" i="38"/>
  <c r="AE106" i="38" s="1"/>
  <c r="AD103" i="38"/>
  <c r="AD105" i="38" s="1"/>
  <c r="AC103" i="38"/>
  <c r="AC106" i="38" s="1"/>
  <c r="AB103" i="38"/>
  <c r="AB107" i="38"/>
  <c r="AA103" i="38"/>
  <c r="Z103" i="38"/>
  <c r="Z107" i="38" s="1"/>
  <c r="Y103" i="38"/>
  <c r="Y108" i="38" s="1"/>
  <c r="X103" i="38"/>
  <c r="W103" i="38"/>
  <c r="W106" i="38" s="1"/>
  <c r="V103" i="38"/>
  <c r="V107" i="38"/>
  <c r="U103" i="38"/>
  <c r="U106" i="38" s="1"/>
  <c r="T103" i="38"/>
  <c r="T107" i="38"/>
  <c r="S103" i="38"/>
  <c r="R103" i="38"/>
  <c r="R106" i="38" s="1"/>
  <c r="Q103" i="38"/>
  <c r="Q108" i="38" s="1"/>
  <c r="P103" i="38"/>
  <c r="O103" i="38"/>
  <c r="N103" i="38"/>
  <c r="N107" i="38"/>
  <c r="M103" i="38"/>
  <c r="L103" i="38"/>
  <c r="K103" i="38"/>
  <c r="K106" i="38"/>
  <c r="J103" i="38"/>
  <c r="J106" i="38" s="1"/>
  <c r="J107" i="38"/>
  <c r="I103" i="38"/>
  <c r="I108" i="38" s="1"/>
  <c r="H103" i="38"/>
  <c r="H107" i="38" s="1"/>
  <c r="G103" i="38"/>
  <c r="G106" i="38"/>
  <c r="F103" i="38"/>
  <c r="JN102" i="38"/>
  <c r="JM102" i="38"/>
  <c r="JL102" i="38"/>
  <c r="JK102" i="38"/>
  <c r="JJ102" i="38"/>
  <c r="JI102" i="38"/>
  <c r="JH102" i="38"/>
  <c r="JG102" i="38"/>
  <c r="JF102" i="38"/>
  <c r="JE102" i="38"/>
  <c r="JD102" i="38"/>
  <c r="JC102" i="38"/>
  <c r="JB102" i="38"/>
  <c r="JA102" i="38"/>
  <c r="IZ102" i="38"/>
  <c r="IY102" i="38"/>
  <c r="IX102" i="38"/>
  <c r="IW102" i="38"/>
  <c r="IV102" i="38"/>
  <c r="IU102" i="38"/>
  <c r="IT102" i="38"/>
  <c r="IS102" i="38"/>
  <c r="IR102" i="38"/>
  <c r="IQ102" i="38"/>
  <c r="IP102" i="38"/>
  <c r="IO102" i="38"/>
  <c r="IM102" i="38"/>
  <c r="IL102" i="38"/>
  <c r="IK102" i="38"/>
  <c r="IJ102" i="38"/>
  <c r="II102" i="38"/>
  <c r="IH102" i="38"/>
  <c r="IG102" i="38"/>
  <c r="IF102" i="38"/>
  <c r="IE102" i="38"/>
  <c r="ID102" i="38"/>
  <c r="IC102" i="38"/>
  <c r="IB102" i="38"/>
  <c r="IA102" i="38"/>
  <c r="HZ102" i="38"/>
  <c r="HY102" i="38"/>
  <c r="HX102" i="38"/>
  <c r="HW102" i="38"/>
  <c r="HV102" i="38"/>
  <c r="HU102" i="38"/>
  <c r="HT102" i="38"/>
  <c r="HS102" i="38"/>
  <c r="HR102" i="38"/>
  <c r="HQ102" i="38"/>
  <c r="HP102" i="38"/>
  <c r="HO102" i="38"/>
  <c r="HN102" i="38"/>
  <c r="HL102" i="38"/>
  <c r="HK102" i="38"/>
  <c r="HJ102" i="38"/>
  <c r="HI102" i="38"/>
  <c r="HH102" i="38"/>
  <c r="HG102" i="38"/>
  <c r="HF102" i="38"/>
  <c r="HE102" i="38"/>
  <c r="HD102" i="38"/>
  <c r="HC102" i="38"/>
  <c r="HB102" i="38"/>
  <c r="HA102" i="38"/>
  <c r="GZ102" i="38"/>
  <c r="GY102" i="38"/>
  <c r="GX102" i="38"/>
  <c r="GW102" i="38"/>
  <c r="GV102" i="38"/>
  <c r="GU102" i="38"/>
  <c r="GT102" i="38"/>
  <c r="GS102" i="38"/>
  <c r="GR102" i="38"/>
  <c r="GQ102" i="38"/>
  <c r="GP102" i="38"/>
  <c r="GO102" i="38"/>
  <c r="GN102" i="38"/>
  <c r="GM102" i="38"/>
  <c r="GK102" i="38"/>
  <c r="GJ102" i="38"/>
  <c r="GI102" i="38"/>
  <c r="GH102" i="38"/>
  <c r="GG102" i="38"/>
  <c r="GF102" i="38"/>
  <c r="GE102" i="38"/>
  <c r="GD102" i="38"/>
  <c r="GC102" i="38"/>
  <c r="GB102" i="38"/>
  <c r="GA102" i="38"/>
  <c r="FZ102" i="38"/>
  <c r="FY102" i="38"/>
  <c r="FX102" i="38"/>
  <c r="FW102" i="38"/>
  <c r="FV102" i="38"/>
  <c r="FU102" i="38"/>
  <c r="FT102" i="38"/>
  <c r="FS102" i="38"/>
  <c r="FR102" i="38"/>
  <c r="FQ102" i="38"/>
  <c r="FP102" i="38"/>
  <c r="FO102" i="38"/>
  <c r="FN102" i="38"/>
  <c r="FM102" i="38"/>
  <c r="FL102" i="38"/>
  <c r="FJ102" i="38"/>
  <c r="FI102" i="38"/>
  <c r="FH102" i="38"/>
  <c r="FG102" i="38"/>
  <c r="FF102" i="38"/>
  <c r="FE102" i="38"/>
  <c r="FD102" i="38"/>
  <c r="FC102" i="38"/>
  <c r="FB102" i="38"/>
  <c r="FA102" i="38"/>
  <c r="EZ102" i="38"/>
  <c r="EY102" i="38"/>
  <c r="EX102" i="38"/>
  <c r="EW102" i="38"/>
  <c r="EV102" i="38"/>
  <c r="EU102" i="38"/>
  <c r="ET102" i="38"/>
  <c r="ES102" i="38"/>
  <c r="ER102" i="38"/>
  <c r="EQ102" i="38"/>
  <c r="EP102" i="38"/>
  <c r="EO102" i="38"/>
  <c r="EN102" i="38"/>
  <c r="EM102" i="38"/>
  <c r="EL102" i="38"/>
  <c r="EK102" i="38"/>
  <c r="EI102" i="38"/>
  <c r="EH102" i="38"/>
  <c r="EG102" i="38"/>
  <c r="EF102" i="38"/>
  <c r="EE102" i="38"/>
  <c r="ED102" i="38"/>
  <c r="EC102" i="38"/>
  <c r="EB102" i="38"/>
  <c r="EA102" i="38"/>
  <c r="DZ102" i="38"/>
  <c r="DY102" i="38"/>
  <c r="DX102" i="38"/>
  <c r="DW102" i="38"/>
  <c r="DV102" i="38"/>
  <c r="DU102" i="38"/>
  <c r="DT102" i="38"/>
  <c r="DS102" i="38"/>
  <c r="DR102" i="38"/>
  <c r="DQ102" i="38"/>
  <c r="DP102" i="38"/>
  <c r="DO102" i="38"/>
  <c r="DN102" i="38"/>
  <c r="DM102" i="38"/>
  <c r="DL102" i="38"/>
  <c r="DK102" i="38"/>
  <c r="DJ102" i="38"/>
  <c r="DH102" i="38"/>
  <c r="DG102" i="38"/>
  <c r="DF102" i="38"/>
  <c r="DE102" i="38"/>
  <c r="DD102" i="38"/>
  <c r="DC102" i="38"/>
  <c r="DB102" i="38"/>
  <c r="DA102" i="38"/>
  <c r="CZ102" i="38"/>
  <c r="CY102" i="38"/>
  <c r="CX102" i="38"/>
  <c r="CW102" i="38"/>
  <c r="CV102" i="38"/>
  <c r="CU102" i="38"/>
  <c r="CT102" i="38"/>
  <c r="CS102" i="38"/>
  <c r="CR102" i="38"/>
  <c r="CQ102" i="38"/>
  <c r="CP102" i="38"/>
  <c r="CO102" i="38"/>
  <c r="CN102" i="38"/>
  <c r="CM102" i="38"/>
  <c r="CL102" i="38"/>
  <c r="CK102" i="38"/>
  <c r="CJ102" i="38"/>
  <c r="CI102" i="38"/>
  <c r="CG102" i="38"/>
  <c r="CF102" i="38"/>
  <c r="CE102" i="38"/>
  <c r="CD102" i="38"/>
  <c r="CC102" i="38"/>
  <c r="CB102" i="38"/>
  <c r="CA102" i="38"/>
  <c r="BZ102" i="38"/>
  <c r="BY102" i="38"/>
  <c r="BX102" i="38"/>
  <c r="BW102" i="38"/>
  <c r="BV102" i="38"/>
  <c r="BU102" i="38"/>
  <c r="BT102" i="38"/>
  <c r="BS102" i="38"/>
  <c r="BR102" i="38"/>
  <c r="BQ102" i="38"/>
  <c r="BP102" i="38"/>
  <c r="BO102" i="38"/>
  <c r="BN102" i="38"/>
  <c r="BM102" i="38"/>
  <c r="BL102" i="38"/>
  <c r="BK102" i="38"/>
  <c r="BJ102" i="38"/>
  <c r="BI102" i="38"/>
  <c r="BH102" i="38"/>
  <c r="BF102" i="38"/>
  <c r="BE102" i="38"/>
  <c r="BD102" i="38"/>
  <c r="BC102" i="38"/>
  <c r="BB102" i="38"/>
  <c r="BA102" i="38"/>
  <c r="AZ102" i="38"/>
  <c r="AY102" i="38"/>
  <c r="AX102" i="38"/>
  <c r="AW102" i="38"/>
  <c r="AV102" i="38"/>
  <c r="AU102" i="38"/>
  <c r="AT102" i="38"/>
  <c r="AS102" i="38"/>
  <c r="AR102" i="38"/>
  <c r="AQ102" i="38"/>
  <c r="AP102" i="38"/>
  <c r="AO102" i="38"/>
  <c r="AN102" i="38"/>
  <c r="AM102" i="38"/>
  <c r="AL102" i="38"/>
  <c r="AK102" i="38"/>
  <c r="AJ102" i="38"/>
  <c r="AI102" i="38"/>
  <c r="AH102" i="38"/>
  <c r="AG102" i="38"/>
  <c r="AE102" i="38"/>
  <c r="AD102" i="38"/>
  <c r="AC102" i="38"/>
  <c r="AB102" i="38"/>
  <c r="AA102" i="38"/>
  <c r="Z102" i="38"/>
  <c r="Y102" i="38"/>
  <c r="X102" i="38"/>
  <c r="W102" i="38"/>
  <c r="V102" i="38"/>
  <c r="U102" i="38"/>
  <c r="T102" i="38"/>
  <c r="S102" i="38"/>
  <c r="R102" i="38"/>
  <c r="Q102" i="38"/>
  <c r="P102" i="38"/>
  <c r="O102" i="38"/>
  <c r="N102" i="38"/>
  <c r="M102" i="38"/>
  <c r="L102" i="38"/>
  <c r="K102" i="38"/>
  <c r="J102" i="38"/>
  <c r="I102" i="38"/>
  <c r="H102" i="38"/>
  <c r="G102" i="38"/>
  <c r="F102" i="38"/>
  <c r="JN101" i="38"/>
  <c r="JM101" i="38"/>
  <c r="JL101" i="38"/>
  <c r="JK101" i="38"/>
  <c r="JJ101" i="38"/>
  <c r="JI101" i="38"/>
  <c r="JH101" i="38"/>
  <c r="JG101" i="38"/>
  <c r="JF101" i="38"/>
  <c r="JE101" i="38"/>
  <c r="JD101" i="38"/>
  <c r="JC101" i="38"/>
  <c r="JB101" i="38"/>
  <c r="JA101" i="38"/>
  <c r="IZ101" i="38"/>
  <c r="IY101" i="38"/>
  <c r="IX101" i="38"/>
  <c r="IW101" i="38"/>
  <c r="IV101" i="38"/>
  <c r="IU101" i="38"/>
  <c r="IT101" i="38"/>
  <c r="IS101" i="38"/>
  <c r="IR101" i="38"/>
  <c r="IQ101" i="38"/>
  <c r="IP101" i="38"/>
  <c r="IO101" i="38"/>
  <c r="IM101" i="38"/>
  <c r="IL101" i="38"/>
  <c r="IK101" i="38"/>
  <c r="IJ101" i="38"/>
  <c r="II101" i="38"/>
  <c r="IH101" i="38"/>
  <c r="IG101" i="38"/>
  <c r="IF101" i="38"/>
  <c r="IE101" i="38"/>
  <c r="ID101" i="38"/>
  <c r="IC101" i="38"/>
  <c r="IB101" i="38"/>
  <c r="IA101" i="38"/>
  <c r="HZ101" i="38"/>
  <c r="HY101" i="38"/>
  <c r="HX101" i="38"/>
  <c r="HW101" i="38"/>
  <c r="HV101" i="38"/>
  <c r="HU101" i="38"/>
  <c r="HT101" i="38"/>
  <c r="HS101" i="38"/>
  <c r="HR101" i="38"/>
  <c r="HQ101" i="38"/>
  <c r="HP101" i="38"/>
  <c r="HO101" i="38"/>
  <c r="HN101" i="38"/>
  <c r="HL101" i="38"/>
  <c r="HK101" i="38"/>
  <c r="HJ101" i="38"/>
  <c r="HI101" i="38"/>
  <c r="HH101" i="38"/>
  <c r="HG101" i="38"/>
  <c r="HF101" i="38"/>
  <c r="HE101" i="38"/>
  <c r="HD101" i="38"/>
  <c r="HC101" i="38"/>
  <c r="HB101" i="38"/>
  <c r="HA101" i="38"/>
  <c r="GZ101" i="38"/>
  <c r="GY101" i="38"/>
  <c r="GX101" i="38"/>
  <c r="GW101" i="38"/>
  <c r="GV101" i="38"/>
  <c r="GU101" i="38"/>
  <c r="GT101" i="38"/>
  <c r="GS101" i="38"/>
  <c r="GR101" i="38"/>
  <c r="GQ101" i="38"/>
  <c r="GP101" i="38"/>
  <c r="GO101" i="38"/>
  <c r="GN101" i="38"/>
  <c r="GM101" i="38"/>
  <c r="GK101" i="38"/>
  <c r="GJ101" i="38"/>
  <c r="GI101" i="38"/>
  <c r="GH101" i="38"/>
  <c r="GG101" i="38"/>
  <c r="GF101" i="38"/>
  <c r="GE101" i="38"/>
  <c r="GD101" i="38"/>
  <c r="GC101" i="38"/>
  <c r="GB101" i="38"/>
  <c r="GA101" i="38"/>
  <c r="FZ101" i="38"/>
  <c r="FY101" i="38"/>
  <c r="FX101" i="38"/>
  <c r="FW101" i="38"/>
  <c r="FV101" i="38"/>
  <c r="FU101" i="38"/>
  <c r="FT101" i="38"/>
  <c r="FS101" i="38"/>
  <c r="FR101" i="38"/>
  <c r="FQ101" i="38"/>
  <c r="FP101" i="38"/>
  <c r="FO101" i="38"/>
  <c r="FN101" i="38"/>
  <c r="FM101" i="38"/>
  <c r="FL101" i="38"/>
  <c r="FJ101" i="38"/>
  <c r="FI101" i="38"/>
  <c r="FH101" i="38"/>
  <c r="FG101" i="38"/>
  <c r="FF101" i="38"/>
  <c r="FE101" i="38"/>
  <c r="FD101" i="38"/>
  <c r="FC101" i="38"/>
  <c r="FB101" i="38"/>
  <c r="FA101" i="38"/>
  <c r="EZ101" i="38"/>
  <c r="EY101" i="38"/>
  <c r="EX101" i="38"/>
  <c r="EW101" i="38"/>
  <c r="EV101" i="38"/>
  <c r="EU101" i="38"/>
  <c r="ET101" i="38"/>
  <c r="ES101" i="38"/>
  <c r="ER101" i="38"/>
  <c r="EQ101" i="38"/>
  <c r="EP101" i="38"/>
  <c r="EO101" i="38"/>
  <c r="EN101" i="38"/>
  <c r="EM101" i="38"/>
  <c r="EL101" i="38"/>
  <c r="EK101" i="38"/>
  <c r="EI101" i="38"/>
  <c r="EH101" i="38"/>
  <c r="EG101" i="38"/>
  <c r="EF101" i="38"/>
  <c r="EE101" i="38"/>
  <c r="ED101" i="38"/>
  <c r="EC101" i="38"/>
  <c r="EB101" i="38"/>
  <c r="EA101" i="38"/>
  <c r="DZ101" i="38"/>
  <c r="DY101" i="38"/>
  <c r="DX101" i="38"/>
  <c r="DW101" i="38"/>
  <c r="DV101" i="38"/>
  <c r="DU101" i="38"/>
  <c r="DT101" i="38"/>
  <c r="DS101" i="38"/>
  <c r="DR101" i="38"/>
  <c r="DQ101" i="38"/>
  <c r="DP101" i="38"/>
  <c r="DO101" i="38"/>
  <c r="DN101" i="38"/>
  <c r="DM101" i="38"/>
  <c r="DL101" i="38"/>
  <c r="DK101" i="38"/>
  <c r="DJ101" i="38"/>
  <c r="DH101" i="38"/>
  <c r="DG101" i="38"/>
  <c r="DF101" i="38"/>
  <c r="DE101" i="38"/>
  <c r="DD101" i="38"/>
  <c r="DC101" i="38"/>
  <c r="DB101" i="38"/>
  <c r="DA101" i="38"/>
  <c r="CZ101" i="38"/>
  <c r="CY101" i="38"/>
  <c r="CX101" i="38"/>
  <c r="CW101" i="38"/>
  <c r="CV101" i="38"/>
  <c r="CU101" i="38"/>
  <c r="CT101" i="38"/>
  <c r="CS101" i="38"/>
  <c r="CR101" i="38"/>
  <c r="CQ101" i="38"/>
  <c r="CP101" i="38"/>
  <c r="CO101" i="38"/>
  <c r="CN101" i="38"/>
  <c r="CM101" i="38"/>
  <c r="CL101" i="38"/>
  <c r="CK101" i="38"/>
  <c r="CJ101" i="38"/>
  <c r="CI101" i="38"/>
  <c r="CG101" i="38"/>
  <c r="CF101" i="38"/>
  <c r="CE101" i="38"/>
  <c r="CD101" i="38"/>
  <c r="CC101" i="38"/>
  <c r="CB101" i="38"/>
  <c r="CA101" i="38"/>
  <c r="BZ101" i="38"/>
  <c r="BY101" i="38"/>
  <c r="BX101" i="38"/>
  <c r="BW101" i="38"/>
  <c r="BV101" i="38"/>
  <c r="BU101" i="38"/>
  <c r="BT101" i="38"/>
  <c r="BS101" i="38"/>
  <c r="BR101" i="38"/>
  <c r="BQ101" i="38"/>
  <c r="BP101" i="38"/>
  <c r="BO101" i="38"/>
  <c r="BN101" i="38"/>
  <c r="BM101" i="38"/>
  <c r="BL101" i="38"/>
  <c r="BK101" i="38"/>
  <c r="BJ101" i="38"/>
  <c r="BI101" i="38"/>
  <c r="BH101" i="38"/>
  <c r="BF101" i="38"/>
  <c r="BE101" i="38"/>
  <c r="BD101" i="38"/>
  <c r="BC101" i="38"/>
  <c r="BB101" i="38"/>
  <c r="BA101" i="38"/>
  <c r="AZ101" i="38"/>
  <c r="AY101" i="38"/>
  <c r="AX101" i="38"/>
  <c r="AW101" i="38"/>
  <c r="AV101" i="38"/>
  <c r="AU101" i="38"/>
  <c r="AT101" i="38"/>
  <c r="AS101" i="38"/>
  <c r="AR101" i="38"/>
  <c r="AQ101" i="38"/>
  <c r="AP101" i="38"/>
  <c r="AO101" i="38"/>
  <c r="AN101" i="38"/>
  <c r="AM101" i="38"/>
  <c r="AL101" i="38"/>
  <c r="AK101" i="38"/>
  <c r="AJ101" i="38"/>
  <c r="AI101" i="38"/>
  <c r="AH101" i="38"/>
  <c r="AG101" i="38"/>
  <c r="AE101" i="38"/>
  <c r="AD101" i="38"/>
  <c r="AC101" i="38"/>
  <c r="AB101" i="38"/>
  <c r="AA101" i="38"/>
  <c r="Z101" i="38"/>
  <c r="Y101" i="38"/>
  <c r="X101" i="38"/>
  <c r="W101" i="38"/>
  <c r="V101" i="38"/>
  <c r="U101" i="38"/>
  <c r="T101" i="38"/>
  <c r="S101" i="38"/>
  <c r="R101" i="38"/>
  <c r="Q101" i="38"/>
  <c r="P101" i="38"/>
  <c r="O101" i="38"/>
  <c r="N101" i="38"/>
  <c r="M101" i="38"/>
  <c r="L101" i="38"/>
  <c r="K101" i="38"/>
  <c r="J101" i="38"/>
  <c r="I101" i="38"/>
  <c r="H101" i="38"/>
  <c r="G101" i="38"/>
  <c r="F101" i="38"/>
  <c r="JN100" i="38"/>
  <c r="JM100" i="38"/>
  <c r="JL100" i="38"/>
  <c r="JK100" i="38"/>
  <c r="JJ100" i="38"/>
  <c r="JI100" i="38"/>
  <c r="JH100" i="38"/>
  <c r="JG100" i="38"/>
  <c r="JF100" i="38"/>
  <c r="JE100" i="38"/>
  <c r="JD100" i="38"/>
  <c r="JC100" i="38"/>
  <c r="JB100" i="38"/>
  <c r="JA100" i="38"/>
  <c r="IZ100" i="38"/>
  <c r="IY100" i="38"/>
  <c r="IX100" i="38"/>
  <c r="IW100" i="38"/>
  <c r="IV100" i="38"/>
  <c r="IU100" i="38"/>
  <c r="IT100" i="38"/>
  <c r="IS100" i="38"/>
  <c r="IR100" i="38"/>
  <c r="IQ100" i="38"/>
  <c r="IP100" i="38"/>
  <c r="IO100" i="38"/>
  <c r="IM100" i="38"/>
  <c r="IL100" i="38"/>
  <c r="IK100" i="38"/>
  <c r="IJ100" i="38"/>
  <c r="II100" i="38"/>
  <c r="IH100" i="38"/>
  <c r="IG100" i="38"/>
  <c r="IF100" i="38"/>
  <c r="IE100" i="38"/>
  <c r="ID100" i="38"/>
  <c r="IC100" i="38"/>
  <c r="IB100" i="38"/>
  <c r="IA100" i="38"/>
  <c r="HZ100" i="38"/>
  <c r="HY100" i="38"/>
  <c r="HX100" i="38"/>
  <c r="HW100" i="38"/>
  <c r="HV100" i="38"/>
  <c r="HU100" i="38"/>
  <c r="HT100" i="38"/>
  <c r="HS100" i="38"/>
  <c r="HR100" i="38"/>
  <c r="HQ100" i="38"/>
  <c r="HP100" i="38"/>
  <c r="HO100" i="38"/>
  <c r="HN100" i="38"/>
  <c r="HL100" i="38"/>
  <c r="HK100" i="38"/>
  <c r="HJ100" i="38"/>
  <c r="HI100" i="38"/>
  <c r="HH100" i="38"/>
  <c r="HG100" i="38"/>
  <c r="HF100" i="38"/>
  <c r="HE100" i="38"/>
  <c r="HD100" i="38"/>
  <c r="HC100" i="38"/>
  <c r="HB100" i="38"/>
  <c r="HA100" i="38"/>
  <c r="GZ100" i="38"/>
  <c r="GY100" i="38"/>
  <c r="GX100" i="38"/>
  <c r="GW100" i="38"/>
  <c r="GV100" i="38"/>
  <c r="GU100" i="38"/>
  <c r="GT100" i="38"/>
  <c r="GS100" i="38"/>
  <c r="GR100" i="38"/>
  <c r="GQ100" i="38"/>
  <c r="GP100" i="38"/>
  <c r="GO100" i="38"/>
  <c r="GN100" i="38"/>
  <c r="GM100" i="38"/>
  <c r="GK100" i="38"/>
  <c r="GJ100" i="38"/>
  <c r="GI100" i="38"/>
  <c r="GH100" i="38"/>
  <c r="GG100" i="38"/>
  <c r="GF100" i="38"/>
  <c r="GE100" i="38"/>
  <c r="GD100" i="38"/>
  <c r="GC100" i="38"/>
  <c r="GB100" i="38"/>
  <c r="GA100" i="38"/>
  <c r="FZ100" i="38"/>
  <c r="FY100" i="38"/>
  <c r="FX100" i="38"/>
  <c r="FW100" i="38"/>
  <c r="FV100" i="38"/>
  <c r="FU100" i="38"/>
  <c r="FT100" i="38"/>
  <c r="FS100" i="38"/>
  <c r="FR100" i="38"/>
  <c r="FQ100" i="38"/>
  <c r="FP100" i="38"/>
  <c r="FO100" i="38"/>
  <c r="FN100" i="38"/>
  <c r="FM100" i="38"/>
  <c r="FL100" i="38"/>
  <c r="FJ100" i="38"/>
  <c r="FI100" i="38"/>
  <c r="FH100" i="38"/>
  <c r="FG100" i="38"/>
  <c r="FF100" i="38"/>
  <c r="FE100" i="38"/>
  <c r="FD100" i="38"/>
  <c r="FC100" i="38"/>
  <c r="FB100" i="38"/>
  <c r="FA100" i="38"/>
  <c r="EZ100" i="38"/>
  <c r="EY100" i="38"/>
  <c r="EX100" i="38"/>
  <c r="EW100" i="38"/>
  <c r="EV100" i="38"/>
  <c r="EU100" i="38"/>
  <c r="ET100" i="38"/>
  <c r="ES100" i="38"/>
  <c r="ER100" i="38"/>
  <c r="EQ100" i="38"/>
  <c r="EP100" i="38"/>
  <c r="EO100" i="38"/>
  <c r="EN100" i="38"/>
  <c r="EM100" i="38"/>
  <c r="EL100" i="38"/>
  <c r="EK100" i="38"/>
  <c r="EI100" i="38"/>
  <c r="EH100" i="38"/>
  <c r="EG100" i="38"/>
  <c r="EF100" i="38"/>
  <c r="EE100" i="38"/>
  <c r="ED100" i="38"/>
  <c r="EC100" i="38"/>
  <c r="EB100" i="38"/>
  <c r="EA100" i="38"/>
  <c r="DZ100" i="38"/>
  <c r="DY100" i="38"/>
  <c r="DX100" i="38"/>
  <c r="DW100" i="38"/>
  <c r="DV100" i="38"/>
  <c r="DU100" i="38"/>
  <c r="DT100" i="38"/>
  <c r="DS100" i="38"/>
  <c r="DR100" i="38"/>
  <c r="DQ100" i="38"/>
  <c r="DP100" i="38"/>
  <c r="DO100" i="38"/>
  <c r="DN100" i="38"/>
  <c r="DM100" i="38"/>
  <c r="DL100" i="38"/>
  <c r="DK100" i="38"/>
  <c r="DJ100" i="38"/>
  <c r="DH100" i="38"/>
  <c r="DG100" i="38"/>
  <c r="DF100" i="38"/>
  <c r="DE100" i="38"/>
  <c r="DD100" i="38"/>
  <c r="DC100" i="38"/>
  <c r="DB100" i="38"/>
  <c r="DA100" i="38"/>
  <c r="CZ100" i="38"/>
  <c r="CY100" i="38"/>
  <c r="CX100" i="38"/>
  <c r="CW100" i="38"/>
  <c r="CV100" i="38"/>
  <c r="CU100" i="38"/>
  <c r="CT100" i="38"/>
  <c r="CS100" i="38"/>
  <c r="CR100" i="38"/>
  <c r="CQ100" i="38"/>
  <c r="CP100" i="38"/>
  <c r="CO100" i="38"/>
  <c r="CN100" i="38"/>
  <c r="CM100" i="38"/>
  <c r="CL100" i="38"/>
  <c r="CK100" i="38"/>
  <c r="CJ100" i="38"/>
  <c r="CI100" i="38"/>
  <c r="CG100" i="38"/>
  <c r="CF100" i="38"/>
  <c r="CE100" i="38"/>
  <c r="CD100" i="38"/>
  <c r="CC100" i="38"/>
  <c r="CB100" i="38"/>
  <c r="CA100" i="38"/>
  <c r="BZ100" i="38"/>
  <c r="BY100" i="38"/>
  <c r="BX100" i="38"/>
  <c r="BW100" i="38"/>
  <c r="BV100" i="38"/>
  <c r="BU100" i="38"/>
  <c r="BT100" i="38"/>
  <c r="BS100" i="38"/>
  <c r="BR100" i="38"/>
  <c r="BQ100" i="38"/>
  <c r="BP100" i="38"/>
  <c r="BO100" i="38"/>
  <c r="BN100" i="38"/>
  <c r="BM100" i="38"/>
  <c r="BL100" i="38"/>
  <c r="BK100" i="38"/>
  <c r="BJ100" i="38"/>
  <c r="BI100" i="38"/>
  <c r="BH100" i="38"/>
  <c r="BF100" i="38"/>
  <c r="BE100" i="38"/>
  <c r="BD100" i="38"/>
  <c r="BC100" i="38"/>
  <c r="BB100" i="38"/>
  <c r="BA100" i="38"/>
  <c r="AZ100" i="38"/>
  <c r="AY100" i="38"/>
  <c r="AX100" i="38"/>
  <c r="AW100" i="38"/>
  <c r="AV100" i="38"/>
  <c r="AU100" i="38"/>
  <c r="AT100" i="38"/>
  <c r="AS100" i="38"/>
  <c r="AR100" i="38"/>
  <c r="AQ100" i="38"/>
  <c r="AP100" i="38"/>
  <c r="AO100" i="38"/>
  <c r="AN100" i="38"/>
  <c r="AM100" i="38"/>
  <c r="AL100" i="38"/>
  <c r="AK100" i="38"/>
  <c r="AJ100" i="38"/>
  <c r="AI100" i="38"/>
  <c r="AH100" i="38"/>
  <c r="AG100" i="38"/>
  <c r="AE100" i="38"/>
  <c r="AD100" i="38"/>
  <c r="AC100" i="38"/>
  <c r="AB100" i="38"/>
  <c r="AA100" i="38"/>
  <c r="Z100" i="38"/>
  <c r="Y100" i="38"/>
  <c r="X100" i="38"/>
  <c r="W100" i="38"/>
  <c r="V100" i="38"/>
  <c r="U100" i="38"/>
  <c r="T100" i="38"/>
  <c r="S100" i="38"/>
  <c r="R100" i="38"/>
  <c r="Q100" i="38"/>
  <c r="P100" i="38"/>
  <c r="O100" i="38"/>
  <c r="N100" i="38"/>
  <c r="M100" i="38"/>
  <c r="L100" i="38"/>
  <c r="K100" i="38"/>
  <c r="J100" i="38"/>
  <c r="I100" i="38"/>
  <c r="H100" i="38"/>
  <c r="G100" i="38"/>
  <c r="F100" i="38"/>
  <c r="JN99" i="38"/>
  <c r="JM99" i="38"/>
  <c r="JL99" i="38"/>
  <c r="JK99" i="38"/>
  <c r="JJ99" i="38"/>
  <c r="JI99" i="38"/>
  <c r="JH99" i="38"/>
  <c r="JG99" i="38"/>
  <c r="JF99" i="38"/>
  <c r="JE99" i="38"/>
  <c r="JD99" i="38"/>
  <c r="JC99" i="38"/>
  <c r="JB99" i="38"/>
  <c r="JA99" i="38"/>
  <c r="IZ99" i="38"/>
  <c r="IY99" i="38"/>
  <c r="IX99" i="38"/>
  <c r="IW99" i="38"/>
  <c r="IV99" i="38"/>
  <c r="IU99" i="38"/>
  <c r="IT99" i="38"/>
  <c r="IS99" i="38"/>
  <c r="IR99" i="38"/>
  <c r="IQ99" i="38"/>
  <c r="IP99" i="38"/>
  <c r="IO99" i="38"/>
  <c r="IM99" i="38"/>
  <c r="IL99" i="38"/>
  <c r="IK99" i="38"/>
  <c r="IJ99" i="38"/>
  <c r="II99" i="38"/>
  <c r="IH99" i="38"/>
  <c r="IG99" i="38"/>
  <c r="IF99" i="38"/>
  <c r="IE99" i="38"/>
  <c r="ID99" i="38"/>
  <c r="IC99" i="38"/>
  <c r="IB99" i="38"/>
  <c r="IA99" i="38"/>
  <c r="HZ99" i="38"/>
  <c r="HY99" i="38"/>
  <c r="HX99" i="38"/>
  <c r="HW99" i="38"/>
  <c r="HV99" i="38"/>
  <c r="HU99" i="38"/>
  <c r="HT99" i="38"/>
  <c r="HS99" i="38"/>
  <c r="HR99" i="38"/>
  <c r="HQ99" i="38"/>
  <c r="HP99" i="38"/>
  <c r="HO99" i="38"/>
  <c r="HN99" i="38"/>
  <c r="HL99" i="38"/>
  <c r="HK99" i="38"/>
  <c r="HJ99" i="38"/>
  <c r="HI99" i="38"/>
  <c r="HH99" i="38"/>
  <c r="HG99" i="38"/>
  <c r="HF99" i="38"/>
  <c r="HE99" i="38"/>
  <c r="HD99" i="38"/>
  <c r="HC99" i="38"/>
  <c r="HB99" i="38"/>
  <c r="HA99" i="38"/>
  <c r="GZ99" i="38"/>
  <c r="GY99" i="38"/>
  <c r="GX99" i="38"/>
  <c r="GW99" i="38"/>
  <c r="GV99" i="38"/>
  <c r="GU99" i="38"/>
  <c r="GT99" i="38"/>
  <c r="GS99" i="38"/>
  <c r="GR99" i="38"/>
  <c r="GQ99" i="38"/>
  <c r="GP99" i="38"/>
  <c r="GO99" i="38"/>
  <c r="GN99" i="38"/>
  <c r="GM99" i="38"/>
  <c r="GK99" i="38"/>
  <c r="GJ99" i="38"/>
  <c r="GI99" i="38"/>
  <c r="GH99" i="38"/>
  <c r="GG99" i="38"/>
  <c r="GF99" i="38"/>
  <c r="GE99" i="38"/>
  <c r="GD99" i="38"/>
  <c r="GC99" i="38"/>
  <c r="GB99" i="38"/>
  <c r="GA99" i="38"/>
  <c r="FZ99" i="38"/>
  <c r="FY99" i="38"/>
  <c r="FX99" i="38"/>
  <c r="FW99" i="38"/>
  <c r="FV99" i="38"/>
  <c r="FU99" i="38"/>
  <c r="FT99" i="38"/>
  <c r="FS99" i="38"/>
  <c r="FR99" i="38"/>
  <c r="FQ99" i="38"/>
  <c r="FP99" i="38"/>
  <c r="FO99" i="38"/>
  <c r="FN99" i="38"/>
  <c r="FM99" i="38"/>
  <c r="FL99" i="38"/>
  <c r="FJ99" i="38"/>
  <c r="FI99" i="38"/>
  <c r="FH99" i="38"/>
  <c r="FG99" i="38"/>
  <c r="FF99" i="38"/>
  <c r="FE99" i="38"/>
  <c r="FD99" i="38"/>
  <c r="FC99" i="38"/>
  <c r="FB99" i="38"/>
  <c r="FA99" i="38"/>
  <c r="EZ99" i="38"/>
  <c r="EY99" i="38"/>
  <c r="EX99" i="38"/>
  <c r="EW99" i="38"/>
  <c r="EV99" i="38"/>
  <c r="EU99" i="38"/>
  <c r="ET99" i="38"/>
  <c r="ES99" i="38"/>
  <c r="ER99" i="38"/>
  <c r="EQ99" i="38"/>
  <c r="EP99" i="38"/>
  <c r="EO99" i="38"/>
  <c r="EN99" i="38"/>
  <c r="EM99" i="38"/>
  <c r="EL99" i="38"/>
  <c r="EK99" i="38"/>
  <c r="EI99" i="38"/>
  <c r="EH99" i="38"/>
  <c r="EG99" i="38"/>
  <c r="EF99" i="38"/>
  <c r="EE99" i="38"/>
  <c r="ED99" i="38"/>
  <c r="EC99" i="38"/>
  <c r="EB99" i="38"/>
  <c r="EA99" i="38"/>
  <c r="DZ99" i="38"/>
  <c r="DY99" i="38"/>
  <c r="DX99" i="38"/>
  <c r="DW99" i="38"/>
  <c r="DV99" i="38"/>
  <c r="DU99" i="38"/>
  <c r="DT99" i="38"/>
  <c r="DS99" i="38"/>
  <c r="DR99" i="38"/>
  <c r="DQ99" i="38"/>
  <c r="DP99" i="38"/>
  <c r="DO99" i="38"/>
  <c r="DN99" i="38"/>
  <c r="DM99" i="38"/>
  <c r="DL99" i="38"/>
  <c r="DK99" i="38"/>
  <c r="DJ99" i="38"/>
  <c r="DH99" i="38"/>
  <c r="DG99" i="38"/>
  <c r="DF99" i="38"/>
  <c r="DE99" i="38"/>
  <c r="DD99" i="38"/>
  <c r="DC99" i="38"/>
  <c r="DB99" i="38"/>
  <c r="DA99" i="38"/>
  <c r="CZ99" i="38"/>
  <c r="CY99" i="38"/>
  <c r="CX99" i="38"/>
  <c r="CW99" i="38"/>
  <c r="CV99" i="38"/>
  <c r="CU99" i="38"/>
  <c r="CT99" i="38"/>
  <c r="CS99" i="38"/>
  <c r="CR99" i="38"/>
  <c r="CQ99" i="38"/>
  <c r="CP99" i="38"/>
  <c r="CO99" i="38"/>
  <c r="CN99" i="38"/>
  <c r="CM99" i="38"/>
  <c r="CL99" i="38"/>
  <c r="CK99" i="38"/>
  <c r="CJ99" i="38"/>
  <c r="CI99" i="38"/>
  <c r="CG99" i="38"/>
  <c r="CF99" i="38"/>
  <c r="CE99" i="38"/>
  <c r="CD99" i="38"/>
  <c r="CC99" i="38"/>
  <c r="CB99" i="38"/>
  <c r="CA99" i="38"/>
  <c r="BZ99" i="38"/>
  <c r="BY99" i="38"/>
  <c r="BX99" i="38"/>
  <c r="BW99" i="38"/>
  <c r="BV99" i="38"/>
  <c r="BU99" i="38"/>
  <c r="BT99" i="38"/>
  <c r="BS99" i="38"/>
  <c r="BR99" i="38"/>
  <c r="BQ99" i="38"/>
  <c r="BP99" i="38"/>
  <c r="BO99" i="38"/>
  <c r="BN99" i="38"/>
  <c r="BM99" i="38"/>
  <c r="BL99" i="38"/>
  <c r="BK99" i="38"/>
  <c r="BJ99" i="38"/>
  <c r="BI99" i="38"/>
  <c r="BH99" i="38"/>
  <c r="BF99" i="38"/>
  <c r="BE99" i="38"/>
  <c r="BD99" i="38"/>
  <c r="BC99" i="38"/>
  <c r="BB99" i="38"/>
  <c r="BA99" i="38"/>
  <c r="AZ99" i="38"/>
  <c r="AY99" i="38"/>
  <c r="AX99" i="38"/>
  <c r="AW99" i="38"/>
  <c r="AV99" i="38"/>
  <c r="AU99" i="38"/>
  <c r="AT99" i="38"/>
  <c r="AS99" i="38"/>
  <c r="AR99" i="38"/>
  <c r="AQ99" i="38"/>
  <c r="AP99" i="38"/>
  <c r="AO99" i="38"/>
  <c r="AN99" i="38"/>
  <c r="AM99" i="38"/>
  <c r="AL99" i="38"/>
  <c r="AK99" i="38"/>
  <c r="AJ99" i="38"/>
  <c r="AI99" i="38"/>
  <c r="AH99" i="38"/>
  <c r="AG99" i="38"/>
  <c r="AE99" i="38"/>
  <c r="AD99" i="38"/>
  <c r="AC99" i="38"/>
  <c r="AB99" i="38"/>
  <c r="AA99" i="38"/>
  <c r="Z99" i="38"/>
  <c r="Y99" i="38"/>
  <c r="X99" i="38"/>
  <c r="W99" i="38"/>
  <c r="V99" i="38"/>
  <c r="U99" i="38"/>
  <c r="T99" i="38"/>
  <c r="S99" i="38"/>
  <c r="R99" i="38"/>
  <c r="Q99" i="38"/>
  <c r="P99" i="38"/>
  <c r="O99" i="38"/>
  <c r="N99" i="38"/>
  <c r="M99" i="38"/>
  <c r="L99" i="38"/>
  <c r="K99" i="38"/>
  <c r="J99" i="38"/>
  <c r="I99" i="38"/>
  <c r="H99" i="38"/>
  <c r="G99" i="38"/>
  <c r="F99" i="38"/>
  <c r="JN98" i="38"/>
  <c r="JM98" i="38"/>
  <c r="JL98" i="38"/>
  <c r="JK98" i="38"/>
  <c r="JJ98" i="38"/>
  <c r="JI98" i="38"/>
  <c r="JH98" i="38"/>
  <c r="JG98" i="38"/>
  <c r="JF98" i="38"/>
  <c r="JE98" i="38"/>
  <c r="JD98" i="38"/>
  <c r="JC98" i="38"/>
  <c r="JB98" i="38"/>
  <c r="JA98" i="38"/>
  <c r="IZ98" i="38"/>
  <c r="IY98" i="38"/>
  <c r="IX98" i="38"/>
  <c r="IW98" i="38"/>
  <c r="IV98" i="38"/>
  <c r="IU98" i="38"/>
  <c r="IT98" i="38"/>
  <c r="IS98" i="38"/>
  <c r="IR98" i="38"/>
  <c r="IQ98" i="38"/>
  <c r="IP98" i="38"/>
  <c r="IO98" i="38"/>
  <c r="IM98" i="38"/>
  <c r="IL98" i="38"/>
  <c r="IK98" i="38"/>
  <c r="IJ98" i="38"/>
  <c r="II98" i="38"/>
  <c r="IH98" i="38"/>
  <c r="IG98" i="38"/>
  <c r="IF98" i="38"/>
  <c r="IE98" i="38"/>
  <c r="ID98" i="38"/>
  <c r="IC98" i="38"/>
  <c r="IB98" i="38"/>
  <c r="IA98" i="38"/>
  <c r="HZ98" i="38"/>
  <c r="HY98" i="38"/>
  <c r="HX98" i="38"/>
  <c r="HW98" i="38"/>
  <c r="HV98" i="38"/>
  <c r="HU98" i="38"/>
  <c r="HT98" i="38"/>
  <c r="HS98" i="38"/>
  <c r="HR98" i="38"/>
  <c r="HQ98" i="38"/>
  <c r="HP98" i="38"/>
  <c r="HO98" i="38"/>
  <c r="HN98" i="38"/>
  <c r="HL98" i="38"/>
  <c r="HK98" i="38"/>
  <c r="HJ98" i="38"/>
  <c r="HI98" i="38"/>
  <c r="HH98" i="38"/>
  <c r="HG98" i="38"/>
  <c r="HF98" i="38"/>
  <c r="HE98" i="38"/>
  <c r="HD98" i="38"/>
  <c r="HC98" i="38"/>
  <c r="HB98" i="38"/>
  <c r="HA98" i="38"/>
  <c r="GZ98" i="38"/>
  <c r="GY98" i="38"/>
  <c r="GX98" i="38"/>
  <c r="GW98" i="38"/>
  <c r="GV98" i="38"/>
  <c r="GU98" i="38"/>
  <c r="GT98" i="38"/>
  <c r="GS98" i="38"/>
  <c r="GR98" i="38"/>
  <c r="GQ98" i="38"/>
  <c r="GP98" i="38"/>
  <c r="GO98" i="38"/>
  <c r="GN98" i="38"/>
  <c r="GM98" i="38"/>
  <c r="GK98" i="38"/>
  <c r="GJ98" i="38"/>
  <c r="GI98" i="38"/>
  <c r="GH98" i="38"/>
  <c r="GG98" i="38"/>
  <c r="GF98" i="38"/>
  <c r="GE98" i="38"/>
  <c r="GD98" i="38"/>
  <c r="GC98" i="38"/>
  <c r="GB98" i="38"/>
  <c r="GA98" i="38"/>
  <c r="FZ98" i="38"/>
  <c r="FY98" i="38"/>
  <c r="FX98" i="38"/>
  <c r="FW98" i="38"/>
  <c r="FV98" i="38"/>
  <c r="FU98" i="38"/>
  <c r="FT98" i="38"/>
  <c r="FS98" i="38"/>
  <c r="FR98" i="38"/>
  <c r="FQ98" i="38"/>
  <c r="FP98" i="38"/>
  <c r="FO98" i="38"/>
  <c r="FN98" i="38"/>
  <c r="FM98" i="38"/>
  <c r="FL98" i="38"/>
  <c r="FJ98" i="38"/>
  <c r="FI98" i="38"/>
  <c r="FH98" i="38"/>
  <c r="FG98" i="38"/>
  <c r="FF98" i="38"/>
  <c r="FE98" i="38"/>
  <c r="FD98" i="38"/>
  <c r="FC98" i="38"/>
  <c r="FB98" i="38"/>
  <c r="FA98" i="38"/>
  <c r="EZ98" i="38"/>
  <c r="EY98" i="38"/>
  <c r="EX98" i="38"/>
  <c r="EW98" i="38"/>
  <c r="EV98" i="38"/>
  <c r="EU98" i="38"/>
  <c r="ET98" i="38"/>
  <c r="ES98" i="38"/>
  <c r="ER98" i="38"/>
  <c r="EQ98" i="38"/>
  <c r="EP98" i="38"/>
  <c r="EO98" i="38"/>
  <c r="EN98" i="38"/>
  <c r="EM98" i="38"/>
  <c r="EL98" i="38"/>
  <c r="EK98" i="38"/>
  <c r="EI98" i="38"/>
  <c r="EH98" i="38"/>
  <c r="EG98" i="38"/>
  <c r="EF98" i="38"/>
  <c r="EE98" i="38"/>
  <c r="ED98" i="38"/>
  <c r="EC98" i="38"/>
  <c r="EB98" i="38"/>
  <c r="EA98" i="38"/>
  <c r="DZ98" i="38"/>
  <c r="DY98" i="38"/>
  <c r="DX98" i="38"/>
  <c r="DW98" i="38"/>
  <c r="DV98" i="38"/>
  <c r="DU98" i="38"/>
  <c r="DT98" i="38"/>
  <c r="DS98" i="38"/>
  <c r="DR98" i="38"/>
  <c r="DQ98" i="38"/>
  <c r="DP98" i="38"/>
  <c r="DO98" i="38"/>
  <c r="DN98" i="38"/>
  <c r="DM98" i="38"/>
  <c r="DL98" i="38"/>
  <c r="DK98" i="38"/>
  <c r="DJ98" i="38"/>
  <c r="DH98" i="38"/>
  <c r="DG98" i="38"/>
  <c r="DF98" i="38"/>
  <c r="DE98" i="38"/>
  <c r="DD98" i="38"/>
  <c r="DC98" i="38"/>
  <c r="DB98" i="38"/>
  <c r="DA98" i="38"/>
  <c r="CZ98" i="38"/>
  <c r="CY98" i="38"/>
  <c r="CX98" i="38"/>
  <c r="CW98" i="38"/>
  <c r="CV98" i="38"/>
  <c r="CU98" i="38"/>
  <c r="CT98" i="38"/>
  <c r="CS98" i="38"/>
  <c r="CR98" i="38"/>
  <c r="CQ98" i="38"/>
  <c r="CP98" i="38"/>
  <c r="CO98" i="38"/>
  <c r="CN98" i="38"/>
  <c r="CM98" i="38"/>
  <c r="CL98" i="38"/>
  <c r="CK98" i="38"/>
  <c r="CJ98" i="38"/>
  <c r="CI98" i="38"/>
  <c r="CG98" i="38"/>
  <c r="CF98" i="38"/>
  <c r="CE98" i="38"/>
  <c r="CD98" i="38"/>
  <c r="CC98" i="38"/>
  <c r="CB98" i="38"/>
  <c r="CA98" i="38"/>
  <c r="BZ98" i="38"/>
  <c r="BY98" i="38"/>
  <c r="BX98" i="38"/>
  <c r="BW98" i="38"/>
  <c r="BV98" i="38"/>
  <c r="BU98" i="38"/>
  <c r="BT98" i="38"/>
  <c r="BS98" i="38"/>
  <c r="BR98" i="38"/>
  <c r="BQ98" i="38"/>
  <c r="BP98" i="38"/>
  <c r="BO98" i="38"/>
  <c r="BN98" i="38"/>
  <c r="BM98" i="38"/>
  <c r="BL98" i="38"/>
  <c r="BK98" i="38"/>
  <c r="BJ98" i="38"/>
  <c r="BI98" i="38"/>
  <c r="BH98" i="38"/>
  <c r="BF98" i="38"/>
  <c r="BE98" i="38"/>
  <c r="BD98" i="38"/>
  <c r="BC98" i="38"/>
  <c r="BB98" i="38"/>
  <c r="BA98" i="38"/>
  <c r="AZ98" i="38"/>
  <c r="AY98" i="38"/>
  <c r="AX98" i="38"/>
  <c r="AW98" i="38"/>
  <c r="AV98" i="38"/>
  <c r="AU98" i="38"/>
  <c r="AT98" i="38"/>
  <c r="AS98" i="38"/>
  <c r="AR98" i="38"/>
  <c r="AQ98" i="38"/>
  <c r="AP98" i="38"/>
  <c r="AO98" i="38"/>
  <c r="AN98" i="38"/>
  <c r="AM98" i="38"/>
  <c r="AL98" i="38"/>
  <c r="AK98" i="38"/>
  <c r="AJ98" i="38"/>
  <c r="AI98" i="38"/>
  <c r="AH98" i="38"/>
  <c r="AG98" i="38"/>
  <c r="AE98" i="38"/>
  <c r="AD98" i="38"/>
  <c r="AC98" i="38"/>
  <c r="AB98" i="38"/>
  <c r="AA98" i="38"/>
  <c r="Z98" i="38"/>
  <c r="Y98" i="38"/>
  <c r="X98" i="38"/>
  <c r="W98" i="38"/>
  <c r="V98" i="38"/>
  <c r="U98" i="38"/>
  <c r="T98" i="38"/>
  <c r="S98" i="38"/>
  <c r="R98" i="38"/>
  <c r="Q98" i="38"/>
  <c r="P98" i="38"/>
  <c r="O98" i="38"/>
  <c r="N98" i="38"/>
  <c r="M98" i="38"/>
  <c r="L98" i="38"/>
  <c r="K98" i="38"/>
  <c r="J98" i="38"/>
  <c r="I98" i="38"/>
  <c r="H98" i="38"/>
  <c r="G98" i="38"/>
  <c r="F98" i="38"/>
  <c r="G97" i="38"/>
  <c r="H97" i="38" s="1"/>
  <c r="I97" i="38" s="1"/>
  <c r="J97" i="38" s="1"/>
  <c r="K97" i="38" s="1"/>
  <c r="L97" i="38" s="1"/>
  <c r="M97" i="38" s="1"/>
  <c r="N97" i="38" s="1"/>
  <c r="O97" i="38" s="1"/>
  <c r="P97" i="38" s="1"/>
  <c r="B70" i="38"/>
  <c r="G87" i="38" s="1"/>
  <c r="JY68" i="38"/>
  <c r="JX68" i="38"/>
  <c r="JW68" i="38"/>
  <c r="JV68" i="38"/>
  <c r="JQ68" i="38"/>
  <c r="JP68" i="38"/>
  <c r="JZ68" i="38"/>
  <c r="JO68" i="38"/>
  <c r="IN68" i="38"/>
  <c r="HM68" i="38"/>
  <c r="GL68" i="38"/>
  <c r="FK68" i="38"/>
  <c r="EJ68" i="38"/>
  <c r="DI68" i="38"/>
  <c r="CH68" i="38"/>
  <c r="BG68" i="38"/>
  <c r="AF68" i="38"/>
  <c r="E68" i="38"/>
  <c r="D68" i="38"/>
  <c r="C68" i="38"/>
  <c r="JY67" i="38"/>
  <c r="JX67" i="38"/>
  <c r="JW67" i="38"/>
  <c r="JV67" i="38"/>
  <c r="JQ67" i="38"/>
  <c r="JP67" i="38"/>
  <c r="JZ67" i="38" s="1"/>
  <c r="JO67" i="38"/>
  <c r="IN67" i="38"/>
  <c r="HM67" i="38"/>
  <c r="GL67" i="38"/>
  <c r="FK67" i="38"/>
  <c r="EJ67" i="38"/>
  <c r="DI67" i="38"/>
  <c r="CH67" i="38"/>
  <c r="BG67" i="38"/>
  <c r="AF67" i="38"/>
  <c r="E67" i="38"/>
  <c r="D67" i="38"/>
  <c r="C67" i="38"/>
  <c r="JY66" i="38"/>
  <c r="JX66" i="38"/>
  <c r="JW66" i="38"/>
  <c r="JV66" i="38"/>
  <c r="JQ66" i="38"/>
  <c r="JP66" i="38"/>
  <c r="JZ66" i="38" s="1"/>
  <c r="JO66" i="38"/>
  <c r="IN66" i="38"/>
  <c r="HM66" i="38"/>
  <c r="GL66" i="38"/>
  <c r="FK66" i="38"/>
  <c r="EJ66" i="38"/>
  <c r="DI66" i="38"/>
  <c r="CH66" i="38"/>
  <c r="BG66" i="38"/>
  <c r="AF66" i="38"/>
  <c r="E66" i="38"/>
  <c r="D66" i="38"/>
  <c r="C66" i="38"/>
  <c r="JY65" i="38"/>
  <c r="JX65" i="38"/>
  <c r="JW65" i="38"/>
  <c r="JV65" i="38"/>
  <c r="JQ65" i="38"/>
  <c r="Q51" i="47" s="1"/>
  <c r="JP65" i="38"/>
  <c r="JZ65" i="38"/>
  <c r="JO65" i="38"/>
  <c r="IN65" i="38"/>
  <c r="HM65" i="38"/>
  <c r="GL65" i="38"/>
  <c r="FK65" i="38"/>
  <c r="EJ65" i="38"/>
  <c r="DI65" i="38"/>
  <c r="CH65" i="38"/>
  <c r="BG65" i="38"/>
  <c r="AF65" i="38"/>
  <c r="E65" i="38"/>
  <c r="D65" i="38"/>
  <c r="C65" i="38"/>
  <c r="JY64" i="38"/>
  <c r="JX64" i="38"/>
  <c r="JW64" i="38"/>
  <c r="Q50" i="49" s="1"/>
  <c r="JV64" i="38"/>
  <c r="JQ64" i="38"/>
  <c r="N50" i="47" s="1"/>
  <c r="JP64" i="38"/>
  <c r="JZ64" i="38"/>
  <c r="JO64" i="38"/>
  <c r="IN64" i="38"/>
  <c r="HM64" i="38"/>
  <c r="GL64" i="38"/>
  <c r="FK64" i="38"/>
  <c r="EJ64" i="38"/>
  <c r="DI64" i="38"/>
  <c r="CH64" i="38"/>
  <c r="BG64" i="38"/>
  <c r="AF64" i="38"/>
  <c r="E64" i="38"/>
  <c r="D64" i="38"/>
  <c r="C64" i="38"/>
  <c r="JY63" i="38"/>
  <c r="JX63" i="38"/>
  <c r="JW63" i="38"/>
  <c r="JV63" i="38"/>
  <c r="JQ63" i="38"/>
  <c r="JP63" i="38"/>
  <c r="JZ63" i="38" s="1"/>
  <c r="JO63" i="38"/>
  <c r="IN63" i="38"/>
  <c r="HM63" i="38"/>
  <c r="GL63" i="38"/>
  <c r="FK63" i="38"/>
  <c r="EJ63" i="38"/>
  <c r="DI63" i="38"/>
  <c r="CH63" i="38"/>
  <c r="BG63" i="38"/>
  <c r="AF63" i="38"/>
  <c r="E63" i="38"/>
  <c r="D63" i="38"/>
  <c r="C63" i="38"/>
  <c r="JY62" i="38"/>
  <c r="JX62" i="38"/>
  <c r="JW62" i="38"/>
  <c r="JV62" i="38"/>
  <c r="JO62" i="38"/>
  <c r="IN62" i="38"/>
  <c r="HM62" i="38"/>
  <c r="GL62" i="38"/>
  <c r="FK62" i="38"/>
  <c r="EJ62" i="38"/>
  <c r="DI62" i="38"/>
  <c r="CH62" i="38"/>
  <c r="JP62" i="38" s="1"/>
  <c r="BG62" i="38"/>
  <c r="AF62" i="38"/>
  <c r="E62" i="38"/>
  <c r="D62" i="38"/>
  <c r="C62" i="38"/>
  <c r="JY61" i="38"/>
  <c r="N47" i="50" s="1"/>
  <c r="JX61" i="38"/>
  <c r="JW61" i="38"/>
  <c r="N47" i="49" s="1"/>
  <c r="JV61" i="38"/>
  <c r="JO61" i="38"/>
  <c r="IN61" i="38"/>
  <c r="HM61" i="38"/>
  <c r="GL61" i="38"/>
  <c r="FK61" i="38"/>
  <c r="EJ61" i="38"/>
  <c r="DI61" i="38"/>
  <c r="CH61" i="38"/>
  <c r="BG61" i="38"/>
  <c r="AF61" i="38"/>
  <c r="E61" i="38"/>
  <c r="D61" i="38"/>
  <c r="C61" i="38"/>
  <c r="JY60" i="38"/>
  <c r="JX60" i="38"/>
  <c r="JW60" i="38"/>
  <c r="Q46" i="49" s="1"/>
  <c r="JV60" i="38"/>
  <c r="JO60" i="38"/>
  <c r="IN60" i="38"/>
  <c r="HM60" i="38"/>
  <c r="GL60" i="38"/>
  <c r="FK60" i="38"/>
  <c r="EJ60" i="38"/>
  <c r="DI60" i="38"/>
  <c r="CH60" i="38"/>
  <c r="BG60" i="38"/>
  <c r="AF60" i="38"/>
  <c r="E60" i="38"/>
  <c r="D60" i="38"/>
  <c r="C60" i="38"/>
  <c r="JY59" i="38"/>
  <c r="JX59" i="38"/>
  <c r="JW59" i="38"/>
  <c r="JV59" i="38"/>
  <c r="JO59" i="38"/>
  <c r="IN59" i="38"/>
  <c r="HM59" i="38"/>
  <c r="GL59" i="38"/>
  <c r="FK59" i="38"/>
  <c r="EJ59" i="38"/>
  <c r="DI59" i="38"/>
  <c r="CH59" i="38"/>
  <c r="JP59" i="38" s="1"/>
  <c r="BG59" i="38"/>
  <c r="AF59" i="38"/>
  <c r="E59" i="38"/>
  <c r="D59" i="38"/>
  <c r="C59" i="38"/>
  <c r="JY58" i="38"/>
  <c r="JX58" i="38"/>
  <c r="JW58" i="38"/>
  <c r="JV58" i="38"/>
  <c r="JO58" i="38"/>
  <c r="IN58" i="38"/>
  <c r="HM58" i="38"/>
  <c r="GL58" i="38"/>
  <c r="FK58" i="38"/>
  <c r="EJ58" i="38"/>
  <c r="DI58" i="38"/>
  <c r="CH58" i="38"/>
  <c r="JP58" i="38" s="1"/>
  <c r="BG58" i="38"/>
  <c r="AF58" i="38"/>
  <c r="E58" i="38"/>
  <c r="D58" i="38"/>
  <c r="C58" i="38"/>
  <c r="JY57" i="38"/>
  <c r="JX57" i="38"/>
  <c r="JW57" i="38"/>
  <c r="JV57" i="38"/>
  <c r="JO57" i="38"/>
  <c r="IN57" i="38"/>
  <c r="HM57" i="38"/>
  <c r="GL57" i="38"/>
  <c r="FK57" i="38"/>
  <c r="EJ57" i="38"/>
  <c r="DI57" i="38"/>
  <c r="CH57" i="38"/>
  <c r="BG57" i="38"/>
  <c r="AF57" i="38"/>
  <c r="E57" i="38"/>
  <c r="D57" i="38"/>
  <c r="C57" i="38"/>
  <c r="JY56" i="38"/>
  <c r="JX56" i="38"/>
  <c r="JW56" i="38"/>
  <c r="JV56" i="38"/>
  <c r="JO56" i="38"/>
  <c r="IN56" i="38"/>
  <c r="HM56" i="38"/>
  <c r="GL56" i="38"/>
  <c r="FK56" i="38"/>
  <c r="EJ56" i="38"/>
  <c r="DI56" i="38"/>
  <c r="CH56" i="38"/>
  <c r="BG56" i="38"/>
  <c r="AF56" i="38"/>
  <c r="E56" i="38"/>
  <c r="D56" i="38"/>
  <c r="C56" i="38"/>
  <c r="JY55" i="38"/>
  <c r="JX55" i="38"/>
  <c r="JW55" i="38"/>
  <c r="JV55" i="38"/>
  <c r="JO55" i="38"/>
  <c r="IN55" i="38"/>
  <c r="HM55" i="38"/>
  <c r="GL55" i="38"/>
  <c r="FK55" i="38"/>
  <c r="EJ55" i="38"/>
  <c r="DI55" i="38"/>
  <c r="CH55" i="38"/>
  <c r="BG55" i="38"/>
  <c r="JP55" i="38" s="1"/>
  <c r="AF55" i="38"/>
  <c r="E55" i="38"/>
  <c r="D55" i="38"/>
  <c r="C55" i="38"/>
  <c r="JY54" i="38"/>
  <c r="JX54" i="38"/>
  <c r="JO54" i="38"/>
  <c r="IN54" i="38"/>
  <c r="HM54" i="38"/>
  <c r="GL54" i="38"/>
  <c r="FK54" i="38"/>
  <c r="EJ54" i="38"/>
  <c r="DI54" i="38"/>
  <c r="CH54" i="38"/>
  <c r="BG54" i="38"/>
  <c r="JP54" i="38" s="1"/>
  <c r="AF54" i="38"/>
  <c r="E54" i="38"/>
  <c r="D54" i="38"/>
  <c r="C54" i="38"/>
  <c r="JY53" i="38"/>
  <c r="JX53" i="38"/>
  <c r="JO53" i="38"/>
  <c r="IN53" i="38"/>
  <c r="HM53" i="38"/>
  <c r="GL53" i="38"/>
  <c r="FK53" i="38"/>
  <c r="EJ53" i="38"/>
  <c r="DI53" i="38"/>
  <c r="CH53" i="38"/>
  <c r="BG53" i="38"/>
  <c r="JP53" i="38" s="1"/>
  <c r="AF53" i="38"/>
  <c r="E53" i="38"/>
  <c r="D53" i="38"/>
  <c r="C53" i="38"/>
  <c r="JY52" i="38"/>
  <c r="Q38" i="50" s="1"/>
  <c r="JX52" i="38"/>
  <c r="JO52" i="38"/>
  <c r="IN52" i="38"/>
  <c r="HM52" i="38"/>
  <c r="GL52" i="38"/>
  <c r="FK52" i="38"/>
  <c r="EJ52" i="38"/>
  <c r="DI52" i="38"/>
  <c r="CH52" i="38"/>
  <c r="BG52" i="38"/>
  <c r="JP52" i="38" s="1"/>
  <c r="AF52" i="38"/>
  <c r="E52" i="38"/>
  <c r="D52" i="38"/>
  <c r="C52" i="38"/>
  <c r="JY51" i="38"/>
  <c r="JX51" i="38"/>
  <c r="JO51" i="38"/>
  <c r="IN51" i="38"/>
  <c r="HM51" i="38"/>
  <c r="GL51" i="38"/>
  <c r="FK51" i="38"/>
  <c r="EJ51" i="38"/>
  <c r="DI51" i="38"/>
  <c r="CH51" i="38"/>
  <c r="JP51" i="38" s="1"/>
  <c r="BG51" i="38"/>
  <c r="AF51" i="38"/>
  <c r="E51" i="38"/>
  <c r="D51" i="38"/>
  <c r="C51" i="38"/>
  <c r="JY50" i="38"/>
  <c r="JX50" i="38"/>
  <c r="JO50" i="38"/>
  <c r="IN50" i="38"/>
  <c r="HM50" i="38"/>
  <c r="GL50" i="38"/>
  <c r="FK50" i="38"/>
  <c r="EJ50" i="38"/>
  <c r="DI50" i="38"/>
  <c r="CH50" i="38"/>
  <c r="BG50" i="38"/>
  <c r="JP50" i="38" s="1"/>
  <c r="AF50" i="38"/>
  <c r="E50" i="38"/>
  <c r="D50" i="38"/>
  <c r="C50" i="38"/>
  <c r="JY49" i="38"/>
  <c r="JX49" i="38"/>
  <c r="JV49" i="38"/>
  <c r="JO49" i="38"/>
  <c r="IN49" i="38"/>
  <c r="HM49" i="38"/>
  <c r="GL49" i="38"/>
  <c r="FK49" i="38"/>
  <c r="EJ49" i="38"/>
  <c r="DI49" i="38"/>
  <c r="CH49" i="38"/>
  <c r="BG49" i="38"/>
  <c r="JP49" i="38" s="1"/>
  <c r="AF49" i="38"/>
  <c r="E49" i="38"/>
  <c r="D49" i="38"/>
  <c r="C49" i="38"/>
  <c r="JY48" i="38"/>
  <c r="JX48" i="38"/>
  <c r="JV48" i="38"/>
  <c r="JO48" i="38"/>
  <c r="IN48" i="38"/>
  <c r="HM48" i="38"/>
  <c r="GL48" i="38"/>
  <c r="FK48" i="38"/>
  <c r="EJ48" i="38"/>
  <c r="DI48" i="38"/>
  <c r="CH48" i="38"/>
  <c r="BG48" i="38"/>
  <c r="JP48" i="38" s="1"/>
  <c r="AF48" i="38"/>
  <c r="E48" i="38"/>
  <c r="D48" i="38"/>
  <c r="C48" i="38"/>
  <c r="JY47" i="38"/>
  <c r="JX47" i="38"/>
  <c r="JO47" i="38"/>
  <c r="IN47" i="38"/>
  <c r="HM47" i="38"/>
  <c r="GL47" i="38"/>
  <c r="FK47" i="38"/>
  <c r="EJ47" i="38"/>
  <c r="DI47" i="38"/>
  <c r="CH47" i="38"/>
  <c r="JP47" i="38" s="1"/>
  <c r="BG47" i="38"/>
  <c r="AF47" i="38"/>
  <c r="E47" i="38"/>
  <c r="D47" i="38"/>
  <c r="C47" i="38"/>
  <c r="JY46" i="38"/>
  <c r="JX46" i="38"/>
  <c r="JO46" i="38"/>
  <c r="IN46" i="38"/>
  <c r="HM46" i="38"/>
  <c r="GL46" i="38"/>
  <c r="FK46" i="38"/>
  <c r="EJ46" i="38"/>
  <c r="DI46" i="38"/>
  <c r="CH46" i="38"/>
  <c r="BG46" i="38"/>
  <c r="JP46" i="38" s="1"/>
  <c r="AF46" i="38"/>
  <c r="E46" i="38"/>
  <c r="D46" i="38"/>
  <c r="C46" i="38"/>
  <c r="JY45" i="38"/>
  <c r="JX45" i="38"/>
  <c r="JO45" i="38"/>
  <c r="IN45" i="38"/>
  <c r="HM45" i="38"/>
  <c r="GL45" i="38"/>
  <c r="FK45" i="38"/>
  <c r="EJ45" i="38"/>
  <c r="DI45" i="38"/>
  <c r="JP45" i="38" s="1"/>
  <c r="CH45" i="38"/>
  <c r="BG45" i="38"/>
  <c r="AF45" i="38"/>
  <c r="E45" i="38"/>
  <c r="D45" i="38"/>
  <c r="C45" i="38"/>
  <c r="JY44" i="38"/>
  <c r="JX44" i="38"/>
  <c r="JW44" i="38"/>
  <c r="Q30" i="49" s="1"/>
  <c r="JV44" i="38"/>
  <c r="JO44" i="38"/>
  <c r="IN44" i="38"/>
  <c r="HM44" i="38"/>
  <c r="GL44" i="38"/>
  <c r="FK44" i="38"/>
  <c r="EJ44" i="38"/>
  <c r="DI44" i="38"/>
  <c r="CH44" i="38"/>
  <c r="BG44" i="38"/>
  <c r="JP44" i="38" s="1"/>
  <c r="AF44" i="38"/>
  <c r="E44" i="38"/>
  <c r="D44" i="38"/>
  <c r="C44" i="38"/>
  <c r="JY43" i="38"/>
  <c r="JX43" i="38"/>
  <c r="JO43" i="38"/>
  <c r="IN43" i="38"/>
  <c r="HM43" i="38"/>
  <c r="GL43" i="38"/>
  <c r="FK43" i="38"/>
  <c r="EJ43" i="38"/>
  <c r="DI43" i="38"/>
  <c r="CH43" i="38"/>
  <c r="JP43" i="38" s="1"/>
  <c r="BG43" i="38"/>
  <c r="AF43" i="38"/>
  <c r="E43" i="38"/>
  <c r="D43" i="38"/>
  <c r="C43" i="38"/>
  <c r="JY42" i="38"/>
  <c r="JX42" i="38"/>
  <c r="JW42" i="38"/>
  <c r="O28" i="49" s="1"/>
  <c r="P28" i="49" s="1"/>
  <c r="JV42" i="38"/>
  <c r="JO42" i="38"/>
  <c r="IN42" i="38"/>
  <c r="HM42" i="38"/>
  <c r="GL42" i="38"/>
  <c r="FK42" i="38"/>
  <c r="EJ42" i="38"/>
  <c r="DI42" i="38"/>
  <c r="CH42" i="38"/>
  <c r="JP42" i="38" s="1"/>
  <c r="BG42" i="38"/>
  <c r="AF42" i="38"/>
  <c r="E42" i="38"/>
  <c r="D42" i="38"/>
  <c r="C42" i="38"/>
  <c r="JY41" i="38"/>
  <c r="JX41" i="38"/>
  <c r="JO41" i="38"/>
  <c r="IN41" i="38"/>
  <c r="HM41" i="38"/>
  <c r="GL41" i="38"/>
  <c r="FK41" i="38"/>
  <c r="EJ41" i="38"/>
  <c r="DI41" i="38"/>
  <c r="CH41" i="38"/>
  <c r="JP41" i="38" s="1"/>
  <c r="BG41" i="38"/>
  <c r="AF41" i="38"/>
  <c r="E41" i="38"/>
  <c r="D41" i="38"/>
  <c r="C41" i="38"/>
  <c r="JY40" i="38"/>
  <c r="JX40" i="38"/>
  <c r="JW40" i="38"/>
  <c r="JV40" i="38"/>
  <c r="JO40" i="38"/>
  <c r="IN40" i="38"/>
  <c r="HM40" i="38"/>
  <c r="GL40" i="38"/>
  <c r="FK40" i="38"/>
  <c r="EJ40" i="38"/>
  <c r="DI40" i="38"/>
  <c r="CH40" i="38"/>
  <c r="BG40" i="38"/>
  <c r="JP40" i="38" s="1"/>
  <c r="AF40" i="38"/>
  <c r="E40" i="38"/>
  <c r="D40" i="38"/>
  <c r="C40" i="38"/>
  <c r="JY39" i="38"/>
  <c r="JX39" i="38"/>
  <c r="JO39" i="38"/>
  <c r="IN39" i="38"/>
  <c r="HM39" i="38"/>
  <c r="GL39" i="38"/>
  <c r="FK39" i="38"/>
  <c r="EJ39" i="38"/>
  <c r="DI39" i="38"/>
  <c r="CH39" i="38"/>
  <c r="BG39" i="38"/>
  <c r="JP39" i="38" s="1"/>
  <c r="AF39" i="38"/>
  <c r="E39" i="38"/>
  <c r="D39" i="38"/>
  <c r="C39" i="38"/>
  <c r="JY38" i="38"/>
  <c r="JX38" i="38"/>
  <c r="JO38" i="38"/>
  <c r="IN38" i="38"/>
  <c r="HM38" i="38"/>
  <c r="GL38" i="38"/>
  <c r="FK38" i="38"/>
  <c r="EJ38" i="38"/>
  <c r="DI38" i="38"/>
  <c r="CH38" i="38"/>
  <c r="BG38" i="38"/>
  <c r="AF38" i="38"/>
  <c r="E38" i="38"/>
  <c r="D38" i="38"/>
  <c r="C38" i="38"/>
  <c r="JY37" i="38"/>
  <c r="JX37" i="38"/>
  <c r="JW37" i="38"/>
  <c r="O23" i="49" s="1"/>
  <c r="JV37" i="38"/>
  <c r="JO37" i="38"/>
  <c r="IN37" i="38"/>
  <c r="HM37" i="38"/>
  <c r="GL37" i="38"/>
  <c r="FK37" i="38"/>
  <c r="EJ37" i="38"/>
  <c r="DI37" i="38"/>
  <c r="CH37" i="38"/>
  <c r="BG37" i="38"/>
  <c r="JP37" i="38" s="1"/>
  <c r="AF37" i="38"/>
  <c r="E37" i="38"/>
  <c r="D37" i="38"/>
  <c r="C37" i="38"/>
  <c r="JY36" i="38"/>
  <c r="JX36" i="38"/>
  <c r="JO36" i="38"/>
  <c r="IN36" i="38"/>
  <c r="HM36" i="38"/>
  <c r="GL36" i="38"/>
  <c r="FK36" i="38"/>
  <c r="EJ36" i="38"/>
  <c r="DI36" i="38"/>
  <c r="CH36" i="38"/>
  <c r="JP36" i="38" s="1"/>
  <c r="BG36" i="38"/>
  <c r="AF36" i="38"/>
  <c r="E36" i="38"/>
  <c r="D36" i="38"/>
  <c r="C36" i="38"/>
  <c r="JY35" i="38"/>
  <c r="JX35" i="38"/>
  <c r="JW35" i="38"/>
  <c r="O21" i="49" s="1"/>
  <c r="P21" i="49" s="1"/>
  <c r="JV35" i="38"/>
  <c r="JO35" i="38"/>
  <c r="IN35" i="38"/>
  <c r="HM35" i="38"/>
  <c r="GL35" i="38"/>
  <c r="FK35" i="38"/>
  <c r="EJ35" i="38"/>
  <c r="DI35" i="38"/>
  <c r="CH35" i="38"/>
  <c r="BG35" i="38"/>
  <c r="JP35" i="38" s="1"/>
  <c r="AF35" i="38"/>
  <c r="E35" i="38"/>
  <c r="D35" i="38"/>
  <c r="C35" i="38"/>
  <c r="JY34" i="38"/>
  <c r="JX34" i="38"/>
  <c r="JO34" i="38"/>
  <c r="IN34" i="38"/>
  <c r="HM34" i="38"/>
  <c r="GL34" i="38"/>
  <c r="FK34" i="38"/>
  <c r="EJ34" i="38"/>
  <c r="DI34" i="38"/>
  <c r="CH34" i="38"/>
  <c r="BG34" i="38"/>
  <c r="JP34" i="38" s="1"/>
  <c r="AF34" i="38"/>
  <c r="E34" i="38"/>
  <c r="D34" i="38"/>
  <c r="C34" i="38"/>
  <c r="JY33" i="38"/>
  <c r="JX33" i="38"/>
  <c r="JP33" i="38"/>
  <c r="JO33" i="38"/>
  <c r="IN33" i="38"/>
  <c r="HM33" i="38"/>
  <c r="GL33" i="38"/>
  <c r="FK33" i="38"/>
  <c r="EJ33" i="38"/>
  <c r="DI33" i="38"/>
  <c r="CH33" i="38"/>
  <c r="BG33" i="38"/>
  <c r="AF33" i="38"/>
  <c r="E33" i="38"/>
  <c r="D33" i="38"/>
  <c r="C33" i="38"/>
  <c r="JY32" i="38"/>
  <c r="JX32" i="38"/>
  <c r="JW32" i="38"/>
  <c r="JV32" i="38"/>
  <c r="JO32" i="38"/>
  <c r="IN32" i="38"/>
  <c r="HM32" i="38"/>
  <c r="GL32" i="38"/>
  <c r="FK32" i="38"/>
  <c r="EJ32" i="38"/>
  <c r="DI32" i="38"/>
  <c r="CH32" i="38"/>
  <c r="BG32" i="38"/>
  <c r="JP32" i="38" s="1"/>
  <c r="AF32" i="38"/>
  <c r="E32" i="38"/>
  <c r="D32" i="38"/>
  <c r="C32" i="38"/>
  <c r="JY31" i="38"/>
  <c r="JX31" i="38"/>
  <c r="JW31" i="38"/>
  <c r="JV31" i="38"/>
  <c r="JO31" i="38"/>
  <c r="IN31" i="38"/>
  <c r="HM31" i="38"/>
  <c r="GL31" i="38"/>
  <c r="FK31" i="38"/>
  <c r="EJ31" i="38"/>
  <c r="DI31" i="38"/>
  <c r="CH31" i="38"/>
  <c r="BG31" i="38"/>
  <c r="JP31" i="38" s="1"/>
  <c r="JZ31" i="38" s="1"/>
  <c r="AF31" i="38"/>
  <c r="E31" i="38"/>
  <c r="D31" i="38"/>
  <c r="C31" i="38"/>
  <c r="JY30" i="38"/>
  <c r="JX30" i="38"/>
  <c r="JW30" i="38"/>
  <c r="O16" i="49" s="1"/>
  <c r="P16" i="49" s="1"/>
  <c r="JV30" i="38"/>
  <c r="JO30" i="38"/>
  <c r="IN30" i="38"/>
  <c r="HM30" i="38"/>
  <c r="GL30" i="38"/>
  <c r="FK30" i="38"/>
  <c r="EJ30" i="38"/>
  <c r="DI30" i="38"/>
  <c r="CH30" i="38"/>
  <c r="BG30" i="38"/>
  <c r="JP30" i="38" s="1"/>
  <c r="AF30" i="38"/>
  <c r="E30" i="38"/>
  <c r="D30" i="38"/>
  <c r="C30" i="38"/>
  <c r="JY29" i="38"/>
  <c r="JX29" i="38"/>
  <c r="JW29" i="38"/>
  <c r="JV29" i="38"/>
  <c r="JP29" i="38"/>
  <c r="JO29" i="38"/>
  <c r="IN29" i="38"/>
  <c r="HM29" i="38"/>
  <c r="GL29" i="38"/>
  <c r="FK29" i="38"/>
  <c r="EJ29" i="38"/>
  <c r="DI29" i="38"/>
  <c r="CH29" i="38"/>
  <c r="BG29" i="38"/>
  <c r="AF29" i="38"/>
  <c r="E29" i="38"/>
  <c r="D29" i="38"/>
  <c r="C29" i="38"/>
  <c r="JY28" i="38"/>
  <c r="JX28" i="38"/>
  <c r="JW28" i="38"/>
  <c r="JV28" i="38"/>
  <c r="JO28" i="38"/>
  <c r="IN28" i="38"/>
  <c r="HM28" i="38"/>
  <c r="GL28" i="38"/>
  <c r="FK28" i="38"/>
  <c r="EJ28" i="38"/>
  <c r="DI28" i="38"/>
  <c r="CH28" i="38"/>
  <c r="BG28" i="38"/>
  <c r="JP28" i="38" s="1"/>
  <c r="AF28" i="38"/>
  <c r="E28" i="38"/>
  <c r="D28" i="38"/>
  <c r="C28" i="38"/>
  <c r="JY27" i="38"/>
  <c r="JX27" i="38"/>
  <c r="JO27" i="38"/>
  <c r="IN27" i="38"/>
  <c r="HM27" i="38"/>
  <c r="GL27" i="38"/>
  <c r="FK27" i="38"/>
  <c r="EJ27" i="38"/>
  <c r="DI27" i="38"/>
  <c r="CH27" i="38"/>
  <c r="BG27" i="38"/>
  <c r="AF27" i="38"/>
  <c r="E27" i="38"/>
  <c r="D27" i="38"/>
  <c r="C27" i="38"/>
  <c r="JY26" i="38"/>
  <c r="JX26" i="38"/>
  <c r="JO26" i="38"/>
  <c r="IN26" i="38"/>
  <c r="HM26" i="38"/>
  <c r="GL26" i="38"/>
  <c r="FK26" i="38"/>
  <c r="EJ26" i="38"/>
  <c r="DI26" i="38"/>
  <c r="CH26" i="38"/>
  <c r="BG26" i="38"/>
  <c r="JP26" i="38" s="1"/>
  <c r="AF26" i="38"/>
  <c r="E26" i="38"/>
  <c r="D26" i="38"/>
  <c r="C26" i="38"/>
  <c r="JY25" i="38"/>
  <c r="JX25" i="38"/>
  <c r="JO25" i="38"/>
  <c r="IN25" i="38"/>
  <c r="HM25" i="38"/>
  <c r="GL25" i="38"/>
  <c r="FK25" i="38"/>
  <c r="EJ25" i="38"/>
  <c r="DI25" i="38"/>
  <c r="CH25" i="38"/>
  <c r="BG25" i="38"/>
  <c r="JP25" i="38" s="1"/>
  <c r="AF25" i="38"/>
  <c r="E25" i="38"/>
  <c r="D25" i="38"/>
  <c r="C25" i="38"/>
  <c r="JY24" i="38"/>
  <c r="JX24" i="38"/>
  <c r="JO24" i="38"/>
  <c r="IN24" i="38"/>
  <c r="HM24" i="38"/>
  <c r="GL24" i="38"/>
  <c r="FK24" i="38"/>
  <c r="EJ24" i="38"/>
  <c r="DI24" i="38"/>
  <c r="JP24" i="38" s="1"/>
  <c r="CH24" i="38"/>
  <c r="BG24" i="38"/>
  <c r="AF24" i="38"/>
  <c r="E24" i="38"/>
  <c r="D24" i="38"/>
  <c r="C24" i="38"/>
  <c r="JY23" i="38"/>
  <c r="JX23" i="38"/>
  <c r="JW23" i="38"/>
  <c r="JV23" i="38"/>
  <c r="JO23" i="38"/>
  <c r="IN23" i="38"/>
  <c r="HM23" i="38"/>
  <c r="GL23" i="38"/>
  <c r="FK23" i="38"/>
  <c r="EJ23" i="38"/>
  <c r="DI23" i="38"/>
  <c r="CH23" i="38"/>
  <c r="BG23" i="38"/>
  <c r="AF23" i="38"/>
  <c r="E23" i="38"/>
  <c r="D23" i="38"/>
  <c r="C23" i="38"/>
  <c r="JW22" i="38"/>
  <c r="JV22" i="38"/>
  <c r="JO22" i="38"/>
  <c r="IN22" i="38"/>
  <c r="HM22" i="38"/>
  <c r="GL22" i="38"/>
  <c r="FK22" i="38"/>
  <c r="EJ22" i="38"/>
  <c r="DI22" i="38"/>
  <c r="CH22" i="38"/>
  <c r="BG22" i="38"/>
  <c r="AF22" i="38"/>
  <c r="E22" i="38"/>
  <c r="D22" i="38"/>
  <c r="C22" i="38"/>
  <c r="JY21" i="38"/>
  <c r="JX21" i="38"/>
  <c r="JO21" i="38"/>
  <c r="IN21" i="38"/>
  <c r="HM21" i="38"/>
  <c r="GL21" i="38"/>
  <c r="FK21" i="38"/>
  <c r="EJ21" i="38"/>
  <c r="DI21" i="38"/>
  <c r="CH21" i="38"/>
  <c r="BG21" i="38"/>
  <c r="AF21" i="38"/>
  <c r="E21" i="38"/>
  <c r="D21" i="38"/>
  <c r="C21" i="38"/>
  <c r="N97" i="24"/>
  <c r="O97" i="24" s="1"/>
  <c r="P97" i="24" s="1"/>
  <c r="M20" i="24"/>
  <c r="C75" i="24"/>
  <c r="K20" i="24"/>
  <c r="G20" i="24"/>
  <c r="C81" i="24"/>
  <c r="C73" i="24"/>
  <c r="N20" i="24"/>
  <c r="J20" i="24"/>
  <c r="F20" i="24"/>
  <c r="BM108" i="24"/>
  <c r="BM105" i="24"/>
  <c r="BU108" i="24"/>
  <c r="BU105" i="24"/>
  <c r="CC108" i="24"/>
  <c r="CC105" i="24"/>
  <c r="CK108" i="24"/>
  <c r="CK105" i="24"/>
  <c r="CS108" i="24"/>
  <c r="CS105" i="24"/>
  <c r="DA108" i="24"/>
  <c r="DA105" i="24"/>
  <c r="DM108" i="24"/>
  <c r="DM105" i="24"/>
  <c r="DU108" i="24"/>
  <c r="DU105" i="24"/>
  <c r="EC108" i="24"/>
  <c r="EC105" i="24"/>
  <c r="EL105" i="24"/>
  <c r="EL106" i="24"/>
  <c r="ET105" i="24"/>
  <c r="ET106" i="24"/>
  <c r="FB105" i="24"/>
  <c r="FB106" i="24"/>
  <c r="FJ105" i="24"/>
  <c r="FJ106" i="24"/>
  <c r="G105" i="24"/>
  <c r="W105" i="24"/>
  <c r="HO105" i="24"/>
  <c r="IE105" i="24"/>
  <c r="IM105" i="24"/>
  <c r="BM107" i="24"/>
  <c r="CC107" i="24"/>
  <c r="CS107" i="24"/>
  <c r="DY107" i="24"/>
  <c r="FV108" i="24"/>
  <c r="HB108" i="24"/>
  <c r="H20" i="24"/>
  <c r="C77" i="24"/>
  <c r="AK108" i="24"/>
  <c r="AK105" i="24"/>
  <c r="AS108" i="24"/>
  <c r="AS105" i="24"/>
  <c r="BA108" i="24"/>
  <c r="BA105" i="24"/>
  <c r="BJ105" i="24"/>
  <c r="BJ106" i="24"/>
  <c r="BR105" i="24"/>
  <c r="BR106" i="24"/>
  <c r="BZ105" i="24"/>
  <c r="BZ106" i="24"/>
  <c r="CD105" i="24"/>
  <c r="CD106" i="24"/>
  <c r="CL105" i="24"/>
  <c r="CL106" i="24"/>
  <c r="CT105" i="24"/>
  <c r="CT106" i="24"/>
  <c r="DB105" i="24"/>
  <c r="DB106" i="24"/>
  <c r="DJ105" i="24"/>
  <c r="DJ106" i="24"/>
  <c r="DR105" i="24"/>
  <c r="DR106" i="24"/>
  <c r="DZ105" i="24"/>
  <c r="DZ106" i="24"/>
  <c r="EH105" i="24"/>
  <c r="EH106" i="24"/>
  <c r="IS108" i="24"/>
  <c r="IS105" i="24"/>
  <c r="JA108" i="24"/>
  <c r="JA105" i="24"/>
  <c r="JI108" i="24"/>
  <c r="JI105" i="24"/>
  <c r="BU106" i="24"/>
  <c r="CC106" i="24"/>
  <c r="CS106" i="24"/>
  <c r="CL107" i="24"/>
  <c r="DB107" i="24"/>
  <c r="DR107" i="24"/>
  <c r="EH107" i="24"/>
  <c r="FN107" i="24"/>
  <c r="S108" i="24"/>
  <c r="EQ108" i="24"/>
  <c r="EY108" i="24"/>
  <c r="FG108" i="24"/>
  <c r="FO108" i="24"/>
  <c r="GE108" i="24"/>
  <c r="GM108" i="24"/>
  <c r="GU108" i="24"/>
  <c r="HC108" i="24"/>
  <c r="HK108" i="24"/>
  <c r="HS108" i="24"/>
  <c r="IA108" i="24"/>
  <c r="II108" i="24"/>
  <c r="I20" i="24"/>
  <c r="C79" i="24"/>
  <c r="EJ101" i="24"/>
  <c r="I108" i="24"/>
  <c r="I105" i="24"/>
  <c r="M108" i="24"/>
  <c r="M105" i="24"/>
  <c r="Q108" i="24"/>
  <c r="Q105" i="24"/>
  <c r="U108" i="24"/>
  <c r="U105" i="24"/>
  <c r="Y108" i="24"/>
  <c r="Y105" i="24"/>
  <c r="AC108" i="24"/>
  <c r="AC105" i="24"/>
  <c r="AH105" i="24"/>
  <c r="AH106" i="24"/>
  <c r="AL105" i="24"/>
  <c r="AL106" i="24"/>
  <c r="AP105" i="24"/>
  <c r="AP106" i="24"/>
  <c r="AT105" i="24"/>
  <c r="AT106" i="24"/>
  <c r="AX105" i="24"/>
  <c r="AX106" i="24"/>
  <c r="BB105" i="24"/>
  <c r="BB106" i="24"/>
  <c r="BF105" i="24"/>
  <c r="BF106" i="24"/>
  <c r="BK106" i="24"/>
  <c r="BO106" i="24"/>
  <c r="BS106" i="24"/>
  <c r="BW106" i="24"/>
  <c r="CA106" i="24"/>
  <c r="CE106" i="24"/>
  <c r="CI106" i="24"/>
  <c r="CM106" i="24"/>
  <c r="CQ106" i="24"/>
  <c r="CU106" i="24"/>
  <c r="CY106" i="24"/>
  <c r="DC106" i="24"/>
  <c r="DG106" i="24"/>
  <c r="FM108" i="24"/>
  <c r="FM105" i="24"/>
  <c r="FQ108" i="24"/>
  <c r="FQ105" i="24"/>
  <c r="FU108" i="24"/>
  <c r="FU105" i="24"/>
  <c r="FY108" i="24"/>
  <c r="FY105" i="24"/>
  <c r="GC108" i="24"/>
  <c r="GC105" i="24"/>
  <c r="GG108" i="24"/>
  <c r="GG105" i="24"/>
  <c r="GK108" i="24"/>
  <c r="GK105" i="24"/>
  <c r="GO108" i="24"/>
  <c r="GO105" i="24"/>
  <c r="GS108" i="24"/>
  <c r="GS105" i="24"/>
  <c r="GW108" i="24"/>
  <c r="GW105" i="24"/>
  <c r="HA108" i="24"/>
  <c r="HA105" i="24"/>
  <c r="HE108" i="24"/>
  <c r="HE105" i="24"/>
  <c r="HI108" i="24"/>
  <c r="HI105" i="24"/>
  <c r="HQ108" i="24"/>
  <c r="HQ105" i="24"/>
  <c r="HU108" i="24"/>
  <c r="HU105" i="24"/>
  <c r="HY108" i="24"/>
  <c r="HY105" i="24"/>
  <c r="IC108" i="24"/>
  <c r="IC105" i="24"/>
  <c r="IG108" i="24"/>
  <c r="IG105" i="24"/>
  <c r="IK108" i="24"/>
  <c r="IK105" i="24"/>
  <c r="IP105" i="24"/>
  <c r="IP106" i="24"/>
  <c r="IT105" i="24"/>
  <c r="IT106" i="24"/>
  <c r="IX105" i="24"/>
  <c r="IX106" i="24"/>
  <c r="JB105" i="24"/>
  <c r="JB106" i="24"/>
  <c r="JF105" i="24"/>
  <c r="JF106" i="24"/>
  <c r="JJ105" i="24"/>
  <c r="JJ106" i="24"/>
  <c r="JN105" i="24"/>
  <c r="JN106" i="24"/>
  <c r="K105" i="24"/>
  <c r="AA105" i="24"/>
  <c r="FW105" i="24"/>
  <c r="M107" i="24"/>
  <c r="U107" i="24"/>
  <c r="AC107" i="24"/>
  <c r="AK107" i="24"/>
  <c r="AS107" i="24"/>
  <c r="BA107" i="24"/>
  <c r="DM107" i="24"/>
  <c r="DU107" i="24"/>
  <c r="EC107" i="24"/>
  <c r="FQ107" i="24"/>
  <c r="FY107" i="24"/>
  <c r="GG107" i="24"/>
  <c r="GO107" i="24"/>
  <c r="GW107" i="24"/>
  <c r="HE107" i="24"/>
  <c r="HU107" i="24"/>
  <c r="IC107" i="24"/>
  <c r="IK107" i="24"/>
  <c r="IS107" i="24"/>
  <c r="JA107" i="24"/>
  <c r="JI107" i="24"/>
  <c r="AL108" i="24"/>
  <c r="AT108" i="24"/>
  <c r="BB108" i="24"/>
  <c r="BJ108" i="24"/>
  <c r="BR108" i="24"/>
  <c r="BZ108" i="24"/>
  <c r="EL108" i="24"/>
  <c r="ET108" i="24"/>
  <c r="FB108" i="24"/>
  <c r="FJ108" i="24"/>
  <c r="IT108" i="24"/>
  <c r="JB108" i="24"/>
  <c r="JJ108" i="24"/>
  <c r="BI108" i="24"/>
  <c r="BI105" i="24"/>
  <c r="BQ108" i="24"/>
  <c r="BQ105" i="24"/>
  <c r="BY108" i="24"/>
  <c r="BY105" i="24"/>
  <c r="CG108" i="24"/>
  <c r="CG105" i="24"/>
  <c r="CO108" i="24"/>
  <c r="CO105" i="24"/>
  <c r="CW108" i="24"/>
  <c r="CW105" i="24"/>
  <c r="DE108" i="24"/>
  <c r="DE105" i="24"/>
  <c r="DQ108" i="24"/>
  <c r="DQ105" i="24"/>
  <c r="DY108" i="24"/>
  <c r="DY105" i="24"/>
  <c r="EG108" i="24"/>
  <c r="EG105" i="24"/>
  <c r="EP105" i="24"/>
  <c r="EP106" i="24"/>
  <c r="EX105" i="24"/>
  <c r="EX106" i="24"/>
  <c r="FF105" i="24"/>
  <c r="FF106" i="24"/>
  <c r="O105" i="24"/>
  <c r="AE105" i="24"/>
  <c r="HW105" i="24"/>
  <c r="BU107" i="24"/>
  <c r="CK107" i="24"/>
  <c r="DA107" i="24"/>
  <c r="DQ107" i="24"/>
  <c r="EG107" i="24"/>
  <c r="EX108" i="24"/>
  <c r="GD108" i="24"/>
  <c r="GT108" i="24"/>
  <c r="HJ108" i="24"/>
  <c r="AG108" i="24"/>
  <c r="AG105" i="24"/>
  <c r="AO108" i="24"/>
  <c r="AO105" i="24"/>
  <c r="AW108" i="24"/>
  <c r="AW105" i="24"/>
  <c r="BE108" i="24"/>
  <c r="BE105" i="24"/>
  <c r="BN105" i="24"/>
  <c r="BN106" i="24"/>
  <c r="BV105" i="24"/>
  <c r="BV106" i="24"/>
  <c r="CP105" i="24"/>
  <c r="CP106" i="24"/>
  <c r="CX105" i="24"/>
  <c r="CX106" i="24"/>
  <c r="DF105" i="24"/>
  <c r="DF106" i="24"/>
  <c r="DN105" i="24"/>
  <c r="DN106" i="24"/>
  <c r="DV105" i="24"/>
  <c r="DV106" i="24"/>
  <c r="ED105" i="24"/>
  <c r="ED106" i="24"/>
  <c r="IO108" i="24"/>
  <c r="IO105" i="24"/>
  <c r="IW108" i="24"/>
  <c r="IW105" i="24"/>
  <c r="JE108" i="24"/>
  <c r="JE105" i="24"/>
  <c r="JM108" i="24"/>
  <c r="JM105" i="24"/>
  <c r="AG106" i="24"/>
  <c r="AW106" i="24"/>
  <c r="BM106" i="24"/>
  <c r="CK106" i="24"/>
  <c r="DA106" i="24"/>
  <c r="DQ106" i="24"/>
  <c r="JE106" i="24"/>
  <c r="JM106" i="24"/>
  <c r="BN107" i="24"/>
  <c r="CD107" i="24"/>
  <c r="CT107" i="24"/>
  <c r="DJ107" i="24"/>
  <c r="DZ107" i="24"/>
  <c r="EP107" i="24"/>
  <c r="FF107" i="24"/>
  <c r="L20" i="24"/>
  <c r="F105" i="24"/>
  <c r="F106" i="24"/>
  <c r="J105" i="24"/>
  <c r="J106" i="24"/>
  <c r="N105" i="24"/>
  <c r="N106" i="24"/>
  <c r="R105" i="24"/>
  <c r="R106" i="24"/>
  <c r="V105" i="24"/>
  <c r="V106" i="24"/>
  <c r="Z105" i="24"/>
  <c r="Z106" i="24"/>
  <c r="AD105" i="24"/>
  <c r="AD106" i="24"/>
  <c r="EK108" i="24"/>
  <c r="EK105" i="24"/>
  <c r="EO108" i="24"/>
  <c r="EO105" i="24"/>
  <c r="ES108" i="24"/>
  <c r="ES105" i="24"/>
  <c r="EW108" i="24"/>
  <c r="EW105" i="24"/>
  <c r="FA108" i="24"/>
  <c r="FA105" i="24"/>
  <c r="FE108" i="24"/>
  <c r="FE105" i="24"/>
  <c r="FI108" i="24"/>
  <c r="FI105" i="24"/>
  <c r="FN105" i="24"/>
  <c r="FN106" i="24"/>
  <c r="FR105" i="24"/>
  <c r="FR106" i="24"/>
  <c r="FV105" i="24"/>
  <c r="FV106" i="24"/>
  <c r="FZ105" i="24"/>
  <c r="FZ106" i="24"/>
  <c r="GD105" i="24"/>
  <c r="GD106" i="24"/>
  <c r="GH105" i="24"/>
  <c r="GH106" i="24"/>
  <c r="GP105" i="24"/>
  <c r="GP106" i="24"/>
  <c r="GT105" i="24"/>
  <c r="GT106" i="24"/>
  <c r="GX105" i="24"/>
  <c r="GX106" i="24"/>
  <c r="HB105" i="24"/>
  <c r="HB106" i="24"/>
  <c r="HF105" i="24"/>
  <c r="HF106" i="24"/>
  <c r="HJ105" i="24"/>
  <c r="HJ106" i="24"/>
  <c r="HN105" i="24"/>
  <c r="HN106" i="24"/>
  <c r="HR105" i="24"/>
  <c r="HR106" i="24"/>
  <c r="HV105" i="24"/>
  <c r="HV106" i="24"/>
  <c r="HZ105" i="24"/>
  <c r="HZ106" i="24"/>
  <c r="ID105" i="24"/>
  <c r="ID106" i="24"/>
  <c r="IH105" i="24"/>
  <c r="IH106" i="24"/>
  <c r="IL105" i="24"/>
  <c r="IL106" i="24"/>
  <c r="AK106" i="24"/>
  <c r="AS106" i="24"/>
  <c r="BA106" i="24"/>
  <c r="BI106" i="24"/>
  <c r="BQ106" i="24"/>
  <c r="BY106" i="24"/>
  <c r="CG106" i="24"/>
  <c r="CO106" i="24"/>
  <c r="CW106" i="24"/>
  <c r="DE106" i="24"/>
  <c r="DM106" i="24"/>
  <c r="DU106" i="24"/>
  <c r="EC106" i="24"/>
  <c r="EK106" i="24"/>
  <c r="ES106" i="24"/>
  <c r="FA106" i="24"/>
  <c r="FI106" i="24"/>
  <c r="IS106" i="24"/>
  <c r="JA106" i="24"/>
  <c r="JI106" i="24"/>
  <c r="F107" i="24"/>
  <c r="N107" i="24"/>
  <c r="V107" i="24"/>
  <c r="AD107" i="24"/>
  <c r="BJ107" i="24"/>
  <c r="BR107" i="24"/>
  <c r="BZ107" i="24"/>
  <c r="CP107" i="24"/>
  <c r="CX107" i="24"/>
  <c r="DF107" i="24"/>
  <c r="DN107" i="24"/>
  <c r="DV107" i="24"/>
  <c r="ED107" i="24"/>
  <c r="EL107" i="24"/>
  <c r="ET107" i="24"/>
  <c r="FB107" i="24"/>
  <c r="FJ107" i="24"/>
  <c r="FR107" i="24"/>
  <c r="FZ107" i="24"/>
  <c r="GH107" i="24"/>
  <c r="GP107" i="24"/>
  <c r="GX107" i="24"/>
  <c r="HF107" i="24"/>
  <c r="HN107" i="24"/>
  <c r="HV107" i="24"/>
  <c r="ID107" i="24"/>
  <c r="IL107" i="24"/>
  <c r="G107" i="24"/>
  <c r="K107" i="24"/>
  <c r="O107" i="24"/>
  <c r="S107" i="24"/>
  <c r="W107" i="24"/>
  <c r="AA107" i="24"/>
  <c r="AE107" i="24"/>
  <c r="AI107" i="24"/>
  <c r="AM107" i="24"/>
  <c r="AQ107" i="24"/>
  <c r="AU107" i="24"/>
  <c r="AY107" i="24"/>
  <c r="BC107" i="24"/>
  <c r="BK107" i="24"/>
  <c r="BO107" i="24"/>
  <c r="BS107" i="24"/>
  <c r="BW107" i="24"/>
  <c r="CA107" i="24"/>
  <c r="CE107" i="24"/>
  <c r="CI107" i="24"/>
  <c r="CM107" i="24"/>
  <c r="CQ107" i="24"/>
  <c r="CU107" i="24"/>
  <c r="CY107" i="24"/>
  <c r="DC107" i="24"/>
  <c r="DG107" i="24"/>
  <c r="DK107" i="24"/>
  <c r="DO107" i="24"/>
  <c r="DS107" i="24"/>
  <c r="DW107" i="24"/>
  <c r="EA107" i="24"/>
  <c r="EE107" i="24"/>
  <c r="EI107" i="24"/>
  <c r="EM107" i="24"/>
  <c r="EQ107" i="24"/>
  <c r="EU107" i="24"/>
  <c r="EY107" i="24"/>
  <c r="FC107" i="24"/>
  <c r="FG107" i="24"/>
  <c r="FO107" i="24"/>
  <c r="FS107" i="24"/>
  <c r="FW107" i="24"/>
  <c r="GA107" i="24"/>
  <c r="GE107" i="24"/>
  <c r="GI107" i="24"/>
  <c r="GM107" i="24"/>
  <c r="GQ107" i="24"/>
  <c r="GU107" i="24"/>
  <c r="GY107" i="24"/>
  <c r="HC107" i="24"/>
  <c r="HG107" i="24"/>
  <c r="HK107" i="24"/>
  <c r="HO107" i="24"/>
  <c r="HS107" i="24"/>
  <c r="HW107" i="24"/>
  <c r="IA107" i="24"/>
  <c r="IE107" i="24"/>
  <c r="II107" i="24"/>
  <c r="IM107" i="24"/>
  <c r="IQ107" i="24"/>
  <c r="IU107" i="24"/>
  <c r="IY107" i="24"/>
  <c r="JC107" i="24"/>
  <c r="JG107" i="24"/>
  <c r="JK107" i="24"/>
  <c r="H108" i="24"/>
  <c r="L108" i="24"/>
  <c r="P108" i="24"/>
  <c r="T108" i="24"/>
  <c r="X108" i="24"/>
  <c r="AB108" i="24"/>
  <c r="AJ108" i="24"/>
  <c r="AN108" i="24"/>
  <c r="AR108" i="24"/>
  <c r="AV108" i="24"/>
  <c r="AZ108" i="24"/>
  <c r="BD108" i="24"/>
  <c r="BH108" i="24"/>
  <c r="BL108" i="24"/>
  <c r="BP108" i="24"/>
  <c r="BT108" i="24"/>
  <c r="BX108" i="24"/>
  <c r="CB108" i="24"/>
  <c r="CF108" i="24"/>
  <c r="CJ108" i="24"/>
  <c r="CN108" i="24"/>
  <c r="CR108" i="24"/>
  <c r="CV108" i="24"/>
  <c r="CZ108" i="24"/>
  <c r="DD108" i="24"/>
  <c r="DH108" i="24"/>
  <c r="DL108" i="24"/>
  <c r="DP108" i="24"/>
  <c r="DT108" i="24"/>
  <c r="DX108" i="24"/>
  <c r="EB108" i="24"/>
  <c r="EF108" i="24"/>
  <c r="EN108" i="24"/>
  <c r="ER108" i="24"/>
  <c r="EV108" i="24"/>
  <c r="EZ108" i="24"/>
  <c r="FD108" i="24"/>
  <c r="FH108" i="24"/>
  <c r="FL108" i="24"/>
  <c r="FP108" i="24"/>
  <c r="FT108" i="24"/>
  <c r="FX108" i="24"/>
  <c r="GB108" i="24"/>
  <c r="GF108" i="24"/>
  <c r="GJ108" i="24"/>
  <c r="GN108" i="24"/>
  <c r="GR108" i="24"/>
  <c r="GV108" i="24"/>
  <c r="GZ108" i="24"/>
  <c r="HD108" i="24"/>
  <c r="HH108" i="24"/>
  <c r="HL108" i="24"/>
  <c r="HP108" i="24"/>
  <c r="HT108" i="24"/>
  <c r="HX108" i="24"/>
  <c r="IB108" i="24"/>
  <c r="IF108" i="24"/>
  <c r="IJ108" i="24"/>
  <c r="IR108" i="24"/>
  <c r="IV108" i="24"/>
  <c r="IZ108" i="24"/>
  <c r="JD108" i="24"/>
  <c r="JH108" i="24"/>
  <c r="JL108" i="24"/>
  <c r="O108" i="38"/>
  <c r="O105" i="38"/>
  <c r="AA108" i="38"/>
  <c r="AA105" i="38"/>
  <c r="AQ108" i="38"/>
  <c r="AQ105" i="38"/>
  <c r="BK108" i="38"/>
  <c r="BK105" i="38"/>
  <c r="BS108" i="38"/>
  <c r="BS105" i="38"/>
  <c r="CJ105" i="38"/>
  <c r="CJ106" i="38"/>
  <c r="CZ105" i="38"/>
  <c r="CZ106" i="38"/>
  <c r="HW108" i="38"/>
  <c r="HW105" i="38"/>
  <c r="IM108" i="38"/>
  <c r="IM105" i="38"/>
  <c r="JC108" i="38"/>
  <c r="JC105" i="38"/>
  <c r="BK106" i="38"/>
  <c r="HW106" i="38"/>
  <c r="CJ107" i="38"/>
  <c r="GZ107" i="38"/>
  <c r="BM108" i="38"/>
  <c r="S108" i="38"/>
  <c r="S105" i="38"/>
  <c r="AI108" i="38"/>
  <c r="AI105" i="38"/>
  <c r="AY108" i="38"/>
  <c r="AY105" i="38"/>
  <c r="BW108" i="38"/>
  <c r="BW105" i="38"/>
  <c r="CN105" i="38"/>
  <c r="CN106" i="38"/>
  <c r="DD105" i="38"/>
  <c r="DD106" i="38"/>
  <c r="IA108" i="38"/>
  <c r="IA105" i="38"/>
  <c r="IQ108" i="38"/>
  <c r="IQ105" i="38"/>
  <c r="JG108" i="38"/>
  <c r="JG105" i="38"/>
  <c r="JC106" i="38"/>
  <c r="CZ107" i="38"/>
  <c r="L105" i="38"/>
  <c r="L106" i="38"/>
  <c r="X105" i="38"/>
  <c r="X106" i="38"/>
  <c r="AJ105" i="38"/>
  <c r="AJ106" i="38"/>
  <c r="AV105" i="38"/>
  <c r="AV106" i="38"/>
  <c r="BD105" i="38"/>
  <c r="BD106" i="38"/>
  <c r="BP105" i="38"/>
  <c r="BP106" i="38"/>
  <c r="CB105" i="38"/>
  <c r="CB106" i="38"/>
  <c r="GQ108" i="38"/>
  <c r="GQ105" i="38"/>
  <c r="HC108" i="38"/>
  <c r="HC105" i="38"/>
  <c r="HK108" i="38"/>
  <c r="HK105" i="38"/>
  <c r="HX105" i="38"/>
  <c r="HX106" i="38"/>
  <c r="IF105" i="38"/>
  <c r="IF106" i="38"/>
  <c r="IV105" i="38"/>
  <c r="IV106" i="38"/>
  <c r="JH105" i="38"/>
  <c r="JH106" i="38"/>
  <c r="I105" i="38"/>
  <c r="AG105" i="38"/>
  <c r="AW105" i="38"/>
  <c r="BM105" i="38"/>
  <c r="CC105" i="38"/>
  <c r="GS105" i="38"/>
  <c r="HQ105" i="38"/>
  <c r="IW105" i="38"/>
  <c r="AA107" i="38"/>
  <c r="AY107" i="38"/>
  <c r="CE107" i="38"/>
  <c r="HC107" i="38"/>
  <c r="IA107" i="38"/>
  <c r="JG107" i="38"/>
  <c r="AB108" i="38"/>
  <c r="I107" i="38"/>
  <c r="M107" i="38"/>
  <c r="Q107" i="38"/>
  <c r="U107" i="38"/>
  <c r="Y107" i="38"/>
  <c r="AC107" i="38"/>
  <c r="AG107" i="38"/>
  <c r="AK107" i="38"/>
  <c r="AO107" i="38"/>
  <c r="AS107" i="38"/>
  <c r="AW107" i="38"/>
  <c r="BA107" i="38"/>
  <c r="BE107" i="38"/>
  <c r="BI107" i="38"/>
  <c r="BM107" i="38"/>
  <c r="BQ107" i="38"/>
  <c r="BU107" i="38"/>
  <c r="BY107" i="38"/>
  <c r="CC107" i="38"/>
  <c r="CG107" i="38"/>
  <c r="DK108" i="38"/>
  <c r="DK105" i="38"/>
  <c r="DO108" i="38"/>
  <c r="DO105" i="38"/>
  <c r="DS108" i="38"/>
  <c r="DS105" i="38"/>
  <c r="DW108" i="38"/>
  <c r="DW105" i="38"/>
  <c r="EA108" i="38"/>
  <c r="EA105" i="38"/>
  <c r="EE108" i="38"/>
  <c r="EE105" i="38"/>
  <c r="EI108" i="38"/>
  <c r="EI105" i="38"/>
  <c r="EM108" i="38"/>
  <c r="EM105" i="38"/>
  <c r="EQ108" i="38"/>
  <c r="EQ105" i="38"/>
  <c r="EU108" i="38"/>
  <c r="EU105" i="38"/>
  <c r="EY108" i="38"/>
  <c r="EY105" i="38"/>
  <c r="FC108" i="38"/>
  <c r="FC105" i="38"/>
  <c r="FG108" i="38"/>
  <c r="FG105" i="38"/>
  <c r="FO108" i="38"/>
  <c r="FO105" i="38"/>
  <c r="FS108" i="38"/>
  <c r="FS105" i="38"/>
  <c r="FW108" i="38"/>
  <c r="FW105" i="38"/>
  <c r="GA108" i="38"/>
  <c r="GA105" i="38"/>
  <c r="GE108" i="38"/>
  <c r="GE105" i="38"/>
  <c r="GI108" i="38"/>
  <c r="GI105" i="38"/>
  <c r="GN105" i="38"/>
  <c r="GN106" i="38"/>
  <c r="GR105" i="38"/>
  <c r="GR106" i="38"/>
  <c r="GV105" i="38"/>
  <c r="GV106" i="38"/>
  <c r="GZ105" i="38"/>
  <c r="GZ106" i="38"/>
  <c r="HD105" i="38"/>
  <c r="HD106" i="38"/>
  <c r="HH105" i="38"/>
  <c r="HH106" i="38"/>
  <c r="HL105" i="38"/>
  <c r="HL106" i="38"/>
  <c r="HQ107" i="38"/>
  <c r="HU107" i="38"/>
  <c r="HY107" i="38"/>
  <c r="IC107" i="38"/>
  <c r="IG107" i="38"/>
  <c r="IK107" i="38"/>
  <c r="IO107" i="38"/>
  <c r="IS107" i="38"/>
  <c r="IW107" i="38"/>
  <c r="JA107" i="38"/>
  <c r="JE107" i="38"/>
  <c r="JI107" i="38"/>
  <c r="JM107" i="38"/>
  <c r="S106" i="38"/>
  <c r="AA106" i="38"/>
  <c r="AI106" i="38"/>
  <c r="AQ106" i="38"/>
  <c r="AY106" i="38"/>
  <c r="BW106" i="38"/>
  <c r="DK106" i="38"/>
  <c r="DS106" i="38"/>
  <c r="EA106" i="38"/>
  <c r="EI106" i="38"/>
  <c r="EQ106" i="38"/>
  <c r="EY106" i="38"/>
  <c r="FG106" i="38"/>
  <c r="FO106" i="38"/>
  <c r="FW106" i="38"/>
  <c r="GE106" i="38"/>
  <c r="HC106" i="38"/>
  <c r="HK106" i="38"/>
  <c r="IA106" i="38"/>
  <c r="IQ106" i="38"/>
  <c r="JG106" i="38"/>
  <c r="L107" i="38"/>
  <c r="AJ107" i="38"/>
  <c r="BP107" i="38"/>
  <c r="CN107" i="38"/>
  <c r="DD107" i="38"/>
  <c r="GN107" i="38"/>
  <c r="GV107" i="38"/>
  <c r="HD107" i="38"/>
  <c r="HL107" i="38"/>
  <c r="JH107" i="38"/>
  <c r="M108" i="38"/>
  <c r="U108" i="38"/>
  <c r="AC108" i="38"/>
  <c r="AK108" i="38"/>
  <c r="AS108" i="38"/>
  <c r="BA108" i="38"/>
  <c r="BI108" i="38"/>
  <c r="BQ108" i="38"/>
  <c r="BY108" i="38"/>
  <c r="CG108" i="38"/>
  <c r="CO108" i="38"/>
  <c r="CW108" i="38"/>
  <c r="DE108" i="38"/>
  <c r="DM108" i="38"/>
  <c r="DU108" i="38"/>
  <c r="EC108" i="38"/>
  <c r="EK108" i="38"/>
  <c r="ES108" i="38"/>
  <c r="FA108" i="38"/>
  <c r="FI108" i="38"/>
  <c r="FQ108" i="38"/>
  <c r="FY108" i="38"/>
  <c r="GG108" i="38"/>
  <c r="GO108" i="38"/>
  <c r="GW108" i="38"/>
  <c r="HE108" i="38"/>
  <c r="HU108" i="38"/>
  <c r="IC108" i="38"/>
  <c r="IK108" i="38"/>
  <c r="IS108" i="38"/>
  <c r="JA108" i="38"/>
  <c r="JI108" i="38"/>
  <c r="G108" i="38"/>
  <c r="G105" i="38"/>
  <c r="K108" i="38"/>
  <c r="K105" i="38"/>
  <c r="W108" i="38"/>
  <c r="W105" i="38"/>
  <c r="AE108" i="38"/>
  <c r="AE105" i="38"/>
  <c r="AM108" i="38"/>
  <c r="AM105" i="38"/>
  <c r="AU108" i="38"/>
  <c r="AU105" i="38"/>
  <c r="BC108" i="38"/>
  <c r="BC105" i="38"/>
  <c r="BO108" i="38"/>
  <c r="BO105" i="38"/>
  <c r="CA108" i="38"/>
  <c r="CA105" i="38"/>
  <c r="CE108" i="38"/>
  <c r="CE105" i="38"/>
  <c r="CR105" i="38"/>
  <c r="CR106" i="38"/>
  <c r="CV105" i="38"/>
  <c r="CV106" i="38"/>
  <c r="DH105" i="38"/>
  <c r="DH106" i="38"/>
  <c r="HO108" i="38"/>
  <c r="HO105" i="38"/>
  <c r="HS108" i="38"/>
  <c r="HS105" i="38"/>
  <c r="IE108" i="38"/>
  <c r="IE105" i="38"/>
  <c r="II108" i="38"/>
  <c r="II105" i="38"/>
  <c r="IU108" i="38"/>
  <c r="IU105" i="38"/>
  <c r="IY108" i="38"/>
  <c r="IY105" i="38"/>
  <c r="JK108" i="38"/>
  <c r="JK105" i="38"/>
  <c r="O106" i="38"/>
  <c r="AM106" i="38"/>
  <c r="AU106" i="38"/>
  <c r="BS106" i="38"/>
  <c r="CA106" i="38"/>
  <c r="HO106" i="38"/>
  <c r="IM106" i="38"/>
  <c r="JK106" i="38"/>
  <c r="CR107" i="38"/>
  <c r="GR107" i="38"/>
  <c r="HH107" i="38"/>
  <c r="BU108" i="38"/>
  <c r="CC108" i="38"/>
  <c r="H105" i="38"/>
  <c r="H106" i="38"/>
  <c r="P105" i="38"/>
  <c r="P106" i="38"/>
  <c r="T105" i="38"/>
  <c r="T106" i="38"/>
  <c r="AB105" i="38"/>
  <c r="AB106" i="38"/>
  <c r="AN105" i="38"/>
  <c r="AN106" i="38"/>
  <c r="AR105" i="38"/>
  <c r="AR106" i="38"/>
  <c r="AZ105" i="38"/>
  <c r="AZ106" i="38"/>
  <c r="BH105" i="38"/>
  <c r="BH106" i="38"/>
  <c r="BL105" i="38"/>
  <c r="BL106" i="38"/>
  <c r="BT105" i="38"/>
  <c r="BT106" i="38"/>
  <c r="BX105" i="38"/>
  <c r="BX106" i="38"/>
  <c r="CF105" i="38"/>
  <c r="CF106" i="38"/>
  <c r="GM108" i="38"/>
  <c r="GM105" i="38"/>
  <c r="GU108" i="38"/>
  <c r="GU105" i="38"/>
  <c r="GY108" i="38"/>
  <c r="GY105" i="38"/>
  <c r="HG108" i="38"/>
  <c r="HG105" i="38"/>
  <c r="HP105" i="38"/>
  <c r="HP106" i="38"/>
  <c r="HT105" i="38"/>
  <c r="HT106" i="38"/>
  <c r="IB105" i="38"/>
  <c r="IB106" i="38"/>
  <c r="IJ105" i="38"/>
  <c r="IJ106" i="38"/>
  <c r="IR105" i="38"/>
  <c r="IR106" i="38"/>
  <c r="IZ105" i="38"/>
  <c r="IZ106" i="38"/>
  <c r="JD105" i="38"/>
  <c r="JD106" i="38"/>
  <c r="JL105" i="38"/>
  <c r="JL106" i="38"/>
  <c r="Q105" i="38"/>
  <c r="Y105" i="38"/>
  <c r="AO105" i="38"/>
  <c r="BE105" i="38"/>
  <c r="BU105" i="38"/>
  <c r="HA105" i="38"/>
  <c r="HI105" i="38"/>
  <c r="HY105" i="38"/>
  <c r="IG105" i="38"/>
  <c r="IO105" i="38"/>
  <c r="JE105" i="38"/>
  <c r="JM105" i="38"/>
  <c r="K107" i="38"/>
  <c r="S107" i="38"/>
  <c r="AI107" i="38"/>
  <c r="AQ107" i="38"/>
  <c r="BO107" i="38"/>
  <c r="BW107" i="38"/>
  <c r="GM107" i="38"/>
  <c r="GU107" i="38"/>
  <c r="HK107" i="38"/>
  <c r="HS107" i="38"/>
  <c r="II107" i="38"/>
  <c r="IQ107" i="38"/>
  <c r="IY107" i="38"/>
  <c r="L108" i="38"/>
  <c r="T108" i="38"/>
  <c r="AJ108" i="38"/>
  <c r="AR108" i="38"/>
  <c r="AZ108" i="38"/>
  <c r="BH108" i="38"/>
  <c r="BP108" i="38"/>
  <c r="BX108" i="38"/>
  <c r="CF108" i="38"/>
  <c r="CN108" i="38"/>
  <c r="CV108" i="38"/>
  <c r="DD108" i="38"/>
  <c r="HT108" i="38"/>
  <c r="IB108" i="38"/>
  <c r="IJ108" i="38"/>
  <c r="IR108" i="38"/>
  <c r="IZ108" i="38"/>
  <c r="JH108" i="38"/>
  <c r="CI108" i="38"/>
  <c r="CI105" i="38"/>
  <c r="CM108" i="38"/>
  <c r="CM105" i="38"/>
  <c r="CQ108" i="38"/>
  <c r="CQ105" i="38"/>
  <c r="CU108" i="38"/>
  <c r="CU105" i="38"/>
  <c r="CY108" i="38"/>
  <c r="CY105" i="38"/>
  <c r="DC108" i="38"/>
  <c r="DC105" i="38"/>
  <c r="DG108" i="38"/>
  <c r="DG105" i="38"/>
  <c r="DL105" i="38"/>
  <c r="DL106" i="38"/>
  <c r="DP105" i="38"/>
  <c r="DP106" i="38"/>
  <c r="DT105" i="38"/>
  <c r="DT106" i="38"/>
  <c r="DX105" i="38"/>
  <c r="DX106" i="38"/>
  <c r="EB105" i="38"/>
  <c r="EB106" i="38"/>
  <c r="EF105" i="38"/>
  <c r="EF106" i="38"/>
  <c r="EN105" i="38"/>
  <c r="EN106" i="38"/>
  <c r="ER105" i="38"/>
  <c r="ER106" i="38"/>
  <c r="EV105" i="38"/>
  <c r="EV106" i="38"/>
  <c r="EZ105" i="38"/>
  <c r="EZ106" i="38"/>
  <c r="FD105" i="38"/>
  <c r="FD106" i="38"/>
  <c r="FH105" i="38"/>
  <c r="FH106" i="38"/>
  <c r="FL105" i="38"/>
  <c r="FL106" i="38"/>
  <c r="FP105" i="38"/>
  <c r="FP106" i="38"/>
  <c r="FT105" i="38"/>
  <c r="FT106" i="38"/>
  <c r="FX105" i="38"/>
  <c r="FX106" i="38"/>
  <c r="GB105" i="38"/>
  <c r="GB106" i="38"/>
  <c r="GF105" i="38"/>
  <c r="GF106" i="38"/>
  <c r="GJ105" i="38"/>
  <c r="GJ106" i="38"/>
  <c r="GO107" i="38"/>
  <c r="GS107" i="38"/>
  <c r="GW107" i="38"/>
  <c r="HA107" i="38"/>
  <c r="HE107" i="38"/>
  <c r="HI107" i="38"/>
  <c r="M105" i="38"/>
  <c r="U105" i="38"/>
  <c r="AC105" i="38"/>
  <c r="AK105" i="38"/>
  <c r="AS105" i="38"/>
  <c r="BA105" i="38"/>
  <c r="BI105" i="38"/>
  <c r="BQ105" i="38"/>
  <c r="BY105" i="38"/>
  <c r="CG105" i="38"/>
  <c r="CO105" i="38"/>
  <c r="CW105" i="38"/>
  <c r="DE105" i="38"/>
  <c r="DM105" i="38"/>
  <c r="DU105" i="38"/>
  <c r="EC105" i="38"/>
  <c r="EK105" i="38"/>
  <c r="ES105" i="38"/>
  <c r="FA105" i="38"/>
  <c r="FI105" i="38"/>
  <c r="GO105" i="38"/>
  <c r="GW105" i="38"/>
  <c r="HE105" i="38"/>
  <c r="HU105" i="38"/>
  <c r="IC105" i="38"/>
  <c r="IK105" i="38"/>
  <c r="IS105" i="38"/>
  <c r="JA105" i="38"/>
  <c r="JI105" i="38"/>
  <c r="G107" i="38"/>
  <c r="O107" i="38"/>
  <c r="W107" i="38"/>
  <c r="AE107" i="38"/>
  <c r="AM107" i="38"/>
  <c r="AU107" i="38"/>
  <c r="BC107" i="38"/>
  <c r="BK107" i="38"/>
  <c r="BS107" i="38"/>
  <c r="CA107" i="38"/>
  <c r="CI107" i="38"/>
  <c r="CQ107" i="38"/>
  <c r="CY107" i="38"/>
  <c r="DG107" i="38"/>
  <c r="GQ107" i="38"/>
  <c r="GY107" i="38"/>
  <c r="HG107" i="38"/>
  <c r="HO107" i="38"/>
  <c r="HW107" i="38"/>
  <c r="IE107" i="38"/>
  <c r="IM107" i="38"/>
  <c r="IU107" i="38"/>
  <c r="JC107" i="38"/>
  <c r="JK107" i="38"/>
  <c r="H108" i="38"/>
  <c r="P108" i="38"/>
  <c r="X108" i="38"/>
  <c r="AN108" i="38"/>
  <c r="AV108" i="38"/>
  <c r="BD108" i="38"/>
  <c r="BL108" i="38"/>
  <c r="BT108" i="38"/>
  <c r="CB108" i="38"/>
  <c r="CJ108" i="38"/>
  <c r="CR108" i="38"/>
  <c r="CZ108" i="38"/>
  <c r="DH108" i="38"/>
  <c r="DP108" i="38"/>
  <c r="DX108" i="38"/>
  <c r="EF108" i="38"/>
  <c r="EN108" i="38"/>
  <c r="EV108" i="38"/>
  <c r="FD108" i="38"/>
  <c r="FL108" i="38"/>
  <c r="FT108" i="38"/>
  <c r="GB108" i="38"/>
  <c r="GJ108" i="38"/>
  <c r="HP108" i="38"/>
  <c r="HX108" i="38"/>
  <c r="IF108" i="38"/>
  <c r="IV108" i="38"/>
  <c r="JD108" i="38"/>
  <c r="JL108" i="38"/>
  <c r="F108" i="38"/>
  <c r="J108" i="38"/>
  <c r="N108" i="38"/>
  <c r="R108" i="38"/>
  <c r="V108" i="38"/>
  <c r="Z108" i="38"/>
  <c r="AD108" i="38"/>
  <c r="AH108" i="38"/>
  <c r="AL108" i="38"/>
  <c r="AP108" i="38"/>
  <c r="AT108" i="38"/>
  <c r="AX108" i="38"/>
  <c r="BB108" i="38"/>
  <c r="BF108" i="38"/>
  <c r="BJ108" i="38"/>
  <c r="BN108" i="38"/>
  <c r="BR108" i="38"/>
  <c r="BV108" i="38"/>
  <c r="BZ108" i="38"/>
  <c r="CD108" i="38"/>
  <c r="CL108" i="38"/>
  <c r="CP108" i="38"/>
  <c r="CT108" i="38"/>
  <c r="CX108" i="38"/>
  <c r="DB108" i="38"/>
  <c r="DF108" i="38"/>
  <c r="DJ108" i="38"/>
  <c r="DN108" i="38"/>
  <c r="DR108" i="38"/>
  <c r="DV108" i="38"/>
  <c r="DZ108" i="38"/>
  <c r="ED108" i="38"/>
  <c r="EH108" i="38"/>
  <c r="EL108" i="38"/>
  <c r="EP108" i="38"/>
  <c r="ET108" i="38"/>
  <c r="EX108" i="38"/>
  <c r="FB108" i="38"/>
  <c r="FF108" i="38"/>
  <c r="FJ108" i="38"/>
  <c r="FN108" i="38"/>
  <c r="FR108" i="38"/>
  <c r="FV108" i="38"/>
  <c r="FZ108" i="38"/>
  <c r="GD108" i="38"/>
  <c r="GH108" i="38"/>
  <c r="GP108" i="38"/>
  <c r="GT108" i="38"/>
  <c r="GX108" i="38"/>
  <c r="HB108" i="38"/>
  <c r="HF108" i="38"/>
  <c r="HJ108" i="38"/>
  <c r="HN108" i="38"/>
  <c r="HR108" i="38"/>
  <c r="HV108" i="38"/>
  <c r="HZ108" i="38"/>
  <c r="ID108" i="38"/>
  <c r="IH108" i="38"/>
  <c r="IL108" i="38"/>
  <c r="IP108" i="38"/>
  <c r="IT108" i="38"/>
  <c r="IX108" i="38"/>
  <c r="JB108" i="38"/>
  <c r="JF108" i="38"/>
  <c r="JJ108" i="38"/>
  <c r="JN108" i="38"/>
  <c r="G98" i="27"/>
  <c r="H98" i="27"/>
  <c r="I98" i="27"/>
  <c r="J98" i="27"/>
  <c r="K98" i="27"/>
  <c r="L98" i="27"/>
  <c r="M98" i="27"/>
  <c r="N98" i="27"/>
  <c r="O98" i="27"/>
  <c r="P98" i="27"/>
  <c r="Q98" i="27"/>
  <c r="R98" i="27"/>
  <c r="S98" i="27"/>
  <c r="T98" i="27"/>
  <c r="U98" i="27"/>
  <c r="V98" i="27"/>
  <c r="W98" i="27"/>
  <c r="X98" i="27"/>
  <c r="Y98" i="27"/>
  <c r="Z98" i="27"/>
  <c r="AA98" i="27"/>
  <c r="AB98" i="27"/>
  <c r="AC98" i="27"/>
  <c r="AD98" i="27"/>
  <c r="AE98" i="27"/>
  <c r="AG98" i="27"/>
  <c r="AH98" i="27"/>
  <c r="AI98" i="27"/>
  <c r="AJ98" i="27"/>
  <c r="AK98" i="27"/>
  <c r="AL98" i="27"/>
  <c r="AM98" i="27"/>
  <c r="AN98" i="27"/>
  <c r="AO98" i="27"/>
  <c r="AP98" i="27"/>
  <c r="AQ98" i="27"/>
  <c r="AR98" i="27"/>
  <c r="AS98" i="27"/>
  <c r="AT98" i="27"/>
  <c r="AU98" i="27"/>
  <c r="AV98" i="27"/>
  <c r="AW98" i="27"/>
  <c r="AX98" i="27"/>
  <c r="AY98" i="27"/>
  <c r="AZ98" i="27"/>
  <c r="BA98" i="27"/>
  <c r="BB98" i="27"/>
  <c r="BC98" i="27"/>
  <c r="BD98" i="27"/>
  <c r="BE98" i="27"/>
  <c r="BF98" i="27"/>
  <c r="BH98" i="27"/>
  <c r="BI98" i="27"/>
  <c r="BJ98" i="27"/>
  <c r="BK98" i="27"/>
  <c r="BL98" i="27"/>
  <c r="BM98" i="27"/>
  <c r="BN98" i="27"/>
  <c r="BO98" i="27"/>
  <c r="BP98" i="27"/>
  <c r="BQ98" i="27"/>
  <c r="BR98" i="27"/>
  <c r="BS98" i="27"/>
  <c r="BT98" i="27"/>
  <c r="BU98" i="27"/>
  <c r="BV98" i="27"/>
  <c r="BW98" i="27"/>
  <c r="BX98" i="27"/>
  <c r="BY98" i="27"/>
  <c r="BZ98" i="27"/>
  <c r="CA98" i="27"/>
  <c r="CB98" i="27"/>
  <c r="CC98" i="27"/>
  <c r="CD98" i="27"/>
  <c r="CE98" i="27"/>
  <c r="CF98" i="27"/>
  <c r="CG98" i="27"/>
  <c r="CI98" i="27"/>
  <c r="CJ98" i="27"/>
  <c r="CK98" i="27"/>
  <c r="CL98" i="27"/>
  <c r="CM98" i="27"/>
  <c r="CN98" i="27"/>
  <c r="CO98" i="27"/>
  <c r="CP98" i="27"/>
  <c r="CQ98" i="27"/>
  <c r="CR98" i="27"/>
  <c r="CS98" i="27"/>
  <c r="CT98" i="27"/>
  <c r="CU98" i="27"/>
  <c r="CV98" i="27"/>
  <c r="CW98" i="27"/>
  <c r="CX98" i="27"/>
  <c r="CY98" i="27"/>
  <c r="CZ98" i="27"/>
  <c r="DA98" i="27"/>
  <c r="DB98" i="27"/>
  <c r="DC98" i="27"/>
  <c r="DD98" i="27"/>
  <c r="DE98" i="27"/>
  <c r="DF98" i="27"/>
  <c r="DG98" i="27"/>
  <c r="DH98" i="27"/>
  <c r="DJ98" i="27"/>
  <c r="DK98" i="27"/>
  <c r="DL98" i="27"/>
  <c r="DM98" i="27"/>
  <c r="DN98" i="27"/>
  <c r="DO98" i="27"/>
  <c r="DP98" i="27"/>
  <c r="DQ98" i="27"/>
  <c r="DR98" i="27"/>
  <c r="DS98" i="27"/>
  <c r="DT98" i="27"/>
  <c r="DU98" i="27"/>
  <c r="DV98" i="27"/>
  <c r="DW98" i="27"/>
  <c r="DX98" i="27"/>
  <c r="DY98" i="27"/>
  <c r="DZ98" i="27"/>
  <c r="EA98" i="27"/>
  <c r="EB98" i="27"/>
  <c r="EC98" i="27"/>
  <c r="ED98" i="27"/>
  <c r="EE98" i="27"/>
  <c r="EF98" i="27"/>
  <c r="EG98" i="27"/>
  <c r="EH98" i="27"/>
  <c r="EI98" i="27"/>
  <c r="EK98" i="27"/>
  <c r="EL98" i="27"/>
  <c r="EM98" i="27"/>
  <c r="EN98" i="27"/>
  <c r="EO98" i="27"/>
  <c r="EP98" i="27"/>
  <c r="EQ98" i="27"/>
  <c r="ER98" i="27"/>
  <c r="ES98" i="27"/>
  <c r="ET98" i="27"/>
  <c r="EU98" i="27"/>
  <c r="EV98" i="27"/>
  <c r="EW98" i="27"/>
  <c r="EX98" i="27"/>
  <c r="EY98" i="27"/>
  <c r="EZ98" i="27"/>
  <c r="FA98" i="27"/>
  <c r="FB98" i="27"/>
  <c r="FC98" i="27"/>
  <c r="FD98" i="27"/>
  <c r="FE98" i="27"/>
  <c r="FF98" i="27"/>
  <c r="FG98" i="27"/>
  <c r="FH98" i="27"/>
  <c r="FI98" i="27"/>
  <c r="FJ98" i="27"/>
  <c r="FL98" i="27"/>
  <c r="FM98" i="27"/>
  <c r="FN98" i="27"/>
  <c r="FO98" i="27"/>
  <c r="FP98" i="27"/>
  <c r="FQ98" i="27"/>
  <c r="FR98" i="27"/>
  <c r="FS98" i="27"/>
  <c r="FT98" i="27"/>
  <c r="FU98" i="27"/>
  <c r="FV98" i="27"/>
  <c r="FW98" i="27"/>
  <c r="FX98" i="27"/>
  <c r="FY98" i="27"/>
  <c r="FZ98" i="27"/>
  <c r="GA98" i="27"/>
  <c r="GB98" i="27"/>
  <c r="GC98" i="27"/>
  <c r="GD98" i="27"/>
  <c r="GE98" i="27"/>
  <c r="GF98" i="27"/>
  <c r="GG98" i="27"/>
  <c r="GH98" i="27"/>
  <c r="GI98" i="27"/>
  <c r="GJ98" i="27"/>
  <c r="GK98" i="27"/>
  <c r="GM98" i="27"/>
  <c r="GN98" i="27"/>
  <c r="GO98" i="27"/>
  <c r="GP98" i="27"/>
  <c r="GQ98" i="27"/>
  <c r="GR98" i="27"/>
  <c r="GS98" i="27"/>
  <c r="GT98" i="27"/>
  <c r="GU98" i="27"/>
  <c r="GV98" i="27"/>
  <c r="GW98" i="27"/>
  <c r="GX98" i="27"/>
  <c r="GY98" i="27"/>
  <c r="GZ98" i="27"/>
  <c r="HA98" i="27"/>
  <c r="HB98" i="27"/>
  <c r="HC98" i="27"/>
  <c r="HD98" i="27"/>
  <c r="HE98" i="27"/>
  <c r="HF98" i="27"/>
  <c r="HG98" i="27"/>
  <c r="HH98" i="27"/>
  <c r="HI98" i="27"/>
  <c r="HJ98" i="27"/>
  <c r="HK98" i="27"/>
  <c r="HL98" i="27"/>
  <c r="HN98" i="27"/>
  <c r="HO98" i="27"/>
  <c r="HP98" i="27"/>
  <c r="HQ98" i="27"/>
  <c r="HR98" i="27"/>
  <c r="HS98" i="27"/>
  <c r="HT98" i="27"/>
  <c r="HU98" i="27"/>
  <c r="HV98" i="27"/>
  <c r="HW98" i="27"/>
  <c r="HX98" i="27"/>
  <c r="HY98" i="27"/>
  <c r="HZ98" i="27"/>
  <c r="IA98" i="27"/>
  <c r="IB98" i="27"/>
  <c r="IC98" i="27"/>
  <c r="ID98" i="27"/>
  <c r="IE98" i="27"/>
  <c r="IF98" i="27"/>
  <c r="IG98" i="27"/>
  <c r="IH98" i="27"/>
  <c r="II98" i="27"/>
  <c r="IJ98" i="27"/>
  <c r="IK98" i="27"/>
  <c r="IL98" i="27"/>
  <c r="IM98" i="27"/>
  <c r="IO98" i="27"/>
  <c r="IP98" i="27"/>
  <c r="IQ98" i="27"/>
  <c r="IR98" i="27"/>
  <c r="IS98" i="27"/>
  <c r="IT98" i="27"/>
  <c r="IU98" i="27"/>
  <c r="IV98" i="27"/>
  <c r="IW98" i="27"/>
  <c r="IX98" i="27"/>
  <c r="IY98" i="27"/>
  <c r="IZ98" i="27"/>
  <c r="JA98" i="27"/>
  <c r="JB98" i="27"/>
  <c r="JC98" i="27"/>
  <c r="JD98" i="27"/>
  <c r="JE98" i="27"/>
  <c r="JF98" i="27"/>
  <c r="JG98" i="27"/>
  <c r="JH98" i="27"/>
  <c r="JI98" i="27"/>
  <c r="JJ98" i="27"/>
  <c r="JK98" i="27"/>
  <c r="JL98" i="27"/>
  <c r="JM98" i="27"/>
  <c r="JN98" i="27"/>
  <c r="G99" i="27"/>
  <c r="H99" i="27"/>
  <c r="I99" i="27"/>
  <c r="J99" i="27"/>
  <c r="K99" i="27"/>
  <c r="L99" i="27"/>
  <c r="M99" i="27"/>
  <c r="N99" i="27"/>
  <c r="O99" i="27"/>
  <c r="P99" i="27"/>
  <c r="Q99" i="27"/>
  <c r="R99" i="27"/>
  <c r="S99" i="27"/>
  <c r="T99" i="27"/>
  <c r="U99" i="27"/>
  <c r="V99" i="27"/>
  <c r="W99" i="27"/>
  <c r="X99" i="27"/>
  <c r="Y99" i="27"/>
  <c r="Z99" i="27"/>
  <c r="AA99" i="27"/>
  <c r="AB99" i="27"/>
  <c r="AC99" i="27"/>
  <c r="AD99" i="27"/>
  <c r="AE99" i="27"/>
  <c r="AG99" i="27"/>
  <c r="AH99" i="27"/>
  <c r="AI99" i="27"/>
  <c r="AJ99" i="27"/>
  <c r="AK99" i="27"/>
  <c r="AL99" i="27"/>
  <c r="AM99" i="27"/>
  <c r="AN99" i="27"/>
  <c r="AO99" i="27"/>
  <c r="AP99" i="27"/>
  <c r="AQ99" i="27"/>
  <c r="AR99" i="27"/>
  <c r="AS99" i="27"/>
  <c r="AT99" i="27"/>
  <c r="AU99" i="27"/>
  <c r="AV99" i="27"/>
  <c r="AW99" i="27"/>
  <c r="AX99" i="27"/>
  <c r="AY99" i="27"/>
  <c r="AZ99" i="27"/>
  <c r="BA99" i="27"/>
  <c r="BB99" i="27"/>
  <c r="BC99" i="27"/>
  <c r="BD99" i="27"/>
  <c r="BE99" i="27"/>
  <c r="BF99" i="27"/>
  <c r="BH99" i="27"/>
  <c r="BI99" i="27"/>
  <c r="BJ99" i="27"/>
  <c r="BK99" i="27"/>
  <c r="BL99" i="27"/>
  <c r="BM99" i="27"/>
  <c r="BN99" i="27"/>
  <c r="BO99" i="27"/>
  <c r="BP99" i="27"/>
  <c r="BQ99" i="27"/>
  <c r="BR99" i="27"/>
  <c r="BS99" i="27"/>
  <c r="BT99" i="27"/>
  <c r="BU99" i="27"/>
  <c r="BV99" i="27"/>
  <c r="BW99" i="27"/>
  <c r="BX99" i="27"/>
  <c r="BY99" i="27"/>
  <c r="BZ99" i="27"/>
  <c r="CA99" i="27"/>
  <c r="CB99" i="27"/>
  <c r="CC99" i="27"/>
  <c r="CD99" i="27"/>
  <c r="CE99" i="27"/>
  <c r="CF99" i="27"/>
  <c r="CG99" i="27"/>
  <c r="CI99" i="27"/>
  <c r="CJ99" i="27"/>
  <c r="CK99" i="27"/>
  <c r="CL99" i="27"/>
  <c r="CM99" i="27"/>
  <c r="CN99" i="27"/>
  <c r="CO99" i="27"/>
  <c r="CP99" i="27"/>
  <c r="CQ99" i="27"/>
  <c r="CR99" i="27"/>
  <c r="CS99" i="27"/>
  <c r="CT99" i="27"/>
  <c r="CU99" i="27"/>
  <c r="CV99" i="27"/>
  <c r="CW99" i="27"/>
  <c r="CX99" i="27"/>
  <c r="CY99" i="27"/>
  <c r="CZ99" i="27"/>
  <c r="DA99" i="27"/>
  <c r="DB99" i="27"/>
  <c r="DC99" i="27"/>
  <c r="DD99" i="27"/>
  <c r="DE99" i="27"/>
  <c r="DF99" i="27"/>
  <c r="DG99" i="27"/>
  <c r="DH99" i="27"/>
  <c r="DJ99" i="27"/>
  <c r="DK99" i="27"/>
  <c r="DL99" i="27"/>
  <c r="DM99" i="27"/>
  <c r="DN99" i="27"/>
  <c r="DO99" i="27"/>
  <c r="DP99" i="27"/>
  <c r="DQ99" i="27"/>
  <c r="DR99" i="27"/>
  <c r="DS99" i="27"/>
  <c r="DT99" i="27"/>
  <c r="DU99" i="27"/>
  <c r="DV99" i="27"/>
  <c r="DW99" i="27"/>
  <c r="DX99" i="27"/>
  <c r="DY99" i="27"/>
  <c r="DZ99" i="27"/>
  <c r="EA99" i="27"/>
  <c r="EB99" i="27"/>
  <c r="EC99" i="27"/>
  <c r="ED99" i="27"/>
  <c r="EE99" i="27"/>
  <c r="EF99" i="27"/>
  <c r="EG99" i="27"/>
  <c r="EH99" i="27"/>
  <c r="EI99" i="27"/>
  <c r="EK99" i="27"/>
  <c r="EL99" i="27"/>
  <c r="EM99" i="27"/>
  <c r="EN99" i="27"/>
  <c r="EO99" i="27"/>
  <c r="EP99" i="27"/>
  <c r="EQ99" i="27"/>
  <c r="ER99" i="27"/>
  <c r="ES99" i="27"/>
  <c r="ET99" i="27"/>
  <c r="EU99" i="27"/>
  <c r="EV99" i="27"/>
  <c r="EW99" i="27"/>
  <c r="EX99" i="27"/>
  <c r="EY99" i="27"/>
  <c r="EZ99" i="27"/>
  <c r="FA99" i="27"/>
  <c r="FB99" i="27"/>
  <c r="FC99" i="27"/>
  <c r="FD99" i="27"/>
  <c r="FE99" i="27"/>
  <c r="FF99" i="27"/>
  <c r="FG99" i="27"/>
  <c r="FH99" i="27"/>
  <c r="FI99" i="27"/>
  <c r="FJ99" i="27"/>
  <c r="FL99" i="27"/>
  <c r="FM99" i="27"/>
  <c r="FN99" i="27"/>
  <c r="FO99" i="27"/>
  <c r="FP99" i="27"/>
  <c r="FQ99" i="27"/>
  <c r="FR99" i="27"/>
  <c r="FS99" i="27"/>
  <c r="FT99" i="27"/>
  <c r="FU99" i="27"/>
  <c r="FV99" i="27"/>
  <c r="FW99" i="27"/>
  <c r="FX99" i="27"/>
  <c r="FY99" i="27"/>
  <c r="FZ99" i="27"/>
  <c r="GA99" i="27"/>
  <c r="GB99" i="27"/>
  <c r="GC99" i="27"/>
  <c r="GD99" i="27"/>
  <c r="GE99" i="27"/>
  <c r="GF99" i="27"/>
  <c r="GG99" i="27"/>
  <c r="GH99" i="27"/>
  <c r="GI99" i="27"/>
  <c r="GJ99" i="27"/>
  <c r="GK99" i="27"/>
  <c r="GM99" i="27"/>
  <c r="GN99" i="27"/>
  <c r="GO99" i="27"/>
  <c r="GP99" i="27"/>
  <c r="GQ99" i="27"/>
  <c r="GR99" i="27"/>
  <c r="GS99" i="27"/>
  <c r="GT99" i="27"/>
  <c r="GU99" i="27"/>
  <c r="GV99" i="27"/>
  <c r="GW99" i="27"/>
  <c r="GX99" i="27"/>
  <c r="GY99" i="27"/>
  <c r="GZ99" i="27"/>
  <c r="HA99" i="27"/>
  <c r="HB99" i="27"/>
  <c r="HC99" i="27"/>
  <c r="HD99" i="27"/>
  <c r="HE99" i="27"/>
  <c r="HF99" i="27"/>
  <c r="HG99" i="27"/>
  <c r="HH99" i="27"/>
  <c r="HI99" i="27"/>
  <c r="HJ99" i="27"/>
  <c r="HK99" i="27"/>
  <c r="HL99" i="27"/>
  <c r="HN99" i="27"/>
  <c r="HO99" i="27"/>
  <c r="HP99" i="27"/>
  <c r="HQ99" i="27"/>
  <c r="HR99" i="27"/>
  <c r="HS99" i="27"/>
  <c r="HT99" i="27"/>
  <c r="HU99" i="27"/>
  <c r="HV99" i="27"/>
  <c r="HW99" i="27"/>
  <c r="HX99" i="27"/>
  <c r="HY99" i="27"/>
  <c r="HZ99" i="27"/>
  <c r="IA99" i="27"/>
  <c r="IB99" i="27"/>
  <c r="IC99" i="27"/>
  <c r="ID99" i="27"/>
  <c r="IE99" i="27"/>
  <c r="IF99" i="27"/>
  <c r="IG99" i="27"/>
  <c r="IH99" i="27"/>
  <c r="II99" i="27"/>
  <c r="IJ99" i="27"/>
  <c r="IK99" i="27"/>
  <c r="IL99" i="27"/>
  <c r="IM99" i="27"/>
  <c r="IO99" i="27"/>
  <c r="IP99" i="27"/>
  <c r="IQ99" i="27"/>
  <c r="IR99" i="27"/>
  <c r="IS99" i="27"/>
  <c r="IT99" i="27"/>
  <c r="IU99" i="27"/>
  <c r="IV99" i="27"/>
  <c r="IW99" i="27"/>
  <c r="IX99" i="27"/>
  <c r="IY99" i="27"/>
  <c r="IZ99" i="27"/>
  <c r="JA99" i="27"/>
  <c r="JB99" i="27"/>
  <c r="JC99" i="27"/>
  <c r="JD99" i="27"/>
  <c r="JE99" i="27"/>
  <c r="JF99" i="27"/>
  <c r="JG99" i="27"/>
  <c r="JH99" i="27"/>
  <c r="JI99" i="27"/>
  <c r="JJ99" i="27"/>
  <c r="JK99" i="27"/>
  <c r="JL99" i="27"/>
  <c r="JM99" i="27"/>
  <c r="JN99" i="27"/>
  <c r="G100" i="27"/>
  <c r="H100" i="27"/>
  <c r="I100" i="27"/>
  <c r="J100" i="27"/>
  <c r="K100" i="27"/>
  <c r="L100" i="27"/>
  <c r="M100" i="27"/>
  <c r="N100" i="27"/>
  <c r="O100" i="27"/>
  <c r="P100" i="27"/>
  <c r="Q100" i="27"/>
  <c r="R100" i="27"/>
  <c r="S100" i="27"/>
  <c r="T100" i="27"/>
  <c r="U100" i="27"/>
  <c r="V100" i="27"/>
  <c r="W100" i="27"/>
  <c r="X100" i="27"/>
  <c r="Y100" i="27"/>
  <c r="Z100" i="27"/>
  <c r="AA100" i="27"/>
  <c r="AB100" i="27"/>
  <c r="AC100" i="27"/>
  <c r="AD100" i="27"/>
  <c r="AE100" i="27"/>
  <c r="AG100" i="27"/>
  <c r="AH100" i="27"/>
  <c r="AI100" i="27"/>
  <c r="AJ100" i="27"/>
  <c r="AK100" i="27"/>
  <c r="AL100" i="27"/>
  <c r="AM100" i="27"/>
  <c r="AN100" i="27"/>
  <c r="AO100" i="27"/>
  <c r="AP100" i="27"/>
  <c r="AQ100" i="27"/>
  <c r="AR100" i="27"/>
  <c r="AS100" i="27"/>
  <c r="AT100" i="27"/>
  <c r="AU100" i="27"/>
  <c r="AV100" i="27"/>
  <c r="AW100" i="27"/>
  <c r="AX100" i="27"/>
  <c r="AY100" i="27"/>
  <c r="AZ100" i="27"/>
  <c r="BA100" i="27"/>
  <c r="BB100" i="27"/>
  <c r="BC100" i="27"/>
  <c r="BD100" i="27"/>
  <c r="BE100" i="27"/>
  <c r="BF100" i="27"/>
  <c r="BH100" i="27"/>
  <c r="BI100" i="27"/>
  <c r="BJ100" i="27"/>
  <c r="BK100" i="27"/>
  <c r="BL100" i="27"/>
  <c r="BM100" i="27"/>
  <c r="BN100" i="27"/>
  <c r="BO100" i="27"/>
  <c r="BP100" i="27"/>
  <c r="BQ100" i="27"/>
  <c r="BR100" i="27"/>
  <c r="BS100" i="27"/>
  <c r="BT100" i="27"/>
  <c r="BU100" i="27"/>
  <c r="BV100" i="27"/>
  <c r="BW100" i="27"/>
  <c r="BX100" i="27"/>
  <c r="BY100" i="27"/>
  <c r="BZ100" i="27"/>
  <c r="CA100" i="27"/>
  <c r="CB100" i="27"/>
  <c r="CC100" i="27"/>
  <c r="CD100" i="27"/>
  <c r="CE100" i="27"/>
  <c r="CF100" i="27"/>
  <c r="CG100" i="27"/>
  <c r="CI100" i="27"/>
  <c r="CJ100" i="27"/>
  <c r="CK100" i="27"/>
  <c r="CL100" i="27"/>
  <c r="CM100" i="27"/>
  <c r="CN100" i="27"/>
  <c r="CO100" i="27"/>
  <c r="CP100" i="27"/>
  <c r="CQ100" i="27"/>
  <c r="CR100" i="27"/>
  <c r="CS100" i="27"/>
  <c r="CT100" i="27"/>
  <c r="CU100" i="27"/>
  <c r="CV100" i="27"/>
  <c r="CW100" i="27"/>
  <c r="CX100" i="27"/>
  <c r="CY100" i="27"/>
  <c r="CZ100" i="27"/>
  <c r="DA100" i="27"/>
  <c r="DB100" i="27"/>
  <c r="DC100" i="27"/>
  <c r="DD100" i="27"/>
  <c r="DE100" i="27"/>
  <c r="DF100" i="27"/>
  <c r="DG100" i="27"/>
  <c r="DH100" i="27"/>
  <c r="DJ100" i="27"/>
  <c r="DK100" i="27"/>
  <c r="DL100" i="27"/>
  <c r="DM100" i="27"/>
  <c r="DN100" i="27"/>
  <c r="DO100" i="27"/>
  <c r="DP100" i="27"/>
  <c r="DQ100" i="27"/>
  <c r="DR100" i="27"/>
  <c r="DS100" i="27"/>
  <c r="DT100" i="27"/>
  <c r="DU100" i="27"/>
  <c r="DV100" i="27"/>
  <c r="DW100" i="27"/>
  <c r="DX100" i="27"/>
  <c r="DY100" i="27"/>
  <c r="DZ100" i="27"/>
  <c r="EA100" i="27"/>
  <c r="EB100" i="27"/>
  <c r="EC100" i="27"/>
  <c r="ED100" i="27"/>
  <c r="EE100" i="27"/>
  <c r="EF100" i="27"/>
  <c r="EG100" i="27"/>
  <c r="EH100" i="27"/>
  <c r="EI100" i="27"/>
  <c r="EK100" i="27"/>
  <c r="EL100" i="27"/>
  <c r="EM100" i="27"/>
  <c r="EN100" i="27"/>
  <c r="EO100" i="27"/>
  <c r="EP100" i="27"/>
  <c r="EQ100" i="27"/>
  <c r="ER100" i="27"/>
  <c r="ES100" i="27"/>
  <c r="ET100" i="27"/>
  <c r="EU100" i="27"/>
  <c r="EV100" i="27"/>
  <c r="EW100" i="27"/>
  <c r="EX100" i="27"/>
  <c r="EY100" i="27"/>
  <c r="EZ100" i="27"/>
  <c r="FA100" i="27"/>
  <c r="FB100" i="27"/>
  <c r="FC100" i="27"/>
  <c r="FD100" i="27"/>
  <c r="FE100" i="27"/>
  <c r="FF100" i="27"/>
  <c r="FG100" i="27"/>
  <c r="FH100" i="27"/>
  <c r="FI100" i="27"/>
  <c r="FJ100" i="27"/>
  <c r="FL100" i="27"/>
  <c r="FM100" i="27"/>
  <c r="FN100" i="27"/>
  <c r="FO100" i="27"/>
  <c r="FP100" i="27"/>
  <c r="FQ100" i="27"/>
  <c r="FR100" i="27"/>
  <c r="FS100" i="27"/>
  <c r="FT100" i="27"/>
  <c r="FU100" i="27"/>
  <c r="FV100" i="27"/>
  <c r="FW100" i="27"/>
  <c r="FX100" i="27"/>
  <c r="FY100" i="27"/>
  <c r="FZ100" i="27"/>
  <c r="GA100" i="27"/>
  <c r="GB100" i="27"/>
  <c r="GC100" i="27"/>
  <c r="GD100" i="27"/>
  <c r="GE100" i="27"/>
  <c r="GF100" i="27"/>
  <c r="GG100" i="27"/>
  <c r="GH100" i="27"/>
  <c r="GI100" i="27"/>
  <c r="GJ100" i="27"/>
  <c r="GK100" i="27"/>
  <c r="GM100" i="27"/>
  <c r="GN100" i="27"/>
  <c r="GO100" i="27"/>
  <c r="GP100" i="27"/>
  <c r="GQ100" i="27"/>
  <c r="GR100" i="27"/>
  <c r="GS100" i="27"/>
  <c r="GT100" i="27"/>
  <c r="GU100" i="27"/>
  <c r="GV100" i="27"/>
  <c r="GW100" i="27"/>
  <c r="GX100" i="27"/>
  <c r="GY100" i="27"/>
  <c r="GZ100" i="27"/>
  <c r="HA100" i="27"/>
  <c r="HB100" i="27"/>
  <c r="HC100" i="27"/>
  <c r="HD100" i="27"/>
  <c r="HE100" i="27"/>
  <c r="HF100" i="27"/>
  <c r="HG100" i="27"/>
  <c r="HH100" i="27"/>
  <c r="HI100" i="27"/>
  <c r="HJ100" i="27"/>
  <c r="HK100" i="27"/>
  <c r="HL100" i="27"/>
  <c r="HN100" i="27"/>
  <c r="HO100" i="27"/>
  <c r="HP100" i="27"/>
  <c r="HQ100" i="27"/>
  <c r="HR100" i="27"/>
  <c r="HS100" i="27"/>
  <c r="HT100" i="27"/>
  <c r="HU100" i="27"/>
  <c r="HV100" i="27"/>
  <c r="HW100" i="27"/>
  <c r="HX100" i="27"/>
  <c r="HY100" i="27"/>
  <c r="HZ100" i="27"/>
  <c r="IA100" i="27"/>
  <c r="IB100" i="27"/>
  <c r="IC100" i="27"/>
  <c r="ID100" i="27"/>
  <c r="IE100" i="27"/>
  <c r="IF100" i="27"/>
  <c r="IG100" i="27"/>
  <c r="IH100" i="27"/>
  <c r="II100" i="27"/>
  <c r="IJ100" i="27"/>
  <c r="IK100" i="27"/>
  <c r="IL100" i="27"/>
  <c r="IM100" i="27"/>
  <c r="IO100" i="27"/>
  <c r="IP100" i="27"/>
  <c r="IQ100" i="27"/>
  <c r="IR100" i="27"/>
  <c r="IS100" i="27"/>
  <c r="IT100" i="27"/>
  <c r="IU100" i="27"/>
  <c r="IV100" i="27"/>
  <c r="IW100" i="27"/>
  <c r="IX100" i="27"/>
  <c r="IY100" i="27"/>
  <c r="IZ100" i="27"/>
  <c r="JA100" i="27"/>
  <c r="JB100" i="27"/>
  <c r="JC100" i="27"/>
  <c r="JD100" i="27"/>
  <c r="JE100" i="27"/>
  <c r="JF100" i="27"/>
  <c r="JG100" i="27"/>
  <c r="JH100" i="27"/>
  <c r="JI100" i="27"/>
  <c r="JJ100" i="27"/>
  <c r="JK100" i="27"/>
  <c r="JL100" i="27"/>
  <c r="JM100" i="27"/>
  <c r="JN100" i="27"/>
  <c r="G101" i="27"/>
  <c r="H101" i="27"/>
  <c r="I101" i="27"/>
  <c r="J101" i="27"/>
  <c r="K101" i="27"/>
  <c r="L101" i="27"/>
  <c r="M101" i="27"/>
  <c r="N101" i="27"/>
  <c r="O101" i="27"/>
  <c r="P101" i="27"/>
  <c r="Q101" i="27"/>
  <c r="R101" i="27"/>
  <c r="S101" i="27"/>
  <c r="T101" i="27"/>
  <c r="U101" i="27"/>
  <c r="V101" i="27"/>
  <c r="W101" i="27"/>
  <c r="X101" i="27"/>
  <c r="Y101" i="27"/>
  <c r="Z101" i="27"/>
  <c r="AA101" i="27"/>
  <c r="AB101" i="27"/>
  <c r="AC101" i="27"/>
  <c r="AD101" i="27"/>
  <c r="AE101" i="27"/>
  <c r="AG101" i="27"/>
  <c r="AH101" i="27"/>
  <c r="AI101" i="27"/>
  <c r="AJ101" i="27"/>
  <c r="AK101" i="27"/>
  <c r="AL101" i="27"/>
  <c r="AM101" i="27"/>
  <c r="AN101" i="27"/>
  <c r="AO101" i="27"/>
  <c r="AP101" i="27"/>
  <c r="AQ101" i="27"/>
  <c r="AR101" i="27"/>
  <c r="AS101" i="27"/>
  <c r="AT101" i="27"/>
  <c r="AU101" i="27"/>
  <c r="AV101" i="27"/>
  <c r="AW101" i="27"/>
  <c r="AX101" i="27"/>
  <c r="AY101" i="27"/>
  <c r="AZ101" i="27"/>
  <c r="BA101" i="27"/>
  <c r="BB101" i="27"/>
  <c r="BC101" i="27"/>
  <c r="BD101" i="27"/>
  <c r="BE101" i="27"/>
  <c r="BF101" i="27"/>
  <c r="BH101" i="27"/>
  <c r="BI101" i="27"/>
  <c r="BJ101" i="27"/>
  <c r="BK101" i="27"/>
  <c r="BL101" i="27"/>
  <c r="BM101" i="27"/>
  <c r="BN101" i="27"/>
  <c r="BO101" i="27"/>
  <c r="BP101" i="27"/>
  <c r="BQ101" i="27"/>
  <c r="BR101" i="27"/>
  <c r="BS101" i="27"/>
  <c r="BT101" i="27"/>
  <c r="BU101" i="27"/>
  <c r="BV101" i="27"/>
  <c r="BW101" i="27"/>
  <c r="BX101" i="27"/>
  <c r="BY101" i="27"/>
  <c r="BZ101" i="27"/>
  <c r="CA101" i="27"/>
  <c r="CB101" i="27"/>
  <c r="CC101" i="27"/>
  <c r="CD101" i="27"/>
  <c r="CE101" i="27"/>
  <c r="CF101" i="27"/>
  <c r="CG101" i="27"/>
  <c r="CI101" i="27"/>
  <c r="CJ101" i="27"/>
  <c r="CK101" i="27"/>
  <c r="CL101" i="27"/>
  <c r="CM101" i="27"/>
  <c r="CN101" i="27"/>
  <c r="CO101" i="27"/>
  <c r="CP101" i="27"/>
  <c r="CQ101" i="27"/>
  <c r="CR101" i="27"/>
  <c r="CS101" i="27"/>
  <c r="CT101" i="27"/>
  <c r="CU101" i="27"/>
  <c r="CV101" i="27"/>
  <c r="CW101" i="27"/>
  <c r="CX101" i="27"/>
  <c r="CY101" i="27"/>
  <c r="CZ101" i="27"/>
  <c r="DA101" i="27"/>
  <c r="DB101" i="27"/>
  <c r="DC101" i="27"/>
  <c r="DD101" i="27"/>
  <c r="DE101" i="27"/>
  <c r="DF101" i="27"/>
  <c r="DG101" i="27"/>
  <c r="DH101" i="27"/>
  <c r="DJ101" i="27"/>
  <c r="DK101" i="27"/>
  <c r="DL101" i="27"/>
  <c r="DM101" i="27"/>
  <c r="DN101" i="27"/>
  <c r="DO101" i="27"/>
  <c r="DP101" i="27"/>
  <c r="DQ101" i="27"/>
  <c r="DR101" i="27"/>
  <c r="DS101" i="27"/>
  <c r="DT101" i="27"/>
  <c r="DU101" i="27"/>
  <c r="DV101" i="27"/>
  <c r="DW101" i="27"/>
  <c r="DX101" i="27"/>
  <c r="DY101" i="27"/>
  <c r="DZ101" i="27"/>
  <c r="EA101" i="27"/>
  <c r="EB101" i="27"/>
  <c r="EC101" i="27"/>
  <c r="ED101" i="27"/>
  <c r="EE101" i="27"/>
  <c r="EF101" i="27"/>
  <c r="EG101" i="27"/>
  <c r="EH101" i="27"/>
  <c r="EI101" i="27"/>
  <c r="EK101" i="27"/>
  <c r="EL101" i="27"/>
  <c r="EM101" i="27"/>
  <c r="EN101" i="27"/>
  <c r="EO101" i="27"/>
  <c r="EP101" i="27"/>
  <c r="EQ101" i="27"/>
  <c r="ER101" i="27"/>
  <c r="ES101" i="27"/>
  <c r="ET101" i="27"/>
  <c r="EU101" i="27"/>
  <c r="EV101" i="27"/>
  <c r="EW101" i="27"/>
  <c r="EX101" i="27"/>
  <c r="EY101" i="27"/>
  <c r="EZ101" i="27"/>
  <c r="FA101" i="27"/>
  <c r="FB101" i="27"/>
  <c r="FC101" i="27"/>
  <c r="FD101" i="27"/>
  <c r="FE101" i="27"/>
  <c r="FF101" i="27"/>
  <c r="FG101" i="27"/>
  <c r="FH101" i="27"/>
  <c r="FI101" i="27"/>
  <c r="FJ101" i="27"/>
  <c r="FL101" i="27"/>
  <c r="FM101" i="27"/>
  <c r="FN101" i="27"/>
  <c r="FO101" i="27"/>
  <c r="FP101" i="27"/>
  <c r="FQ101" i="27"/>
  <c r="FR101" i="27"/>
  <c r="FS101" i="27"/>
  <c r="FT101" i="27"/>
  <c r="FU101" i="27"/>
  <c r="FV101" i="27"/>
  <c r="FW101" i="27"/>
  <c r="FX101" i="27"/>
  <c r="FY101" i="27"/>
  <c r="FZ101" i="27"/>
  <c r="GA101" i="27"/>
  <c r="GB101" i="27"/>
  <c r="GC101" i="27"/>
  <c r="GD101" i="27"/>
  <c r="GE101" i="27"/>
  <c r="GF101" i="27"/>
  <c r="GG101" i="27"/>
  <c r="GH101" i="27"/>
  <c r="GI101" i="27"/>
  <c r="GJ101" i="27"/>
  <c r="GK101" i="27"/>
  <c r="GM101" i="27"/>
  <c r="GN101" i="27"/>
  <c r="GO101" i="27"/>
  <c r="GP101" i="27"/>
  <c r="GQ101" i="27"/>
  <c r="GR101" i="27"/>
  <c r="GS101" i="27"/>
  <c r="GT101" i="27"/>
  <c r="GU101" i="27"/>
  <c r="GV101" i="27"/>
  <c r="GW101" i="27"/>
  <c r="GX101" i="27"/>
  <c r="GY101" i="27"/>
  <c r="GZ101" i="27"/>
  <c r="HA101" i="27"/>
  <c r="HB101" i="27"/>
  <c r="HC101" i="27"/>
  <c r="HD101" i="27"/>
  <c r="HE101" i="27"/>
  <c r="HF101" i="27"/>
  <c r="HG101" i="27"/>
  <c r="HH101" i="27"/>
  <c r="HI101" i="27"/>
  <c r="HJ101" i="27"/>
  <c r="HK101" i="27"/>
  <c r="HL101" i="27"/>
  <c r="HN101" i="27"/>
  <c r="HO101" i="27"/>
  <c r="HP101" i="27"/>
  <c r="HQ101" i="27"/>
  <c r="HR101" i="27"/>
  <c r="HS101" i="27"/>
  <c r="HT101" i="27"/>
  <c r="HU101" i="27"/>
  <c r="HV101" i="27"/>
  <c r="HW101" i="27"/>
  <c r="HX101" i="27"/>
  <c r="HY101" i="27"/>
  <c r="HZ101" i="27"/>
  <c r="IA101" i="27"/>
  <c r="IB101" i="27"/>
  <c r="IC101" i="27"/>
  <c r="ID101" i="27"/>
  <c r="IE101" i="27"/>
  <c r="IF101" i="27"/>
  <c r="IG101" i="27"/>
  <c r="IH101" i="27"/>
  <c r="II101" i="27"/>
  <c r="IJ101" i="27"/>
  <c r="IK101" i="27"/>
  <c r="IL101" i="27"/>
  <c r="IM101" i="27"/>
  <c r="IO101" i="27"/>
  <c r="IP101" i="27"/>
  <c r="IQ101" i="27"/>
  <c r="IR101" i="27"/>
  <c r="IS101" i="27"/>
  <c r="IT101" i="27"/>
  <c r="IU101" i="27"/>
  <c r="IV101" i="27"/>
  <c r="IW101" i="27"/>
  <c r="IX101" i="27"/>
  <c r="IY101" i="27"/>
  <c r="IZ101" i="27"/>
  <c r="JA101" i="27"/>
  <c r="JB101" i="27"/>
  <c r="JC101" i="27"/>
  <c r="JD101" i="27"/>
  <c r="JE101" i="27"/>
  <c r="JF101" i="27"/>
  <c r="JG101" i="27"/>
  <c r="JH101" i="27"/>
  <c r="JI101" i="27"/>
  <c r="JJ101" i="27"/>
  <c r="JK101" i="27"/>
  <c r="JL101" i="27"/>
  <c r="JM101" i="27"/>
  <c r="JN101" i="27"/>
  <c r="G102" i="27"/>
  <c r="H102" i="27"/>
  <c r="I102" i="27"/>
  <c r="J102" i="27"/>
  <c r="K102" i="27"/>
  <c r="L102" i="27"/>
  <c r="M102" i="27"/>
  <c r="N102" i="27"/>
  <c r="O102" i="27"/>
  <c r="P102" i="27"/>
  <c r="Q102" i="27"/>
  <c r="R102" i="27"/>
  <c r="S102" i="27"/>
  <c r="T102" i="27"/>
  <c r="U102" i="27"/>
  <c r="V102" i="27"/>
  <c r="W102" i="27"/>
  <c r="X102" i="27"/>
  <c r="Y102" i="27"/>
  <c r="Z102" i="27"/>
  <c r="AA102" i="27"/>
  <c r="AB102" i="27"/>
  <c r="AC102" i="27"/>
  <c r="AD102" i="27"/>
  <c r="AE102" i="27"/>
  <c r="AG102" i="27"/>
  <c r="AH102" i="27"/>
  <c r="AI102" i="27"/>
  <c r="AJ102" i="27"/>
  <c r="AK102" i="27"/>
  <c r="AL102" i="27"/>
  <c r="AM102" i="27"/>
  <c r="AN102" i="27"/>
  <c r="AO102" i="27"/>
  <c r="AP102" i="27"/>
  <c r="AQ102" i="27"/>
  <c r="AR102" i="27"/>
  <c r="AS102" i="27"/>
  <c r="AT102" i="27"/>
  <c r="AU102" i="27"/>
  <c r="AV102" i="27"/>
  <c r="AW102" i="27"/>
  <c r="AX102" i="27"/>
  <c r="AY102" i="27"/>
  <c r="AZ102" i="27"/>
  <c r="BA102" i="27"/>
  <c r="BB102" i="27"/>
  <c r="BC102" i="27"/>
  <c r="BD102" i="27"/>
  <c r="BE102" i="27"/>
  <c r="BF102" i="27"/>
  <c r="BH102" i="27"/>
  <c r="BI102" i="27"/>
  <c r="BJ102" i="27"/>
  <c r="BK102" i="27"/>
  <c r="BL102" i="27"/>
  <c r="BM102" i="27"/>
  <c r="BN102" i="27"/>
  <c r="BO102" i="27"/>
  <c r="BP102" i="27"/>
  <c r="BQ102" i="27"/>
  <c r="BR102" i="27"/>
  <c r="BS102" i="27"/>
  <c r="BT102" i="27"/>
  <c r="BU102" i="27"/>
  <c r="BV102" i="27"/>
  <c r="BW102" i="27"/>
  <c r="BX102" i="27"/>
  <c r="BY102" i="27"/>
  <c r="BZ102" i="27"/>
  <c r="CA102" i="27"/>
  <c r="CB102" i="27"/>
  <c r="CC102" i="27"/>
  <c r="CD102" i="27"/>
  <c r="CE102" i="27"/>
  <c r="CF102" i="27"/>
  <c r="CG102" i="27"/>
  <c r="CI102" i="27"/>
  <c r="CJ102" i="27"/>
  <c r="CK102" i="27"/>
  <c r="CL102" i="27"/>
  <c r="CM102" i="27"/>
  <c r="CN102" i="27"/>
  <c r="CO102" i="27"/>
  <c r="CP102" i="27"/>
  <c r="CQ102" i="27"/>
  <c r="CR102" i="27"/>
  <c r="CS102" i="27"/>
  <c r="CT102" i="27"/>
  <c r="CU102" i="27"/>
  <c r="CV102" i="27"/>
  <c r="CW102" i="27"/>
  <c r="CX102" i="27"/>
  <c r="CY102" i="27"/>
  <c r="CZ102" i="27"/>
  <c r="DA102" i="27"/>
  <c r="DB102" i="27"/>
  <c r="DC102" i="27"/>
  <c r="DD102" i="27"/>
  <c r="DE102" i="27"/>
  <c r="DF102" i="27"/>
  <c r="DG102" i="27"/>
  <c r="DH102" i="27"/>
  <c r="DJ102" i="27"/>
  <c r="DK102" i="27"/>
  <c r="DL102" i="27"/>
  <c r="DM102" i="27"/>
  <c r="DN102" i="27"/>
  <c r="DO102" i="27"/>
  <c r="DP102" i="27"/>
  <c r="DQ102" i="27"/>
  <c r="DR102" i="27"/>
  <c r="DS102" i="27"/>
  <c r="DT102" i="27"/>
  <c r="DU102" i="27"/>
  <c r="DV102" i="27"/>
  <c r="DW102" i="27"/>
  <c r="DX102" i="27"/>
  <c r="DY102" i="27"/>
  <c r="DZ102" i="27"/>
  <c r="EA102" i="27"/>
  <c r="EB102" i="27"/>
  <c r="EC102" i="27"/>
  <c r="ED102" i="27"/>
  <c r="EE102" i="27"/>
  <c r="EF102" i="27"/>
  <c r="EG102" i="27"/>
  <c r="EH102" i="27"/>
  <c r="EI102" i="27"/>
  <c r="EK102" i="27"/>
  <c r="EL102" i="27"/>
  <c r="EM102" i="27"/>
  <c r="EN102" i="27"/>
  <c r="EO102" i="27"/>
  <c r="EP102" i="27"/>
  <c r="EQ102" i="27"/>
  <c r="ER102" i="27"/>
  <c r="ES102" i="27"/>
  <c r="ET102" i="27"/>
  <c r="EU102" i="27"/>
  <c r="EV102" i="27"/>
  <c r="EW102" i="27"/>
  <c r="EX102" i="27"/>
  <c r="EY102" i="27"/>
  <c r="EZ102" i="27"/>
  <c r="FA102" i="27"/>
  <c r="FB102" i="27"/>
  <c r="FC102" i="27"/>
  <c r="FD102" i="27"/>
  <c r="FE102" i="27"/>
  <c r="FF102" i="27"/>
  <c r="FG102" i="27"/>
  <c r="FH102" i="27"/>
  <c r="FI102" i="27"/>
  <c r="FJ102" i="27"/>
  <c r="FL102" i="27"/>
  <c r="FM102" i="27"/>
  <c r="FN102" i="27"/>
  <c r="FO102" i="27"/>
  <c r="FP102" i="27"/>
  <c r="FQ102" i="27"/>
  <c r="FR102" i="27"/>
  <c r="FS102" i="27"/>
  <c r="FT102" i="27"/>
  <c r="FU102" i="27"/>
  <c r="FV102" i="27"/>
  <c r="FW102" i="27"/>
  <c r="FX102" i="27"/>
  <c r="FY102" i="27"/>
  <c r="FZ102" i="27"/>
  <c r="GA102" i="27"/>
  <c r="GB102" i="27"/>
  <c r="GC102" i="27"/>
  <c r="GD102" i="27"/>
  <c r="GE102" i="27"/>
  <c r="GF102" i="27"/>
  <c r="GG102" i="27"/>
  <c r="GH102" i="27"/>
  <c r="GI102" i="27"/>
  <c r="GJ102" i="27"/>
  <c r="GK102" i="27"/>
  <c r="GM102" i="27"/>
  <c r="GN102" i="27"/>
  <c r="GO102" i="27"/>
  <c r="GP102" i="27"/>
  <c r="GQ102" i="27"/>
  <c r="GR102" i="27"/>
  <c r="GS102" i="27"/>
  <c r="GT102" i="27"/>
  <c r="GU102" i="27"/>
  <c r="GV102" i="27"/>
  <c r="GW102" i="27"/>
  <c r="GX102" i="27"/>
  <c r="GY102" i="27"/>
  <c r="GZ102" i="27"/>
  <c r="HA102" i="27"/>
  <c r="HB102" i="27"/>
  <c r="HC102" i="27"/>
  <c r="HD102" i="27"/>
  <c r="HE102" i="27"/>
  <c r="HF102" i="27"/>
  <c r="HG102" i="27"/>
  <c r="HH102" i="27"/>
  <c r="HI102" i="27"/>
  <c r="HJ102" i="27"/>
  <c r="HK102" i="27"/>
  <c r="HL102" i="27"/>
  <c r="HN102" i="27"/>
  <c r="HO102" i="27"/>
  <c r="HP102" i="27"/>
  <c r="HQ102" i="27"/>
  <c r="HR102" i="27"/>
  <c r="HS102" i="27"/>
  <c r="HT102" i="27"/>
  <c r="HU102" i="27"/>
  <c r="HV102" i="27"/>
  <c r="HW102" i="27"/>
  <c r="HX102" i="27"/>
  <c r="HY102" i="27"/>
  <c r="HZ102" i="27"/>
  <c r="IA102" i="27"/>
  <c r="IB102" i="27"/>
  <c r="IC102" i="27"/>
  <c r="ID102" i="27"/>
  <c r="IE102" i="27"/>
  <c r="IF102" i="27"/>
  <c r="IG102" i="27"/>
  <c r="IH102" i="27"/>
  <c r="II102" i="27"/>
  <c r="IJ102" i="27"/>
  <c r="IK102" i="27"/>
  <c r="IL102" i="27"/>
  <c r="IM102" i="27"/>
  <c r="IO102" i="27"/>
  <c r="IP102" i="27"/>
  <c r="IQ102" i="27"/>
  <c r="IR102" i="27"/>
  <c r="IS102" i="27"/>
  <c r="IT102" i="27"/>
  <c r="IU102" i="27"/>
  <c r="IV102" i="27"/>
  <c r="IW102" i="27"/>
  <c r="IX102" i="27"/>
  <c r="IY102" i="27"/>
  <c r="IZ102" i="27"/>
  <c r="JA102" i="27"/>
  <c r="JB102" i="27"/>
  <c r="JC102" i="27"/>
  <c r="JD102" i="27"/>
  <c r="JE102" i="27"/>
  <c r="JF102" i="27"/>
  <c r="JG102" i="27"/>
  <c r="JH102" i="27"/>
  <c r="JI102" i="27"/>
  <c r="JJ102" i="27"/>
  <c r="JK102" i="27"/>
  <c r="JL102" i="27"/>
  <c r="JM102" i="27"/>
  <c r="JN102" i="27"/>
  <c r="G103" i="27"/>
  <c r="H103" i="27"/>
  <c r="I103" i="27"/>
  <c r="I107" i="27" s="1"/>
  <c r="J103" i="27"/>
  <c r="K103" i="27"/>
  <c r="L103" i="27"/>
  <c r="M103" i="27"/>
  <c r="N103" i="27"/>
  <c r="O103" i="27"/>
  <c r="P103" i="27"/>
  <c r="Q103" i="27"/>
  <c r="Q107" i="27" s="1"/>
  <c r="R103" i="27"/>
  <c r="R108" i="27" s="1"/>
  <c r="S103" i="27"/>
  <c r="T103" i="27"/>
  <c r="U103" i="27"/>
  <c r="V103" i="27"/>
  <c r="W103" i="27"/>
  <c r="X103" i="27"/>
  <c r="Y103" i="27"/>
  <c r="Y107" i="27" s="1"/>
  <c r="Z103" i="27"/>
  <c r="Z108" i="27" s="1"/>
  <c r="AA103" i="27"/>
  <c r="AB103" i="27"/>
  <c r="AC103" i="27"/>
  <c r="AD103" i="27"/>
  <c r="AE103" i="27"/>
  <c r="AG103" i="27"/>
  <c r="AH103" i="27"/>
  <c r="AH106" i="27" s="1"/>
  <c r="AI103" i="27"/>
  <c r="AJ103" i="27"/>
  <c r="AK103" i="27"/>
  <c r="AL103" i="27"/>
  <c r="AM103" i="27"/>
  <c r="AN103" i="27"/>
  <c r="AO103" i="27"/>
  <c r="AP103" i="27"/>
  <c r="AQ103" i="27"/>
  <c r="AR103" i="27"/>
  <c r="AS103" i="27"/>
  <c r="AT103" i="27"/>
  <c r="AU103" i="27"/>
  <c r="AV103" i="27"/>
  <c r="AW103" i="27"/>
  <c r="AX103" i="27"/>
  <c r="AX105" i="27" s="1"/>
  <c r="AY103" i="27"/>
  <c r="AZ103" i="27"/>
  <c r="BA103" i="27"/>
  <c r="BB103" i="27"/>
  <c r="BC103" i="27"/>
  <c r="BD103" i="27"/>
  <c r="BE103" i="27"/>
  <c r="BF103" i="27"/>
  <c r="BF108" i="27" s="1"/>
  <c r="BH103" i="27"/>
  <c r="BI103" i="27"/>
  <c r="BJ103" i="27"/>
  <c r="BK103" i="27"/>
  <c r="BL103" i="27"/>
  <c r="BM103" i="27"/>
  <c r="BN103" i="27"/>
  <c r="BO103" i="27"/>
  <c r="BP103" i="27"/>
  <c r="BQ103" i="27"/>
  <c r="BR103" i="27"/>
  <c r="BR108" i="27" s="1"/>
  <c r="BS103" i="27"/>
  <c r="BT103" i="27"/>
  <c r="BU103" i="27"/>
  <c r="BV103" i="27"/>
  <c r="BW103" i="27"/>
  <c r="BX103" i="27"/>
  <c r="BY103" i="27"/>
  <c r="BZ103" i="27"/>
  <c r="CA103" i="27"/>
  <c r="CB103" i="27"/>
  <c r="CC103" i="27"/>
  <c r="CD103" i="27"/>
  <c r="CE103" i="27"/>
  <c r="CF103" i="27"/>
  <c r="CG103" i="27"/>
  <c r="CI103" i="27"/>
  <c r="CI105" i="27" s="1"/>
  <c r="CJ103" i="27"/>
  <c r="CK103" i="27"/>
  <c r="CL103" i="27"/>
  <c r="CM103" i="27"/>
  <c r="CN103" i="27"/>
  <c r="CN107" i="27" s="1"/>
  <c r="CO103" i="27"/>
  <c r="CP103" i="27"/>
  <c r="CP107" i="27" s="1"/>
  <c r="CQ103" i="27"/>
  <c r="CR103" i="27"/>
  <c r="CS103" i="27"/>
  <c r="CT103" i="27"/>
  <c r="CU103" i="27"/>
  <c r="CV103" i="27"/>
  <c r="CW103" i="27"/>
  <c r="CX103" i="27"/>
  <c r="CY103" i="27"/>
  <c r="CY106" i="27" s="1"/>
  <c r="CZ103" i="27"/>
  <c r="DA103" i="27"/>
  <c r="DB103" i="27"/>
  <c r="DC103" i="27"/>
  <c r="DD103" i="27"/>
  <c r="DE103" i="27"/>
  <c r="DF103" i="27"/>
  <c r="DF107" i="27" s="1"/>
  <c r="DG103" i="27"/>
  <c r="DG106" i="27" s="1"/>
  <c r="DH103" i="27"/>
  <c r="DJ103" i="27"/>
  <c r="DK103" i="27"/>
  <c r="DL103" i="27"/>
  <c r="DM103" i="27"/>
  <c r="DM106" i="27" s="1"/>
  <c r="DN103" i="27"/>
  <c r="DN108" i="27" s="1"/>
  <c r="DO103" i="27"/>
  <c r="DP103" i="27"/>
  <c r="DQ103" i="27"/>
  <c r="DR103" i="27"/>
  <c r="DS103" i="27"/>
  <c r="DT103" i="27"/>
  <c r="DU103" i="27"/>
  <c r="DU105" i="27" s="1"/>
  <c r="DV103" i="27"/>
  <c r="DW103" i="27"/>
  <c r="DX103" i="27"/>
  <c r="DY103" i="27"/>
  <c r="DZ103" i="27"/>
  <c r="EA103" i="27"/>
  <c r="EB103" i="27"/>
  <c r="EC103" i="27"/>
  <c r="EC105" i="27" s="1"/>
  <c r="ED103" i="27"/>
  <c r="ED107" i="27" s="1"/>
  <c r="EE103" i="27"/>
  <c r="EE105" i="27" s="1"/>
  <c r="EF103" i="27"/>
  <c r="EG103" i="27"/>
  <c r="EH103" i="27"/>
  <c r="EI103" i="27"/>
  <c r="EK103" i="27"/>
  <c r="EL103" i="27"/>
  <c r="EM103" i="27"/>
  <c r="EM106" i="27" s="1"/>
  <c r="EN103" i="27"/>
  <c r="EO103" i="27"/>
  <c r="EP103" i="27"/>
  <c r="EQ103" i="27"/>
  <c r="ER103" i="27"/>
  <c r="ES103" i="27"/>
  <c r="ET103" i="27"/>
  <c r="ET108" i="27" s="1"/>
  <c r="EU103" i="27"/>
  <c r="EV103" i="27"/>
  <c r="EW103" i="27"/>
  <c r="EX103" i="27"/>
  <c r="EY103" i="27"/>
  <c r="EZ103" i="27"/>
  <c r="FA103" i="27"/>
  <c r="FB103" i="27"/>
  <c r="FB108" i="27" s="1"/>
  <c r="FC103" i="27"/>
  <c r="FC106" i="27" s="1"/>
  <c r="FD103" i="27"/>
  <c r="FE103" i="27"/>
  <c r="FF103" i="27"/>
  <c r="FG103" i="27"/>
  <c r="FH103" i="27"/>
  <c r="FI103" i="27"/>
  <c r="FJ103" i="27"/>
  <c r="FJ107" i="27" s="1"/>
  <c r="FL103" i="27"/>
  <c r="FM103" i="27"/>
  <c r="FN103" i="27"/>
  <c r="FN108" i="27" s="1"/>
  <c r="FO103" i="27"/>
  <c r="FP103" i="27"/>
  <c r="FQ103" i="27"/>
  <c r="FR103" i="27"/>
  <c r="FS103" i="27"/>
  <c r="FS108" i="27" s="1"/>
  <c r="FT103" i="27"/>
  <c r="FU103" i="27"/>
  <c r="FV103" i="27"/>
  <c r="FW103" i="27"/>
  <c r="FX103" i="27"/>
  <c r="FY103" i="27"/>
  <c r="FZ103" i="27"/>
  <c r="GA103" i="27"/>
  <c r="GA107" i="27" s="1"/>
  <c r="GB103" i="27"/>
  <c r="GC103" i="27"/>
  <c r="GD103" i="27"/>
  <c r="GD108" i="27" s="1"/>
  <c r="GE103" i="27"/>
  <c r="GF103" i="27"/>
  <c r="GG103" i="27"/>
  <c r="GH103" i="27"/>
  <c r="GI103" i="27"/>
  <c r="GJ103" i="27"/>
  <c r="GJ107" i="27" s="1"/>
  <c r="GK103" i="27"/>
  <c r="GM103" i="27"/>
  <c r="GM107" i="27" s="1"/>
  <c r="GN103" i="27"/>
  <c r="GO103" i="27"/>
  <c r="GP103" i="27"/>
  <c r="GQ103" i="27"/>
  <c r="GR103" i="27"/>
  <c r="GR107" i="27" s="1"/>
  <c r="GS103" i="27"/>
  <c r="GT103" i="27"/>
  <c r="GT108" i="27" s="1"/>
  <c r="GU103" i="27"/>
  <c r="GV103" i="27"/>
  <c r="GW103" i="27"/>
  <c r="GX103" i="27"/>
  <c r="GY103" i="27"/>
  <c r="GZ103" i="27"/>
  <c r="GZ107" i="27" s="1"/>
  <c r="HA103" i="27"/>
  <c r="HB103" i="27"/>
  <c r="HB108" i="27" s="1"/>
  <c r="HC103" i="27"/>
  <c r="HC107" i="27" s="1"/>
  <c r="HD103" i="27"/>
  <c r="HE103" i="27"/>
  <c r="HF103" i="27"/>
  <c r="HG103" i="27"/>
  <c r="HH103" i="27"/>
  <c r="HH107" i="27" s="1"/>
  <c r="HI103" i="27"/>
  <c r="HJ103" i="27"/>
  <c r="HK103" i="27"/>
  <c r="HK106" i="27" s="1"/>
  <c r="HL103" i="27"/>
  <c r="HN103" i="27"/>
  <c r="HO103" i="27"/>
  <c r="HP103" i="27"/>
  <c r="HQ103" i="27"/>
  <c r="HQ107" i="27" s="1"/>
  <c r="HR103" i="27"/>
  <c r="HS103" i="27"/>
  <c r="HT103" i="27"/>
  <c r="HT108" i="27" s="1"/>
  <c r="HU103" i="27"/>
  <c r="HV103" i="27"/>
  <c r="HV108" i="27" s="1"/>
  <c r="HW103" i="27"/>
  <c r="HX103" i="27"/>
  <c r="HY103" i="27"/>
  <c r="HY107" i="27" s="1"/>
  <c r="HZ103" i="27"/>
  <c r="IA103" i="27"/>
  <c r="IA107" i="27" s="1"/>
  <c r="IB103" i="27"/>
  <c r="IB108" i="27" s="1"/>
  <c r="IC103" i="27"/>
  <c r="ID103" i="27"/>
  <c r="IE103" i="27"/>
  <c r="IF103" i="27"/>
  <c r="IG103" i="27"/>
  <c r="IG107" i="27" s="1"/>
  <c r="IH103" i="27"/>
  <c r="II103" i="27"/>
  <c r="IJ103" i="27"/>
  <c r="IJ108" i="27" s="1"/>
  <c r="IK103" i="27"/>
  <c r="IL103" i="27"/>
  <c r="IM103" i="27"/>
  <c r="IO103" i="27"/>
  <c r="IP103" i="27"/>
  <c r="IP105" i="27" s="1"/>
  <c r="IQ103" i="27"/>
  <c r="IQ106" i="27" s="1"/>
  <c r="IR103" i="27"/>
  <c r="IS103" i="27"/>
  <c r="IT103" i="27"/>
  <c r="IU103" i="27"/>
  <c r="IV103" i="27"/>
  <c r="IW103" i="27"/>
  <c r="IX103" i="27"/>
  <c r="IX105" i="27" s="1"/>
  <c r="IY103" i="27"/>
  <c r="IZ103" i="27"/>
  <c r="JA103" i="27"/>
  <c r="JB103" i="27"/>
  <c r="JC103" i="27"/>
  <c r="JD103" i="27"/>
  <c r="JE103" i="27"/>
  <c r="JF103" i="27"/>
  <c r="JF106" i="27" s="1"/>
  <c r="JG103" i="27"/>
  <c r="JH103" i="27"/>
  <c r="JI103" i="27"/>
  <c r="JJ103" i="27"/>
  <c r="JK103" i="27"/>
  <c r="JL103" i="27"/>
  <c r="JM103" i="27"/>
  <c r="JN103" i="27"/>
  <c r="JN108" i="27" s="1"/>
  <c r="G104" i="27"/>
  <c r="G105" i="27" s="1"/>
  <c r="H104" i="27"/>
  <c r="I104" i="27"/>
  <c r="J104" i="27"/>
  <c r="K104" i="27"/>
  <c r="L104" i="27"/>
  <c r="M104" i="27"/>
  <c r="N104" i="27"/>
  <c r="O104" i="27"/>
  <c r="P104" i="27"/>
  <c r="Q104" i="27"/>
  <c r="R104" i="27"/>
  <c r="S104" i="27"/>
  <c r="T104" i="27"/>
  <c r="U104" i="27"/>
  <c r="V104" i="27"/>
  <c r="V108" i="27" s="1"/>
  <c r="W104" i="27"/>
  <c r="W105" i="27" s="1"/>
  <c r="X104" i="27"/>
  <c r="Y104" i="27"/>
  <c r="Z104" i="27"/>
  <c r="AA104" i="27"/>
  <c r="AB104" i="27"/>
  <c r="AC104" i="27"/>
  <c r="AD104" i="27"/>
  <c r="AE104" i="27"/>
  <c r="AG104" i="27"/>
  <c r="AH104" i="27"/>
  <c r="AI104" i="27"/>
  <c r="AJ104" i="27"/>
  <c r="AK104" i="27"/>
  <c r="AL104" i="27"/>
  <c r="AM104" i="27"/>
  <c r="AN104" i="27"/>
  <c r="AO104" i="27"/>
  <c r="AP104" i="27"/>
  <c r="AQ104" i="27"/>
  <c r="AR104" i="27"/>
  <c r="AS104" i="27"/>
  <c r="AT104" i="27"/>
  <c r="AU104" i="27"/>
  <c r="AV104" i="27"/>
  <c r="AW104" i="27"/>
  <c r="AX104" i="27"/>
  <c r="AY104" i="27"/>
  <c r="AZ104" i="27"/>
  <c r="BA104" i="27"/>
  <c r="BB104" i="27"/>
  <c r="BC104" i="27"/>
  <c r="BD104" i="27"/>
  <c r="BE104" i="27"/>
  <c r="BF104" i="27"/>
  <c r="BH104" i="27"/>
  <c r="BI104" i="27"/>
  <c r="BJ104" i="27"/>
  <c r="BK104" i="27"/>
  <c r="BL104" i="27"/>
  <c r="BL107" i="27" s="1"/>
  <c r="BM104" i="27"/>
  <c r="BN104" i="27"/>
  <c r="BO104" i="27"/>
  <c r="BP104" i="27"/>
  <c r="BQ104" i="27"/>
  <c r="BR104" i="27"/>
  <c r="BS104" i="27"/>
  <c r="BT104" i="27"/>
  <c r="BT106" i="27" s="1"/>
  <c r="BU104" i="27"/>
  <c r="BV104" i="27"/>
  <c r="BV108" i="27" s="1"/>
  <c r="BW104" i="27"/>
  <c r="BX104" i="27"/>
  <c r="BY104" i="27"/>
  <c r="BZ104" i="27"/>
  <c r="CA104" i="27"/>
  <c r="CB104" i="27"/>
  <c r="CB106" i="27" s="1"/>
  <c r="CC104" i="27"/>
  <c r="CC107" i="27" s="1"/>
  <c r="CD104" i="27"/>
  <c r="CE104" i="27"/>
  <c r="CF104" i="27"/>
  <c r="CG104" i="27"/>
  <c r="CI104" i="27"/>
  <c r="CJ104" i="27"/>
  <c r="CK104" i="27"/>
  <c r="CK108" i="27" s="1"/>
  <c r="CL104" i="27"/>
  <c r="CM104" i="27"/>
  <c r="CM106" i="27" s="1"/>
  <c r="CN104" i="27"/>
  <c r="CO104" i="27"/>
  <c r="CP104" i="27"/>
  <c r="CP108" i="27" s="1"/>
  <c r="CQ104" i="27"/>
  <c r="CR104" i="27"/>
  <c r="CS104" i="27"/>
  <c r="CS108" i="27" s="1"/>
  <c r="CT104" i="27"/>
  <c r="CU104" i="27"/>
  <c r="CV104" i="27"/>
  <c r="CW104" i="27"/>
  <c r="CX104" i="27"/>
  <c r="CY104" i="27"/>
  <c r="CZ104" i="27"/>
  <c r="DA104" i="27"/>
  <c r="DA108" i="27" s="1"/>
  <c r="DB104" i="27"/>
  <c r="DB108" i="27" s="1"/>
  <c r="DC104" i="27"/>
  <c r="DD104" i="27"/>
  <c r="DE104" i="27"/>
  <c r="DF104" i="27"/>
  <c r="DG104" i="27"/>
  <c r="DH104" i="27"/>
  <c r="DJ104" i="27"/>
  <c r="DK104" i="27"/>
  <c r="DL104" i="27"/>
  <c r="DM104" i="27"/>
  <c r="DN104" i="27"/>
  <c r="DO104" i="27"/>
  <c r="DP104" i="27"/>
  <c r="DQ104" i="27"/>
  <c r="DR104" i="27"/>
  <c r="DR107" i="27" s="1"/>
  <c r="DS104" i="27"/>
  <c r="DT104" i="27"/>
  <c r="DU104" i="27"/>
  <c r="DV104" i="27"/>
  <c r="DW104" i="27"/>
  <c r="DX104" i="27"/>
  <c r="DY104" i="27"/>
  <c r="DZ104" i="27"/>
  <c r="DZ105" i="27" s="1"/>
  <c r="EA104" i="27"/>
  <c r="EB104" i="27"/>
  <c r="EC104" i="27"/>
  <c r="ED104" i="27"/>
  <c r="EE104" i="27"/>
  <c r="EF104" i="27"/>
  <c r="EG104" i="27"/>
  <c r="EH104" i="27"/>
  <c r="EH107" i="27" s="1"/>
  <c r="EI104" i="27"/>
  <c r="EI106" i="27" s="1"/>
  <c r="EK104" i="27"/>
  <c r="EL104" i="27"/>
  <c r="EM104" i="27"/>
  <c r="EN104" i="27"/>
  <c r="EO104" i="27"/>
  <c r="EP104" i="27"/>
  <c r="EQ104" i="27"/>
  <c r="ER104" i="27"/>
  <c r="ES104" i="27"/>
  <c r="ET104" i="27"/>
  <c r="EU104" i="27"/>
  <c r="EV104" i="27"/>
  <c r="EW104" i="27"/>
  <c r="EX104" i="27"/>
  <c r="EY104" i="27"/>
  <c r="EZ104" i="27"/>
  <c r="FA104" i="27"/>
  <c r="FB104" i="27"/>
  <c r="FC104" i="27"/>
  <c r="FD104" i="27"/>
  <c r="FE104" i="27"/>
  <c r="FF104" i="27"/>
  <c r="FG104" i="27"/>
  <c r="FG108" i="27" s="1"/>
  <c r="FH104" i="27"/>
  <c r="FI104" i="27"/>
  <c r="FJ104" i="27"/>
  <c r="FL104" i="27"/>
  <c r="FM104" i="27"/>
  <c r="FN104" i="27"/>
  <c r="FO104" i="27"/>
  <c r="FP104" i="27"/>
  <c r="FQ104" i="27"/>
  <c r="FR104" i="27"/>
  <c r="FS104" i="27"/>
  <c r="FT104" i="27"/>
  <c r="FU104" i="27"/>
  <c r="FV104" i="27"/>
  <c r="FW104" i="27"/>
  <c r="FW106" i="27" s="1"/>
  <c r="FX104" i="27"/>
  <c r="FX106" i="27" s="1"/>
  <c r="FY104" i="27"/>
  <c r="FZ104" i="27"/>
  <c r="GA104" i="27"/>
  <c r="GB104" i="27"/>
  <c r="GC104" i="27"/>
  <c r="GD104" i="27"/>
  <c r="GE104" i="27"/>
  <c r="GF104" i="27"/>
  <c r="GG104" i="27"/>
  <c r="GH104" i="27"/>
  <c r="GI104" i="27"/>
  <c r="GJ104" i="27"/>
  <c r="GK104" i="27"/>
  <c r="GM104" i="27"/>
  <c r="GN104" i="27"/>
  <c r="GN108" i="27" s="1"/>
  <c r="GO104" i="27"/>
  <c r="GP104" i="27"/>
  <c r="GQ104" i="27"/>
  <c r="GR104" i="27"/>
  <c r="GS104" i="27"/>
  <c r="GT104" i="27"/>
  <c r="GU104" i="27"/>
  <c r="GV104" i="27"/>
  <c r="GV108" i="27" s="1"/>
  <c r="GW104" i="27"/>
  <c r="GW108" i="27" s="1"/>
  <c r="GX104" i="27"/>
  <c r="GY104" i="27"/>
  <c r="GZ104" i="27"/>
  <c r="HA104" i="27"/>
  <c r="HB104" i="27"/>
  <c r="HC104" i="27"/>
  <c r="HD104" i="27"/>
  <c r="HD108" i="27" s="1"/>
  <c r="HE104" i="27"/>
  <c r="HE106" i="27" s="1"/>
  <c r="HF104" i="27"/>
  <c r="HG104" i="27"/>
  <c r="HH104" i="27"/>
  <c r="HI104" i="27"/>
  <c r="HJ104" i="27"/>
  <c r="HK104" i="27"/>
  <c r="HL104" i="27"/>
  <c r="HL108" i="27" s="1"/>
  <c r="HN104" i="27"/>
  <c r="HO104" i="27"/>
  <c r="HO107" i="27" s="1"/>
  <c r="HP104" i="27"/>
  <c r="HQ104" i="27"/>
  <c r="HR104" i="27"/>
  <c r="HS104" i="27"/>
  <c r="HT104" i="27"/>
  <c r="HU104" i="27"/>
  <c r="HV104" i="27"/>
  <c r="HV106" i="27" s="1"/>
  <c r="HW104" i="27"/>
  <c r="HX104" i="27"/>
  <c r="HY104" i="27"/>
  <c r="HZ104" i="27"/>
  <c r="IA104" i="27"/>
  <c r="IB104" i="27"/>
  <c r="IC104" i="27"/>
  <c r="ID104" i="27"/>
  <c r="ID107" i="27" s="1"/>
  <c r="IE104" i="27"/>
  <c r="IF104" i="27"/>
  <c r="IG104" i="27"/>
  <c r="IH104" i="27"/>
  <c r="II104" i="27"/>
  <c r="IJ104" i="27"/>
  <c r="IK104" i="27"/>
  <c r="IL104" i="27"/>
  <c r="IM104" i="27"/>
  <c r="IM107" i="27" s="1"/>
  <c r="IO104" i="27"/>
  <c r="IP104" i="27"/>
  <c r="IQ104" i="27"/>
  <c r="IR104" i="27"/>
  <c r="IS104" i="27"/>
  <c r="IT104" i="27"/>
  <c r="IT108" i="27" s="1"/>
  <c r="IU104" i="27"/>
  <c r="IV104" i="27"/>
  <c r="IV108" i="27" s="1"/>
  <c r="IW104" i="27"/>
  <c r="IX104" i="27"/>
  <c r="IY104" i="27"/>
  <c r="IZ104" i="27"/>
  <c r="JA104" i="27"/>
  <c r="JB104" i="27"/>
  <c r="JB106" i="27" s="1"/>
  <c r="JC104" i="27"/>
  <c r="JC107" i="27" s="1"/>
  <c r="JD104" i="27"/>
  <c r="JD108" i="27" s="1"/>
  <c r="JE104" i="27"/>
  <c r="JF104" i="27"/>
  <c r="JG104" i="27"/>
  <c r="JH104" i="27"/>
  <c r="JI104" i="27"/>
  <c r="JJ104" i="27"/>
  <c r="JK104" i="27"/>
  <c r="JK105" i="27" s="1"/>
  <c r="JL104" i="27"/>
  <c r="JL108" i="27" s="1"/>
  <c r="JM104" i="27"/>
  <c r="JN104" i="27"/>
  <c r="AM105" i="27"/>
  <c r="BN105" i="27"/>
  <c r="CD105" i="27"/>
  <c r="DJ105" i="27"/>
  <c r="EP105" i="27"/>
  <c r="EU105" i="27"/>
  <c r="FV105" i="27"/>
  <c r="GQ105" i="27"/>
  <c r="HW105" i="27"/>
  <c r="J106" i="27"/>
  <c r="Z106" i="27"/>
  <c r="BV106" i="27"/>
  <c r="CA106" i="27"/>
  <c r="CQ106" i="27"/>
  <c r="DO106" i="27"/>
  <c r="DS106" i="27"/>
  <c r="EE106" i="27"/>
  <c r="EY106" i="27"/>
  <c r="FO106" i="27"/>
  <c r="GE106" i="27"/>
  <c r="HF106" i="27"/>
  <c r="IA106" i="27"/>
  <c r="II106" i="27"/>
  <c r="IL106" i="27"/>
  <c r="AL107" i="27"/>
  <c r="AT107" i="27"/>
  <c r="BJ107" i="27"/>
  <c r="BZ107" i="27"/>
  <c r="CX107" i="27"/>
  <c r="FB107" i="27"/>
  <c r="FR107" i="27"/>
  <c r="GQ107" i="27"/>
  <c r="HG107" i="27"/>
  <c r="HS107" i="27"/>
  <c r="HW107" i="27"/>
  <c r="II107" i="27"/>
  <c r="IY107" i="27"/>
  <c r="JG107" i="27"/>
  <c r="J108" i="27"/>
  <c r="AL108" i="27"/>
  <c r="AP108" i="27"/>
  <c r="BB108" i="27"/>
  <c r="BJ108" i="27"/>
  <c r="CD108" i="27"/>
  <c r="CL108" i="27"/>
  <c r="CX108" i="27"/>
  <c r="DJ108" i="27"/>
  <c r="DV108" i="27"/>
  <c r="ED108" i="27"/>
  <c r="EP108" i="27"/>
  <c r="EX108" i="27"/>
  <c r="FV108" i="27"/>
  <c r="GP108" i="27"/>
  <c r="HF108" i="27"/>
  <c r="HN108" i="27"/>
  <c r="HR108" i="27"/>
  <c r="IH108" i="27"/>
  <c r="IX108" i="27"/>
  <c r="JJ108" i="27"/>
  <c r="F104" i="27"/>
  <c r="F103" i="27"/>
  <c r="F102" i="27"/>
  <c r="F101" i="27"/>
  <c r="F100" i="27"/>
  <c r="F99" i="27"/>
  <c r="F98" i="27"/>
  <c r="JV22" i="27"/>
  <c r="JW22" i="27"/>
  <c r="K8" i="49" s="1"/>
  <c r="L8" i="49" s="1"/>
  <c r="JV23" i="27"/>
  <c r="JW23" i="27"/>
  <c r="JX23" i="27"/>
  <c r="JY23" i="27"/>
  <c r="JX24" i="27"/>
  <c r="JY24" i="27"/>
  <c r="JX25" i="27"/>
  <c r="JY25" i="27"/>
  <c r="JX26" i="27"/>
  <c r="JY26" i="27"/>
  <c r="JX27" i="27"/>
  <c r="JY27" i="27"/>
  <c r="JV28" i="27"/>
  <c r="JW28" i="27"/>
  <c r="JX28" i="27"/>
  <c r="JY28" i="27"/>
  <c r="JV29" i="27"/>
  <c r="JW29" i="27"/>
  <c r="JX29" i="27"/>
  <c r="JY29" i="27"/>
  <c r="JV30" i="27"/>
  <c r="JW30" i="27"/>
  <c r="JX30" i="27"/>
  <c r="JY30" i="27"/>
  <c r="JV31" i="27"/>
  <c r="JW31" i="27"/>
  <c r="JX31" i="27"/>
  <c r="JY31" i="27"/>
  <c r="JV32" i="27"/>
  <c r="JW32" i="27"/>
  <c r="JX32" i="27"/>
  <c r="JY32" i="27"/>
  <c r="JX33" i="27"/>
  <c r="JY33" i="27"/>
  <c r="JX34" i="27"/>
  <c r="JY34" i="27"/>
  <c r="JV35" i="27"/>
  <c r="JW35" i="27"/>
  <c r="M21" i="49" s="1"/>
  <c r="JX35" i="27"/>
  <c r="JY35" i="27"/>
  <c r="JX36" i="27"/>
  <c r="JY36" i="27"/>
  <c r="JV37" i="27"/>
  <c r="JW37" i="27"/>
  <c r="JX37" i="27"/>
  <c r="JY37" i="27"/>
  <c r="JX38" i="27"/>
  <c r="JY38" i="27"/>
  <c r="JX39" i="27"/>
  <c r="JY39" i="27"/>
  <c r="JV40" i="27"/>
  <c r="JW40" i="27"/>
  <c r="J26" i="49" s="1"/>
  <c r="JX40" i="27"/>
  <c r="JY40" i="27"/>
  <c r="JX41" i="27"/>
  <c r="JY41" i="27"/>
  <c r="JV42" i="27"/>
  <c r="JW42" i="27"/>
  <c r="JX42" i="27"/>
  <c r="JY42" i="27"/>
  <c r="JX43" i="27"/>
  <c r="JY43" i="27"/>
  <c r="JV44" i="27"/>
  <c r="JW44" i="27"/>
  <c r="J30" i="49" s="1"/>
  <c r="JX44" i="27"/>
  <c r="JY44" i="27"/>
  <c r="JX45" i="27"/>
  <c r="JY45" i="27"/>
  <c r="JX46" i="27"/>
  <c r="JY46" i="27"/>
  <c r="JX47" i="27"/>
  <c r="JY47" i="27"/>
  <c r="JX48" i="27"/>
  <c r="JY48" i="27"/>
  <c r="JX49" i="27"/>
  <c r="JY49" i="27"/>
  <c r="JX50" i="27"/>
  <c r="JY50" i="27"/>
  <c r="JX51" i="27"/>
  <c r="JY51" i="27"/>
  <c r="JX52" i="27"/>
  <c r="JY52" i="27"/>
  <c r="JX53" i="27"/>
  <c r="JY53" i="27"/>
  <c r="JX54" i="27"/>
  <c r="JY54" i="27"/>
  <c r="JV55" i="27"/>
  <c r="JW55" i="27"/>
  <c r="JX55" i="27"/>
  <c r="JY55" i="27"/>
  <c r="JV56" i="27"/>
  <c r="JW56" i="27"/>
  <c r="JX56" i="27"/>
  <c r="JY56" i="27"/>
  <c r="JV57" i="27"/>
  <c r="JW57" i="27"/>
  <c r="JX57" i="27"/>
  <c r="JY57" i="27"/>
  <c r="JV58" i="27"/>
  <c r="JW58" i="27"/>
  <c r="JX58" i="27"/>
  <c r="JY58" i="27"/>
  <c r="JV59" i="27"/>
  <c r="JW59" i="27"/>
  <c r="JX59" i="27"/>
  <c r="JY59" i="27"/>
  <c r="JV60" i="27"/>
  <c r="JW60" i="27"/>
  <c r="JX60" i="27"/>
  <c r="JY60" i="27"/>
  <c r="JV61" i="27"/>
  <c r="JW61" i="27"/>
  <c r="JX61" i="27"/>
  <c r="JY61" i="27"/>
  <c r="JU62" i="27"/>
  <c r="JV62" i="27"/>
  <c r="JW62" i="27"/>
  <c r="JX62" i="27"/>
  <c r="JY62" i="27"/>
  <c r="JQ63" i="27"/>
  <c r="JR63" i="27"/>
  <c r="JT63" i="27"/>
  <c r="JU63" i="27"/>
  <c r="JV63" i="27"/>
  <c r="JW63" i="27"/>
  <c r="JX63" i="27"/>
  <c r="JY63" i="27"/>
  <c r="JQ64" i="27"/>
  <c r="JR64" i="27"/>
  <c r="JT64" i="27"/>
  <c r="JU64" i="27"/>
  <c r="JV64" i="27"/>
  <c r="JW64" i="27"/>
  <c r="JX64" i="27"/>
  <c r="JY64" i="27"/>
  <c r="JQ65" i="27"/>
  <c r="JS65" i="27"/>
  <c r="JV65" i="27"/>
  <c r="JW65" i="27"/>
  <c r="JX65" i="27"/>
  <c r="JY65" i="27"/>
  <c r="JQ66" i="27"/>
  <c r="JS66" i="27"/>
  <c r="JU66" i="27"/>
  <c r="JV66" i="27"/>
  <c r="JW66" i="27"/>
  <c r="JX66" i="27"/>
  <c r="JY66" i="27"/>
  <c r="JQ67" i="27"/>
  <c r="JR67" i="27"/>
  <c r="JT67" i="27"/>
  <c r="JU67" i="27"/>
  <c r="JV67" i="27"/>
  <c r="JW67" i="27"/>
  <c r="JX67" i="27"/>
  <c r="JY67" i="27"/>
  <c r="JQ68" i="27"/>
  <c r="JV68" i="27"/>
  <c r="JW68" i="27"/>
  <c r="JX68" i="27"/>
  <c r="JY68" i="27"/>
  <c r="JY21" i="27"/>
  <c r="C60" i="27"/>
  <c r="D60" i="27"/>
  <c r="E60" i="27"/>
  <c r="AF60" i="27"/>
  <c r="BG60" i="27"/>
  <c r="CH60" i="27"/>
  <c r="DI60" i="27"/>
  <c r="EJ60" i="27"/>
  <c r="FK60" i="27"/>
  <c r="GL60" i="27"/>
  <c r="HM60" i="27"/>
  <c r="IN60" i="27"/>
  <c r="JO60" i="27"/>
  <c r="JP60" i="27"/>
  <c r="JZ60" i="27" s="1"/>
  <c r="C61" i="27"/>
  <c r="D61" i="27"/>
  <c r="E61" i="27"/>
  <c r="AF61" i="27"/>
  <c r="BG61" i="27"/>
  <c r="JP61" i="27" s="1"/>
  <c r="CH61" i="27"/>
  <c r="DI61" i="27"/>
  <c r="EJ61" i="27"/>
  <c r="FK61" i="27"/>
  <c r="GL61" i="27"/>
  <c r="HM61" i="27"/>
  <c r="IN61" i="27"/>
  <c r="JO61" i="27"/>
  <c r="C62" i="27"/>
  <c r="D62" i="27"/>
  <c r="E62" i="27"/>
  <c r="AF62" i="27"/>
  <c r="BG62" i="27"/>
  <c r="CH62" i="27"/>
  <c r="DI62" i="27"/>
  <c r="EJ62" i="27"/>
  <c r="FK62" i="27"/>
  <c r="GL62" i="27"/>
  <c r="HM62" i="27"/>
  <c r="IN62" i="27"/>
  <c r="JO62" i="27"/>
  <c r="C63" i="27"/>
  <c r="D63" i="27"/>
  <c r="E63" i="27"/>
  <c r="AF63" i="27"/>
  <c r="BG63" i="27"/>
  <c r="CH63" i="27"/>
  <c r="DI63" i="27"/>
  <c r="EJ63" i="27"/>
  <c r="FK63" i="27"/>
  <c r="GL63" i="27"/>
  <c r="HM63" i="27"/>
  <c r="IN63" i="27"/>
  <c r="JO63" i="27"/>
  <c r="JP63" i="27"/>
  <c r="JZ63" i="27" s="1"/>
  <c r="C64" i="27"/>
  <c r="D64" i="27"/>
  <c r="E64" i="27"/>
  <c r="AF64" i="27"/>
  <c r="BG64" i="27"/>
  <c r="CH64" i="27"/>
  <c r="DI64" i="27"/>
  <c r="EJ64" i="27"/>
  <c r="FK64" i="27"/>
  <c r="GL64" i="27"/>
  <c r="HM64" i="27"/>
  <c r="IN64" i="27"/>
  <c r="JO64" i="27"/>
  <c r="JP64" i="27"/>
  <c r="JZ64" i="27" s="1"/>
  <c r="C65" i="27"/>
  <c r="D65" i="27"/>
  <c r="E65" i="27"/>
  <c r="AF65" i="27"/>
  <c r="BG65" i="27"/>
  <c r="CH65" i="27"/>
  <c r="DI65" i="27"/>
  <c r="EJ65" i="27"/>
  <c r="FK65" i="27"/>
  <c r="GL65" i="27"/>
  <c r="HM65" i="27"/>
  <c r="IN65" i="27"/>
  <c r="JO65" i="27"/>
  <c r="JP65" i="27"/>
  <c r="JZ65" i="27"/>
  <c r="C66" i="27"/>
  <c r="D66" i="27"/>
  <c r="E66" i="27"/>
  <c r="AF66" i="27"/>
  <c r="BG66" i="27"/>
  <c r="CH66" i="27"/>
  <c r="DI66" i="27"/>
  <c r="EJ66" i="27"/>
  <c r="FK66" i="27"/>
  <c r="GL66" i="27"/>
  <c r="HM66" i="27"/>
  <c r="IN66" i="27"/>
  <c r="JO66" i="27"/>
  <c r="JP66" i="27"/>
  <c r="JZ66" i="27" s="1"/>
  <c r="C67" i="27"/>
  <c r="D67" i="27"/>
  <c r="E67" i="27"/>
  <c r="AF67" i="27"/>
  <c r="BG67" i="27"/>
  <c r="CH67" i="27"/>
  <c r="DI67" i="27"/>
  <c r="EJ67" i="27"/>
  <c r="FK67" i="27"/>
  <c r="GL67" i="27"/>
  <c r="HM67" i="27"/>
  <c r="IN67" i="27"/>
  <c r="JO67" i="27"/>
  <c r="JP67" i="27"/>
  <c r="JZ67" i="27" s="1"/>
  <c r="C68" i="27"/>
  <c r="D68" i="27"/>
  <c r="E68" i="27"/>
  <c r="AF68" i="27"/>
  <c r="BG68" i="27"/>
  <c r="CH68" i="27"/>
  <c r="DI68" i="27"/>
  <c r="EJ68" i="27"/>
  <c r="FK68" i="27"/>
  <c r="GL68" i="27"/>
  <c r="HM68" i="27"/>
  <c r="IN68" i="27"/>
  <c r="JO68" i="27"/>
  <c r="JP68" i="27"/>
  <c r="JZ68" i="27"/>
  <c r="I45" i="4"/>
  <c r="K45" i="4"/>
  <c r="JT59" i="38" s="1"/>
  <c r="I46" i="4"/>
  <c r="K46" i="4"/>
  <c r="I47" i="4"/>
  <c r="K47" i="4"/>
  <c r="JT61" i="27" s="1"/>
  <c r="I48" i="4"/>
  <c r="K48" i="4"/>
  <c r="JT62" i="38" s="1"/>
  <c r="I49" i="4"/>
  <c r="K49" i="4"/>
  <c r="JU63" i="38" s="1"/>
  <c r="I50" i="4"/>
  <c r="K50" i="4"/>
  <c r="I51" i="4"/>
  <c r="K51" i="4"/>
  <c r="I52" i="4"/>
  <c r="K52" i="4"/>
  <c r="JR66" i="27" s="1"/>
  <c r="I53" i="4"/>
  <c r="K53" i="4"/>
  <c r="JU67" i="38" s="1"/>
  <c r="I54" i="4"/>
  <c r="K54" i="4"/>
  <c r="C22" i="27"/>
  <c r="D22" i="27"/>
  <c r="E22" i="27"/>
  <c r="AF22" i="27"/>
  <c r="BG22" i="27"/>
  <c r="CH22" i="27"/>
  <c r="DI22" i="27"/>
  <c r="EJ22" i="27"/>
  <c r="FK22" i="27"/>
  <c r="GL22" i="27"/>
  <c r="HM22" i="27"/>
  <c r="IN22" i="27"/>
  <c r="JO22" i="27"/>
  <c r="C23" i="27"/>
  <c r="D23" i="27"/>
  <c r="E23" i="27"/>
  <c r="AF23" i="27"/>
  <c r="BG23" i="27"/>
  <c r="CH23" i="27"/>
  <c r="DI23" i="27"/>
  <c r="EJ23" i="27"/>
  <c r="FK23" i="27"/>
  <c r="GL23" i="27"/>
  <c r="HM23" i="27"/>
  <c r="IN23" i="27"/>
  <c r="JO23" i="27"/>
  <c r="C24" i="27"/>
  <c r="D24" i="27"/>
  <c r="E24" i="27"/>
  <c r="AF24" i="27"/>
  <c r="BG24" i="27"/>
  <c r="CH24" i="27"/>
  <c r="DI24" i="27"/>
  <c r="EJ24" i="27"/>
  <c r="FK24" i="27"/>
  <c r="GL24" i="27"/>
  <c r="HM24" i="27"/>
  <c r="IN24" i="27"/>
  <c r="JO24" i="27"/>
  <c r="C25" i="27"/>
  <c r="D25" i="27"/>
  <c r="E25" i="27"/>
  <c r="AF25" i="27"/>
  <c r="BG25" i="27"/>
  <c r="CH25" i="27"/>
  <c r="DI25" i="27"/>
  <c r="EJ25" i="27"/>
  <c r="FK25" i="27"/>
  <c r="GL25" i="27"/>
  <c r="HM25" i="27"/>
  <c r="IN25" i="27"/>
  <c r="JO25" i="27"/>
  <c r="JP25" i="27"/>
  <c r="C26" i="27"/>
  <c r="D26" i="27"/>
  <c r="E26" i="27"/>
  <c r="AF26" i="27"/>
  <c r="BG26" i="27"/>
  <c r="JP26" i="27" s="1"/>
  <c r="JZ26" i="27" s="1"/>
  <c r="CH26" i="27"/>
  <c r="DI26" i="27"/>
  <c r="EJ26" i="27"/>
  <c r="FK26" i="27"/>
  <c r="GL26" i="27"/>
  <c r="HM26" i="27"/>
  <c r="IN26" i="27"/>
  <c r="JO26" i="27"/>
  <c r="C27" i="27"/>
  <c r="D27" i="27"/>
  <c r="E27" i="27"/>
  <c r="AF27" i="27"/>
  <c r="BG27" i="27"/>
  <c r="CH27" i="27"/>
  <c r="DI27" i="27"/>
  <c r="EJ27" i="27"/>
  <c r="FK27" i="27"/>
  <c r="GL27" i="27"/>
  <c r="HM27" i="27"/>
  <c r="IN27" i="27"/>
  <c r="JO27" i="27"/>
  <c r="C28" i="27"/>
  <c r="D28" i="27"/>
  <c r="E28" i="27"/>
  <c r="AF28" i="27"/>
  <c r="JP28" i="27" s="1"/>
  <c r="JZ28" i="27" s="1"/>
  <c r="BG28" i="27"/>
  <c r="CH28" i="27"/>
  <c r="DI28" i="27"/>
  <c r="EJ28" i="27"/>
  <c r="FK28" i="27"/>
  <c r="GL28" i="27"/>
  <c r="HM28" i="27"/>
  <c r="IN28" i="27"/>
  <c r="JO28" i="27"/>
  <c r="C29" i="27"/>
  <c r="D29" i="27"/>
  <c r="E29" i="27"/>
  <c r="AF29" i="27"/>
  <c r="BG29" i="27"/>
  <c r="CH29" i="27"/>
  <c r="DI29" i="27"/>
  <c r="EJ29" i="27"/>
  <c r="FK29" i="27"/>
  <c r="GL29" i="27"/>
  <c r="HM29" i="27"/>
  <c r="IN29" i="27"/>
  <c r="JO29" i="27"/>
  <c r="JP29" i="27"/>
  <c r="C30" i="27"/>
  <c r="D30" i="27"/>
  <c r="E30" i="27"/>
  <c r="AF30" i="27"/>
  <c r="BG30" i="27"/>
  <c r="CH30" i="27"/>
  <c r="DI30" i="27"/>
  <c r="EJ30" i="27"/>
  <c r="FK30" i="27"/>
  <c r="GL30" i="27"/>
  <c r="HM30" i="27"/>
  <c r="IN30" i="27"/>
  <c r="JO30" i="27"/>
  <c r="C31" i="27"/>
  <c r="D31" i="27"/>
  <c r="E31" i="27"/>
  <c r="AF31" i="27"/>
  <c r="BG31" i="27"/>
  <c r="CH31" i="27"/>
  <c r="DI31" i="27"/>
  <c r="EJ31" i="27"/>
  <c r="FK31" i="27"/>
  <c r="GL31" i="27"/>
  <c r="HM31" i="27"/>
  <c r="IN31" i="27"/>
  <c r="JO31" i="27"/>
  <c r="C32" i="27"/>
  <c r="D32" i="27"/>
  <c r="E32" i="27"/>
  <c r="AF32" i="27"/>
  <c r="BG32" i="27"/>
  <c r="CH32" i="27"/>
  <c r="DI32" i="27"/>
  <c r="EJ32" i="27"/>
  <c r="FK32" i="27"/>
  <c r="GL32" i="27"/>
  <c r="HM32" i="27"/>
  <c r="IN32" i="27"/>
  <c r="JO32" i="27"/>
  <c r="C33" i="27"/>
  <c r="D33" i="27"/>
  <c r="E33" i="27"/>
  <c r="AF33" i="27"/>
  <c r="BG33" i="27"/>
  <c r="CH33" i="27"/>
  <c r="DI33" i="27"/>
  <c r="EJ33" i="27"/>
  <c r="FK33" i="27"/>
  <c r="GL33" i="27"/>
  <c r="HM33" i="27"/>
  <c r="IN33" i="27"/>
  <c r="JO33" i="27"/>
  <c r="JP33" i="27"/>
  <c r="C34" i="27"/>
  <c r="D34" i="27"/>
  <c r="E34" i="27"/>
  <c r="AF34" i="27"/>
  <c r="BG34" i="27"/>
  <c r="JP34" i="27" s="1"/>
  <c r="JZ34" i="27" s="1"/>
  <c r="CH34" i="27"/>
  <c r="DI34" i="27"/>
  <c r="EJ34" i="27"/>
  <c r="FK34" i="27"/>
  <c r="GL34" i="27"/>
  <c r="HM34" i="27"/>
  <c r="IN34" i="27"/>
  <c r="JO34" i="27"/>
  <c r="C35" i="27"/>
  <c r="D35" i="27"/>
  <c r="E35" i="27"/>
  <c r="AF35" i="27"/>
  <c r="BG35" i="27"/>
  <c r="CH35" i="27"/>
  <c r="DI35" i="27"/>
  <c r="EJ35" i="27"/>
  <c r="FK35" i="27"/>
  <c r="GL35" i="27"/>
  <c r="HM35" i="27"/>
  <c r="IN35" i="27"/>
  <c r="JO35" i="27"/>
  <c r="C36" i="27"/>
  <c r="D36" i="27"/>
  <c r="E36" i="27"/>
  <c r="AF36" i="27"/>
  <c r="JP36" i="27" s="1"/>
  <c r="BG36" i="27"/>
  <c r="CH36" i="27"/>
  <c r="DI36" i="27"/>
  <c r="EJ36" i="27"/>
  <c r="FK36" i="27"/>
  <c r="GL36" i="27"/>
  <c r="HM36" i="27"/>
  <c r="IN36" i="27"/>
  <c r="JO36" i="27"/>
  <c r="C37" i="27"/>
  <c r="D37" i="27"/>
  <c r="E37" i="27"/>
  <c r="AF37" i="27"/>
  <c r="BG37" i="27"/>
  <c r="CH37" i="27"/>
  <c r="DI37" i="27"/>
  <c r="EJ37" i="27"/>
  <c r="FK37" i="27"/>
  <c r="GL37" i="27"/>
  <c r="HM37" i="27"/>
  <c r="IN37" i="27"/>
  <c r="JO37" i="27"/>
  <c r="JP37" i="27"/>
  <c r="C38" i="27"/>
  <c r="D38" i="27"/>
  <c r="E38" i="27"/>
  <c r="AF38" i="27"/>
  <c r="BG38" i="27"/>
  <c r="CH38" i="27"/>
  <c r="DI38" i="27"/>
  <c r="EJ38" i="27"/>
  <c r="FK38" i="27"/>
  <c r="GL38" i="27"/>
  <c r="HM38" i="27"/>
  <c r="IN38" i="27"/>
  <c r="JO38" i="27"/>
  <c r="C39" i="27"/>
  <c r="D39" i="27"/>
  <c r="E39" i="27"/>
  <c r="AF39" i="27"/>
  <c r="BG39" i="27"/>
  <c r="CH39" i="27"/>
  <c r="DI39" i="27"/>
  <c r="EJ39" i="27"/>
  <c r="FK39" i="27"/>
  <c r="GL39" i="27"/>
  <c r="HM39" i="27"/>
  <c r="IN39" i="27"/>
  <c r="JO39" i="27"/>
  <c r="C40" i="27"/>
  <c r="D40" i="27"/>
  <c r="E40" i="27"/>
  <c r="AF40" i="27"/>
  <c r="BG40" i="27"/>
  <c r="CH40" i="27"/>
  <c r="DI40" i="27"/>
  <c r="EJ40" i="27"/>
  <c r="FK40" i="27"/>
  <c r="GL40" i="27"/>
  <c r="HM40" i="27"/>
  <c r="IN40" i="27"/>
  <c r="JO40" i="27"/>
  <c r="C41" i="27"/>
  <c r="D41" i="27"/>
  <c r="E41" i="27"/>
  <c r="AF41" i="27"/>
  <c r="BG41" i="27"/>
  <c r="CH41" i="27"/>
  <c r="DI41" i="27"/>
  <c r="EJ41" i="27"/>
  <c r="FK41" i="27"/>
  <c r="GL41" i="27"/>
  <c r="HM41" i="27"/>
  <c r="IN41" i="27"/>
  <c r="JO41" i="27"/>
  <c r="JP41" i="27"/>
  <c r="C42" i="27"/>
  <c r="D42" i="27"/>
  <c r="E42" i="27"/>
  <c r="AF42" i="27"/>
  <c r="BG42" i="27"/>
  <c r="JP42" i="27" s="1"/>
  <c r="JZ42" i="27" s="1"/>
  <c r="CH42" i="27"/>
  <c r="DI42" i="27"/>
  <c r="EJ42" i="27"/>
  <c r="FK42" i="27"/>
  <c r="GL42" i="27"/>
  <c r="HM42" i="27"/>
  <c r="IN42" i="27"/>
  <c r="JO42" i="27"/>
  <c r="C43" i="27"/>
  <c r="D43" i="27"/>
  <c r="E43" i="27"/>
  <c r="AF43" i="27"/>
  <c r="BG43" i="27"/>
  <c r="CH43" i="27"/>
  <c r="DI43" i="27"/>
  <c r="EJ43" i="27"/>
  <c r="FK43" i="27"/>
  <c r="GL43" i="27"/>
  <c r="HM43" i="27"/>
  <c r="IN43" i="27"/>
  <c r="JO43" i="27"/>
  <c r="C44" i="27"/>
  <c r="D44" i="27"/>
  <c r="E44" i="27"/>
  <c r="AF44" i="27"/>
  <c r="JP44" i="27" s="1"/>
  <c r="JZ44" i="27" s="1"/>
  <c r="BG44" i="27"/>
  <c r="CH44" i="27"/>
  <c r="DI44" i="27"/>
  <c r="EJ44" i="27"/>
  <c r="FK44" i="27"/>
  <c r="GL44" i="27"/>
  <c r="HM44" i="27"/>
  <c r="IN44" i="27"/>
  <c r="JO44" i="27"/>
  <c r="C45" i="27"/>
  <c r="D45" i="27"/>
  <c r="E45" i="27"/>
  <c r="AF45" i="27"/>
  <c r="BG45" i="27"/>
  <c r="CH45" i="27"/>
  <c r="DI45" i="27"/>
  <c r="EJ45" i="27"/>
  <c r="FK45" i="27"/>
  <c r="GL45" i="27"/>
  <c r="HM45" i="27"/>
  <c r="IN45" i="27"/>
  <c r="JO45" i="27"/>
  <c r="JP45" i="27"/>
  <c r="C46" i="27"/>
  <c r="D46" i="27"/>
  <c r="E46" i="27"/>
  <c r="AF46" i="27"/>
  <c r="BG46" i="27"/>
  <c r="CH46" i="27"/>
  <c r="DI46" i="27"/>
  <c r="EJ46" i="27"/>
  <c r="FK46" i="27"/>
  <c r="GL46" i="27"/>
  <c r="HM46" i="27"/>
  <c r="IN46" i="27"/>
  <c r="JO46" i="27"/>
  <c r="C47" i="27"/>
  <c r="D47" i="27"/>
  <c r="E47" i="27"/>
  <c r="AF47" i="27"/>
  <c r="BG47" i="27"/>
  <c r="CH47" i="27"/>
  <c r="DI47" i="27"/>
  <c r="EJ47" i="27"/>
  <c r="FK47" i="27"/>
  <c r="GL47" i="27"/>
  <c r="HM47" i="27"/>
  <c r="IN47" i="27"/>
  <c r="JO47" i="27"/>
  <c r="C48" i="27"/>
  <c r="D48" i="27"/>
  <c r="E48" i="27"/>
  <c r="AF48" i="27"/>
  <c r="BG48" i="27"/>
  <c r="CH48" i="27"/>
  <c r="DI48" i="27"/>
  <c r="EJ48" i="27"/>
  <c r="FK48" i="27"/>
  <c r="GL48" i="27"/>
  <c r="HM48" i="27"/>
  <c r="IN48" i="27"/>
  <c r="JO48" i="27"/>
  <c r="C49" i="27"/>
  <c r="D49" i="27"/>
  <c r="E49" i="27"/>
  <c r="AF49" i="27"/>
  <c r="BG49" i="27"/>
  <c r="CH49" i="27"/>
  <c r="DI49" i="27"/>
  <c r="EJ49" i="27"/>
  <c r="FK49" i="27"/>
  <c r="GL49" i="27"/>
  <c r="HM49" i="27"/>
  <c r="IN49" i="27"/>
  <c r="JO49" i="27"/>
  <c r="JP49" i="27"/>
  <c r="C50" i="27"/>
  <c r="D50" i="27"/>
  <c r="E50" i="27"/>
  <c r="AF50" i="27"/>
  <c r="BG50" i="27"/>
  <c r="JP50" i="27" s="1"/>
  <c r="JZ50" i="27" s="1"/>
  <c r="CH50" i="27"/>
  <c r="DI50" i="27"/>
  <c r="EJ50" i="27"/>
  <c r="FK50" i="27"/>
  <c r="GL50" i="27"/>
  <c r="HM50" i="27"/>
  <c r="IN50" i="27"/>
  <c r="JO50" i="27"/>
  <c r="C51" i="27"/>
  <c r="D51" i="27"/>
  <c r="E51" i="27"/>
  <c r="AF51" i="27"/>
  <c r="BG51" i="27"/>
  <c r="CH51" i="27"/>
  <c r="DI51" i="27"/>
  <c r="EJ51" i="27"/>
  <c r="FK51" i="27"/>
  <c r="GL51" i="27"/>
  <c r="HM51" i="27"/>
  <c r="IN51" i="27"/>
  <c r="JO51" i="27"/>
  <c r="C52" i="27"/>
  <c r="D52" i="27"/>
  <c r="E52" i="27"/>
  <c r="AF52" i="27"/>
  <c r="JP52" i="27" s="1"/>
  <c r="BG52" i="27"/>
  <c r="CH52" i="27"/>
  <c r="DI52" i="27"/>
  <c r="EJ52" i="27"/>
  <c r="FK52" i="27"/>
  <c r="GL52" i="27"/>
  <c r="HM52" i="27"/>
  <c r="IN52" i="27"/>
  <c r="JO52" i="27"/>
  <c r="C53" i="27"/>
  <c r="D53" i="27"/>
  <c r="E53" i="27"/>
  <c r="AF53" i="27"/>
  <c r="BG53" i="27"/>
  <c r="CH53" i="27"/>
  <c r="DI53" i="27"/>
  <c r="EJ53" i="27"/>
  <c r="FK53" i="27"/>
  <c r="GL53" i="27"/>
  <c r="JP53" i="27" s="1"/>
  <c r="HM53" i="27"/>
  <c r="IN53" i="27"/>
  <c r="JO53" i="27"/>
  <c r="C54" i="27"/>
  <c r="D54" i="27"/>
  <c r="E54" i="27"/>
  <c r="AF54" i="27"/>
  <c r="BG54" i="27"/>
  <c r="CH54" i="27"/>
  <c r="DI54" i="27"/>
  <c r="EJ54" i="27"/>
  <c r="FK54" i="27"/>
  <c r="GL54" i="27"/>
  <c r="HM54" i="27"/>
  <c r="IN54" i="27"/>
  <c r="JO54" i="27"/>
  <c r="C55" i="27"/>
  <c r="D55" i="27"/>
  <c r="E55" i="27"/>
  <c r="AF55" i="27"/>
  <c r="BG55" i="27"/>
  <c r="CH55" i="27"/>
  <c r="DI55" i="27"/>
  <c r="EJ55" i="27"/>
  <c r="FK55" i="27"/>
  <c r="GL55" i="27"/>
  <c r="HM55" i="27"/>
  <c r="IN55" i="27"/>
  <c r="JO55" i="27"/>
  <c r="C56" i="27"/>
  <c r="D56" i="27"/>
  <c r="E56" i="27"/>
  <c r="AF56" i="27"/>
  <c r="BG56" i="27"/>
  <c r="CH56" i="27"/>
  <c r="DI56" i="27"/>
  <c r="EJ56" i="27"/>
  <c r="FK56" i="27"/>
  <c r="GL56" i="27"/>
  <c r="HM56" i="27"/>
  <c r="IN56" i="27"/>
  <c r="JO56" i="27"/>
  <c r="C57" i="27"/>
  <c r="D57" i="27"/>
  <c r="E57" i="27"/>
  <c r="AF57" i="27"/>
  <c r="BG57" i="27"/>
  <c r="CH57" i="27"/>
  <c r="DI57" i="27"/>
  <c r="EJ57" i="27"/>
  <c r="FK57" i="27"/>
  <c r="GL57" i="27"/>
  <c r="HM57" i="27"/>
  <c r="IN57" i="27"/>
  <c r="JO57" i="27"/>
  <c r="JP57" i="27"/>
  <c r="C58" i="27"/>
  <c r="D58" i="27"/>
  <c r="E58" i="27"/>
  <c r="AF58" i="27"/>
  <c r="BG58" i="27"/>
  <c r="JP58" i="27" s="1"/>
  <c r="JZ58" i="27" s="1"/>
  <c r="CH58" i="27"/>
  <c r="DI58" i="27"/>
  <c r="EJ58" i="27"/>
  <c r="FK58" i="27"/>
  <c r="GL58" i="27"/>
  <c r="HM58" i="27"/>
  <c r="IN58" i="27"/>
  <c r="JO58" i="27"/>
  <c r="C59" i="27"/>
  <c r="D59" i="27"/>
  <c r="E59" i="27"/>
  <c r="AF59" i="27"/>
  <c r="BG59" i="27"/>
  <c r="CH59" i="27"/>
  <c r="DI59" i="27"/>
  <c r="EJ59" i="27"/>
  <c r="FK59" i="27"/>
  <c r="GL59" i="27"/>
  <c r="HM59" i="27"/>
  <c r="IN59" i="27"/>
  <c r="JO59" i="27"/>
  <c r="O20" i="24"/>
  <c r="O20" i="38"/>
  <c r="JL105" i="27"/>
  <c r="JL107" i="27"/>
  <c r="JH105" i="27"/>
  <c r="JH106" i="27"/>
  <c r="JH107" i="27"/>
  <c r="JH108" i="27"/>
  <c r="JD105" i="27"/>
  <c r="JD106" i="27"/>
  <c r="JD107" i="27"/>
  <c r="IZ105" i="27"/>
  <c r="IZ106" i="27"/>
  <c r="IZ107" i="27"/>
  <c r="IZ108" i="27"/>
  <c r="IV105" i="27"/>
  <c r="IV106" i="27"/>
  <c r="IV107" i="27"/>
  <c r="IR105" i="27"/>
  <c r="IR106" i="27"/>
  <c r="IR107" i="27"/>
  <c r="IR108" i="27"/>
  <c r="IJ105" i="27"/>
  <c r="IJ106" i="27"/>
  <c r="IJ107" i="27"/>
  <c r="IF105" i="27"/>
  <c r="IF106" i="27"/>
  <c r="IF107" i="27"/>
  <c r="IF108" i="27"/>
  <c r="IB105" i="27"/>
  <c r="IB106" i="27"/>
  <c r="IB107" i="27"/>
  <c r="HX105" i="27"/>
  <c r="HX106" i="27"/>
  <c r="HX107" i="27"/>
  <c r="HX108" i="27"/>
  <c r="HT105" i="27"/>
  <c r="HT106" i="27"/>
  <c r="HT107" i="27"/>
  <c r="HP105" i="27"/>
  <c r="HP106" i="27"/>
  <c r="HP107" i="27"/>
  <c r="HP108" i="27"/>
  <c r="HL105" i="27"/>
  <c r="HL106" i="27"/>
  <c r="HL107" i="27"/>
  <c r="HH105" i="27"/>
  <c r="HH106" i="27"/>
  <c r="HH108" i="27"/>
  <c r="HD107" i="27"/>
  <c r="GZ105" i="27"/>
  <c r="GZ106" i="27"/>
  <c r="GZ108" i="27"/>
  <c r="GV105" i="27"/>
  <c r="GV106" i="27"/>
  <c r="GR106" i="27"/>
  <c r="GR108" i="27"/>
  <c r="GN105" i="27"/>
  <c r="GN106" i="27"/>
  <c r="GN107" i="27"/>
  <c r="GJ105" i="27"/>
  <c r="GJ106" i="27"/>
  <c r="GJ108" i="27"/>
  <c r="GF105" i="27"/>
  <c r="GF106" i="27"/>
  <c r="GF108" i="27"/>
  <c r="GB105" i="27"/>
  <c r="FX105" i="27"/>
  <c r="FX108" i="27"/>
  <c r="FP105" i="27"/>
  <c r="FP106" i="27"/>
  <c r="FP107" i="27"/>
  <c r="FH105" i="27"/>
  <c r="FH106" i="27"/>
  <c r="FH108" i="27"/>
  <c r="FH107" i="27"/>
  <c r="FD106" i="27"/>
  <c r="FD107" i="27"/>
  <c r="EZ105" i="27"/>
  <c r="EZ106" i="27"/>
  <c r="EZ108" i="27"/>
  <c r="EZ107" i="27"/>
  <c r="EV106" i="27"/>
  <c r="EV107" i="27"/>
  <c r="ER105" i="27"/>
  <c r="ER106" i="27"/>
  <c r="ER108" i="27"/>
  <c r="ER107" i="27"/>
  <c r="EN106" i="27"/>
  <c r="EN107" i="27"/>
  <c r="EF105" i="27"/>
  <c r="EF106" i="27"/>
  <c r="EF107" i="27"/>
  <c r="EF108" i="27"/>
  <c r="EB105" i="27"/>
  <c r="EB106" i="27"/>
  <c r="EB108" i="27"/>
  <c r="EB107" i="27"/>
  <c r="DX105" i="27"/>
  <c r="DX106" i="27"/>
  <c r="DX107" i="27"/>
  <c r="DX108" i="27"/>
  <c r="DT105" i="27"/>
  <c r="DT106" i="27"/>
  <c r="DT108" i="27"/>
  <c r="DT107" i="27"/>
  <c r="DP105" i="27"/>
  <c r="DP106" i="27"/>
  <c r="DP107" i="27"/>
  <c r="DP108" i="27"/>
  <c r="DL105" i="27"/>
  <c r="DL106" i="27"/>
  <c r="DL108" i="27"/>
  <c r="DL107" i="27"/>
  <c r="DH105" i="27"/>
  <c r="DH106" i="27"/>
  <c r="DH107" i="27"/>
  <c r="DH108" i="27"/>
  <c r="DD107" i="27"/>
  <c r="CZ105" i="27"/>
  <c r="CZ106" i="27"/>
  <c r="CZ107" i="27"/>
  <c r="CZ108" i="27"/>
  <c r="CV106" i="27"/>
  <c r="CV108" i="27"/>
  <c r="CR105" i="27"/>
  <c r="CR106" i="27"/>
  <c r="CR107" i="27"/>
  <c r="CR108" i="27"/>
  <c r="CN105" i="27"/>
  <c r="CN106" i="27"/>
  <c r="CN108" i="27"/>
  <c r="CJ105" i="27"/>
  <c r="CJ106" i="27"/>
  <c r="CJ107" i="27"/>
  <c r="CJ108" i="27"/>
  <c r="CF105" i="27"/>
  <c r="CF106" i="27"/>
  <c r="CF108" i="27"/>
  <c r="CF107" i="27"/>
  <c r="CB105" i="27"/>
  <c r="CB107" i="27"/>
  <c r="CB108" i="27"/>
  <c r="BX105" i="27"/>
  <c r="BX106" i="27"/>
  <c r="BX107" i="27"/>
  <c r="BX108" i="27"/>
  <c r="BT105" i="27"/>
  <c r="BT107" i="27"/>
  <c r="BT108" i="27"/>
  <c r="BP105" i="27"/>
  <c r="BP106" i="27"/>
  <c r="BP108" i="27"/>
  <c r="BP107" i="27"/>
  <c r="BL105" i="27"/>
  <c r="BL106" i="27"/>
  <c r="BL108" i="27"/>
  <c r="BH105" i="27"/>
  <c r="BH106" i="27"/>
  <c r="BH108" i="27"/>
  <c r="BH107" i="27"/>
  <c r="BD105" i="27"/>
  <c r="BD106" i="27"/>
  <c r="BD107" i="27"/>
  <c r="BD108" i="27"/>
  <c r="AZ105" i="27"/>
  <c r="AZ106" i="27"/>
  <c r="AZ108" i="27"/>
  <c r="AZ107" i="27"/>
  <c r="AV105" i="27"/>
  <c r="AV107" i="27"/>
  <c r="AV108" i="27"/>
  <c r="AV106" i="27"/>
  <c r="AR105" i="27"/>
  <c r="AR106" i="27"/>
  <c r="AR107" i="27"/>
  <c r="AR108" i="27"/>
  <c r="AN105" i="27"/>
  <c r="AN106" i="27"/>
  <c r="AN107" i="27"/>
  <c r="AN108" i="27"/>
  <c r="AJ105" i="27"/>
  <c r="AJ106" i="27"/>
  <c r="AJ108" i="27"/>
  <c r="AJ107" i="27"/>
  <c r="AB105" i="27"/>
  <c r="AB106" i="27"/>
  <c r="AB108" i="27"/>
  <c r="AB107" i="27"/>
  <c r="X105" i="27"/>
  <c r="X106" i="27"/>
  <c r="X107" i="27"/>
  <c r="X108" i="27"/>
  <c r="T105" i="27"/>
  <c r="T106" i="27"/>
  <c r="T108" i="27"/>
  <c r="T107" i="27"/>
  <c r="P105" i="27"/>
  <c r="P107" i="27"/>
  <c r="P108" i="27"/>
  <c r="P106" i="27"/>
  <c r="L105" i="27"/>
  <c r="L106" i="27"/>
  <c r="L107" i="27"/>
  <c r="L108" i="27"/>
  <c r="H105" i="27"/>
  <c r="H106" i="27"/>
  <c r="H107" i="27"/>
  <c r="H108" i="27"/>
  <c r="JM105" i="27"/>
  <c r="JM107" i="27"/>
  <c r="JM106" i="27"/>
  <c r="JM108" i="27"/>
  <c r="JI106" i="27"/>
  <c r="JI105" i="27"/>
  <c r="JI107" i="27"/>
  <c r="JI108" i="27"/>
  <c r="JE105" i="27"/>
  <c r="JE107" i="27"/>
  <c r="JE106" i="27"/>
  <c r="JE108" i="27"/>
  <c r="JA105" i="27"/>
  <c r="JA106" i="27"/>
  <c r="JA107" i="27"/>
  <c r="JA108" i="27"/>
  <c r="IW105" i="27"/>
  <c r="IW107" i="27"/>
  <c r="IW106" i="27"/>
  <c r="IW108" i="27"/>
  <c r="IS106" i="27"/>
  <c r="IS105" i="27"/>
  <c r="IS107" i="27"/>
  <c r="IS108" i="27"/>
  <c r="IO105" i="27"/>
  <c r="IO106" i="27"/>
  <c r="IO107" i="27"/>
  <c r="IO108" i="27"/>
  <c r="IK105" i="27"/>
  <c r="IK106" i="27"/>
  <c r="IK108" i="27"/>
  <c r="IK107" i="27"/>
  <c r="IG105" i="27"/>
  <c r="IG106" i="27"/>
  <c r="IG108" i="27"/>
  <c r="IC106" i="27"/>
  <c r="IC105" i="27"/>
  <c r="IC107" i="27"/>
  <c r="IC108" i="27"/>
  <c r="HY105" i="27"/>
  <c r="HY108" i="27"/>
  <c r="HY106" i="27"/>
  <c r="HU105" i="27"/>
  <c r="HU106" i="27"/>
  <c r="HU107" i="27"/>
  <c r="HU108" i="27"/>
  <c r="HQ105" i="27"/>
  <c r="HQ106" i="27"/>
  <c r="HQ108" i="27"/>
  <c r="HI105" i="27"/>
  <c r="HI106" i="27"/>
  <c r="HI107" i="27"/>
  <c r="HI108" i="27"/>
  <c r="HE105" i="27"/>
  <c r="HE108" i="27"/>
  <c r="HE107" i="27"/>
  <c r="HA105" i="27"/>
  <c r="HA108" i="27"/>
  <c r="HA107" i="27"/>
  <c r="HA106" i="27"/>
  <c r="GW106" i="27"/>
  <c r="GW105" i="27"/>
  <c r="GW107" i="27"/>
  <c r="GS105" i="27"/>
  <c r="GS108" i="27"/>
  <c r="GS107" i="27"/>
  <c r="GS106" i="27"/>
  <c r="GO105" i="27"/>
  <c r="GO106" i="27"/>
  <c r="GO108" i="27"/>
  <c r="GO107" i="27"/>
  <c r="GK105" i="27"/>
  <c r="GK108" i="27"/>
  <c r="GK107" i="27"/>
  <c r="GK106" i="27"/>
  <c r="GG106" i="27"/>
  <c r="GG107" i="27"/>
  <c r="GG108" i="27"/>
  <c r="GG105" i="27"/>
  <c r="GC105" i="27"/>
  <c r="GC108" i="27"/>
  <c r="GC106" i="27"/>
  <c r="GC107" i="27"/>
  <c r="FY105" i="27"/>
  <c r="FY107" i="27"/>
  <c r="FY106" i="27"/>
  <c r="FY108" i="27"/>
  <c r="FU105" i="27"/>
  <c r="FU108" i="27"/>
  <c r="FU106" i="27"/>
  <c r="FU107" i="27"/>
  <c r="FQ106" i="27"/>
  <c r="FQ107" i="27"/>
  <c r="FQ108" i="27"/>
  <c r="FQ105" i="27"/>
  <c r="FM105" i="27"/>
  <c r="FM108" i="27"/>
  <c r="FM106" i="27"/>
  <c r="FM107" i="27"/>
  <c r="FI107" i="27"/>
  <c r="FI105" i="27"/>
  <c r="FI106" i="27"/>
  <c r="FI108" i="27"/>
  <c r="FE105" i="27"/>
  <c r="FE106" i="27"/>
  <c r="FE108" i="27"/>
  <c r="FE107" i="27"/>
  <c r="FA106" i="27"/>
  <c r="FA107" i="27"/>
  <c r="FA108" i="27"/>
  <c r="FA105" i="27"/>
  <c r="EW105" i="27"/>
  <c r="EW106" i="27"/>
  <c r="EW108" i="27"/>
  <c r="EW107" i="27"/>
  <c r="ES105" i="27"/>
  <c r="ES107" i="27"/>
  <c r="ES106" i="27"/>
  <c r="ES108" i="27"/>
  <c r="EO105" i="27"/>
  <c r="EO106" i="27"/>
  <c r="EO108" i="27"/>
  <c r="EO107" i="27"/>
  <c r="EK106" i="27"/>
  <c r="EK107" i="27"/>
  <c r="EK108" i="27"/>
  <c r="EK105" i="27"/>
  <c r="EG105" i="27"/>
  <c r="EG106" i="27"/>
  <c r="EG108" i="27"/>
  <c r="EG107" i="27"/>
  <c r="EC107" i="27"/>
  <c r="EC106" i="27"/>
  <c r="EC108" i="27"/>
  <c r="DY105" i="27"/>
  <c r="DY106" i="27"/>
  <c r="DY108" i="27"/>
  <c r="DY107" i="27"/>
  <c r="DU106" i="27"/>
  <c r="DU108" i="27"/>
  <c r="DQ105" i="27"/>
  <c r="DQ106" i="27"/>
  <c r="DQ108" i="27"/>
  <c r="DQ107" i="27"/>
  <c r="DM105" i="27"/>
  <c r="DM107" i="27"/>
  <c r="DM108" i="27"/>
  <c r="DE106" i="27"/>
  <c r="DE107" i="27"/>
  <c r="DE108" i="27"/>
  <c r="DE105" i="27"/>
  <c r="DA105" i="27"/>
  <c r="DA106" i="27"/>
  <c r="DA107" i="27"/>
  <c r="CW107" i="27"/>
  <c r="CW105" i="27"/>
  <c r="CW106" i="27"/>
  <c r="CW108" i="27"/>
  <c r="CS105" i="27"/>
  <c r="CS106" i="27"/>
  <c r="CS107" i="27"/>
  <c r="CO106" i="27"/>
  <c r="CO107" i="27"/>
  <c r="CO108" i="27"/>
  <c r="CO105" i="27"/>
  <c r="CK105" i="27"/>
  <c r="CK106" i="27"/>
  <c r="CK107" i="27"/>
  <c r="CG105" i="27"/>
  <c r="CG107" i="27"/>
  <c r="CG106" i="27"/>
  <c r="CG108" i="27"/>
  <c r="CC105" i="27"/>
  <c r="CC106" i="27"/>
  <c r="CC108" i="27"/>
  <c r="BY106" i="27"/>
  <c r="BY107" i="27"/>
  <c r="BY108" i="27"/>
  <c r="BY105" i="27"/>
  <c r="BU105" i="27"/>
  <c r="BU106" i="27"/>
  <c r="BU108" i="27"/>
  <c r="BU107" i="27"/>
  <c r="BQ107" i="27"/>
  <c r="BQ105" i="27"/>
  <c r="BQ108" i="27"/>
  <c r="BQ106" i="27"/>
  <c r="BM106" i="27"/>
  <c r="BM105" i="27"/>
  <c r="BM108" i="27"/>
  <c r="BM107" i="27"/>
  <c r="BI106" i="27"/>
  <c r="BI107" i="27"/>
  <c r="BI108" i="27"/>
  <c r="BI105" i="27"/>
  <c r="BE105" i="27"/>
  <c r="BE106" i="27"/>
  <c r="BE108" i="27"/>
  <c r="BE107" i="27"/>
  <c r="BA105" i="27"/>
  <c r="BA107" i="27"/>
  <c r="BA108" i="27"/>
  <c r="BA106" i="27"/>
  <c r="AW106" i="27"/>
  <c r="AW105" i="27"/>
  <c r="AW108" i="27"/>
  <c r="AW107" i="27"/>
  <c r="AS106" i="27"/>
  <c r="AS107" i="27"/>
  <c r="AS108" i="27"/>
  <c r="AS105" i="27"/>
  <c r="AO105" i="27"/>
  <c r="AO106" i="27"/>
  <c r="AO108" i="27"/>
  <c r="AO107" i="27"/>
  <c r="AK107" i="27"/>
  <c r="AK105" i="27"/>
  <c r="AK108" i="27"/>
  <c r="AK106" i="27"/>
  <c r="AG106" i="27"/>
  <c r="AG105" i="27"/>
  <c r="AG108" i="27"/>
  <c r="AG107" i="27"/>
  <c r="AC106" i="27"/>
  <c r="AC107" i="27"/>
  <c r="AC108" i="27"/>
  <c r="AC105" i="27"/>
  <c r="Y105" i="27"/>
  <c r="Y106" i="27"/>
  <c r="Y108" i="27"/>
  <c r="U105" i="27"/>
  <c r="U107" i="27"/>
  <c r="U108" i="27"/>
  <c r="U106" i="27"/>
  <c r="Q106" i="27"/>
  <c r="Q105" i="27"/>
  <c r="Q108" i="27"/>
  <c r="M106" i="27"/>
  <c r="M107" i="27"/>
  <c r="M108" i="27"/>
  <c r="M105" i="27"/>
  <c r="I105" i="27"/>
  <c r="I106" i="27"/>
  <c r="I108" i="27"/>
  <c r="JN106" i="27"/>
  <c r="JN107" i="27"/>
  <c r="JJ105" i="27"/>
  <c r="JJ107" i="27"/>
  <c r="JJ106" i="27"/>
  <c r="JF105" i="27"/>
  <c r="JF107" i="27"/>
  <c r="JB105" i="27"/>
  <c r="JB107" i="27"/>
  <c r="IX106" i="27"/>
  <c r="IX107" i="27"/>
  <c r="IT105" i="27"/>
  <c r="IT107" i="27"/>
  <c r="IP106" i="27"/>
  <c r="IP107" i="27"/>
  <c r="IL105" i="27"/>
  <c r="IL107" i="27"/>
  <c r="IH106" i="27"/>
  <c r="IH107" i="27"/>
  <c r="ID105" i="27"/>
  <c r="ID106" i="27"/>
  <c r="HZ105" i="27"/>
  <c r="HZ106" i="27"/>
  <c r="HZ107" i="27"/>
  <c r="HV105" i="27"/>
  <c r="HV107" i="27"/>
  <c r="HR106" i="27"/>
  <c r="HR107" i="27"/>
  <c r="HR105" i="27"/>
  <c r="HN105" i="27"/>
  <c r="HN107" i="27"/>
  <c r="HJ105" i="27"/>
  <c r="HJ106" i="27"/>
  <c r="HJ107" i="27"/>
  <c r="HF105" i="27"/>
  <c r="HF107" i="27"/>
  <c r="HB106" i="27"/>
  <c r="HB107" i="27"/>
  <c r="GX105" i="27"/>
  <c r="GX107" i="27"/>
  <c r="GX106" i="27"/>
  <c r="GT105" i="27"/>
  <c r="GT106" i="27"/>
  <c r="GT107" i="27"/>
  <c r="GP105" i="27"/>
  <c r="GP107" i="27"/>
  <c r="GD107" i="27"/>
  <c r="GD105" i="27"/>
  <c r="GD106" i="27"/>
  <c r="FZ105" i="27"/>
  <c r="FV106" i="27"/>
  <c r="FV107" i="27"/>
  <c r="FN105" i="27"/>
  <c r="FN107" i="27"/>
  <c r="FN106" i="27"/>
  <c r="FF106" i="27"/>
  <c r="FF107" i="27"/>
  <c r="FF105" i="27"/>
  <c r="FB105" i="27"/>
  <c r="FB106" i="27"/>
  <c r="EX106" i="27"/>
  <c r="EX107" i="27"/>
  <c r="EX105" i="27"/>
  <c r="ET105" i="27"/>
  <c r="ET107" i="27"/>
  <c r="EP106" i="27"/>
  <c r="EP107" i="27"/>
  <c r="EL105" i="27"/>
  <c r="EL106" i="27"/>
  <c r="EH106" i="27"/>
  <c r="EH105" i="27"/>
  <c r="ED105" i="27"/>
  <c r="ED106" i="27"/>
  <c r="DZ106" i="27"/>
  <c r="DZ107" i="27"/>
  <c r="DV105" i="27"/>
  <c r="DV106" i="27"/>
  <c r="DR106" i="27"/>
  <c r="DR105" i="27"/>
  <c r="DN105" i="27"/>
  <c r="DN106" i="27"/>
  <c r="DN107" i="27"/>
  <c r="DJ106" i="27"/>
  <c r="DJ107" i="27"/>
  <c r="DF105" i="27"/>
  <c r="DF106" i="27"/>
  <c r="DB106" i="27"/>
  <c r="DB105" i="27"/>
  <c r="DB107" i="27"/>
  <c r="CX105" i="27"/>
  <c r="CX106" i="27"/>
  <c r="CT106" i="27"/>
  <c r="CT107" i="27"/>
  <c r="CT105" i="27"/>
  <c r="CP105" i="27"/>
  <c r="CP106" i="27"/>
  <c r="CL106" i="27"/>
  <c r="CL107" i="27"/>
  <c r="CL105" i="27"/>
  <c r="CD106" i="27"/>
  <c r="CD107" i="27"/>
  <c r="BZ105" i="27"/>
  <c r="BZ106" i="27"/>
  <c r="BV105" i="27"/>
  <c r="BV107" i="27"/>
  <c r="BR106" i="27"/>
  <c r="BR105" i="27"/>
  <c r="BN106" i="27"/>
  <c r="BN107" i="27"/>
  <c r="BJ105" i="27"/>
  <c r="BJ106" i="27"/>
  <c r="BF107" i="27"/>
  <c r="BF105" i="27"/>
  <c r="BB106" i="27"/>
  <c r="BB105" i="27"/>
  <c r="BB107" i="27"/>
  <c r="AX106" i="27"/>
  <c r="AT105" i="27"/>
  <c r="AT106" i="27"/>
  <c r="AP105" i="27"/>
  <c r="AP107" i="27"/>
  <c r="AP106" i="27"/>
  <c r="AL106" i="27"/>
  <c r="AL105" i="27"/>
  <c r="AH107" i="27"/>
  <c r="AH105" i="27"/>
  <c r="AD105" i="27"/>
  <c r="AD106" i="27"/>
  <c r="Z107" i="27"/>
  <c r="Z105" i="27"/>
  <c r="V106" i="27"/>
  <c r="V107" i="27"/>
  <c r="R106" i="27"/>
  <c r="R107" i="27"/>
  <c r="N105" i="27"/>
  <c r="N106" i="27"/>
  <c r="J105" i="27"/>
  <c r="J107" i="27"/>
  <c r="JK106" i="27"/>
  <c r="JK108" i="27"/>
  <c r="JG105" i="27"/>
  <c r="JG108" i="27"/>
  <c r="JC106" i="27"/>
  <c r="JC108" i="27"/>
  <c r="IY105" i="27"/>
  <c r="IY106" i="27"/>
  <c r="IY108" i="27"/>
  <c r="IU105" i="27"/>
  <c r="IU106" i="27"/>
  <c r="IU108" i="27"/>
  <c r="IQ105" i="27"/>
  <c r="IQ108" i="27"/>
  <c r="IM106" i="27"/>
  <c r="IM105" i="27"/>
  <c r="IM108" i="27"/>
  <c r="II105" i="27"/>
  <c r="II108" i="27"/>
  <c r="IE105" i="27"/>
  <c r="IE106" i="27"/>
  <c r="IE108" i="27"/>
  <c r="IA105" i="27"/>
  <c r="IA108" i="27"/>
  <c r="HW106" i="27"/>
  <c r="HW108" i="27"/>
  <c r="HS105" i="27"/>
  <c r="HS106" i="27"/>
  <c r="HS108" i="27"/>
  <c r="HO105" i="27"/>
  <c r="HO106" i="27"/>
  <c r="HO108" i="27"/>
  <c r="HK105" i="27"/>
  <c r="HK108" i="27"/>
  <c r="HG106" i="27"/>
  <c r="HG108" i="27"/>
  <c r="HC105" i="27"/>
  <c r="HC108" i="27"/>
  <c r="GY108" i="27"/>
  <c r="GY105" i="27"/>
  <c r="GY106" i="27"/>
  <c r="GU105" i="27"/>
  <c r="GU108" i="27"/>
  <c r="GQ106" i="27"/>
  <c r="GQ108" i="27"/>
  <c r="GM105" i="27"/>
  <c r="GM108" i="27"/>
  <c r="GM106" i="27"/>
  <c r="GI107" i="27"/>
  <c r="GI105" i="27"/>
  <c r="GI108" i="27"/>
  <c r="GI106" i="27"/>
  <c r="GE107" i="27"/>
  <c r="GE105" i="27"/>
  <c r="GE108" i="27"/>
  <c r="GA106" i="27"/>
  <c r="GA108" i="27"/>
  <c r="GA105" i="27"/>
  <c r="FW105" i="27"/>
  <c r="FW107" i="27"/>
  <c r="FW108" i="27"/>
  <c r="FS107" i="27"/>
  <c r="FS105" i="27"/>
  <c r="FS106" i="27"/>
  <c r="FO107" i="27"/>
  <c r="FO105" i="27"/>
  <c r="FO108" i="27"/>
  <c r="FG105" i="27"/>
  <c r="FG107" i="27"/>
  <c r="FG106" i="27"/>
  <c r="FC107" i="27"/>
  <c r="FC105" i="27"/>
  <c r="FC108" i="27"/>
  <c r="EY107" i="27"/>
  <c r="EY105" i="27"/>
  <c r="EY108" i="27"/>
  <c r="EU107" i="27"/>
  <c r="EU108" i="27"/>
  <c r="EQ105" i="27"/>
  <c r="EQ107" i="27"/>
  <c r="EQ108" i="27"/>
  <c r="EQ106" i="27"/>
  <c r="EM107" i="27"/>
  <c r="EM108" i="27"/>
  <c r="EM105" i="27"/>
  <c r="EI107" i="27"/>
  <c r="EI105" i="27"/>
  <c r="EI108" i="27"/>
  <c r="EE107" i="27"/>
  <c r="EE108" i="27"/>
  <c r="EA105" i="27"/>
  <c r="EA107" i="27"/>
  <c r="EA108" i="27"/>
  <c r="EA106" i="27"/>
  <c r="DW107" i="27"/>
  <c r="DW105" i="27"/>
  <c r="DW108" i="27"/>
  <c r="DS107" i="27"/>
  <c r="DS105" i="27"/>
  <c r="DS108" i="27"/>
  <c r="DO107" i="27"/>
  <c r="DO108" i="27"/>
  <c r="DO105" i="27"/>
  <c r="DK105" i="27"/>
  <c r="DK107" i="27"/>
  <c r="DK108" i="27"/>
  <c r="DK106" i="27"/>
  <c r="DG107" i="27"/>
  <c r="DG108" i="27"/>
  <c r="DG105" i="27"/>
  <c r="DC107" i="27"/>
  <c r="DC105" i="27"/>
  <c r="DC108" i="27"/>
  <c r="CY107" i="27"/>
  <c r="CY108" i="27"/>
  <c r="CU105" i="27"/>
  <c r="CU107" i="27"/>
  <c r="CU108" i="27"/>
  <c r="CU106" i="27"/>
  <c r="CQ107" i="27"/>
  <c r="CQ105" i="27"/>
  <c r="CQ108" i="27"/>
  <c r="CM107" i="27"/>
  <c r="CM105" i="27"/>
  <c r="CM108" i="27"/>
  <c r="CI107" i="27"/>
  <c r="CI108" i="27"/>
  <c r="CE105" i="27"/>
  <c r="CE107" i="27"/>
  <c r="CE108" i="27"/>
  <c r="CE106" i="27"/>
  <c r="CA107" i="27"/>
  <c r="CA108" i="27"/>
  <c r="CA105" i="27"/>
  <c r="BW106" i="27"/>
  <c r="BW107" i="27"/>
  <c r="BW105" i="27"/>
  <c r="BW108" i="27"/>
  <c r="BS106" i="27"/>
  <c r="BS107" i="27"/>
  <c r="BS108" i="27"/>
  <c r="BO106" i="27"/>
  <c r="BO105" i="27"/>
  <c r="BO107" i="27"/>
  <c r="BO108" i="27"/>
  <c r="BK106" i="27"/>
  <c r="BK107" i="27"/>
  <c r="BK105" i="27"/>
  <c r="BK108" i="27"/>
  <c r="BC106" i="27"/>
  <c r="BC107" i="27"/>
  <c r="BC108" i="27"/>
  <c r="BC105" i="27"/>
  <c r="AY106" i="27"/>
  <c r="AY105" i="27"/>
  <c r="AY107" i="27"/>
  <c r="AY108" i="27"/>
  <c r="AU106" i="27"/>
  <c r="AU107" i="27"/>
  <c r="AU108" i="27"/>
  <c r="AU105" i="27"/>
  <c r="AQ106" i="27"/>
  <c r="AQ107" i="27"/>
  <c r="AQ105" i="27"/>
  <c r="AQ108" i="27"/>
  <c r="AM106" i="27"/>
  <c r="AM107" i="27"/>
  <c r="AM108" i="27"/>
  <c r="AI106" i="27"/>
  <c r="AI105" i="27"/>
  <c r="AI107" i="27"/>
  <c r="AI108" i="27"/>
  <c r="AE106" i="27"/>
  <c r="AE107" i="27"/>
  <c r="AE105" i="27"/>
  <c r="AE108" i="27"/>
  <c r="AA106" i="27"/>
  <c r="AA107" i="27"/>
  <c r="AA105" i="27"/>
  <c r="AA108" i="27"/>
  <c r="W106" i="27"/>
  <c r="W107" i="27"/>
  <c r="W108" i="27"/>
  <c r="S106" i="27"/>
  <c r="S105" i="27"/>
  <c r="S107" i="27"/>
  <c r="S108" i="27"/>
  <c r="O106" i="27"/>
  <c r="O107" i="27"/>
  <c r="O108" i="27"/>
  <c r="O105" i="27"/>
  <c r="K106" i="27"/>
  <c r="K107" i="27"/>
  <c r="K105" i="27"/>
  <c r="K108" i="27"/>
  <c r="G106" i="27"/>
  <c r="G107" i="27"/>
  <c r="G108" i="27"/>
  <c r="JF108" i="27"/>
  <c r="IP108" i="27"/>
  <c r="HZ108" i="27"/>
  <c r="HJ108" i="27"/>
  <c r="GX108" i="27"/>
  <c r="FF108" i="27"/>
  <c r="EL108" i="27"/>
  <c r="DZ108" i="27"/>
  <c r="DF108" i="27"/>
  <c r="CT108" i="27"/>
  <c r="BZ108" i="27"/>
  <c r="BN108" i="27"/>
  <c r="AT108" i="27"/>
  <c r="AH108" i="27"/>
  <c r="N108" i="27"/>
  <c r="JK107" i="27"/>
  <c r="IQ107" i="27"/>
  <c r="IE107" i="27"/>
  <c r="HK107" i="27"/>
  <c r="GY107" i="27"/>
  <c r="EL107" i="27"/>
  <c r="DV107" i="27"/>
  <c r="BR107" i="27"/>
  <c r="N107" i="27"/>
  <c r="JG106" i="27"/>
  <c r="IT106" i="27"/>
  <c r="HC106" i="27"/>
  <c r="GP106" i="27"/>
  <c r="EU106" i="27"/>
  <c r="DW106" i="27"/>
  <c r="DC106" i="27"/>
  <c r="CI106" i="27"/>
  <c r="BF106" i="27"/>
  <c r="JN105" i="27"/>
  <c r="IH105" i="27"/>
  <c r="HG105" i="27"/>
  <c r="CY105" i="27"/>
  <c r="BS105" i="27"/>
  <c r="R105" i="27"/>
  <c r="Q97" i="38"/>
  <c r="D7" i="45"/>
  <c r="Q7" i="45" s="1"/>
  <c r="E8" i="50"/>
  <c r="E9" i="50"/>
  <c r="E7" i="50"/>
  <c r="D7" i="50"/>
  <c r="AK3" i="49"/>
  <c r="AG3" i="49"/>
  <c r="AC3" i="49"/>
  <c r="Y3" i="49"/>
  <c r="U3" i="49"/>
  <c r="Q3" i="49"/>
  <c r="M3" i="49"/>
  <c r="I3" i="49"/>
  <c r="AK3" i="50"/>
  <c r="AG3" i="50"/>
  <c r="AC3" i="50"/>
  <c r="Y3" i="50"/>
  <c r="U3" i="50"/>
  <c r="Q3" i="50"/>
  <c r="M3" i="50"/>
  <c r="I3" i="50"/>
  <c r="D9" i="50"/>
  <c r="C9" i="50"/>
  <c r="D8" i="50"/>
  <c r="C8" i="50"/>
  <c r="C7" i="50"/>
  <c r="AK5" i="50"/>
  <c r="AG5" i="50"/>
  <c r="AC5" i="50"/>
  <c r="Y5" i="50"/>
  <c r="U5" i="50"/>
  <c r="Q5" i="50"/>
  <c r="M5" i="50"/>
  <c r="F5" i="50"/>
  <c r="F14" i="49"/>
  <c r="F28" i="49"/>
  <c r="AF21" i="27"/>
  <c r="BG21" i="27"/>
  <c r="CH21" i="27"/>
  <c r="DI21" i="27"/>
  <c r="EJ21" i="27"/>
  <c r="FK21" i="27"/>
  <c r="GL21" i="27"/>
  <c r="HM21" i="27"/>
  <c r="IN21" i="27"/>
  <c r="JO21" i="27"/>
  <c r="D7" i="30"/>
  <c r="D7" i="28"/>
  <c r="L7" i="28" s="1"/>
  <c r="O7" i="28"/>
  <c r="Z7" i="28" s="1"/>
  <c r="E7" i="49"/>
  <c r="E8" i="49"/>
  <c r="D8" i="49"/>
  <c r="Q9" i="49"/>
  <c r="E9" i="49"/>
  <c r="D9" i="49"/>
  <c r="E10" i="49"/>
  <c r="D10" i="49"/>
  <c r="E11" i="49"/>
  <c r="D11" i="49"/>
  <c r="E12" i="49"/>
  <c r="D12" i="49"/>
  <c r="E13" i="49"/>
  <c r="D13" i="49"/>
  <c r="E14" i="49"/>
  <c r="D14" i="49"/>
  <c r="E15" i="49"/>
  <c r="D15" i="49"/>
  <c r="E16" i="49"/>
  <c r="D16" i="49"/>
  <c r="E17" i="49"/>
  <c r="D17" i="49"/>
  <c r="N18" i="49"/>
  <c r="E18" i="49"/>
  <c r="D18" i="49"/>
  <c r="E19" i="49"/>
  <c r="D19" i="49"/>
  <c r="E20" i="49"/>
  <c r="D20" i="49"/>
  <c r="E21" i="49"/>
  <c r="D21" i="49"/>
  <c r="E22" i="49"/>
  <c r="D22" i="49"/>
  <c r="E23" i="49"/>
  <c r="D23" i="49"/>
  <c r="E24" i="49"/>
  <c r="D24" i="49"/>
  <c r="E25" i="49"/>
  <c r="D25" i="49"/>
  <c r="E26" i="49"/>
  <c r="D26" i="49"/>
  <c r="E27" i="49"/>
  <c r="D27" i="49"/>
  <c r="N28" i="49"/>
  <c r="E28" i="49"/>
  <c r="D28" i="49"/>
  <c r="E29" i="49"/>
  <c r="D29" i="49"/>
  <c r="E30" i="49"/>
  <c r="D30" i="49"/>
  <c r="E31" i="49"/>
  <c r="D31" i="49"/>
  <c r="E32" i="49"/>
  <c r="D32" i="49"/>
  <c r="E33" i="49"/>
  <c r="D33" i="49"/>
  <c r="E34" i="49"/>
  <c r="D34" i="49"/>
  <c r="E35" i="49"/>
  <c r="D35" i="49"/>
  <c r="E36" i="49"/>
  <c r="D36" i="49"/>
  <c r="E37" i="49"/>
  <c r="D37" i="49"/>
  <c r="E38" i="49"/>
  <c r="D38" i="49"/>
  <c r="E39" i="49"/>
  <c r="D39" i="49"/>
  <c r="E40" i="49"/>
  <c r="D40" i="49"/>
  <c r="D7" i="49"/>
  <c r="D8" i="48"/>
  <c r="K8" i="4"/>
  <c r="K8" i="42" s="1"/>
  <c r="K7" i="4"/>
  <c r="H7" i="37" s="1"/>
  <c r="K9" i="4"/>
  <c r="K10" i="4"/>
  <c r="F10" i="42" s="1"/>
  <c r="K11" i="4"/>
  <c r="K12" i="4"/>
  <c r="O12" i="31" s="1"/>
  <c r="K13" i="4"/>
  <c r="K14" i="4"/>
  <c r="K15" i="4"/>
  <c r="H15" i="42" s="1"/>
  <c r="K16" i="4"/>
  <c r="JT30" i="38" s="1"/>
  <c r="K17" i="4"/>
  <c r="K18" i="4"/>
  <c r="K19" i="4"/>
  <c r="F19" i="42" s="1"/>
  <c r="K20" i="4"/>
  <c r="F20" i="42" s="1"/>
  <c r="K21" i="4"/>
  <c r="G21" i="37" s="1"/>
  <c r="K22" i="4"/>
  <c r="K23" i="4"/>
  <c r="G23" i="31" s="1"/>
  <c r="K24" i="4"/>
  <c r="L24" i="42" s="1"/>
  <c r="K25" i="4"/>
  <c r="O25" i="31" s="1"/>
  <c r="K26" i="4"/>
  <c r="K27" i="4"/>
  <c r="JT41" i="38" s="1"/>
  <c r="K28" i="4"/>
  <c r="K29" i="4"/>
  <c r="K30" i="4"/>
  <c r="F30" i="42" s="1"/>
  <c r="K31" i="4"/>
  <c r="K32" i="4"/>
  <c r="K33" i="4"/>
  <c r="K34" i="4"/>
  <c r="K35" i="4"/>
  <c r="JR49" i="38" s="1"/>
  <c r="H35" i="37"/>
  <c r="K36" i="4"/>
  <c r="H36" i="37" s="1"/>
  <c r="K37" i="4"/>
  <c r="H37" i="42" s="1"/>
  <c r="K38" i="4"/>
  <c r="F38" i="42" s="1"/>
  <c r="K39" i="4"/>
  <c r="K40" i="4"/>
  <c r="K41" i="4"/>
  <c r="H41" i="37" s="1"/>
  <c r="K42" i="4"/>
  <c r="JU56" i="27" s="1"/>
  <c r="K43" i="4"/>
  <c r="K44" i="4"/>
  <c r="I3" i="48"/>
  <c r="M3" i="48"/>
  <c r="AC3" i="48"/>
  <c r="Q3" i="48"/>
  <c r="U3" i="48"/>
  <c r="Y3" i="48"/>
  <c r="AG3" i="48"/>
  <c r="AK3" i="48"/>
  <c r="D9" i="48"/>
  <c r="D7" i="48"/>
  <c r="I3" i="47"/>
  <c r="M3" i="47"/>
  <c r="AC3" i="47"/>
  <c r="Q3" i="47"/>
  <c r="U3" i="47"/>
  <c r="Y3" i="47"/>
  <c r="AG3" i="47"/>
  <c r="AK3" i="47"/>
  <c r="D8" i="47"/>
  <c r="D9" i="47"/>
  <c r="D10" i="47"/>
  <c r="D11" i="47"/>
  <c r="D12" i="47"/>
  <c r="D13" i="47"/>
  <c r="D14" i="47"/>
  <c r="D15" i="47"/>
  <c r="D16" i="47"/>
  <c r="D17" i="47"/>
  <c r="D18" i="47"/>
  <c r="D19" i="47"/>
  <c r="D20" i="47"/>
  <c r="D21" i="47"/>
  <c r="D22" i="47"/>
  <c r="D23" i="47"/>
  <c r="D24" i="47"/>
  <c r="D25" i="47"/>
  <c r="D26" i="47"/>
  <c r="D27" i="47"/>
  <c r="D28" i="47"/>
  <c r="D29" i="47"/>
  <c r="D30" i="47"/>
  <c r="D31" i="47"/>
  <c r="D32" i="47"/>
  <c r="D33" i="47"/>
  <c r="D34" i="47"/>
  <c r="D35" i="47"/>
  <c r="D36" i="47"/>
  <c r="D37" i="47"/>
  <c r="D38" i="47"/>
  <c r="D39" i="47"/>
  <c r="D40" i="47"/>
  <c r="D41" i="47"/>
  <c r="D42" i="47"/>
  <c r="D43" i="47"/>
  <c r="D44" i="47"/>
  <c r="D45" i="47"/>
  <c r="D46" i="47"/>
  <c r="D7" i="47"/>
  <c r="I7" i="45"/>
  <c r="I7" i="30"/>
  <c r="C40" i="49"/>
  <c r="C39" i="49"/>
  <c r="C38" i="49"/>
  <c r="C37" i="49"/>
  <c r="C36" i="49"/>
  <c r="C35" i="49"/>
  <c r="C34" i="49"/>
  <c r="C33" i="49"/>
  <c r="C32" i="49"/>
  <c r="C31" i="49"/>
  <c r="C30" i="49"/>
  <c r="C29" i="49"/>
  <c r="C28" i="49"/>
  <c r="C27" i="49"/>
  <c r="C26" i="49"/>
  <c r="C25" i="49"/>
  <c r="C24" i="49"/>
  <c r="C23" i="49"/>
  <c r="C22" i="49"/>
  <c r="C21" i="49"/>
  <c r="C20" i="49"/>
  <c r="C19" i="49"/>
  <c r="C18" i="49"/>
  <c r="C17" i="49"/>
  <c r="C16" i="49"/>
  <c r="C15" i="49"/>
  <c r="C14" i="49"/>
  <c r="C13" i="49"/>
  <c r="C12" i="49"/>
  <c r="C11" i="49"/>
  <c r="C10" i="49"/>
  <c r="C9" i="49"/>
  <c r="C8" i="49"/>
  <c r="C7" i="49"/>
  <c r="AK5" i="49"/>
  <c r="AG5" i="49"/>
  <c r="AC5" i="49"/>
  <c r="Y5" i="49"/>
  <c r="U5" i="49"/>
  <c r="Q5" i="49"/>
  <c r="M5" i="49"/>
  <c r="F5" i="49"/>
  <c r="E7" i="47"/>
  <c r="D15" i="27"/>
  <c r="G97" i="27"/>
  <c r="H97" i="27"/>
  <c r="I97" i="27"/>
  <c r="J97" i="27" s="1"/>
  <c r="B70" i="27"/>
  <c r="G87" i="27" s="1"/>
  <c r="E21" i="27"/>
  <c r="D21" i="27"/>
  <c r="C21" i="27"/>
  <c r="M5" i="48"/>
  <c r="U5" i="48"/>
  <c r="E9" i="48"/>
  <c r="C9" i="48"/>
  <c r="E8" i="48"/>
  <c r="C8" i="48"/>
  <c r="E7" i="48"/>
  <c r="C7" i="48"/>
  <c r="AK5" i="48"/>
  <c r="AG5" i="48"/>
  <c r="AC5" i="48"/>
  <c r="Y5" i="48"/>
  <c r="Q5" i="48"/>
  <c r="I5" i="48"/>
  <c r="E46" i="47"/>
  <c r="C46" i="47"/>
  <c r="E45" i="47"/>
  <c r="C45" i="47"/>
  <c r="E44" i="47"/>
  <c r="C44" i="47"/>
  <c r="E43" i="47"/>
  <c r="C43" i="47"/>
  <c r="E42" i="47"/>
  <c r="C42" i="47"/>
  <c r="E41" i="47"/>
  <c r="C41" i="47"/>
  <c r="E40" i="47"/>
  <c r="C40" i="47"/>
  <c r="E39" i="47"/>
  <c r="C39" i="47"/>
  <c r="E38" i="47"/>
  <c r="C38" i="47"/>
  <c r="E37" i="47"/>
  <c r="C37" i="47"/>
  <c r="E36" i="47"/>
  <c r="C36" i="47"/>
  <c r="E35" i="47"/>
  <c r="C35" i="47"/>
  <c r="E34" i="47"/>
  <c r="C34" i="47"/>
  <c r="E33" i="47"/>
  <c r="C33" i="47"/>
  <c r="E32" i="47"/>
  <c r="C32" i="47"/>
  <c r="E31" i="47"/>
  <c r="C31" i="47"/>
  <c r="E30" i="47"/>
  <c r="C30" i="47"/>
  <c r="E29" i="47"/>
  <c r="C29" i="47"/>
  <c r="E28" i="47"/>
  <c r="C28" i="47"/>
  <c r="E27" i="47"/>
  <c r="C27" i="47"/>
  <c r="E26" i="47"/>
  <c r="AN26" i="47" s="1"/>
  <c r="C26" i="47"/>
  <c r="E25" i="47"/>
  <c r="C25" i="47"/>
  <c r="E24" i="47"/>
  <c r="C24" i="47"/>
  <c r="E23" i="47"/>
  <c r="C23" i="47"/>
  <c r="E22" i="47"/>
  <c r="C22" i="47"/>
  <c r="E21" i="47"/>
  <c r="C21" i="47"/>
  <c r="E20" i="47"/>
  <c r="C20" i="47"/>
  <c r="E19" i="47"/>
  <c r="C19" i="47"/>
  <c r="E18" i="47"/>
  <c r="AN18" i="47" s="1"/>
  <c r="C18" i="47"/>
  <c r="E17" i="47"/>
  <c r="C17" i="47"/>
  <c r="E16" i="47"/>
  <c r="C16" i="47"/>
  <c r="E15" i="47"/>
  <c r="C15" i="47"/>
  <c r="E14" i="47"/>
  <c r="C14" i="47"/>
  <c r="E13" i="47"/>
  <c r="C13" i="47"/>
  <c r="E12" i="47"/>
  <c r="C12" i="47"/>
  <c r="E11" i="47"/>
  <c r="C11" i="47"/>
  <c r="E10" i="47"/>
  <c r="C10" i="47"/>
  <c r="E9" i="47"/>
  <c r="C9" i="47"/>
  <c r="E8" i="47"/>
  <c r="AN8" i="47" s="1"/>
  <c r="C8" i="47"/>
  <c r="C7" i="47"/>
  <c r="AK5" i="47"/>
  <c r="AG5" i="47"/>
  <c r="AC5" i="47"/>
  <c r="Y5" i="47"/>
  <c r="U5" i="47"/>
  <c r="Q5" i="47"/>
  <c r="M5" i="47"/>
  <c r="F5" i="47"/>
  <c r="E7" i="45"/>
  <c r="C7" i="45"/>
  <c r="D3" i="45"/>
  <c r="P47" i="7"/>
  <c r="J47" i="42"/>
  <c r="F47" i="42"/>
  <c r="G47" i="42"/>
  <c r="I47" i="42"/>
  <c r="M47" i="42"/>
  <c r="M3" i="42"/>
  <c r="L3" i="42"/>
  <c r="K3" i="42"/>
  <c r="J3" i="42"/>
  <c r="I3" i="42"/>
  <c r="H3" i="42"/>
  <c r="G3" i="42"/>
  <c r="F3" i="42"/>
  <c r="E46" i="42"/>
  <c r="D46" i="42"/>
  <c r="C46" i="42"/>
  <c r="E45" i="42"/>
  <c r="D45" i="42"/>
  <c r="C45" i="42"/>
  <c r="E44" i="42"/>
  <c r="D44" i="42"/>
  <c r="C44" i="42"/>
  <c r="E43" i="42"/>
  <c r="D43" i="42"/>
  <c r="C43" i="42"/>
  <c r="E42" i="42"/>
  <c r="D42" i="42"/>
  <c r="C42" i="42"/>
  <c r="E41" i="42"/>
  <c r="D41" i="42"/>
  <c r="C41" i="42"/>
  <c r="E40" i="42"/>
  <c r="D40" i="42"/>
  <c r="C40" i="42"/>
  <c r="E39" i="42"/>
  <c r="D39" i="42"/>
  <c r="C39" i="42"/>
  <c r="E38" i="42"/>
  <c r="D38" i="42"/>
  <c r="C38" i="42"/>
  <c r="E37" i="42"/>
  <c r="D37" i="42"/>
  <c r="C37" i="42"/>
  <c r="E36" i="42"/>
  <c r="D36" i="42"/>
  <c r="C36" i="42"/>
  <c r="E35" i="42"/>
  <c r="D35" i="42"/>
  <c r="C35" i="42"/>
  <c r="E34" i="42"/>
  <c r="D34" i="42"/>
  <c r="C34" i="42"/>
  <c r="E33" i="42"/>
  <c r="D33" i="42"/>
  <c r="C33" i="42"/>
  <c r="E32" i="42"/>
  <c r="D32" i="42"/>
  <c r="C32" i="42"/>
  <c r="E31" i="42"/>
  <c r="D31" i="42"/>
  <c r="C31" i="42"/>
  <c r="E30" i="42"/>
  <c r="D30" i="42"/>
  <c r="C30" i="42"/>
  <c r="E29" i="42"/>
  <c r="D29" i="42"/>
  <c r="C29" i="42"/>
  <c r="E28" i="42"/>
  <c r="D28" i="42"/>
  <c r="C28" i="42"/>
  <c r="E27" i="42"/>
  <c r="D27" i="42"/>
  <c r="C27" i="42"/>
  <c r="E26" i="42"/>
  <c r="D26" i="42"/>
  <c r="C26" i="42"/>
  <c r="E25" i="42"/>
  <c r="D25" i="42"/>
  <c r="C25" i="42"/>
  <c r="E24" i="42"/>
  <c r="D24" i="42"/>
  <c r="C24" i="42"/>
  <c r="E23" i="42"/>
  <c r="D23" i="42"/>
  <c r="C23" i="42"/>
  <c r="E22" i="42"/>
  <c r="D22" i="42"/>
  <c r="C22" i="42"/>
  <c r="E21" i="42"/>
  <c r="D21" i="42"/>
  <c r="C21" i="42"/>
  <c r="E20" i="42"/>
  <c r="D20" i="42"/>
  <c r="C20" i="42"/>
  <c r="E19" i="42"/>
  <c r="D19" i="42"/>
  <c r="C19" i="42"/>
  <c r="E18" i="42"/>
  <c r="D18" i="42"/>
  <c r="C18" i="42"/>
  <c r="E17" i="42"/>
  <c r="D17" i="42"/>
  <c r="C17" i="42"/>
  <c r="E16" i="42"/>
  <c r="D16" i="42"/>
  <c r="C16" i="42"/>
  <c r="E15" i="42"/>
  <c r="D15" i="42"/>
  <c r="C15" i="42"/>
  <c r="E14" i="42"/>
  <c r="D14" i="42"/>
  <c r="C14" i="42"/>
  <c r="E13" i="42"/>
  <c r="D13" i="42"/>
  <c r="C13" i="42"/>
  <c r="E12" i="42"/>
  <c r="D12" i="42"/>
  <c r="C12" i="42"/>
  <c r="E11" i="42"/>
  <c r="D11" i="42"/>
  <c r="C11" i="42"/>
  <c r="E10" i="42"/>
  <c r="D10" i="42"/>
  <c r="C10" i="42"/>
  <c r="E9" i="42"/>
  <c r="D9" i="42"/>
  <c r="C9" i="42"/>
  <c r="E8" i="42"/>
  <c r="D8" i="42"/>
  <c r="C8" i="42"/>
  <c r="E7" i="42"/>
  <c r="D7" i="42"/>
  <c r="C7" i="42"/>
  <c r="M5" i="42"/>
  <c r="L5" i="42"/>
  <c r="K5" i="42"/>
  <c r="J5" i="42"/>
  <c r="I5" i="42"/>
  <c r="H5" i="42"/>
  <c r="G5" i="42"/>
  <c r="F5" i="42"/>
  <c r="Z10" i="4"/>
  <c r="Z11" i="4"/>
  <c r="Z12" i="4"/>
  <c r="Z13" i="4"/>
  <c r="Z9" i="4"/>
  <c r="M3" i="37"/>
  <c r="L3" i="37"/>
  <c r="K3" i="37"/>
  <c r="J3" i="37"/>
  <c r="I3" i="37"/>
  <c r="H3" i="37"/>
  <c r="G3" i="37"/>
  <c r="F3" i="37"/>
  <c r="H5" i="37"/>
  <c r="H5" i="31"/>
  <c r="H3" i="31"/>
  <c r="H3" i="7"/>
  <c r="H5" i="7"/>
  <c r="E46" i="37"/>
  <c r="D46" i="37"/>
  <c r="C46" i="37"/>
  <c r="E45" i="37"/>
  <c r="D45" i="37"/>
  <c r="C45" i="37"/>
  <c r="E44" i="37"/>
  <c r="D44" i="37"/>
  <c r="C44" i="37"/>
  <c r="E43" i="37"/>
  <c r="D43" i="37"/>
  <c r="C43" i="37"/>
  <c r="E42" i="37"/>
  <c r="D42" i="37"/>
  <c r="C42" i="37"/>
  <c r="E41" i="37"/>
  <c r="D41" i="37"/>
  <c r="C41" i="37"/>
  <c r="E40" i="37"/>
  <c r="D40" i="37"/>
  <c r="C40" i="37"/>
  <c r="E39" i="37"/>
  <c r="D39" i="37"/>
  <c r="C39" i="37"/>
  <c r="E38" i="37"/>
  <c r="D38" i="37"/>
  <c r="C38" i="37"/>
  <c r="E37" i="37"/>
  <c r="D37" i="37"/>
  <c r="C37" i="37"/>
  <c r="E36" i="37"/>
  <c r="D36" i="37"/>
  <c r="C36" i="37"/>
  <c r="E35" i="37"/>
  <c r="D35" i="37"/>
  <c r="C35" i="37"/>
  <c r="E34" i="37"/>
  <c r="D34" i="37"/>
  <c r="C34" i="37"/>
  <c r="E33" i="37"/>
  <c r="D33" i="37"/>
  <c r="C33" i="37"/>
  <c r="E32" i="37"/>
  <c r="D32" i="37"/>
  <c r="C32" i="37"/>
  <c r="E31" i="37"/>
  <c r="D31" i="37"/>
  <c r="C31" i="37"/>
  <c r="E30" i="37"/>
  <c r="D30" i="37"/>
  <c r="C30" i="37"/>
  <c r="E29" i="37"/>
  <c r="D29" i="37"/>
  <c r="C29" i="37"/>
  <c r="E28" i="37"/>
  <c r="D28" i="37"/>
  <c r="C28" i="37"/>
  <c r="E27" i="37"/>
  <c r="D27" i="37"/>
  <c r="C27" i="37"/>
  <c r="E26" i="37"/>
  <c r="D26" i="37"/>
  <c r="C26" i="37"/>
  <c r="E25" i="37"/>
  <c r="D25" i="37"/>
  <c r="C25" i="37"/>
  <c r="E24" i="37"/>
  <c r="D24" i="37"/>
  <c r="C24" i="37"/>
  <c r="E23" i="37"/>
  <c r="D23" i="37"/>
  <c r="C23" i="37"/>
  <c r="E22" i="37"/>
  <c r="D22" i="37"/>
  <c r="C22" i="37"/>
  <c r="E21" i="37"/>
  <c r="D21" i="37"/>
  <c r="C21" i="37"/>
  <c r="E20" i="37"/>
  <c r="D20" i="37"/>
  <c r="C20" i="37"/>
  <c r="E19" i="37"/>
  <c r="D19" i="37"/>
  <c r="C19" i="37"/>
  <c r="E18" i="37"/>
  <c r="D18" i="37"/>
  <c r="C18" i="37"/>
  <c r="E17" i="37"/>
  <c r="D17" i="37"/>
  <c r="C17" i="37"/>
  <c r="E16" i="37"/>
  <c r="D16" i="37"/>
  <c r="C16" i="37"/>
  <c r="E15" i="37"/>
  <c r="D15" i="37"/>
  <c r="C15" i="37"/>
  <c r="E14" i="37"/>
  <c r="D14" i="37"/>
  <c r="C14" i="37"/>
  <c r="E13" i="37"/>
  <c r="D13" i="37"/>
  <c r="C13" i="37"/>
  <c r="E12" i="37"/>
  <c r="D12" i="37"/>
  <c r="C12" i="37"/>
  <c r="E11" i="37"/>
  <c r="D11" i="37"/>
  <c r="C11" i="37"/>
  <c r="E10" i="37"/>
  <c r="D10" i="37"/>
  <c r="C10" i="37"/>
  <c r="E9" i="37"/>
  <c r="D9" i="37"/>
  <c r="C9" i="37"/>
  <c r="E8" i="37"/>
  <c r="D8" i="37"/>
  <c r="C8" i="37"/>
  <c r="E7" i="37"/>
  <c r="D7" i="37"/>
  <c r="C7" i="37"/>
  <c r="M5" i="37"/>
  <c r="L5" i="37"/>
  <c r="K5" i="37"/>
  <c r="J5" i="37"/>
  <c r="I5" i="37"/>
  <c r="G5" i="37"/>
  <c r="F5" i="37"/>
  <c r="E8" i="31"/>
  <c r="E7" i="28"/>
  <c r="I15" i="4"/>
  <c r="I14" i="4"/>
  <c r="F3" i="31"/>
  <c r="G3"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7" i="31"/>
  <c r="D8" i="31"/>
  <c r="D9" i="31"/>
  <c r="D10" i="31"/>
  <c r="D11" i="31"/>
  <c r="D12" i="31"/>
  <c r="D13" i="31"/>
  <c r="D14" i="31"/>
  <c r="D15" i="31"/>
  <c r="D16" i="31"/>
  <c r="D17" i="31"/>
  <c r="D18" i="31"/>
  <c r="D19" i="31"/>
  <c r="D20" i="31"/>
  <c r="D21" i="31"/>
  <c r="D22" i="31"/>
  <c r="D23" i="31"/>
  <c r="D24" i="31"/>
  <c r="D25" i="31"/>
  <c r="D26" i="31"/>
  <c r="D27" i="31"/>
  <c r="D28" i="31"/>
  <c r="D29" i="31"/>
  <c r="D30" i="31"/>
  <c r="D31" i="31"/>
  <c r="D32" i="31"/>
  <c r="D33" i="31"/>
  <c r="D34" i="31"/>
  <c r="D35" i="31"/>
  <c r="D36" i="31"/>
  <c r="D37" i="31"/>
  <c r="D38" i="31"/>
  <c r="D39" i="31"/>
  <c r="D40" i="31"/>
  <c r="D41" i="31"/>
  <c r="D42" i="31"/>
  <c r="D43" i="31"/>
  <c r="D44" i="31"/>
  <c r="D45" i="31"/>
  <c r="D46" i="31"/>
  <c r="D7" i="31"/>
  <c r="C8" i="31"/>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7" i="31"/>
  <c r="E8" i="7"/>
  <c r="E9" i="7"/>
  <c r="P9" i="7" s="1"/>
  <c r="E10" i="7"/>
  <c r="E11" i="7"/>
  <c r="E12" i="7"/>
  <c r="E13" i="7"/>
  <c r="P13" i="7" s="1"/>
  <c r="E14" i="7"/>
  <c r="E15" i="7"/>
  <c r="E16" i="7"/>
  <c r="E17" i="7"/>
  <c r="E18" i="7"/>
  <c r="E19" i="7"/>
  <c r="E20" i="7"/>
  <c r="E21" i="7"/>
  <c r="P21" i="7" s="1"/>
  <c r="E22" i="7"/>
  <c r="E23" i="7"/>
  <c r="E24" i="7"/>
  <c r="E25" i="7"/>
  <c r="P25" i="7" s="1"/>
  <c r="E26" i="7"/>
  <c r="E27" i="7"/>
  <c r="P27" i="7" s="1"/>
  <c r="E28" i="7"/>
  <c r="P28" i="7" s="1"/>
  <c r="E29" i="7"/>
  <c r="P29" i="7" s="1"/>
  <c r="E30" i="7"/>
  <c r="E31" i="7"/>
  <c r="E32" i="7"/>
  <c r="E33" i="7"/>
  <c r="E34" i="7"/>
  <c r="E35" i="7"/>
  <c r="P35" i="7" s="1"/>
  <c r="E36" i="7"/>
  <c r="P36" i="7" s="1"/>
  <c r="E37" i="7"/>
  <c r="P37" i="7" s="1"/>
  <c r="E38" i="7"/>
  <c r="E39" i="7"/>
  <c r="E40" i="7"/>
  <c r="P40" i="7" s="1"/>
  <c r="E41" i="7"/>
  <c r="E42" i="7"/>
  <c r="P42" i="7" s="1"/>
  <c r="E43" i="7"/>
  <c r="P43" i="7" s="1"/>
  <c r="E44" i="7"/>
  <c r="E45" i="7"/>
  <c r="P45" i="7" s="1"/>
  <c r="E46" i="7"/>
  <c r="P46" i="7" s="1"/>
  <c r="E7" i="7"/>
  <c r="P7" i="7" s="1"/>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7"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7" i="7"/>
  <c r="C7" i="28"/>
  <c r="E7" i="30"/>
  <c r="C7" i="30"/>
  <c r="I3" i="31"/>
  <c r="I19" i="4"/>
  <c r="J3" i="31"/>
  <c r="I36" i="4"/>
  <c r="I7" i="28"/>
  <c r="K3" i="31"/>
  <c r="I3" i="7"/>
  <c r="J5" i="7"/>
  <c r="I7" i="4"/>
  <c r="I8" i="4"/>
  <c r="I9" i="4"/>
  <c r="I10" i="4"/>
  <c r="I12" i="4"/>
  <c r="I16" i="4"/>
  <c r="I11" i="4"/>
  <c r="I13" i="4"/>
  <c r="I17" i="4"/>
  <c r="I18" i="4"/>
  <c r="I20" i="4"/>
  <c r="I21" i="4"/>
  <c r="I22" i="4"/>
  <c r="I23" i="4"/>
  <c r="I24" i="4"/>
  <c r="I25" i="4"/>
  <c r="I26" i="4"/>
  <c r="I27" i="4"/>
  <c r="I28" i="4"/>
  <c r="I29" i="4"/>
  <c r="I30" i="4"/>
  <c r="I31" i="4"/>
  <c r="I32" i="4"/>
  <c r="I33" i="4"/>
  <c r="I34" i="4"/>
  <c r="I35" i="4"/>
  <c r="I37" i="4"/>
  <c r="I38" i="4"/>
  <c r="I39" i="4"/>
  <c r="I40" i="4"/>
  <c r="I41" i="4"/>
  <c r="I42" i="4"/>
  <c r="I43" i="4"/>
  <c r="I44" i="4"/>
  <c r="M3" i="31"/>
  <c r="L3" i="31"/>
  <c r="F3" i="7"/>
  <c r="L3" i="7"/>
  <c r="M3" i="7"/>
  <c r="K3" i="7"/>
  <c r="J3" i="7"/>
  <c r="G3" i="7"/>
  <c r="D3" i="28"/>
  <c r="D3" i="30"/>
  <c r="M5" i="7"/>
  <c r="L5" i="7"/>
  <c r="K5" i="7"/>
  <c r="I5" i="7"/>
  <c r="G5" i="7"/>
  <c r="F5" i="7"/>
  <c r="M5" i="31"/>
  <c r="L5" i="31"/>
  <c r="K5" i="31"/>
  <c r="J5" i="31"/>
  <c r="I5" i="31"/>
  <c r="G5" i="31"/>
  <c r="F5" i="31"/>
  <c r="Q47" i="31"/>
  <c r="O47" i="31"/>
  <c r="H46" i="37"/>
  <c r="F28" i="37"/>
  <c r="F33" i="37"/>
  <c r="G40" i="37"/>
  <c r="G28" i="42"/>
  <c r="H43" i="37"/>
  <c r="G35" i="37"/>
  <c r="Q46" i="31"/>
  <c r="K44" i="42"/>
  <c r="Q44" i="31"/>
  <c r="Q41" i="31"/>
  <c r="H28" i="42"/>
  <c r="H39" i="37"/>
  <c r="F39" i="37"/>
  <c r="H20" i="37"/>
  <c r="R97" i="38"/>
  <c r="Q20" i="38"/>
  <c r="H35" i="42"/>
  <c r="G35" i="42"/>
  <c r="F35" i="37"/>
  <c r="F35" i="42"/>
  <c r="K35" i="42"/>
  <c r="H27" i="42"/>
  <c r="G20" i="37"/>
  <c r="P16" i="7"/>
  <c r="C73" i="27"/>
  <c r="H20" i="27"/>
  <c r="F20" i="27"/>
  <c r="I20" i="27"/>
  <c r="C81" i="27"/>
  <c r="G20" i="27"/>
  <c r="C77" i="27"/>
  <c r="AL4" i="49"/>
  <c r="F108" i="27"/>
  <c r="H27" i="37"/>
  <c r="G19" i="42"/>
  <c r="K27" i="42"/>
  <c r="H19" i="42"/>
  <c r="AK40" i="47"/>
  <c r="K97" i="27"/>
  <c r="K20" i="27" s="1"/>
  <c r="J20" i="27"/>
  <c r="Q7" i="30"/>
  <c r="R7" i="30" s="1"/>
  <c r="F107" i="27"/>
  <c r="AL4" i="47"/>
  <c r="AL4" i="50"/>
  <c r="P7" i="28"/>
  <c r="G9" i="37"/>
  <c r="H9" i="37"/>
  <c r="F105" i="27"/>
  <c r="F106" i="27"/>
  <c r="H18" i="37"/>
  <c r="G18" i="42"/>
  <c r="H12" i="42"/>
  <c r="F32" i="42"/>
  <c r="K32" i="42"/>
  <c r="H32" i="42"/>
  <c r="O31" i="31"/>
  <c r="F31" i="42"/>
  <c r="G31" i="42"/>
  <c r="F24" i="42"/>
  <c r="N9" i="49"/>
  <c r="J9" i="49"/>
  <c r="O9" i="49"/>
  <c r="P9" i="49" s="1"/>
  <c r="G28" i="49"/>
  <c r="H28" i="49" s="1"/>
  <c r="I28" i="49"/>
  <c r="N30" i="49"/>
  <c r="G9" i="49"/>
  <c r="H9" i="49"/>
  <c r="F9" i="49"/>
  <c r="K21" i="49"/>
  <c r="L21" i="49" s="1"/>
  <c r="M30" i="49"/>
  <c r="K30" i="49"/>
  <c r="L30" i="49" s="1"/>
  <c r="F26" i="49"/>
  <c r="J18" i="49"/>
  <c r="I9" i="49"/>
  <c r="I26" i="49"/>
  <c r="O14" i="49"/>
  <c r="P14" i="49" s="1"/>
  <c r="Q14" i="49"/>
  <c r="I30" i="49"/>
  <c r="Q21" i="49"/>
  <c r="N21" i="49"/>
  <c r="Q18" i="49"/>
  <c r="O18" i="49"/>
  <c r="P18" i="49" s="1"/>
  <c r="AI40" i="47"/>
  <c r="AI40" i="48" s="1"/>
  <c r="AJ40" i="48" s="1"/>
  <c r="K14" i="49"/>
  <c r="L14" i="49" s="1"/>
  <c r="G14" i="49"/>
  <c r="H14" i="49" s="1"/>
  <c r="I14" i="49"/>
  <c r="N14" i="49"/>
  <c r="H38" i="37"/>
  <c r="F30" i="37"/>
  <c r="G42" i="42"/>
  <c r="H38" i="42"/>
  <c r="F42" i="42"/>
  <c r="H18" i="42"/>
  <c r="K18" i="42"/>
  <c r="G46" i="42"/>
  <c r="G46" i="37"/>
  <c r="K42" i="42"/>
  <c r="H42" i="37"/>
  <c r="Q42" i="31"/>
  <c r="G22" i="42"/>
  <c r="K22" i="42"/>
  <c r="H14" i="42"/>
  <c r="G30" i="37"/>
  <c r="G38" i="37"/>
  <c r="H45" i="37"/>
  <c r="G13" i="37"/>
  <c r="K38" i="42"/>
  <c r="G42" i="37"/>
  <c r="F26" i="42"/>
  <c r="F42" i="37"/>
  <c r="Q45" i="31"/>
  <c r="F18" i="42"/>
  <c r="F18" i="37"/>
  <c r="H14" i="37"/>
  <c r="H42" i="42"/>
  <c r="P8" i="7"/>
  <c r="H21" i="37"/>
  <c r="G45" i="42"/>
  <c r="K45" i="42"/>
  <c r="F45" i="42"/>
  <c r="F21" i="37"/>
  <c r="H45" i="42"/>
  <c r="H21" i="42"/>
  <c r="F21" i="42"/>
  <c r="G45" i="37"/>
  <c r="F45" i="37"/>
  <c r="Q43" i="31"/>
  <c r="M43" i="42"/>
  <c r="F36" i="37"/>
  <c r="G29" i="42"/>
  <c r="F29" i="42"/>
  <c r="K17" i="42"/>
  <c r="G29" i="37"/>
  <c r="G36" i="37"/>
  <c r="H13" i="37"/>
  <c r="F46" i="37"/>
  <c r="G30" i="42"/>
  <c r="F22" i="42"/>
  <c r="H33" i="42"/>
  <c r="F13" i="42"/>
  <c r="G17" i="42"/>
  <c r="P17" i="7"/>
  <c r="F13" i="37"/>
  <c r="O40" i="31"/>
  <c r="AH20" i="49"/>
  <c r="P18" i="7"/>
  <c r="AE9" i="49"/>
  <c r="AF9" i="49" s="1"/>
  <c r="AI22" i="49"/>
  <c r="AJ22" i="49" s="1"/>
  <c r="I18" i="49"/>
  <c r="G18" i="49"/>
  <c r="H18" i="49" s="1"/>
  <c r="S97" i="38"/>
  <c r="R20" i="38"/>
  <c r="JX21" i="27"/>
  <c r="L97" i="27"/>
  <c r="H11" i="42"/>
  <c r="AH28" i="47"/>
  <c r="J9" i="50"/>
  <c r="W7" i="30"/>
  <c r="M31" i="42"/>
  <c r="H31" i="42"/>
  <c r="H25" i="42"/>
  <c r="L34" i="7"/>
  <c r="AG13" i="49"/>
  <c r="AI40" i="49"/>
  <c r="AJ40" i="49" s="1"/>
  <c r="L43" i="37"/>
  <c r="AK39" i="47"/>
  <c r="L40" i="7"/>
  <c r="AK16" i="49"/>
  <c r="AH16" i="49"/>
  <c r="AG39" i="47"/>
  <c r="L39" i="7"/>
  <c r="AD8" i="49"/>
  <c r="L21" i="42"/>
  <c r="AG26" i="49"/>
  <c r="AK33" i="49"/>
  <c r="AD35" i="49"/>
  <c r="AI21" i="49"/>
  <c r="AJ21" i="49" s="1"/>
  <c r="V21" i="49"/>
  <c r="AD39" i="49"/>
  <c r="L30" i="42"/>
  <c r="AE38" i="49"/>
  <c r="AF38" i="49" s="1"/>
  <c r="AG38" i="49"/>
  <c r="AD38" i="49"/>
  <c r="L38" i="37"/>
  <c r="AG14" i="49"/>
  <c r="AD14" i="49"/>
  <c r="AK10" i="49"/>
  <c r="AH10" i="49"/>
  <c r="T97" i="38"/>
  <c r="U97" i="38" s="1"/>
  <c r="V97" i="38" s="1"/>
  <c r="S20" i="38"/>
  <c r="AI22" i="47"/>
  <c r="AI22" i="48" s="1"/>
  <c r="AH22" i="47"/>
  <c r="M16" i="7"/>
  <c r="L14" i="31"/>
  <c r="AH34" i="47"/>
  <c r="AK34" i="47"/>
  <c r="AI34" i="47"/>
  <c r="AJ34" i="47" s="1"/>
  <c r="F15" i="42"/>
  <c r="M34" i="7"/>
  <c r="N7" i="50"/>
  <c r="K14" i="31"/>
  <c r="W7" i="45"/>
  <c r="AI7" i="45" s="1"/>
  <c r="AD9" i="48"/>
  <c r="AG9" i="48" s="1"/>
  <c r="N9" i="50"/>
  <c r="N9" i="48"/>
  <c r="Q9" i="48" s="1"/>
  <c r="AH7" i="50"/>
  <c r="M15" i="7"/>
  <c r="H9" i="42"/>
  <c r="AI7" i="50"/>
  <c r="AJ7" i="50" s="1"/>
  <c r="M9" i="7"/>
  <c r="K9" i="50"/>
  <c r="L9" i="50" s="1"/>
  <c r="O7" i="50"/>
  <c r="O9" i="50"/>
  <c r="P9" i="50" s="1"/>
  <c r="L10" i="7"/>
  <c r="L10" i="42"/>
  <c r="AH8" i="49"/>
  <c r="AK8" i="49"/>
  <c r="K8" i="31"/>
  <c r="AD37" i="49"/>
  <c r="M17" i="31"/>
  <c r="AH11" i="49"/>
  <c r="AD32" i="49"/>
  <c r="G19" i="37"/>
  <c r="L18" i="31"/>
  <c r="H25" i="37"/>
  <c r="F11" i="37"/>
  <c r="F25" i="37"/>
  <c r="AD15" i="49"/>
  <c r="F10" i="37"/>
  <c r="G17" i="37"/>
  <c r="M18" i="31"/>
  <c r="AE11" i="49"/>
  <c r="AF11" i="49" s="1"/>
  <c r="L11" i="37"/>
  <c r="AD10" i="49"/>
  <c r="T20" i="38"/>
  <c r="H17" i="31"/>
  <c r="M9" i="31"/>
  <c r="K7" i="50"/>
  <c r="L7" i="50" s="1"/>
  <c r="J7" i="50"/>
  <c r="H16" i="42"/>
  <c r="J14" i="31"/>
  <c r="K18" i="31"/>
  <c r="V9" i="48"/>
  <c r="Y9" i="48" s="1"/>
  <c r="K23" i="31"/>
  <c r="K17" i="31"/>
  <c r="K9" i="31"/>
  <c r="G9" i="31"/>
  <c r="J9" i="48"/>
  <c r="M9" i="48" s="1"/>
  <c r="F9" i="48"/>
  <c r="I9" i="48" s="1"/>
  <c r="F9" i="31"/>
  <c r="AI9" i="47"/>
  <c r="AJ9" i="47" s="1"/>
  <c r="G7" i="50"/>
  <c r="F7" i="50"/>
  <c r="F9" i="42"/>
  <c r="F9" i="50"/>
  <c r="F11" i="42"/>
  <c r="G9" i="50"/>
  <c r="H9" i="50" s="1"/>
  <c r="M23" i="31"/>
  <c r="G14" i="31"/>
  <c r="Q7" i="50"/>
  <c r="Q9" i="50"/>
  <c r="L26" i="31"/>
  <c r="J15" i="31"/>
  <c r="J18" i="31"/>
  <c r="J17" i="31"/>
  <c r="H18" i="31"/>
  <c r="G25" i="37"/>
  <c r="N8" i="49"/>
  <c r="Q8" i="49"/>
  <c r="O8" i="49"/>
  <c r="P8" i="49" s="1"/>
  <c r="H8" i="37"/>
  <c r="H10" i="37"/>
  <c r="F8" i="48"/>
  <c r="I8" i="48" s="1"/>
  <c r="F8" i="31"/>
  <c r="K15" i="49"/>
  <c r="L15" i="49" s="1"/>
  <c r="J15" i="49"/>
  <c r="G15" i="37"/>
  <c r="F23" i="31"/>
  <c r="G8" i="49"/>
  <c r="H8" i="49" s="1"/>
  <c r="F31" i="37"/>
  <c r="N16" i="49"/>
  <c r="G23" i="49"/>
  <c r="H23" i="49" s="1"/>
  <c r="F23" i="49"/>
  <c r="G15" i="31"/>
  <c r="H24" i="37"/>
  <c r="F32" i="37"/>
  <c r="G24" i="37"/>
  <c r="H31" i="37"/>
  <c r="G15" i="49"/>
  <c r="H15" i="49" s="1"/>
  <c r="F15" i="49"/>
  <c r="F37" i="37"/>
  <c r="G16" i="49"/>
  <c r="F16" i="49"/>
  <c r="G31" i="37"/>
  <c r="G17" i="31"/>
  <c r="J23" i="49"/>
  <c r="K23" i="49"/>
  <c r="O15" i="49"/>
  <c r="P15" i="49" s="1"/>
  <c r="N15" i="49"/>
  <c r="H15" i="37"/>
  <c r="F15" i="31"/>
  <c r="G17" i="49"/>
  <c r="H17" i="49" s="1"/>
  <c r="F17" i="49"/>
  <c r="F17" i="37"/>
  <c r="H34" i="37"/>
  <c r="G10" i="37"/>
  <c r="O17" i="49"/>
  <c r="P17" i="49" s="1"/>
  <c r="N17" i="49"/>
  <c r="H17" i="37"/>
  <c r="F17" i="31"/>
  <c r="F26" i="31"/>
  <c r="G34" i="37"/>
  <c r="G11" i="37"/>
  <c r="P23" i="49"/>
  <c r="H8" i="31"/>
  <c r="J8" i="48"/>
  <c r="M8" i="48" s="1"/>
  <c r="F19" i="37"/>
  <c r="U20" i="38"/>
  <c r="M8" i="31"/>
  <c r="Z9" i="48"/>
  <c r="AC9" i="48" s="1"/>
  <c r="K16" i="31"/>
  <c r="Q15" i="49"/>
  <c r="Q23" i="49"/>
  <c r="Q17" i="49"/>
  <c r="V8" i="48"/>
  <c r="Y8" i="48" s="1"/>
  <c r="J8" i="31"/>
  <c r="O38" i="31"/>
  <c r="J23" i="31"/>
  <c r="J26" i="31"/>
  <c r="W97" i="38"/>
  <c r="V20" i="38"/>
  <c r="AG14" i="47"/>
  <c r="Q28" i="31"/>
  <c r="O7" i="31"/>
  <c r="O9" i="31"/>
  <c r="O27" i="31"/>
  <c r="I14" i="31"/>
  <c r="M9" i="50"/>
  <c r="M7" i="50"/>
  <c r="I7" i="50"/>
  <c r="O32" i="31"/>
  <c r="AG21" i="47"/>
  <c r="AG37" i="49"/>
  <c r="M17" i="49"/>
  <c r="AG8" i="49"/>
  <c r="X97" i="38"/>
  <c r="I9" i="31"/>
  <c r="Q9" i="31"/>
  <c r="R9" i="48"/>
  <c r="U9" i="48" s="1"/>
  <c r="O33" i="31"/>
  <c r="O36" i="31"/>
  <c r="O35" i="31"/>
  <c r="Q21" i="31"/>
  <c r="O13" i="31"/>
  <c r="O14" i="31"/>
  <c r="Q14" i="31"/>
  <c r="AK28" i="47"/>
  <c r="I17" i="31"/>
  <c r="Q26" i="31"/>
  <c r="O23" i="31"/>
  <c r="O18" i="31"/>
  <c r="Q18" i="31"/>
  <c r="I15" i="49"/>
  <c r="H16" i="49"/>
  <c r="I16" i="49"/>
  <c r="I17" i="49"/>
  <c r="I23" i="49"/>
  <c r="L23" i="49"/>
  <c r="M23" i="49"/>
  <c r="M15" i="49"/>
  <c r="M16" i="49"/>
  <c r="Q17" i="31"/>
  <c r="O17" i="31"/>
  <c r="I16" i="31"/>
  <c r="I8" i="31"/>
  <c r="O24" i="31"/>
  <c r="Q8" i="31"/>
  <c r="O8" i="31"/>
  <c r="S9" i="48"/>
  <c r="T9" i="48" s="1"/>
  <c r="S8" i="48"/>
  <c r="T8" i="48" s="1"/>
  <c r="AM8" i="48"/>
  <c r="AM9" i="48"/>
  <c r="AN9" i="48" s="1"/>
  <c r="Y97" i="38" l="1"/>
  <c r="X20" i="38"/>
  <c r="GB106" i="27"/>
  <c r="GB108" i="27"/>
  <c r="FT105" i="27"/>
  <c r="FT106" i="27"/>
  <c r="FT108" i="27"/>
  <c r="FL105" i="27"/>
  <c r="FL106" i="27"/>
  <c r="FL108" i="27"/>
  <c r="M97" i="27"/>
  <c r="L20" i="27"/>
  <c r="J14" i="49"/>
  <c r="M14" i="49"/>
  <c r="JU28" i="24"/>
  <c r="JR28" i="24"/>
  <c r="G14" i="42"/>
  <c r="K14" i="42"/>
  <c r="F14" i="31"/>
  <c r="F14" i="37"/>
  <c r="F14" i="42"/>
  <c r="AN14" i="47"/>
  <c r="C77" i="38"/>
  <c r="L20" i="38"/>
  <c r="H20" i="38"/>
  <c r="G20" i="38"/>
  <c r="C81" i="38"/>
  <c r="F20" i="38"/>
  <c r="C79" i="38"/>
  <c r="C75" i="38"/>
  <c r="N20" i="38"/>
  <c r="M20" i="38"/>
  <c r="C73" i="38"/>
  <c r="K20" i="38"/>
  <c r="I20" i="38"/>
  <c r="P20" i="38"/>
  <c r="W20" i="38"/>
  <c r="J20" i="38"/>
  <c r="P32" i="7"/>
  <c r="GH105" i="27"/>
  <c r="GH108" i="27"/>
  <c r="GH106" i="27"/>
  <c r="GH107" i="27"/>
  <c r="FZ107" i="27"/>
  <c r="FZ106" i="27"/>
  <c r="FZ108" i="27"/>
  <c r="FR108" i="27"/>
  <c r="FR105" i="27"/>
  <c r="FR106" i="27"/>
  <c r="P24" i="7"/>
  <c r="P39" i="7"/>
  <c r="P31" i="7"/>
  <c r="C75" i="27"/>
  <c r="C79" i="27"/>
  <c r="H26" i="42"/>
  <c r="O26" i="31"/>
  <c r="M18" i="42"/>
  <c r="F18" i="31"/>
  <c r="G18" i="31"/>
  <c r="I18" i="31"/>
  <c r="P38" i="7"/>
  <c r="G38" i="42"/>
  <c r="H24" i="42"/>
  <c r="H40" i="37"/>
  <c r="K40" i="42"/>
  <c r="F40" i="42"/>
  <c r="H40" i="42"/>
  <c r="JT31" i="24"/>
  <c r="JR31" i="27"/>
  <c r="L17" i="31"/>
  <c r="N17" i="31" s="1"/>
  <c r="JR53" i="38"/>
  <c r="H39" i="42"/>
  <c r="H32" i="37"/>
  <c r="JS46" i="27"/>
  <c r="JS52" i="27"/>
  <c r="JR52" i="38"/>
  <c r="F38" i="37"/>
  <c r="JS45" i="38"/>
  <c r="K31" i="42"/>
  <c r="S51" i="48"/>
  <c r="T51" i="48" s="1"/>
  <c r="AN51" i="47"/>
  <c r="M51" i="28"/>
  <c r="V51" i="28" s="1"/>
  <c r="W51" i="28" s="1"/>
  <c r="V51" i="48"/>
  <c r="Y51" i="48" s="1"/>
  <c r="N51" i="28"/>
  <c r="X51" i="28" s="1"/>
  <c r="Y51" i="28" s="1"/>
  <c r="Z51" i="48"/>
  <c r="AC51" i="48" s="1"/>
  <c r="N51" i="34"/>
  <c r="X51" i="34" s="1"/>
  <c r="Y51" i="34" s="1"/>
  <c r="AD51" i="48"/>
  <c r="AG51" i="48" s="1"/>
  <c r="M51" i="34"/>
  <c r="V51" i="34" s="1"/>
  <c r="W51" i="34" s="1"/>
  <c r="F51" i="48"/>
  <c r="I51" i="48" s="1"/>
  <c r="AH51" i="48"/>
  <c r="AK51" i="48" s="1"/>
  <c r="T51" i="30"/>
  <c r="AC51" i="30" s="1"/>
  <c r="AD51" i="30" s="1"/>
  <c r="AO51" i="48"/>
  <c r="N51" i="48"/>
  <c r="Q51" i="48" s="1"/>
  <c r="N51" i="29"/>
  <c r="X51" i="29" s="1"/>
  <c r="Y51" i="29" s="1"/>
  <c r="U51" i="45"/>
  <c r="AE51" i="45" s="1"/>
  <c r="R51" i="48"/>
  <c r="U51" i="48" s="1"/>
  <c r="M51" i="29"/>
  <c r="V51" i="29" s="1"/>
  <c r="W51" i="29" s="1"/>
  <c r="JT65" i="24"/>
  <c r="J51" i="48"/>
  <c r="M51" i="48" s="1"/>
  <c r="U51" i="30"/>
  <c r="AE51" i="30" s="1"/>
  <c r="AF51" i="30" s="1"/>
  <c r="JS65" i="24"/>
  <c r="AM51" i="48"/>
  <c r="T51" i="45"/>
  <c r="AC51" i="45" s="1"/>
  <c r="JR65" i="24"/>
  <c r="JR65" i="38"/>
  <c r="JU65" i="24"/>
  <c r="JU65" i="38"/>
  <c r="JT65" i="38"/>
  <c r="JS65" i="38"/>
  <c r="JU65" i="27"/>
  <c r="JT65" i="27"/>
  <c r="EH108" i="27"/>
  <c r="GU107" i="27"/>
  <c r="GU106" i="27"/>
  <c r="P33" i="7"/>
  <c r="P26" i="7"/>
  <c r="P10" i="7"/>
  <c r="AR9" i="48"/>
  <c r="G23" i="42"/>
  <c r="J54" i="48"/>
  <c r="M54" i="48" s="1"/>
  <c r="AM54" i="48"/>
  <c r="AN54" i="48" s="1"/>
  <c r="N54" i="29"/>
  <c r="X54" i="29" s="1"/>
  <c r="Y54" i="29" s="1"/>
  <c r="N54" i="48"/>
  <c r="Q54" i="48" s="1"/>
  <c r="M54" i="29"/>
  <c r="V54" i="29" s="1"/>
  <c r="W54" i="29" s="1"/>
  <c r="R54" i="48"/>
  <c r="U54" i="48" s="1"/>
  <c r="S54" i="48"/>
  <c r="T54" i="48" s="1"/>
  <c r="M54" i="28"/>
  <c r="V54" i="28" s="1"/>
  <c r="W54" i="28" s="1"/>
  <c r="V54" i="48"/>
  <c r="Y54" i="48" s="1"/>
  <c r="N54" i="28"/>
  <c r="X54" i="28" s="1"/>
  <c r="Y54" i="28" s="1"/>
  <c r="T54" i="30"/>
  <c r="AC54" i="30" s="1"/>
  <c r="AD54" i="30" s="1"/>
  <c r="AD54" i="48"/>
  <c r="AG54" i="48" s="1"/>
  <c r="M54" i="34"/>
  <c r="V54" i="34" s="1"/>
  <c r="W54" i="34" s="1"/>
  <c r="AO54" i="48"/>
  <c r="AP54" i="48" s="1"/>
  <c r="F54" i="48"/>
  <c r="I54" i="48" s="1"/>
  <c r="AH54" i="48"/>
  <c r="AK54" i="48" s="1"/>
  <c r="JT68" i="24"/>
  <c r="JS68" i="24"/>
  <c r="N54" i="34"/>
  <c r="X54" i="34" s="1"/>
  <c r="Y54" i="34" s="1"/>
  <c r="JR68" i="24"/>
  <c r="U54" i="30"/>
  <c r="AE54" i="30" s="1"/>
  <c r="AF54" i="30" s="1"/>
  <c r="Z54" i="48"/>
  <c r="AC54" i="48" s="1"/>
  <c r="JR68" i="38"/>
  <c r="JT68" i="27"/>
  <c r="JU68" i="27"/>
  <c r="JU68" i="24"/>
  <c r="JU68" i="38"/>
  <c r="JT68" i="38"/>
  <c r="JS68" i="38"/>
  <c r="JR68" i="27"/>
  <c r="N50" i="48"/>
  <c r="Q50" i="48" s="1"/>
  <c r="R50" i="48"/>
  <c r="U50" i="48" s="1"/>
  <c r="S50" i="48"/>
  <c r="T50" i="48" s="1"/>
  <c r="N50" i="29"/>
  <c r="X50" i="29" s="1"/>
  <c r="Y50" i="29" s="1"/>
  <c r="AO50" i="48"/>
  <c r="V50" i="48"/>
  <c r="Y50" i="48" s="1"/>
  <c r="N50" i="34"/>
  <c r="X50" i="34" s="1"/>
  <c r="Y50" i="34" s="1"/>
  <c r="M50" i="29"/>
  <c r="V50" i="29" s="1"/>
  <c r="W50" i="29" s="1"/>
  <c r="T50" i="45"/>
  <c r="AC50" i="45" s="1"/>
  <c r="Z50" i="48"/>
  <c r="AC50" i="48" s="1"/>
  <c r="M50" i="34"/>
  <c r="V50" i="34" s="1"/>
  <c r="W50" i="34" s="1"/>
  <c r="T50" i="30"/>
  <c r="AC50" i="30" s="1"/>
  <c r="AD50" i="30" s="1"/>
  <c r="U50" i="45"/>
  <c r="AE50" i="45" s="1"/>
  <c r="F50" i="48"/>
  <c r="I50" i="48" s="1"/>
  <c r="AH50" i="48"/>
  <c r="AK50" i="48" s="1"/>
  <c r="N50" i="28"/>
  <c r="X50" i="28" s="1"/>
  <c r="Y50" i="28" s="1"/>
  <c r="J50" i="48"/>
  <c r="M50" i="48" s="1"/>
  <c r="AM50" i="48"/>
  <c r="AN50" i="48" s="1"/>
  <c r="JT64" i="24"/>
  <c r="JS64" i="24"/>
  <c r="U50" i="30"/>
  <c r="AE50" i="30" s="1"/>
  <c r="AF50" i="30" s="1"/>
  <c r="JR64" i="24"/>
  <c r="M50" i="28"/>
  <c r="V50" i="28" s="1"/>
  <c r="JR64" i="38"/>
  <c r="AD50" i="48"/>
  <c r="AG50" i="48" s="1"/>
  <c r="JU64" i="38"/>
  <c r="JU64" i="24"/>
  <c r="JT64" i="38"/>
  <c r="JS64" i="38"/>
  <c r="JS68" i="27"/>
  <c r="JR65" i="27"/>
  <c r="JS64" i="27"/>
  <c r="JB108" i="27"/>
  <c r="AX108" i="27"/>
  <c r="GB107" i="27"/>
  <c r="FT107" i="27"/>
  <c r="FL107" i="27"/>
  <c r="P20" i="24"/>
  <c r="Q97" i="24"/>
  <c r="JT37" i="27"/>
  <c r="FJ106" i="27"/>
  <c r="FJ108" i="27"/>
  <c r="FJ105" i="27"/>
  <c r="DD108" i="27"/>
  <c r="DD105" i="27"/>
  <c r="CV107" i="27"/>
  <c r="CV105" i="27"/>
  <c r="EJ101" i="38"/>
  <c r="EJ99" i="38"/>
  <c r="G23" i="37"/>
  <c r="F15" i="37"/>
  <c r="H23" i="31"/>
  <c r="G36" i="42"/>
  <c r="H47" i="42"/>
  <c r="V105" i="27"/>
  <c r="AX107" i="27"/>
  <c r="ET106" i="27"/>
  <c r="DU107" i="27"/>
  <c r="DD106" i="27"/>
  <c r="GR105" i="27"/>
  <c r="HD106" i="27"/>
  <c r="JL106" i="27"/>
  <c r="P22" i="7"/>
  <c r="P14" i="7"/>
  <c r="GV107" i="27"/>
  <c r="HD105" i="27"/>
  <c r="V52" i="48"/>
  <c r="Y52" i="48" s="1"/>
  <c r="AO52" i="48"/>
  <c r="Z52" i="48"/>
  <c r="AC52" i="48" s="1"/>
  <c r="AD52" i="48"/>
  <c r="AG52" i="48" s="1"/>
  <c r="N52" i="34"/>
  <c r="X52" i="34" s="1"/>
  <c r="Y52" i="34" s="1"/>
  <c r="F52" i="48"/>
  <c r="I52" i="48" s="1"/>
  <c r="AH52" i="48"/>
  <c r="AK52" i="48" s="1"/>
  <c r="M52" i="34"/>
  <c r="V52" i="34" s="1"/>
  <c r="W52" i="34" s="1"/>
  <c r="M52" i="28"/>
  <c r="V52" i="28" s="1"/>
  <c r="W52" i="28" s="1"/>
  <c r="J52" i="48"/>
  <c r="M52" i="48" s="1"/>
  <c r="AM52" i="48"/>
  <c r="N52" i="28"/>
  <c r="X52" i="28" s="1"/>
  <c r="Y52" i="28" s="1"/>
  <c r="T52" i="30"/>
  <c r="AC52" i="30" s="1"/>
  <c r="AD52" i="30" s="1"/>
  <c r="R52" i="48"/>
  <c r="U52" i="48" s="1"/>
  <c r="M52" i="29"/>
  <c r="V52" i="29" s="1"/>
  <c r="U52" i="45"/>
  <c r="AE52" i="45" s="1"/>
  <c r="S52" i="48"/>
  <c r="T52" i="48" s="1"/>
  <c r="U52" i="30"/>
  <c r="AE52" i="30" s="1"/>
  <c r="AF52" i="30" s="1"/>
  <c r="JS66" i="24"/>
  <c r="T52" i="45"/>
  <c r="AC52" i="45" s="1"/>
  <c r="JR66" i="24"/>
  <c r="N52" i="48"/>
  <c r="Q52" i="48" s="1"/>
  <c r="N52" i="29"/>
  <c r="X52" i="29" s="1"/>
  <c r="Y52" i="29" s="1"/>
  <c r="JU66" i="24"/>
  <c r="JS66" i="38"/>
  <c r="JR66" i="38"/>
  <c r="JT66" i="24"/>
  <c r="JU66" i="38"/>
  <c r="JT66" i="38"/>
  <c r="JT66" i="27"/>
  <c r="FD108" i="27"/>
  <c r="FD105" i="27"/>
  <c r="EV108" i="27"/>
  <c r="EV105" i="27"/>
  <c r="EN108" i="27"/>
  <c r="EN105" i="27"/>
  <c r="JC105" i="27"/>
  <c r="IU107" i="27"/>
  <c r="IL108" i="27"/>
  <c r="ID108" i="27"/>
  <c r="HN106" i="27"/>
  <c r="GF107" i="27"/>
  <c r="FX107" i="27"/>
  <c r="FP108" i="27"/>
  <c r="DR108" i="27"/>
  <c r="AD107" i="27"/>
  <c r="AD108" i="27"/>
  <c r="JS67" i="27"/>
  <c r="HB105" i="27"/>
  <c r="JR63" i="38"/>
  <c r="JT67" i="38"/>
  <c r="F107" i="38"/>
  <c r="V106" i="38"/>
  <c r="V105" i="38"/>
  <c r="AH107" i="38"/>
  <c r="AT107" i="38"/>
  <c r="CS108" i="38"/>
  <c r="CS105" i="38"/>
  <c r="DB106" i="38"/>
  <c r="DM107" i="38"/>
  <c r="EG107" i="38"/>
  <c r="FF105" i="38"/>
  <c r="HQ106" i="38"/>
  <c r="HQ108" i="38"/>
  <c r="IX106" i="38"/>
  <c r="AG106" i="38"/>
  <c r="BE106" i="38"/>
  <c r="DA106" i="38"/>
  <c r="FY106" i="38"/>
  <c r="HY106" i="38"/>
  <c r="DA105" i="38"/>
  <c r="GD105" i="38"/>
  <c r="AL106" i="38"/>
  <c r="CT106" i="38"/>
  <c r="EL106" i="38"/>
  <c r="GD106" i="38"/>
  <c r="ID106" i="38"/>
  <c r="EZ108" i="38"/>
  <c r="W106" i="24"/>
  <c r="W108" i="24"/>
  <c r="BP106" i="24"/>
  <c r="BP105" i="24"/>
  <c r="BP107" i="24"/>
  <c r="GC107" i="24"/>
  <c r="GC106" i="24"/>
  <c r="GI105" i="24"/>
  <c r="GI108" i="24"/>
  <c r="GI106" i="24"/>
  <c r="HI106" i="24"/>
  <c r="R107" i="38"/>
  <c r="AH105" i="38"/>
  <c r="AT106" i="38"/>
  <c r="BL107" i="38"/>
  <c r="BR107" i="38"/>
  <c r="CD107" i="38"/>
  <c r="CO107" i="38"/>
  <c r="CT107" i="38"/>
  <c r="CX107" i="38"/>
  <c r="DC106" i="38"/>
  <c r="DW107" i="38"/>
  <c r="DW106" i="38"/>
  <c r="EB108" i="38"/>
  <c r="EG108" i="38"/>
  <c r="EG105" i="38"/>
  <c r="EM107" i="38"/>
  <c r="FB107" i="38"/>
  <c r="FV106" i="38"/>
  <c r="FV105" i="38"/>
  <c r="GX107" i="38"/>
  <c r="HV105" i="38"/>
  <c r="EK106" i="38"/>
  <c r="AX105" i="38"/>
  <c r="DB105" i="38"/>
  <c r="GG105" i="38"/>
  <c r="IP105" i="38"/>
  <c r="CX106" i="38"/>
  <c r="EM106" i="38"/>
  <c r="GH106" i="38"/>
  <c r="IH106" i="38"/>
  <c r="DO107" i="38"/>
  <c r="AO108" i="38"/>
  <c r="FE108" i="38"/>
  <c r="X105" i="24"/>
  <c r="X106" i="24"/>
  <c r="X107" i="24"/>
  <c r="BC105" i="24"/>
  <c r="BC108" i="24"/>
  <c r="BC106" i="24"/>
  <c r="EQ105" i="24"/>
  <c r="EQ106" i="24"/>
  <c r="FX106" i="24"/>
  <c r="FX105" i="24"/>
  <c r="FX107" i="24"/>
  <c r="HD106" i="24"/>
  <c r="HD105" i="24"/>
  <c r="HD107" i="24"/>
  <c r="JL106" i="24"/>
  <c r="JL107" i="24"/>
  <c r="JL105" i="24"/>
  <c r="AN53" i="47"/>
  <c r="BF106" i="38"/>
  <c r="BF105" i="38"/>
  <c r="FM106" i="38"/>
  <c r="FM108" i="38"/>
  <c r="HR106" i="38"/>
  <c r="HR105" i="38"/>
  <c r="IT106" i="38"/>
  <c r="IT105" i="38"/>
  <c r="GS106" i="38"/>
  <c r="BR105" i="38"/>
  <c r="GX105" i="38"/>
  <c r="FB106" i="38"/>
  <c r="H105" i="24"/>
  <c r="H107" i="24"/>
  <c r="H106" i="24"/>
  <c r="BD105" i="24"/>
  <c r="BD106" i="24"/>
  <c r="BD107" i="24"/>
  <c r="CQ105" i="24"/>
  <c r="CQ108" i="24"/>
  <c r="DS105" i="24"/>
  <c r="DS108" i="24"/>
  <c r="DS106" i="24"/>
  <c r="HK105" i="24"/>
  <c r="HK106" i="24"/>
  <c r="IY105" i="24"/>
  <c r="IY108" i="24"/>
  <c r="IY106" i="24"/>
  <c r="L105" i="24"/>
  <c r="L107" i="24"/>
  <c r="M106" i="38"/>
  <c r="AD107" i="38"/>
  <c r="BN107" i="38"/>
  <c r="CK108" i="38"/>
  <c r="CK105" i="38"/>
  <c r="CP107" i="38"/>
  <c r="CU106" i="38"/>
  <c r="CY106" i="38"/>
  <c r="DN105" i="38"/>
  <c r="DT107" i="38"/>
  <c r="EH105" i="38"/>
  <c r="EO107" i="38"/>
  <c r="EX106" i="38"/>
  <c r="EX105" i="38"/>
  <c r="FH108" i="38"/>
  <c r="FR106" i="38"/>
  <c r="FR105" i="38"/>
  <c r="FX107" i="38"/>
  <c r="GC107" i="38"/>
  <c r="HF107" i="38"/>
  <c r="HL108" i="38"/>
  <c r="ID107" i="38"/>
  <c r="IP107" i="38"/>
  <c r="JF107" i="38"/>
  <c r="IO106" i="38"/>
  <c r="J105" i="38"/>
  <c r="BV105" i="38"/>
  <c r="DV105" i="38"/>
  <c r="FM105" i="38"/>
  <c r="HB105" i="38"/>
  <c r="JN105" i="38"/>
  <c r="BN106" i="38"/>
  <c r="DN106" i="38"/>
  <c r="JF106" i="38"/>
  <c r="EE107" i="38"/>
  <c r="AR107" i="24"/>
  <c r="AR105" i="24"/>
  <c r="AR106" i="24"/>
  <c r="AX107" i="24"/>
  <c r="AX108" i="24"/>
  <c r="CR105" i="24"/>
  <c r="CR106" i="24"/>
  <c r="CR107" i="24"/>
  <c r="EY105" i="24"/>
  <c r="EY106" i="24"/>
  <c r="FE106" i="24"/>
  <c r="FE107" i="24"/>
  <c r="GS107" i="24"/>
  <c r="GS106" i="24"/>
  <c r="JG105" i="24"/>
  <c r="JG106" i="24"/>
  <c r="JG108" i="24"/>
  <c r="JN108" i="24"/>
  <c r="JN107" i="24"/>
  <c r="ER106" i="24"/>
  <c r="ER107" i="24"/>
  <c r="AW106" i="38"/>
  <c r="AW108" i="38"/>
  <c r="BB106" i="38"/>
  <c r="BB105" i="38"/>
  <c r="BT107" i="38"/>
  <c r="BZ107" i="38"/>
  <c r="DJ105" i="38"/>
  <c r="DY106" i="38"/>
  <c r="DY108" i="38"/>
  <c r="FN106" i="38"/>
  <c r="FS107" i="38"/>
  <c r="FS106" i="38"/>
  <c r="GT106" i="38"/>
  <c r="GT105" i="38"/>
  <c r="Q106" i="38"/>
  <c r="FP108" i="38"/>
  <c r="DY105" i="38"/>
  <c r="FN105" i="38"/>
  <c r="HF105" i="38"/>
  <c r="FF106" i="38"/>
  <c r="JJ106" i="38"/>
  <c r="DQ108" i="38"/>
  <c r="J107" i="24"/>
  <c r="J108" i="24"/>
  <c r="AY105" i="24"/>
  <c r="AY108" i="24"/>
  <c r="AY106" i="24"/>
  <c r="EZ106" i="24"/>
  <c r="EZ105" i="24"/>
  <c r="EZ107" i="24"/>
  <c r="FS105" i="24"/>
  <c r="FS106" i="24"/>
  <c r="FS108" i="24"/>
  <c r="AD53" i="48"/>
  <c r="AG53" i="48" s="1"/>
  <c r="N53" i="34"/>
  <c r="X53" i="34" s="1"/>
  <c r="Y53" i="34" s="1"/>
  <c r="N53" i="28"/>
  <c r="X53" i="28" s="1"/>
  <c r="Y53" i="28" s="1"/>
  <c r="F53" i="48"/>
  <c r="I53" i="48" s="1"/>
  <c r="AH53" i="48"/>
  <c r="AK53" i="48" s="1"/>
  <c r="M53" i="34"/>
  <c r="V53" i="34" s="1"/>
  <c r="W53" i="34" s="1"/>
  <c r="J53" i="48"/>
  <c r="M53" i="48" s="1"/>
  <c r="AM53" i="48"/>
  <c r="AN53" i="48" s="1"/>
  <c r="N53" i="48"/>
  <c r="Q53" i="48" s="1"/>
  <c r="N53" i="29"/>
  <c r="X53" i="29" s="1"/>
  <c r="Y53" i="29" s="1"/>
  <c r="AO53" i="48"/>
  <c r="AP53" i="48" s="1"/>
  <c r="R53" i="48"/>
  <c r="U53" i="48" s="1"/>
  <c r="M53" i="29"/>
  <c r="V53" i="29" s="1"/>
  <c r="W53" i="29" s="1"/>
  <c r="T53" i="30"/>
  <c r="AC53" i="30" s="1"/>
  <c r="AD53" i="30" s="1"/>
  <c r="V53" i="48"/>
  <c r="Y53" i="48" s="1"/>
  <c r="Z53" i="48"/>
  <c r="AC53" i="48" s="1"/>
  <c r="M53" i="28"/>
  <c r="V53" i="28" s="1"/>
  <c r="W53" i="28" s="1"/>
  <c r="JS67" i="24"/>
  <c r="JR67" i="24"/>
  <c r="S53" i="48"/>
  <c r="T53" i="48" s="1"/>
  <c r="JU67" i="24"/>
  <c r="U53" i="30"/>
  <c r="AE53" i="30" s="1"/>
  <c r="AF53" i="30" s="1"/>
  <c r="F49" i="48"/>
  <c r="I49" i="48" s="1"/>
  <c r="R49" i="48"/>
  <c r="U49" i="48" s="1"/>
  <c r="AD49" i="48"/>
  <c r="AG49" i="48" s="1"/>
  <c r="M49" i="29"/>
  <c r="V49" i="29" s="1"/>
  <c r="W49" i="29" s="1"/>
  <c r="M49" i="28"/>
  <c r="V49" i="28" s="1"/>
  <c r="W49" i="28" s="1"/>
  <c r="N49" i="34"/>
  <c r="X49" i="34" s="1"/>
  <c r="Y49" i="34" s="1"/>
  <c r="JU63" i="24"/>
  <c r="N106" i="38"/>
  <c r="AL107" i="38"/>
  <c r="AX107" i="38"/>
  <c r="BZ106" i="38"/>
  <c r="CL106" i="38"/>
  <c r="CL105" i="38"/>
  <c r="DU107" i="38"/>
  <c r="DZ107" i="38"/>
  <c r="ED106" i="38"/>
  <c r="ED105" i="38"/>
  <c r="EP107" i="38"/>
  <c r="ET106" i="38"/>
  <c r="FY107" i="38"/>
  <c r="HA106" i="38"/>
  <c r="HN106" i="38"/>
  <c r="HN105" i="38"/>
  <c r="GC106" i="38"/>
  <c r="R105" i="38"/>
  <c r="CD105" i="38"/>
  <c r="DZ105" i="38"/>
  <c r="FJ106" i="38"/>
  <c r="HI108" i="38"/>
  <c r="JR63" i="24"/>
  <c r="BT106" i="24"/>
  <c r="BT105" i="24"/>
  <c r="BT107" i="24"/>
  <c r="CA105" i="24"/>
  <c r="CA108" i="24"/>
  <c r="DG105" i="24"/>
  <c r="DG108" i="24"/>
  <c r="FT106" i="24"/>
  <c r="FT105" i="24"/>
  <c r="FT107" i="24"/>
  <c r="IG107" i="24"/>
  <c r="IG106" i="24"/>
  <c r="IM108" i="24"/>
  <c r="IM106" i="24"/>
  <c r="IU105" i="24"/>
  <c r="IU108" i="24"/>
  <c r="IU106" i="24"/>
  <c r="JR67" i="38"/>
  <c r="Z106" i="38"/>
  <c r="Z105" i="38"/>
  <c r="EU107" i="38"/>
  <c r="EU106" i="38"/>
  <c r="FE105" i="38"/>
  <c r="FE106" i="38"/>
  <c r="GI107" i="38"/>
  <c r="GI106" i="38"/>
  <c r="HZ105" i="38"/>
  <c r="EO106" i="38"/>
  <c r="JE106" i="38"/>
  <c r="EO105" i="38"/>
  <c r="FZ105" i="38"/>
  <c r="AD106" i="38"/>
  <c r="CP106" i="38"/>
  <c r="FZ106" i="38"/>
  <c r="IW108" i="38"/>
  <c r="AB105" i="24"/>
  <c r="AB106" i="24"/>
  <c r="AB107" i="24"/>
  <c r="DH105" i="24"/>
  <c r="DH106" i="24"/>
  <c r="DH107" i="24"/>
  <c r="EA108" i="24"/>
  <c r="EA106" i="24"/>
  <c r="EA105" i="24"/>
  <c r="IO107" i="24"/>
  <c r="IO106" i="24"/>
  <c r="JS67" i="38"/>
  <c r="DF106" i="38"/>
  <c r="DF105" i="38"/>
  <c r="FU108" i="38"/>
  <c r="FU105" i="38"/>
  <c r="GP105" i="38"/>
  <c r="GP106" i="38"/>
  <c r="Y106" i="38"/>
  <c r="CS106" i="38"/>
  <c r="EW106" i="38"/>
  <c r="EP105" i="38"/>
  <c r="GC105" i="38"/>
  <c r="HZ106" i="38"/>
  <c r="JT67" i="24"/>
  <c r="BO108" i="24"/>
  <c r="BO105" i="24"/>
  <c r="DP107" i="24"/>
  <c r="EB106" i="24"/>
  <c r="EB105" i="24"/>
  <c r="EB107" i="24"/>
  <c r="FH105" i="24"/>
  <c r="FH107" i="24"/>
  <c r="FH106" i="24"/>
  <c r="AR54" i="48"/>
  <c r="AS54" i="48"/>
  <c r="L12" i="29"/>
  <c r="T12" i="29" s="1"/>
  <c r="U12" i="29" s="1"/>
  <c r="S12" i="29"/>
  <c r="Q12" i="29"/>
  <c r="S24" i="29"/>
  <c r="Q24" i="29"/>
  <c r="I107" i="24"/>
  <c r="I106" i="24"/>
  <c r="AI108" i="24"/>
  <c r="AI105" i="24"/>
  <c r="AN106" i="24"/>
  <c r="AN105" i="24"/>
  <c r="CF105" i="24"/>
  <c r="CM105" i="24"/>
  <c r="CM108" i="24"/>
  <c r="DW108" i="24"/>
  <c r="DW105" i="24"/>
  <c r="EF106" i="24"/>
  <c r="EF105" i="24"/>
  <c r="EU108" i="24"/>
  <c r="EU105" i="24"/>
  <c r="FD106" i="24"/>
  <c r="FD105" i="24"/>
  <c r="GN106" i="24"/>
  <c r="GN105" i="24"/>
  <c r="GY106" i="24"/>
  <c r="GY105" i="24"/>
  <c r="GY108" i="24"/>
  <c r="HP106" i="24"/>
  <c r="HP105" i="24"/>
  <c r="IB105" i="24"/>
  <c r="IB107" i="24"/>
  <c r="CE105" i="24"/>
  <c r="EM108" i="24"/>
  <c r="IB106" i="24"/>
  <c r="L42" i="34"/>
  <c r="T42" i="34" s="1"/>
  <c r="U42" i="34" s="1"/>
  <c r="AK42" i="47" s="1"/>
  <c r="Q42" i="34"/>
  <c r="S42" i="34"/>
  <c r="L47" i="34"/>
  <c r="T47" i="34" s="1"/>
  <c r="U47" i="34" s="1"/>
  <c r="AI47" i="47" s="1"/>
  <c r="S47" i="34"/>
  <c r="R47" i="34"/>
  <c r="AJ105" i="24"/>
  <c r="AJ106" i="24"/>
  <c r="BK108" i="24"/>
  <c r="BK105" i="24"/>
  <c r="CN106" i="24"/>
  <c r="CN105" i="24"/>
  <c r="DX106" i="24"/>
  <c r="FU106" i="24"/>
  <c r="FU107" i="24"/>
  <c r="GU105" i="24"/>
  <c r="GZ105" i="24"/>
  <c r="GZ106" i="24"/>
  <c r="HL107" i="24"/>
  <c r="HL106" i="24"/>
  <c r="HW106" i="24"/>
  <c r="HW108" i="24"/>
  <c r="JH105" i="24"/>
  <c r="JH107" i="24"/>
  <c r="JH106" i="24"/>
  <c r="EV105" i="24"/>
  <c r="HR107" i="24"/>
  <c r="L37" i="34"/>
  <c r="T37" i="34" s="1"/>
  <c r="U37" i="34" s="1"/>
  <c r="R37" i="34"/>
  <c r="Q37" i="34"/>
  <c r="AN50" i="47"/>
  <c r="CH102" i="24"/>
  <c r="JO101" i="24"/>
  <c r="K108" i="24"/>
  <c r="Z108" i="24"/>
  <c r="Z107" i="24"/>
  <c r="AZ105" i="24"/>
  <c r="BW108" i="24"/>
  <c r="BW105" i="24"/>
  <c r="CT108" i="24"/>
  <c r="DO105" i="24"/>
  <c r="FQ106" i="24"/>
  <c r="GJ106" i="24"/>
  <c r="HA107" i="24"/>
  <c r="HA106" i="24"/>
  <c r="HG108" i="24"/>
  <c r="HG106" i="24"/>
  <c r="HX107" i="24"/>
  <c r="HX105" i="24"/>
  <c r="G108" i="24"/>
  <c r="DC105" i="24"/>
  <c r="CB105" i="24"/>
  <c r="FP105" i="24"/>
  <c r="DD106" i="24"/>
  <c r="Q107" i="24"/>
  <c r="IP107" i="24"/>
  <c r="AN54" i="47"/>
  <c r="AR50" i="48"/>
  <c r="IX105" i="38"/>
  <c r="P106" i="24"/>
  <c r="P105" i="24"/>
  <c r="AL107" i="24"/>
  <c r="BF107" i="24"/>
  <c r="BF108" i="24"/>
  <c r="CU108" i="24"/>
  <c r="DK105" i="24"/>
  <c r="DK108" i="24"/>
  <c r="EI106" i="24"/>
  <c r="FG106" i="24"/>
  <c r="FL105" i="24"/>
  <c r="FL106" i="24"/>
  <c r="GA108" i="24"/>
  <c r="GA105" i="24"/>
  <c r="GF105" i="24"/>
  <c r="GF106" i="24"/>
  <c r="GK106" i="24"/>
  <c r="GK107" i="24"/>
  <c r="GQ106" i="24"/>
  <c r="GV105" i="24"/>
  <c r="GV106" i="24"/>
  <c r="HY107" i="24"/>
  <c r="HY106" i="24"/>
  <c r="JC106" i="24"/>
  <c r="JC105" i="24"/>
  <c r="CI108" i="24"/>
  <c r="DL106" i="24"/>
  <c r="Y107" i="24"/>
  <c r="DO108" i="24"/>
  <c r="L42" i="29"/>
  <c r="T42" i="29" s="1"/>
  <c r="U42" i="29" s="1"/>
  <c r="R42" i="29"/>
  <c r="AN52" i="47"/>
  <c r="CH98" i="24"/>
  <c r="L106" i="24"/>
  <c r="AG107" i="24"/>
  <c r="AV105" i="24"/>
  <c r="AV106" i="24"/>
  <c r="BS108" i="24"/>
  <c r="BS105" i="24"/>
  <c r="BX105" i="24"/>
  <c r="CJ106" i="24"/>
  <c r="CJ105" i="24"/>
  <c r="CZ106" i="24"/>
  <c r="CZ105" i="24"/>
  <c r="DL107" i="24"/>
  <c r="DP105" i="24"/>
  <c r="DP106" i="24"/>
  <c r="EE106" i="24"/>
  <c r="EO107" i="24"/>
  <c r="EO106" i="24"/>
  <c r="GG106" i="24"/>
  <c r="GM106" i="24"/>
  <c r="GW106" i="24"/>
  <c r="HO106" i="24"/>
  <c r="HZ108" i="24"/>
  <c r="HZ107" i="24"/>
  <c r="IE108" i="24"/>
  <c r="GJ105" i="24"/>
  <c r="T106" i="24"/>
  <c r="EN106" i="24"/>
  <c r="AP107" i="24"/>
  <c r="AN49" i="47"/>
  <c r="AR53" i="48"/>
  <c r="M106" i="24"/>
  <c r="R108" i="24"/>
  <c r="R107" i="24"/>
  <c r="AH108" i="24"/>
  <c r="AH107" i="24"/>
  <c r="BH106" i="24"/>
  <c r="CV105" i="24"/>
  <c r="CV106" i="24"/>
  <c r="EE105" i="24"/>
  <c r="FC108" i="24"/>
  <c r="FC105" i="24"/>
  <c r="GB105" i="24"/>
  <c r="GB106" i="24"/>
  <c r="GR107" i="24"/>
  <c r="GR105" i="24"/>
  <c r="GR106" i="24"/>
  <c r="HT106" i="24"/>
  <c r="HT105" i="24"/>
  <c r="JD105" i="24"/>
  <c r="JD106" i="24"/>
  <c r="Z50" i="45"/>
  <c r="Y50" i="45"/>
  <c r="Q50" i="45"/>
  <c r="AJ50" i="45" s="1"/>
  <c r="S53" i="29"/>
  <c r="HH105" i="24"/>
  <c r="IV106" i="24"/>
  <c r="HQ107" i="24"/>
  <c r="Q29" i="29"/>
  <c r="L10" i="37"/>
  <c r="M35" i="42"/>
  <c r="IQ105" i="24"/>
  <c r="IV105" i="24"/>
  <c r="Q50" i="34"/>
  <c r="S50" i="34"/>
  <c r="S14" i="34"/>
  <c r="IF107" i="24"/>
  <c r="IQ106" i="24"/>
  <c r="IF106" i="24"/>
  <c r="Q45" i="30"/>
  <c r="Q41" i="30"/>
  <c r="Q33" i="30"/>
  <c r="S52" i="28"/>
  <c r="Q53" i="28"/>
  <c r="AA53" i="47" s="1"/>
  <c r="S21" i="29"/>
  <c r="Q28" i="34"/>
  <c r="Q14" i="34"/>
  <c r="R29" i="34"/>
  <c r="AS53" i="48"/>
  <c r="IH108" i="24"/>
  <c r="R50" i="28"/>
  <c r="Q13" i="28"/>
  <c r="R9" i="29"/>
  <c r="R14" i="34"/>
  <c r="Q52" i="29"/>
  <c r="R9" i="34"/>
  <c r="S29" i="34"/>
  <c r="R40" i="34"/>
  <c r="S54" i="28"/>
  <c r="Q9" i="29"/>
  <c r="Q18" i="34"/>
  <c r="R34" i="29"/>
  <c r="S49" i="29"/>
  <c r="Q29" i="34"/>
  <c r="R54" i="28"/>
  <c r="R29" i="29"/>
  <c r="Q49" i="29"/>
  <c r="Q53" i="29"/>
  <c r="R53" i="29"/>
  <c r="R50" i="34"/>
  <c r="K34" i="42"/>
  <c r="P34" i="7"/>
  <c r="H7" i="42"/>
  <c r="G7" i="42"/>
  <c r="F12" i="42"/>
  <c r="JT43" i="24"/>
  <c r="JR43" i="27"/>
  <c r="H29" i="42"/>
  <c r="J29" i="42"/>
  <c r="JR25" i="24"/>
  <c r="JR25" i="27"/>
  <c r="K11" i="42"/>
  <c r="G11" i="42"/>
  <c r="K46" i="42"/>
  <c r="F46" i="42"/>
  <c r="JU60" i="27"/>
  <c r="JS54" i="27"/>
  <c r="JS34" i="27"/>
  <c r="N26" i="49"/>
  <c r="O26" i="49"/>
  <c r="P26" i="49" s="1"/>
  <c r="JS54" i="38"/>
  <c r="F21" i="49"/>
  <c r="I21" i="49"/>
  <c r="L49" i="28"/>
  <c r="T49" i="28" s="1"/>
  <c r="U49" i="28" s="1"/>
  <c r="Z49" i="47" s="1"/>
  <c r="S49" i="28"/>
  <c r="Q49" i="28"/>
  <c r="AA49" i="47" s="1"/>
  <c r="AB49" i="47" s="1"/>
  <c r="R49" i="28"/>
  <c r="L43" i="28"/>
  <c r="Q43" i="28"/>
  <c r="L39" i="28"/>
  <c r="Q39" i="28"/>
  <c r="L37" i="28"/>
  <c r="Q37" i="28"/>
  <c r="S31" i="28"/>
  <c r="L31" i="28"/>
  <c r="L29" i="28"/>
  <c r="Q29" i="28"/>
  <c r="L21" i="28"/>
  <c r="Q21" i="28"/>
  <c r="S17" i="28"/>
  <c r="L17" i="28"/>
  <c r="AG30" i="49"/>
  <c r="AD30" i="49"/>
  <c r="AE30" i="49"/>
  <c r="AF30" i="49" s="1"/>
  <c r="L40" i="42"/>
  <c r="L43" i="29"/>
  <c r="T43" i="29" s="1"/>
  <c r="U43" i="29" s="1"/>
  <c r="S43" i="29"/>
  <c r="R43" i="29"/>
  <c r="Q43" i="29"/>
  <c r="L43" i="42"/>
  <c r="L46" i="29"/>
  <c r="T46" i="29" s="1"/>
  <c r="U46" i="29" s="1"/>
  <c r="Q46" i="29"/>
  <c r="S46" i="29"/>
  <c r="M13" i="37"/>
  <c r="AH13" i="49"/>
  <c r="L24" i="34"/>
  <c r="T24" i="34" s="1"/>
  <c r="U24" i="34" s="1"/>
  <c r="AI24" i="47" s="1"/>
  <c r="S24" i="34"/>
  <c r="Q24" i="34"/>
  <c r="M24" i="42"/>
  <c r="AI26" i="49"/>
  <c r="AJ26" i="49" s="1"/>
  <c r="AH26" i="49"/>
  <c r="L27" i="34"/>
  <c r="S27" i="34"/>
  <c r="Q27" i="34"/>
  <c r="M27" i="42"/>
  <c r="L33" i="34"/>
  <c r="T33" i="34" s="1"/>
  <c r="U33" i="34" s="1"/>
  <c r="S33" i="34"/>
  <c r="Q33" i="34"/>
  <c r="R33" i="34"/>
  <c r="L35" i="34"/>
  <c r="T35" i="34" s="1"/>
  <c r="U35" i="34" s="1"/>
  <c r="S35" i="34"/>
  <c r="Q35" i="34"/>
  <c r="L38" i="34"/>
  <c r="T38" i="34" s="1"/>
  <c r="U38" i="34" s="1"/>
  <c r="AK38" i="47" s="1"/>
  <c r="R38" i="34"/>
  <c r="S38" i="34"/>
  <c r="K7" i="42"/>
  <c r="N7" i="48"/>
  <c r="Q7" i="48" s="1"/>
  <c r="Q30" i="31"/>
  <c r="F16" i="31"/>
  <c r="J16" i="31"/>
  <c r="M16" i="31"/>
  <c r="K41" i="42"/>
  <c r="AN16" i="47"/>
  <c r="JT58" i="38"/>
  <c r="F44" i="37"/>
  <c r="F44" i="42"/>
  <c r="JR47" i="27"/>
  <c r="H33" i="37"/>
  <c r="O19" i="31"/>
  <c r="O11" i="31"/>
  <c r="G16" i="37"/>
  <c r="F8" i="37"/>
  <c r="Z8" i="48"/>
  <c r="AC8" i="48" s="1"/>
  <c r="L8" i="31"/>
  <c r="G41" i="37"/>
  <c r="F20" i="37"/>
  <c r="O39" i="31"/>
  <c r="G39" i="37"/>
  <c r="JT60" i="27"/>
  <c r="JS25" i="38"/>
  <c r="CH99" i="38"/>
  <c r="GL98" i="38"/>
  <c r="FK99" i="24"/>
  <c r="JO98" i="24"/>
  <c r="F30" i="49"/>
  <c r="G30" i="49"/>
  <c r="H30" i="49" s="1"/>
  <c r="AH42" i="47"/>
  <c r="H30" i="37"/>
  <c r="K30" i="42"/>
  <c r="JS26" i="38"/>
  <c r="H12" i="37"/>
  <c r="JR51" i="27"/>
  <c r="O20" i="31"/>
  <c r="F16" i="37"/>
  <c r="M20" i="37"/>
  <c r="H20" i="42"/>
  <c r="JU40" i="24"/>
  <c r="JR40" i="38"/>
  <c r="G26" i="42"/>
  <c r="JT37" i="38"/>
  <c r="JR37" i="38"/>
  <c r="K23" i="42"/>
  <c r="P23" i="7"/>
  <c r="AM7" i="48"/>
  <c r="AN7" i="48" s="1"/>
  <c r="O16" i="31"/>
  <c r="O15" i="31"/>
  <c r="R8" i="48"/>
  <c r="U8" i="48" s="1"/>
  <c r="Q23" i="31"/>
  <c r="I26" i="31"/>
  <c r="I23" i="31"/>
  <c r="L15" i="31"/>
  <c r="G26" i="31"/>
  <c r="H23" i="37"/>
  <c r="H16" i="37"/>
  <c r="H11" i="37"/>
  <c r="K26" i="31"/>
  <c r="M26" i="31"/>
  <c r="G15" i="42"/>
  <c r="F40" i="37"/>
  <c r="L30" i="37"/>
  <c r="H46" i="42"/>
  <c r="P41" i="7"/>
  <c r="M44" i="42"/>
  <c r="G12" i="42"/>
  <c r="F7" i="37"/>
  <c r="P11" i="7"/>
  <c r="H23" i="42"/>
  <c r="K20" i="42"/>
  <c r="H44" i="42"/>
  <c r="JT57" i="27"/>
  <c r="K43" i="42"/>
  <c r="H43" i="42"/>
  <c r="JT42" i="24"/>
  <c r="H28" i="37"/>
  <c r="F28" i="42"/>
  <c r="Q16" i="31"/>
  <c r="Q15" i="31"/>
  <c r="I15" i="31"/>
  <c r="O29" i="31"/>
  <c r="Q16" i="49"/>
  <c r="AH8" i="48"/>
  <c r="AK8" i="48" s="1"/>
  <c r="G8" i="31"/>
  <c r="N23" i="49"/>
  <c r="H37" i="37"/>
  <c r="F23" i="37"/>
  <c r="G37" i="37"/>
  <c r="G8" i="37"/>
  <c r="H26" i="31"/>
  <c r="L23" i="31"/>
  <c r="F7" i="42"/>
  <c r="T7" i="45"/>
  <c r="AC7" i="45" s="1"/>
  <c r="G16" i="42"/>
  <c r="M44" i="37"/>
  <c r="O37" i="31"/>
  <c r="G33" i="42"/>
  <c r="K26" i="42"/>
  <c r="F37" i="42"/>
  <c r="F29" i="37"/>
  <c r="K36" i="42"/>
  <c r="F43" i="37"/>
  <c r="G41" i="42"/>
  <c r="F41" i="37"/>
  <c r="F26" i="37"/>
  <c r="H26" i="37"/>
  <c r="G26" i="37"/>
  <c r="G21" i="49"/>
  <c r="H21" i="49" s="1"/>
  <c r="Q28" i="49"/>
  <c r="J21" i="49"/>
  <c r="Q26" i="49"/>
  <c r="O30" i="49"/>
  <c r="P30" i="49" s="1"/>
  <c r="L12" i="42"/>
  <c r="M7" i="28"/>
  <c r="K12" i="42"/>
  <c r="F23" i="42"/>
  <c r="K16" i="42"/>
  <c r="O34" i="31"/>
  <c r="K28" i="42"/>
  <c r="K39" i="42"/>
  <c r="G44" i="42"/>
  <c r="H44" i="37"/>
  <c r="G39" i="42"/>
  <c r="G28" i="37"/>
  <c r="G27" i="37"/>
  <c r="F27" i="37"/>
  <c r="JS38" i="27"/>
  <c r="K24" i="42"/>
  <c r="JT31" i="38"/>
  <c r="F17" i="42"/>
  <c r="H17" i="42"/>
  <c r="JU23" i="38"/>
  <c r="JR23" i="27"/>
  <c r="JT23" i="38"/>
  <c r="K9" i="42"/>
  <c r="L9" i="37"/>
  <c r="L9" i="31"/>
  <c r="H9" i="31"/>
  <c r="JS50" i="27"/>
  <c r="JU40" i="27"/>
  <c r="K9" i="49"/>
  <c r="L9" i="49" s="1"/>
  <c r="M9" i="49"/>
  <c r="JO104" i="24"/>
  <c r="FK100" i="24"/>
  <c r="JO98" i="38"/>
  <c r="JO101" i="38"/>
  <c r="J40" i="42"/>
  <c r="J32" i="42"/>
  <c r="J23" i="42"/>
  <c r="J21" i="37"/>
  <c r="L20" i="42"/>
  <c r="Q22" i="29"/>
  <c r="L22" i="29"/>
  <c r="T22" i="29" s="1"/>
  <c r="U22" i="29" s="1"/>
  <c r="L22" i="7" s="1"/>
  <c r="S22" i="29"/>
  <c r="R22" i="29"/>
  <c r="L24" i="29"/>
  <c r="T24" i="29" s="1"/>
  <c r="U24" i="29" s="1"/>
  <c r="R24" i="29"/>
  <c r="S26" i="29"/>
  <c r="L26" i="29"/>
  <c r="R26" i="29"/>
  <c r="L30" i="29"/>
  <c r="T30" i="29" s="1"/>
  <c r="U30" i="29" s="1"/>
  <c r="L30" i="7" s="1"/>
  <c r="S30" i="29"/>
  <c r="L32" i="29"/>
  <c r="T32" i="29" s="1"/>
  <c r="U32" i="29" s="1"/>
  <c r="Q32" i="29"/>
  <c r="S32" i="29"/>
  <c r="L41" i="37"/>
  <c r="M15" i="42"/>
  <c r="M17" i="42"/>
  <c r="S26" i="34"/>
  <c r="L26" i="34"/>
  <c r="T26" i="34" s="1"/>
  <c r="U26" i="34" s="1"/>
  <c r="R26" i="34"/>
  <c r="Q26" i="34"/>
  <c r="Z34" i="34"/>
  <c r="AA34" i="34" s="1"/>
  <c r="AF104" i="24"/>
  <c r="EJ100" i="24"/>
  <c r="GL102" i="24"/>
  <c r="J46" i="37"/>
  <c r="J44" i="37"/>
  <c r="J39" i="42"/>
  <c r="J31" i="42"/>
  <c r="J28" i="42"/>
  <c r="L41" i="29"/>
  <c r="T41" i="29" s="1"/>
  <c r="U41" i="29" s="1"/>
  <c r="AE41" i="47" s="1"/>
  <c r="R41" i="29"/>
  <c r="Q41" i="29"/>
  <c r="S41" i="29"/>
  <c r="L32" i="34"/>
  <c r="Q32" i="34"/>
  <c r="S32" i="34"/>
  <c r="R32" i="34"/>
  <c r="L49" i="34"/>
  <c r="T49" i="34" s="1"/>
  <c r="U49" i="34" s="1"/>
  <c r="AH49" i="47" s="1"/>
  <c r="R49" i="34"/>
  <c r="Q49" i="34"/>
  <c r="P44" i="7"/>
  <c r="P30" i="7"/>
  <c r="P19" i="7"/>
  <c r="P15" i="7"/>
  <c r="AN17" i="47"/>
  <c r="AN23" i="47"/>
  <c r="JR32" i="27"/>
  <c r="JU32" i="24"/>
  <c r="JR24" i="27"/>
  <c r="O10" i="31"/>
  <c r="IN104" i="38"/>
  <c r="JS32" i="38"/>
  <c r="L10" i="28"/>
  <c r="Q10" i="28"/>
  <c r="L11" i="42"/>
  <c r="R13" i="29"/>
  <c r="L13" i="29"/>
  <c r="T13" i="29" s="1"/>
  <c r="U13" i="29" s="1"/>
  <c r="S13" i="29"/>
  <c r="Q13" i="29"/>
  <c r="L13" i="42"/>
  <c r="L15" i="42"/>
  <c r="L17" i="29"/>
  <c r="T17" i="29" s="1"/>
  <c r="U17" i="29" s="1"/>
  <c r="L17" i="7" s="1"/>
  <c r="R17" i="29"/>
  <c r="S17" i="29"/>
  <c r="L17" i="42"/>
  <c r="L38" i="29"/>
  <c r="T38" i="29" s="1"/>
  <c r="U38" i="29" s="1"/>
  <c r="R38" i="29"/>
  <c r="S38" i="29"/>
  <c r="M11" i="37"/>
  <c r="L43" i="34"/>
  <c r="T43" i="34" s="1"/>
  <c r="U43" i="34" s="1"/>
  <c r="S43" i="34"/>
  <c r="R43" i="34"/>
  <c r="Q43" i="34"/>
  <c r="M46" i="42"/>
  <c r="L48" i="34"/>
  <c r="T48" i="34" s="1"/>
  <c r="U48" i="34" s="1"/>
  <c r="Q48" i="34"/>
  <c r="AO49" i="48"/>
  <c r="J20" i="42"/>
  <c r="J17" i="42"/>
  <c r="J15" i="42"/>
  <c r="J13" i="42"/>
  <c r="S44" i="34"/>
  <c r="S28" i="34"/>
  <c r="Q10" i="34"/>
  <c r="L14" i="37"/>
  <c r="L32" i="42"/>
  <c r="L35" i="42"/>
  <c r="S37" i="29"/>
  <c r="L37" i="29"/>
  <c r="T37" i="29" s="1"/>
  <c r="U37" i="29" s="1"/>
  <c r="L37" i="42"/>
  <c r="L38" i="42"/>
  <c r="L41" i="42"/>
  <c r="L42" i="37"/>
  <c r="R45" i="29"/>
  <c r="L45" i="29"/>
  <c r="T45" i="29" s="1"/>
  <c r="U45" i="29" s="1"/>
  <c r="L45" i="37"/>
  <c r="Q48" i="29"/>
  <c r="N49" i="29"/>
  <c r="X49" i="29" s="1"/>
  <c r="Y49" i="29" s="1"/>
  <c r="R49" i="29"/>
  <c r="Q9" i="34"/>
  <c r="S9" i="34"/>
  <c r="M11" i="42"/>
  <c r="S18" i="34"/>
  <c r="S25" i="34"/>
  <c r="R42" i="34"/>
  <c r="M42" i="37"/>
  <c r="Z49" i="48"/>
  <c r="AC49" i="48" s="1"/>
  <c r="N49" i="48"/>
  <c r="Q49" i="48" s="1"/>
  <c r="JS63" i="27"/>
  <c r="CH103" i="38"/>
  <c r="GL100" i="38"/>
  <c r="JS63" i="38"/>
  <c r="JS63" i="24"/>
  <c r="U49" i="45"/>
  <c r="AE49" i="45" s="1"/>
  <c r="U49" i="30"/>
  <c r="AE49" i="30" s="1"/>
  <c r="AF49" i="30" s="1"/>
  <c r="J45" i="42"/>
  <c r="J41" i="42"/>
  <c r="J38" i="42"/>
  <c r="J28" i="37"/>
  <c r="J25" i="42"/>
  <c r="J22" i="42"/>
  <c r="Q22" i="28"/>
  <c r="L22" i="28"/>
  <c r="R20" i="29"/>
  <c r="Q22" i="34"/>
  <c r="S10" i="34"/>
  <c r="Q10" i="29"/>
  <c r="Q20" i="29"/>
  <c r="S20" i="29"/>
  <c r="L23" i="42"/>
  <c r="L44" i="42"/>
  <c r="L45" i="42"/>
  <c r="L7" i="34"/>
  <c r="M10" i="37"/>
  <c r="M16" i="42"/>
  <c r="R18" i="34"/>
  <c r="M23" i="42"/>
  <c r="Q25" i="34"/>
  <c r="M26" i="42"/>
  <c r="R30" i="34"/>
  <c r="S30" i="34"/>
  <c r="M37" i="42"/>
  <c r="M41" i="37"/>
  <c r="M45" i="42"/>
  <c r="AM49" i="48"/>
  <c r="V49" i="48"/>
  <c r="Y49" i="48" s="1"/>
  <c r="J49" i="48"/>
  <c r="M49" i="48" s="1"/>
  <c r="BG103" i="38"/>
  <c r="JS28" i="38"/>
  <c r="JT63" i="38"/>
  <c r="GL98" i="24"/>
  <c r="JT63" i="24"/>
  <c r="T49" i="45"/>
  <c r="AC49" i="45" s="1"/>
  <c r="I21" i="42"/>
  <c r="T49" i="30"/>
  <c r="AC49" i="30" s="1"/>
  <c r="AD49" i="30" s="1"/>
  <c r="J45" i="37"/>
  <c r="J37" i="42"/>
  <c r="J30" i="37"/>
  <c r="J21" i="42"/>
  <c r="J18" i="42"/>
  <c r="J16" i="42"/>
  <c r="J11" i="42"/>
  <c r="J8" i="37"/>
  <c r="N49" i="28"/>
  <c r="X49" i="28" s="1"/>
  <c r="Y49" i="28" s="1"/>
  <c r="L31" i="42"/>
  <c r="M41" i="42"/>
  <c r="M21" i="42"/>
  <c r="S33" i="29"/>
  <c r="L33" i="29"/>
  <c r="T33" i="29" s="1"/>
  <c r="U33" i="29" s="1"/>
  <c r="L33" i="7" s="1"/>
  <c r="L46" i="37"/>
  <c r="M8" i="37"/>
  <c r="M9" i="42"/>
  <c r="L12" i="34"/>
  <c r="T12" i="34" s="1"/>
  <c r="U12" i="34" s="1"/>
  <c r="M12" i="42"/>
  <c r="M13" i="42"/>
  <c r="R44" i="34"/>
  <c r="L44" i="34"/>
  <c r="T44" i="34" s="1"/>
  <c r="U44" i="34" s="1"/>
  <c r="AK44" i="47" s="1"/>
  <c r="M49" i="34"/>
  <c r="V49" i="34" s="1"/>
  <c r="W49" i="34" s="1"/>
  <c r="AH49" i="48"/>
  <c r="AK49" i="48" s="1"/>
  <c r="S49" i="48"/>
  <c r="T49" i="48" s="1"/>
  <c r="Q51" i="45"/>
  <c r="AB51" i="45" s="1"/>
  <c r="U51" i="47" s="1"/>
  <c r="X52" i="45"/>
  <c r="Y52" i="45"/>
  <c r="Q49" i="45"/>
  <c r="R49" i="45" s="1"/>
  <c r="S49" i="45" s="1"/>
  <c r="AA49" i="45" s="1"/>
  <c r="X49" i="45"/>
  <c r="Q52" i="45"/>
  <c r="AJ52" i="45" s="1"/>
  <c r="R52" i="50" s="1"/>
  <c r="AD50" i="45"/>
  <c r="AF50" i="45"/>
  <c r="Z51" i="45"/>
  <c r="R50" i="45"/>
  <c r="S50" i="45" s="1"/>
  <c r="AA50" i="45" s="1"/>
  <c r="Q29" i="45"/>
  <c r="R29" i="45" s="1"/>
  <c r="X29" i="45" s="1"/>
  <c r="AH50" i="45"/>
  <c r="R50" i="49" s="1"/>
  <c r="AB50" i="45"/>
  <c r="U50" i="47" s="1"/>
  <c r="Y51" i="45"/>
  <c r="Y49" i="45"/>
  <c r="AD51" i="45"/>
  <c r="AF51" i="45"/>
  <c r="AJ51" i="45"/>
  <c r="R51" i="45"/>
  <c r="S51" i="45" s="1"/>
  <c r="AA51" i="45" s="1"/>
  <c r="S34" i="45"/>
  <c r="Y34" i="45" s="1"/>
  <c r="X34" i="45"/>
  <c r="R32" i="45"/>
  <c r="S32" i="45" s="1"/>
  <c r="AA32" i="45" s="1"/>
  <c r="R16" i="49"/>
  <c r="S16" i="49"/>
  <c r="T16" i="49" s="1"/>
  <c r="S18" i="45"/>
  <c r="Z18" i="45" s="1"/>
  <c r="X18" i="45"/>
  <c r="R12" i="45"/>
  <c r="AH48" i="45"/>
  <c r="U48" i="49" s="1"/>
  <c r="R48" i="45"/>
  <c r="R40" i="45"/>
  <c r="X40" i="45" s="1"/>
  <c r="AJ16" i="45"/>
  <c r="AH9" i="45"/>
  <c r="AN9" i="45" s="1"/>
  <c r="AJ48" i="45"/>
  <c r="S48" i="50" s="1"/>
  <c r="T48" i="50" s="1"/>
  <c r="S44" i="45"/>
  <c r="AJ32" i="45"/>
  <c r="I32" i="42" s="1"/>
  <c r="R20" i="45"/>
  <c r="S20" i="45" s="1"/>
  <c r="Z20" i="45" s="1"/>
  <c r="AJ12" i="45"/>
  <c r="S12" i="50" s="1"/>
  <c r="T12" i="50" s="1"/>
  <c r="AJ20" i="45"/>
  <c r="S20" i="50" s="1"/>
  <c r="T20" i="50" s="1"/>
  <c r="AJ18" i="45"/>
  <c r="I18" i="42" s="1"/>
  <c r="AJ34" i="45"/>
  <c r="AO34" i="45" s="1"/>
  <c r="AH23" i="45"/>
  <c r="R23" i="49" s="1"/>
  <c r="R16" i="45"/>
  <c r="AN16" i="45" s="1"/>
  <c r="R21" i="45"/>
  <c r="AH21" i="45"/>
  <c r="R21" i="49" s="1"/>
  <c r="V13" i="45"/>
  <c r="AG13" i="45" s="1"/>
  <c r="U16" i="49"/>
  <c r="I16" i="37"/>
  <c r="Z49" i="30"/>
  <c r="S32" i="30"/>
  <c r="V32" i="30" s="1"/>
  <c r="S48" i="30"/>
  <c r="X48" i="30" s="1"/>
  <c r="Y48" i="30" s="1"/>
  <c r="S31" i="30"/>
  <c r="R49" i="30"/>
  <c r="Q37" i="30"/>
  <c r="Q36" i="30"/>
  <c r="R36" i="30" s="1"/>
  <c r="S36" i="30" s="1"/>
  <c r="Q29" i="30"/>
  <c r="Q21" i="30"/>
  <c r="Q18" i="30"/>
  <c r="R18" i="30" s="1"/>
  <c r="J9" i="42"/>
  <c r="X17" i="30"/>
  <c r="X54" i="30"/>
  <c r="W21" i="49"/>
  <c r="X21" i="49" s="1"/>
  <c r="X50" i="30"/>
  <c r="R29" i="30"/>
  <c r="S29" i="30" s="1"/>
  <c r="Y21" i="49"/>
  <c r="R21" i="30"/>
  <c r="R15" i="30"/>
  <c r="S15" i="30" s="1"/>
  <c r="Y9" i="50"/>
  <c r="V28" i="49"/>
  <c r="R50" i="30"/>
  <c r="V17" i="49"/>
  <c r="W28" i="49"/>
  <c r="X28" i="49" s="1"/>
  <c r="Y14" i="49"/>
  <c r="X52" i="30"/>
  <c r="R25" i="30"/>
  <c r="Q17" i="30"/>
  <c r="R52" i="30"/>
  <c r="R45" i="30"/>
  <c r="W9" i="50"/>
  <c r="X9" i="50" s="1"/>
  <c r="Y28" i="49"/>
  <c r="R51" i="30"/>
  <c r="Q40" i="30"/>
  <c r="R40" i="30" s="1"/>
  <c r="S40" i="30" s="1"/>
  <c r="Q20" i="30"/>
  <c r="R20" i="30" s="1"/>
  <c r="S20" i="30" s="1"/>
  <c r="Q19" i="30"/>
  <c r="R19" i="30" s="1"/>
  <c r="S19" i="30" s="1"/>
  <c r="Y17" i="30"/>
  <c r="R17" i="30"/>
  <c r="J17" i="37"/>
  <c r="R53" i="30"/>
  <c r="Q48" i="30"/>
  <c r="R48" i="30" s="1"/>
  <c r="X32" i="30"/>
  <c r="Q32" i="30"/>
  <c r="R32" i="30" s="1"/>
  <c r="Q10" i="30"/>
  <c r="R10" i="30" s="1"/>
  <c r="S10" i="30" s="1"/>
  <c r="Z54" i="30"/>
  <c r="Z53" i="30"/>
  <c r="Z52" i="30"/>
  <c r="Z51" i="30"/>
  <c r="Z50" i="30"/>
  <c r="S30" i="30"/>
  <c r="X49" i="30"/>
  <c r="X53" i="30"/>
  <c r="Y54" i="30"/>
  <c r="Y53" i="30"/>
  <c r="Y52" i="30"/>
  <c r="Y51" i="30"/>
  <c r="Y50" i="30"/>
  <c r="Y49" i="30"/>
  <c r="S45" i="30"/>
  <c r="T45" i="30" s="1"/>
  <c r="Q44" i="30"/>
  <c r="R44" i="30" s="1"/>
  <c r="S44" i="30" s="1"/>
  <c r="Q28" i="30"/>
  <c r="R28" i="30" s="1"/>
  <c r="S28" i="30" s="1"/>
  <c r="S21" i="30"/>
  <c r="Q8" i="30"/>
  <c r="R8" i="30" s="1"/>
  <c r="S8" i="30" s="1"/>
  <c r="W8" i="30" s="1"/>
  <c r="AI8" i="30" s="1"/>
  <c r="AJ8" i="30" s="1"/>
  <c r="S18" i="30"/>
  <c r="X51" i="30"/>
  <c r="Q54" i="30"/>
  <c r="Q53" i="30"/>
  <c r="Q52" i="30"/>
  <c r="Q51" i="30"/>
  <c r="Q50" i="30"/>
  <c r="Q49" i="30"/>
  <c r="R41" i="30"/>
  <c r="S41" i="30" s="1"/>
  <c r="R37" i="30"/>
  <c r="S37" i="30" s="1"/>
  <c r="U37" i="30" s="1"/>
  <c r="R33" i="30"/>
  <c r="S33" i="30" s="1"/>
  <c r="Q27" i="30"/>
  <c r="R27" i="30" s="1"/>
  <c r="S27" i="30" s="1"/>
  <c r="U27" i="30" s="1"/>
  <c r="S25" i="30"/>
  <c r="Q24" i="30"/>
  <c r="R24" i="30" s="1"/>
  <c r="S24" i="30" s="1"/>
  <c r="Q14" i="30"/>
  <c r="R14" i="30" s="1"/>
  <c r="S14" i="30" s="1"/>
  <c r="X14" i="30" s="1"/>
  <c r="Y14" i="30" s="1"/>
  <c r="Q11" i="30"/>
  <c r="R11" i="30" s="1"/>
  <c r="S11" i="30" s="1"/>
  <c r="S7" i="30"/>
  <c r="Y9" i="49"/>
  <c r="Y15" i="49"/>
  <c r="V17" i="47"/>
  <c r="V8" i="49"/>
  <c r="V16" i="49"/>
  <c r="V9" i="49"/>
  <c r="J16" i="37"/>
  <c r="Y18" i="49"/>
  <c r="W14" i="49"/>
  <c r="X14" i="49" s="1"/>
  <c r="V30" i="49"/>
  <c r="Y30" i="49"/>
  <c r="Y16" i="49"/>
  <c r="V15" i="49"/>
  <c r="W30" i="49"/>
  <c r="X30" i="49" s="1"/>
  <c r="M24" i="37"/>
  <c r="AI24" i="49"/>
  <c r="AJ24" i="49" s="1"/>
  <c r="AK24" i="49"/>
  <c r="AH24" i="49"/>
  <c r="AH14" i="47"/>
  <c r="AK14" i="47"/>
  <c r="AI28" i="47"/>
  <c r="M28" i="7"/>
  <c r="M31" i="37"/>
  <c r="AK16" i="47"/>
  <c r="AI34" i="48"/>
  <c r="AJ34" i="48" s="1"/>
  <c r="AI16" i="47"/>
  <c r="AI16" i="48" s="1"/>
  <c r="AJ16" i="48" s="1"/>
  <c r="M7" i="37"/>
  <c r="M21" i="37"/>
  <c r="AI38" i="47"/>
  <c r="AI38" i="48" s="1"/>
  <c r="AJ38" i="48" s="1"/>
  <c r="AH40" i="47"/>
  <c r="AB42" i="34"/>
  <c r="AC42" i="34" s="1"/>
  <c r="AK33" i="47"/>
  <c r="AK9" i="47"/>
  <c r="AH10" i="47"/>
  <c r="AH16" i="47"/>
  <c r="AI10" i="49"/>
  <c r="AJ10" i="49" s="1"/>
  <c r="AH7" i="49"/>
  <c r="AI42" i="47"/>
  <c r="AI42" i="48" s="1"/>
  <c r="AJ42" i="48" s="1"/>
  <c r="AH21" i="49"/>
  <c r="AK32" i="49"/>
  <c r="AJ40" i="47"/>
  <c r="M40" i="7"/>
  <c r="AA17" i="34"/>
  <c r="M17" i="37" s="1"/>
  <c r="AD16" i="49"/>
  <c r="AE16" i="49"/>
  <c r="AF16" i="49" s="1"/>
  <c r="AG16" i="49"/>
  <c r="L16" i="37"/>
  <c r="AD31" i="49"/>
  <c r="AE31" i="49"/>
  <c r="AF31" i="49" s="1"/>
  <c r="L31" i="37"/>
  <c r="L9" i="42"/>
  <c r="AG9" i="50"/>
  <c r="AE9" i="50"/>
  <c r="AF9" i="50" s="1"/>
  <c r="L17" i="37"/>
  <c r="AG17" i="49"/>
  <c r="AD17" i="49"/>
  <c r="AE17" i="49"/>
  <c r="AF17" i="49" s="1"/>
  <c r="AD19" i="49"/>
  <c r="L19" i="37"/>
  <c r="AE19" i="49"/>
  <c r="AF19" i="49" s="1"/>
  <c r="AG19" i="49"/>
  <c r="AE22" i="49"/>
  <c r="AF22" i="49" s="1"/>
  <c r="AG22" i="49"/>
  <c r="L28" i="37"/>
  <c r="AD28" i="49"/>
  <c r="AE28" i="49"/>
  <c r="AF28" i="49" s="1"/>
  <c r="W52" i="29"/>
  <c r="AC52" i="29"/>
  <c r="AG10" i="49"/>
  <c r="AG15" i="49"/>
  <c r="AE10" i="49"/>
  <c r="AF10" i="49" s="1"/>
  <c r="AE13" i="49"/>
  <c r="AF13" i="49" s="1"/>
  <c r="AG10" i="47"/>
  <c r="L15" i="37"/>
  <c r="AD40" i="49"/>
  <c r="L13" i="37"/>
  <c r="AG29" i="47"/>
  <c r="AE14" i="49"/>
  <c r="AF14" i="49" s="1"/>
  <c r="AE40" i="49"/>
  <c r="AF40" i="49" s="1"/>
  <c r="L43" i="7"/>
  <c r="W8" i="49"/>
  <c r="X8" i="49" s="1"/>
  <c r="W23" i="49"/>
  <c r="X23" i="49" s="1"/>
  <c r="Y8" i="49"/>
  <c r="J23" i="37"/>
  <c r="Y17" i="49"/>
  <c r="Y23" i="49"/>
  <c r="J46" i="42"/>
  <c r="Y17" i="47"/>
  <c r="J15" i="37"/>
  <c r="W17" i="47"/>
  <c r="V18" i="49"/>
  <c r="J17" i="7"/>
  <c r="AI38" i="49"/>
  <c r="AJ38" i="49" s="1"/>
  <c r="M38" i="37"/>
  <c r="M23" i="7"/>
  <c r="AK23" i="47"/>
  <c r="AH23" i="47"/>
  <c r="AK34" i="50"/>
  <c r="M34" i="42"/>
  <c r="AK39" i="49"/>
  <c r="AI39" i="49"/>
  <c r="AJ39" i="49" s="1"/>
  <c r="M39" i="37"/>
  <c r="AK24" i="47"/>
  <c r="AI9" i="50"/>
  <c r="AJ9" i="50" s="1"/>
  <c r="AI33" i="47"/>
  <c r="AJ33" i="47" s="1"/>
  <c r="AI13" i="49"/>
  <c r="AJ13" i="49" s="1"/>
  <c r="M45" i="37"/>
  <c r="AK7" i="49"/>
  <c r="AK26" i="49"/>
  <c r="M16" i="37"/>
  <c r="AK31" i="49"/>
  <c r="AA30" i="34"/>
  <c r="Z52" i="34"/>
  <c r="AA52" i="34" s="1"/>
  <c r="AK9" i="50"/>
  <c r="AK11" i="49"/>
  <c r="AI8" i="49"/>
  <c r="AJ8" i="49" s="1"/>
  <c r="M33" i="7"/>
  <c r="AK13" i="49"/>
  <c r="M26" i="37"/>
  <c r="AH33" i="49"/>
  <c r="AH32" i="49"/>
  <c r="AH9" i="50"/>
  <c r="AI31" i="49"/>
  <c r="AJ31" i="49" s="1"/>
  <c r="AH9" i="49"/>
  <c r="AK9" i="49"/>
  <c r="AI9" i="49"/>
  <c r="AJ9" i="49" s="1"/>
  <c r="AI18" i="47"/>
  <c r="AI18" i="48" s="1"/>
  <c r="AJ18" i="48" s="1"/>
  <c r="AH18" i="47"/>
  <c r="AK18" i="47"/>
  <c r="M18" i="7"/>
  <c r="AJ22" i="47"/>
  <c r="AI25" i="47"/>
  <c r="AJ25" i="47" s="1"/>
  <c r="AH38" i="49"/>
  <c r="AJ38" i="47"/>
  <c r="AI37" i="49"/>
  <c r="AJ37" i="49" s="1"/>
  <c r="AI31" i="47"/>
  <c r="AI31" i="48" s="1"/>
  <c r="AJ31" i="48" s="1"/>
  <c r="AK31" i="47"/>
  <c r="M29" i="7"/>
  <c r="AK29" i="47"/>
  <c r="AK22" i="49"/>
  <c r="M22" i="37"/>
  <c r="M37" i="37"/>
  <c r="AK37" i="49"/>
  <c r="AK38" i="50"/>
  <c r="M38" i="42"/>
  <c r="M25" i="7"/>
  <c r="AK38" i="49"/>
  <c r="AH22" i="49"/>
  <c r="AI39" i="47"/>
  <c r="AH38" i="47"/>
  <c r="M38" i="7"/>
  <c r="AK18" i="49"/>
  <c r="AH18" i="49"/>
  <c r="AI18" i="49"/>
  <c r="AJ18" i="49" s="1"/>
  <c r="M18" i="37"/>
  <c r="M22" i="7"/>
  <c r="AK22" i="47"/>
  <c r="AI14" i="47"/>
  <c r="AJ14" i="47" s="1"/>
  <c r="AK20" i="49"/>
  <c r="AI20" i="49"/>
  <c r="AJ20" i="49" s="1"/>
  <c r="AK27" i="49"/>
  <c r="AI27" i="49"/>
  <c r="AJ27" i="49" s="1"/>
  <c r="AI29" i="49"/>
  <c r="AJ29" i="49" s="1"/>
  <c r="AK29" i="49"/>
  <c r="AK25" i="47"/>
  <c r="AK15" i="47"/>
  <c r="AI11" i="49"/>
  <c r="AJ11" i="49" s="1"/>
  <c r="AH15" i="47"/>
  <c r="AI15" i="47"/>
  <c r="AH26" i="47"/>
  <c r="AH29" i="47"/>
  <c r="AI26" i="47"/>
  <c r="AJ26" i="47" s="1"/>
  <c r="AH31" i="47"/>
  <c r="M14" i="7"/>
  <c r="AH39" i="47"/>
  <c r="AH25" i="47"/>
  <c r="AI23" i="47"/>
  <c r="AI10" i="47"/>
  <c r="AI10" i="48" s="1"/>
  <c r="AJ10" i="48" s="1"/>
  <c r="AK10" i="47"/>
  <c r="AK7" i="50"/>
  <c r="M7" i="42"/>
  <c r="AK28" i="49"/>
  <c r="AH28" i="49"/>
  <c r="AH9" i="47"/>
  <c r="M24" i="7"/>
  <c r="M42" i="7"/>
  <c r="AK40" i="49"/>
  <c r="M32" i="42"/>
  <c r="AA36" i="34"/>
  <c r="AG20" i="49"/>
  <c r="AE20" i="49"/>
  <c r="AF20" i="49" s="1"/>
  <c r="L20" i="37"/>
  <c r="AD20" i="49"/>
  <c r="L24" i="37"/>
  <c r="AD24" i="49"/>
  <c r="AG24" i="49"/>
  <c r="AE24" i="49"/>
  <c r="AF24" i="49" s="1"/>
  <c r="L33" i="37"/>
  <c r="AD33" i="49"/>
  <c r="AG33" i="49"/>
  <c r="AE33" i="49"/>
  <c r="AF33" i="49" s="1"/>
  <c r="AG34" i="49"/>
  <c r="AE34" i="49"/>
  <c r="AF34" i="49" s="1"/>
  <c r="L34" i="37"/>
  <c r="AD34" i="49"/>
  <c r="AG36" i="49"/>
  <c r="AE36" i="49"/>
  <c r="AF36" i="49" s="1"/>
  <c r="AD36" i="49"/>
  <c r="L36" i="37"/>
  <c r="AG35" i="47"/>
  <c r="L35" i="7"/>
  <c r="AE23" i="49"/>
  <c r="AF23" i="49" s="1"/>
  <c r="AG23" i="49"/>
  <c r="AD23" i="49"/>
  <c r="L23" i="37"/>
  <c r="AE25" i="49"/>
  <c r="AF25" i="49" s="1"/>
  <c r="AD25" i="49"/>
  <c r="AG25" i="49"/>
  <c r="L25" i="37"/>
  <c r="AD27" i="49"/>
  <c r="AG27" i="49"/>
  <c r="L27" i="37"/>
  <c r="AD29" i="49"/>
  <c r="AE29" i="49"/>
  <c r="AF29" i="49" s="1"/>
  <c r="AG29" i="49"/>
  <c r="AG42" i="47"/>
  <c r="L42" i="7"/>
  <c r="AD9" i="50"/>
  <c r="L39" i="37"/>
  <c r="AE39" i="49"/>
  <c r="AF39" i="49" s="1"/>
  <c r="L8" i="37"/>
  <c r="AD22" i="49"/>
  <c r="AD9" i="49"/>
  <c r="AC14" i="29"/>
  <c r="L14" i="42" s="1"/>
  <c r="AA18" i="29"/>
  <c r="AG31" i="49"/>
  <c r="AG11" i="49"/>
  <c r="AG20" i="47"/>
  <c r="L32" i="37"/>
  <c r="AG28" i="49"/>
  <c r="AC42" i="29"/>
  <c r="L42" i="42" s="1"/>
  <c r="AC26" i="29"/>
  <c r="L26" i="42" s="1"/>
  <c r="L24" i="7"/>
  <c r="AG24" i="47"/>
  <c r="AG9" i="47"/>
  <c r="L9" i="7"/>
  <c r="AG13" i="47"/>
  <c r="L13" i="7"/>
  <c r="AG33" i="47"/>
  <c r="AC25" i="49"/>
  <c r="R32" i="28"/>
  <c r="AC14" i="49"/>
  <c r="Q17" i="28"/>
  <c r="AA17" i="47" s="1"/>
  <c r="AB17" i="47" s="1"/>
  <c r="Q48" i="28"/>
  <c r="Q33" i="28"/>
  <c r="R33" i="28" s="1"/>
  <c r="S32" i="28"/>
  <c r="Q44" i="28"/>
  <c r="AB8" i="28"/>
  <c r="AC8" i="28" s="1"/>
  <c r="Z8" i="50" s="1"/>
  <c r="Q27" i="28"/>
  <c r="R10" i="28"/>
  <c r="S10" i="28" s="1"/>
  <c r="K28" i="37"/>
  <c r="JZ53" i="27"/>
  <c r="JV53" i="27"/>
  <c r="JT53" i="27"/>
  <c r="AN8" i="48"/>
  <c r="AR8" i="48"/>
  <c r="AJ16" i="47"/>
  <c r="AM25" i="48"/>
  <c r="AN25" i="48" s="1"/>
  <c r="N25" i="48"/>
  <c r="Q25" i="48" s="1"/>
  <c r="M25" i="34"/>
  <c r="V25" i="34" s="1"/>
  <c r="W25" i="34" s="1"/>
  <c r="N25" i="34"/>
  <c r="X25" i="34" s="1"/>
  <c r="Y25" i="34" s="1"/>
  <c r="M25" i="31" s="1"/>
  <c r="N25" i="29"/>
  <c r="X25" i="29" s="1"/>
  <c r="Y25" i="29" s="1"/>
  <c r="L25" i="31" s="1"/>
  <c r="M25" i="28"/>
  <c r="V25" i="28" s="1"/>
  <c r="W25" i="28" s="1"/>
  <c r="M25" i="29"/>
  <c r="V25" i="29" s="1"/>
  <c r="W25" i="29" s="1"/>
  <c r="N25" i="28"/>
  <c r="T25" i="45"/>
  <c r="AC25" i="45" s="1"/>
  <c r="JS39" i="24"/>
  <c r="JR39" i="38"/>
  <c r="T25" i="30"/>
  <c r="AC25" i="30" s="1"/>
  <c r="AD25" i="30" s="1"/>
  <c r="JR39" i="24"/>
  <c r="JS39" i="38"/>
  <c r="JS39" i="27"/>
  <c r="F25" i="42"/>
  <c r="K25" i="42"/>
  <c r="L25" i="42"/>
  <c r="JT39" i="24"/>
  <c r="JT39" i="38"/>
  <c r="JR39" i="27"/>
  <c r="G25" i="42"/>
  <c r="M25" i="42"/>
  <c r="AM22" i="48"/>
  <c r="N22" i="48"/>
  <c r="Q22" i="48" s="1"/>
  <c r="N22" i="34"/>
  <c r="X22" i="34" s="1"/>
  <c r="Y22" i="34" s="1"/>
  <c r="M22" i="31" s="1"/>
  <c r="M22" i="34"/>
  <c r="N22" i="29"/>
  <c r="X22" i="29" s="1"/>
  <c r="Y22" i="29" s="1"/>
  <c r="L22" i="31" s="1"/>
  <c r="N22" i="28"/>
  <c r="M22" i="29"/>
  <c r="M22" i="28"/>
  <c r="V22" i="28" s="1"/>
  <c r="W22" i="28" s="1"/>
  <c r="T22" i="45"/>
  <c r="AC22" i="45" s="1"/>
  <c r="T22" i="30"/>
  <c r="AC22" i="30" s="1"/>
  <c r="AD22" i="30" s="1"/>
  <c r="U22" i="45"/>
  <c r="AE22" i="45" s="1"/>
  <c r="JS36" i="24"/>
  <c r="JR36" i="24"/>
  <c r="JS36" i="38"/>
  <c r="JR36" i="27"/>
  <c r="G22" i="37"/>
  <c r="F22" i="37"/>
  <c r="M22" i="42"/>
  <c r="O22" i="31"/>
  <c r="JR36" i="38"/>
  <c r="JS36" i="27"/>
  <c r="JT36" i="27"/>
  <c r="JT36" i="38"/>
  <c r="H22" i="37"/>
  <c r="L22" i="37"/>
  <c r="H22" i="42"/>
  <c r="JP59" i="27"/>
  <c r="JZ29" i="27"/>
  <c r="JP27" i="27"/>
  <c r="JZ24" i="38"/>
  <c r="JV24" i="38"/>
  <c r="JP51" i="27"/>
  <c r="JZ45" i="38"/>
  <c r="JV45" i="38"/>
  <c r="AI29" i="48"/>
  <c r="AJ29" i="48" s="1"/>
  <c r="AJ29" i="47"/>
  <c r="JZ37" i="27"/>
  <c r="JP35" i="27"/>
  <c r="AI23" i="48"/>
  <c r="AJ23" i="48" s="1"/>
  <c r="AJ23" i="47"/>
  <c r="JZ45" i="27"/>
  <c r="JV45" i="27"/>
  <c r="JT45" i="27"/>
  <c r="JP43" i="27"/>
  <c r="JZ61" i="27"/>
  <c r="JZ43" i="38"/>
  <c r="JV43" i="38"/>
  <c r="JZ51" i="38"/>
  <c r="JV51" i="38"/>
  <c r="AO41" i="48"/>
  <c r="N41" i="48"/>
  <c r="Q41" i="48" s="1"/>
  <c r="N41" i="34"/>
  <c r="X41" i="34" s="1"/>
  <c r="Y41" i="34" s="1"/>
  <c r="M41" i="29"/>
  <c r="V41" i="29" s="1"/>
  <c r="W41" i="29" s="1"/>
  <c r="L41" i="31" s="1"/>
  <c r="N41" i="29"/>
  <c r="X41" i="29" s="1"/>
  <c r="Y41" i="29" s="1"/>
  <c r="M41" i="28"/>
  <c r="N41" i="28"/>
  <c r="X41" i="28" s="1"/>
  <c r="Y41" i="28" s="1"/>
  <c r="U41" i="30"/>
  <c r="AE41" i="30" s="1"/>
  <c r="AF41" i="30" s="1"/>
  <c r="JR55" i="38"/>
  <c r="JR55" i="24"/>
  <c r="JU55" i="38"/>
  <c r="U41" i="45"/>
  <c r="AE41" i="45" s="1"/>
  <c r="JU55" i="24"/>
  <c r="JT55" i="24"/>
  <c r="H41" i="42"/>
  <c r="F41" i="42"/>
  <c r="JT55" i="27"/>
  <c r="JU55" i="27"/>
  <c r="N37" i="48"/>
  <c r="Q37" i="48" s="1"/>
  <c r="M37" i="34"/>
  <c r="V37" i="34" s="1"/>
  <c r="W37" i="34" s="1"/>
  <c r="N37" i="34"/>
  <c r="X37" i="34" s="1"/>
  <c r="Y37" i="34" s="1"/>
  <c r="M37" i="31" s="1"/>
  <c r="AM37" i="48"/>
  <c r="AN37" i="48" s="1"/>
  <c r="N37" i="29"/>
  <c r="M37" i="29"/>
  <c r="V37" i="29" s="1"/>
  <c r="W37" i="29" s="1"/>
  <c r="M37" i="28"/>
  <c r="V37" i="28" s="1"/>
  <c r="W37" i="28" s="1"/>
  <c r="N37" i="28"/>
  <c r="JS51" i="24"/>
  <c r="JR51" i="38"/>
  <c r="JR51" i="24"/>
  <c r="T37" i="30"/>
  <c r="AC37" i="30" s="1"/>
  <c r="AD37" i="30" s="1"/>
  <c r="T37" i="45"/>
  <c r="AC37" i="45" s="1"/>
  <c r="JT51" i="24"/>
  <c r="JS51" i="27"/>
  <c r="K37" i="42"/>
  <c r="G37" i="42"/>
  <c r="JT51" i="38"/>
  <c r="JU51" i="38" s="1"/>
  <c r="H37" i="31" s="1"/>
  <c r="JT51" i="27"/>
  <c r="JS51" i="38"/>
  <c r="AM34" i="48"/>
  <c r="AN34" i="48" s="1"/>
  <c r="N34" i="48"/>
  <c r="Q34" i="48" s="1"/>
  <c r="N34" i="34"/>
  <c r="X34" i="34" s="1"/>
  <c r="Y34" i="34" s="1"/>
  <c r="M34" i="31" s="1"/>
  <c r="M34" i="29"/>
  <c r="V34" i="29" s="1"/>
  <c r="W34" i="29" s="1"/>
  <c r="M34" i="34"/>
  <c r="V34" i="34" s="1"/>
  <c r="W34" i="34" s="1"/>
  <c r="N34" i="29"/>
  <c r="X34" i="29" s="1"/>
  <c r="Y34" i="29" s="1"/>
  <c r="AD34" i="48" s="1"/>
  <c r="AG34" i="48" s="1"/>
  <c r="JS48" i="24"/>
  <c r="JT48" i="38"/>
  <c r="T34" i="45"/>
  <c r="AC34" i="45" s="1"/>
  <c r="JR48" i="24"/>
  <c r="M34" i="28"/>
  <c r="V34" i="28" s="1"/>
  <c r="W34" i="28" s="1"/>
  <c r="T34" i="30"/>
  <c r="JS48" i="38"/>
  <c r="JR48" i="27"/>
  <c r="F34" i="42"/>
  <c r="H34" i="42"/>
  <c r="G34" i="42"/>
  <c r="L34" i="42"/>
  <c r="F34" i="37"/>
  <c r="JR48" i="38"/>
  <c r="JS48" i="27"/>
  <c r="AO30" i="48"/>
  <c r="N30" i="48"/>
  <c r="Q30" i="48" s="1"/>
  <c r="M30" i="34"/>
  <c r="V30" i="34" s="1"/>
  <c r="W30" i="34" s="1"/>
  <c r="M30" i="31" s="1"/>
  <c r="N30" i="29"/>
  <c r="N30" i="34"/>
  <c r="X30" i="34" s="1"/>
  <c r="Y30" i="34" s="1"/>
  <c r="M30" i="29"/>
  <c r="V30" i="29" s="1"/>
  <c r="W30" i="29" s="1"/>
  <c r="L30" i="31" s="1"/>
  <c r="M30" i="28"/>
  <c r="U30" i="30"/>
  <c r="AE30" i="30" s="1"/>
  <c r="AF30" i="30" s="1"/>
  <c r="N30" i="28"/>
  <c r="X30" i="28" s="1"/>
  <c r="Y30" i="28" s="1"/>
  <c r="JT44" i="24"/>
  <c r="JU44" i="38"/>
  <c r="U30" i="45"/>
  <c r="AE30" i="45" s="1"/>
  <c r="JR44" i="38"/>
  <c r="JR44" i="27"/>
  <c r="H30" i="42"/>
  <c r="J30" i="42"/>
  <c r="M30" i="37"/>
  <c r="M30" i="42"/>
  <c r="JU44" i="24"/>
  <c r="JT44" i="38"/>
  <c r="JT44" i="27"/>
  <c r="JP56" i="27"/>
  <c r="JV50" i="27"/>
  <c r="JP48" i="27"/>
  <c r="JT48" i="27" s="1"/>
  <c r="JP40" i="27"/>
  <c r="JV34" i="27"/>
  <c r="JP32" i="27"/>
  <c r="JV26" i="27"/>
  <c r="JP24" i="27"/>
  <c r="DI98" i="38"/>
  <c r="DI100" i="38"/>
  <c r="DI99" i="38"/>
  <c r="DI104" i="38"/>
  <c r="DI101" i="38"/>
  <c r="HM102" i="38"/>
  <c r="HM101" i="38"/>
  <c r="HM100" i="38"/>
  <c r="HM98" i="38"/>
  <c r="JP38" i="38"/>
  <c r="JZ39" i="38"/>
  <c r="JV39" i="38"/>
  <c r="JZ40" i="38"/>
  <c r="JZ42" i="38"/>
  <c r="JZ58" i="38"/>
  <c r="JZ62" i="38"/>
  <c r="JZ23" i="24"/>
  <c r="JZ34" i="24"/>
  <c r="JV34" i="24"/>
  <c r="JZ38" i="24"/>
  <c r="JV38" i="24"/>
  <c r="JZ57" i="24"/>
  <c r="JZ58" i="24"/>
  <c r="JZ61" i="24"/>
  <c r="JZ62" i="24"/>
  <c r="AI33" i="48"/>
  <c r="AJ33" i="48" s="1"/>
  <c r="AJ22" i="48"/>
  <c r="AM13" i="48"/>
  <c r="AN13" i="48" s="1"/>
  <c r="N13" i="48"/>
  <c r="Q13" i="48" s="1"/>
  <c r="M13" i="34"/>
  <c r="V13" i="34" s="1"/>
  <c r="W13" i="34" s="1"/>
  <c r="N13" i="29"/>
  <c r="N13" i="34"/>
  <c r="M13" i="29"/>
  <c r="V13" i="29" s="1"/>
  <c r="W13" i="29" s="1"/>
  <c r="M13" i="28"/>
  <c r="V13" i="28" s="1"/>
  <c r="W13" i="28" s="1"/>
  <c r="N13" i="28"/>
  <c r="T13" i="30"/>
  <c r="AC13" i="30" s="1"/>
  <c r="AD13" i="30" s="1"/>
  <c r="T13" i="45"/>
  <c r="AC13" i="45" s="1"/>
  <c r="JS27" i="24"/>
  <c r="JR27" i="38"/>
  <c r="JR27" i="24"/>
  <c r="U13" i="45"/>
  <c r="AE13" i="45" s="1"/>
  <c r="JT27" i="38"/>
  <c r="JU27" i="38" s="1"/>
  <c r="H13" i="31" s="1"/>
  <c r="JR27" i="27"/>
  <c r="K13" i="42"/>
  <c r="G13" i="42"/>
  <c r="H13" i="42"/>
  <c r="JT27" i="24"/>
  <c r="JS27" i="38"/>
  <c r="JS27" i="27"/>
  <c r="JT27" i="27"/>
  <c r="JZ57" i="27"/>
  <c r="JP55" i="27"/>
  <c r="JZ49" i="27"/>
  <c r="JV49" i="27"/>
  <c r="JP47" i="27"/>
  <c r="JZ41" i="27"/>
  <c r="JV41" i="27"/>
  <c r="JP39" i="27"/>
  <c r="JZ33" i="27"/>
  <c r="JV33" i="27"/>
  <c r="JP31" i="27"/>
  <c r="JP102" i="27" s="1"/>
  <c r="JZ25" i="27"/>
  <c r="JV25" i="27"/>
  <c r="JP23" i="27"/>
  <c r="JT26" i="27"/>
  <c r="DI102" i="38"/>
  <c r="JV25" i="38"/>
  <c r="JZ25" i="38"/>
  <c r="JZ26" i="38"/>
  <c r="JV26" i="38"/>
  <c r="JV36" i="38"/>
  <c r="JZ36" i="38"/>
  <c r="JZ37" i="38"/>
  <c r="JZ46" i="38"/>
  <c r="JV46" i="38"/>
  <c r="JZ48" i="38"/>
  <c r="JZ49" i="38"/>
  <c r="JZ50" i="38"/>
  <c r="JV50" i="38"/>
  <c r="JZ54" i="38"/>
  <c r="JV54" i="38"/>
  <c r="JZ55" i="38"/>
  <c r="JZ42" i="24"/>
  <c r="JZ43" i="24"/>
  <c r="JV43" i="24"/>
  <c r="JZ54" i="24"/>
  <c r="JV54" i="24"/>
  <c r="AM19" i="48"/>
  <c r="AN19" i="48" s="1"/>
  <c r="N19" i="48"/>
  <c r="Q19" i="48" s="1"/>
  <c r="N19" i="34"/>
  <c r="M19" i="34"/>
  <c r="V19" i="34" s="1"/>
  <c r="W19" i="34" s="1"/>
  <c r="N19" i="29"/>
  <c r="X19" i="29" s="1"/>
  <c r="Y19" i="29" s="1"/>
  <c r="L19" i="31" s="1"/>
  <c r="M19" i="29"/>
  <c r="V19" i="29" s="1"/>
  <c r="W19" i="29" s="1"/>
  <c r="M19" i="28"/>
  <c r="V19" i="28" s="1"/>
  <c r="W19" i="28" s="1"/>
  <c r="T19" i="30"/>
  <c r="AC19" i="30" s="1"/>
  <c r="AD19" i="30" s="1"/>
  <c r="N19" i="28"/>
  <c r="T19" i="45"/>
  <c r="AC19" i="45" s="1"/>
  <c r="JT33" i="24"/>
  <c r="JS33" i="27"/>
  <c r="JS33" i="24"/>
  <c r="JR33" i="24"/>
  <c r="JT33" i="38"/>
  <c r="JT33" i="27"/>
  <c r="K19" i="42"/>
  <c r="L19" i="42"/>
  <c r="J19" i="42"/>
  <c r="H19" i="37"/>
  <c r="JS33" i="38"/>
  <c r="JR33" i="38"/>
  <c r="AO16" i="48"/>
  <c r="R16" i="48"/>
  <c r="U16" i="48" s="1"/>
  <c r="AD16" i="48"/>
  <c r="AG16" i="48" s="1"/>
  <c r="F16" i="48"/>
  <c r="I16" i="48" s="1"/>
  <c r="S16" i="48"/>
  <c r="T16" i="48" s="1"/>
  <c r="AH16" i="48"/>
  <c r="AK16" i="48" s="1"/>
  <c r="J16" i="48"/>
  <c r="M16" i="48" s="1"/>
  <c r="V16" i="48"/>
  <c r="Y16" i="48" s="1"/>
  <c r="AM16" i="48"/>
  <c r="Z16" i="48"/>
  <c r="AC16" i="48" s="1"/>
  <c r="N16" i="48"/>
  <c r="Q16" i="48" s="1"/>
  <c r="M16" i="34"/>
  <c r="V16" i="34" s="1"/>
  <c r="W16" i="34" s="1"/>
  <c r="N16" i="29"/>
  <c r="X16" i="29" s="1"/>
  <c r="Y16" i="29" s="1"/>
  <c r="N16" i="34"/>
  <c r="X16" i="34" s="1"/>
  <c r="Y16" i="34" s="1"/>
  <c r="M16" i="29"/>
  <c r="M16" i="28"/>
  <c r="V16" i="28" s="1"/>
  <c r="W16" i="28" s="1"/>
  <c r="U16" i="45"/>
  <c r="AE16" i="45" s="1"/>
  <c r="T16" i="30"/>
  <c r="AC16" i="30" s="1"/>
  <c r="AD16" i="30" s="1"/>
  <c r="U16" i="30"/>
  <c r="AE16" i="30" s="1"/>
  <c r="AF16" i="30" s="1"/>
  <c r="AD16" i="45"/>
  <c r="JS30" i="24"/>
  <c r="JR30" i="38"/>
  <c r="JR30" i="27"/>
  <c r="T16" i="45"/>
  <c r="AC16" i="45" s="1"/>
  <c r="JR30" i="24"/>
  <c r="N16" i="28"/>
  <c r="X16" i="28" s="1"/>
  <c r="Y16" i="28" s="1"/>
  <c r="JT30" i="24"/>
  <c r="JS30" i="38"/>
  <c r="JS30" i="27"/>
  <c r="L16" i="42"/>
  <c r="F16" i="42"/>
  <c r="L16" i="31"/>
  <c r="H16" i="31"/>
  <c r="G16" i="31"/>
  <c r="JT30" i="27"/>
  <c r="JU30" i="38"/>
  <c r="JU30" i="27"/>
  <c r="JP21" i="27"/>
  <c r="JP54" i="27"/>
  <c r="JV52" i="27"/>
  <c r="JZ52" i="27"/>
  <c r="JP46" i="27"/>
  <c r="JP38" i="27"/>
  <c r="JV36" i="27"/>
  <c r="JZ36" i="27"/>
  <c r="JP30" i="27"/>
  <c r="JP22" i="27"/>
  <c r="JP62" i="27"/>
  <c r="JT49" i="27"/>
  <c r="JU44" i="27"/>
  <c r="JR33" i="27"/>
  <c r="K17" i="49"/>
  <c r="L17" i="49" s="1"/>
  <c r="J17" i="49"/>
  <c r="HM99" i="38"/>
  <c r="CH101" i="38"/>
  <c r="JP21" i="38"/>
  <c r="AF103" i="38"/>
  <c r="AF98" i="38"/>
  <c r="AF100" i="38"/>
  <c r="AF102" i="38"/>
  <c r="AF104" i="38"/>
  <c r="AF101" i="38"/>
  <c r="EJ104" i="38"/>
  <c r="EJ100" i="38"/>
  <c r="EJ98" i="38"/>
  <c r="EJ102" i="38"/>
  <c r="EJ103" i="38"/>
  <c r="EJ108" i="38" s="1"/>
  <c r="IN100" i="38"/>
  <c r="IN101" i="38"/>
  <c r="IN102" i="38"/>
  <c r="IN99" i="38"/>
  <c r="IN98" i="38"/>
  <c r="IN103" i="38"/>
  <c r="BG102" i="38"/>
  <c r="JP23" i="38"/>
  <c r="BG99" i="38"/>
  <c r="BG101" i="38"/>
  <c r="FK103" i="38"/>
  <c r="FK108" i="38" s="1"/>
  <c r="FK104" i="38"/>
  <c r="FK98" i="38"/>
  <c r="JO99" i="38"/>
  <c r="JO100" i="38"/>
  <c r="JO104" i="38"/>
  <c r="JZ29" i="38"/>
  <c r="JZ33" i="38"/>
  <c r="JZ34" i="38"/>
  <c r="JV34" i="38"/>
  <c r="JZ35" i="38"/>
  <c r="JZ44" i="38"/>
  <c r="JT46" i="38"/>
  <c r="JZ47" i="38"/>
  <c r="JV47" i="38"/>
  <c r="JT47" i="38"/>
  <c r="JT55" i="38"/>
  <c r="JZ59" i="38"/>
  <c r="JZ27" i="24"/>
  <c r="JV27" i="24"/>
  <c r="JU30" i="24"/>
  <c r="JZ31" i="24"/>
  <c r="JZ33" i="24"/>
  <c r="JV33" i="24"/>
  <c r="JZ50" i="24"/>
  <c r="JV50" i="24"/>
  <c r="JT41" i="27"/>
  <c r="AF99" i="38"/>
  <c r="CH98" i="38"/>
  <c r="GL104" i="38"/>
  <c r="JP27" i="38"/>
  <c r="JZ28" i="38"/>
  <c r="JZ30" i="38"/>
  <c r="JZ32" i="38"/>
  <c r="JV33" i="38"/>
  <c r="JT34" i="38"/>
  <c r="JV41" i="38"/>
  <c r="JZ41" i="38"/>
  <c r="AF103" i="24"/>
  <c r="JP22" i="24"/>
  <c r="AF100" i="24"/>
  <c r="AF102" i="24"/>
  <c r="AF99" i="24"/>
  <c r="EJ103" i="24"/>
  <c r="EJ98" i="24"/>
  <c r="EJ99" i="24"/>
  <c r="EJ104" i="24"/>
  <c r="IN103" i="24"/>
  <c r="IN102" i="24"/>
  <c r="IN99" i="24"/>
  <c r="IN104" i="24"/>
  <c r="IN100" i="24"/>
  <c r="JZ26" i="24"/>
  <c r="JV26" i="24"/>
  <c r="DI98" i="24"/>
  <c r="DI100" i="24"/>
  <c r="DI99" i="24"/>
  <c r="HM101" i="24"/>
  <c r="HM100" i="24"/>
  <c r="JZ30" i="24"/>
  <c r="JT34" i="24"/>
  <c r="JZ35" i="24"/>
  <c r="JT38" i="24"/>
  <c r="JZ39" i="24"/>
  <c r="JV39" i="24"/>
  <c r="JZ46" i="24"/>
  <c r="JV46" i="24"/>
  <c r="AO44" i="48"/>
  <c r="N44" i="48"/>
  <c r="Q44" i="48" s="1"/>
  <c r="N44" i="34"/>
  <c r="X44" i="34" s="1"/>
  <c r="Y44" i="34" s="1"/>
  <c r="N44" i="29"/>
  <c r="M44" i="34"/>
  <c r="M44" i="28"/>
  <c r="N44" i="28"/>
  <c r="X44" i="28" s="1"/>
  <c r="Y44" i="28" s="1"/>
  <c r="U44" i="30"/>
  <c r="AE44" i="30" s="1"/>
  <c r="AF44" i="30" s="1"/>
  <c r="U44" i="45"/>
  <c r="AE44" i="45" s="1"/>
  <c r="JR58" i="38"/>
  <c r="JR58" i="24"/>
  <c r="JU58" i="38"/>
  <c r="JU58" i="24"/>
  <c r="JT58" i="24"/>
  <c r="N40" i="48"/>
  <c r="Q40" i="48" s="1"/>
  <c r="N40" i="34"/>
  <c r="X40" i="34" s="1"/>
  <c r="Y40" i="34" s="1"/>
  <c r="M40" i="31" s="1"/>
  <c r="AM40" i="48"/>
  <c r="AN40" i="48" s="1"/>
  <c r="M40" i="34"/>
  <c r="V40" i="34" s="1"/>
  <c r="W40" i="34" s="1"/>
  <c r="N40" i="29"/>
  <c r="M40" i="29"/>
  <c r="V40" i="29" s="1"/>
  <c r="W40" i="29" s="1"/>
  <c r="T40" i="30"/>
  <c r="M40" i="28"/>
  <c r="V40" i="28" s="1"/>
  <c r="W40" i="28" s="1"/>
  <c r="JS54" i="24"/>
  <c r="JR54" i="38"/>
  <c r="JR54" i="24"/>
  <c r="N40" i="28"/>
  <c r="T40" i="45"/>
  <c r="AC40" i="45" s="1"/>
  <c r="AM36" i="48"/>
  <c r="AN36" i="48" s="1"/>
  <c r="N36" i="48"/>
  <c r="Q36" i="48" s="1"/>
  <c r="M36" i="34"/>
  <c r="V36" i="34" s="1"/>
  <c r="W36" i="34" s="1"/>
  <c r="M36" i="29"/>
  <c r="V36" i="29" s="1"/>
  <c r="W36" i="29" s="1"/>
  <c r="M36" i="28"/>
  <c r="V36" i="28" s="1"/>
  <c r="W36" i="28" s="1"/>
  <c r="T36" i="45"/>
  <c r="AC36" i="45" s="1"/>
  <c r="N36" i="28"/>
  <c r="T36" i="30"/>
  <c r="AC36" i="30" s="1"/>
  <c r="AD36" i="30" s="1"/>
  <c r="JS50" i="24"/>
  <c r="JR50" i="38"/>
  <c r="JR50" i="24"/>
  <c r="AM33" i="48"/>
  <c r="AN33" i="48" s="1"/>
  <c r="N33" i="48"/>
  <c r="Q33" i="48" s="1"/>
  <c r="M33" i="34"/>
  <c r="V33" i="34" s="1"/>
  <c r="W33" i="34" s="1"/>
  <c r="N33" i="34"/>
  <c r="X33" i="34" s="1"/>
  <c r="Y33" i="34" s="1"/>
  <c r="M33" i="31" s="1"/>
  <c r="N33" i="29"/>
  <c r="X33" i="29" s="1"/>
  <c r="Y33" i="29" s="1"/>
  <c r="L33" i="31" s="1"/>
  <c r="M33" i="29"/>
  <c r="V33" i="29" s="1"/>
  <c r="W33" i="29" s="1"/>
  <c r="M33" i="28"/>
  <c r="V33" i="28" s="1"/>
  <c r="W33" i="28" s="1"/>
  <c r="N33" i="28"/>
  <c r="JS47" i="24"/>
  <c r="JR47" i="38"/>
  <c r="JR47" i="24"/>
  <c r="T33" i="45"/>
  <c r="AC33" i="45" s="1"/>
  <c r="T33" i="30"/>
  <c r="AC33" i="30" s="1"/>
  <c r="AD33" i="30" s="1"/>
  <c r="K29" i="42"/>
  <c r="AM27" i="48"/>
  <c r="M27" i="34"/>
  <c r="V27" i="34" s="1"/>
  <c r="W27" i="34" s="1"/>
  <c r="M27" i="29"/>
  <c r="V27" i="29" s="1"/>
  <c r="W27" i="29" s="1"/>
  <c r="N27" i="48"/>
  <c r="Q27" i="48" s="1"/>
  <c r="N27" i="34"/>
  <c r="X27" i="34" s="1"/>
  <c r="Y27" i="34" s="1"/>
  <c r="M27" i="31" s="1"/>
  <c r="N27" i="28"/>
  <c r="T27" i="30"/>
  <c r="JT41" i="24"/>
  <c r="M27" i="28"/>
  <c r="V27" i="28" s="1"/>
  <c r="W27" i="28" s="1"/>
  <c r="T27" i="45"/>
  <c r="AC27" i="45" s="1"/>
  <c r="JS41" i="24"/>
  <c r="JR41" i="24"/>
  <c r="N24" i="48"/>
  <c r="Q24" i="48" s="1"/>
  <c r="AM24" i="48"/>
  <c r="N24" i="29"/>
  <c r="X24" i="29" s="1"/>
  <c r="Y24" i="29" s="1"/>
  <c r="L24" i="31" s="1"/>
  <c r="N24" i="34"/>
  <c r="X24" i="34" s="1"/>
  <c r="Y24" i="34" s="1"/>
  <c r="M24" i="31" s="1"/>
  <c r="M24" i="34"/>
  <c r="M24" i="29"/>
  <c r="V24" i="29" s="1"/>
  <c r="W24" i="29" s="1"/>
  <c r="N24" i="28"/>
  <c r="M24" i="28"/>
  <c r="V24" i="28" s="1"/>
  <c r="W24" i="28" s="1"/>
  <c r="T24" i="30"/>
  <c r="JS38" i="24"/>
  <c r="JR38" i="38"/>
  <c r="T24" i="45"/>
  <c r="AC24" i="45" s="1"/>
  <c r="JR38" i="24"/>
  <c r="N21" i="48"/>
  <c r="Q21" i="48" s="1"/>
  <c r="AO21" i="48"/>
  <c r="AP21" i="48" s="1"/>
  <c r="N21" i="34"/>
  <c r="X21" i="34" s="1"/>
  <c r="Y21" i="34" s="1"/>
  <c r="M21" i="34"/>
  <c r="V21" i="34" s="1"/>
  <c r="W21" i="34" s="1"/>
  <c r="M21" i="31" s="1"/>
  <c r="N21" i="29"/>
  <c r="X21" i="29" s="1"/>
  <c r="Y21" i="29" s="1"/>
  <c r="M21" i="29"/>
  <c r="M21" i="28"/>
  <c r="N21" i="28"/>
  <c r="X21" i="28" s="1"/>
  <c r="U21" i="30"/>
  <c r="AE21" i="30" s="1"/>
  <c r="AF21" i="30" s="1"/>
  <c r="U21" i="45"/>
  <c r="AE21" i="45" s="1"/>
  <c r="JR35" i="38"/>
  <c r="JR35" i="24"/>
  <c r="JU35" i="24"/>
  <c r="R18" i="48"/>
  <c r="U18" i="48" s="1"/>
  <c r="AD18" i="48"/>
  <c r="AG18" i="48" s="1"/>
  <c r="F18" i="48"/>
  <c r="I18" i="48" s="1"/>
  <c r="S18" i="48"/>
  <c r="T18" i="48" s="1"/>
  <c r="AH18" i="48"/>
  <c r="AK18" i="48" s="1"/>
  <c r="AO18" i="48"/>
  <c r="V18" i="48"/>
  <c r="Y18" i="48" s="1"/>
  <c r="Z18" i="48"/>
  <c r="AC18" i="48" s="1"/>
  <c r="J18" i="48"/>
  <c r="M18" i="48" s="1"/>
  <c r="AM18" i="48"/>
  <c r="N18" i="48"/>
  <c r="Q18" i="48" s="1"/>
  <c r="M18" i="29"/>
  <c r="V18" i="29" s="1"/>
  <c r="W18" i="29" s="1"/>
  <c r="M18" i="34"/>
  <c r="V18" i="34" s="1"/>
  <c r="W18" i="34" s="1"/>
  <c r="N18" i="34"/>
  <c r="N18" i="29"/>
  <c r="X18" i="29" s="1"/>
  <c r="Y18" i="29" s="1"/>
  <c r="N18" i="28"/>
  <c r="X18" i="28" s="1"/>
  <c r="Y18" i="28" s="1"/>
  <c r="T18" i="30"/>
  <c r="AC18" i="30" s="1"/>
  <c r="AD18" i="30" s="1"/>
  <c r="U18" i="45"/>
  <c r="AE18" i="45" s="1"/>
  <c r="M18" i="28"/>
  <c r="V18" i="28" s="1"/>
  <c r="W18" i="28" s="1"/>
  <c r="U18" i="30"/>
  <c r="AE18" i="30" s="1"/>
  <c r="AF18" i="30" s="1"/>
  <c r="JT32" i="24"/>
  <c r="JU32" i="38"/>
  <c r="JT32" i="27"/>
  <c r="JS32" i="24"/>
  <c r="T18" i="45"/>
  <c r="AC18" i="45" s="1"/>
  <c r="JR32" i="24"/>
  <c r="J15" i="48"/>
  <c r="M15" i="48" s="1"/>
  <c r="V15" i="48"/>
  <c r="Y15" i="48" s="1"/>
  <c r="AM15" i="48"/>
  <c r="AN15" i="48" s="1"/>
  <c r="AO15" i="48"/>
  <c r="AP15" i="48" s="1"/>
  <c r="N15" i="48"/>
  <c r="Q15" i="48" s="1"/>
  <c r="Z15" i="48"/>
  <c r="AC15" i="48" s="1"/>
  <c r="R15" i="48"/>
  <c r="U15" i="48" s="1"/>
  <c r="AD15" i="48"/>
  <c r="AG15" i="48" s="1"/>
  <c r="F15" i="48"/>
  <c r="I15" i="48" s="1"/>
  <c r="S15" i="48"/>
  <c r="T15" i="48" s="1"/>
  <c r="AH15" i="48"/>
  <c r="AK15" i="48" s="1"/>
  <c r="N15" i="34"/>
  <c r="X15" i="34" s="1"/>
  <c r="Y15" i="34" s="1"/>
  <c r="M15" i="29"/>
  <c r="V15" i="29" s="1"/>
  <c r="W15" i="29" s="1"/>
  <c r="M15" i="34"/>
  <c r="N15" i="29"/>
  <c r="X15" i="29" s="1"/>
  <c r="Y15" i="29" s="1"/>
  <c r="N15" i="28"/>
  <c r="X15" i="28" s="1"/>
  <c r="Y15" i="28" s="1"/>
  <c r="U15" i="30"/>
  <c r="AE15" i="30" s="1"/>
  <c r="AF15" i="30" s="1"/>
  <c r="M15" i="28"/>
  <c r="V15" i="28" s="1"/>
  <c r="W15" i="28" s="1"/>
  <c r="T15" i="45"/>
  <c r="AC15" i="45" s="1"/>
  <c r="JT29" i="24"/>
  <c r="JU29" i="38"/>
  <c r="JS29" i="27"/>
  <c r="U15" i="45"/>
  <c r="AE15" i="45" s="1"/>
  <c r="JS29" i="24"/>
  <c r="T15" i="30"/>
  <c r="AC15" i="30" s="1"/>
  <c r="AD15" i="30" s="1"/>
  <c r="F12" i="37"/>
  <c r="AM10" i="48"/>
  <c r="N10" i="48"/>
  <c r="Q10" i="48" s="1"/>
  <c r="N10" i="34"/>
  <c r="X10" i="34" s="1"/>
  <c r="Y10" i="34" s="1"/>
  <c r="AH10" i="48" s="1"/>
  <c r="AK10" i="48" s="1"/>
  <c r="M10" i="29"/>
  <c r="V10" i="29" s="1"/>
  <c r="W10" i="29" s="1"/>
  <c r="M10" i="34"/>
  <c r="N10" i="29"/>
  <c r="X10" i="29" s="1"/>
  <c r="Y10" i="29" s="1"/>
  <c r="L10" i="31" s="1"/>
  <c r="M10" i="28"/>
  <c r="V10" i="28" s="1"/>
  <c r="W10" i="28" s="1"/>
  <c r="N10" i="28"/>
  <c r="JT24" i="27"/>
  <c r="T10" i="30"/>
  <c r="AC10" i="30" s="1"/>
  <c r="AD10" i="30" s="1"/>
  <c r="JS24" i="24"/>
  <c r="T10" i="45"/>
  <c r="AC10" i="45" s="1"/>
  <c r="AO8" i="48"/>
  <c r="N8" i="34"/>
  <c r="X8" i="34" s="1"/>
  <c r="Y8" i="34" s="1"/>
  <c r="M8" i="34"/>
  <c r="N8" i="29"/>
  <c r="X8" i="29" s="1"/>
  <c r="Y8" i="29" s="1"/>
  <c r="M8" i="29"/>
  <c r="V8" i="29" s="1"/>
  <c r="W8" i="29" s="1"/>
  <c r="N8" i="28"/>
  <c r="X8" i="28" s="1"/>
  <c r="Y8" i="28" s="1"/>
  <c r="M8" i="28"/>
  <c r="V8" i="28" s="1"/>
  <c r="W8" i="28" s="1"/>
  <c r="T8" i="30"/>
  <c r="AC8" i="30" s="1"/>
  <c r="AD8" i="30" s="1"/>
  <c r="U8" i="30"/>
  <c r="AE8" i="30" s="1"/>
  <c r="AF8" i="30" s="1"/>
  <c r="T8" i="45"/>
  <c r="AC8" i="45" s="1"/>
  <c r="JU22" i="24"/>
  <c r="JR22" i="38"/>
  <c r="JR22" i="27"/>
  <c r="JT22" i="24"/>
  <c r="U8" i="45"/>
  <c r="AE8" i="45" s="1"/>
  <c r="DI104" i="27"/>
  <c r="AO47" i="48"/>
  <c r="N47" i="34"/>
  <c r="X47" i="34" s="1"/>
  <c r="Y47" i="34" s="1"/>
  <c r="N47" i="48"/>
  <c r="Q47" i="48" s="1"/>
  <c r="M47" i="34"/>
  <c r="V47" i="34" s="1"/>
  <c r="W47" i="34" s="1"/>
  <c r="AH47" i="48" s="1"/>
  <c r="AK47" i="48" s="1"/>
  <c r="M47" i="29"/>
  <c r="N47" i="29"/>
  <c r="N47" i="28"/>
  <c r="X47" i="28" s="1"/>
  <c r="Y47" i="28" s="1"/>
  <c r="U47" i="30"/>
  <c r="AE47" i="30" s="1"/>
  <c r="AF47" i="30" s="1"/>
  <c r="JT61" i="24"/>
  <c r="JU61" i="38"/>
  <c r="JT61" i="38"/>
  <c r="U47" i="45"/>
  <c r="AE47" i="45" s="1"/>
  <c r="JR61" i="24"/>
  <c r="JU61" i="24"/>
  <c r="AO45" i="48"/>
  <c r="N45" i="34"/>
  <c r="X45" i="34" s="1"/>
  <c r="Y45" i="34" s="1"/>
  <c r="N45" i="48"/>
  <c r="Q45" i="48" s="1"/>
  <c r="N45" i="29"/>
  <c r="X45" i="29" s="1"/>
  <c r="Y45" i="29" s="1"/>
  <c r="M45" i="29"/>
  <c r="V45" i="29" s="1"/>
  <c r="W45" i="29" s="1"/>
  <c r="L45" i="31" s="1"/>
  <c r="U45" i="30"/>
  <c r="AE45" i="30" s="1"/>
  <c r="AF45" i="30" s="1"/>
  <c r="N45" i="28"/>
  <c r="X45" i="28" s="1"/>
  <c r="Y45" i="28" s="1"/>
  <c r="JR59" i="38"/>
  <c r="U45" i="45"/>
  <c r="AE45" i="45" s="1"/>
  <c r="JR59" i="24"/>
  <c r="JU59" i="38"/>
  <c r="JU59" i="24"/>
  <c r="JT59" i="24"/>
  <c r="JU59" i="27"/>
  <c r="JR58" i="27"/>
  <c r="JT56" i="27"/>
  <c r="JR54" i="27"/>
  <c r="JS53" i="27"/>
  <c r="JT52" i="27"/>
  <c r="JR50" i="27"/>
  <c r="JS49" i="27"/>
  <c r="JR46" i="27"/>
  <c r="JS45" i="27"/>
  <c r="JR42" i="27"/>
  <c r="JS41" i="27"/>
  <c r="JT40" i="27"/>
  <c r="JR38" i="27"/>
  <c r="JS37" i="27"/>
  <c r="JU35" i="27"/>
  <c r="JR34" i="27"/>
  <c r="JU29" i="27"/>
  <c r="JU28" i="27"/>
  <c r="JS26" i="27"/>
  <c r="JU22" i="27"/>
  <c r="CH102" i="38"/>
  <c r="JS22" i="38"/>
  <c r="JR24" i="38"/>
  <c r="JT25" i="38"/>
  <c r="JT28" i="38"/>
  <c r="JR29" i="38"/>
  <c r="JS31" i="38"/>
  <c r="JT32" i="38"/>
  <c r="JT35" i="38"/>
  <c r="JS37" i="38"/>
  <c r="JS40" i="38"/>
  <c r="JT42" i="38"/>
  <c r="JR45" i="38"/>
  <c r="JS52" i="38"/>
  <c r="JS53" i="38"/>
  <c r="JT54" i="38"/>
  <c r="JP56" i="38"/>
  <c r="JP57" i="38"/>
  <c r="JP60" i="38"/>
  <c r="JP61" i="38"/>
  <c r="DI102" i="24"/>
  <c r="JP28" i="24"/>
  <c r="JR29" i="24"/>
  <c r="JU31" i="24"/>
  <c r="JP32" i="24"/>
  <c r="JT35" i="24"/>
  <c r="JP36" i="24"/>
  <c r="JU37" i="24"/>
  <c r="JP48" i="24"/>
  <c r="JP52" i="24"/>
  <c r="JZ59" i="24"/>
  <c r="Y32" i="45"/>
  <c r="AO43" i="48"/>
  <c r="N43" i="34"/>
  <c r="X43" i="34" s="1"/>
  <c r="Y43" i="34" s="1"/>
  <c r="M43" i="34"/>
  <c r="V43" i="34" s="1"/>
  <c r="W43" i="34" s="1"/>
  <c r="M43" i="31" s="1"/>
  <c r="N43" i="48"/>
  <c r="Q43" i="48" s="1"/>
  <c r="N43" i="29"/>
  <c r="M43" i="29"/>
  <c r="V43" i="29" s="1"/>
  <c r="W43" i="29" s="1"/>
  <c r="L43" i="31" s="1"/>
  <c r="M43" i="28"/>
  <c r="N43" i="28"/>
  <c r="X43" i="28" s="1"/>
  <c r="Y43" i="28" s="1"/>
  <c r="U43" i="30"/>
  <c r="U43" i="45"/>
  <c r="AE43" i="45" s="1"/>
  <c r="JT57" i="24"/>
  <c r="JU57" i="38"/>
  <c r="JT57" i="38"/>
  <c r="JR57" i="24"/>
  <c r="JU57" i="24"/>
  <c r="AM39" i="48"/>
  <c r="N39" i="48"/>
  <c r="Q39" i="48" s="1"/>
  <c r="M39" i="34"/>
  <c r="V39" i="34" s="1"/>
  <c r="W39" i="34" s="1"/>
  <c r="N39" i="34"/>
  <c r="X39" i="34" s="1"/>
  <c r="Y39" i="34" s="1"/>
  <c r="M39" i="31" s="1"/>
  <c r="N39" i="29"/>
  <c r="X39" i="29" s="1"/>
  <c r="Y39" i="29" s="1"/>
  <c r="L39" i="31" s="1"/>
  <c r="M39" i="29"/>
  <c r="V39" i="29" s="1"/>
  <c r="W39" i="29" s="1"/>
  <c r="M39" i="28"/>
  <c r="V39" i="28" s="1"/>
  <c r="W39" i="28" s="1"/>
  <c r="N39" i="28"/>
  <c r="T39" i="45"/>
  <c r="AC39" i="45" s="1"/>
  <c r="T39" i="30"/>
  <c r="AC39" i="30" s="1"/>
  <c r="AD39" i="30" s="1"/>
  <c r="JT53" i="24"/>
  <c r="JS53" i="24"/>
  <c r="JT53" i="38"/>
  <c r="JR53" i="24"/>
  <c r="N32" i="48"/>
  <c r="Q32" i="48" s="1"/>
  <c r="AM32" i="48"/>
  <c r="AN32" i="48" s="1"/>
  <c r="M32" i="34"/>
  <c r="V32" i="34" s="1"/>
  <c r="W32" i="34" s="1"/>
  <c r="N32" i="29"/>
  <c r="X32" i="29" s="1"/>
  <c r="Y32" i="29" s="1"/>
  <c r="L32" i="31" s="1"/>
  <c r="N32" i="34"/>
  <c r="X32" i="34" s="1"/>
  <c r="Y32" i="34" s="1"/>
  <c r="M32" i="29"/>
  <c r="N32" i="28"/>
  <c r="T32" i="30"/>
  <c r="AD32" i="45"/>
  <c r="M32" i="28"/>
  <c r="V32" i="28" s="1"/>
  <c r="W32" i="28" s="1"/>
  <c r="JS46" i="24"/>
  <c r="JR46" i="38"/>
  <c r="JR46" i="24"/>
  <c r="T32" i="45"/>
  <c r="AC32" i="45" s="1"/>
  <c r="N29" i="48"/>
  <c r="Q29" i="48" s="1"/>
  <c r="AM29" i="48"/>
  <c r="AN29" i="48" s="1"/>
  <c r="M29" i="34"/>
  <c r="N29" i="34"/>
  <c r="X29" i="34" s="1"/>
  <c r="Y29" i="34" s="1"/>
  <c r="M29" i="31" s="1"/>
  <c r="N29" i="29"/>
  <c r="X29" i="29" s="1"/>
  <c r="Y29" i="29" s="1"/>
  <c r="AD29" i="48" s="1"/>
  <c r="AG29" i="48" s="1"/>
  <c r="N29" i="28"/>
  <c r="M29" i="28"/>
  <c r="V29" i="28" s="1"/>
  <c r="W29" i="28" s="1"/>
  <c r="M29" i="29"/>
  <c r="V29" i="29" s="1"/>
  <c r="W29" i="29" s="1"/>
  <c r="JS43" i="24"/>
  <c r="JR43" i="38"/>
  <c r="JR43" i="24"/>
  <c r="T29" i="30"/>
  <c r="AC29" i="30" s="1"/>
  <c r="AD29" i="30" s="1"/>
  <c r="T29" i="45"/>
  <c r="AC29" i="45" s="1"/>
  <c r="AM20" i="48"/>
  <c r="N20" i="48"/>
  <c r="Q20" i="48" s="1"/>
  <c r="M20" i="34"/>
  <c r="V20" i="34" s="1"/>
  <c r="W20" i="34" s="1"/>
  <c r="N20" i="29"/>
  <c r="X20" i="29" s="1"/>
  <c r="Y20" i="29" s="1"/>
  <c r="L20" i="31" s="1"/>
  <c r="M20" i="29"/>
  <c r="N20" i="28"/>
  <c r="M20" i="28"/>
  <c r="V20" i="28" s="1"/>
  <c r="W20" i="28" s="1"/>
  <c r="T20" i="45"/>
  <c r="AC20" i="45" s="1"/>
  <c r="T20" i="30"/>
  <c r="AC20" i="30" s="1"/>
  <c r="AD20" i="30" s="1"/>
  <c r="JS34" i="24"/>
  <c r="JR34" i="38"/>
  <c r="JR34" i="24"/>
  <c r="R14" i="48"/>
  <c r="U14" i="48" s="1"/>
  <c r="AD14" i="48"/>
  <c r="AG14" i="48" s="1"/>
  <c r="F14" i="48"/>
  <c r="I14" i="48" s="1"/>
  <c r="S14" i="48"/>
  <c r="T14" i="48" s="1"/>
  <c r="AH14" i="48"/>
  <c r="AK14" i="48" s="1"/>
  <c r="AO14" i="48"/>
  <c r="J14" i="48"/>
  <c r="M14" i="48" s="1"/>
  <c r="V14" i="48"/>
  <c r="Y14" i="48" s="1"/>
  <c r="AM14" i="48"/>
  <c r="N14" i="48"/>
  <c r="Q14" i="48" s="1"/>
  <c r="Z14" i="48"/>
  <c r="AC14" i="48" s="1"/>
  <c r="N14" i="34"/>
  <c r="N14" i="29"/>
  <c r="X14" i="29" s="1"/>
  <c r="Y14" i="29" s="1"/>
  <c r="M14" i="29"/>
  <c r="N14" i="28"/>
  <c r="X14" i="28" s="1"/>
  <c r="Y14" i="28" s="1"/>
  <c r="M14" i="28"/>
  <c r="V14" i="28" s="1"/>
  <c r="W14" i="28" s="1"/>
  <c r="M14" i="34"/>
  <c r="V14" i="34" s="1"/>
  <c r="W14" i="34" s="1"/>
  <c r="U14" i="30"/>
  <c r="AE14" i="30" s="1"/>
  <c r="AF14" i="30" s="1"/>
  <c r="T14" i="30"/>
  <c r="AC14" i="30" s="1"/>
  <c r="AD14" i="30" s="1"/>
  <c r="U14" i="45"/>
  <c r="AE14" i="45" s="1"/>
  <c r="JT28" i="24"/>
  <c r="JU28" i="38"/>
  <c r="JT28" i="27"/>
  <c r="JS28" i="24"/>
  <c r="T14" i="45"/>
  <c r="AC14" i="45" s="1"/>
  <c r="AM12" i="48"/>
  <c r="N12" i="48"/>
  <c r="Q12" i="48" s="1"/>
  <c r="M12" i="34"/>
  <c r="V12" i="34" s="1"/>
  <c r="W12" i="34" s="1"/>
  <c r="N12" i="29"/>
  <c r="N12" i="34"/>
  <c r="X12" i="34" s="1"/>
  <c r="Y12" i="34" s="1"/>
  <c r="M12" i="31" s="1"/>
  <c r="M12" i="29"/>
  <c r="V12" i="29" s="1"/>
  <c r="W12" i="29" s="1"/>
  <c r="N12" i="28"/>
  <c r="M12" i="28"/>
  <c r="V12" i="28" s="1"/>
  <c r="W12" i="28" s="1"/>
  <c r="T12" i="30"/>
  <c r="AC12" i="30" s="1"/>
  <c r="AD12" i="30" s="1"/>
  <c r="AD12" i="45"/>
  <c r="JS26" i="24"/>
  <c r="JR26" i="38"/>
  <c r="JR26" i="27"/>
  <c r="JR26" i="24"/>
  <c r="T12" i="45"/>
  <c r="AC12" i="45" s="1"/>
  <c r="AO9" i="48"/>
  <c r="M9" i="34"/>
  <c r="V9" i="34" s="1"/>
  <c r="W9" i="34" s="1"/>
  <c r="M9" i="29"/>
  <c r="V9" i="29" s="1"/>
  <c r="W9" i="29" s="1"/>
  <c r="N9" i="34"/>
  <c r="X9" i="34" s="1"/>
  <c r="Y9" i="34" s="1"/>
  <c r="N9" i="29"/>
  <c r="X9" i="29" s="1"/>
  <c r="Y9" i="29" s="1"/>
  <c r="N9" i="28"/>
  <c r="X9" i="28" s="1"/>
  <c r="Y9" i="28" s="1"/>
  <c r="T9" i="30"/>
  <c r="AC9" i="30" s="1"/>
  <c r="AD9" i="30" s="1"/>
  <c r="T9" i="45"/>
  <c r="AC9" i="45" s="1"/>
  <c r="U9" i="30"/>
  <c r="AE9" i="30" s="1"/>
  <c r="AF9" i="30" s="1"/>
  <c r="M9" i="28"/>
  <c r="V9" i="28" s="1"/>
  <c r="W9" i="28" s="1"/>
  <c r="JS23" i="24"/>
  <c r="JR23" i="38"/>
  <c r="JU23" i="27"/>
  <c r="JR23" i="24"/>
  <c r="U9" i="45"/>
  <c r="AE9" i="45" s="1"/>
  <c r="JR61" i="27"/>
  <c r="JT59" i="27"/>
  <c r="JU58" i="27"/>
  <c r="JR57" i="27"/>
  <c r="JR53" i="27"/>
  <c r="JR49" i="27"/>
  <c r="JT47" i="27"/>
  <c r="JR45" i="27"/>
  <c r="JT43" i="27"/>
  <c r="JU42" i="27"/>
  <c r="JR41" i="27"/>
  <c r="JS40" i="27"/>
  <c r="JR37" i="27"/>
  <c r="JT35" i="27"/>
  <c r="JU32" i="27"/>
  <c r="JT31" i="27"/>
  <c r="JT29" i="27"/>
  <c r="JS28" i="27"/>
  <c r="JT23" i="27"/>
  <c r="JT22" i="27"/>
  <c r="CH100" i="38"/>
  <c r="GL103" i="38"/>
  <c r="GL102" i="38"/>
  <c r="BG98" i="38"/>
  <c r="BG104" i="38"/>
  <c r="FK99" i="38"/>
  <c r="FK101" i="38"/>
  <c r="FK100" i="38"/>
  <c r="JO103" i="38"/>
  <c r="JT22" i="38"/>
  <c r="JS24" i="38"/>
  <c r="JT26" i="38"/>
  <c r="JS29" i="38"/>
  <c r="JU35" i="38"/>
  <c r="JS38" i="38"/>
  <c r="JT40" i="38"/>
  <c r="JR41" i="38"/>
  <c r="JU42" i="38"/>
  <c r="JS43" i="38"/>
  <c r="JS50" i="38"/>
  <c r="JQ52" i="38"/>
  <c r="JV52" i="38"/>
  <c r="JV53" i="38"/>
  <c r="CH101" i="24"/>
  <c r="CH104" i="24"/>
  <c r="JR22" i="24"/>
  <c r="JT23" i="24"/>
  <c r="JR24" i="24"/>
  <c r="JU29" i="24"/>
  <c r="JZ41" i="24"/>
  <c r="JV41" i="24"/>
  <c r="JZ45" i="24"/>
  <c r="JV45" i="24"/>
  <c r="JT46" i="24"/>
  <c r="JZ47" i="24"/>
  <c r="JV47" i="24"/>
  <c r="JZ49" i="24"/>
  <c r="JV49" i="24"/>
  <c r="JT50" i="24"/>
  <c r="JZ51" i="24"/>
  <c r="JV51" i="24"/>
  <c r="JZ53" i="24"/>
  <c r="JV53" i="24"/>
  <c r="JT54" i="24"/>
  <c r="JZ55" i="24"/>
  <c r="Y42" i="45"/>
  <c r="Z42" i="45"/>
  <c r="AA42" i="45"/>
  <c r="S37" i="45"/>
  <c r="U37" i="45" s="1"/>
  <c r="AE37" i="45" s="1"/>
  <c r="X37" i="45"/>
  <c r="X27" i="45"/>
  <c r="Z26" i="45"/>
  <c r="AA26" i="45"/>
  <c r="Y26" i="45"/>
  <c r="G32" i="37"/>
  <c r="F24" i="37"/>
  <c r="M14" i="31"/>
  <c r="J10" i="42"/>
  <c r="H14" i="31"/>
  <c r="H15" i="31"/>
  <c r="AH9" i="48"/>
  <c r="AK9" i="48" s="1"/>
  <c r="AL9" i="48" s="1"/>
  <c r="M15" i="31"/>
  <c r="N8" i="48"/>
  <c r="Q8" i="48" s="1"/>
  <c r="AD8" i="48"/>
  <c r="AG8" i="48" s="1"/>
  <c r="G9" i="42"/>
  <c r="M10" i="42"/>
  <c r="H10" i="42"/>
  <c r="K15" i="31"/>
  <c r="J9" i="31"/>
  <c r="M36" i="37"/>
  <c r="M29" i="42"/>
  <c r="J43" i="42"/>
  <c r="J36" i="42"/>
  <c r="L40" i="37"/>
  <c r="J24" i="42"/>
  <c r="M27" i="37"/>
  <c r="M32" i="37"/>
  <c r="M40" i="37"/>
  <c r="M29" i="37"/>
  <c r="L29" i="37"/>
  <c r="G10" i="42"/>
  <c r="J12" i="42"/>
  <c r="G40" i="42"/>
  <c r="L29" i="42"/>
  <c r="H36" i="42"/>
  <c r="J33" i="42"/>
  <c r="F33" i="42"/>
  <c r="G33" i="37"/>
  <c r="H29" i="37"/>
  <c r="L36" i="42"/>
  <c r="F36" i="42"/>
  <c r="F43" i="42"/>
  <c r="G43" i="37"/>
  <c r="K21" i="42"/>
  <c r="N21" i="42" s="1"/>
  <c r="K33" i="42"/>
  <c r="G21" i="42"/>
  <c r="K10" i="42"/>
  <c r="G14" i="37"/>
  <c r="J14" i="37"/>
  <c r="J14" i="42"/>
  <c r="J18" i="37"/>
  <c r="J9" i="37"/>
  <c r="J44" i="42"/>
  <c r="M9" i="37"/>
  <c r="G24" i="42"/>
  <c r="G32" i="42"/>
  <c r="G12" i="37"/>
  <c r="G18" i="37"/>
  <c r="F9" i="37"/>
  <c r="P12" i="7"/>
  <c r="M20" i="42"/>
  <c r="F27" i="42"/>
  <c r="K15" i="42"/>
  <c r="G27" i="42"/>
  <c r="P20" i="7"/>
  <c r="G20" i="42"/>
  <c r="G43" i="42"/>
  <c r="G44" i="37"/>
  <c r="F39" i="42"/>
  <c r="AN9" i="47"/>
  <c r="AN15" i="47"/>
  <c r="AO42" i="48"/>
  <c r="AP42" i="48" s="1"/>
  <c r="N42" i="48"/>
  <c r="Q42" i="48" s="1"/>
  <c r="N42" i="34"/>
  <c r="X42" i="34" s="1"/>
  <c r="Y42" i="34" s="1"/>
  <c r="M42" i="34"/>
  <c r="V42" i="34" s="1"/>
  <c r="W42" i="34" s="1"/>
  <c r="M42" i="31" s="1"/>
  <c r="N42" i="29"/>
  <c r="X42" i="29" s="1"/>
  <c r="Y42" i="29" s="1"/>
  <c r="M42" i="29"/>
  <c r="N42" i="28"/>
  <c r="X42" i="28" s="1"/>
  <c r="Y42" i="28" s="1"/>
  <c r="U42" i="30"/>
  <c r="T42" i="45"/>
  <c r="AC42" i="45" s="1"/>
  <c r="JT56" i="24"/>
  <c r="JU56" i="38"/>
  <c r="U42" i="45"/>
  <c r="AE42" i="45" s="1"/>
  <c r="JT56" i="38"/>
  <c r="JU56" i="24"/>
  <c r="AM38" i="48"/>
  <c r="N38" i="48"/>
  <c r="Q38" i="48" s="1"/>
  <c r="N38" i="34"/>
  <c r="X38" i="34" s="1"/>
  <c r="Y38" i="34" s="1"/>
  <c r="M38" i="31" s="1"/>
  <c r="M38" i="29"/>
  <c r="V38" i="29" s="1"/>
  <c r="W38" i="29" s="1"/>
  <c r="M38" i="34"/>
  <c r="V38" i="34" s="1"/>
  <c r="W38" i="34" s="1"/>
  <c r="N38" i="29"/>
  <c r="X38" i="29" s="1"/>
  <c r="Y38" i="29" s="1"/>
  <c r="L38" i="31" s="1"/>
  <c r="T38" i="45"/>
  <c r="AC38" i="45" s="1"/>
  <c r="M38" i="28"/>
  <c r="V38" i="28" s="1"/>
  <c r="W38" i="28" s="1"/>
  <c r="N38" i="28"/>
  <c r="JT52" i="24"/>
  <c r="JS52" i="24"/>
  <c r="JT52" i="38"/>
  <c r="JR52" i="24"/>
  <c r="T38" i="30"/>
  <c r="AC38" i="30" s="1"/>
  <c r="AD38" i="30" s="1"/>
  <c r="U38" i="45"/>
  <c r="AE38" i="45" s="1"/>
  <c r="AM35" i="48"/>
  <c r="N35" i="48"/>
  <c r="Q35" i="48" s="1"/>
  <c r="M35" i="34"/>
  <c r="V35" i="34" s="1"/>
  <c r="W35" i="34" s="1"/>
  <c r="N35" i="29"/>
  <c r="X35" i="29" s="1"/>
  <c r="Y35" i="29" s="1"/>
  <c r="L35" i="31" s="1"/>
  <c r="N35" i="34"/>
  <c r="X35" i="34" s="1"/>
  <c r="Y35" i="34" s="1"/>
  <c r="M35" i="31" s="1"/>
  <c r="M35" i="29"/>
  <c r="V35" i="29" s="1"/>
  <c r="W35" i="29" s="1"/>
  <c r="M35" i="28"/>
  <c r="V35" i="28" s="1"/>
  <c r="W35" i="28" s="1"/>
  <c r="N35" i="28"/>
  <c r="T35" i="30"/>
  <c r="JT49" i="24"/>
  <c r="JS49" i="24"/>
  <c r="JT49" i="38"/>
  <c r="T35" i="45"/>
  <c r="AC35" i="45" s="1"/>
  <c r="JR49" i="24"/>
  <c r="AM31" i="48"/>
  <c r="AN31" i="48" s="1"/>
  <c r="N31" i="48"/>
  <c r="Q31" i="48" s="1"/>
  <c r="M31" i="34"/>
  <c r="V31" i="34" s="1"/>
  <c r="W31" i="34" s="1"/>
  <c r="M31" i="29"/>
  <c r="V31" i="29" s="1"/>
  <c r="W31" i="29" s="1"/>
  <c r="N31" i="34"/>
  <c r="X31" i="34" s="1"/>
  <c r="Y31" i="34" s="1"/>
  <c r="M31" i="31" s="1"/>
  <c r="N31" i="28"/>
  <c r="X31" i="28" s="1"/>
  <c r="Y31" i="28" s="1"/>
  <c r="K31" i="31" s="1"/>
  <c r="M31" i="28"/>
  <c r="V31" i="28" s="1"/>
  <c r="W31" i="28" s="1"/>
  <c r="T31" i="30"/>
  <c r="AC31" i="30" s="1"/>
  <c r="AD31" i="30" s="1"/>
  <c r="JT45" i="24"/>
  <c r="JS45" i="24"/>
  <c r="JR45" i="24"/>
  <c r="T31" i="45"/>
  <c r="AC31" i="45" s="1"/>
  <c r="AO28" i="48"/>
  <c r="N28" i="48"/>
  <c r="Q28" i="48" s="1"/>
  <c r="M28" i="34"/>
  <c r="V28" i="34" s="1"/>
  <c r="W28" i="34" s="1"/>
  <c r="M28" i="31" s="1"/>
  <c r="N28" i="34"/>
  <c r="X28" i="34" s="1"/>
  <c r="Y28" i="34" s="1"/>
  <c r="N28" i="29"/>
  <c r="X28" i="29" s="1"/>
  <c r="Y28" i="29" s="1"/>
  <c r="M28" i="29"/>
  <c r="V28" i="29" s="1"/>
  <c r="W28" i="29" s="1"/>
  <c r="L28" i="31" s="1"/>
  <c r="M28" i="28"/>
  <c r="N28" i="28"/>
  <c r="X28" i="28" s="1"/>
  <c r="Y28" i="28" s="1"/>
  <c r="U28" i="30"/>
  <c r="AE28" i="30" s="1"/>
  <c r="AF28" i="30" s="1"/>
  <c r="JR42" i="38"/>
  <c r="JR42" i="24"/>
  <c r="U28" i="45"/>
  <c r="AE28" i="45" s="1"/>
  <c r="JU42" i="24"/>
  <c r="AO26" i="48"/>
  <c r="J26" i="48"/>
  <c r="M26" i="48" s="1"/>
  <c r="V26" i="48"/>
  <c r="Y26" i="48" s="1"/>
  <c r="AM26" i="48"/>
  <c r="N26" i="48"/>
  <c r="Q26" i="48" s="1"/>
  <c r="Z26" i="48"/>
  <c r="AC26" i="48" s="1"/>
  <c r="R26" i="48"/>
  <c r="U26" i="48" s="1"/>
  <c r="AD26" i="48"/>
  <c r="AG26" i="48" s="1"/>
  <c r="F26" i="48"/>
  <c r="I26" i="48" s="1"/>
  <c r="S26" i="48"/>
  <c r="T26" i="48" s="1"/>
  <c r="AH26" i="48"/>
  <c r="AK26" i="48" s="1"/>
  <c r="M26" i="34"/>
  <c r="V26" i="34" s="1"/>
  <c r="W26" i="34" s="1"/>
  <c r="N26" i="34"/>
  <c r="X26" i="34" s="1"/>
  <c r="Y26" i="34" s="1"/>
  <c r="N26" i="29"/>
  <c r="X26" i="29" s="1"/>
  <c r="Y26" i="29" s="1"/>
  <c r="M26" i="29"/>
  <c r="V26" i="29" s="1"/>
  <c r="W26" i="29" s="1"/>
  <c r="M26" i="28"/>
  <c r="V26" i="28" s="1"/>
  <c r="W26" i="28" s="1"/>
  <c r="N26" i="28"/>
  <c r="X26" i="28" s="1"/>
  <c r="Y26" i="28" s="1"/>
  <c r="U26" i="30"/>
  <c r="JT40" i="24"/>
  <c r="JU40" i="38"/>
  <c r="T26" i="30"/>
  <c r="JS40" i="24"/>
  <c r="T26" i="45"/>
  <c r="AC26" i="45" s="1"/>
  <c r="JR40" i="24"/>
  <c r="U26" i="45"/>
  <c r="AE26" i="45" s="1"/>
  <c r="AO23" i="48"/>
  <c r="AP23" i="48" s="1"/>
  <c r="N23" i="48"/>
  <c r="Q23" i="48" s="1"/>
  <c r="Z23" i="48"/>
  <c r="AC23" i="48" s="1"/>
  <c r="F23" i="48"/>
  <c r="I23" i="48" s="1"/>
  <c r="V23" i="48"/>
  <c r="Y23" i="48" s="1"/>
  <c r="J23" i="48"/>
  <c r="M23" i="48" s="1"/>
  <c r="AD23" i="48"/>
  <c r="AG23" i="48" s="1"/>
  <c r="R23" i="48"/>
  <c r="U23" i="48" s="1"/>
  <c r="AH23" i="48"/>
  <c r="AK23" i="48" s="1"/>
  <c r="S23" i="48"/>
  <c r="T23" i="48" s="1"/>
  <c r="AM23" i="48"/>
  <c r="AN23" i="48" s="1"/>
  <c r="N23" i="34"/>
  <c r="M23" i="34"/>
  <c r="V23" i="34" s="1"/>
  <c r="W23" i="34" s="1"/>
  <c r="N23" i="29"/>
  <c r="M23" i="28"/>
  <c r="V23" i="28" s="1"/>
  <c r="W23" i="28" s="1"/>
  <c r="M23" i="29"/>
  <c r="V23" i="29" s="1"/>
  <c r="W23" i="29" s="1"/>
  <c r="T23" i="45"/>
  <c r="AC23" i="45" s="1"/>
  <c r="T23" i="30"/>
  <c r="AC23" i="30" s="1"/>
  <c r="AD23" i="30" s="1"/>
  <c r="N23" i="28"/>
  <c r="X23" i="28" s="1"/>
  <c r="Y23" i="28" s="1"/>
  <c r="U23" i="30"/>
  <c r="AE23" i="30" s="1"/>
  <c r="AF23" i="30" s="1"/>
  <c r="JT37" i="24"/>
  <c r="JU37" i="38"/>
  <c r="JS37" i="24"/>
  <c r="JR37" i="24"/>
  <c r="U23" i="45"/>
  <c r="AE23" i="45" s="1"/>
  <c r="J17" i="48"/>
  <c r="M17" i="48" s="1"/>
  <c r="V17" i="48"/>
  <c r="Y17" i="48" s="1"/>
  <c r="AM17" i="48"/>
  <c r="AN17" i="48" s="1"/>
  <c r="N17" i="48"/>
  <c r="Q17" i="48" s="1"/>
  <c r="Z17" i="48"/>
  <c r="AC17" i="48" s="1"/>
  <c r="R17" i="48"/>
  <c r="U17" i="48" s="1"/>
  <c r="AD17" i="48"/>
  <c r="AG17" i="48" s="1"/>
  <c r="F17" i="48"/>
  <c r="I17" i="48" s="1"/>
  <c r="S17" i="48"/>
  <c r="T17" i="48" s="1"/>
  <c r="AH17" i="48"/>
  <c r="AK17" i="48" s="1"/>
  <c r="AO17" i="48"/>
  <c r="AP17" i="48" s="1"/>
  <c r="M17" i="29"/>
  <c r="V17" i="29" s="1"/>
  <c r="W17" i="29" s="1"/>
  <c r="N17" i="34"/>
  <c r="X17" i="34" s="1"/>
  <c r="Y17" i="34" s="1"/>
  <c r="M17" i="28"/>
  <c r="V17" i="28" s="1"/>
  <c r="W17" i="28" s="1"/>
  <c r="M17" i="34"/>
  <c r="V17" i="34" s="1"/>
  <c r="W17" i="34" s="1"/>
  <c r="N17" i="28"/>
  <c r="X17" i="28" s="1"/>
  <c r="Y17" i="28" s="1"/>
  <c r="N17" i="29"/>
  <c r="T17" i="30"/>
  <c r="AC17" i="30" s="1"/>
  <c r="AD17" i="30" s="1"/>
  <c r="JS31" i="24"/>
  <c r="JR31" i="38"/>
  <c r="JU31" i="27"/>
  <c r="U17" i="30"/>
  <c r="AE17" i="30" s="1"/>
  <c r="AF17" i="30" s="1"/>
  <c r="JR31" i="24"/>
  <c r="T17" i="45"/>
  <c r="AC17" i="45" s="1"/>
  <c r="U17" i="45"/>
  <c r="AE17" i="45" s="1"/>
  <c r="AM11" i="48"/>
  <c r="N11" i="48"/>
  <c r="Q11" i="48" s="1"/>
  <c r="M11" i="34"/>
  <c r="V11" i="34" s="1"/>
  <c r="W11" i="34" s="1"/>
  <c r="M11" i="28"/>
  <c r="V11" i="28" s="1"/>
  <c r="W11" i="28" s="1"/>
  <c r="N11" i="28"/>
  <c r="M11" i="29"/>
  <c r="V11" i="29" s="1"/>
  <c r="W11" i="29" s="1"/>
  <c r="JT25" i="24"/>
  <c r="JS25" i="27"/>
  <c r="JS25" i="24"/>
  <c r="T11" i="30"/>
  <c r="AC11" i="30" s="1"/>
  <c r="AD11" i="30" s="1"/>
  <c r="T11" i="45"/>
  <c r="AC11" i="45" s="1"/>
  <c r="AO48" i="48"/>
  <c r="M48" i="34"/>
  <c r="N48" i="48"/>
  <c r="Q48" i="48" s="1"/>
  <c r="N48" i="29"/>
  <c r="N48" i="34"/>
  <c r="M48" i="28"/>
  <c r="M48" i="29"/>
  <c r="V48" i="29" s="1"/>
  <c r="W48" i="29" s="1"/>
  <c r="AD48" i="48" s="1"/>
  <c r="AG48" i="48" s="1"/>
  <c r="U48" i="45"/>
  <c r="AE48" i="45" s="1"/>
  <c r="N48" i="28"/>
  <c r="X48" i="28" s="1"/>
  <c r="Y48" i="28" s="1"/>
  <c r="U48" i="30"/>
  <c r="AE48" i="30" s="1"/>
  <c r="AF48" i="30" s="1"/>
  <c r="JR62" i="38"/>
  <c r="JR62" i="24"/>
  <c r="JU62" i="38"/>
  <c r="JU62" i="24"/>
  <c r="JT62" i="24"/>
  <c r="AO46" i="48"/>
  <c r="N46" i="48"/>
  <c r="Q46" i="48" s="1"/>
  <c r="N46" i="34"/>
  <c r="X46" i="34" s="1"/>
  <c r="Y46" i="34" s="1"/>
  <c r="N46" i="29"/>
  <c r="M46" i="29"/>
  <c r="V46" i="29" s="1"/>
  <c r="W46" i="29" s="1"/>
  <c r="L46" i="31" s="1"/>
  <c r="M46" i="28"/>
  <c r="U46" i="30"/>
  <c r="AE46" i="30" s="1"/>
  <c r="AF46" i="30" s="1"/>
  <c r="U46" i="45"/>
  <c r="AE46" i="45" s="1"/>
  <c r="JT60" i="24"/>
  <c r="JU60" i="38"/>
  <c r="N46" i="28"/>
  <c r="X46" i="28" s="1"/>
  <c r="Y46" i="28" s="1"/>
  <c r="JT60" i="38"/>
  <c r="JR60" i="24"/>
  <c r="JU60" i="24"/>
  <c r="JT62" i="27"/>
  <c r="JU61" i="27"/>
  <c r="JR60" i="27"/>
  <c r="JT58" i="27"/>
  <c r="JU57" i="27"/>
  <c r="JR56" i="27"/>
  <c r="JT54" i="27"/>
  <c r="JR52" i="27"/>
  <c r="JT50" i="27"/>
  <c r="JS47" i="27"/>
  <c r="JT46" i="27"/>
  <c r="JS43" i="27"/>
  <c r="JT42" i="27"/>
  <c r="JR40" i="27"/>
  <c r="JT38" i="27"/>
  <c r="JU37" i="27"/>
  <c r="JT34" i="27"/>
  <c r="JS32" i="27"/>
  <c r="JS31" i="27"/>
  <c r="JR29" i="27"/>
  <c r="JR28" i="27"/>
  <c r="JT25" i="27"/>
  <c r="JS24" i="27"/>
  <c r="JS23" i="27"/>
  <c r="JS22" i="27"/>
  <c r="BG100" i="38"/>
  <c r="GL101" i="38"/>
  <c r="GL99" i="38"/>
  <c r="CH104" i="38"/>
  <c r="JO102" i="38"/>
  <c r="FK102" i="38"/>
  <c r="DI103" i="38"/>
  <c r="DI106" i="38" s="1"/>
  <c r="HM103" i="38"/>
  <c r="HM104" i="38"/>
  <c r="JP22" i="38"/>
  <c r="JQ29" i="38" s="1"/>
  <c r="JU22" i="38"/>
  <c r="JS23" i="38"/>
  <c r="JT24" i="38"/>
  <c r="JR25" i="38"/>
  <c r="JR28" i="38"/>
  <c r="JT29" i="38"/>
  <c r="JU31" i="38"/>
  <c r="JR32" i="38"/>
  <c r="JS34" i="38"/>
  <c r="JT38" i="38"/>
  <c r="JS41" i="38"/>
  <c r="JT43" i="38"/>
  <c r="JT45" i="38"/>
  <c r="JS46" i="38"/>
  <c r="JS47" i="38"/>
  <c r="JS49" i="38"/>
  <c r="JT50" i="38"/>
  <c r="JZ52" i="38"/>
  <c r="JZ53" i="38"/>
  <c r="JR56" i="38"/>
  <c r="JR57" i="38"/>
  <c r="JR61" i="38"/>
  <c r="DI103" i="24"/>
  <c r="JS22" i="24"/>
  <c r="CH99" i="24"/>
  <c r="JU23" i="24"/>
  <c r="JP24" i="24"/>
  <c r="JP25" i="24"/>
  <c r="JT26" i="24"/>
  <c r="JP40" i="24"/>
  <c r="JP44" i="24"/>
  <c r="JT47" i="24"/>
  <c r="JP56" i="24"/>
  <c r="JZ60" i="24"/>
  <c r="V38" i="45"/>
  <c r="AG38" i="45" s="1"/>
  <c r="AA38" i="45"/>
  <c r="Y38" i="45"/>
  <c r="Z38" i="45"/>
  <c r="AA22" i="45"/>
  <c r="Z22" i="45"/>
  <c r="V22" i="45"/>
  <c r="AG22" i="45" s="1"/>
  <c r="X47" i="45"/>
  <c r="AJ36" i="45"/>
  <c r="I36" i="42" s="1"/>
  <c r="X36" i="45"/>
  <c r="AD36" i="45"/>
  <c r="AL36" i="45" s="1"/>
  <c r="AJ28" i="45"/>
  <c r="S28" i="50" s="1"/>
  <c r="T28" i="50" s="1"/>
  <c r="AF28" i="45"/>
  <c r="AM28" i="45" s="1"/>
  <c r="AH28" i="45"/>
  <c r="AJ24" i="45"/>
  <c r="S24" i="50" s="1"/>
  <c r="T24" i="50" s="1"/>
  <c r="S24" i="45"/>
  <c r="U24" i="45" s="1"/>
  <c r="AE24" i="45" s="1"/>
  <c r="AD24" i="45"/>
  <c r="AL24" i="45" s="1"/>
  <c r="Q19" i="45"/>
  <c r="X15" i="45"/>
  <c r="Q12" i="30"/>
  <c r="R12" i="30" s="1"/>
  <c r="S12" i="30" s="1"/>
  <c r="R40" i="28"/>
  <c r="S40" i="28" s="1"/>
  <c r="Q40" i="28"/>
  <c r="Q23" i="28"/>
  <c r="AH47" i="45"/>
  <c r="AN47" i="45" s="1"/>
  <c r="AJ47" i="45"/>
  <c r="AO47" i="45" s="1"/>
  <c r="AF47" i="45"/>
  <c r="AM47" i="45" s="1"/>
  <c r="Q46" i="45"/>
  <c r="AH45" i="45"/>
  <c r="S45" i="49" s="1"/>
  <c r="T45" i="49" s="1"/>
  <c r="AJ45" i="45"/>
  <c r="S45" i="50" s="1"/>
  <c r="T45" i="50" s="1"/>
  <c r="AF45" i="45"/>
  <c r="AM45" i="45" s="1"/>
  <c r="AJ42" i="45"/>
  <c r="R42" i="50" s="1"/>
  <c r="AF42" i="45"/>
  <c r="AM42" i="45" s="1"/>
  <c r="AH42" i="45"/>
  <c r="I42" i="37" s="1"/>
  <c r="AJ39" i="45"/>
  <c r="I39" i="42" s="1"/>
  <c r="X39" i="45"/>
  <c r="S31" i="45"/>
  <c r="U31" i="45" s="1"/>
  <c r="AE31" i="45" s="1"/>
  <c r="AD27" i="45"/>
  <c r="AL27" i="45" s="1"/>
  <c r="S27" i="45"/>
  <c r="AJ27" i="45"/>
  <c r="I27" i="42" s="1"/>
  <c r="X26" i="45"/>
  <c r="Q25" i="45"/>
  <c r="R25" i="45" s="1"/>
  <c r="S25" i="45" s="1"/>
  <c r="U25" i="45" s="1"/>
  <c r="AE25" i="45" s="1"/>
  <c r="S23" i="45"/>
  <c r="AJ22" i="45"/>
  <c r="U22" i="50" s="1"/>
  <c r="X22" i="45"/>
  <c r="AD22" i="45"/>
  <c r="AL22" i="45" s="1"/>
  <c r="Q17" i="45"/>
  <c r="R17" i="45" s="1"/>
  <c r="S17" i="45" s="1"/>
  <c r="Z17" i="45" s="1"/>
  <c r="AH15" i="45"/>
  <c r="AD15" i="45"/>
  <c r="AL15" i="45" s="1"/>
  <c r="S15" i="45"/>
  <c r="AJ15" i="45"/>
  <c r="I15" i="42" s="1"/>
  <c r="AF15" i="45"/>
  <c r="AM15" i="45" s="1"/>
  <c r="AJ14" i="45"/>
  <c r="R14" i="50" s="1"/>
  <c r="AF14" i="45"/>
  <c r="AM14" i="45" s="1"/>
  <c r="S14" i="45"/>
  <c r="AH14" i="45"/>
  <c r="AD14" i="45"/>
  <c r="AL14" i="45" s="1"/>
  <c r="Q11" i="45"/>
  <c r="AJ11" i="45" s="1"/>
  <c r="I11" i="42" s="1"/>
  <c r="AJ10" i="45"/>
  <c r="S10" i="50" s="1"/>
  <c r="T10" i="50" s="1"/>
  <c r="S10" i="45"/>
  <c r="Z10" i="45" s="1"/>
  <c r="AD10" i="45"/>
  <c r="AL10" i="45" s="1"/>
  <c r="Q47" i="30"/>
  <c r="R47" i="30" s="1"/>
  <c r="S47" i="30" s="1"/>
  <c r="X47" i="30" s="1"/>
  <c r="Y47" i="30" s="1"/>
  <c r="Q39" i="30"/>
  <c r="R39" i="30" s="1"/>
  <c r="S39" i="30" s="1"/>
  <c r="Q35" i="30"/>
  <c r="R35" i="30" s="1"/>
  <c r="S35" i="30" s="1"/>
  <c r="X35" i="30" s="1"/>
  <c r="Y35" i="30" s="1"/>
  <c r="Q31" i="30"/>
  <c r="R31" i="30" s="1"/>
  <c r="Q13" i="30"/>
  <c r="R13" i="30" s="1"/>
  <c r="S13" i="30" s="1"/>
  <c r="X13" i="30" s="1"/>
  <c r="Q9" i="30"/>
  <c r="R9" i="30" s="1"/>
  <c r="S9" i="30" s="1"/>
  <c r="K41" i="37"/>
  <c r="Q12" i="28"/>
  <c r="AJ44" i="45"/>
  <c r="R44" i="50" s="1"/>
  <c r="AF44" i="45"/>
  <c r="AM44" i="45" s="1"/>
  <c r="AH44" i="45"/>
  <c r="S44" i="49" s="1"/>
  <c r="T44" i="49" s="1"/>
  <c r="AJ40" i="45"/>
  <c r="U40" i="50" s="1"/>
  <c r="AD40" i="45"/>
  <c r="AJ37" i="45"/>
  <c r="AO37" i="45" s="1"/>
  <c r="S36" i="45"/>
  <c r="Q33" i="45"/>
  <c r="R33" i="45" s="1"/>
  <c r="S33" i="45" s="1"/>
  <c r="Z33" i="45" s="1"/>
  <c r="X31" i="45"/>
  <c r="X28" i="45"/>
  <c r="X24" i="45"/>
  <c r="Z13" i="45"/>
  <c r="AG43" i="30"/>
  <c r="AH43" i="30" s="1"/>
  <c r="J43" i="37" s="1"/>
  <c r="Q47" i="28"/>
  <c r="Q30" i="28"/>
  <c r="R30" i="28" s="1"/>
  <c r="Q19" i="28"/>
  <c r="R19" i="28" s="1"/>
  <c r="Q15" i="28"/>
  <c r="S19" i="34"/>
  <c r="R19" i="34"/>
  <c r="T19" i="34"/>
  <c r="U19" i="34" s="1"/>
  <c r="AF101" i="24"/>
  <c r="EJ102" i="24"/>
  <c r="IN98" i="24"/>
  <c r="S45" i="45"/>
  <c r="Y45" i="45" s="1"/>
  <c r="X13" i="45"/>
  <c r="X45" i="45"/>
  <c r="S47" i="45"/>
  <c r="AH43" i="45"/>
  <c r="R43" i="49" s="1"/>
  <c r="S43" i="45"/>
  <c r="T43" i="45" s="1"/>
  <c r="AJ43" i="45"/>
  <c r="R43" i="50" s="1"/>
  <c r="AF43" i="45"/>
  <c r="AM43" i="45" s="1"/>
  <c r="X42" i="45"/>
  <c r="Q41" i="45"/>
  <c r="R41" i="45" s="1"/>
  <c r="S39" i="45"/>
  <c r="U39" i="45" s="1"/>
  <c r="AE39" i="45" s="1"/>
  <c r="AJ38" i="45"/>
  <c r="S38" i="50" s="1"/>
  <c r="T38" i="50" s="1"/>
  <c r="X38" i="45"/>
  <c r="AD38" i="45"/>
  <c r="AL38" i="45" s="1"/>
  <c r="Q35" i="45"/>
  <c r="R35" i="45" s="1"/>
  <c r="X35" i="45" s="1"/>
  <c r="AD34" i="45"/>
  <c r="AL34" i="45" s="1"/>
  <c r="AD31" i="45"/>
  <c r="AL31" i="45" s="1"/>
  <c r="AJ31" i="45"/>
  <c r="I31" i="42" s="1"/>
  <c r="N31" i="42" s="1"/>
  <c r="Q30" i="45"/>
  <c r="R30" i="45" s="1"/>
  <c r="X30" i="45" s="1"/>
  <c r="S28" i="45"/>
  <c r="AA28" i="45" s="1"/>
  <c r="AJ26" i="45"/>
  <c r="R26" i="50" s="1"/>
  <c r="AF26" i="45"/>
  <c r="AM26" i="45" s="1"/>
  <c r="AH26" i="45"/>
  <c r="AD26" i="45"/>
  <c r="AL26" i="45" s="1"/>
  <c r="AJ23" i="45"/>
  <c r="I23" i="42" s="1"/>
  <c r="N23" i="42" s="1"/>
  <c r="AF23" i="45"/>
  <c r="X23" i="45"/>
  <c r="Y22" i="45"/>
  <c r="AD13" i="45"/>
  <c r="AL13" i="45" s="1"/>
  <c r="Y13" i="45"/>
  <c r="AJ13" i="45"/>
  <c r="I13" i="42" s="1"/>
  <c r="AF9" i="45"/>
  <c r="AM9" i="45" s="1"/>
  <c r="AF8" i="45"/>
  <c r="AM8" i="45" s="1"/>
  <c r="S8" i="45"/>
  <c r="X8" i="45"/>
  <c r="AH8" i="45"/>
  <c r="AD8" i="45"/>
  <c r="AL8" i="45" s="1"/>
  <c r="Q43" i="30"/>
  <c r="R43" i="30" s="1"/>
  <c r="S43" i="30" s="1"/>
  <c r="Q23" i="30"/>
  <c r="R23" i="30" s="1"/>
  <c r="S23" i="30" s="1"/>
  <c r="Q16" i="30"/>
  <c r="R16" i="30" s="1"/>
  <c r="S16" i="30" s="1"/>
  <c r="X16" i="30" s="1"/>
  <c r="Q38" i="28"/>
  <c r="N34" i="28"/>
  <c r="AD20" i="45"/>
  <c r="AD18" i="45"/>
  <c r="AL18" i="45" s="1"/>
  <c r="AF21" i="45"/>
  <c r="AH18" i="45"/>
  <c r="AJ9" i="45"/>
  <c r="AI42" i="30"/>
  <c r="AJ42" i="30" s="1"/>
  <c r="AI34" i="30"/>
  <c r="AJ34" i="30" s="1"/>
  <c r="R48" i="28"/>
  <c r="T31" i="28"/>
  <c r="U31" i="28" s="1"/>
  <c r="K31" i="7" s="1"/>
  <c r="Q31" i="28"/>
  <c r="AA31" i="47" s="1"/>
  <c r="AA31" i="48" s="1"/>
  <c r="AB31" i="48" s="1"/>
  <c r="R24" i="28"/>
  <c r="S24" i="28" s="1"/>
  <c r="R20" i="28"/>
  <c r="S20" i="28" s="1"/>
  <c r="R13" i="28"/>
  <c r="S13" i="28" s="1"/>
  <c r="Q8" i="28"/>
  <c r="N31" i="29"/>
  <c r="X31" i="29" s="1"/>
  <c r="Y31" i="29" s="1"/>
  <c r="S31" i="29"/>
  <c r="Q46" i="30"/>
  <c r="R46" i="30" s="1"/>
  <c r="S46" i="30" s="1"/>
  <c r="AG42" i="30"/>
  <c r="AH42" i="30" s="1"/>
  <c r="Q42" i="30"/>
  <c r="R42" i="30" s="1"/>
  <c r="S42" i="30" s="1"/>
  <c r="T42" i="30" s="1"/>
  <c r="AG41" i="30"/>
  <c r="AH41" i="30" s="1"/>
  <c r="Q38" i="30"/>
  <c r="R38" i="30" s="1"/>
  <c r="S38" i="30" s="1"/>
  <c r="U38" i="30" s="1"/>
  <c r="Q34" i="30"/>
  <c r="R34" i="30" s="1"/>
  <c r="S34" i="30" s="1"/>
  <c r="Q30" i="30"/>
  <c r="R30" i="30" s="1"/>
  <c r="AG26" i="30"/>
  <c r="AH26" i="30" s="1"/>
  <c r="Q26" i="30"/>
  <c r="R26" i="30" s="1"/>
  <c r="S26" i="30" s="1"/>
  <c r="Q22" i="30"/>
  <c r="R22" i="30" s="1"/>
  <c r="S22" i="30" s="1"/>
  <c r="Q25" i="28"/>
  <c r="R21" i="28"/>
  <c r="S21" i="28" s="1"/>
  <c r="Q14" i="28"/>
  <c r="R14" i="28" s="1"/>
  <c r="Q11" i="28"/>
  <c r="R11" i="28" s="1"/>
  <c r="AJ26" i="30"/>
  <c r="J26" i="42" s="1"/>
  <c r="R14" i="29"/>
  <c r="Q14" i="29"/>
  <c r="S14" i="29"/>
  <c r="Q11" i="29"/>
  <c r="S11" i="29"/>
  <c r="S21" i="34"/>
  <c r="T21" i="34"/>
  <c r="U21" i="34" s="1"/>
  <c r="S9" i="45"/>
  <c r="AD39" i="45"/>
  <c r="AL39" i="45" s="1"/>
  <c r="AD37" i="45"/>
  <c r="AL37" i="45" s="1"/>
  <c r="AD23" i="45"/>
  <c r="AL23" i="45" s="1"/>
  <c r="AD9" i="45"/>
  <c r="AL9" i="45" s="1"/>
  <c r="AF48" i="45"/>
  <c r="AF18" i="45"/>
  <c r="AM18" i="45" s="1"/>
  <c r="AF16" i="45"/>
  <c r="AI35" i="30"/>
  <c r="AJ35" i="30" s="1"/>
  <c r="Y35" i="50" s="1"/>
  <c r="AI27" i="30"/>
  <c r="AJ27" i="30" s="1"/>
  <c r="Z17" i="30"/>
  <c r="R43" i="28"/>
  <c r="S43" i="28" s="1"/>
  <c r="R36" i="28"/>
  <c r="S36" i="28" s="1"/>
  <c r="R29" i="28"/>
  <c r="S29" i="28" s="1"/>
  <c r="R22" i="28"/>
  <c r="S22" i="28" s="1"/>
  <c r="T17" i="28"/>
  <c r="U17" i="28" s="1"/>
  <c r="AC17" i="47" s="1"/>
  <c r="R17" i="28"/>
  <c r="Q16" i="28"/>
  <c r="AB33" i="29"/>
  <c r="AC33" i="29" s="1"/>
  <c r="L37" i="37"/>
  <c r="K10" i="37"/>
  <c r="AB8" i="29"/>
  <c r="AC8" i="29" s="1"/>
  <c r="T16" i="29"/>
  <c r="U16" i="29" s="1"/>
  <c r="AD16" i="47" s="1"/>
  <c r="R16" i="29"/>
  <c r="T19" i="29"/>
  <c r="U19" i="29" s="1"/>
  <c r="R19" i="29"/>
  <c r="R27" i="29"/>
  <c r="Q28" i="29"/>
  <c r="T28" i="29"/>
  <c r="U28" i="29" s="1"/>
  <c r="AG28" i="47" s="1"/>
  <c r="S28" i="29"/>
  <c r="R28" i="29"/>
  <c r="Q40" i="29"/>
  <c r="S40" i="29"/>
  <c r="R40" i="29"/>
  <c r="T47" i="29"/>
  <c r="U47" i="29" s="1"/>
  <c r="AG47" i="47" s="1"/>
  <c r="S47" i="29"/>
  <c r="Q47" i="29"/>
  <c r="Z15" i="34"/>
  <c r="AA15" i="34" s="1"/>
  <c r="M19" i="42"/>
  <c r="T30" i="34"/>
  <c r="U30" i="34" s="1"/>
  <c r="K42" i="37"/>
  <c r="K12" i="37"/>
  <c r="Q23" i="34"/>
  <c r="S23" i="34"/>
  <c r="R23" i="34"/>
  <c r="T8" i="29"/>
  <c r="U8" i="29" s="1"/>
  <c r="Q8" i="29"/>
  <c r="R8" i="29"/>
  <c r="AC18" i="29"/>
  <c r="L18" i="42" s="1"/>
  <c r="Z21" i="29"/>
  <c r="AA21" i="29" s="1"/>
  <c r="AB22" i="29"/>
  <c r="AC22" i="29" s="1"/>
  <c r="T25" i="29"/>
  <c r="U25" i="29" s="1"/>
  <c r="AD25" i="47" s="1"/>
  <c r="S25" i="29"/>
  <c r="R25" i="29"/>
  <c r="Q25" i="29"/>
  <c r="R46" i="28"/>
  <c r="S46" i="28" s="1"/>
  <c r="K45" i="37"/>
  <c r="R44" i="28"/>
  <c r="Q41" i="28"/>
  <c r="R41" i="28" s="1"/>
  <c r="R39" i="28"/>
  <c r="S39" i="28" s="1"/>
  <c r="R37" i="28"/>
  <c r="S37" i="28" s="1"/>
  <c r="R35" i="28"/>
  <c r="S35" i="28" s="1"/>
  <c r="R31" i="28"/>
  <c r="Q28" i="28"/>
  <c r="R26" i="28"/>
  <c r="S26" i="28" s="1"/>
  <c r="Q30" i="34"/>
  <c r="R18" i="29"/>
  <c r="Q21" i="29"/>
  <c r="R21" i="29"/>
  <c r="T26" i="29"/>
  <c r="U26" i="29" s="1"/>
  <c r="AE26" i="47" s="1"/>
  <c r="Q26" i="29"/>
  <c r="L35" i="37"/>
  <c r="R39" i="29"/>
  <c r="Q39" i="29"/>
  <c r="Q44" i="29"/>
  <c r="R44" i="29"/>
  <c r="M44" i="29"/>
  <c r="V44" i="29" s="1"/>
  <c r="W44" i="29" s="1"/>
  <c r="L47" i="42"/>
  <c r="R13" i="34"/>
  <c r="S13" i="34"/>
  <c r="T13" i="34"/>
  <c r="U13" i="34" s="1"/>
  <c r="Q13" i="34"/>
  <c r="Q15" i="34"/>
  <c r="S8" i="29"/>
  <c r="S10" i="29"/>
  <c r="AA12" i="29"/>
  <c r="S19" i="29"/>
  <c r="Q19" i="29"/>
  <c r="Q27" i="29"/>
  <c r="L28" i="42"/>
  <c r="Q30" i="29"/>
  <c r="Q33" i="29"/>
  <c r="R33" i="29"/>
  <c r="S34" i="29"/>
  <c r="R10" i="34"/>
  <c r="R17" i="34"/>
  <c r="T17" i="34"/>
  <c r="U17" i="34" s="1"/>
  <c r="Q17" i="34"/>
  <c r="R21" i="34"/>
  <c r="Z23" i="34"/>
  <c r="AA23" i="34" s="1"/>
  <c r="AA25" i="34"/>
  <c r="M33" i="42"/>
  <c r="AI48" i="47"/>
  <c r="AI48" i="48" s="1"/>
  <c r="AJ48" i="48" s="1"/>
  <c r="L27" i="42"/>
  <c r="R30" i="29"/>
  <c r="Q37" i="29"/>
  <c r="L46" i="42"/>
  <c r="P8" i="34"/>
  <c r="AB8" i="34" s="1"/>
  <c r="AC8" i="34" s="1"/>
  <c r="AI8" i="50" s="1"/>
  <c r="AJ8" i="50" s="1"/>
  <c r="T8" i="34"/>
  <c r="U8" i="34" s="1"/>
  <c r="AB28" i="34"/>
  <c r="AC28" i="34" s="1"/>
  <c r="AH28" i="50" s="1"/>
  <c r="Q31" i="34"/>
  <c r="S34" i="34"/>
  <c r="R27" i="34"/>
  <c r="R12" i="29"/>
  <c r="L26" i="37"/>
  <c r="L39" i="42"/>
  <c r="S42" i="29"/>
  <c r="Q8" i="34"/>
  <c r="AB14" i="34"/>
  <c r="AC14" i="34" s="1"/>
  <c r="M14" i="42" s="1"/>
  <c r="Q19" i="34"/>
  <c r="R24" i="34"/>
  <c r="AA14" i="34"/>
  <c r="R16" i="34"/>
  <c r="S22" i="34"/>
  <c r="Z43" i="34"/>
  <c r="AA43" i="34" s="1"/>
  <c r="M43" i="37" s="1"/>
  <c r="R35" i="34"/>
  <c r="Q38" i="34"/>
  <c r="AB40" i="34"/>
  <c r="AC40" i="34" s="1"/>
  <c r="R46" i="34"/>
  <c r="M46" i="37"/>
  <c r="R48" i="34"/>
  <c r="AA12" i="34"/>
  <c r="Z19" i="34"/>
  <c r="AA19" i="34" s="1"/>
  <c r="R28" i="34"/>
  <c r="Q47" i="34"/>
  <c r="R46" i="29"/>
  <c r="R22" i="34"/>
  <c r="AB36" i="34"/>
  <c r="AC36" i="34" s="1"/>
  <c r="AH36" i="50" s="1"/>
  <c r="S37" i="34"/>
  <c r="AR37" i="48"/>
  <c r="Q41" i="34"/>
  <c r="Q45" i="34"/>
  <c r="M45" i="34"/>
  <c r="V45" i="34" s="1"/>
  <c r="W45" i="34" s="1"/>
  <c r="AR36" i="48"/>
  <c r="AR32" i="48"/>
  <c r="M39" i="42"/>
  <c r="AR40" i="48"/>
  <c r="AR34" i="48"/>
  <c r="AR33" i="48"/>
  <c r="AR31" i="48"/>
  <c r="AR29" i="48"/>
  <c r="AR25" i="48"/>
  <c r="AR17" i="48"/>
  <c r="AR13" i="48"/>
  <c r="AS21" i="48"/>
  <c r="AS17" i="48"/>
  <c r="AS15" i="48"/>
  <c r="JQ21" i="27"/>
  <c r="JZ21" i="27"/>
  <c r="AJ15" i="47"/>
  <c r="AI15" i="48"/>
  <c r="AJ15" i="48" s="1"/>
  <c r="Q7" i="28"/>
  <c r="AD44" i="49"/>
  <c r="AG44" i="49"/>
  <c r="L44" i="37"/>
  <c r="AG50" i="47"/>
  <c r="AG22" i="47"/>
  <c r="AG30" i="47"/>
  <c r="AE32" i="49"/>
  <c r="AF32" i="49" s="1"/>
  <c r="AE37" i="49"/>
  <c r="AF37" i="49" s="1"/>
  <c r="AG35" i="49"/>
  <c r="AH39" i="49"/>
  <c r="M33" i="37"/>
  <c r="AE27" i="49"/>
  <c r="AF27" i="49" s="1"/>
  <c r="AE26" i="49"/>
  <c r="AF26" i="49" s="1"/>
  <c r="AH27" i="49"/>
  <c r="AH29" i="49"/>
  <c r="L29" i="7"/>
  <c r="JS21" i="27"/>
  <c r="G7" i="37"/>
  <c r="JT21" i="27"/>
  <c r="JR21" i="27"/>
  <c r="T7" i="30"/>
  <c r="AC7" i="30" s="1"/>
  <c r="AD7" i="30" s="1"/>
  <c r="AI35" i="49"/>
  <c r="AJ35" i="49" s="1"/>
  <c r="DI105" i="38"/>
  <c r="FK107" i="38"/>
  <c r="IN105" i="38"/>
  <c r="IN108" i="38"/>
  <c r="I8" i="49"/>
  <c r="L14" i="7"/>
  <c r="M28" i="37"/>
  <c r="M35" i="37"/>
  <c r="AH35" i="49"/>
  <c r="M26" i="49"/>
  <c r="K26" i="49"/>
  <c r="L26" i="49" s="1"/>
  <c r="K18" i="49"/>
  <c r="L18" i="49" s="1"/>
  <c r="M18" i="49"/>
  <c r="EJ105" i="38"/>
  <c r="BG101" i="24"/>
  <c r="JP21" i="24"/>
  <c r="BG98" i="24"/>
  <c r="BG100" i="24"/>
  <c r="BG104" i="24"/>
  <c r="FK104" i="24"/>
  <c r="FK103" i="24"/>
  <c r="FK101" i="24"/>
  <c r="FK102" i="24"/>
  <c r="FK98" i="24"/>
  <c r="JO102" i="24"/>
  <c r="JO103" i="24"/>
  <c r="JO99" i="24"/>
  <c r="JO100" i="24"/>
  <c r="DI104" i="24"/>
  <c r="DI101" i="24"/>
  <c r="HM102" i="24"/>
  <c r="HM103" i="24"/>
  <c r="HM104" i="24"/>
  <c r="HM98" i="24"/>
  <c r="HM99" i="24"/>
  <c r="AH50" i="49"/>
  <c r="AK50" i="49"/>
  <c r="AI54" i="47"/>
  <c r="AI54" i="48" s="1"/>
  <c r="AJ54" i="48" s="1"/>
  <c r="Z7" i="29"/>
  <c r="AA7" i="29" s="1"/>
  <c r="L7" i="37" s="1"/>
  <c r="AF98" i="24"/>
  <c r="AH44" i="49"/>
  <c r="AK44" i="49"/>
  <c r="IN101" i="24"/>
  <c r="AD7" i="45"/>
  <c r="J54" i="50"/>
  <c r="K54" i="50"/>
  <c r="L54" i="50" s="1"/>
  <c r="M54" i="50"/>
  <c r="M54" i="47"/>
  <c r="K54" i="47"/>
  <c r="J54" i="47"/>
  <c r="J46" i="50"/>
  <c r="K46" i="50"/>
  <c r="L46" i="50" s="1"/>
  <c r="M46" i="50"/>
  <c r="M28" i="49"/>
  <c r="J28" i="49"/>
  <c r="K28" i="49"/>
  <c r="L28" i="49" s="1"/>
  <c r="M22" i="50"/>
  <c r="K22" i="50"/>
  <c r="L22" i="50" s="1"/>
  <c r="J22" i="50"/>
  <c r="J18" i="50"/>
  <c r="K18" i="50"/>
  <c r="L18" i="50" s="1"/>
  <c r="M18" i="50"/>
  <c r="J14" i="50"/>
  <c r="K14" i="50"/>
  <c r="L14" i="50" s="1"/>
  <c r="M14" i="50"/>
  <c r="J10" i="50"/>
  <c r="K10" i="50"/>
  <c r="L10" i="50" s="1"/>
  <c r="M10" i="50"/>
  <c r="N10" i="50"/>
  <c r="O10" i="50"/>
  <c r="P10" i="50" s="1"/>
  <c r="Q10" i="50"/>
  <c r="Q11" i="50"/>
  <c r="O11" i="50"/>
  <c r="P11" i="50" s="1"/>
  <c r="N11" i="50"/>
  <c r="J50" i="50"/>
  <c r="K50" i="50"/>
  <c r="L50" i="50" s="1"/>
  <c r="M50" i="50"/>
  <c r="J44" i="49"/>
  <c r="K44" i="49"/>
  <c r="L44" i="49" s="1"/>
  <c r="M44" i="49"/>
  <c r="J34" i="50"/>
  <c r="K34" i="50"/>
  <c r="L34" i="50" s="1"/>
  <c r="M34" i="50"/>
  <c r="M26" i="50"/>
  <c r="K26" i="50"/>
  <c r="L26" i="50" s="1"/>
  <c r="J26" i="50"/>
  <c r="AJ7" i="49"/>
  <c r="J52" i="49"/>
  <c r="K52" i="49"/>
  <c r="L52" i="49" s="1"/>
  <c r="M52" i="49"/>
  <c r="M50" i="47"/>
  <c r="K50" i="47"/>
  <c r="J50" i="47"/>
  <c r="J42" i="50"/>
  <c r="K42" i="50"/>
  <c r="L42" i="50" s="1"/>
  <c r="M42" i="50"/>
  <c r="J30" i="50"/>
  <c r="K30" i="50"/>
  <c r="L30" i="50" s="1"/>
  <c r="M30" i="50"/>
  <c r="M8" i="49"/>
  <c r="AI9" i="48"/>
  <c r="AJ9" i="48" s="1"/>
  <c r="P7" i="50"/>
  <c r="J48" i="49"/>
  <c r="K48" i="49"/>
  <c r="L48" i="49" s="1"/>
  <c r="M48" i="49"/>
  <c r="J38" i="50"/>
  <c r="K38" i="50"/>
  <c r="L38" i="50" s="1"/>
  <c r="M38" i="50"/>
  <c r="K16" i="49"/>
  <c r="L16" i="49" s="1"/>
  <c r="J16" i="49"/>
  <c r="J8" i="49"/>
  <c r="AJ42" i="47"/>
  <c r="IN98" i="27"/>
  <c r="IN102" i="27"/>
  <c r="IN104" i="27"/>
  <c r="IN99" i="27"/>
  <c r="IN101" i="27"/>
  <c r="IN103" i="27"/>
  <c r="IN100" i="27"/>
  <c r="EJ98" i="27"/>
  <c r="EJ102" i="27"/>
  <c r="EJ100" i="27"/>
  <c r="EJ103" i="27"/>
  <c r="EJ99" i="27"/>
  <c r="EJ104" i="27"/>
  <c r="EJ101" i="27"/>
  <c r="AF98" i="27"/>
  <c r="AF102" i="27"/>
  <c r="AF101" i="27"/>
  <c r="AF100" i="27"/>
  <c r="AF103" i="27"/>
  <c r="AF104" i="27"/>
  <c r="AF99" i="27"/>
  <c r="JP100" i="27"/>
  <c r="HM101" i="27"/>
  <c r="HM98" i="27"/>
  <c r="HM100" i="27"/>
  <c r="HM103" i="27"/>
  <c r="HM104" i="27"/>
  <c r="HM99" i="27"/>
  <c r="HM102" i="27"/>
  <c r="DI101" i="27"/>
  <c r="DI98" i="27"/>
  <c r="DI100" i="27"/>
  <c r="DI103" i="27"/>
  <c r="DI102" i="27"/>
  <c r="DI99" i="27"/>
  <c r="H7" i="50"/>
  <c r="AI7" i="30"/>
  <c r="AJ7" i="30" s="1"/>
  <c r="GL100" i="27"/>
  <c r="GL98" i="27"/>
  <c r="GL101" i="27"/>
  <c r="GL103" i="27"/>
  <c r="GL104" i="27"/>
  <c r="GL99" i="27"/>
  <c r="GL102" i="27"/>
  <c r="CH100" i="27"/>
  <c r="CH104" i="27"/>
  <c r="CH99" i="27"/>
  <c r="CH102" i="27"/>
  <c r="CH98" i="27"/>
  <c r="CH101" i="27"/>
  <c r="CH103" i="27"/>
  <c r="N7" i="34"/>
  <c r="N7" i="29"/>
  <c r="M7" i="29"/>
  <c r="JT21" i="24"/>
  <c r="JT21" i="38"/>
  <c r="JR21" i="24"/>
  <c r="JR21" i="38"/>
  <c r="JU21" i="38"/>
  <c r="H7" i="31" s="1"/>
  <c r="JS21" i="24"/>
  <c r="JS21" i="38"/>
  <c r="M7" i="34"/>
  <c r="JO99" i="27"/>
  <c r="JO103" i="27"/>
  <c r="JO98" i="27"/>
  <c r="JO101" i="27"/>
  <c r="JO100" i="27"/>
  <c r="JO104" i="27"/>
  <c r="JO102" i="27"/>
  <c r="FK99" i="27"/>
  <c r="FK103" i="27"/>
  <c r="FK102" i="27"/>
  <c r="FK98" i="27"/>
  <c r="FK101" i="27"/>
  <c r="FK104" i="27"/>
  <c r="FK100" i="27"/>
  <c r="BG99" i="27"/>
  <c r="BG103" i="27"/>
  <c r="BG100" i="27"/>
  <c r="BG102" i="27"/>
  <c r="BG104" i="27"/>
  <c r="BG98" i="27"/>
  <c r="J54" i="49"/>
  <c r="K54" i="49"/>
  <c r="L54" i="49" s="1"/>
  <c r="M54" i="49"/>
  <c r="J52" i="50"/>
  <c r="K52" i="50"/>
  <c r="L52" i="50" s="1"/>
  <c r="M52" i="50"/>
  <c r="J52" i="47"/>
  <c r="K52" i="47"/>
  <c r="M52" i="47"/>
  <c r="J50" i="49"/>
  <c r="K50" i="49"/>
  <c r="L50" i="49" s="1"/>
  <c r="M50" i="49"/>
  <c r="J48" i="50"/>
  <c r="K48" i="50"/>
  <c r="L48" i="50" s="1"/>
  <c r="M48" i="50"/>
  <c r="J46" i="49"/>
  <c r="K46" i="49"/>
  <c r="L46" i="49" s="1"/>
  <c r="M46" i="49"/>
  <c r="J44" i="50"/>
  <c r="K44" i="50"/>
  <c r="L44" i="50" s="1"/>
  <c r="M44" i="50"/>
  <c r="M42" i="49"/>
  <c r="K42" i="49"/>
  <c r="L42" i="49" s="1"/>
  <c r="J42" i="49"/>
  <c r="J40" i="50"/>
  <c r="K40" i="50"/>
  <c r="L40" i="50" s="1"/>
  <c r="M40" i="50"/>
  <c r="J36" i="50"/>
  <c r="K36" i="50"/>
  <c r="L36" i="50" s="1"/>
  <c r="M36" i="50"/>
  <c r="J32" i="50"/>
  <c r="K32" i="50"/>
  <c r="L32" i="50" s="1"/>
  <c r="M32" i="50"/>
  <c r="J28" i="50"/>
  <c r="K28" i="50"/>
  <c r="L28" i="50" s="1"/>
  <c r="M28" i="50"/>
  <c r="K24" i="50"/>
  <c r="L24" i="50" s="1"/>
  <c r="M24" i="50"/>
  <c r="J24" i="50"/>
  <c r="J20" i="50"/>
  <c r="K20" i="50"/>
  <c r="L20" i="50" s="1"/>
  <c r="M20" i="50"/>
  <c r="J16" i="50"/>
  <c r="K16" i="50"/>
  <c r="L16" i="50" s="1"/>
  <c r="M16" i="50"/>
  <c r="J12" i="50"/>
  <c r="K12" i="50"/>
  <c r="L12" i="50" s="1"/>
  <c r="M12" i="50"/>
  <c r="BG101" i="27"/>
  <c r="K53" i="50"/>
  <c r="L53" i="50" s="1"/>
  <c r="M53" i="50"/>
  <c r="J53" i="50"/>
  <c r="M53" i="47"/>
  <c r="K53" i="47"/>
  <c r="J53" i="47"/>
  <c r="M51" i="49"/>
  <c r="K51" i="49"/>
  <c r="L51" i="49" s="1"/>
  <c r="J51" i="49"/>
  <c r="K49" i="50"/>
  <c r="L49" i="50" s="1"/>
  <c r="M49" i="50"/>
  <c r="J49" i="50"/>
  <c r="J49" i="47"/>
  <c r="K49" i="47"/>
  <c r="M49" i="47"/>
  <c r="M47" i="49"/>
  <c r="K47" i="49"/>
  <c r="L47" i="49" s="1"/>
  <c r="J47" i="49"/>
  <c r="K45" i="50"/>
  <c r="L45" i="50" s="1"/>
  <c r="M45" i="50"/>
  <c r="J45" i="50"/>
  <c r="M43" i="49"/>
  <c r="K43" i="49"/>
  <c r="L43" i="49" s="1"/>
  <c r="J43" i="49"/>
  <c r="K41" i="50"/>
  <c r="L41" i="50" s="1"/>
  <c r="M41" i="50"/>
  <c r="J41" i="50"/>
  <c r="K37" i="50"/>
  <c r="L37" i="50" s="1"/>
  <c r="M37" i="50"/>
  <c r="J37" i="50"/>
  <c r="K33" i="50"/>
  <c r="L33" i="50" s="1"/>
  <c r="M33" i="50"/>
  <c r="J33" i="50"/>
  <c r="K29" i="50"/>
  <c r="L29" i="50" s="1"/>
  <c r="M29" i="50"/>
  <c r="J29" i="50"/>
  <c r="J25" i="50"/>
  <c r="K25" i="50"/>
  <c r="L25" i="50" s="1"/>
  <c r="M25" i="50"/>
  <c r="J21" i="50"/>
  <c r="K21" i="50"/>
  <c r="L21" i="50" s="1"/>
  <c r="M21" i="50"/>
  <c r="K17" i="50"/>
  <c r="L17" i="50" s="1"/>
  <c r="M17" i="50"/>
  <c r="J17" i="50"/>
  <c r="K13" i="50"/>
  <c r="L13" i="50" s="1"/>
  <c r="M13" i="50"/>
  <c r="J13" i="50"/>
  <c r="K53" i="49"/>
  <c r="L53" i="49" s="1"/>
  <c r="M53" i="49"/>
  <c r="J53" i="49"/>
  <c r="M51" i="50"/>
  <c r="K51" i="50"/>
  <c r="L51" i="50" s="1"/>
  <c r="J51" i="50"/>
  <c r="J51" i="47"/>
  <c r="K51" i="47"/>
  <c r="M51" i="47"/>
  <c r="K49" i="49"/>
  <c r="L49" i="49" s="1"/>
  <c r="M49" i="49"/>
  <c r="J49" i="49"/>
  <c r="M47" i="50"/>
  <c r="K47" i="50"/>
  <c r="L47" i="50" s="1"/>
  <c r="J47" i="50"/>
  <c r="K45" i="49"/>
  <c r="L45" i="49" s="1"/>
  <c r="M45" i="49"/>
  <c r="J45" i="49"/>
  <c r="M43" i="50"/>
  <c r="K43" i="50"/>
  <c r="L43" i="50" s="1"/>
  <c r="J43" i="50"/>
  <c r="J41" i="49"/>
  <c r="K41" i="49"/>
  <c r="L41" i="49" s="1"/>
  <c r="M41" i="49"/>
  <c r="M39" i="50"/>
  <c r="K39" i="50"/>
  <c r="L39" i="50" s="1"/>
  <c r="J39" i="50"/>
  <c r="M35" i="50"/>
  <c r="K35" i="50"/>
  <c r="L35" i="50" s="1"/>
  <c r="J35" i="50"/>
  <c r="M31" i="50"/>
  <c r="K31" i="50"/>
  <c r="L31" i="50" s="1"/>
  <c r="J31" i="50"/>
  <c r="M27" i="50"/>
  <c r="K27" i="50"/>
  <c r="L27" i="50" s="1"/>
  <c r="J27" i="50"/>
  <c r="J23" i="50"/>
  <c r="K23" i="50"/>
  <c r="L23" i="50" s="1"/>
  <c r="M23" i="50"/>
  <c r="M19" i="50"/>
  <c r="K19" i="50"/>
  <c r="L19" i="50" s="1"/>
  <c r="J19" i="50"/>
  <c r="M15" i="50"/>
  <c r="K15" i="50"/>
  <c r="L15" i="50" s="1"/>
  <c r="J15" i="50"/>
  <c r="M11" i="50"/>
  <c r="K11" i="50"/>
  <c r="L11" i="50" s="1"/>
  <c r="J11" i="50"/>
  <c r="R51" i="47"/>
  <c r="S51" i="47"/>
  <c r="T51" i="47" s="1"/>
  <c r="AI50" i="48"/>
  <c r="AJ50" i="48" s="1"/>
  <c r="AJ50" i="47"/>
  <c r="AE17" i="50"/>
  <c r="AF17" i="50" s="1"/>
  <c r="AG17" i="50"/>
  <c r="AD17" i="50"/>
  <c r="AD52" i="49"/>
  <c r="AE52" i="49"/>
  <c r="AF52" i="49" s="1"/>
  <c r="AG52" i="49"/>
  <c r="AI33" i="50"/>
  <c r="AJ33" i="50" s="1"/>
  <c r="AK33" i="50"/>
  <c r="AH33" i="50"/>
  <c r="AK43" i="50"/>
  <c r="AI43" i="50"/>
  <c r="AJ43" i="50" s="1"/>
  <c r="AH43" i="50"/>
  <c r="W49" i="49"/>
  <c r="X49" i="49" s="1"/>
  <c r="Y49" i="49"/>
  <c r="V49" i="49"/>
  <c r="V49" i="47"/>
  <c r="W49" i="47"/>
  <c r="AK49" i="30"/>
  <c r="Y49" i="47"/>
  <c r="AK11" i="50"/>
  <c r="AI11" i="50"/>
  <c r="AJ11" i="50" s="1"/>
  <c r="AH11" i="50"/>
  <c r="T7" i="29"/>
  <c r="U7" i="29" s="1"/>
  <c r="N42" i="50"/>
  <c r="O42" i="50"/>
  <c r="P42" i="50" s="1"/>
  <c r="Q42" i="50"/>
  <c r="GL99" i="24"/>
  <c r="GL101" i="24"/>
  <c r="GL104" i="24"/>
  <c r="GL100" i="24"/>
  <c r="GL103" i="24"/>
  <c r="AD12" i="47"/>
  <c r="AE12" i="47"/>
  <c r="AD52" i="47"/>
  <c r="AE52" i="47"/>
  <c r="AG52" i="47"/>
  <c r="AE30" i="47"/>
  <c r="AD30" i="47"/>
  <c r="AD24" i="47"/>
  <c r="AE24" i="47"/>
  <c r="AD37" i="47"/>
  <c r="AE37" i="47"/>
  <c r="AE22" i="47"/>
  <c r="AD22" i="47"/>
  <c r="AE53" i="47"/>
  <c r="AD53" i="47"/>
  <c r="AG53" i="47"/>
  <c r="W53" i="49"/>
  <c r="X53" i="49" s="1"/>
  <c r="Y53" i="49"/>
  <c r="V53" i="49"/>
  <c r="Y53" i="47"/>
  <c r="W53" i="47"/>
  <c r="AK53" i="30"/>
  <c r="V53" i="47"/>
  <c r="V44" i="49"/>
  <c r="W44" i="49"/>
  <c r="X44" i="49" s="1"/>
  <c r="Y44" i="49"/>
  <c r="Y50" i="47"/>
  <c r="W50" i="47"/>
  <c r="V50" i="47"/>
  <c r="AK50" i="30"/>
  <c r="V48" i="49"/>
  <c r="W48" i="49"/>
  <c r="X48" i="49" s="1"/>
  <c r="Y48" i="49"/>
  <c r="AI13" i="50"/>
  <c r="AJ13" i="50" s="1"/>
  <c r="AK13" i="50"/>
  <c r="AH13" i="50"/>
  <c r="AH14" i="50"/>
  <c r="AI14" i="50"/>
  <c r="AJ14" i="50" s="1"/>
  <c r="AK14" i="50"/>
  <c r="AD10" i="50"/>
  <c r="AE10" i="50"/>
  <c r="AF10" i="50" s="1"/>
  <c r="AG10" i="50"/>
  <c r="AG26" i="50"/>
  <c r="AK19" i="50"/>
  <c r="AI19" i="50"/>
  <c r="AJ19" i="50" s="1"/>
  <c r="AH19" i="50"/>
  <c r="AH41" i="49"/>
  <c r="AI41" i="49"/>
  <c r="AJ41" i="49" s="1"/>
  <c r="AK41" i="49"/>
  <c r="AH43" i="49"/>
  <c r="AH46" i="49"/>
  <c r="AI46" i="49"/>
  <c r="AJ46" i="49" s="1"/>
  <c r="AK46" i="49"/>
  <c r="Q42" i="49"/>
  <c r="O42" i="49"/>
  <c r="P42" i="49" s="1"/>
  <c r="N42" i="49"/>
  <c r="AD32" i="47"/>
  <c r="AE32" i="47"/>
  <c r="AD40" i="50"/>
  <c r="AE40" i="50"/>
  <c r="AF40" i="50" s="1"/>
  <c r="AG40" i="50"/>
  <c r="AD41" i="49"/>
  <c r="AE41" i="49"/>
  <c r="AF41" i="49" s="1"/>
  <c r="AG41" i="49"/>
  <c r="AD44" i="50"/>
  <c r="AE44" i="50"/>
  <c r="AF44" i="50" s="1"/>
  <c r="AG44" i="50"/>
  <c r="AE45" i="49"/>
  <c r="AF45" i="49" s="1"/>
  <c r="AG45" i="49"/>
  <c r="AD52" i="50"/>
  <c r="AE52" i="50"/>
  <c r="AF52" i="50" s="1"/>
  <c r="AG52" i="50"/>
  <c r="AD45" i="49"/>
  <c r="BG102" i="24"/>
  <c r="BG103" i="24"/>
  <c r="BG99" i="24"/>
  <c r="AD40" i="47"/>
  <c r="AE40" i="47"/>
  <c r="AE33" i="47"/>
  <c r="AD33" i="47"/>
  <c r="AH53" i="47"/>
  <c r="AK53" i="47"/>
  <c r="Y54" i="47"/>
  <c r="W54" i="47"/>
  <c r="V54" i="47"/>
  <c r="AK54" i="30"/>
  <c r="V52" i="49"/>
  <c r="W52" i="49"/>
  <c r="X52" i="49" s="1"/>
  <c r="Y52" i="49"/>
  <c r="V52" i="47"/>
  <c r="W52" i="47"/>
  <c r="Y52" i="47"/>
  <c r="AK52" i="30"/>
  <c r="W45" i="49"/>
  <c r="X45" i="49" s="1"/>
  <c r="Y45" i="49"/>
  <c r="V45" i="49"/>
  <c r="AD34" i="47"/>
  <c r="AE34" i="47"/>
  <c r="AG15" i="50"/>
  <c r="AE15" i="50"/>
  <c r="AF15" i="50" s="1"/>
  <c r="AD15" i="50"/>
  <c r="AG11" i="50"/>
  <c r="AE11" i="50"/>
  <c r="AF11" i="50" s="1"/>
  <c r="AD11" i="50"/>
  <c r="AD23" i="50"/>
  <c r="AE23" i="50"/>
  <c r="AF23" i="50" s="1"/>
  <c r="AG23" i="50"/>
  <c r="AI41" i="50"/>
  <c r="AJ41" i="50" s="1"/>
  <c r="AK41" i="50"/>
  <c r="AH41" i="50"/>
  <c r="AD39" i="47"/>
  <c r="AE39" i="47"/>
  <c r="AE47" i="47"/>
  <c r="AI53" i="47"/>
  <c r="N14" i="50"/>
  <c r="O14" i="50"/>
  <c r="P14" i="50" s="1"/>
  <c r="Q14" i="50"/>
  <c r="Q15" i="50"/>
  <c r="O15" i="50"/>
  <c r="P15" i="50" s="1"/>
  <c r="N15" i="50"/>
  <c r="N16" i="50"/>
  <c r="O16" i="50"/>
  <c r="P16" i="50" s="1"/>
  <c r="Q16" i="50"/>
  <c r="O17" i="50"/>
  <c r="P17" i="50" s="1"/>
  <c r="Q17" i="50"/>
  <c r="N17" i="50"/>
  <c r="N20" i="50"/>
  <c r="O20" i="50"/>
  <c r="P20" i="50" s="1"/>
  <c r="Q20" i="50"/>
  <c r="N21" i="50"/>
  <c r="O21" i="50"/>
  <c r="P21" i="50" s="1"/>
  <c r="Q21" i="50"/>
  <c r="O24" i="50"/>
  <c r="P24" i="50" s="1"/>
  <c r="Q24" i="50"/>
  <c r="N24" i="50"/>
  <c r="N25" i="50"/>
  <c r="O25" i="50"/>
  <c r="P25" i="50" s="1"/>
  <c r="Q25" i="50"/>
  <c r="N28" i="50"/>
  <c r="O28" i="50"/>
  <c r="P28" i="50" s="1"/>
  <c r="Q28" i="50"/>
  <c r="O29" i="50"/>
  <c r="P29" i="50" s="1"/>
  <c r="Q29" i="50"/>
  <c r="N29" i="50"/>
  <c r="N32" i="50"/>
  <c r="O32" i="50"/>
  <c r="P32" i="50" s="1"/>
  <c r="Q32" i="50"/>
  <c r="O33" i="50"/>
  <c r="P33" i="50" s="1"/>
  <c r="Q33" i="50"/>
  <c r="N33" i="50"/>
  <c r="N36" i="50"/>
  <c r="O36" i="50"/>
  <c r="P36" i="50" s="1"/>
  <c r="Q36" i="50"/>
  <c r="O37" i="50"/>
  <c r="P37" i="50" s="1"/>
  <c r="Q37" i="50"/>
  <c r="N37" i="50"/>
  <c r="N40" i="50"/>
  <c r="O40" i="50"/>
  <c r="P40" i="50" s="1"/>
  <c r="Q40" i="50"/>
  <c r="O41" i="50"/>
  <c r="P41" i="50" s="1"/>
  <c r="Q41" i="50"/>
  <c r="N41" i="50"/>
  <c r="N44" i="50"/>
  <c r="O44" i="50"/>
  <c r="P44" i="50" s="1"/>
  <c r="Q44" i="50"/>
  <c r="O45" i="50"/>
  <c r="P45" i="50" s="1"/>
  <c r="Q45" i="50"/>
  <c r="N45" i="50"/>
  <c r="N48" i="50"/>
  <c r="O48" i="50"/>
  <c r="P48" i="50" s="1"/>
  <c r="Q48" i="50"/>
  <c r="N49" i="47"/>
  <c r="O49" i="47"/>
  <c r="O49" i="50"/>
  <c r="P49" i="50" s="1"/>
  <c r="Q49" i="50"/>
  <c r="N52" i="47"/>
  <c r="O52" i="47"/>
  <c r="Q52" i="47"/>
  <c r="N52" i="50"/>
  <c r="O52" i="50"/>
  <c r="P52" i="50" s="1"/>
  <c r="Q52" i="50"/>
  <c r="Q53" i="47"/>
  <c r="O53" i="47"/>
  <c r="N53" i="47"/>
  <c r="O53" i="50"/>
  <c r="P53" i="50" s="1"/>
  <c r="Q53" i="50"/>
  <c r="N53" i="50"/>
  <c r="F41" i="49"/>
  <c r="G41" i="49"/>
  <c r="H41" i="49" s="1"/>
  <c r="I41" i="49"/>
  <c r="F44" i="49"/>
  <c r="G44" i="49"/>
  <c r="H44" i="49" s="1"/>
  <c r="I44" i="49"/>
  <c r="G45" i="49"/>
  <c r="H45" i="49" s="1"/>
  <c r="I45" i="49"/>
  <c r="F45" i="49"/>
  <c r="F48" i="49"/>
  <c r="G48" i="49"/>
  <c r="H48" i="49" s="1"/>
  <c r="I48" i="49"/>
  <c r="G49" i="49"/>
  <c r="H49" i="49" s="1"/>
  <c r="I49" i="49"/>
  <c r="F49" i="49"/>
  <c r="F52" i="49"/>
  <c r="G52" i="49"/>
  <c r="H52" i="49" s="1"/>
  <c r="I52" i="49"/>
  <c r="G53" i="49"/>
  <c r="H53" i="49" s="1"/>
  <c r="I53" i="49"/>
  <c r="F53" i="49"/>
  <c r="CH100" i="24"/>
  <c r="R21" i="50"/>
  <c r="S21" i="50"/>
  <c r="T21" i="50" s="1"/>
  <c r="U21" i="50"/>
  <c r="AH51" i="47"/>
  <c r="AK51" i="47"/>
  <c r="AI51" i="47"/>
  <c r="V54" i="50"/>
  <c r="W54" i="50"/>
  <c r="X54" i="50" s="1"/>
  <c r="Y54" i="50"/>
  <c r="V52" i="50"/>
  <c r="W52" i="50"/>
  <c r="X52" i="50" s="1"/>
  <c r="Y52" i="50"/>
  <c r="Y51" i="49"/>
  <c r="W51" i="49"/>
  <c r="X51" i="49" s="1"/>
  <c r="V50" i="50"/>
  <c r="W50" i="50"/>
  <c r="X50" i="50" s="1"/>
  <c r="V48" i="50"/>
  <c r="W48" i="50"/>
  <c r="X48" i="50" s="1"/>
  <c r="Y47" i="49"/>
  <c r="W47" i="49"/>
  <c r="X47" i="49" s="1"/>
  <c r="V46" i="50"/>
  <c r="W46" i="50"/>
  <c r="X46" i="50" s="1"/>
  <c r="V44" i="50"/>
  <c r="W44" i="50"/>
  <c r="X44" i="50" s="1"/>
  <c r="Y44" i="50"/>
  <c r="V40" i="50"/>
  <c r="W40" i="50"/>
  <c r="X40" i="50" s="1"/>
  <c r="Y40" i="50"/>
  <c r="V38" i="50"/>
  <c r="W38" i="50"/>
  <c r="X38" i="50" s="1"/>
  <c r="Y38" i="50"/>
  <c r="V36" i="50"/>
  <c r="W36" i="50"/>
  <c r="X36" i="50" s="1"/>
  <c r="Y36" i="50"/>
  <c r="V32" i="50"/>
  <c r="W32" i="50"/>
  <c r="X32" i="50" s="1"/>
  <c r="Y32" i="50"/>
  <c r="V30" i="50"/>
  <c r="W30" i="50"/>
  <c r="X30" i="50" s="1"/>
  <c r="Y30" i="50"/>
  <c r="V28" i="50"/>
  <c r="W28" i="50"/>
  <c r="X28" i="50" s="1"/>
  <c r="Y28" i="50"/>
  <c r="W24" i="50"/>
  <c r="X24" i="50" s="1"/>
  <c r="Y24" i="50"/>
  <c r="V24" i="50"/>
  <c r="Y22" i="50"/>
  <c r="W22" i="50"/>
  <c r="X22" i="50" s="1"/>
  <c r="V22" i="50"/>
  <c r="V18" i="50"/>
  <c r="W18" i="50"/>
  <c r="X18" i="50" s="1"/>
  <c r="Y18" i="50"/>
  <c r="V14" i="50"/>
  <c r="W14" i="50"/>
  <c r="X14" i="50" s="1"/>
  <c r="Y14" i="50"/>
  <c r="V10" i="50"/>
  <c r="W10" i="50"/>
  <c r="X10" i="50" s="1"/>
  <c r="Y10" i="50"/>
  <c r="AE53" i="50"/>
  <c r="AF53" i="50" s="1"/>
  <c r="AG53" i="50"/>
  <c r="AD53" i="50"/>
  <c r="AE49" i="47"/>
  <c r="AD49" i="47"/>
  <c r="AG49" i="47"/>
  <c r="AD45" i="47"/>
  <c r="AE45" i="47"/>
  <c r="AE37" i="50"/>
  <c r="AF37" i="50" s="1"/>
  <c r="AG37" i="50"/>
  <c r="AD37" i="50"/>
  <c r="AD54" i="49"/>
  <c r="AE54" i="49"/>
  <c r="AF54" i="49" s="1"/>
  <c r="AG54" i="49"/>
  <c r="AD34" i="50"/>
  <c r="AE34" i="50"/>
  <c r="AF34" i="50" s="1"/>
  <c r="AG34" i="50"/>
  <c r="AG43" i="50"/>
  <c r="AE43" i="50"/>
  <c r="AF43" i="50" s="1"/>
  <c r="AD43" i="50"/>
  <c r="AE53" i="49"/>
  <c r="AF53" i="49" s="1"/>
  <c r="AG53" i="49"/>
  <c r="AD53" i="49"/>
  <c r="AD21" i="47"/>
  <c r="AE21" i="47"/>
  <c r="AI52" i="47"/>
  <c r="AK52" i="47"/>
  <c r="AH25" i="50"/>
  <c r="AI25" i="50"/>
  <c r="AJ25" i="50" s="1"/>
  <c r="AK25" i="50"/>
  <c r="AK22" i="50"/>
  <c r="AI22" i="50"/>
  <c r="AJ22" i="50" s="1"/>
  <c r="AH22" i="50"/>
  <c r="AI37" i="50"/>
  <c r="AJ37" i="50" s="1"/>
  <c r="AK37" i="50"/>
  <c r="AH37" i="50"/>
  <c r="AE29" i="50"/>
  <c r="AF29" i="50" s="1"/>
  <c r="AG29" i="50"/>
  <c r="AD29" i="50"/>
  <c r="AG47" i="49"/>
  <c r="AE47" i="49"/>
  <c r="AF47" i="49" s="1"/>
  <c r="AD47" i="49"/>
  <c r="AE51" i="47"/>
  <c r="AD51" i="47"/>
  <c r="AG51" i="47"/>
  <c r="AG51" i="49"/>
  <c r="AE51" i="49"/>
  <c r="AF51" i="49" s="1"/>
  <c r="AD51" i="49"/>
  <c r="AH12" i="50"/>
  <c r="AI12" i="50"/>
  <c r="AJ12" i="50" s="1"/>
  <c r="AK12" i="50"/>
  <c r="Q49" i="47"/>
  <c r="V51" i="49"/>
  <c r="N41" i="49"/>
  <c r="O41" i="49"/>
  <c r="P41" i="49" s="1"/>
  <c r="Q41" i="49"/>
  <c r="N44" i="49"/>
  <c r="O44" i="49"/>
  <c r="P44" i="49" s="1"/>
  <c r="Q44" i="49"/>
  <c r="O45" i="49"/>
  <c r="P45" i="49" s="1"/>
  <c r="Q45" i="49"/>
  <c r="N45" i="49"/>
  <c r="N48" i="49"/>
  <c r="O48" i="49"/>
  <c r="P48" i="49" s="1"/>
  <c r="Q48" i="49"/>
  <c r="O49" i="49"/>
  <c r="P49" i="49" s="1"/>
  <c r="Q49" i="49"/>
  <c r="N49" i="49"/>
  <c r="N52" i="49"/>
  <c r="O52" i="49"/>
  <c r="P52" i="49" s="1"/>
  <c r="Q52" i="49"/>
  <c r="O53" i="49"/>
  <c r="P53" i="49" s="1"/>
  <c r="Q53" i="49"/>
  <c r="N53" i="49"/>
  <c r="F12" i="50"/>
  <c r="G12" i="50"/>
  <c r="H12" i="50" s="1"/>
  <c r="I12" i="50"/>
  <c r="G13" i="50"/>
  <c r="H13" i="50" s="1"/>
  <c r="I13" i="50"/>
  <c r="F13" i="50"/>
  <c r="F16" i="50"/>
  <c r="G16" i="50"/>
  <c r="H16" i="50" s="1"/>
  <c r="I16" i="50"/>
  <c r="G17" i="50"/>
  <c r="H17" i="50" s="1"/>
  <c r="I17" i="50"/>
  <c r="F17" i="50"/>
  <c r="F20" i="50"/>
  <c r="G20" i="50"/>
  <c r="H20" i="50" s="1"/>
  <c r="I20" i="50"/>
  <c r="F21" i="50"/>
  <c r="G21" i="50"/>
  <c r="H21" i="50" s="1"/>
  <c r="I21" i="50"/>
  <c r="G24" i="50"/>
  <c r="H24" i="50" s="1"/>
  <c r="I24" i="50"/>
  <c r="F24" i="50"/>
  <c r="F25" i="50"/>
  <c r="G25" i="50"/>
  <c r="H25" i="50" s="1"/>
  <c r="I25" i="50"/>
  <c r="F28" i="50"/>
  <c r="G28" i="50"/>
  <c r="H28" i="50" s="1"/>
  <c r="I28" i="50"/>
  <c r="G29" i="50"/>
  <c r="H29" i="50" s="1"/>
  <c r="I29" i="50"/>
  <c r="F29" i="50"/>
  <c r="F32" i="50"/>
  <c r="G32" i="50"/>
  <c r="H32" i="50" s="1"/>
  <c r="I32" i="50"/>
  <c r="G33" i="50"/>
  <c r="H33" i="50" s="1"/>
  <c r="I33" i="50"/>
  <c r="F33" i="50"/>
  <c r="F36" i="50"/>
  <c r="G36" i="50"/>
  <c r="H36" i="50" s="1"/>
  <c r="I36" i="50"/>
  <c r="G37" i="50"/>
  <c r="H37" i="50" s="1"/>
  <c r="I37" i="50"/>
  <c r="F40" i="50"/>
  <c r="G40" i="50"/>
  <c r="H40" i="50" s="1"/>
  <c r="I40" i="50"/>
  <c r="G41" i="50"/>
  <c r="H41" i="50" s="1"/>
  <c r="I41" i="50"/>
  <c r="F41" i="50"/>
  <c r="F44" i="50"/>
  <c r="G44" i="50"/>
  <c r="H44" i="50" s="1"/>
  <c r="I44" i="50"/>
  <c r="G45" i="50"/>
  <c r="H45" i="50" s="1"/>
  <c r="I45" i="50"/>
  <c r="F48" i="50"/>
  <c r="G48" i="50"/>
  <c r="H48" i="50" s="1"/>
  <c r="I48" i="50"/>
  <c r="F49" i="47"/>
  <c r="G49" i="47"/>
  <c r="G49" i="50"/>
  <c r="H49" i="50" s="1"/>
  <c r="I49" i="50"/>
  <c r="F49" i="50"/>
  <c r="F52" i="47"/>
  <c r="G52" i="47"/>
  <c r="I52" i="47"/>
  <c r="F52" i="50"/>
  <c r="G52" i="50"/>
  <c r="H52" i="50" s="1"/>
  <c r="I53" i="47"/>
  <c r="G53" i="47"/>
  <c r="F53" i="47"/>
  <c r="G53" i="50"/>
  <c r="H53" i="50" s="1"/>
  <c r="I53" i="50"/>
  <c r="F53" i="50"/>
  <c r="CH103" i="24"/>
  <c r="V54" i="49"/>
  <c r="W54" i="49"/>
  <c r="X54" i="49" s="1"/>
  <c r="Y51" i="50"/>
  <c r="W51" i="50"/>
  <c r="X51" i="50" s="1"/>
  <c r="V51" i="50"/>
  <c r="V51" i="47"/>
  <c r="W51" i="47"/>
  <c r="AK51" i="30"/>
  <c r="V50" i="49"/>
  <c r="W50" i="49"/>
  <c r="X50" i="49" s="1"/>
  <c r="Y50" i="49"/>
  <c r="Y47" i="50"/>
  <c r="W47" i="50"/>
  <c r="X47" i="50" s="1"/>
  <c r="V47" i="50"/>
  <c r="V46" i="49"/>
  <c r="W46" i="49"/>
  <c r="X46" i="49" s="1"/>
  <c r="Y46" i="49"/>
  <c r="Y43" i="50"/>
  <c r="W43" i="50"/>
  <c r="X43" i="50" s="1"/>
  <c r="Y39" i="50"/>
  <c r="W39" i="50"/>
  <c r="X39" i="50" s="1"/>
  <c r="V39" i="50"/>
  <c r="Y31" i="50"/>
  <c r="W31" i="50"/>
  <c r="X31" i="50" s="1"/>
  <c r="V31" i="50"/>
  <c r="V23" i="50"/>
  <c r="W23" i="50"/>
  <c r="X23" i="50" s="1"/>
  <c r="Y23" i="50"/>
  <c r="V21" i="50"/>
  <c r="W21" i="50"/>
  <c r="X21" i="50" s="1"/>
  <c r="Y21" i="50"/>
  <c r="Y19" i="50"/>
  <c r="W19" i="50"/>
  <c r="X19" i="50" s="1"/>
  <c r="V19" i="50"/>
  <c r="W17" i="50"/>
  <c r="X17" i="50" s="1"/>
  <c r="Y17" i="50"/>
  <c r="V17" i="50"/>
  <c r="Y15" i="50"/>
  <c r="W15" i="50"/>
  <c r="X15" i="50" s="1"/>
  <c r="V15" i="50"/>
  <c r="W13" i="50"/>
  <c r="X13" i="50" s="1"/>
  <c r="Y13" i="50"/>
  <c r="V13" i="50"/>
  <c r="Y11" i="50"/>
  <c r="W11" i="50"/>
  <c r="X11" i="50" s="1"/>
  <c r="V11" i="50"/>
  <c r="AG42" i="49"/>
  <c r="AE42" i="49"/>
  <c r="AF42" i="49" s="1"/>
  <c r="AD42" i="49"/>
  <c r="AE35" i="47"/>
  <c r="AD35" i="47"/>
  <c r="AD50" i="49"/>
  <c r="AE50" i="49"/>
  <c r="AF50" i="49" s="1"/>
  <c r="AG50" i="49"/>
  <c r="AD20" i="50"/>
  <c r="AG20" i="50"/>
  <c r="AE20" i="50"/>
  <c r="AF20" i="50" s="1"/>
  <c r="AD9" i="47"/>
  <c r="AE9" i="47"/>
  <c r="AH21" i="50"/>
  <c r="AI21" i="50"/>
  <c r="AJ21" i="50" s="1"/>
  <c r="AK21" i="50"/>
  <c r="AB7" i="29"/>
  <c r="AC7" i="29" s="1"/>
  <c r="AD28" i="50"/>
  <c r="AE28" i="50"/>
  <c r="AF28" i="50" s="1"/>
  <c r="AG28" i="50"/>
  <c r="AD30" i="50"/>
  <c r="AE30" i="50"/>
  <c r="AF30" i="50" s="1"/>
  <c r="AG30" i="50"/>
  <c r="AD48" i="50"/>
  <c r="AE48" i="50"/>
  <c r="AF48" i="50" s="1"/>
  <c r="AG48" i="50"/>
  <c r="AE49" i="49"/>
  <c r="AF49" i="49" s="1"/>
  <c r="AG49" i="49"/>
  <c r="AD49" i="49"/>
  <c r="AG51" i="50"/>
  <c r="AE51" i="50"/>
  <c r="AF51" i="50" s="1"/>
  <c r="AD51" i="50"/>
  <c r="V47" i="49"/>
  <c r="Y50" i="50"/>
  <c r="N49" i="50"/>
  <c r="Y48" i="50"/>
  <c r="O13" i="50"/>
  <c r="P13" i="50" s="1"/>
  <c r="Q13" i="50"/>
  <c r="N13" i="50"/>
  <c r="N18" i="50"/>
  <c r="O18" i="50"/>
  <c r="P18" i="50" s="1"/>
  <c r="Q18" i="50"/>
  <c r="Q19" i="50"/>
  <c r="O19" i="50"/>
  <c r="P19" i="50" s="1"/>
  <c r="N19" i="50"/>
  <c r="Q22" i="50"/>
  <c r="O22" i="50"/>
  <c r="P22" i="50" s="1"/>
  <c r="N22" i="50"/>
  <c r="N23" i="50"/>
  <c r="O23" i="50"/>
  <c r="P23" i="50" s="1"/>
  <c r="Q23" i="50"/>
  <c r="Q26" i="50"/>
  <c r="O26" i="50"/>
  <c r="P26" i="50" s="1"/>
  <c r="N26" i="50"/>
  <c r="Q27" i="50"/>
  <c r="O27" i="50"/>
  <c r="P27" i="50" s="1"/>
  <c r="N27" i="50"/>
  <c r="N30" i="50"/>
  <c r="O30" i="50"/>
  <c r="P30" i="50" s="1"/>
  <c r="Q31" i="50"/>
  <c r="O31" i="50"/>
  <c r="P31" i="50" s="1"/>
  <c r="N31" i="50"/>
  <c r="N34" i="50"/>
  <c r="O34" i="50"/>
  <c r="P34" i="50" s="1"/>
  <c r="Q35" i="50"/>
  <c r="O35" i="50"/>
  <c r="P35" i="50" s="1"/>
  <c r="N35" i="50"/>
  <c r="N38" i="50"/>
  <c r="O38" i="50"/>
  <c r="P38" i="50" s="1"/>
  <c r="Q39" i="50"/>
  <c r="O39" i="50"/>
  <c r="P39" i="50" s="1"/>
  <c r="N39" i="50"/>
  <c r="Q43" i="49"/>
  <c r="O43" i="49"/>
  <c r="P43" i="49" s="1"/>
  <c r="N46" i="50"/>
  <c r="O46" i="50"/>
  <c r="P46" i="50" s="1"/>
  <c r="Q46" i="50"/>
  <c r="Q47" i="50"/>
  <c r="O47" i="50"/>
  <c r="P47" i="50" s="1"/>
  <c r="Q50" i="47"/>
  <c r="O50" i="47"/>
  <c r="N50" i="50"/>
  <c r="O50" i="50"/>
  <c r="P50" i="50" s="1"/>
  <c r="Q50" i="50"/>
  <c r="N51" i="47"/>
  <c r="O51" i="47"/>
  <c r="Q51" i="50"/>
  <c r="O51" i="50"/>
  <c r="P51" i="50" s="1"/>
  <c r="Q54" i="47"/>
  <c r="O54" i="47"/>
  <c r="N54" i="50"/>
  <c r="O54" i="50"/>
  <c r="P54" i="50" s="1"/>
  <c r="Q54" i="50"/>
  <c r="JZ21" i="24"/>
  <c r="F10" i="50"/>
  <c r="G10" i="50"/>
  <c r="I10" i="50"/>
  <c r="I11" i="50"/>
  <c r="G11" i="50"/>
  <c r="H11" i="50" s="1"/>
  <c r="F11" i="50"/>
  <c r="F14" i="50"/>
  <c r="G14" i="50"/>
  <c r="H14" i="50" s="1"/>
  <c r="I14" i="50"/>
  <c r="I15" i="50"/>
  <c r="G15" i="50"/>
  <c r="H15" i="50" s="1"/>
  <c r="F15" i="50"/>
  <c r="F18" i="50"/>
  <c r="G18" i="50"/>
  <c r="H18" i="50" s="1"/>
  <c r="I18" i="50"/>
  <c r="I19" i="50"/>
  <c r="G19" i="50"/>
  <c r="H19" i="50" s="1"/>
  <c r="F19" i="50"/>
  <c r="I22" i="50"/>
  <c r="G22" i="50"/>
  <c r="H22" i="50" s="1"/>
  <c r="F22" i="50"/>
  <c r="F23" i="50"/>
  <c r="G23" i="50"/>
  <c r="H23" i="50" s="1"/>
  <c r="I23" i="50"/>
  <c r="I26" i="50"/>
  <c r="G26" i="50"/>
  <c r="H26" i="50" s="1"/>
  <c r="F26" i="50"/>
  <c r="I27" i="50"/>
  <c r="G27" i="50"/>
  <c r="H27" i="50" s="1"/>
  <c r="F27" i="50"/>
  <c r="F30" i="50"/>
  <c r="G30" i="50"/>
  <c r="H30" i="50" s="1"/>
  <c r="I30" i="50"/>
  <c r="I31" i="50"/>
  <c r="G31" i="50"/>
  <c r="H31" i="50" s="1"/>
  <c r="F31" i="50"/>
  <c r="F34" i="50"/>
  <c r="G34" i="50"/>
  <c r="H34" i="50" s="1"/>
  <c r="I34" i="50"/>
  <c r="I35" i="50"/>
  <c r="G35" i="50"/>
  <c r="H35" i="50" s="1"/>
  <c r="F35" i="50"/>
  <c r="F38" i="50"/>
  <c r="G38" i="50"/>
  <c r="H38" i="50" s="1"/>
  <c r="I38" i="50"/>
  <c r="I39" i="50"/>
  <c r="G39" i="50"/>
  <c r="H39" i="50" s="1"/>
  <c r="F39" i="50"/>
  <c r="F42" i="50"/>
  <c r="G42" i="50"/>
  <c r="H42" i="50" s="1"/>
  <c r="I42" i="50"/>
  <c r="I43" i="50"/>
  <c r="G43" i="50"/>
  <c r="H43" i="50" s="1"/>
  <c r="F43" i="50"/>
  <c r="F46" i="50"/>
  <c r="G46" i="50"/>
  <c r="H46" i="50" s="1"/>
  <c r="I47" i="50"/>
  <c r="G47" i="50"/>
  <c r="H47" i="50" s="1"/>
  <c r="F47" i="50"/>
  <c r="I50" i="47"/>
  <c r="G50" i="47"/>
  <c r="F50" i="50"/>
  <c r="G50" i="50"/>
  <c r="H50" i="50" s="1"/>
  <c r="F51" i="47"/>
  <c r="G51" i="47"/>
  <c r="I51" i="50"/>
  <c r="G51" i="50"/>
  <c r="H51" i="50" s="1"/>
  <c r="F51" i="50"/>
  <c r="I54" i="47"/>
  <c r="G54" i="47"/>
  <c r="F54" i="50"/>
  <c r="G54" i="50"/>
  <c r="H54" i="50" s="1"/>
  <c r="I54" i="50"/>
  <c r="AD29" i="47"/>
  <c r="AE29" i="47"/>
  <c r="AD14" i="47"/>
  <c r="AE14" i="47"/>
  <c r="W49" i="50"/>
  <c r="X49" i="50" s="1"/>
  <c r="Y49" i="50"/>
  <c r="V49" i="50"/>
  <c r="W41" i="50"/>
  <c r="X41" i="50" s="1"/>
  <c r="Y41" i="50"/>
  <c r="V41" i="50"/>
  <c r="W33" i="50"/>
  <c r="X33" i="50" s="1"/>
  <c r="Y33" i="50"/>
  <c r="V33" i="50"/>
  <c r="V25" i="50"/>
  <c r="W25" i="50"/>
  <c r="X25" i="50" s="1"/>
  <c r="Y25" i="50"/>
  <c r="V20" i="50"/>
  <c r="W20" i="50"/>
  <c r="X20" i="50" s="1"/>
  <c r="Y20" i="50"/>
  <c r="V16" i="50"/>
  <c r="W16" i="50"/>
  <c r="X16" i="50" s="1"/>
  <c r="Y16" i="50"/>
  <c r="V12" i="50"/>
  <c r="W12" i="50"/>
  <c r="X12" i="50" s="1"/>
  <c r="Y12" i="50"/>
  <c r="AE54" i="47"/>
  <c r="AD54" i="47"/>
  <c r="AG54" i="47"/>
  <c r="AD32" i="50"/>
  <c r="AE32" i="50"/>
  <c r="AF32" i="50" s="1"/>
  <c r="AG32" i="50"/>
  <c r="AG19" i="50"/>
  <c r="AE19" i="50"/>
  <c r="AF19" i="50" s="1"/>
  <c r="AD19" i="50"/>
  <c r="AE43" i="47"/>
  <c r="AD43" i="47"/>
  <c r="AI49" i="50"/>
  <c r="AJ49" i="50" s="1"/>
  <c r="AK49" i="50"/>
  <c r="AI45" i="50"/>
  <c r="AJ45" i="50" s="1"/>
  <c r="AK45" i="50"/>
  <c r="AK42" i="49"/>
  <c r="AI42" i="49"/>
  <c r="AJ42" i="49" s="1"/>
  <c r="AH42" i="49"/>
  <c r="AH50" i="47"/>
  <c r="AK50" i="47"/>
  <c r="AH54" i="50"/>
  <c r="AI54" i="50"/>
  <c r="AJ54" i="50" s="1"/>
  <c r="AH54" i="47"/>
  <c r="AK54" i="47"/>
  <c r="AI26" i="50"/>
  <c r="AJ26" i="50" s="1"/>
  <c r="AH26" i="50"/>
  <c r="AK26" i="50"/>
  <c r="AH48" i="47"/>
  <c r="AK48" i="47"/>
  <c r="AD10" i="47"/>
  <c r="AE10" i="47"/>
  <c r="AD12" i="50"/>
  <c r="AE12" i="50"/>
  <c r="AF12" i="50" s="1"/>
  <c r="AG12" i="50"/>
  <c r="AD14" i="50"/>
  <c r="AD21" i="50"/>
  <c r="AE21" i="50"/>
  <c r="AF21" i="50" s="1"/>
  <c r="AG21" i="50"/>
  <c r="AE24" i="50"/>
  <c r="AF24" i="50" s="1"/>
  <c r="AG24" i="50"/>
  <c r="AD24" i="50"/>
  <c r="AD25" i="50"/>
  <c r="AE25" i="50"/>
  <c r="AF25" i="50" s="1"/>
  <c r="AG25" i="50"/>
  <c r="AD38" i="50"/>
  <c r="AE38" i="50"/>
  <c r="AF38" i="50" s="1"/>
  <c r="AG38" i="50"/>
  <c r="AG47" i="50"/>
  <c r="AE47" i="50"/>
  <c r="AF47" i="50" s="1"/>
  <c r="AD47" i="50"/>
  <c r="AD50" i="50"/>
  <c r="AE50" i="50"/>
  <c r="AF50" i="50" s="1"/>
  <c r="AG50" i="50"/>
  <c r="AK15" i="50"/>
  <c r="AI15" i="50"/>
  <c r="AJ15" i="50" s="1"/>
  <c r="AH15" i="50"/>
  <c r="AK27" i="50"/>
  <c r="AI27" i="50"/>
  <c r="AJ27" i="50" s="1"/>
  <c r="AH27" i="50"/>
  <c r="AK47" i="49"/>
  <c r="AI47" i="49"/>
  <c r="AJ47" i="49" s="1"/>
  <c r="AH48" i="49"/>
  <c r="AI48" i="49"/>
  <c r="AJ48" i="49" s="1"/>
  <c r="AK48" i="49"/>
  <c r="AI49" i="49"/>
  <c r="AJ49" i="49" s="1"/>
  <c r="AK49" i="49"/>
  <c r="AH49" i="49"/>
  <c r="AH52" i="50"/>
  <c r="AI52" i="50"/>
  <c r="AJ52" i="50" s="1"/>
  <c r="AK52" i="50"/>
  <c r="AH54" i="49"/>
  <c r="AI54" i="49"/>
  <c r="AJ54" i="49" s="1"/>
  <c r="N54" i="47"/>
  <c r="N43" i="49"/>
  <c r="I50" i="50"/>
  <c r="AH49" i="50"/>
  <c r="I46" i="50"/>
  <c r="AH45" i="50"/>
  <c r="Q34" i="50"/>
  <c r="Q30" i="50"/>
  <c r="N12" i="50"/>
  <c r="O12" i="50"/>
  <c r="P12" i="50" s="1"/>
  <c r="Q12" i="50"/>
  <c r="Q43" i="50"/>
  <c r="O43" i="50"/>
  <c r="P43" i="50" s="1"/>
  <c r="N43" i="50"/>
  <c r="N46" i="49"/>
  <c r="O46" i="49"/>
  <c r="P46" i="49" s="1"/>
  <c r="Q47" i="49"/>
  <c r="O47" i="49"/>
  <c r="P47" i="49" s="1"/>
  <c r="N50" i="49"/>
  <c r="O50" i="49"/>
  <c r="P50" i="49" s="1"/>
  <c r="Q51" i="49"/>
  <c r="O51" i="49"/>
  <c r="P51" i="49" s="1"/>
  <c r="N54" i="49"/>
  <c r="O54" i="49"/>
  <c r="P54" i="49" s="1"/>
  <c r="Q54" i="49"/>
  <c r="I42" i="49"/>
  <c r="G42" i="49"/>
  <c r="H42" i="49" s="1"/>
  <c r="F42" i="49"/>
  <c r="I43" i="49"/>
  <c r="F43" i="49"/>
  <c r="G43" i="49"/>
  <c r="H43" i="49" s="1"/>
  <c r="F46" i="49"/>
  <c r="G46" i="49"/>
  <c r="H46" i="49" s="1"/>
  <c r="I47" i="49"/>
  <c r="G47" i="49"/>
  <c r="H47" i="49" s="1"/>
  <c r="F50" i="49"/>
  <c r="G50" i="49"/>
  <c r="H50" i="49" s="1"/>
  <c r="I51" i="49"/>
  <c r="G51" i="49"/>
  <c r="H51" i="49" s="1"/>
  <c r="F54" i="49"/>
  <c r="G54" i="49"/>
  <c r="H54" i="49" s="1"/>
  <c r="I54" i="49"/>
  <c r="R50" i="50"/>
  <c r="S50" i="50"/>
  <c r="T50" i="50" s="1"/>
  <c r="U50" i="50"/>
  <c r="AD48" i="47"/>
  <c r="AE48" i="47"/>
  <c r="AG48" i="47"/>
  <c r="AE13" i="47"/>
  <c r="AD13" i="47"/>
  <c r="W53" i="50"/>
  <c r="X53" i="50" s="1"/>
  <c r="Y53" i="50"/>
  <c r="V53" i="50"/>
  <c r="W45" i="50"/>
  <c r="X45" i="50" s="1"/>
  <c r="Y45" i="50"/>
  <c r="V45" i="50"/>
  <c r="W37" i="50"/>
  <c r="X37" i="50" s="1"/>
  <c r="Y37" i="50"/>
  <c r="V37" i="50"/>
  <c r="W29" i="50"/>
  <c r="X29" i="50" s="1"/>
  <c r="Y29" i="50"/>
  <c r="V29" i="50"/>
  <c r="AE49" i="50"/>
  <c r="AF49" i="50" s="1"/>
  <c r="AG49" i="50"/>
  <c r="AD49" i="50"/>
  <c r="AE45" i="50"/>
  <c r="AF45" i="50" s="1"/>
  <c r="AG45" i="50"/>
  <c r="AD45" i="50"/>
  <c r="AE41" i="50"/>
  <c r="AF41" i="50" s="1"/>
  <c r="AG41" i="50"/>
  <c r="AD41" i="50"/>
  <c r="AG35" i="50"/>
  <c r="AE35" i="50"/>
  <c r="AF35" i="50" s="1"/>
  <c r="AD35" i="50"/>
  <c r="AD54" i="50"/>
  <c r="AE54" i="50"/>
  <c r="AF54" i="50" s="1"/>
  <c r="AG54" i="50"/>
  <c r="AD46" i="49"/>
  <c r="AE46" i="49"/>
  <c r="AF46" i="49" s="1"/>
  <c r="AG46" i="49"/>
  <c r="AG27" i="50"/>
  <c r="AE27" i="50"/>
  <c r="AF27" i="50" s="1"/>
  <c r="AD27" i="50"/>
  <c r="AE20" i="47"/>
  <c r="AD20" i="47"/>
  <c r="AD16" i="50"/>
  <c r="AE16" i="50"/>
  <c r="AF16" i="50" s="1"/>
  <c r="AG16" i="50"/>
  <c r="AG31" i="50"/>
  <c r="AE31" i="50"/>
  <c r="AF31" i="50" s="1"/>
  <c r="AD31" i="50"/>
  <c r="AI53" i="50"/>
  <c r="AJ53" i="50" s="1"/>
  <c r="AK53" i="50"/>
  <c r="AH53" i="50"/>
  <c r="AK51" i="49"/>
  <c r="AI51" i="49"/>
  <c r="AJ51" i="49" s="1"/>
  <c r="AH46" i="50"/>
  <c r="AI46" i="50"/>
  <c r="AJ46" i="50" s="1"/>
  <c r="AK46" i="50"/>
  <c r="AI29" i="50"/>
  <c r="AJ29" i="50" s="1"/>
  <c r="AK29" i="50"/>
  <c r="AH29" i="50"/>
  <c r="AI17" i="50"/>
  <c r="AJ17" i="50" s="1"/>
  <c r="AK17" i="50"/>
  <c r="AH17" i="50"/>
  <c r="AI53" i="49"/>
  <c r="AJ53" i="49" s="1"/>
  <c r="AK53" i="49"/>
  <c r="AH30" i="50"/>
  <c r="AI30" i="50"/>
  <c r="AJ30" i="50" s="1"/>
  <c r="AK30" i="50"/>
  <c r="AH18" i="50"/>
  <c r="AI18" i="50"/>
  <c r="AJ18" i="50" s="1"/>
  <c r="AK18" i="50"/>
  <c r="R7" i="29"/>
  <c r="Q7" i="29"/>
  <c r="S7" i="29"/>
  <c r="AE13" i="50"/>
  <c r="AF13" i="50" s="1"/>
  <c r="AG13" i="50"/>
  <c r="AD13" i="50"/>
  <c r="AE25" i="47"/>
  <c r="AD28" i="47"/>
  <c r="AD36" i="50"/>
  <c r="AE36" i="50"/>
  <c r="AF36" i="50" s="1"/>
  <c r="AG36" i="50"/>
  <c r="AE38" i="47"/>
  <c r="AD38" i="47"/>
  <c r="AG39" i="50"/>
  <c r="AE39" i="50"/>
  <c r="AF39" i="50" s="1"/>
  <c r="AD39" i="50"/>
  <c r="AG43" i="49"/>
  <c r="AE43" i="49"/>
  <c r="AF43" i="49" s="1"/>
  <c r="AD43" i="49"/>
  <c r="AD46" i="50"/>
  <c r="AE46" i="50"/>
  <c r="AF46" i="50" s="1"/>
  <c r="AG46" i="50"/>
  <c r="AD48" i="49"/>
  <c r="AE48" i="49"/>
  <c r="AF48" i="49" s="1"/>
  <c r="AH10" i="50"/>
  <c r="AI10" i="50"/>
  <c r="AJ10" i="50" s="1"/>
  <c r="AK10" i="50"/>
  <c r="AI20" i="50"/>
  <c r="AJ20" i="50" s="1"/>
  <c r="AK20" i="50"/>
  <c r="AH20" i="50"/>
  <c r="AH48" i="50"/>
  <c r="AI48" i="50"/>
  <c r="AJ48" i="50" s="1"/>
  <c r="AK48" i="50"/>
  <c r="F54" i="47"/>
  <c r="AK54" i="49"/>
  <c r="N51" i="49"/>
  <c r="I50" i="49"/>
  <c r="AH47" i="49"/>
  <c r="N51" i="50"/>
  <c r="AK35" i="50"/>
  <c r="AI35" i="50"/>
  <c r="AJ35" i="50" s="1"/>
  <c r="R7" i="34"/>
  <c r="AI24" i="50"/>
  <c r="AJ24" i="50" s="1"/>
  <c r="AK24" i="50"/>
  <c r="AH24" i="50"/>
  <c r="AK39" i="50"/>
  <c r="AI39" i="50"/>
  <c r="AJ39" i="50" s="1"/>
  <c r="AH44" i="50"/>
  <c r="AI44" i="50"/>
  <c r="AJ44" i="50" s="1"/>
  <c r="AK47" i="50"/>
  <c r="AI47" i="50"/>
  <c r="AJ47" i="50" s="1"/>
  <c r="AK51" i="50"/>
  <c r="AI51" i="50"/>
  <c r="AJ51" i="50" s="1"/>
  <c r="AI50" i="49"/>
  <c r="AJ50" i="49" s="1"/>
  <c r="AE44" i="49"/>
  <c r="AF44" i="49" s="1"/>
  <c r="AD50" i="47"/>
  <c r="AE50" i="47"/>
  <c r="AD42" i="47"/>
  <c r="AE42" i="47"/>
  <c r="AH50" i="50"/>
  <c r="AI50" i="50"/>
  <c r="AJ50" i="50" s="1"/>
  <c r="AH16" i="50"/>
  <c r="AI16" i="50"/>
  <c r="AJ16" i="50" s="1"/>
  <c r="AK16" i="50"/>
  <c r="AH23" i="50"/>
  <c r="AI23" i="50"/>
  <c r="AJ23" i="50" s="1"/>
  <c r="AK23" i="50"/>
  <c r="AK31" i="50"/>
  <c r="AI31" i="50"/>
  <c r="AJ31" i="50" s="1"/>
  <c r="AH32" i="50"/>
  <c r="AI32" i="50"/>
  <c r="AJ32" i="50" s="1"/>
  <c r="AH34" i="50"/>
  <c r="AI34" i="50"/>
  <c r="AJ34" i="50" s="1"/>
  <c r="AH38" i="50"/>
  <c r="AI38" i="50"/>
  <c r="AJ38" i="50" s="1"/>
  <c r="AI45" i="49"/>
  <c r="AJ45" i="49" s="1"/>
  <c r="AK45" i="49"/>
  <c r="AI44" i="49"/>
  <c r="AJ44" i="49" s="1"/>
  <c r="AH39" i="50"/>
  <c r="AH35" i="50"/>
  <c r="AH31" i="50"/>
  <c r="W50" i="28"/>
  <c r="AA50" i="48"/>
  <c r="AB50" i="48" s="1"/>
  <c r="K31" i="37"/>
  <c r="AA31" i="49"/>
  <c r="AB31" i="49" s="1"/>
  <c r="AA29" i="49"/>
  <c r="AB29" i="49" s="1"/>
  <c r="K29" i="37"/>
  <c r="AA13" i="49"/>
  <c r="AB13" i="49" s="1"/>
  <c r="Z13" i="49"/>
  <c r="AB53" i="47"/>
  <c r="AA53" i="48"/>
  <c r="AB53" i="48" s="1"/>
  <c r="AA11" i="49"/>
  <c r="AB11" i="49" s="1"/>
  <c r="Z11" i="49"/>
  <c r="K25" i="37"/>
  <c r="Z25" i="49"/>
  <c r="AB48" i="28"/>
  <c r="AC48" i="28" s="1"/>
  <c r="Z23" i="28"/>
  <c r="AA23" i="28" s="1"/>
  <c r="AA51" i="48"/>
  <c r="AB51" i="48" s="1"/>
  <c r="K14" i="37"/>
  <c r="AA14" i="49"/>
  <c r="AB14" i="49" s="1"/>
  <c r="AA12" i="49"/>
  <c r="AB12" i="49" s="1"/>
  <c r="Z12" i="49"/>
  <c r="AC8" i="49"/>
  <c r="K8" i="37"/>
  <c r="AA8" i="49"/>
  <c r="AB8" i="49" s="1"/>
  <c r="AC34" i="28"/>
  <c r="AA34" i="50" s="1"/>
  <c r="AB34" i="50" s="1"/>
  <c r="AB18" i="28"/>
  <c r="AC18" i="28" s="1"/>
  <c r="AC15" i="49"/>
  <c r="K15" i="37"/>
  <c r="K40" i="37"/>
  <c r="Z40" i="49"/>
  <c r="AA40" i="49"/>
  <c r="AB40" i="49" s="1"/>
  <c r="AA54" i="48"/>
  <c r="AB54" i="48" s="1"/>
  <c r="AA52" i="48"/>
  <c r="AB52" i="48" s="1"/>
  <c r="AA17" i="49"/>
  <c r="AB17" i="49" s="1"/>
  <c r="Z17" i="49"/>
  <c r="AA35" i="49"/>
  <c r="AB35" i="49" s="1"/>
  <c r="Z35" i="49"/>
  <c r="K35" i="37"/>
  <c r="AC35" i="49"/>
  <c r="AC19" i="49"/>
  <c r="K19" i="37"/>
  <c r="AA15" i="49"/>
  <c r="AB15" i="49" s="1"/>
  <c r="K13" i="37"/>
  <c r="AC12" i="49"/>
  <c r="K34" i="37"/>
  <c r="AC13" i="49"/>
  <c r="Z29" i="49"/>
  <c r="AC36" i="49"/>
  <c r="Z36" i="49"/>
  <c r="AA32" i="49"/>
  <c r="AB32" i="49" s="1"/>
  <c r="AC32" i="49"/>
  <c r="Z32" i="49"/>
  <c r="K32" i="37"/>
  <c r="AA9" i="50"/>
  <c r="AB9" i="50" s="1"/>
  <c r="Z9" i="50"/>
  <c r="K39" i="37"/>
  <c r="Z10" i="49"/>
  <c r="Z18" i="49"/>
  <c r="AA10" i="49"/>
  <c r="AB10" i="49" s="1"/>
  <c r="Z53" i="47"/>
  <c r="AD53" i="28"/>
  <c r="AD49" i="28"/>
  <c r="AC27" i="49"/>
  <c r="Z27" i="49"/>
  <c r="AA27" i="49"/>
  <c r="AB27" i="49" s="1"/>
  <c r="AC21" i="49"/>
  <c r="AA21" i="49"/>
  <c r="AB21" i="49" s="1"/>
  <c r="Z20" i="49"/>
  <c r="AC20" i="49"/>
  <c r="K20" i="37"/>
  <c r="K9" i="37"/>
  <c r="Z9" i="49"/>
  <c r="AC10" i="49"/>
  <c r="K17" i="37"/>
  <c r="K36" i="37"/>
  <c r="Z39" i="49"/>
  <c r="K27" i="37"/>
  <c r="AA39" i="49"/>
  <c r="AB39" i="49" s="1"/>
  <c r="AC28" i="49"/>
  <c r="Z28" i="49"/>
  <c r="AC24" i="49"/>
  <c r="K24" i="37"/>
  <c r="AA24" i="49"/>
  <c r="AB24" i="49" s="1"/>
  <c r="AA16" i="49"/>
  <c r="AB16" i="49" s="1"/>
  <c r="K16" i="37"/>
  <c r="Z16" i="49"/>
  <c r="AC16" i="49"/>
  <c r="K11" i="37"/>
  <c r="AC11" i="49"/>
  <c r="AC53" i="47"/>
  <c r="AA43" i="49"/>
  <c r="AB43" i="49" s="1"/>
  <c r="K43" i="37"/>
  <c r="AA37" i="49"/>
  <c r="AB37" i="49" s="1"/>
  <c r="Z37" i="49"/>
  <c r="K37" i="37"/>
  <c r="AC17" i="49"/>
  <c r="AC9" i="49"/>
  <c r="Z21" i="49"/>
  <c r="AA36" i="49"/>
  <c r="AB36" i="49" s="1"/>
  <c r="AA47" i="49"/>
  <c r="AB47" i="49" s="1"/>
  <c r="K47" i="42"/>
  <c r="Z33" i="49"/>
  <c r="AC33" i="49"/>
  <c r="K33" i="37"/>
  <c r="AC31" i="49"/>
  <c r="Z31" i="49"/>
  <c r="Z26" i="49"/>
  <c r="AC26" i="49"/>
  <c r="K26" i="37"/>
  <c r="AA19" i="49"/>
  <c r="AB19" i="49" s="1"/>
  <c r="Z19" i="49"/>
  <c r="AA18" i="49"/>
  <c r="AB18" i="49" s="1"/>
  <c r="K18" i="37"/>
  <c r="AA22" i="49"/>
  <c r="AB22" i="49" s="1"/>
  <c r="K22" i="37"/>
  <c r="AC22" i="49"/>
  <c r="Z22" i="49"/>
  <c r="AA47" i="50"/>
  <c r="AB47" i="50" s="1"/>
  <c r="AC47" i="50"/>
  <c r="Z47" i="50"/>
  <c r="AA31" i="50"/>
  <c r="AB31" i="50" s="1"/>
  <c r="AC31" i="50"/>
  <c r="Z31" i="50"/>
  <c r="AA39" i="50"/>
  <c r="AB39" i="50" s="1"/>
  <c r="AC39" i="50"/>
  <c r="Z39" i="50"/>
  <c r="AC23" i="50"/>
  <c r="AA23" i="50"/>
  <c r="AB23" i="50" s="1"/>
  <c r="Z23" i="50"/>
  <c r="Z52" i="50"/>
  <c r="AC52" i="50"/>
  <c r="AA52" i="50"/>
  <c r="AB52" i="50" s="1"/>
  <c r="AC38" i="49"/>
  <c r="K38" i="37"/>
  <c r="Z38" i="49"/>
  <c r="AA38" i="49"/>
  <c r="AB38" i="49" s="1"/>
  <c r="Z28" i="50"/>
  <c r="AA28" i="50"/>
  <c r="AB28" i="50" s="1"/>
  <c r="AC28" i="50"/>
  <c r="AA54" i="49"/>
  <c r="AB54" i="49" s="1"/>
  <c r="AC54" i="49"/>
  <c r="Z54" i="49"/>
  <c r="AA46" i="49"/>
  <c r="AB46" i="49" s="1"/>
  <c r="AC46" i="49"/>
  <c r="Z46" i="49"/>
  <c r="K46" i="37"/>
  <c r="Z36" i="50"/>
  <c r="AC36" i="50"/>
  <c r="AA36" i="50"/>
  <c r="AB36" i="50" s="1"/>
  <c r="Z30" i="49"/>
  <c r="K30" i="37"/>
  <c r="AC30" i="49"/>
  <c r="AA30" i="49"/>
  <c r="AB30" i="49" s="1"/>
  <c r="Z20" i="50"/>
  <c r="AA20" i="50"/>
  <c r="AB20" i="50" s="1"/>
  <c r="AC20" i="50"/>
  <c r="AC53" i="50"/>
  <c r="AA53" i="50"/>
  <c r="AB53" i="50" s="1"/>
  <c r="Z53" i="50"/>
  <c r="AA51" i="50"/>
  <c r="AB51" i="50" s="1"/>
  <c r="AC51" i="50"/>
  <c r="Z51" i="50"/>
  <c r="Z51" i="47"/>
  <c r="AC51" i="47"/>
  <c r="AD51" i="28"/>
  <c r="AA50" i="49"/>
  <c r="AB50" i="49" s="1"/>
  <c r="AC50" i="49"/>
  <c r="Z50" i="49"/>
  <c r="AC45" i="50"/>
  <c r="AA45" i="50"/>
  <c r="AB45" i="50" s="1"/>
  <c r="Z45" i="50"/>
  <c r="AC44" i="49"/>
  <c r="AA44" i="49"/>
  <c r="AB44" i="49" s="1"/>
  <c r="Z44" i="49"/>
  <c r="AC37" i="50"/>
  <c r="AA37" i="50"/>
  <c r="AB37" i="50" s="1"/>
  <c r="Z37" i="50"/>
  <c r="AA35" i="50"/>
  <c r="AB35" i="50" s="1"/>
  <c r="AC35" i="50"/>
  <c r="Z35" i="50"/>
  <c r="Z32" i="50"/>
  <c r="AC32" i="50"/>
  <c r="AA21" i="50"/>
  <c r="AB21" i="50" s="1"/>
  <c r="AC21" i="50"/>
  <c r="AC19" i="50"/>
  <c r="AA19" i="50"/>
  <c r="AB19" i="50" s="1"/>
  <c r="Z16" i="50"/>
  <c r="AA16" i="50"/>
  <c r="AB16" i="50" s="1"/>
  <c r="AC11" i="50"/>
  <c r="AA11" i="50"/>
  <c r="AB11" i="50" s="1"/>
  <c r="AA34" i="49"/>
  <c r="AB34" i="49" s="1"/>
  <c r="AA26" i="49"/>
  <c r="AB26" i="49" s="1"/>
  <c r="AC29" i="49"/>
  <c r="V7" i="28"/>
  <c r="W7" i="28" s="1"/>
  <c r="AB7" i="28"/>
  <c r="AC7" i="28" s="1"/>
  <c r="Z49" i="49"/>
  <c r="AC49" i="49"/>
  <c r="AA49" i="49"/>
  <c r="AB49" i="49" s="1"/>
  <c r="AC41" i="50"/>
  <c r="AA41" i="50"/>
  <c r="AB41" i="50" s="1"/>
  <c r="Z41" i="50"/>
  <c r="AA25" i="50"/>
  <c r="AB25" i="50" s="1"/>
  <c r="AC25" i="50"/>
  <c r="Z10" i="50"/>
  <c r="AA10" i="50"/>
  <c r="AB10" i="50" s="1"/>
  <c r="AA32" i="50"/>
  <c r="AB32" i="50" s="1"/>
  <c r="Z25" i="50"/>
  <c r="Z21" i="50"/>
  <c r="Z19" i="50"/>
  <c r="AC16" i="50"/>
  <c r="Z11" i="50"/>
  <c r="AC10" i="50"/>
  <c r="Z53" i="49"/>
  <c r="AC53" i="49"/>
  <c r="AA53" i="49"/>
  <c r="AB53" i="49" s="1"/>
  <c r="Z52" i="47"/>
  <c r="AC52" i="47"/>
  <c r="Z50" i="47"/>
  <c r="AC50" i="47"/>
  <c r="AD50" i="28"/>
  <c r="Z45" i="49"/>
  <c r="AC45" i="49"/>
  <c r="AA45" i="49"/>
  <c r="AB45" i="49" s="1"/>
  <c r="Z44" i="50"/>
  <c r="AC44" i="50"/>
  <c r="AA43" i="50"/>
  <c r="AB43" i="50" s="1"/>
  <c r="AC43" i="50"/>
  <c r="Z43" i="50"/>
  <c r="AA42" i="49"/>
  <c r="AB42" i="49" s="1"/>
  <c r="AC42" i="49"/>
  <c r="Z42" i="49"/>
  <c r="Z40" i="50"/>
  <c r="AC40" i="50"/>
  <c r="AA29" i="50"/>
  <c r="AB29" i="50" s="1"/>
  <c r="AC29" i="50"/>
  <c r="AC27" i="50"/>
  <c r="AA27" i="50"/>
  <c r="AB27" i="50" s="1"/>
  <c r="Z24" i="50"/>
  <c r="AA24" i="50"/>
  <c r="AB24" i="50" s="1"/>
  <c r="AC15" i="50"/>
  <c r="AA15" i="50"/>
  <c r="AB15" i="50" s="1"/>
  <c r="Z12" i="50"/>
  <c r="AA12" i="50"/>
  <c r="AB12" i="50" s="1"/>
  <c r="AC34" i="49"/>
  <c r="K44" i="37"/>
  <c r="K21" i="37"/>
  <c r="Z54" i="47"/>
  <c r="AC54" i="47"/>
  <c r="AD54" i="28"/>
  <c r="AC49" i="50"/>
  <c r="AA49" i="50"/>
  <c r="AB49" i="50" s="1"/>
  <c r="Z49" i="50"/>
  <c r="AC48" i="49"/>
  <c r="AA48" i="49"/>
  <c r="AB48" i="49" s="1"/>
  <c r="Z48" i="49"/>
  <c r="Z41" i="49"/>
  <c r="AC41" i="49"/>
  <c r="AA41" i="49"/>
  <c r="AB41" i="49" s="1"/>
  <c r="AC33" i="50"/>
  <c r="AA33" i="50"/>
  <c r="AB33" i="50" s="1"/>
  <c r="Z33" i="50"/>
  <c r="Z14" i="50"/>
  <c r="AA14" i="50"/>
  <c r="AB14" i="50" s="1"/>
  <c r="AA7" i="28"/>
  <c r="AA17" i="50"/>
  <c r="AB17" i="50" s="1"/>
  <c r="AC17" i="50"/>
  <c r="AA13" i="50"/>
  <c r="AB13" i="50" s="1"/>
  <c r="AC13" i="50"/>
  <c r="Z54" i="50"/>
  <c r="AC54" i="50"/>
  <c r="AC52" i="49"/>
  <c r="AA52" i="49"/>
  <c r="AB52" i="49" s="1"/>
  <c r="Z52" i="49"/>
  <c r="Z51" i="49"/>
  <c r="AC51" i="49"/>
  <c r="Z50" i="50"/>
  <c r="AC50" i="50"/>
  <c r="Z47" i="49"/>
  <c r="AC47" i="49"/>
  <c r="Z46" i="50"/>
  <c r="AC46" i="50"/>
  <c r="Z43" i="49"/>
  <c r="AC43" i="49"/>
  <c r="Z42" i="50"/>
  <c r="AC42" i="50"/>
  <c r="Z38" i="50"/>
  <c r="AC38" i="50"/>
  <c r="Z30" i="50"/>
  <c r="AA30" i="50"/>
  <c r="AB30" i="50" s="1"/>
  <c r="Z26" i="50"/>
  <c r="AA26" i="50"/>
  <c r="AB26" i="50" s="1"/>
  <c r="Z22" i="50"/>
  <c r="AA22" i="50"/>
  <c r="AB22" i="50" s="1"/>
  <c r="AC49" i="47"/>
  <c r="N14" i="31" l="1"/>
  <c r="AL54" i="48"/>
  <c r="AN48" i="47" s="1"/>
  <c r="AL53" i="48"/>
  <c r="AL52" i="48"/>
  <c r="AL50" i="48"/>
  <c r="AL51" i="48"/>
  <c r="N18" i="31"/>
  <c r="AK49" i="47"/>
  <c r="JP104" i="27"/>
  <c r="N11" i="42"/>
  <c r="AN52" i="48"/>
  <c r="AR52" i="48"/>
  <c r="AP50" i="48"/>
  <c r="AS50" i="48"/>
  <c r="AH47" i="47"/>
  <c r="AD41" i="47"/>
  <c r="JP101" i="27"/>
  <c r="JP103" i="27"/>
  <c r="M37" i="7"/>
  <c r="AP52" i="48"/>
  <c r="AS52" i="48"/>
  <c r="AI49" i="47"/>
  <c r="AI49" i="48" s="1"/>
  <c r="AJ49" i="48" s="1"/>
  <c r="AE16" i="47"/>
  <c r="AK17" i="49"/>
  <c r="AK37" i="47"/>
  <c r="AH37" i="47"/>
  <c r="AG42" i="50"/>
  <c r="AS23" i="48"/>
  <c r="AI37" i="47"/>
  <c r="L12" i="7"/>
  <c r="AG12" i="47"/>
  <c r="AN51" i="48"/>
  <c r="AR51" i="48"/>
  <c r="M20" i="27"/>
  <c r="N97" i="27"/>
  <c r="AE42" i="50"/>
  <c r="AF42" i="50" s="1"/>
  <c r="AE17" i="47"/>
  <c r="AR7" i="48"/>
  <c r="AK47" i="47"/>
  <c r="M47" i="7"/>
  <c r="AD42" i="50"/>
  <c r="AD17" i="47"/>
  <c r="AM16" i="45"/>
  <c r="R97" i="24"/>
  <c r="Q20" i="24"/>
  <c r="AS51" i="48"/>
  <c r="AP51" i="48"/>
  <c r="Z97" i="38"/>
  <c r="Y20" i="38"/>
  <c r="AA49" i="48"/>
  <c r="AB49" i="48" s="1"/>
  <c r="N23" i="31"/>
  <c r="AL49" i="48"/>
  <c r="N26" i="31"/>
  <c r="N8" i="31"/>
  <c r="N9" i="31"/>
  <c r="AH12" i="47"/>
  <c r="AK12" i="47"/>
  <c r="AI12" i="47"/>
  <c r="M12" i="7"/>
  <c r="AG46" i="47"/>
  <c r="L46" i="7"/>
  <c r="AD46" i="47"/>
  <c r="AE46" i="47"/>
  <c r="AI34" i="49"/>
  <c r="AJ34" i="49" s="1"/>
  <c r="M34" i="37"/>
  <c r="AH34" i="49"/>
  <c r="AK34" i="49"/>
  <c r="AK35" i="47"/>
  <c r="AH35" i="47"/>
  <c r="AI35" i="47"/>
  <c r="M35" i="7"/>
  <c r="AN49" i="48"/>
  <c r="AR49" i="48"/>
  <c r="AK43" i="47"/>
  <c r="M43" i="7"/>
  <c r="AI43" i="47"/>
  <c r="L38" i="7"/>
  <c r="AG38" i="47"/>
  <c r="T32" i="34"/>
  <c r="U32" i="34" s="1"/>
  <c r="AG41" i="47"/>
  <c r="L41" i="7"/>
  <c r="L32" i="7"/>
  <c r="AG32" i="47"/>
  <c r="JP99" i="27"/>
  <c r="JP98" i="27"/>
  <c r="AI26" i="48"/>
  <c r="AJ26" i="48" s="1"/>
  <c r="AR23" i="48"/>
  <c r="AR15" i="48"/>
  <c r="M44" i="7"/>
  <c r="AH43" i="47"/>
  <c r="AG17" i="47"/>
  <c r="N32" i="42"/>
  <c r="T7" i="34"/>
  <c r="U7" i="34" s="1"/>
  <c r="AG37" i="47"/>
  <c r="L37" i="7"/>
  <c r="AP49" i="48"/>
  <c r="AS49" i="48"/>
  <c r="M26" i="7"/>
  <c r="AK26" i="47"/>
  <c r="AH33" i="47"/>
  <c r="T27" i="34"/>
  <c r="U27" i="34"/>
  <c r="DI107" i="24"/>
  <c r="AR19" i="48"/>
  <c r="AS42" i="48"/>
  <c r="N13" i="42"/>
  <c r="N15" i="42"/>
  <c r="N39" i="42"/>
  <c r="AH44" i="47"/>
  <c r="AG43" i="47"/>
  <c r="AG18" i="50"/>
  <c r="AJ54" i="47"/>
  <c r="AI44" i="47"/>
  <c r="AG45" i="47"/>
  <c r="L45" i="7"/>
  <c r="AH24" i="47"/>
  <c r="AO21" i="45"/>
  <c r="S40" i="45"/>
  <c r="Z40" i="45" s="1"/>
  <c r="X32" i="45"/>
  <c r="Z32" i="45"/>
  <c r="R20" i="50"/>
  <c r="S52" i="50"/>
  <c r="T52" i="50" s="1"/>
  <c r="AH52" i="45"/>
  <c r="U52" i="49" s="1"/>
  <c r="I20" i="42"/>
  <c r="N20" i="42" s="1"/>
  <c r="U52" i="50"/>
  <c r="AL52" i="50" s="1"/>
  <c r="AQ52" i="50" s="1"/>
  <c r="Y18" i="45"/>
  <c r="R52" i="45"/>
  <c r="S52" i="45" s="1"/>
  <c r="AA52" i="45" s="1"/>
  <c r="AK50" i="45"/>
  <c r="AD52" i="45"/>
  <c r="X25" i="45"/>
  <c r="R52" i="49"/>
  <c r="AJ29" i="45"/>
  <c r="I29" i="42" s="1"/>
  <c r="N29" i="42" s="1"/>
  <c r="AH51" i="45"/>
  <c r="S51" i="49" s="1"/>
  <c r="T51" i="49" s="1"/>
  <c r="U50" i="49"/>
  <c r="AL50" i="49" s="1"/>
  <c r="AM50" i="49" s="1"/>
  <c r="AD29" i="45"/>
  <c r="AL29" i="45" s="1"/>
  <c r="AN48" i="45"/>
  <c r="AM51" i="45"/>
  <c r="R50" i="47"/>
  <c r="AN52" i="45"/>
  <c r="S50" i="49"/>
  <c r="T50" i="49" s="1"/>
  <c r="AJ25" i="45"/>
  <c r="I25" i="42" s="1"/>
  <c r="N25" i="42" s="1"/>
  <c r="AO51" i="45"/>
  <c r="S50" i="47"/>
  <c r="T50" i="47" s="1"/>
  <c r="AM48" i="45"/>
  <c r="X20" i="45"/>
  <c r="AB49" i="45"/>
  <c r="U49" i="47" s="1"/>
  <c r="AA18" i="45"/>
  <c r="AF52" i="45"/>
  <c r="AM52" i="45" s="1"/>
  <c r="AH49" i="45"/>
  <c r="AD49" i="45"/>
  <c r="AL49" i="45" s="1"/>
  <c r="R10" i="50"/>
  <c r="AB52" i="45"/>
  <c r="R52" i="47" s="1"/>
  <c r="AJ49" i="45"/>
  <c r="R49" i="50" s="1"/>
  <c r="AF49" i="45"/>
  <c r="AM49" i="45" s="1"/>
  <c r="AO50" i="45"/>
  <c r="AL50" i="45"/>
  <c r="R51" i="50"/>
  <c r="AD33" i="45"/>
  <c r="AL33" i="45" s="1"/>
  <c r="Y20" i="45"/>
  <c r="V34" i="45"/>
  <c r="AG34" i="45" s="1"/>
  <c r="AL51" i="45"/>
  <c r="AN50" i="45"/>
  <c r="S34" i="50"/>
  <c r="T34" i="50" s="1"/>
  <c r="AK51" i="45"/>
  <c r="Z34" i="45"/>
  <c r="U34" i="45"/>
  <c r="AE34" i="45" s="1"/>
  <c r="AM50" i="45"/>
  <c r="S29" i="45"/>
  <c r="U48" i="50"/>
  <c r="U23" i="49"/>
  <c r="S22" i="50"/>
  <c r="T22" i="50" s="1"/>
  <c r="R48" i="50"/>
  <c r="R45" i="50"/>
  <c r="U12" i="50"/>
  <c r="AL12" i="50" s="1"/>
  <c r="AM12" i="50" s="1"/>
  <c r="R12" i="50"/>
  <c r="U38" i="50"/>
  <c r="AL38" i="50" s="1"/>
  <c r="AM38" i="50" s="1"/>
  <c r="U51" i="50"/>
  <c r="AL51" i="50" s="1"/>
  <c r="AM51" i="50" s="1"/>
  <c r="R32" i="50"/>
  <c r="I9" i="37"/>
  <c r="N9" i="37" s="1"/>
  <c r="AJ41" i="45"/>
  <c r="S41" i="50" s="1"/>
  <c r="T41" i="50" s="1"/>
  <c r="S48" i="49"/>
  <c r="T48" i="49" s="1"/>
  <c r="S51" i="50"/>
  <c r="T51" i="50" s="1"/>
  <c r="R34" i="50"/>
  <c r="AF30" i="45"/>
  <c r="AM30" i="45" s="1"/>
  <c r="AH41" i="45"/>
  <c r="S41" i="49" s="1"/>
  <c r="T41" i="49" s="1"/>
  <c r="AA34" i="45"/>
  <c r="U20" i="45"/>
  <c r="AE20" i="45" s="1"/>
  <c r="AL32" i="45"/>
  <c r="V32" i="45"/>
  <c r="AG32" i="45" s="1"/>
  <c r="AL16" i="45"/>
  <c r="U21" i="49"/>
  <c r="S9" i="49"/>
  <c r="T9" i="49" s="1"/>
  <c r="AO16" i="45"/>
  <c r="U9" i="49"/>
  <c r="AL9" i="49" s="1"/>
  <c r="AQ9" i="49" s="1"/>
  <c r="I21" i="37"/>
  <c r="U34" i="50"/>
  <c r="AD25" i="45"/>
  <c r="AL25" i="45" s="1"/>
  <c r="AL40" i="45"/>
  <c r="AF17" i="45"/>
  <c r="AM17" i="45" s="1"/>
  <c r="V20" i="45"/>
  <c r="AG20" i="45" s="1"/>
  <c r="U32" i="45"/>
  <c r="AE32" i="45" s="1"/>
  <c r="I34" i="42"/>
  <c r="R9" i="49"/>
  <c r="R16" i="50"/>
  <c r="R24" i="50"/>
  <c r="S31" i="50"/>
  <c r="T31" i="50" s="1"/>
  <c r="U20" i="50"/>
  <c r="AL20" i="50" s="1"/>
  <c r="AQ20" i="50" s="1"/>
  <c r="U32" i="50"/>
  <c r="AL32" i="50" s="1"/>
  <c r="AQ32" i="50" s="1"/>
  <c r="U45" i="49"/>
  <c r="AL45" i="49" s="1"/>
  <c r="AM45" i="49" s="1"/>
  <c r="U16" i="50"/>
  <c r="AL16" i="50" s="1"/>
  <c r="AQ16" i="50" s="1"/>
  <c r="S32" i="50"/>
  <c r="T32" i="50" s="1"/>
  <c r="S13" i="50"/>
  <c r="T13" i="50" s="1"/>
  <c r="I12" i="42"/>
  <c r="N12" i="42" s="1"/>
  <c r="S18" i="50"/>
  <c r="T18" i="50" s="1"/>
  <c r="AO32" i="45"/>
  <c r="R48" i="49"/>
  <c r="S16" i="50"/>
  <c r="T16" i="50" s="1"/>
  <c r="R18" i="50"/>
  <c r="AM21" i="45"/>
  <c r="AO20" i="45"/>
  <c r="AJ35" i="45"/>
  <c r="I35" i="42" s="1"/>
  <c r="AD17" i="45"/>
  <c r="AL17" i="45" s="1"/>
  <c r="AA20" i="45"/>
  <c r="AL12" i="45"/>
  <c r="I16" i="42"/>
  <c r="N16" i="42" s="1"/>
  <c r="X16" i="45"/>
  <c r="S16" i="45"/>
  <c r="AO12" i="45"/>
  <c r="AO48" i="45"/>
  <c r="X43" i="45"/>
  <c r="Y43" i="45" s="1"/>
  <c r="AN23" i="45"/>
  <c r="I23" i="37"/>
  <c r="S23" i="49"/>
  <c r="T23" i="49" s="1"/>
  <c r="X12" i="45"/>
  <c r="S12" i="45"/>
  <c r="U10" i="50"/>
  <c r="AL10" i="50" s="1"/>
  <c r="AM10" i="50" s="1"/>
  <c r="U18" i="50"/>
  <c r="R28" i="50"/>
  <c r="N18" i="42"/>
  <c r="AL20" i="45"/>
  <c r="AO18" i="45"/>
  <c r="T44" i="45"/>
  <c r="S48" i="45"/>
  <c r="X48" i="45"/>
  <c r="X44" i="45"/>
  <c r="U45" i="50"/>
  <c r="AL45" i="50" s="1"/>
  <c r="AQ45" i="50" s="1"/>
  <c r="S43" i="49"/>
  <c r="T43" i="49" s="1"/>
  <c r="S11" i="50"/>
  <c r="T11" i="50" s="1"/>
  <c r="AO15" i="45"/>
  <c r="AN21" i="45"/>
  <c r="S21" i="49"/>
  <c r="T21" i="49" s="1"/>
  <c r="R44" i="49"/>
  <c r="U47" i="49"/>
  <c r="AL47" i="49" s="1"/>
  <c r="AQ47" i="49" s="1"/>
  <c r="R22" i="50"/>
  <c r="S15" i="50"/>
  <c r="T15" i="50" s="1"/>
  <c r="R39" i="50"/>
  <c r="S21" i="45"/>
  <c r="Y24" i="45"/>
  <c r="U43" i="49"/>
  <c r="AO31" i="45"/>
  <c r="S26" i="50"/>
  <c r="T26" i="50" s="1"/>
  <c r="U31" i="50"/>
  <c r="AL31" i="50" s="1"/>
  <c r="AQ31" i="50" s="1"/>
  <c r="R31" i="50"/>
  <c r="Z31" i="45"/>
  <c r="Y25" i="45"/>
  <c r="S42" i="49"/>
  <c r="T42" i="49" s="1"/>
  <c r="S43" i="50"/>
  <c r="T43" i="50" s="1"/>
  <c r="S47" i="50"/>
  <c r="T47" i="50" s="1"/>
  <c r="R47" i="49"/>
  <c r="AO27" i="45"/>
  <c r="R38" i="50"/>
  <c r="S23" i="50"/>
  <c r="T23" i="50" s="1"/>
  <c r="S27" i="50"/>
  <c r="T27" i="50" s="1"/>
  <c r="U37" i="50"/>
  <c r="AL37" i="50" s="1"/>
  <c r="AQ37" i="50" s="1"/>
  <c r="S44" i="50"/>
  <c r="T44" i="50" s="1"/>
  <c r="AO23" i="45"/>
  <c r="AO39" i="45"/>
  <c r="S36" i="50"/>
  <c r="T36" i="50" s="1"/>
  <c r="R13" i="50"/>
  <c r="U39" i="50"/>
  <c r="AL39" i="50" s="1"/>
  <c r="AM39" i="50" s="1"/>
  <c r="AN42" i="45"/>
  <c r="U44" i="50"/>
  <c r="AL44" i="50" s="1"/>
  <c r="AM44" i="50" s="1"/>
  <c r="R42" i="49"/>
  <c r="U43" i="50"/>
  <c r="AL43" i="50" s="1"/>
  <c r="AQ43" i="50" s="1"/>
  <c r="R47" i="50"/>
  <c r="S47" i="49"/>
  <c r="T47" i="49" s="1"/>
  <c r="AO13" i="45"/>
  <c r="AO36" i="45"/>
  <c r="R36" i="50"/>
  <c r="R11" i="50"/>
  <c r="U13" i="50"/>
  <c r="AL13" i="50" s="1"/>
  <c r="AM13" i="50" s="1"/>
  <c r="R23" i="50"/>
  <c r="R27" i="50"/>
  <c r="R37" i="50"/>
  <c r="S39" i="50"/>
  <c r="T39" i="50" s="1"/>
  <c r="R45" i="49"/>
  <c r="U42" i="49"/>
  <c r="U47" i="50"/>
  <c r="AL47" i="50" s="1"/>
  <c r="AQ47" i="50" s="1"/>
  <c r="U36" i="50"/>
  <c r="U11" i="50"/>
  <c r="AL11" i="50" s="1"/>
  <c r="AQ11" i="50" s="1"/>
  <c r="U23" i="50"/>
  <c r="AL23" i="50" s="1"/>
  <c r="AM23" i="50" s="1"/>
  <c r="U27" i="50"/>
  <c r="S37" i="50"/>
  <c r="T37" i="50" s="1"/>
  <c r="AN44" i="45"/>
  <c r="U42" i="50"/>
  <c r="U24" i="50"/>
  <c r="AL24" i="50" s="1"/>
  <c r="AM24" i="50" s="1"/>
  <c r="U26" i="50"/>
  <c r="U15" i="50"/>
  <c r="AL15" i="50" s="1"/>
  <c r="AQ15" i="50" s="1"/>
  <c r="S42" i="50"/>
  <c r="T42" i="50" s="1"/>
  <c r="U28" i="50"/>
  <c r="R15" i="50"/>
  <c r="AJ7" i="45"/>
  <c r="V40" i="30"/>
  <c r="X40" i="30"/>
  <c r="Y40" i="30" s="1"/>
  <c r="U40" i="30"/>
  <c r="X39" i="30"/>
  <c r="U39" i="30"/>
  <c r="Y39" i="30"/>
  <c r="T28" i="30"/>
  <c r="X28" i="30"/>
  <c r="Y28" i="30" s="1"/>
  <c r="Z28" i="30" s="1"/>
  <c r="X44" i="30"/>
  <c r="Y44" i="30" s="1"/>
  <c r="Z44" i="30" s="1"/>
  <c r="T44" i="30"/>
  <c r="V10" i="30"/>
  <c r="X10" i="30"/>
  <c r="U10" i="30"/>
  <c r="V20" i="30"/>
  <c r="X20" i="30"/>
  <c r="Y20" i="30" s="1"/>
  <c r="U20" i="30"/>
  <c r="V36" i="30"/>
  <c r="X36" i="30"/>
  <c r="Y36" i="30" s="1"/>
  <c r="Z36" i="30" s="1"/>
  <c r="U36" i="30"/>
  <c r="Y32" i="30"/>
  <c r="Z32" i="30" s="1"/>
  <c r="X8" i="30"/>
  <c r="X31" i="30"/>
  <c r="Y31" i="30" s="1"/>
  <c r="T48" i="30"/>
  <c r="U32" i="30"/>
  <c r="V24" i="30"/>
  <c r="X24" i="30"/>
  <c r="Y24" i="30" s="1"/>
  <c r="U24" i="30"/>
  <c r="AA8" i="30"/>
  <c r="AB8" i="30" s="1"/>
  <c r="J8" i="7" s="1"/>
  <c r="AA11" i="30"/>
  <c r="AB11" i="30" s="1"/>
  <c r="J11" i="7" s="1"/>
  <c r="AA40" i="30"/>
  <c r="AB40" i="30" s="1"/>
  <c r="AK40" i="30" s="1"/>
  <c r="W40" i="47" s="1"/>
  <c r="W40" i="48" s="1"/>
  <c r="AA14" i="30"/>
  <c r="AB14" i="30" s="1"/>
  <c r="AA44" i="30"/>
  <c r="AB44" i="30" s="1"/>
  <c r="AA9" i="30"/>
  <c r="AB9" i="30" s="1"/>
  <c r="J9" i="7" s="1"/>
  <c r="Z35" i="30"/>
  <c r="Z47" i="30"/>
  <c r="AA46" i="30"/>
  <c r="AB46" i="30" s="1"/>
  <c r="J46" i="7" s="1"/>
  <c r="AA30" i="30"/>
  <c r="AB30" i="30" s="1"/>
  <c r="AK30" i="30" s="1"/>
  <c r="Z14" i="30"/>
  <c r="Z48" i="30"/>
  <c r="AA32" i="30"/>
  <c r="AB32" i="30" s="1"/>
  <c r="V32" i="47" s="1"/>
  <c r="AA33" i="30"/>
  <c r="AB33" i="30" s="1"/>
  <c r="J33" i="7" s="1"/>
  <c r="Z40" i="30"/>
  <c r="AA24" i="30"/>
  <c r="AB24" i="30" s="1"/>
  <c r="AK24" i="30" s="1"/>
  <c r="AA48" i="30"/>
  <c r="AB48" i="30" s="1"/>
  <c r="AK48" i="30" s="1"/>
  <c r="AA36" i="30"/>
  <c r="AB36" i="30" s="1"/>
  <c r="AK36" i="30" s="1"/>
  <c r="W36" i="47" s="1"/>
  <c r="W36" i="48" s="1"/>
  <c r="AA20" i="30"/>
  <c r="AB20" i="30" s="1"/>
  <c r="AA47" i="30"/>
  <c r="AB47" i="30" s="1"/>
  <c r="V47" i="47" s="1"/>
  <c r="Z20" i="30"/>
  <c r="AA10" i="30"/>
  <c r="AB10" i="30" s="1"/>
  <c r="AA28" i="30"/>
  <c r="AB28" i="30" s="1"/>
  <c r="V37" i="30"/>
  <c r="AA38" i="30"/>
  <c r="AB38" i="30" s="1"/>
  <c r="J38" i="7" s="1"/>
  <c r="T21" i="30"/>
  <c r="T30" i="30"/>
  <c r="V11" i="30"/>
  <c r="W26" i="50"/>
  <c r="X26" i="50" s="1"/>
  <c r="X30" i="30"/>
  <c r="J34" i="42"/>
  <c r="Y34" i="50"/>
  <c r="J41" i="37"/>
  <c r="Y41" i="49"/>
  <c r="X22" i="30"/>
  <c r="Y22" i="30" s="1"/>
  <c r="Z22" i="30" s="1"/>
  <c r="AA22" i="30"/>
  <c r="AB22" i="30" s="1"/>
  <c r="X25" i="30"/>
  <c r="AA25" i="30"/>
  <c r="AB25" i="30" s="1"/>
  <c r="Y25" i="30"/>
  <c r="Z25" i="30" s="1"/>
  <c r="X38" i="30"/>
  <c r="V38" i="30"/>
  <c r="AA29" i="30"/>
  <c r="AB29" i="30" s="1"/>
  <c r="X29" i="30"/>
  <c r="V29" i="30"/>
  <c r="AK33" i="30"/>
  <c r="W33" i="47" s="1"/>
  <c r="AA41" i="30"/>
  <c r="AB41" i="30" s="1"/>
  <c r="V22" i="30"/>
  <c r="V33" i="30"/>
  <c r="T46" i="30"/>
  <c r="U11" i="30"/>
  <c r="U33" i="30"/>
  <c r="U22" i="30"/>
  <c r="U25" i="30"/>
  <c r="X34" i="30"/>
  <c r="Z34" i="30" s="1"/>
  <c r="AA34" i="30"/>
  <c r="AB34" i="30" s="1"/>
  <c r="Y46" i="30"/>
  <c r="X41" i="30"/>
  <c r="Y41" i="30" s="1"/>
  <c r="Z41" i="30" s="1"/>
  <c r="AA18" i="30"/>
  <c r="AB18" i="30" s="1"/>
  <c r="X11" i="30"/>
  <c r="X33" i="30"/>
  <c r="Y33" i="30" s="1"/>
  <c r="Z33" i="30" s="1"/>
  <c r="U34" i="30"/>
  <c r="Y34" i="30"/>
  <c r="X18" i="30"/>
  <c r="Y18" i="30" s="1"/>
  <c r="AA42" i="30"/>
  <c r="AB42" i="30" s="1"/>
  <c r="X42" i="30"/>
  <c r="X45" i="30"/>
  <c r="Y45" i="30" s="1"/>
  <c r="Z45" i="30" s="1"/>
  <c r="AA45" i="30"/>
  <c r="AB45" i="30" s="1"/>
  <c r="AA37" i="30"/>
  <c r="AB37" i="30" s="1"/>
  <c r="X37" i="30"/>
  <c r="Y37" i="30" s="1"/>
  <c r="Z37" i="30" s="1"/>
  <c r="V25" i="30"/>
  <c r="V34" i="30"/>
  <c r="U29" i="30"/>
  <c r="T41" i="30"/>
  <c r="X15" i="30"/>
  <c r="Y15" i="30" s="1"/>
  <c r="AA15" i="30"/>
  <c r="AB15" i="30" s="1"/>
  <c r="AA26" i="30"/>
  <c r="AB26" i="30" s="1"/>
  <c r="X26" i="30"/>
  <c r="AA21" i="30"/>
  <c r="AB21" i="30" s="1"/>
  <c r="X21" i="30"/>
  <c r="Y21" i="30" s="1"/>
  <c r="Z21" i="30" s="1"/>
  <c r="X46" i="30"/>
  <c r="W34" i="50"/>
  <c r="X34" i="50" s="1"/>
  <c r="Y43" i="49"/>
  <c r="W35" i="50"/>
  <c r="X35" i="50" s="1"/>
  <c r="V43" i="49"/>
  <c r="W43" i="49"/>
  <c r="X43" i="49" s="1"/>
  <c r="Y26" i="50"/>
  <c r="V26" i="50"/>
  <c r="AK42" i="50"/>
  <c r="M42" i="42"/>
  <c r="AI42" i="50"/>
  <c r="AJ42" i="50" s="1"/>
  <c r="AH42" i="50"/>
  <c r="M10" i="31"/>
  <c r="AI25" i="48"/>
  <c r="AJ25" i="48" s="1"/>
  <c r="AK43" i="49"/>
  <c r="AI14" i="48"/>
  <c r="AJ14" i="48" s="1"/>
  <c r="AK8" i="50"/>
  <c r="AI17" i="49"/>
  <c r="AJ17" i="49" s="1"/>
  <c r="AH17" i="49"/>
  <c r="AJ28" i="47"/>
  <c r="AI28" i="48"/>
  <c r="AJ28" i="48" s="1"/>
  <c r="L33" i="42"/>
  <c r="AE33" i="50"/>
  <c r="AF33" i="50" s="1"/>
  <c r="AD33" i="50"/>
  <c r="N47" i="42"/>
  <c r="N16" i="37"/>
  <c r="AD26" i="47"/>
  <c r="AE18" i="50"/>
  <c r="AF18" i="50" s="1"/>
  <c r="AL16" i="49"/>
  <c r="AQ16" i="49" s="1"/>
  <c r="AG14" i="50"/>
  <c r="AD26" i="50"/>
  <c r="AD18" i="50"/>
  <c r="J27" i="42"/>
  <c r="N27" i="42" s="1"/>
  <c r="Y27" i="50"/>
  <c r="J42" i="42"/>
  <c r="W42" i="50"/>
  <c r="X42" i="50" s="1"/>
  <c r="AK47" i="30"/>
  <c r="W47" i="47" s="1"/>
  <c r="V34" i="50"/>
  <c r="J42" i="37"/>
  <c r="N42" i="37" s="1"/>
  <c r="W42" i="49"/>
  <c r="X42" i="49" s="1"/>
  <c r="Y42" i="49"/>
  <c r="V42" i="49"/>
  <c r="V42" i="50"/>
  <c r="W27" i="50"/>
  <c r="X27" i="50" s="1"/>
  <c r="Y42" i="50"/>
  <c r="V41" i="49"/>
  <c r="W17" i="48"/>
  <c r="X17" i="48" s="1"/>
  <c r="X17" i="47"/>
  <c r="V27" i="50"/>
  <c r="W41" i="49"/>
  <c r="X41" i="49" s="1"/>
  <c r="M40" i="42"/>
  <c r="AI40" i="50"/>
  <c r="AJ40" i="50" s="1"/>
  <c r="AK40" i="50"/>
  <c r="AL40" i="50" s="1"/>
  <c r="AM40" i="50" s="1"/>
  <c r="AH52" i="49"/>
  <c r="AK52" i="49"/>
  <c r="AI52" i="49"/>
  <c r="AJ52" i="49" s="1"/>
  <c r="AH39" i="48"/>
  <c r="AK39" i="48" s="1"/>
  <c r="AI28" i="50"/>
  <c r="AJ28" i="50" s="1"/>
  <c r="AI43" i="49"/>
  <c r="AJ43" i="49" s="1"/>
  <c r="AK30" i="49"/>
  <c r="AI30" i="49"/>
  <c r="AJ30" i="49" s="1"/>
  <c r="AH30" i="49"/>
  <c r="AH29" i="48"/>
  <c r="AK29" i="48" s="1"/>
  <c r="AI39" i="48"/>
  <c r="AJ39" i="48" s="1"/>
  <c r="AJ39" i="47"/>
  <c r="AI36" i="50"/>
  <c r="AJ36" i="50" s="1"/>
  <c r="AJ48" i="47"/>
  <c r="AH40" i="50"/>
  <c r="AJ10" i="47"/>
  <c r="AH21" i="48"/>
  <c r="AK21" i="48" s="1"/>
  <c r="AH30" i="48"/>
  <c r="AK30" i="48" s="1"/>
  <c r="AH25" i="48"/>
  <c r="AK25" i="48" s="1"/>
  <c r="AH36" i="49"/>
  <c r="AI36" i="49"/>
  <c r="AJ36" i="49" s="1"/>
  <c r="AK36" i="49"/>
  <c r="AI24" i="48"/>
  <c r="AJ24" i="48" s="1"/>
  <c r="AJ24" i="47"/>
  <c r="AJ18" i="47"/>
  <c r="AH28" i="48"/>
  <c r="AK28" i="48" s="1"/>
  <c r="AH31" i="48"/>
  <c r="AK31" i="48" s="1"/>
  <c r="AH34" i="48"/>
  <c r="AK34" i="48" s="1"/>
  <c r="AJ31" i="47"/>
  <c r="AI37" i="48"/>
  <c r="AJ37" i="48" s="1"/>
  <c r="AJ37" i="47"/>
  <c r="AE8" i="47"/>
  <c r="AE8" i="48" s="1"/>
  <c r="AF8" i="48" s="1"/>
  <c r="AD8" i="47"/>
  <c r="AE14" i="50"/>
  <c r="AF14" i="50" s="1"/>
  <c r="AD47" i="47"/>
  <c r="AE26" i="50"/>
  <c r="AF26" i="50" s="1"/>
  <c r="AE18" i="49"/>
  <c r="AF18" i="49" s="1"/>
  <c r="AG18" i="49"/>
  <c r="AD18" i="49"/>
  <c r="L18" i="37"/>
  <c r="AL51" i="47"/>
  <c r="AM51" i="47" s="1"/>
  <c r="AE28" i="47"/>
  <c r="AF28" i="47" s="1"/>
  <c r="AG33" i="50"/>
  <c r="AD19" i="47"/>
  <c r="AE19" i="47"/>
  <c r="L22" i="42"/>
  <c r="AE22" i="50"/>
  <c r="AF22" i="50" s="1"/>
  <c r="AG22" i="50"/>
  <c r="AL22" i="50" s="1"/>
  <c r="AM22" i="50" s="1"/>
  <c r="L34" i="31"/>
  <c r="AD20" i="48"/>
  <c r="AG20" i="48" s="1"/>
  <c r="AD35" i="48"/>
  <c r="AG35" i="48" s="1"/>
  <c r="AD39" i="48"/>
  <c r="AG39" i="48" s="1"/>
  <c r="AA17" i="48"/>
  <c r="AB17" i="48" s="1"/>
  <c r="AB31" i="47"/>
  <c r="S48" i="28"/>
  <c r="T25" i="28"/>
  <c r="U25" i="28" s="1"/>
  <c r="Z25" i="47" s="1"/>
  <c r="T14" i="28"/>
  <c r="U14" i="28" s="1"/>
  <c r="K14" i="7" s="1"/>
  <c r="T11" i="28"/>
  <c r="U11" i="28" s="1"/>
  <c r="K11" i="7" s="1"/>
  <c r="T21" i="28"/>
  <c r="U21" i="28" s="1"/>
  <c r="K21" i="7" s="1"/>
  <c r="T12" i="28"/>
  <c r="U12" i="28" s="1"/>
  <c r="Z12" i="47" s="1"/>
  <c r="T27" i="28"/>
  <c r="U27" i="28" s="1"/>
  <c r="K27" i="7" s="1"/>
  <c r="T13" i="28"/>
  <c r="U13" i="28" s="1"/>
  <c r="K13" i="7" s="1"/>
  <c r="T20" i="28"/>
  <c r="U20" i="28" s="1"/>
  <c r="AD20" i="28" s="1"/>
  <c r="AA20" i="47" s="1"/>
  <c r="AA20" i="48" s="1"/>
  <c r="T38" i="28"/>
  <c r="U38" i="28" s="1"/>
  <c r="K38" i="7" s="1"/>
  <c r="N16" i="31"/>
  <c r="S23" i="28"/>
  <c r="R16" i="28"/>
  <c r="S16" i="28" s="1"/>
  <c r="T23" i="28"/>
  <c r="U23" i="28" s="1"/>
  <c r="T37" i="28"/>
  <c r="U37" i="28" s="1"/>
  <c r="T33" i="28"/>
  <c r="U33" i="28" s="1"/>
  <c r="Z33" i="47" s="1"/>
  <c r="T44" i="28"/>
  <c r="U44" i="28" s="1"/>
  <c r="T16" i="28"/>
  <c r="U16" i="28" s="1"/>
  <c r="K16" i="7" s="1"/>
  <c r="T22" i="28"/>
  <c r="U22" i="28" s="1"/>
  <c r="K22" i="7" s="1"/>
  <c r="T10" i="28"/>
  <c r="U10" i="28" s="1"/>
  <c r="K10" i="7" s="1"/>
  <c r="T15" i="28"/>
  <c r="U15" i="28" s="1"/>
  <c r="K15" i="7" s="1"/>
  <c r="T19" i="28"/>
  <c r="U19" i="28" s="1"/>
  <c r="K19" i="7" s="1"/>
  <c r="T30" i="28"/>
  <c r="U30" i="28" s="1"/>
  <c r="K30" i="7" s="1"/>
  <c r="T43" i="28"/>
  <c r="U43" i="28" s="1"/>
  <c r="Z43" i="47" s="1"/>
  <c r="T36" i="28"/>
  <c r="U36" i="28" s="1"/>
  <c r="T35" i="28"/>
  <c r="U35" i="28" s="1"/>
  <c r="S14" i="28"/>
  <c r="T24" i="28"/>
  <c r="U24" i="28" s="1"/>
  <c r="Z24" i="47" s="1"/>
  <c r="T46" i="28"/>
  <c r="U46" i="28" s="1"/>
  <c r="R27" i="28"/>
  <c r="S27" i="28" s="1"/>
  <c r="T39" i="28"/>
  <c r="U39" i="28" s="1"/>
  <c r="T26" i="28"/>
  <c r="U26" i="28" s="1"/>
  <c r="AD31" i="28"/>
  <c r="T8" i="28"/>
  <c r="U8" i="28" s="1"/>
  <c r="K8" i="7" s="1"/>
  <c r="T29" i="28"/>
  <c r="U29" i="28" s="1"/>
  <c r="AD29" i="28" s="1"/>
  <c r="AA29" i="47" s="1"/>
  <c r="S11" i="28"/>
  <c r="T48" i="28"/>
  <c r="U48" i="28" s="1"/>
  <c r="S19" i="28"/>
  <c r="S30" i="28"/>
  <c r="R38" i="28"/>
  <c r="S38" i="28" s="1"/>
  <c r="R12" i="28"/>
  <c r="S12" i="28" s="1"/>
  <c r="R23" i="28"/>
  <c r="T40" i="28"/>
  <c r="U40" i="28" s="1"/>
  <c r="R28" i="28"/>
  <c r="S28" i="28" s="1"/>
  <c r="S41" i="28"/>
  <c r="T28" i="28"/>
  <c r="U28" i="28" s="1"/>
  <c r="S33" i="28"/>
  <c r="T32" i="28"/>
  <c r="U32" i="28" s="1"/>
  <c r="S44" i="28"/>
  <c r="T41" i="28"/>
  <c r="U41" i="28" s="1"/>
  <c r="R25" i="28"/>
  <c r="S25" i="28" s="1"/>
  <c r="R8" i="28"/>
  <c r="S8" i="28" s="1"/>
  <c r="AD17" i="28"/>
  <c r="Z31" i="47"/>
  <c r="Y21" i="28"/>
  <c r="Q34" i="28"/>
  <c r="R15" i="28"/>
  <c r="S15" i="28" s="1"/>
  <c r="Q18" i="28"/>
  <c r="R18" i="28" s="1"/>
  <c r="S18" i="28" s="1"/>
  <c r="AL23" i="48"/>
  <c r="N15" i="31"/>
  <c r="AL8" i="48"/>
  <c r="AL14" i="48"/>
  <c r="AL15" i="48"/>
  <c r="AL16" i="48"/>
  <c r="Z17" i="47"/>
  <c r="AC31" i="47"/>
  <c r="K17" i="7"/>
  <c r="AL17" i="48"/>
  <c r="AL26" i="48"/>
  <c r="AL18" i="48"/>
  <c r="N7" i="28"/>
  <c r="X7" i="28" s="1"/>
  <c r="R7" i="28"/>
  <c r="S7" i="28" s="1"/>
  <c r="AH15" i="49"/>
  <c r="AI15" i="49"/>
  <c r="AJ15" i="49" s="1"/>
  <c r="AK15" i="49"/>
  <c r="M15" i="37"/>
  <c r="AO40" i="45"/>
  <c r="I40" i="42"/>
  <c r="N40" i="42" s="1"/>
  <c r="AO14" i="45"/>
  <c r="I14" i="42"/>
  <c r="N14" i="42" s="1"/>
  <c r="AA15" i="45"/>
  <c r="Z15" i="45"/>
  <c r="Y15" i="45"/>
  <c r="HM107" i="38"/>
  <c r="HM105" i="38"/>
  <c r="HM108" i="38"/>
  <c r="HM106" i="38"/>
  <c r="CH106" i="38"/>
  <c r="CH108" i="38"/>
  <c r="CH105" i="38"/>
  <c r="CH107" i="38"/>
  <c r="JZ36" i="24"/>
  <c r="JV36" i="24"/>
  <c r="JQ36" i="24"/>
  <c r="JT36" i="24"/>
  <c r="JQ60" i="24"/>
  <c r="U7" i="30"/>
  <c r="V7" i="30"/>
  <c r="X7" i="30"/>
  <c r="Y7" i="30" s="1"/>
  <c r="R19" i="45"/>
  <c r="AJ19" i="45"/>
  <c r="AD19" i="45"/>
  <c r="AN38" i="48"/>
  <c r="AR38" i="48"/>
  <c r="S40" i="50"/>
  <c r="T40" i="50" s="1"/>
  <c r="AH19" i="49"/>
  <c r="AI19" i="49"/>
  <c r="AJ19" i="49" s="1"/>
  <c r="M19" i="37"/>
  <c r="AK19" i="49"/>
  <c r="T36" i="34"/>
  <c r="U36" i="34" s="1"/>
  <c r="R36" i="34"/>
  <c r="Q36" i="34"/>
  <c r="N36" i="34"/>
  <c r="X36" i="34" s="1"/>
  <c r="Y36" i="34" s="1"/>
  <c r="S36" i="34"/>
  <c r="AK36" i="50"/>
  <c r="M36" i="42"/>
  <c r="T11" i="34"/>
  <c r="U11" i="34" s="1"/>
  <c r="R11" i="34"/>
  <c r="Q11" i="34"/>
  <c r="S11" i="34"/>
  <c r="N11" i="34"/>
  <c r="X11" i="34" s="1"/>
  <c r="Y11" i="34" s="1"/>
  <c r="AK28" i="50"/>
  <c r="M28" i="42"/>
  <c r="AA19" i="30"/>
  <c r="AB19" i="30" s="1"/>
  <c r="V19" i="30"/>
  <c r="X19" i="30"/>
  <c r="Y19" i="30" s="1"/>
  <c r="U19" i="30"/>
  <c r="JQ55" i="24"/>
  <c r="X12" i="29"/>
  <c r="Y12" i="29" s="1"/>
  <c r="AN12" i="48"/>
  <c r="AR12" i="48"/>
  <c r="AL53" i="47"/>
  <c r="AM53" i="47" s="1"/>
  <c r="U14" i="50"/>
  <c r="AL53" i="50"/>
  <c r="AM53" i="50" s="1"/>
  <c r="AD22" i="50"/>
  <c r="S14" i="50"/>
  <c r="T14" i="50" s="1"/>
  <c r="R40" i="50"/>
  <c r="JU47" i="38"/>
  <c r="H33" i="31" s="1"/>
  <c r="JU25" i="38"/>
  <c r="H11" i="31" s="1"/>
  <c r="JU33" i="38"/>
  <c r="H19" i="31" s="1"/>
  <c r="JU41" i="38"/>
  <c r="H27" i="31" s="1"/>
  <c r="JU53" i="38"/>
  <c r="H39" i="31" s="1"/>
  <c r="JU49" i="38"/>
  <c r="H35" i="31" s="1"/>
  <c r="JU26" i="38"/>
  <c r="H12" i="31" s="1"/>
  <c r="JU39" i="38"/>
  <c r="H25" i="31" s="1"/>
  <c r="JU48" i="38"/>
  <c r="H34" i="31" s="1"/>
  <c r="JU52" i="38"/>
  <c r="H38" i="31" s="1"/>
  <c r="T9" i="28"/>
  <c r="U9" i="28" s="1"/>
  <c r="Q9" i="28"/>
  <c r="R9" i="28"/>
  <c r="S9" i="28" s="1"/>
  <c r="J26" i="37"/>
  <c r="V26" i="49"/>
  <c r="W26" i="49"/>
  <c r="X26" i="49" s="1"/>
  <c r="Y26" i="49"/>
  <c r="M45" i="31"/>
  <c r="AH45" i="48"/>
  <c r="AK45" i="48" s="1"/>
  <c r="T15" i="29"/>
  <c r="U15" i="29" s="1"/>
  <c r="S15" i="29"/>
  <c r="AH25" i="49"/>
  <c r="M25" i="37"/>
  <c r="AI25" i="49"/>
  <c r="AJ25" i="49" s="1"/>
  <c r="AK25" i="49"/>
  <c r="Q15" i="29"/>
  <c r="AD44" i="48"/>
  <c r="AG44" i="48" s="1"/>
  <c r="L44" i="31"/>
  <c r="R15" i="29"/>
  <c r="T45" i="28"/>
  <c r="U45" i="28" s="1"/>
  <c r="M45" i="28"/>
  <c r="AM23" i="45"/>
  <c r="Y47" i="45"/>
  <c r="AA47" i="45"/>
  <c r="T47" i="45"/>
  <c r="AC47" i="45" s="1"/>
  <c r="Z47" i="45"/>
  <c r="AA36" i="45"/>
  <c r="V36" i="45"/>
  <c r="AG36" i="45" s="1"/>
  <c r="U36" i="45"/>
  <c r="AE36" i="45" s="1"/>
  <c r="Z36" i="45"/>
  <c r="Y36" i="45"/>
  <c r="AA14" i="45"/>
  <c r="Y14" i="45"/>
  <c r="Z14" i="45"/>
  <c r="AO24" i="45"/>
  <c r="I24" i="42"/>
  <c r="N24" i="42" s="1"/>
  <c r="JU50" i="38"/>
  <c r="H36" i="31" s="1"/>
  <c r="JU45" i="38"/>
  <c r="H31" i="31" s="1"/>
  <c r="AC35" i="30"/>
  <c r="AD35" i="30" s="1"/>
  <c r="N36" i="42"/>
  <c r="V20" i="29"/>
  <c r="W20" i="29" s="1"/>
  <c r="V29" i="34"/>
  <c r="W29" i="34" s="1"/>
  <c r="AD43" i="48"/>
  <c r="AG43" i="48" s="1"/>
  <c r="JQ23" i="24"/>
  <c r="AH23" i="49"/>
  <c r="AI23" i="49"/>
  <c r="AJ23" i="49" s="1"/>
  <c r="M23" i="37"/>
  <c r="AK23" i="49"/>
  <c r="R23" i="29"/>
  <c r="T23" i="29"/>
  <c r="U23" i="29" s="1"/>
  <c r="Q23" i="29"/>
  <c r="S23" i="29"/>
  <c r="T20" i="34"/>
  <c r="U20" i="34" s="1"/>
  <c r="S20" i="34"/>
  <c r="N20" i="34"/>
  <c r="R20" i="34"/>
  <c r="Q20" i="34"/>
  <c r="T36" i="29"/>
  <c r="U36" i="29" s="1"/>
  <c r="S36" i="29"/>
  <c r="R36" i="29"/>
  <c r="Q36" i="29"/>
  <c r="N36" i="29"/>
  <c r="X36" i="29" s="1"/>
  <c r="Y36" i="29" s="1"/>
  <c r="AG25" i="47"/>
  <c r="L25" i="7"/>
  <c r="V35" i="50"/>
  <c r="J35" i="42"/>
  <c r="AA9" i="45"/>
  <c r="Y9" i="45"/>
  <c r="Z9" i="45"/>
  <c r="I43" i="37"/>
  <c r="N43" i="37" s="1"/>
  <c r="AN43" i="45"/>
  <c r="V8" i="50"/>
  <c r="J8" i="42"/>
  <c r="R11" i="45"/>
  <c r="AD11" i="45"/>
  <c r="I45" i="42"/>
  <c r="N45" i="42" s="1"/>
  <c r="AO45" i="45"/>
  <c r="Q45" i="28"/>
  <c r="JZ25" i="24"/>
  <c r="JQ25" i="24"/>
  <c r="JV25" i="24"/>
  <c r="N15" i="47"/>
  <c r="Q15" i="47" s="1"/>
  <c r="O15" i="47"/>
  <c r="H15" i="7"/>
  <c r="AD46" i="48"/>
  <c r="AG46" i="48" s="1"/>
  <c r="N38" i="47"/>
  <c r="H38" i="7"/>
  <c r="O38" i="47"/>
  <c r="Q38" i="47" s="1"/>
  <c r="JO105" i="38"/>
  <c r="JO107" i="38"/>
  <c r="JO106" i="38"/>
  <c r="JO108" i="38"/>
  <c r="BG105" i="38"/>
  <c r="BG106" i="38"/>
  <c r="BG108" i="38"/>
  <c r="BG107" i="38"/>
  <c r="V14" i="29"/>
  <c r="W14" i="29" s="1"/>
  <c r="AP14" i="48"/>
  <c r="AS14" i="48"/>
  <c r="AC32" i="30"/>
  <c r="AD32" i="30" s="1"/>
  <c r="M32" i="31"/>
  <c r="AH32" i="48"/>
  <c r="AK32" i="48" s="1"/>
  <c r="AN39" i="48"/>
  <c r="AR39" i="48"/>
  <c r="AE43" i="30"/>
  <c r="AF43" i="30" s="1"/>
  <c r="JZ48" i="24"/>
  <c r="JV48" i="24"/>
  <c r="JQ48" i="24"/>
  <c r="JT48" i="24"/>
  <c r="JU46" i="38"/>
  <c r="H32" i="31" s="1"/>
  <c r="JU36" i="38"/>
  <c r="H22" i="31" s="1"/>
  <c r="T42" i="28"/>
  <c r="U42" i="28" s="1"/>
  <c r="Q42" i="28"/>
  <c r="M42" i="28"/>
  <c r="L31" i="31"/>
  <c r="AD31" i="48"/>
  <c r="AG31" i="48" s="1"/>
  <c r="R46" i="45"/>
  <c r="AJ46" i="45"/>
  <c r="AF46" i="45"/>
  <c r="AH46" i="45"/>
  <c r="AA12" i="30"/>
  <c r="V12" i="30"/>
  <c r="U12" i="30"/>
  <c r="X12" i="30"/>
  <c r="Y12" i="30" s="1"/>
  <c r="JZ44" i="24"/>
  <c r="JQ44" i="24"/>
  <c r="JR44" i="24"/>
  <c r="JS57" i="24" s="1"/>
  <c r="JU24" i="38"/>
  <c r="X17" i="29"/>
  <c r="Y17" i="29" s="1"/>
  <c r="X23" i="29"/>
  <c r="Y23" i="29" s="1"/>
  <c r="JQ59" i="24"/>
  <c r="JU54" i="38"/>
  <c r="H40" i="31" s="1"/>
  <c r="JU34" i="38"/>
  <c r="FZ117" i="38" s="1" a="1"/>
  <c r="FZ117" i="38" s="1"/>
  <c r="JQ60" i="38"/>
  <c r="JZ60" i="38"/>
  <c r="T47" i="30"/>
  <c r="U10" i="45"/>
  <c r="AE10" i="45" s="1"/>
  <c r="AH27" i="48"/>
  <c r="AK27" i="48" s="1"/>
  <c r="X40" i="29"/>
  <c r="Y40" i="29" s="1"/>
  <c r="JQ46" i="24"/>
  <c r="IN108" i="24"/>
  <c r="IN105" i="24"/>
  <c r="IN106" i="24"/>
  <c r="IN107" i="24"/>
  <c r="EJ108" i="24"/>
  <c r="EJ105" i="24"/>
  <c r="EJ106" i="24"/>
  <c r="EJ107" i="24"/>
  <c r="JQ22" i="24"/>
  <c r="JZ22" i="24"/>
  <c r="JX22" i="24"/>
  <c r="JY22" i="24" s="1"/>
  <c r="JQ50" i="24"/>
  <c r="JQ59" i="38"/>
  <c r="JQ35" i="38"/>
  <c r="JQ21" i="38"/>
  <c r="JP102" i="38"/>
  <c r="JP99" i="38"/>
  <c r="JP104" i="38"/>
  <c r="JV21" i="38"/>
  <c r="JW54" i="38" s="1"/>
  <c r="JP101" i="38"/>
  <c r="JP100" i="38"/>
  <c r="JP98" i="38"/>
  <c r="JP103" i="38"/>
  <c r="JQ31" i="38"/>
  <c r="JQ26" i="38"/>
  <c r="JZ21" i="38"/>
  <c r="JQ30" i="27"/>
  <c r="JZ30" i="27"/>
  <c r="JQ46" i="27"/>
  <c r="JV46" i="27"/>
  <c r="JZ46" i="27"/>
  <c r="JV21" i="27"/>
  <c r="JQ52" i="27"/>
  <c r="JQ44" i="27"/>
  <c r="V16" i="29"/>
  <c r="W16" i="29" s="1"/>
  <c r="JQ54" i="24"/>
  <c r="JQ43" i="24"/>
  <c r="JQ48" i="38"/>
  <c r="JQ36" i="38"/>
  <c r="JQ41" i="27"/>
  <c r="JQ49" i="27"/>
  <c r="JQ26" i="27"/>
  <c r="JQ34" i="27"/>
  <c r="X30" i="29"/>
  <c r="Y30" i="29" s="1"/>
  <c r="AP30" i="48"/>
  <c r="AS30" i="48"/>
  <c r="I37" i="42"/>
  <c r="N37" i="42" s="1"/>
  <c r="JQ51" i="38"/>
  <c r="JQ43" i="27"/>
  <c r="JZ43" i="27"/>
  <c r="JV43" i="27"/>
  <c r="JQ45" i="27"/>
  <c r="JQ27" i="27"/>
  <c r="JZ27" i="27"/>
  <c r="JV27" i="27"/>
  <c r="V22" i="29"/>
  <c r="W22" i="29" s="1"/>
  <c r="AD25" i="48"/>
  <c r="AG25" i="48" s="1"/>
  <c r="S41" i="34"/>
  <c r="T41" i="34"/>
  <c r="U41" i="34" s="1"/>
  <c r="R41" i="34"/>
  <c r="AI12" i="49"/>
  <c r="AJ12" i="49" s="1"/>
  <c r="AK12" i="49"/>
  <c r="M12" i="37"/>
  <c r="AH12" i="49"/>
  <c r="AK8" i="47"/>
  <c r="M8" i="7"/>
  <c r="AI8" i="47"/>
  <c r="AH8" i="47"/>
  <c r="AH17" i="47"/>
  <c r="AI17" i="47"/>
  <c r="AK17" i="47"/>
  <c r="M17" i="7"/>
  <c r="AD12" i="49"/>
  <c r="AG12" i="49"/>
  <c r="L12" i="37"/>
  <c r="AE12" i="49"/>
  <c r="AF12" i="49" s="1"/>
  <c r="M13" i="7"/>
  <c r="AK13" i="47"/>
  <c r="AH13" i="47"/>
  <c r="AI13" i="47"/>
  <c r="AG8" i="47"/>
  <c r="L8" i="7"/>
  <c r="L19" i="7"/>
  <c r="AG19" i="47"/>
  <c r="Q16" i="29"/>
  <c r="Q31" i="29"/>
  <c r="T18" i="28"/>
  <c r="T34" i="28"/>
  <c r="U34" i="28" s="1"/>
  <c r="AA8" i="45"/>
  <c r="W8" i="45"/>
  <c r="AI8" i="45" s="1"/>
  <c r="Y8" i="45"/>
  <c r="Z8" i="45"/>
  <c r="AJ30" i="45"/>
  <c r="AD35" i="45"/>
  <c r="AL35" i="45" s="1"/>
  <c r="AO38" i="45"/>
  <c r="I38" i="42"/>
  <c r="N38" i="42" s="1"/>
  <c r="AO43" i="45"/>
  <c r="I43" i="42"/>
  <c r="N43" i="42" s="1"/>
  <c r="AA23" i="30"/>
  <c r="AB23" i="30" s="1"/>
  <c r="X23" i="30"/>
  <c r="AA43" i="30"/>
  <c r="AB43" i="30" s="1"/>
  <c r="X43" i="30"/>
  <c r="AJ33" i="45"/>
  <c r="AO33" i="45" s="1"/>
  <c r="AO44" i="45"/>
  <c r="I44" i="42"/>
  <c r="N44" i="42" s="1"/>
  <c r="S41" i="45"/>
  <c r="AJ17" i="45"/>
  <c r="AB17" i="45"/>
  <c r="Y28" i="45"/>
  <c r="X9" i="30"/>
  <c r="AA31" i="30"/>
  <c r="AB31" i="30" s="1"/>
  <c r="V31" i="30"/>
  <c r="AA35" i="30"/>
  <c r="AB35" i="30" s="1"/>
  <c r="V35" i="30"/>
  <c r="AA39" i="30"/>
  <c r="AB39" i="30" s="1"/>
  <c r="V39" i="30"/>
  <c r="AO28" i="45"/>
  <c r="I28" i="42"/>
  <c r="N28" i="42" s="1"/>
  <c r="JZ40" i="24"/>
  <c r="JQ40" i="24"/>
  <c r="JR60" i="38"/>
  <c r="JS56" i="38" s="1"/>
  <c r="H42" i="31" s="1"/>
  <c r="JU43" i="38"/>
  <c r="H29" i="31" s="1"/>
  <c r="DI108" i="38"/>
  <c r="DI107" i="38"/>
  <c r="X48" i="29"/>
  <c r="Y48" i="29" s="1"/>
  <c r="AN11" i="48"/>
  <c r="AR11" i="48"/>
  <c r="AE26" i="30"/>
  <c r="AF26" i="30" s="1"/>
  <c r="AD28" i="48"/>
  <c r="AG28" i="48" s="1"/>
  <c r="AH35" i="48"/>
  <c r="AK35" i="48" s="1"/>
  <c r="V42" i="29"/>
  <c r="W42" i="29" s="1"/>
  <c r="L29" i="31"/>
  <c r="JQ51" i="24"/>
  <c r="AN14" i="48"/>
  <c r="AR14" i="48"/>
  <c r="AN20" i="48"/>
  <c r="AR20" i="48"/>
  <c r="AD32" i="48"/>
  <c r="AG32" i="48" s="1"/>
  <c r="T43" i="30"/>
  <c r="X43" i="29"/>
  <c r="Y43" i="29" s="1"/>
  <c r="JQ28" i="24"/>
  <c r="JZ28" i="24"/>
  <c r="JQ57" i="38"/>
  <c r="JZ57" i="38"/>
  <c r="AP45" i="48"/>
  <c r="AS45" i="48"/>
  <c r="AP47" i="48"/>
  <c r="AS47" i="48"/>
  <c r="AP8" i="48"/>
  <c r="AS8" i="48"/>
  <c r="V10" i="34"/>
  <c r="W10" i="34" s="1"/>
  <c r="AD10" i="48"/>
  <c r="AG10" i="48" s="1"/>
  <c r="Y18" i="34"/>
  <c r="X18" i="34"/>
  <c r="AN18" i="48"/>
  <c r="AR18" i="48"/>
  <c r="AP18" i="48"/>
  <c r="AS18" i="48"/>
  <c r="V21" i="29"/>
  <c r="W21" i="29" s="1"/>
  <c r="AN24" i="48"/>
  <c r="AR24" i="48"/>
  <c r="AH24" i="48"/>
  <c r="AK24" i="48" s="1"/>
  <c r="AC27" i="30"/>
  <c r="AD27" i="30" s="1"/>
  <c r="AN27" i="48"/>
  <c r="AR27" i="48"/>
  <c r="AD33" i="48"/>
  <c r="AG33" i="48" s="1"/>
  <c r="AC40" i="30"/>
  <c r="AD40" i="30" s="1"/>
  <c r="AH40" i="48"/>
  <c r="AK40" i="48" s="1"/>
  <c r="X44" i="29"/>
  <c r="Y44" i="29" s="1"/>
  <c r="JQ26" i="24"/>
  <c r="AF108" i="24"/>
  <c r="AF105" i="24"/>
  <c r="AF106" i="24"/>
  <c r="AF107" i="24"/>
  <c r="JQ41" i="38"/>
  <c r="JQ32" i="38"/>
  <c r="JQ28" i="38"/>
  <c r="JQ27" i="24"/>
  <c r="JZ23" i="38"/>
  <c r="JQ23" i="38"/>
  <c r="EJ106" i="38"/>
  <c r="EJ107" i="38"/>
  <c r="JQ60" i="27"/>
  <c r="X19" i="34"/>
  <c r="Y19" i="34" s="1"/>
  <c r="AD19" i="48"/>
  <c r="AG19" i="48" s="1"/>
  <c r="JQ55" i="38"/>
  <c r="JQ46" i="38"/>
  <c r="JQ37" i="38"/>
  <c r="JQ25" i="38"/>
  <c r="JQ23" i="27"/>
  <c r="JZ23" i="27"/>
  <c r="JQ31" i="27"/>
  <c r="JZ31" i="27"/>
  <c r="JQ39" i="27"/>
  <c r="JZ39" i="27"/>
  <c r="JV39" i="27"/>
  <c r="JQ47" i="27"/>
  <c r="JZ47" i="27"/>
  <c r="JV47" i="27"/>
  <c r="JQ55" i="27"/>
  <c r="JZ55" i="27"/>
  <c r="X13" i="34"/>
  <c r="Y13" i="34" s="1"/>
  <c r="JQ61" i="24"/>
  <c r="JQ57" i="24"/>
  <c r="JQ58" i="38"/>
  <c r="JZ40" i="27"/>
  <c r="JQ40" i="27"/>
  <c r="JQ50" i="27"/>
  <c r="AH37" i="48"/>
  <c r="AK37" i="48" s="1"/>
  <c r="M41" i="34"/>
  <c r="AD41" i="48"/>
  <c r="AG41" i="48" s="1"/>
  <c r="JQ37" i="27"/>
  <c r="JQ45" i="38"/>
  <c r="JQ24" i="38"/>
  <c r="JQ29" i="27"/>
  <c r="AH22" i="48"/>
  <c r="AK22" i="48" s="1"/>
  <c r="JV21" i="24"/>
  <c r="JQ45" i="24"/>
  <c r="JQ49" i="24"/>
  <c r="JQ37" i="24"/>
  <c r="JQ53" i="24"/>
  <c r="JQ41" i="24"/>
  <c r="JQ29" i="24"/>
  <c r="T46" i="34"/>
  <c r="U46" i="34" s="1"/>
  <c r="S46" i="34"/>
  <c r="Q46" i="34"/>
  <c r="M8" i="42"/>
  <c r="AH8" i="50"/>
  <c r="AG26" i="47"/>
  <c r="L26" i="7"/>
  <c r="S18" i="29"/>
  <c r="T18" i="29"/>
  <c r="U18" i="29"/>
  <c r="AD21" i="49"/>
  <c r="AE21" i="49"/>
  <c r="AF21" i="49" s="1"/>
  <c r="AG21" i="49"/>
  <c r="L21" i="37"/>
  <c r="AI30" i="47"/>
  <c r="M30" i="7"/>
  <c r="AK30" i="47"/>
  <c r="AH30" i="47"/>
  <c r="L28" i="7"/>
  <c r="L16" i="7"/>
  <c r="AG16" i="47"/>
  <c r="AE8" i="50"/>
  <c r="AF8" i="50" s="1"/>
  <c r="L8" i="42"/>
  <c r="AD8" i="50"/>
  <c r="AG8" i="50"/>
  <c r="AH21" i="47"/>
  <c r="AI21" i="47"/>
  <c r="M21" i="7"/>
  <c r="AK21" i="47"/>
  <c r="T11" i="29"/>
  <c r="U11" i="29" s="1"/>
  <c r="T31" i="29"/>
  <c r="U31" i="29" s="1"/>
  <c r="AN18" i="45"/>
  <c r="U18" i="49"/>
  <c r="R18" i="49"/>
  <c r="I18" i="37"/>
  <c r="N18" i="37" s="1"/>
  <c r="S18" i="49"/>
  <c r="T18" i="49" s="1"/>
  <c r="AA16" i="30"/>
  <c r="AB16" i="30" s="1"/>
  <c r="Y16" i="30"/>
  <c r="Z16" i="30" s="1"/>
  <c r="AO26" i="45"/>
  <c r="I26" i="42"/>
  <c r="N26" i="42" s="1"/>
  <c r="Y39" i="45"/>
  <c r="Z39" i="45"/>
  <c r="AA39" i="45"/>
  <c r="V39" i="45"/>
  <c r="AG39" i="45" s="1"/>
  <c r="AA45" i="45"/>
  <c r="Z45" i="45"/>
  <c r="T47" i="28"/>
  <c r="U47" i="28" s="1"/>
  <c r="R47" i="28"/>
  <c r="S47" i="28" s="1"/>
  <c r="V33" i="45"/>
  <c r="AG33" i="45" s="1"/>
  <c r="AA33" i="45"/>
  <c r="Y33" i="45"/>
  <c r="V40" i="45"/>
  <c r="AG40" i="45" s="1"/>
  <c r="U44" i="49"/>
  <c r="AL44" i="49" s="1"/>
  <c r="AM44" i="49" s="1"/>
  <c r="I44" i="37"/>
  <c r="N44" i="37" s="1"/>
  <c r="AA13" i="30"/>
  <c r="AB13" i="30" s="1"/>
  <c r="V13" i="30"/>
  <c r="AA27" i="30"/>
  <c r="AB27" i="30" s="1"/>
  <c r="V27" i="30"/>
  <c r="X27" i="30"/>
  <c r="Y27" i="30" s="1"/>
  <c r="AA17" i="45"/>
  <c r="Y17" i="45"/>
  <c r="AO22" i="45"/>
  <c r="I22" i="42"/>
  <c r="AA27" i="45"/>
  <c r="Y27" i="45"/>
  <c r="V27" i="45"/>
  <c r="AG27" i="45" s="1"/>
  <c r="Z27" i="45"/>
  <c r="AO42" i="45"/>
  <c r="I42" i="42"/>
  <c r="AA24" i="45"/>
  <c r="V24" i="45"/>
  <c r="AG24" i="45" s="1"/>
  <c r="Z24" i="45"/>
  <c r="AN28" i="45"/>
  <c r="U28" i="49"/>
  <c r="AL28" i="49" s="1"/>
  <c r="AQ28" i="49" s="1"/>
  <c r="R28" i="49"/>
  <c r="S28" i="49"/>
  <c r="T28" i="49" s="1"/>
  <c r="I28" i="37"/>
  <c r="N28" i="37" s="1"/>
  <c r="JZ56" i="24"/>
  <c r="JQ56" i="24"/>
  <c r="JZ24" i="24"/>
  <c r="JQ24" i="24"/>
  <c r="JV24" i="24"/>
  <c r="JW39" i="24" s="1"/>
  <c r="JZ22" i="38"/>
  <c r="JX22" i="38"/>
  <c r="JY22" i="38" s="1"/>
  <c r="JQ22" i="38"/>
  <c r="AP46" i="48"/>
  <c r="AS46" i="48"/>
  <c r="X48" i="34"/>
  <c r="Y48" i="34" s="1"/>
  <c r="V48" i="34"/>
  <c r="W48" i="34" s="1"/>
  <c r="AH48" i="48" s="1"/>
  <c r="AK48" i="48" s="1"/>
  <c r="AP48" i="48"/>
  <c r="AS48" i="48"/>
  <c r="X23" i="34"/>
  <c r="Y23" i="34" s="1"/>
  <c r="AC26" i="30"/>
  <c r="AD26" i="30" s="1"/>
  <c r="AP26" i="48"/>
  <c r="AS26" i="48"/>
  <c r="T28" i="45"/>
  <c r="AC28" i="45" s="1"/>
  <c r="U31" i="30"/>
  <c r="AN35" i="48"/>
  <c r="AR35" i="48"/>
  <c r="AD38" i="48"/>
  <c r="AG38" i="48" s="1"/>
  <c r="JR56" i="24"/>
  <c r="JS56" i="24" s="1"/>
  <c r="JQ53" i="38"/>
  <c r="AP9" i="48"/>
  <c r="AS9" i="48"/>
  <c r="X14" i="34"/>
  <c r="Y14" i="34" s="1"/>
  <c r="AP43" i="48"/>
  <c r="AS43" i="48"/>
  <c r="JZ52" i="24"/>
  <c r="JV52" i="24"/>
  <c r="JW52" i="24" s="1"/>
  <c r="JQ52" i="24"/>
  <c r="JZ32" i="24"/>
  <c r="JQ32" i="24"/>
  <c r="JQ56" i="38"/>
  <c r="JZ56" i="38"/>
  <c r="M47" i="28"/>
  <c r="X47" i="29"/>
  <c r="Y47" i="29" s="1"/>
  <c r="AN10" i="48"/>
  <c r="AR10" i="48"/>
  <c r="JS35" i="38"/>
  <c r="H21" i="31" s="1"/>
  <c r="U27" i="45"/>
  <c r="AE27" i="45" s="1"/>
  <c r="AH33" i="48"/>
  <c r="AK33" i="48" s="1"/>
  <c r="JQ30" i="24"/>
  <c r="JQ30" i="38"/>
  <c r="JZ27" i="38"/>
  <c r="JV27" i="38"/>
  <c r="JW27" i="38" s="1"/>
  <c r="JQ27" i="38"/>
  <c r="JQ28" i="27"/>
  <c r="JQ31" i="24"/>
  <c r="JW27" i="24"/>
  <c r="JQ47" i="38"/>
  <c r="JQ34" i="38"/>
  <c r="JQ33" i="38"/>
  <c r="FK106" i="38"/>
  <c r="FK105" i="38"/>
  <c r="JQ36" i="27"/>
  <c r="JQ62" i="27"/>
  <c r="JR62" i="27"/>
  <c r="JZ62" i="27"/>
  <c r="AN16" i="48"/>
  <c r="AR16" i="48"/>
  <c r="AP16" i="48"/>
  <c r="AS16" i="48"/>
  <c r="JQ50" i="38"/>
  <c r="JQ49" i="38"/>
  <c r="X13" i="29"/>
  <c r="Y13" i="29" s="1"/>
  <c r="Z25" i="45"/>
  <c r="JQ34" i="24"/>
  <c r="JQ40" i="38"/>
  <c r="JZ38" i="38"/>
  <c r="JV38" i="38"/>
  <c r="JQ38" i="38"/>
  <c r="JR55" i="27"/>
  <c r="JZ32" i="27"/>
  <c r="JQ32" i="27"/>
  <c r="JQ42" i="27"/>
  <c r="JZ56" i="27"/>
  <c r="JQ56" i="27"/>
  <c r="AD30" i="48"/>
  <c r="AG30" i="48" s="1"/>
  <c r="AC34" i="30"/>
  <c r="AD34" i="30" s="1"/>
  <c r="JQ51" i="27"/>
  <c r="JZ51" i="27"/>
  <c r="JV51" i="27"/>
  <c r="AD22" i="48"/>
  <c r="AG22" i="48" s="1"/>
  <c r="AN22" i="48"/>
  <c r="AR22" i="48"/>
  <c r="JT39" i="27"/>
  <c r="JU43" i="27" s="1"/>
  <c r="DI108" i="24"/>
  <c r="T7" i="28"/>
  <c r="S45" i="34"/>
  <c r="T45" i="34"/>
  <c r="U45" i="34" s="1"/>
  <c r="R45" i="34"/>
  <c r="AK14" i="49"/>
  <c r="AH14" i="49"/>
  <c r="AI14" i="49"/>
  <c r="AJ14" i="49" s="1"/>
  <c r="M14" i="37"/>
  <c r="T27" i="29"/>
  <c r="U27" i="29" s="1"/>
  <c r="S27" i="29"/>
  <c r="S17" i="34"/>
  <c r="S44" i="29"/>
  <c r="T44" i="29"/>
  <c r="U44" i="29" s="1"/>
  <c r="Q18" i="29"/>
  <c r="S16" i="29"/>
  <c r="R11" i="29"/>
  <c r="R31" i="29"/>
  <c r="AO9" i="45"/>
  <c r="R9" i="50"/>
  <c r="U9" i="50"/>
  <c r="AL9" i="50" s="1"/>
  <c r="I9" i="42"/>
  <c r="N9" i="42" s="1"/>
  <c r="S9" i="50"/>
  <c r="T9" i="50" s="1"/>
  <c r="AN8" i="45"/>
  <c r="I8" i="37"/>
  <c r="N8" i="37" s="1"/>
  <c r="S8" i="49"/>
  <c r="T8" i="49" s="1"/>
  <c r="R8" i="49"/>
  <c r="U8" i="49"/>
  <c r="AL8" i="49" s="1"/>
  <c r="AN26" i="45"/>
  <c r="R26" i="49"/>
  <c r="S26" i="49"/>
  <c r="T26" i="49" s="1"/>
  <c r="I26" i="37"/>
  <c r="U26" i="49"/>
  <c r="AH30" i="45"/>
  <c r="S30" i="45"/>
  <c r="S35" i="45"/>
  <c r="AA25" i="45"/>
  <c r="V25" i="45"/>
  <c r="AG25" i="45" s="1"/>
  <c r="M19" i="7"/>
  <c r="AI19" i="47"/>
  <c r="AH19" i="47"/>
  <c r="AK19" i="47"/>
  <c r="X33" i="45"/>
  <c r="Y13" i="30"/>
  <c r="Z13" i="30" s="1"/>
  <c r="Z27" i="30"/>
  <c r="V10" i="45"/>
  <c r="AG10" i="45" s="1"/>
  <c r="AA10" i="45"/>
  <c r="Y10" i="45"/>
  <c r="AO10" i="45"/>
  <c r="I10" i="42"/>
  <c r="N10" i="42" s="1"/>
  <c r="AN14" i="45"/>
  <c r="U14" i="49"/>
  <c r="S14" i="49"/>
  <c r="T14" i="49" s="1"/>
  <c r="I14" i="37"/>
  <c r="N14" i="37" s="1"/>
  <c r="R14" i="49"/>
  <c r="AN15" i="45"/>
  <c r="R15" i="49"/>
  <c r="I15" i="37"/>
  <c r="N15" i="37" s="1"/>
  <c r="U15" i="49"/>
  <c r="S15" i="49"/>
  <c r="T15" i="49" s="1"/>
  <c r="X17" i="45"/>
  <c r="AH17" i="45"/>
  <c r="Y23" i="45"/>
  <c r="Z23" i="45"/>
  <c r="AA23" i="45"/>
  <c r="V31" i="45"/>
  <c r="AG31" i="45" s="1"/>
  <c r="AA31" i="45"/>
  <c r="Y31" i="45"/>
  <c r="AN45" i="45"/>
  <c r="I45" i="37"/>
  <c r="N45" i="37" s="1"/>
  <c r="X41" i="45"/>
  <c r="Z28" i="45"/>
  <c r="AF41" i="45"/>
  <c r="AM41" i="45" s="1"/>
  <c r="JU38" i="38"/>
  <c r="H24" i="31" s="1"/>
  <c r="JU53" i="27"/>
  <c r="X46" i="29"/>
  <c r="Y46" i="29" s="1"/>
  <c r="M46" i="34"/>
  <c r="N11" i="29"/>
  <c r="X11" i="29" s="1"/>
  <c r="Y11" i="29" s="1"/>
  <c r="AN26" i="48"/>
  <c r="AR26" i="48"/>
  <c r="JS42" i="38"/>
  <c r="H28" i="31" s="1"/>
  <c r="AP28" i="48"/>
  <c r="AS28" i="48"/>
  <c r="Z31" i="48"/>
  <c r="AC31" i="48" s="1"/>
  <c r="U35" i="30"/>
  <c r="AH38" i="48"/>
  <c r="AK38" i="48" s="1"/>
  <c r="AE42" i="30"/>
  <c r="AF42" i="30" s="1"/>
  <c r="AH42" i="48"/>
  <c r="AK42" i="48" s="1"/>
  <c r="AA37" i="45"/>
  <c r="V37" i="45"/>
  <c r="AG37" i="45" s="1"/>
  <c r="Z37" i="45"/>
  <c r="Y37" i="45"/>
  <c r="JQ47" i="24"/>
  <c r="JW45" i="24"/>
  <c r="GL106" i="38"/>
  <c r="GL107" i="38"/>
  <c r="GL108" i="38"/>
  <c r="GL105" i="38"/>
  <c r="AH12" i="48"/>
  <c r="AK12" i="48" s="1"/>
  <c r="V32" i="29"/>
  <c r="W32" i="29" s="1"/>
  <c r="AH43" i="48"/>
  <c r="AK43" i="48" s="1"/>
  <c r="JQ61" i="38"/>
  <c r="JZ61" i="38"/>
  <c r="T45" i="45"/>
  <c r="AC45" i="45" s="1"/>
  <c r="AD45" i="48"/>
  <c r="AG45" i="48" s="1"/>
  <c r="V47" i="29"/>
  <c r="W47" i="29" s="1"/>
  <c r="AD47" i="48" s="1"/>
  <c r="AG47" i="48" s="1"/>
  <c r="M47" i="31"/>
  <c r="M47" i="37"/>
  <c r="V8" i="34"/>
  <c r="W8" i="34" s="1"/>
  <c r="JT24" i="24"/>
  <c r="JU47" i="24" s="1"/>
  <c r="V15" i="34"/>
  <c r="W15" i="34" s="1"/>
  <c r="AC24" i="30"/>
  <c r="AD24" i="30" s="1"/>
  <c r="V24" i="34"/>
  <c r="W24" i="34" s="1"/>
  <c r="AD24" i="48"/>
  <c r="AG24" i="48" s="1"/>
  <c r="N27" i="29"/>
  <c r="X27" i="29" s="1"/>
  <c r="Y27" i="29" s="1"/>
  <c r="U33" i="45"/>
  <c r="AE33" i="45" s="1"/>
  <c r="V44" i="34"/>
  <c r="W44" i="34" s="1"/>
  <c r="AP44" i="48"/>
  <c r="AS44" i="48"/>
  <c r="JQ39" i="24"/>
  <c r="JQ35" i="24"/>
  <c r="JQ33" i="24"/>
  <c r="JW47" i="38"/>
  <c r="JQ44" i="38"/>
  <c r="IN106" i="38"/>
  <c r="IN107" i="38"/>
  <c r="AF106" i="38"/>
  <c r="AF108" i="38"/>
  <c r="AF107" i="38"/>
  <c r="AF105" i="38"/>
  <c r="JX22" i="27"/>
  <c r="JY22" i="27" s="1"/>
  <c r="JZ22" i="27"/>
  <c r="JQ22" i="27"/>
  <c r="JQ38" i="27"/>
  <c r="JV38" i="27"/>
  <c r="JZ38" i="27"/>
  <c r="JQ54" i="27"/>
  <c r="JV54" i="27"/>
  <c r="JZ54" i="27"/>
  <c r="JQ42" i="24"/>
  <c r="JQ54" i="38"/>
  <c r="JW50" i="38"/>
  <c r="JQ25" i="27"/>
  <c r="JQ33" i="27"/>
  <c r="JQ57" i="27"/>
  <c r="U13" i="30"/>
  <c r="JQ62" i="24"/>
  <c r="JQ58" i="24"/>
  <c r="JQ38" i="24"/>
  <c r="JW34" i="24"/>
  <c r="JQ62" i="38"/>
  <c r="JQ42" i="38"/>
  <c r="JQ39" i="38"/>
  <c r="JZ24" i="27"/>
  <c r="JQ24" i="27"/>
  <c r="JV24" i="27"/>
  <c r="JW24" i="27" s="1"/>
  <c r="JV48" i="27"/>
  <c r="JZ48" i="27"/>
  <c r="JQ48" i="27"/>
  <c r="JQ58" i="27"/>
  <c r="X37" i="29"/>
  <c r="Y37" i="29" s="1"/>
  <c r="AP41" i="48"/>
  <c r="AS41" i="48"/>
  <c r="JQ43" i="38"/>
  <c r="JQ61" i="27"/>
  <c r="JQ35" i="27"/>
  <c r="JZ35" i="27"/>
  <c r="JR35" i="27"/>
  <c r="JW45" i="38"/>
  <c r="JW24" i="38"/>
  <c r="JQ59" i="27"/>
  <c r="JZ59" i="27"/>
  <c r="JR59" i="27"/>
  <c r="JS59" i="27" s="1"/>
  <c r="V22" i="34"/>
  <c r="W22" i="34" s="1"/>
  <c r="JQ53" i="27"/>
  <c r="AL54" i="49"/>
  <c r="AM54" i="49" s="1"/>
  <c r="JO108" i="24"/>
  <c r="JO107" i="24"/>
  <c r="JO106" i="24"/>
  <c r="JO105" i="24"/>
  <c r="AL54" i="50"/>
  <c r="AQ54" i="50" s="1"/>
  <c r="AL21" i="50"/>
  <c r="AM21" i="50" s="1"/>
  <c r="AE7" i="49"/>
  <c r="AF7" i="49" s="1"/>
  <c r="AD7" i="49"/>
  <c r="AG7" i="49"/>
  <c r="FK107" i="24"/>
  <c r="FK105" i="24"/>
  <c r="FK108" i="24"/>
  <c r="FK106" i="24"/>
  <c r="DI106" i="24"/>
  <c r="AL48" i="49"/>
  <c r="AM48" i="49" s="1"/>
  <c r="AL50" i="47"/>
  <c r="AM50" i="47" s="1"/>
  <c r="AL50" i="50"/>
  <c r="AM50" i="50" s="1"/>
  <c r="AL54" i="47"/>
  <c r="AM54" i="47" s="1"/>
  <c r="AL53" i="49"/>
  <c r="AQ53" i="49" s="1"/>
  <c r="HM106" i="24"/>
  <c r="HM108" i="24"/>
  <c r="HM107" i="24"/>
  <c r="HM105" i="24"/>
  <c r="JP101" i="24"/>
  <c r="JQ21" i="24"/>
  <c r="JP103" i="24"/>
  <c r="JP102" i="24"/>
  <c r="JP104" i="24"/>
  <c r="JP100" i="24"/>
  <c r="JP99" i="24"/>
  <c r="JP98" i="24"/>
  <c r="DI105" i="24"/>
  <c r="J7" i="47"/>
  <c r="K7" i="47"/>
  <c r="G7" i="7"/>
  <c r="AF20" i="47"/>
  <c r="AE20" i="48"/>
  <c r="AF20" i="48" s="1"/>
  <c r="AF43" i="47"/>
  <c r="AE43" i="48"/>
  <c r="AF43" i="48" s="1"/>
  <c r="AF14" i="47"/>
  <c r="AE14" i="48"/>
  <c r="AF14" i="48" s="1"/>
  <c r="H10" i="50"/>
  <c r="AF9" i="47"/>
  <c r="AE9" i="48"/>
  <c r="AF9" i="48" s="1"/>
  <c r="H53" i="47"/>
  <c r="G53" i="48"/>
  <c r="H53" i="48" s="1"/>
  <c r="AI52" i="48"/>
  <c r="AJ52" i="48" s="1"/>
  <c r="AJ52" i="47"/>
  <c r="AF41" i="47"/>
  <c r="AE41" i="48"/>
  <c r="AF41" i="48" s="1"/>
  <c r="BG107" i="24"/>
  <c r="BG108" i="24"/>
  <c r="BG105" i="24"/>
  <c r="BG106" i="24"/>
  <c r="W50" i="48"/>
  <c r="X50" i="48" s="1"/>
  <c r="X50" i="47"/>
  <c r="W53" i="48"/>
  <c r="X53" i="48" s="1"/>
  <c r="X53" i="47"/>
  <c r="AF37" i="47"/>
  <c r="AE37" i="48"/>
  <c r="AF37" i="48" s="1"/>
  <c r="JO107" i="27"/>
  <c r="JO106" i="27"/>
  <c r="JO108" i="27"/>
  <c r="JO105" i="27"/>
  <c r="V7" i="34"/>
  <c r="W7" i="34"/>
  <c r="GF118" i="38" a="1"/>
  <c r="GF118" i="38" s="1"/>
  <c r="AA117" i="38" a="1"/>
  <c r="AA117" i="38" s="1"/>
  <c r="DR116" i="38" a="1"/>
  <c r="DR116" i="38" s="1"/>
  <c r="AT118" i="38" a="1"/>
  <c r="AT118" i="38" s="1"/>
  <c r="GK115" i="38" a="1"/>
  <c r="GK115" i="38" s="1"/>
  <c r="T118" i="38" a="1"/>
  <c r="T118" i="38" s="1"/>
  <c r="HZ116" i="38" a="1"/>
  <c r="HZ116" i="38" s="1"/>
  <c r="BH116" i="38" a="1"/>
  <c r="BH116" i="38" s="1"/>
  <c r="DE116" i="38" a="1"/>
  <c r="DE116" i="38" s="1"/>
  <c r="JK118" i="38" a="1"/>
  <c r="JK118" i="38" s="1"/>
  <c r="HI125" i="38" a="1"/>
  <c r="HI125" i="38" s="1"/>
  <c r="BA125" i="38" a="1"/>
  <c r="BA125" i="38" s="1"/>
  <c r="EV118" i="38" a="1"/>
  <c r="EV118" i="38" s="1"/>
  <c r="JC117" i="38" a="1"/>
  <c r="JC117" i="38" s="1"/>
  <c r="CD117" i="38" a="1"/>
  <c r="CD117" i="38" s="1"/>
  <c r="FZ116" i="38" a="1"/>
  <c r="FZ116" i="38" s="1"/>
  <c r="V116" i="38" a="1"/>
  <c r="V116" i="38" s="1"/>
  <c r="DH115" i="38" a="1"/>
  <c r="DH115" i="38" s="1"/>
  <c r="HD114" i="38" a="1"/>
  <c r="HD114" i="38" s="1"/>
  <c r="AZ114" i="38" a="1"/>
  <c r="AZ114" i="38" s="1"/>
  <c r="IH125" i="38" a="1"/>
  <c r="IH125" i="38" s="1"/>
  <c r="BS125" i="38" a="1"/>
  <c r="BS125" i="38" s="1"/>
  <c r="FY118" i="38" a="1"/>
  <c r="FY118" i="38" s="1"/>
  <c r="JM117" i="38" a="1"/>
  <c r="JM117" i="38" s="1"/>
  <c r="CV117" i="38" a="1"/>
  <c r="CV117" i="38" s="1"/>
  <c r="HC116" i="38" a="1"/>
  <c r="HC116" i="38" s="1"/>
  <c r="AF116" i="38" a="1"/>
  <c r="AF116" i="38" s="1"/>
  <c r="DZ115" i="38" a="1"/>
  <c r="DZ115" i="38" s="1"/>
  <c r="IG114" i="38" a="1"/>
  <c r="IG114" i="38" s="1"/>
  <c r="BJ114" i="38" a="1"/>
  <c r="BJ114" i="38" s="1"/>
  <c r="BF114" i="38" a="1"/>
  <c r="BF114" i="38" s="1"/>
  <c r="FK116" i="38" a="1"/>
  <c r="FK116" i="38" s="1"/>
  <c r="R114" i="38" a="1"/>
  <c r="R114" i="38" s="1"/>
  <c r="DF115" i="38" a="1"/>
  <c r="DF115" i="38" s="1"/>
  <c r="FC116" i="38" a="1"/>
  <c r="FC116" i="38" s="1"/>
  <c r="HU117" i="38" a="1"/>
  <c r="HU117" i="38" s="1"/>
  <c r="CM125" i="38" a="1"/>
  <c r="CM125" i="38" s="1"/>
  <c r="GE117" i="38" a="1"/>
  <c r="GE117" i="38" s="1"/>
  <c r="EK117" i="38" a="1"/>
  <c r="EK117" i="38" s="1"/>
  <c r="DD115" i="38" a="1"/>
  <c r="DD115" i="38" s="1"/>
  <c r="GX117" i="38" a="1"/>
  <c r="GX117" i="38" s="1"/>
  <c r="IY125" i="38" a="1"/>
  <c r="IY125" i="38" s="1"/>
  <c r="GG125" i="38" a="1"/>
  <c r="GG125" i="38" s="1"/>
  <c r="BI125" i="38" a="1"/>
  <c r="BI125" i="38" s="1"/>
  <c r="GU118" i="38" a="1"/>
  <c r="GU118" i="38" s="1"/>
  <c r="BW118" i="38" a="1"/>
  <c r="BW118" i="38" s="1"/>
  <c r="HJ117" i="38" a="1"/>
  <c r="HJ117" i="38" s="1"/>
  <c r="CL117" i="38" a="1"/>
  <c r="CL117" i="38" s="1"/>
  <c r="HY116" i="38" a="1"/>
  <c r="HY116" i="38" s="1"/>
  <c r="DA116" i="38" a="1"/>
  <c r="DA116" i="38" s="1"/>
  <c r="IN115" i="38" a="1"/>
  <c r="IN115" i="38" s="1"/>
  <c r="DP115" i="38" a="1"/>
  <c r="DP115" i="38" s="1"/>
  <c r="JC114" i="38" a="1"/>
  <c r="JC114" i="38" s="1"/>
  <c r="EE114" i="38" a="1"/>
  <c r="EE114" i="38" s="1"/>
  <c r="DT114" i="38" a="1"/>
  <c r="DT114" i="38" s="1"/>
  <c r="CV115" i="38" a="1"/>
  <c r="CV115" i="38" s="1"/>
  <c r="DP114" i="38" a="1"/>
  <c r="DP114" i="38" s="1"/>
  <c r="EX114" i="38" a="1"/>
  <c r="EX114" i="38" s="1"/>
  <c r="K115" i="38" a="1"/>
  <c r="K115" i="38" s="1"/>
  <c r="ET115" i="38" a="1"/>
  <c r="ET115" i="38" s="1"/>
  <c r="CP118" i="38" a="1"/>
  <c r="CP118" i="38" s="1"/>
  <c r="HN118" i="38" a="1"/>
  <c r="HN118" i="38" s="1"/>
  <c r="BW125" i="38" a="1"/>
  <c r="BW125" i="38" s="1"/>
  <c r="AB115" i="38" a="1"/>
  <c r="AB115" i="38" s="1"/>
  <c r="CN115" i="38" a="1"/>
  <c r="CN115" i="38" s="1"/>
  <c r="EZ115" i="38" a="1"/>
  <c r="EZ115" i="38" s="1"/>
  <c r="JI116" i="38" a="1"/>
  <c r="JI116" i="38" s="1"/>
  <c r="BJ117" i="38" a="1"/>
  <c r="BJ117" i="38" s="1"/>
  <c r="DV117" i="38" a="1"/>
  <c r="DV117" i="38" s="1"/>
  <c r="IE118" i="38" a="1"/>
  <c r="IE118" i="38" s="1"/>
  <c r="AI125" i="38" a="1"/>
  <c r="AI125" i="38" s="1"/>
  <c r="FG125" i="38" a="1"/>
  <c r="FG125" i="38" s="1"/>
  <c r="JC125" i="38" a="1"/>
  <c r="JC125" i="38" s="1"/>
  <c r="HW125" i="38" a="1"/>
  <c r="HW125" i="38" s="1"/>
  <c r="HQ125" i="38" a="1"/>
  <c r="HQ125" i="38" s="1"/>
  <c r="HG125" i="38" a="1"/>
  <c r="HG125" i="38" s="1"/>
  <c r="GO125" i="38" a="1"/>
  <c r="GO125" i="38" s="1"/>
  <c r="EC125" i="38" a="1"/>
  <c r="EC125" i="38" s="1"/>
  <c r="DP125" i="38" a="1"/>
  <c r="DP125" i="38" s="1"/>
  <c r="CW125" i="38" a="1"/>
  <c r="CW125" i="38" s="1"/>
  <c r="BQ125" i="38" a="1"/>
  <c r="BQ125" i="38" s="1"/>
  <c r="JO118" i="38" a="1"/>
  <c r="JO118" i="38" s="1"/>
  <c r="JD118" i="38" a="1"/>
  <c r="JD118" i="38" s="1"/>
  <c r="II118" i="38" a="1"/>
  <c r="II118" i="38" s="1"/>
  <c r="HC118" i="38" a="1"/>
  <c r="HC118" i="38" s="1"/>
  <c r="EQ118" i="38" a="1"/>
  <c r="EQ118" i="38" s="1"/>
  <c r="EF118" i="38" a="1"/>
  <c r="EF118" i="38" s="1"/>
  <c r="DK118" i="38" a="1"/>
  <c r="DK118" i="38" s="1"/>
  <c r="CE118" i="38" a="1"/>
  <c r="CE118" i="38" s="1"/>
  <c r="S118" i="38" a="1"/>
  <c r="S118" i="38" s="1"/>
  <c r="H118" i="38" a="1"/>
  <c r="H118" i="38" s="1"/>
  <c r="IX117" i="38" a="1"/>
  <c r="IX117" i="38" s="1"/>
  <c r="HR117" i="38" a="1"/>
  <c r="HR117" i="38" s="1"/>
  <c r="FF117" i="38" a="1"/>
  <c r="FF117" i="38" s="1"/>
  <c r="EU117" i="38" a="1"/>
  <c r="EU117" i="38" s="1"/>
  <c r="DZ117" i="38" a="1"/>
  <c r="DZ117" i="38" s="1"/>
  <c r="CT117" i="38" a="1"/>
  <c r="CT117" i="38" s="1"/>
  <c r="AH117" i="38" a="1"/>
  <c r="AH117" i="38" s="1"/>
  <c r="W117" i="38" a="1"/>
  <c r="W117" i="38" s="1"/>
  <c r="JM116" i="38" a="1"/>
  <c r="JM116" i="38" s="1"/>
  <c r="IG116" i="38" a="1"/>
  <c r="IG116" i="38" s="1"/>
  <c r="FU116" i="38" a="1"/>
  <c r="FU116" i="38" s="1"/>
  <c r="FJ116" i="38" a="1"/>
  <c r="FJ116" i="38" s="1"/>
  <c r="EO116" i="38" a="1"/>
  <c r="EO116" i="38" s="1"/>
  <c r="DI116" i="38" a="1"/>
  <c r="DI116" i="38" s="1"/>
  <c r="AW116" i="38" a="1"/>
  <c r="AW116" i="38" s="1"/>
  <c r="AL116" i="38" a="1"/>
  <c r="AL116" i="38" s="1"/>
  <c r="Q116" i="38" a="1"/>
  <c r="Q116" i="38" s="1"/>
  <c r="IV115" i="38" a="1"/>
  <c r="IV115" i="38" s="1"/>
  <c r="GJ115" i="38" a="1"/>
  <c r="GJ115" i="38" s="1"/>
  <c r="FY115" i="38" a="1"/>
  <c r="FY115" i="38" s="1"/>
  <c r="FD115" i="38" a="1"/>
  <c r="FD115" i="38" s="1"/>
  <c r="ES115" i="38" a="1"/>
  <c r="ES115" i="38" s="1"/>
  <c r="DX115" i="38" a="1"/>
  <c r="DX115" i="38" s="1"/>
  <c r="BL115" i="38" a="1"/>
  <c r="BL115" i="38" s="1"/>
  <c r="BA115" i="38" a="1"/>
  <c r="BA115" i="38" s="1"/>
  <c r="AF115" i="38" a="1"/>
  <c r="AF115" i="38" s="1"/>
  <c r="U115" i="38" a="1"/>
  <c r="U115" i="38" s="1"/>
  <c r="JK114" i="38" a="1"/>
  <c r="JK114" i="38" s="1"/>
  <c r="IZ114" i="38" a="1"/>
  <c r="IZ114" i="38" s="1"/>
  <c r="IE114" i="38" a="1"/>
  <c r="IE114" i="38" s="1"/>
  <c r="HT114" i="38" a="1"/>
  <c r="HT114" i="38" s="1"/>
  <c r="GY114" i="38" a="1"/>
  <c r="GY114" i="38" s="1"/>
  <c r="GN114" i="38" a="1"/>
  <c r="GN114" i="38" s="1"/>
  <c r="FS114" i="38" a="1"/>
  <c r="FS114" i="38" s="1"/>
  <c r="FH114" i="38" a="1"/>
  <c r="FH114" i="38" s="1"/>
  <c r="EM114" i="38" a="1"/>
  <c r="EM114" i="38" s="1"/>
  <c r="EB114" i="38" a="1"/>
  <c r="EB114" i="38" s="1"/>
  <c r="DG114" i="38" a="1"/>
  <c r="DG114" i="38" s="1"/>
  <c r="CV114" i="38" a="1"/>
  <c r="CV114" i="38" s="1"/>
  <c r="CA114" i="38" a="1"/>
  <c r="CA114" i="38" s="1"/>
  <c r="BP114" i="38" a="1"/>
  <c r="BP114" i="38" s="1"/>
  <c r="AU114" i="38" a="1"/>
  <c r="AU114" i="38" s="1"/>
  <c r="AJ114" i="38" a="1"/>
  <c r="AJ114" i="38" s="1"/>
  <c r="O114" i="38" a="1"/>
  <c r="O114" i="38" s="1"/>
  <c r="GS125" i="38" a="1"/>
  <c r="GS125" i="38" s="1"/>
  <c r="FE125" i="38" a="1"/>
  <c r="FE125" i="38" s="1"/>
  <c r="EG125" i="38" a="1"/>
  <c r="EG125" i="38" s="1"/>
  <c r="CS125" i="38" a="1"/>
  <c r="CS125" i="38" s="1"/>
  <c r="BU125" i="38" a="1"/>
  <c r="BU125" i="38" s="1"/>
  <c r="AG125" i="38" a="1"/>
  <c r="AG125" i="38" s="1"/>
  <c r="I125" i="38" a="1"/>
  <c r="I125" i="38" s="1"/>
  <c r="IX125" i="38" a="1"/>
  <c r="IX125" i="38" s="1"/>
  <c r="IL125" i="38" a="1"/>
  <c r="IL125" i="38" s="1"/>
  <c r="HR125" i="38" a="1"/>
  <c r="HR125" i="38" s="1"/>
  <c r="HF125" i="38" a="1"/>
  <c r="HF125" i="38" s="1"/>
  <c r="GL125" i="38" a="1"/>
  <c r="GL125" i="38" s="1"/>
  <c r="GA125" i="38" a="1"/>
  <c r="GA125" i="38" s="1"/>
  <c r="FF125" i="38" a="1"/>
  <c r="FF125" i="38" s="1"/>
  <c r="EU125" i="38" a="1"/>
  <c r="EU125" i="38" s="1"/>
  <c r="DZ125" i="38" a="1"/>
  <c r="DZ125" i="38" s="1"/>
  <c r="DO125" i="38" a="1"/>
  <c r="DO125" i="38" s="1"/>
  <c r="CT125" i="38" a="1"/>
  <c r="CT125" i="38" s="1"/>
  <c r="CI125" i="38" a="1"/>
  <c r="CI125" i="38" s="1"/>
  <c r="BN125" i="38" a="1"/>
  <c r="BN125" i="38" s="1"/>
  <c r="BC125" i="38" a="1"/>
  <c r="BC125" i="38" s="1"/>
  <c r="AH125" i="38" a="1"/>
  <c r="AH125" i="38" s="1"/>
  <c r="W125" i="38" a="1"/>
  <c r="W125" i="38" s="1"/>
  <c r="JN118" i="38" a="1"/>
  <c r="JN118" i="38" s="1"/>
  <c r="JA118" i="38" a="1"/>
  <c r="JA118" i="38" s="1"/>
  <c r="IH118" i="38" a="1"/>
  <c r="IH118" i="38" s="1"/>
  <c r="HU118" i="38" a="1"/>
  <c r="HU118" i="38" s="1"/>
  <c r="HB118" i="38" a="1"/>
  <c r="HB118" i="38" s="1"/>
  <c r="GO118" i="38" a="1"/>
  <c r="GO118" i="38" s="1"/>
  <c r="FV118" i="38" a="1"/>
  <c r="FV118" i="38" s="1"/>
  <c r="FI118" i="38" a="1"/>
  <c r="FI118" i="38" s="1"/>
  <c r="EP118" i="38" a="1"/>
  <c r="EP118" i="38" s="1"/>
  <c r="EC118" i="38" a="1"/>
  <c r="EC118" i="38" s="1"/>
  <c r="DJ118" i="38" a="1"/>
  <c r="DJ118" i="38" s="1"/>
  <c r="CW118" i="38" a="1"/>
  <c r="CW118" i="38" s="1"/>
  <c r="CD118" i="38" a="1"/>
  <c r="CD118" i="38" s="1"/>
  <c r="BQ118" i="38" a="1"/>
  <c r="BQ118" i="38" s="1"/>
  <c r="AX118" i="38" a="1"/>
  <c r="AX118" i="38" s="1"/>
  <c r="AK118" i="38" a="1"/>
  <c r="AK118" i="38" s="1"/>
  <c r="R118" i="38" a="1"/>
  <c r="R118" i="38" s="1"/>
  <c r="JP117" i="38" a="1"/>
  <c r="JP117" i="38" s="1"/>
  <c r="IW117" i="38" a="1"/>
  <c r="IW117" i="38" s="1"/>
  <c r="IJ117" i="38" a="1"/>
  <c r="IJ117" i="38" s="1"/>
  <c r="HQ117" i="38" a="1"/>
  <c r="HQ117" i="38" s="1"/>
  <c r="HD117" i="38" a="1"/>
  <c r="HD117" i="38" s="1"/>
  <c r="GK117" i="38" a="1"/>
  <c r="GK117" i="38" s="1"/>
  <c r="FX117" i="38" a="1"/>
  <c r="FX117" i="38" s="1"/>
  <c r="FE117" i="38" a="1"/>
  <c r="FE117" i="38" s="1"/>
  <c r="ER117" i="38" a="1"/>
  <c r="ER117" i="38" s="1"/>
  <c r="DY117" i="38" a="1"/>
  <c r="DY117" i="38" s="1"/>
  <c r="DL117" i="38" a="1"/>
  <c r="DL117" i="38" s="1"/>
  <c r="CS117" i="38" a="1"/>
  <c r="CS117" i="38" s="1"/>
  <c r="CF117" i="38" a="1"/>
  <c r="CF117" i="38" s="1"/>
  <c r="BM117" i="38" a="1"/>
  <c r="BM117" i="38" s="1"/>
  <c r="AZ117" i="38" a="1"/>
  <c r="AZ117" i="38" s="1"/>
  <c r="AG117" i="38" a="1"/>
  <c r="AG117" i="38" s="1"/>
  <c r="T117" i="38" a="1"/>
  <c r="T117" i="38" s="1"/>
  <c r="JL116" i="38" a="1"/>
  <c r="JL116" i="38" s="1"/>
  <c r="IY116" i="38" a="1"/>
  <c r="IY116" i="38" s="1"/>
  <c r="IF116" i="38" a="1"/>
  <c r="IF116" i="38" s="1"/>
  <c r="HS116" i="38" a="1"/>
  <c r="HS116" i="38" s="1"/>
  <c r="GZ116" i="38" a="1"/>
  <c r="GZ116" i="38" s="1"/>
  <c r="GM116" i="38" a="1"/>
  <c r="GM116" i="38" s="1"/>
  <c r="FT116" i="38" a="1"/>
  <c r="FT116" i="38" s="1"/>
  <c r="FG116" i="38" a="1"/>
  <c r="FG116" i="38" s="1"/>
  <c r="EN116" i="38" a="1"/>
  <c r="EN116" i="38" s="1"/>
  <c r="EA116" i="38" a="1"/>
  <c r="EA116" i="38" s="1"/>
  <c r="DH116" i="38" a="1"/>
  <c r="DH116" i="38" s="1"/>
  <c r="CU116" i="38" a="1"/>
  <c r="CU116" i="38" s="1"/>
  <c r="CB116" i="38" a="1"/>
  <c r="CB116" i="38" s="1"/>
  <c r="BO116" i="38" a="1"/>
  <c r="BO116" i="38" s="1"/>
  <c r="AV116" i="38" a="1"/>
  <c r="AV116" i="38" s="1"/>
  <c r="AI116" i="38" a="1"/>
  <c r="AI116" i="38" s="1"/>
  <c r="P116" i="38" a="1"/>
  <c r="P116" i="38" s="1"/>
  <c r="JN115" i="38" a="1"/>
  <c r="JN115" i="38" s="1"/>
  <c r="IU115" i="38" a="1"/>
  <c r="IU115" i="38" s="1"/>
  <c r="IH115" i="38" a="1"/>
  <c r="IH115" i="38" s="1"/>
  <c r="HO115" i="38" a="1"/>
  <c r="HO115" i="38" s="1"/>
  <c r="HB115" i="38" a="1"/>
  <c r="HB115" i="38" s="1"/>
  <c r="GI115" i="38" a="1"/>
  <c r="GI115" i="38" s="1"/>
  <c r="FV115" i="38" a="1"/>
  <c r="FV115" i="38" s="1"/>
  <c r="FC115" i="38" a="1"/>
  <c r="FC115" i="38" s="1"/>
  <c r="EP115" i="38" a="1"/>
  <c r="EP115" i="38" s="1"/>
  <c r="DW115" i="38" a="1"/>
  <c r="DW115" i="38" s="1"/>
  <c r="DJ115" i="38" a="1"/>
  <c r="DJ115" i="38" s="1"/>
  <c r="CQ115" i="38" a="1"/>
  <c r="CQ115" i="38" s="1"/>
  <c r="CD115" i="38" a="1"/>
  <c r="CD115" i="38" s="1"/>
  <c r="BK115" i="38" a="1"/>
  <c r="BK115" i="38" s="1"/>
  <c r="AX115" i="38" a="1"/>
  <c r="AX115" i="38" s="1"/>
  <c r="AE115" i="38" a="1"/>
  <c r="AE115" i="38" s="1"/>
  <c r="R115" i="38" a="1"/>
  <c r="R115" i="38" s="1"/>
  <c r="JJ114" i="38" a="1"/>
  <c r="JJ114" i="38" s="1"/>
  <c r="IW114" i="38" a="1"/>
  <c r="IW114" i="38" s="1"/>
  <c r="ID114" i="38" a="1"/>
  <c r="ID114" i="38" s="1"/>
  <c r="HQ114" i="38" a="1"/>
  <c r="HQ114" i="38" s="1"/>
  <c r="GX114" i="38" a="1"/>
  <c r="GX114" i="38" s="1"/>
  <c r="GK114" i="38" a="1"/>
  <c r="GK114" i="38" s="1"/>
  <c r="FR114" i="38" a="1"/>
  <c r="FR114" i="38" s="1"/>
  <c r="FE114" i="38" a="1"/>
  <c r="FE114" i="38" s="1"/>
  <c r="EL114" i="38" a="1"/>
  <c r="EL114" i="38" s="1"/>
  <c r="DY114" i="38" a="1"/>
  <c r="DY114" i="38" s="1"/>
  <c r="DF114" i="38" a="1"/>
  <c r="DF114" i="38" s="1"/>
  <c r="CS114" i="38" a="1"/>
  <c r="CS114" i="38" s="1"/>
  <c r="BZ114" i="38" a="1"/>
  <c r="BZ114" i="38" s="1"/>
  <c r="BM114" i="38" a="1"/>
  <c r="BM114" i="38" s="1"/>
  <c r="AT114" i="38" a="1"/>
  <c r="AT114" i="38" s="1"/>
  <c r="AG114" i="38" a="1"/>
  <c r="AG114" i="38" s="1"/>
  <c r="N114" i="38" a="1"/>
  <c r="N114" i="38" s="1"/>
  <c r="GN125" i="38" a="1"/>
  <c r="GN125" i="38" s="1"/>
  <c r="EZ125" i="38" a="1"/>
  <c r="EZ125" i="38" s="1"/>
  <c r="EB125" i="38" a="1"/>
  <c r="EB125" i="38" s="1"/>
  <c r="CN125" i="38" a="1"/>
  <c r="CN125" i="38" s="1"/>
  <c r="BP125" i="38" a="1"/>
  <c r="BP125" i="38" s="1"/>
  <c r="AB125" i="38" a="1"/>
  <c r="AB125" i="38" s="1"/>
  <c r="CG114" i="38" a="1"/>
  <c r="CG114" i="38" s="1"/>
  <c r="EC114" i="38" a="1"/>
  <c r="EC114" i="38" s="1"/>
  <c r="HE114" i="38" a="1"/>
  <c r="HE114" i="38" s="1"/>
  <c r="JA114" i="38" a="1"/>
  <c r="JA114" i="38" s="1"/>
  <c r="BR115" i="38" a="1"/>
  <c r="BR115" i="38" s="1"/>
  <c r="DC115" i="38" a="1"/>
  <c r="DC115" i="38" s="1"/>
  <c r="GE115" i="38" a="1"/>
  <c r="GE115" i="38" s="1"/>
  <c r="IA115" i="38" a="1"/>
  <c r="IA115" i="38" s="1"/>
  <c r="BC116" i="38" a="1"/>
  <c r="BC116" i="38" s="1"/>
  <c r="CN116" i="38" a="1"/>
  <c r="CN116" i="38" s="1"/>
  <c r="GA116" i="38" a="1"/>
  <c r="GA116" i="38" s="1"/>
  <c r="HW116" i="38" a="1"/>
  <c r="HW116" i="38" s="1"/>
  <c r="AN117" i="38" a="1"/>
  <c r="AN117" i="38" s="1"/>
  <c r="CJ117" i="38" a="1"/>
  <c r="CJ117" i="38" s="1"/>
  <c r="FL117" i="38" a="1"/>
  <c r="FL117" i="38" s="1"/>
  <c r="HH117" i="38" a="1"/>
  <c r="HH117" i="38" s="1"/>
  <c r="N118" i="38" a="1"/>
  <c r="N118" i="38" s="1"/>
  <c r="BU118" i="38" a="1"/>
  <c r="BU118" i="38" s="1"/>
  <c r="EW118" i="38" a="1"/>
  <c r="EW118" i="38" s="1"/>
  <c r="GS118" i="38" a="1"/>
  <c r="GS118" i="38" s="1"/>
  <c r="J116" i="38" a="1"/>
  <c r="J116" i="38" s="1"/>
  <c r="AR118" i="38" a="1"/>
  <c r="AR118" i="38" s="1"/>
  <c r="IL115" i="38" a="1"/>
  <c r="IL115" i="38" s="1"/>
  <c r="GW117" i="38" a="1"/>
  <c r="GW117" i="38" s="1"/>
  <c r="FO125" i="38" a="1"/>
  <c r="FO125" i="38" s="1"/>
  <c r="CM114" i="38" a="1"/>
  <c r="CM114" i="38" s="1"/>
  <c r="BX115" i="38" a="1"/>
  <c r="BX115" i="38" s="1"/>
  <c r="BI116" i="38" a="1"/>
  <c r="BI116" i="38" s="1"/>
  <c r="AT117" i="38" a="1"/>
  <c r="AT117" i="38" s="1"/>
  <c r="AE118" i="38" a="1"/>
  <c r="AE118" i="38" s="1"/>
  <c r="IA125" i="38" a="1"/>
  <c r="IA125" i="38" s="1"/>
  <c r="HE125" i="38" a="1"/>
  <c r="HE125" i="38" s="1"/>
  <c r="EK125" i="38" a="1"/>
  <c r="EK125" i="38" s="1"/>
  <c r="CR125" i="38" a="1"/>
  <c r="CR125" i="38" s="1"/>
  <c r="M125" i="38" a="1"/>
  <c r="M125" i="38" s="1"/>
  <c r="IF118" i="38" a="1"/>
  <c r="IF118" i="38" s="1"/>
  <c r="EY118" i="38" a="1"/>
  <c r="EY118" i="38" s="1"/>
  <c r="DH118" i="38" a="1"/>
  <c r="DH118" i="38" s="1"/>
  <c r="AA118" i="38" a="1"/>
  <c r="AA118" i="38" s="1"/>
  <c r="IU117" i="38" a="1"/>
  <c r="IU117" i="38" s="1"/>
  <c r="FN117" i="38" a="1"/>
  <c r="FN117" i="38" s="1"/>
  <c r="DW117" i="38" a="1"/>
  <c r="DW117" i="38" s="1"/>
  <c r="AP117" i="38" a="1"/>
  <c r="AP117" i="38" s="1"/>
  <c r="JJ116" i="38" a="1"/>
  <c r="JJ116" i="38" s="1"/>
  <c r="GC116" i="38" a="1"/>
  <c r="GC116" i="38" s="1"/>
  <c r="EL116" i="38" a="1"/>
  <c r="EL116" i="38" s="1"/>
  <c r="BE116" i="38" a="1"/>
  <c r="BE116" i="38" s="1"/>
  <c r="N116" i="38" a="1"/>
  <c r="N116" i="38" s="1"/>
  <c r="GR115" i="38" a="1"/>
  <c r="GR115" i="38" s="1"/>
  <c r="FA115" i="38" a="1"/>
  <c r="FA115" i="38" s="1"/>
  <c r="BT115" i="38" a="1"/>
  <c r="BT115" i="38" s="1"/>
  <c r="AC115" i="38" a="1"/>
  <c r="AC115" i="38" s="1"/>
  <c r="HG114" i="38" a="1"/>
  <c r="HG114" i="38" s="1"/>
  <c r="FP114" i="38" a="1"/>
  <c r="FP114" i="38" s="1"/>
  <c r="CN114" i="38" a="1"/>
  <c r="CN114" i="38" s="1"/>
  <c r="BS114" i="38" a="1"/>
  <c r="BS114" i="38" s="1"/>
  <c r="AB114" i="38" a="1"/>
  <c r="AB114" i="38" s="1"/>
  <c r="G114" i="38" a="1"/>
  <c r="G114" i="38" s="1"/>
  <c r="DQ125" i="38" a="1"/>
  <c r="DQ125" i="38" s="1"/>
  <c r="CC125" i="38" a="1"/>
  <c r="CC125" i="38" s="1"/>
  <c r="JJ125" i="38" a="1"/>
  <c r="JJ125" i="38" s="1"/>
  <c r="IP125" i="38" a="1"/>
  <c r="IP125" i="38" s="1"/>
  <c r="GX125" i="38" a="1"/>
  <c r="GX125" i="38" s="1"/>
  <c r="GD125" i="38" a="1"/>
  <c r="GD125" i="38" s="1"/>
  <c r="EM125" i="38" a="1"/>
  <c r="EM125" i="38" s="1"/>
  <c r="DR125" i="38" a="1"/>
  <c r="DR125" i="38" s="1"/>
  <c r="CA125" i="38" a="1"/>
  <c r="CA125" i="38" s="1"/>
  <c r="BF125" i="38" a="1"/>
  <c r="BF125" i="38" s="1"/>
  <c r="O125" i="38" a="1"/>
  <c r="O125" i="38" s="1"/>
  <c r="JF118" i="38" a="1"/>
  <c r="JF118" i="38" s="1"/>
  <c r="HM118" i="38" a="1"/>
  <c r="HM118" i="38" s="1"/>
  <c r="GT118" i="38" a="1"/>
  <c r="GT118" i="38" s="1"/>
  <c r="FA118" i="38" a="1"/>
  <c r="FA118" i="38" s="1"/>
  <c r="EH118" i="38" a="1"/>
  <c r="EH118" i="38" s="1"/>
  <c r="CO118" i="38" a="1"/>
  <c r="CO118" i="38" s="1"/>
  <c r="BV118" i="38" a="1"/>
  <c r="BV118" i="38" s="1"/>
  <c r="AC118" i="38" a="1"/>
  <c r="AC118" i="38" s="1"/>
  <c r="J118" i="38" a="1"/>
  <c r="J118" i="38" s="1"/>
  <c r="IB117" i="38" a="1"/>
  <c r="IB117" i="38" s="1"/>
  <c r="HI117" i="38" a="1"/>
  <c r="HI117" i="38" s="1"/>
  <c r="FP117" i="38" a="1"/>
  <c r="FP117" i="38" s="1"/>
  <c r="EW117" i="38" a="1"/>
  <c r="EW117" i="38" s="1"/>
  <c r="DD117" i="38" a="1"/>
  <c r="DD117" i="38" s="1"/>
  <c r="CK117" i="38" a="1"/>
  <c r="CK117" i="38" s="1"/>
  <c r="AR117" i="38" a="1"/>
  <c r="AR117" i="38" s="1"/>
  <c r="Y117" i="38" a="1"/>
  <c r="Y117" i="38" s="1"/>
  <c r="IQ116" i="38" a="1"/>
  <c r="IQ116" i="38" s="1"/>
  <c r="HX116" i="38" a="1"/>
  <c r="HX116" i="38" s="1"/>
  <c r="GE116" i="38" a="1"/>
  <c r="GE116" i="38" s="1"/>
  <c r="FL116" i="38" a="1"/>
  <c r="FL116" i="38" s="1"/>
  <c r="DS116" i="38" a="1"/>
  <c r="DS116" i="38" s="1"/>
  <c r="CZ116" i="38" a="1"/>
  <c r="CZ116" i="38" s="1"/>
  <c r="BG116" i="38" a="1"/>
  <c r="BG116" i="38" s="1"/>
  <c r="AN116" i="38" a="1"/>
  <c r="AN116" i="38" s="1"/>
  <c r="JF115" i="38" a="1"/>
  <c r="JF115" i="38" s="1"/>
  <c r="IM115" i="38" a="1"/>
  <c r="IM115" i="38" s="1"/>
  <c r="GT115" i="38" a="1"/>
  <c r="GT115" i="38" s="1"/>
  <c r="GA115" i="38" a="1"/>
  <c r="GA115" i="38" s="1"/>
  <c r="EH115" i="38" a="1"/>
  <c r="EH115" i="38" s="1"/>
  <c r="DO115" i="38" a="1"/>
  <c r="DO115" i="38" s="1"/>
  <c r="BV115" i="38" a="1"/>
  <c r="BV115" i="38" s="1"/>
  <c r="BC115" i="38" a="1"/>
  <c r="BC115" i="38" s="1"/>
  <c r="J115" i="38" a="1"/>
  <c r="J115" i="38" s="1"/>
  <c r="JB114" i="38" a="1"/>
  <c r="JB114" i="38" s="1"/>
  <c r="HI114" i="38" a="1"/>
  <c r="HI114" i="38" s="1"/>
  <c r="GP114" i="38" a="1"/>
  <c r="GP114" i="38" s="1"/>
  <c r="EW114" i="38" a="1"/>
  <c r="EW114" i="38" s="1"/>
  <c r="ED114" i="38" a="1"/>
  <c r="ED114" i="38" s="1"/>
  <c r="CK114" i="38" a="1"/>
  <c r="CK114" i="38" s="1"/>
  <c r="BR114" i="38" a="1"/>
  <c r="BR114" i="38" s="1"/>
  <c r="Y114" i="38" a="1"/>
  <c r="Y114" i="38" s="1"/>
  <c r="F114" i="38" a="1"/>
  <c r="F114" i="38" s="1"/>
  <c r="DL125" i="38" a="1"/>
  <c r="DL125" i="38" s="1"/>
  <c r="BX125" i="38" a="1"/>
  <c r="BX125" i="38" s="1"/>
  <c r="CW114" i="38" a="1"/>
  <c r="CW114" i="38" s="1"/>
  <c r="FY114" i="38" a="1"/>
  <c r="FY114" i="38" s="1"/>
  <c r="BW115" i="38" a="1"/>
  <c r="BW115" i="38" s="1"/>
  <c r="EY115" i="38" a="1"/>
  <c r="EY115" i="38" s="1"/>
  <c r="BS116" i="38" a="1"/>
  <c r="BS116" i="38" s="1"/>
  <c r="EJ116" i="38" a="1"/>
  <c r="EJ116" i="38" s="1"/>
  <c r="BD117" i="38" a="1"/>
  <c r="BD117" i="38" s="1"/>
  <c r="EF117" i="38" a="1"/>
  <c r="EF117" i="38" s="1"/>
  <c r="AO118" i="38" a="1"/>
  <c r="AO118" i="38" s="1"/>
  <c r="DQ118" i="38" a="1"/>
  <c r="DQ118" i="38" s="1"/>
  <c r="AH114" i="38" a="1"/>
  <c r="AH114" i="38" s="1"/>
  <c r="BN114" i="38" a="1"/>
  <c r="BN114" i="38" s="1"/>
  <c r="CO114" i="38" a="1"/>
  <c r="CO114" i="38" s="1"/>
  <c r="FV114" i="38" a="1"/>
  <c r="FV114" i="38" s="1"/>
  <c r="GW114" i="38" a="1"/>
  <c r="GW114" i="38" s="1"/>
  <c r="IC114" i="38" a="1"/>
  <c r="IC114" i="38" s="1"/>
  <c r="S115" i="38" a="1"/>
  <c r="S115" i="38" s="1"/>
  <c r="AY115" i="38" a="1"/>
  <c r="AY115" i="38" s="1"/>
  <c r="BZ115" i="38" a="1"/>
  <c r="BZ115" i="38" s="1"/>
  <c r="FG115" i="38" a="1"/>
  <c r="FG115" i="38" s="1"/>
  <c r="GH115" i="38" a="1"/>
  <c r="GH115" i="38" s="1"/>
  <c r="HN115" i="38" a="1"/>
  <c r="HN115" i="38" s="1"/>
  <c r="JO115" i="38" a="1"/>
  <c r="JO115" i="38" s="1"/>
  <c r="AJ116" i="38" a="1"/>
  <c r="AJ116" i="38" s="1"/>
  <c r="BK116" i="38" a="1"/>
  <c r="BK116" i="38" s="1"/>
  <c r="ER116" i="38" a="1"/>
  <c r="ER116" i="38" s="1"/>
  <c r="FS116" i="38" a="1"/>
  <c r="FS116" i="38" s="1"/>
  <c r="GY116" i="38" a="1"/>
  <c r="GY116" i="38" s="1"/>
  <c r="IZ116" i="38" a="1"/>
  <c r="IZ116" i="38" s="1"/>
  <c r="U117" i="38" a="1"/>
  <c r="U117" i="38" s="1"/>
  <c r="AV117" i="38" a="1"/>
  <c r="AV117" i="38" s="1"/>
  <c r="EC117" i="38" a="1"/>
  <c r="EC117" i="38" s="1"/>
  <c r="FD117" i="38" a="1"/>
  <c r="FD117" i="38" s="1"/>
  <c r="GJ117" i="38" a="1"/>
  <c r="GJ117" i="38" s="1"/>
  <c r="IK117" i="38" a="1"/>
  <c r="IK117" i="38" s="1"/>
  <c r="F118" i="38" a="1"/>
  <c r="F118" i="38" s="1"/>
  <c r="AG118" i="38" a="1"/>
  <c r="AG118" i="38" s="1"/>
  <c r="DN118" i="38" a="1"/>
  <c r="DN118" i="38" s="1"/>
  <c r="EO118" i="38" a="1"/>
  <c r="EO118" i="38" s="1"/>
  <c r="FU118" i="38" a="1"/>
  <c r="FU118" i="38" s="1"/>
  <c r="HV118" i="38" a="1"/>
  <c r="HV118" i="38" s="1"/>
  <c r="JB118" i="38" a="1"/>
  <c r="JB118" i="38" s="1"/>
  <c r="AA125" i="38" a="1"/>
  <c r="AA125" i="38" s="1"/>
  <c r="GP125" i="38" a="1"/>
  <c r="GP125" i="38" s="1"/>
  <c r="IJ125" i="38" a="1"/>
  <c r="IJ125" i="38" s="1"/>
  <c r="JF116" i="38" a="1"/>
  <c r="JF116" i="38" s="1"/>
  <c r="CP125" i="38" a="1"/>
  <c r="CP125" i="38" s="1"/>
  <c r="JD114" i="38" a="1"/>
  <c r="JD114" i="38" s="1"/>
  <c r="DN115" i="38" a="1"/>
  <c r="DN115" i="38" s="1"/>
  <c r="BY117" i="38" a="1"/>
  <c r="BY117" i="38" s="1"/>
  <c r="AQ125" i="38" a="1"/>
  <c r="AQ125" i="38" s="1"/>
  <c r="AA114" i="38" a="1"/>
  <c r="AA114" i="38" s="1"/>
  <c r="L115" i="38" a="1"/>
  <c r="L115" i="38" s="1"/>
  <c r="JH115" i="38" a="1"/>
  <c r="JH115" i="38" s="1"/>
  <c r="IS116" i="38" a="1"/>
  <c r="IS116" i="38" s="1"/>
  <c r="ID117" i="38" a="1"/>
  <c r="ID117" i="38" s="1"/>
  <c r="HO118" i="38" a="1"/>
  <c r="HO118" i="38" s="1"/>
  <c r="IQ125" i="38" a="1"/>
  <c r="IQ125" i="38" s="1"/>
  <c r="HU125" i="38" a="1"/>
  <c r="HU125" i="38" s="1"/>
  <c r="FQ125" i="38" a="1"/>
  <c r="FQ125" i="38" s="1"/>
  <c r="DX125" i="38" a="1"/>
  <c r="DX125" i="38" s="1"/>
  <c r="AS125" i="38" a="1"/>
  <c r="AS125" i="38" s="1"/>
  <c r="JL118" i="38" a="1"/>
  <c r="JL118" i="38" s="1"/>
  <c r="GE118" i="38" a="1"/>
  <c r="GE118" i="38" s="1"/>
  <c r="EN118" i="38" a="1"/>
  <c r="EN118" i="38" s="1"/>
  <c r="BG118" i="38" a="1"/>
  <c r="BG118" i="38" s="1"/>
  <c r="P118" i="38" a="1"/>
  <c r="P118" i="38" s="1"/>
  <c r="GT117" i="38" a="1"/>
  <c r="GT117" i="38" s="1"/>
  <c r="FC117" i="38" a="1"/>
  <c r="FC117" i="38" s="1"/>
  <c r="BV117" i="38" a="1"/>
  <c r="BV117" i="38" s="1"/>
  <c r="AE117" i="38" a="1"/>
  <c r="AE117" i="38" s="1"/>
  <c r="HI116" i="38" a="1"/>
  <c r="HI116" i="38" s="1"/>
  <c r="FR116" i="38" a="1"/>
  <c r="FR116" i="38" s="1"/>
  <c r="CK116" i="38" a="1"/>
  <c r="CK116" i="38" s="1"/>
  <c r="AT116" i="38" a="1"/>
  <c r="AT116" i="38" s="1"/>
  <c r="HX115" i="38" a="1"/>
  <c r="HX115" i="38" s="1"/>
  <c r="GG115" i="38" a="1"/>
  <c r="GG115" i="38" s="1"/>
  <c r="CZ115" i="38" a="1"/>
  <c r="CZ115" i="38" s="1"/>
  <c r="BI115" i="38" a="1"/>
  <c r="BI115" i="38" s="1"/>
  <c r="IM114" i="38" a="1"/>
  <c r="IM114" i="38" s="1"/>
  <c r="GV114" i="38" a="1"/>
  <c r="GV114" i="38" s="1"/>
  <c r="DO114" i="38" a="1"/>
  <c r="DO114" i="38" s="1"/>
  <c r="CI114" i="38" a="1"/>
  <c r="CI114" i="38" s="1"/>
  <c r="AR114" i="38" a="1"/>
  <c r="AR114" i="38" s="1"/>
  <c r="W114" i="38" a="1"/>
  <c r="W114" i="38" s="1"/>
  <c r="EW125" i="38" a="1"/>
  <c r="EW125" i="38" s="1"/>
  <c r="DI125" i="38" a="1"/>
  <c r="DI125" i="38" s="1"/>
  <c r="Y125" i="38" a="1"/>
  <c r="Y125" i="38" s="1"/>
  <c r="JF125" i="38" a="1"/>
  <c r="JF125" i="38" s="1"/>
  <c r="HN125" i="38" a="1"/>
  <c r="HN125" i="38" s="1"/>
  <c r="GT125" i="38" a="1"/>
  <c r="GT125" i="38" s="1"/>
  <c r="FC125" i="38" a="1"/>
  <c r="FC125" i="38" s="1"/>
  <c r="EH125" i="38" a="1"/>
  <c r="EH125" i="38" s="1"/>
  <c r="CQ125" i="38" a="1"/>
  <c r="CQ125" i="38" s="1"/>
  <c r="BV125" i="38" a="1"/>
  <c r="BV125" i="38" s="1"/>
  <c r="AE125" i="38" a="1"/>
  <c r="AE125" i="38" s="1"/>
  <c r="J125" i="38" a="1"/>
  <c r="J125" i="38" s="1"/>
  <c r="IC118" i="38" a="1"/>
  <c r="IC118" i="38" s="1"/>
  <c r="HJ118" i="38" a="1"/>
  <c r="HJ118" i="38" s="1"/>
  <c r="FQ118" i="38" a="1"/>
  <c r="FQ118" i="38" s="1"/>
  <c r="EX118" i="38" a="1"/>
  <c r="EX118" i="38" s="1"/>
  <c r="DE118" i="38" a="1"/>
  <c r="DE118" i="38" s="1"/>
  <c r="CL118" i="38" a="1"/>
  <c r="CL118" i="38" s="1"/>
  <c r="AS118" i="38" a="1"/>
  <c r="AS118" i="38" s="1"/>
  <c r="Z118" i="38" a="1"/>
  <c r="Z118" i="38" s="1"/>
  <c r="IR117" i="38" a="1"/>
  <c r="IR117" i="38" s="1"/>
  <c r="HY117" i="38" a="1"/>
  <c r="HY117" i="38" s="1"/>
  <c r="GF117" i="38" a="1"/>
  <c r="GF117" i="38" s="1"/>
  <c r="FM117" i="38" a="1"/>
  <c r="FM117" i="38" s="1"/>
  <c r="DT117" i="38" a="1"/>
  <c r="DT117" i="38" s="1"/>
  <c r="DA117" i="38" a="1"/>
  <c r="DA117" i="38" s="1"/>
  <c r="BH117" i="38" a="1"/>
  <c r="BH117" i="38" s="1"/>
  <c r="AO117" i="38" a="1"/>
  <c r="AO117" i="38" s="1"/>
  <c r="JG116" i="38" a="1"/>
  <c r="JG116" i="38" s="1"/>
  <c r="IN116" i="38" a="1"/>
  <c r="IN116" i="38" s="1"/>
  <c r="GU116" i="38" a="1"/>
  <c r="GU116" i="38" s="1"/>
  <c r="GB116" i="38" a="1"/>
  <c r="GB116" i="38" s="1"/>
  <c r="EI116" i="38" a="1"/>
  <c r="EI116" i="38" s="1"/>
  <c r="DP116" i="38" a="1"/>
  <c r="DP116" i="38" s="1"/>
  <c r="BW116" i="38" a="1"/>
  <c r="BW116" i="38" s="1"/>
  <c r="BD116" i="38" a="1"/>
  <c r="BD116" i="38" s="1"/>
  <c r="K116" i="38" a="1"/>
  <c r="K116" i="38" s="1"/>
  <c r="JC115" i="38" a="1"/>
  <c r="JC115" i="38" s="1"/>
  <c r="HJ115" i="38" a="1"/>
  <c r="HJ115" i="38" s="1"/>
  <c r="GQ115" i="38" a="1"/>
  <c r="GQ115" i="38" s="1"/>
  <c r="EX115" i="38" a="1"/>
  <c r="EX115" i="38" s="1"/>
  <c r="EE115" i="38" a="1"/>
  <c r="EE115" i="38" s="1"/>
  <c r="CL115" i="38" a="1"/>
  <c r="CL115" i="38" s="1"/>
  <c r="BS115" i="38" a="1"/>
  <c r="BS115" i="38" s="1"/>
  <c r="Z115" i="38" a="1"/>
  <c r="Z115" i="38" s="1"/>
  <c r="G115" i="38" a="1"/>
  <c r="G115" i="38" s="1"/>
  <c r="HY114" i="38" a="1"/>
  <c r="HY114" i="38" s="1"/>
  <c r="HF114" i="38" a="1"/>
  <c r="HF114" i="38" s="1"/>
  <c r="FM114" i="38" a="1"/>
  <c r="FM114" i="38" s="1"/>
  <c r="ET114" i="38" a="1"/>
  <c r="ET114" i="38" s="1"/>
  <c r="DA114" i="38" a="1"/>
  <c r="DA114" i="38" s="1"/>
  <c r="CH114" i="38" a="1"/>
  <c r="CH114" i="38" s="1"/>
  <c r="AO114" i="38" a="1"/>
  <c r="AO114" i="38" s="1"/>
  <c r="V114" i="38" a="1"/>
  <c r="V114" i="38" s="1"/>
  <c r="ER125" i="38" a="1"/>
  <c r="ER125" i="38" s="1"/>
  <c r="DD125" i="38" a="1"/>
  <c r="DD125" i="38" s="1"/>
  <c r="T125" i="38" a="1"/>
  <c r="T125" i="38" s="1"/>
  <c r="Z114" i="38" a="1"/>
  <c r="Z114" i="38" s="1"/>
  <c r="DM114" i="38" a="1"/>
  <c r="DM114" i="38" s="1"/>
  <c r="V115" i="38" a="1"/>
  <c r="V115" i="38" s="1"/>
  <c r="CM115" i="38" a="1"/>
  <c r="CM115" i="38" s="1"/>
  <c r="JG115" i="38" a="1"/>
  <c r="JG115" i="38" s="1"/>
  <c r="CI116" i="38" a="1"/>
  <c r="CI116" i="38" s="1"/>
  <c r="JC116" i="38" a="1"/>
  <c r="JC116" i="38" s="1"/>
  <c r="BT117" i="38" a="1"/>
  <c r="BT117" i="38" s="1"/>
  <c r="IC117" i="38" a="1"/>
  <c r="IC117" i="38" s="1"/>
  <c r="BE118" i="38" a="1"/>
  <c r="BE118" i="38" s="1"/>
  <c r="HY118" i="38" a="1"/>
  <c r="HY118" i="38" s="1"/>
  <c r="M114" i="38" a="1"/>
  <c r="M114" i="38" s="1"/>
  <c r="AS114" i="38" a="1"/>
  <c r="AS114" i="38" s="1"/>
  <c r="CT114" i="38" a="1"/>
  <c r="CT114" i="38" s="1"/>
  <c r="DZ114" i="38" a="1"/>
  <c r="DZ114" i="38" s="1"/>
  <c r="FA114" i="38" a="1"/>
  <c r="FA114" i="38" s="1"/>
  <c r="IH114" i="38" a="1"/>
  <c r="IH114" i="38" s="1"/>
  <c r="JI114" i="38" a="1"/>
  <c r="JI114" i="38" s="1"/>
  <c r="AD115" i="38" a="1"/>
  <c r="AD115" i="38" s="1"/>
  <c r="CE115" i="38" a="1"/>
  <c r="CE115" i="38" s="1"/>
  <c r="DK115" i="38" a="1"/>
  <c r="DK115" i="38" s="1"/>
  <c r="EL115" i="38" a="1"/>
  <c r="EL115" i="38" s="1"/>
  <c r="HS115" i="38" a="1"/>
  <c r="HS115" i="38" s="1"/>
  <c r="IT115" i="38" a="1"/>
  <c r="IT115" i="38" s="1"/>
  <c r="O116" i="38" a="1"/>
  <c r="O116" i="38" s="1"/>
  <c r="BP116" i="38" a="1"/>
  <c r="BP116" i="38" s="1"/>
  <c r="CV116" i="38" a="1"/>
  <c r="CV116" i="38" s="1"/>
  <c r="DW116" i="38" a="1"/>
  <c r="DW116" i="38" s="1"/>
  <c r="HD116" i="38" a="1"/>
  <c r="HD116" i="38" s="1"/>
  <c r="IE116" i="38" a="1"/>
  <c r="IE116" i="38" s="1"/>
  <c r="JK116" i="38" a="1"/>
  <c r="JK116" i="38" s="1"/>
  <c r="BA117" i="38" a="1"/>
  <c r="BA117" i="38" s="1"/>
  <c r="CG117" i="38" a="1"/>
  <c r="CG117" i="38" s="1"/>
  <c r="DH117" i="38" a="1"/>
  <c r="DH117" i="38" s="1"/>
  <c r="GO117" i="38" a="1"/>
  <c r="GO117" i="38" s="1"/>
  <c r="HP117" i="38" a="1"/>
  <c r="HP117" i="38" s="1"/>
  <c r="IV117" i="38" a="1"/>
  <c r="IV117" i="38" s="1"/>
  <c r="AL118" i="38" a="1"/>
  <c r="AL118" i="38" s="1"/>
  <c r="BR118" i="38" a="1"/>
  <c r="BR118" i="38" s="1"/>
  <c r="CS118" i="38" a="1"/>
  <c r="CS118" i="38" s="1"/>
  <c r="FZ118" i="38" a="1"/>
  <c r="FZ118" i="38" s="1"/>
  <c r="HA118" i="38" a="1"/>
  <c r="HA118" i="38" s="1"/>
  <c r="IG118" i="38" a="1"/>
  <c r="IG118" i="38" s="1"/>
  <c r="AL125" i="38" a="1"/>
  <c r="AL125" i="38" s="1"/>
  <c r="CX125" i="38" a="1"/>
  <c r="CX125" i="38" s="1"/>
  <c r="EY125" i="38" a="1"/>
  <c r="EY125" i="38" s="1"/>
  <c r="JB117" i="38" a="1"/>
  <c r="JB117" i="38" s="1"/>
  <c r="CU114" i="38" a="1"/>
  <c r="CU114" i="38" s="1"/>
  <c r="BF116" i="38" a="1"/>
  <c r="BF116" i="38" s="1"/>
  <c r="IP114" i="38" a="1"/>
  <c r="IP114" i="38" s="1"/>
  <c r="HL116" i="38" a="1"/>
  <c r="HL116" i="38" s="1"/>
  <c r="GH118" i="38" a="1"/>
  <c r="GH118" i="38" s="1"/>
  <c r="HK114" i="38" a="1"/>
  <c r="HK114" i="38" s="1"/>
  <c r="GV115" i="38" a="1"/>
  <c r="GV115" i="38" s="1"/>
  <c r="GG116" i="38" a="1"/>
  <c r="GG116" i="38" s="1"/>
  <c r="FR117" i="38" a="1"/>
  <c r="FR117" i="38" s="1"/>
  <c r="FC118" i="38" a="1"/>
  <c r="FC118" i="38" s="1"/>
  <c r="IV125" i="38" a="1"/>
  <c r="IV125" i="38" s="1"/>
  <c r="JG125" i="38" a="1"/>
  <c r="JG125" i="38" s="1"/>
  <c r="IK125" i="38" a="1"/>
  <c r="IK125" i="38" s="1"/>
  <c r="GU125" i="38" a="1"/>
  <c r="GU125" i="38" s="1"/>
  <c r="FD125" i="38" a="1"/>
  <c r="FD125" i="38" s="1"/>
  <c r="BY125" i="38" a="1"/>
  <c r="BY125" i="38" s="1"/>
  <c r="AF125" i="38" a="1"/>
  <c r="AF125" i="38" s="1"/>
  <c r="HK118" i="38" a="1"/>
  <c r="HK118" i="38" s="1"/>
  <c r="FT118" i="38" a="1"/>
  <c r="FT118" i="38" s="1"/>
  <c r="CM118" i="38" a="1"/>
  <c r="CM118" i="38" s="1"/>
  <c r="AV118" i="38" a="1"/>
  <c r="AV118" i="38" s="1"/>
  <c r="HZ117" i="38" a="1"/>
  <c r="HZ117" i="38" s="1"/>
  <c r="GI117" i="38" a="1"/>
  <c r="GI117" i="38" s="1"/>
  <c r="DB117" i="38" a="1"/>
  <c r="DB117" i="38" s="1"/>
  <c r="BK117" i="38" a="1"/>
  <c r="BK117" i="38" s="1"/>
  <c r="IO116" i="38" a="1"/>
  <c r="IO116" i="38" s="1"/>
  <c r="GX116" i="38" a="1"/>
  <c r="GX116" i="38" s="1"/>
  <c r="DQ116" i="38" a="1"/>
  <c r="DQ116" i="38" s="1"/>
  <c r="BZ116" i="38" a="1"/>
  <c r="BZ116" i="38" s="1"/>
  <c r="JD115" i="38" a="1"/>
  <c r="JD115" i="38" s="1"/>
  <c r="HM115" i="38" a="1"/>
  <c r="HM115" i="38" s="1"/>
  <c r="EF115" i="38" a="1"/>
  <c r="EF115" i="38" s="1"/>
  <c r="CO115" i="38" a="1"/>
  <c r="CO115" i="38" s="1"/>
  <c r="H115" i="38" a="1"/>
  <c r="H115" i="38" s="1"/>
  <c r="IB114" i="38" a="1"/>
  <c r="IB114" i="38" s="1"/>
  <c r="EU114" i="38" a="1"/>
  <c r="EU114" i="38" s="1"/>
  <c r="DD114" i="38" a="1"/>
  <c r="DD114" i="38" s="1"/>
  <c r="BH114" i="38" a="1"/>
  <c r="BH114" i="38" s="1"/>
  <c r="AM114" i="38" a="1"/>
  <c r="AM114" i="38" s="1"/>
  <c r="GC125" i="38" a="1"/>
  <c r="GC125" i="38" s="1"/>
  <c r="EO125" i="38" a="1"/>
  <c r="EO125" i="38" s="1"/>
  <c r="BE125" i="38" a="1"/>
  <c r="BE125" i="38" s="1"/>
  <c r="Q125" i="38" a="1"/>
  <c r="Q125" i="38" s="1"/>
  <c r="ID125" i="38" a="1"/>
  <c r="ID125" i="38" s="1"/>
  <c r="HJ125" i="38" a="1"/>
  <c r="HJ125" i="38" s="1"/>
  <c r="FS125" i="38" a="1"/>
  <c r="FS125" i="38" s="1"/>
  <c r="EX125" i="38" a="1"/>
  <c r="EX125" i="38" s="1"/>
  <c r="DG125" i="38" a="1"/>
  <c r="DG125" i="38" s="1"/>
  <c r="CL125" i="38" a="1"/>
  <c r="CL125" i="38" s="1"/>
  <c r="AU125" i="38" a="1"/>
  <c r="AU125" i="38" s="1"/>
  <c r="Z125" i="38" a="1"/>
  <c r="Z125" i="38" s="1"/>
  <c r="IS118" i="38" a="1"/>
  <c r="IS118" i="38" s="1"/>
  <c r="HZ118" i="38" a="1"/>
  <c r="HZ118" i="38" s="1"/>
  <c r="GG118" i="38" a="1"/>
  <c r="GG118" i="38" s="1"/>
  <c r="FN118" i="38" a="1"/>
  <c r="FN118" i="38" s="1"/>
  <c r="DU118" i="38" a="1"/>
  <c r="DU118" i="38" s="1"/>
  <c r="DB118" i="38" a="1"/>
  <c r="DB118" i="38" s="1"/>
  <c r="BI118" i="38" a="1"/>
  <c r="BI118" i="38" s="1"/>
  <c r="AP118" i="38" a="1"/>
  <c r="AP118" i="38" s="1"/>
  <c r="JH117" i="38" a="1"/>
  <c r="JH117" i="38" s="1"/>
  <c r="IO117" i="38" a="1"/>
  <c r="IO117" i="38" s="1"/>
  <c r="GV117" i="38" a="1"/>
  <c r="GV117" i="38" s="1"/>
  <c r="GC117" i="38" a="1"/>
  <c r="GC117" i="38" s="1"/>
  <c r="EJ117" i="38" a="1"/>
  <c r="EJ117" i="38" s="1"/>
  <c r="DQ117" i="38" a="1"/>
  <c r="DQ117" i="38" s="1"/>
  <c r="BX117" i="38" a="1"/>
  <c r="BX117" i="38" s="1"/>
  <c r="BE117" i="38" a="1"/>
  <c r="BE117" i="38" s="1"/>
  <c r="L117" i="38" a="1"/>
  <c r="L117" i="38" s="1"/>
  <c r="JD116" i="38" a="1"/>
  <c r="JD116" i="38" s="1"/>
  <c r="HK116" i="38" a="1"/>
  <c r="HK116" i="38" s="1"/>
  <c r="GR116" i="38" a="1"/>
  <c r="GR116" i="38" s="1"/>
  <c r="EY116" i="38" a="1"/>
  <c r="EY116" i="38" s="1"/>
  <c r="EF116" i="38" a="1"/>
  <c r="EF116" i="38" s="1"/>
  <c r="CM116" i="38" a="1"/>
  <c r="CM116" i="38" s="1"/>
  <c r="BT116" i="38" a="1"/>
  <c r="BT116" i="38" s="1"/>
  <c r="AA116" i="38" a="1"/>
  <c r="AA116" i="38" s="1"/>
  <c r="H116" i="38" a="1"/>
  <c r="H116" i="38" s="1"/>
  <c r="HZ115" i="38" a="1"/>
  <c r="HZ115" i="38" s="1"/>
  <c r="HG115" i="38" a="1"/>
  <c r="HG115" i="38" s="1"/>
  <c r="FN115" i="38" a="1"/>
  <c r="FN115" i="38" s="1"/>
  <c r="EU115" i="38" a="1"/>
  <c r="EU115" i="38" s="1"/>
  <c r="DB115" i="38" a="1"/>
  <c r="DB115" i="38" s="1"/>
  <c r="CI115" i="38" a="1"/>
  <c r="CI115" i="38" s="1"/>
  <c r="AP115" i="38" a="1"/>
  <c r="AP115" i="38" s="1"/>
  <c r="W115" i="38" a="1"/>
  <c r="W115" i="38" s="1"/>
  <c r="IO114" i="38" a="1"/>
  <c r="IO114" i="38" s="1"/>
  <c r="HV114" i="38" a="1"/>
  <c r="HV114" i="38" s="1"/>
  <c r="GC114" i="38" a="1"/>
  <c r="GC114" i="38" s="1"/>
  <c r="FJ114" i="38" a="1"/>
  <c r="FJ114" i="38" s="1"/>
  <c r="DQ114" i="38" a="1"/>
  <c r="DQ114" i="38" s="1"/>
  <c r="CX114" i="38" a="1"/>
  <c r="CX114" i="38" s="1"/>
  <c r="BE114" i="38" a="1"/>
  <c r="BE114" i="38" s="1"/>
  <c r="AL114" i="38" a="1"/>
  <c r="AL114" i="38" s="1"/>
  <c r="FX125" i="38" a="1"/>
  <c r="FX125" i="38" s="1"/>
  <c r="EJ125" i="38" a="1"/>
  <c r="EJ125" i="38" s="1"/>
  <c r="AZ125" i="38" a="1"/>
  <c r="AZ125" i="38" s="1"/>
  <c r="L125" i="38" a="1"/>
  <c r="L125" i="38" s="1"/>
  <c r="AP114" i="38" a="1"/>
  <c r="AP114" i="38" s="1"/>
  <c r="HU114" i="38" a="1"/>
  <c r="HU114" i="38" s="1"/>
  <c r="AL115" i="38" a="1"/>
  <c r="AL115" i="38" s="1"/>
  <c r="GU115" i="38" a="1"/>
  <c r="GU115" i="38" s="1"/>
  <c r="L116" i="38" a="1"/>
  <c r="L116" i="38" s="1"/>
  <c r="GQ116" i="38" a="1"/>
  <c r="GQ116" i="38" s="1"/>
  <c r="H117" i="38" a="1"/>
  <c r="H117" i="38" s="1"/>
  <c r="GB117" i="38" a="1"/>
  <c r="GB117" i="38" s="1"/>
  <c r="IS117" i="38" a="1"/>
  <c r="IS117" i="38" s="1"/>
  <c r="FM118" i="38" a="1"/>
  <c r="FM118" i="38" s="1"/>
  <c r="IO118" i="38" a="1"/>
  <c r="IO118" i="38" s="1"/>
  <c r="AX114" i="38" a="1"/>
  <c r="AX114" i="38" s="1"/>
  <c r="BY114" i="38" a="1"/>
  <c r="BY114" i="38" s="1"/>
  <c r="DE114" i="38" a="1"/>
  <c r="DE114" i="38" s="1"/>
  <c r="FF114" i="38" a="1"/>
  <c r="FF114" i="38" s="1"/>
  <c r="GL114" i="38" a="1"/>
  <c r="GL114" i="38" s="1"/>
  <c r="HM114" i="38" a="1"/>
  <c r="HM114" i="38" s="1"/>
  <c r="AI115" i="38" a="1"/>
  <c r="AI115" i="38" s="1"/>
  <c r="BJ115" i="38" a="1"/>
  <c r="BJ115" i="38" s="1"/>
  <c r="CP115" i="38" a="1"/>
  <c r="CP115" i="38" s="1"/>
  <c r="EQ115" i="38" a="1"/>
  <c r="EQ115" i="38" s="1"/>
  <c r="FW115" i="38" a="1"/>
  <c r="FW115" i="38" s="1"/>
  <c r="GX115" i="38" a="1"/>
  <c r="GX115" i="38" s="1"/>
  <c r="T116" i="38" a="1"/>
  <c r="T116" i="38" s="1"/>
  <c r="AU116" i="38" a="1"/>
  <c r="AU116" i="38" s="1"/>
  <c r="CA116" i="38" a="1"/>
  <c r="CA116" i="38" s="1"/>
  <c r="EB116" i="38" a="1"/>
  <c r="EB116" i="38" s="1"/>
  <c r="FH116" i="38" a="1"/>
  <c r="FH116" i="38" s="1"/>
  <c r="GI116" i="38" a="1"/>
  <c r="GI116" i="38" s="1"/>
  <c r="JP116" i="38" a="1"/>
  <c r="JP116" i="38" s="1"/>
  <c r="AF117" i="38" a="1"/>
  <c r="AF117" i="38" s="1"/>
  <c r="BL117" i="38" a="1"/>
  <c r="BL117" i="38" s="1"/>
  <c r="DM117" i="38" a="1"/>
  <c r="DM117" i="38" s="1"/>
  <c r="ES117" i="38" a="1"/>
  <c r="ES117" i="38" s="1"/>
  <c r="FT117" i="38" a="1"/>
  <c r="FT117" i="38" s="1"/>
  <c r="JA117" i="38" a="1"/>
  <c r="JA117" i="38" s="1"/>
  <c r="Q118" i="38" a="1"/>
  <c r="Q118" i="38" s="1"/>
  <c r="AW118" i="38" a="1"/>
  <c r="AW118" i="38" s="1"/>
  <c r="CX118" i="38" a="1"/>
  <c r="CX118" i="38" s="1"/>
  <c r="ED118" i="38" a="1"/>
  <c r="ED118" i="38" s="1"/>
  <c r="FE118" i="38" a="1"/>
  <c r="FE118" i="38" s="1"/>
  <c r="IL118" i="38" a="1"/>
  <c r="IL118" i="38" s="1"/>
  <c r="JM118" i="38" a="1"/>
  <c r="JM118" i="38" s="1"/>
  <c r="BG125" i="38" a="1"/>
  <c r="BG125" i="38" s="1"/>
  <c r="FJ125" i="38" a="1"/>
  <c r="FJ125" i="38" s="1"/>
  <c r="HT125" i="38" a="1"/>
  <c r="HT125" i="38" s="1"/>
  <c r="JP125" i="38" a="1"/>
  <c r="JP125" i="38" s="1"/>
  <c r="DR114" i="38" a="1"/>
  <c r="DR114" i="38" s="1"/>
  <c r="EY114" i="38" a="1"/>
  <c r="EY114" i="38" s="1"/>
  <c r="CQ118" i="38" a="1"/>
  <c r="CQ118" i="38" s="1"/>
  <c r="DE125" i="38" a="1"/>
  <c r="DE125" i="38" s="1"/>
  <c r="GZ118" i="38" a="1"/>
  <c r="GZ118" i="38" s="1"/>
  <c r="EH117" i="38" a="1"/>
  <c r="EH117" i="38" s="1"/>
  <c r="ID116" i="38" a="1"/>
  <c r="ID116" i="38" s="1"/>
  <c r="FL115" i="38" a="1"/>
  <c r="FL115" i="38" s="1"/>
  <c r="JH114" i="38" a="1"/>
  <c r="JH114" i="38" s="1"/>
  <c r="L114" i="38" a="1"/>
  <c r="L114" i="38" s="1"/>
  <c r="AW125" i="38" a="1"/>
  <c r="AW125" i="38" s="1"/>
  <c r="DW125" i="38" a="1"/>
  <c r="DW125" i="38" s="1"/>
  <c r="AP125" i="38" a="1"/>
  <c r="AP125" i="38" s="1"/>
  <c r="EK118" i="38" a="1"/>
  <c r="EK118" i="38" s="1"/>
  <c r="BF118" i="38" a="1"/>
  <c r="BF118" i="38" s="1"/>
  <c r="EZ117" i="38" a="1"/>
  <c r="EZ117" i="38" s="1"/>
  <c r="BU117" i="38" a="1"/>
  <c r="BU117" i="38" s="1"/>
  <c r="FO116" i="38" a="1"/>
  <c r="FO116" i="38" s="1"/>
  <c r="CJ116" i="38" a="1"/>
  <c r="CJ116" i="38" s="1"/>
  <c r="GD115" i="38" a="1"/>
  <c r="GD115" i="38" s="1"/>
  <c r="CY115" i="38" a="1"/>
  <c r="CY115" i="38" s="1"/>
  <c r="GS114" i="38" a="1"/>
  <c r="GS114" i="38" s="1"/>
  <c r="DN114" i="38" a="1"/>
  <c r="DN114" i="38" s="1"/>
  <c r="CF125" i="38" a="1"/>
  <c r="CF125" i="38" s="1"/>
  <c r="EI115" i="38" a="1"/>
  <c r="EI115" i="38" s="1"/>
  <c r="HG116" i="38" a="1"/>
  <c r="HG116" i="38" s="1"/>
  <c r="AC114" i="38" a="1"/>
  <c r="AC114" i="38" s="1"/>
  <c r="EK114" i="38" a="1"/>
  <c r="EK114" i="38" s="1"/>
  <c r="IX114" i="38" a="1"/>
  <c r="IX114" i="38" s="1"/>
  <c r="CU115" i="38" a="1"/>
  <c r="CU115" i="38" s="1"/>
  <c r="HC115" i="38" a="1"/>
  <c r="HC115" i="38" s="1"/>
  <c r="DX117" i="38" a="1"/>
  <c r="DX117" i="38" s="1"/>
  <c r="IF117" i="38" a="1"/>
  <c r="IF117" i="38" s="1"/>
  <c r="CC118" i="38" a="1"/>
  <c r="CC118" i="38" s="1"/>
  <c r="GP118" i="38" a="1"/>
  <c r="GP118" i="38" s="1"/>
  <c r="BR125" i="38" a="1"/>
  <c r="BR125" i="38" s="1"/>
  <c r="AL117" i="38" a="1"/>
  <c r="AL117" i="38" s="1"/>
  <c r="DF117" i="38" a="1"/>
  <c r="DF117" i="38" s="1"/>
  <c r="HK125" i="38" a="1"/>
  <c r="HK125" i="38" s="1"/>
  <c r="BL125" i="38" a="1"/>
  <c r="BL125" i="38" s="1"/>
  <c r="JF117" i="38" a="1"/>
  <c r="JF117" i="38" s="1"/>
  <c r="CQ117" i="38" a="1"/>
  <c r="CQ117" i="38" s="1"/>
  <c r="Y116" i="38" a="1"/>
  <c r="Y116" i="38" s="1"/>
  <c r="DU115" i="38" a="1"/>
  <c r="DU115" i="38" s="1"/>
  <c r="BX114" i="38" a="1"/>
  <c r="BX114" i="38" s="1"/>
  <c r="FU125" i="38" a="1"/>
  <c r="FU125" i="38" s="1"/>
  <c r="GI125" i="38" a="1"/>
  <c r="GI125" i="38" s="1"/>
  <c r="DB125" i="38" a="1"/>
  <c r="DB125" i="38" s="1"/>
  <c r="GW118" i="38" a="1"/>
  <c r="GW118" i="38" s="1"/>
  <c r="DR118" i="38" a="1"/>
  <c r="DR118" i="38" s="1"/>
  <c r="HL117" i="38" a="1"/>
  <c r="HL117" i="38" s="1"/>
  <c r="EG117" i="38" a="1"/>
  <c r="EG117" i="38" s="1"/>
  <c r="IA116" i="38" a="1"/>
  <c r="IA116" i="38" s="1"/>
  <c r="EV116" i="38" a="1"/>
  <c r="EV116" i="38" s="1"/>
  <c r="IP115" i="38" a="1"/>
  <c r="IP115" i="38" s="1"/>
  <c r="FK115" i="38" a="1"/>
  <c r="FK115" i="38" s="1"/>
  <c r="JE114" i="38" a="1"/>
  <c r="JE114" i="38" s="1"/>
  <c r="FZ114" i="38" a="1"/>
  <c r="FZ114" i="38" s="1"/>
  <c r="I114" i="38" a="1"/>
  <c r="I114" i="38" s="1"/>
  <c r="AR125" i="38" a="1"/>
  <c r="AR125" i="38" s="1"/>
  <c r="FI114" i="38" a="1"/>
  <c r="FI114" i="38" s="1"/>
  <c r="HK115" i="38" a="1"/>
  <c r="HK115" i="38" s="1"/>
  <c r="DA118" i="38" a="1"/>
  <c r="DA118" i="38" s="1"/>
  <c r="FQ114" i="38" a="1"/>
  <c r="FQ114" i="38" s="1"/>
  <c r="N115" i="38" a="1"/>
  <c r="N115" i="38" s="1"/>
  <c r="DV115" i="38" a="1"/>
  <c r="DV115" i="38" s="1"/>
  <c r="II115" i="38" a="1"/>
  <c r="II115" i="38" s="1"/>
  <c r="CF116" i="38" a="1"/>
  <c r="CF116" i="38" s="1"/>
  <c r="GN116" i="38" a="1"/>
  <c r="GN116" i="38" s="1"/>
  <c r="DI118" i="38" a="1"/>
  <c r="DI118" i="38" s="1"/>
  <c r="HQ118" i="38" a="1"/>
  <c r="HQ118" i="38" s="1"/>
  <c r="DS125" i="38" a="1"/>
  <c r="DS125" i="38" s="1"/>
  <c r="BU115" i="38" a="1"/>
  <c r="BU115" i="38" s="1"/>
  <c r="BJ118" i="38" a="1"/>
  <c r="BJ118" i="38" s="1"/>
  <c r="DU116" i="38" a="1"/>
  <c r="DU116" i="38" s="1"/>
  <c r="GJ125" i="38" a="1"/>
  <c r="GJ125" i="38" s="1"/>
  <c r="DS118" i="38" a="1"/>
  <c r="DS118" i="38" s="1"/>
  <c r="HO117" i="38" a="1"/>
  <c r="HO117" i="38" s="1"/>
  <c r="EW116" i="38" a="1"/>
  <c r="EW116" i="38" s="1"/>
  <c r="IS115" i="38" a="1"/>
  <c r="IS115" i="38" s="1"/>
  <c r="GA114" i="38" a="1"/>
  <c r="GA114" i="38" s="1"/>
  <c r="BC114" i="38" a="1"/>
  <c r="BC114" i="38" s="1"/>
  <c r="IT125" i="38" a="1"/>
  <c r="IT125" i="38" s="1"/>
  <c r="FN125" i="38" a="1"/>
  <c r="FN125" i="38" s="1"/>
  <c r="JI118" i="38" a="1"/>
  <c r="JI118" i="38" s="1"/>
  <c r="GD118" i="38" a="1"/>
  <c r="GD118" i="38" s="1"/>
  <c r="M118" i="38" a="1"/>
  <c r="M118" i="38" s="1"/>
  <c r="GS117" i="38" a="1"/>
  <c r="GS117" i="38" s="1"/>
  <c r="AB117" i="38" a="1"/>
  <c r="AB117" i="38" s="1"/>
  <c r="HH116" i="38" a="1"/>
  <c r="HH116" i="38" s="1"/>
  <c r="AQ116" i="38" a="1"/>
  <c r="AQ116" i="38" s="1"/>
  <c r="HW115" i="38" a="1"/>
  <c r="HW115" i="38" s="1"/>
  <c r="BF115" i="38" a="1"/>
  <c r="BF115" i="38" s="1"/>
  <c r="IL114" i="38" a="1"/>
  <c r="IL114" i="38" s="1"/>
  <c r="BU114" i="38" a="1"/>
  <c r="BU114" i="38" s="1"/>
  <c r="FP125" i="38" a="1"/>
  <c r="FP125" i="38" s="1"/>
  <c r="IK114" i="38" a="1"/>
  <c r="IK114" i="38" s="1"/>
  <c r="DP117" i="38" a="1"/>
  <c r="DP117" i="38" s="1"/>
  <c r="GC118" i="38" a="1"/>
  <c r="GC118" i="38" s="1"/>
  <c r="FB115" i="38" a="1"/>
  <c r="FB115" i="38" s="1"/>
  <c r="JJ115" i="38" a="1"/>
  <c r="JJ115" i="38" s="1"/>
  <c r="DG116" i="38" a="1"/>
  <c r="DG116" i="38" s="1"/>
  <c r="HT116" i="38" a="1"/>
  <c r="HT116" i="38" s="1"/>
  <c r="BQ117" i="38" a="1"/>
  <c r="BQ117" i="38" s="1"/>
  <c r="FY117" i="38" a="1"/>
  <c r="FY117" i="38" s="1"/>
  <c r="GE125" i="38" a="1"/>
  <c r="GE125" i="38" s="1"/>
  <c r="CY116" i="38" a="1"/>
  <c r="CY116" i="38" s="1"/>
  <c r="JA125" i="38" a="1"/>
  <c r="JA125" i="38" s="1"/>
  <c r="AN115" i="38" a="1"/>
  <c r="AN115" i="38" s="1"/>
  <c r="HZ125" i="38" a="1"/>
  <c r="HZ125" i="38" s="1"/>
  <c r="CN117" i="38" a="1"/>
  <c r="CN117" i="38" s="1"/>
  <c r="X116" i="38" a="1"/>
  <c r="X116" i="38" s="1"/>
  <c r="GR117" i="38" a="1"/>
  <c r="GR117" i="38" s="1"/>
  <c r="CR117" i="38" a="1"/>
  <c r="CR117" i="38" s="1"/>
  <c r="J117" i="38" a="1"/>
  <c r="J117" i="38" s="1"/>
  <c r="EJ114" i="38" a="1"/>
  <c r="EJ114" i="38" s="1"/>
  <c r="BY118" i="38" a="1"/>
  <c r="BY118" i="38" s="1"/>
  <c r="I117" i="38" a="1"/>
  <c r="I117" i="38" s="1"/>
  <c r="EG114" i="38" a="1"/>
  <c r="EG114" i="38" s="1"/>
  <c r="DJ114" i="38" a="1"/>
  <c r="DJ114" i="38" s="1"/>
  <c r="HE117" i="38" a="1"/>
  <c r="HE117" i="38" s="1"/>
  <c r="EA125" i="38" a="1"/>
  <c r="EA125" i="38" s="1"/>
  <c r="IQ118" i="38" a="1"/>
  <c r="IQ118" i="38" s="1"/>
  <c r="DF116" i="38" a="1"/>
  <c r="DF116" i="38" s="1"/>
  <c r="BK125" i="38" a="1"/>
  <c r="BK125" i="38" s="1"/>
  <c r="JE117" i="38" a="1"/>
  <c r="JE117" i="38" s="1"/>
  <c r="DR115" i="38" a="1"/>
  <c r="DR115" i="38" s="1"/>
  <c r="BB114" i="38" a="1"/>
  <c r="BB114" i="38" s="1"/>
  <c r="HR114" i="38" a="1"/>
  <c r="HR114" i="38" s="1"/>
  <c r="EM116" i="38" a="1"/>
  <c r="EM116" i="38" s="1"/>
  <c r="BB118" i="38" a="1"/>
  <c r="BB118" i="38" s="1"/>
  <c r="DC116" i="38" a="1"/>
  <c r="DC116" i="38" s="1"/>
  <c r="JH118" i="38" a="1"/>
  <c r="JH118" i="38" s="1"/>
  <c r="EJ115" i="38" a="1"/>
  <c r="EJ115" i="38" s="1"/>
  <c r="CK125" i="38" a="1"/>
  <c r="CK125" i="38" s="1"/>
  <c r="AM115" i="38" a="1"/>
  <c r="AM115" i="38" s="1"/>
  <c r="DT116" i="38" a="1"/>
  <c r="DT116" i="38" s="1"/>
  <c r="IP118" i="38" a="1"/>
  <c r="IP118" i="38" s="1"/>
  <c r="IU116" i="38" a="1"/>
  <c r="IU116" i="38" s="1"/>
  <c r="CB118" i="38" a="1"/>
  <c r="CB118" i="38" s="1"/>
  <c r="FJ118" i="38" a="1"/>
  <c r="FJ118" i="38" s="1"/>
  <c r="DI106" i="27"/>
  <c r="DI108" i="27"/>
  <c r="DI105" i="27"/>
  <c r="DI107" i="27"/>
  <c r="AA7" i="30"/>
  <c r="EJ105" i="27"/>
  <c r="EJ106" i="27"/>
  <c r="EJ108" i="27"/>
  <c r="EJ107" i="27"/>
  <c r="AF42" i="47"/>
  <c r="AE42" i="48"/>
  <c r="AF42" i="48" s="1"/>
  <c r="AF48" i="47"/>
  <c r="AE48" i="48"/>
  <c r="AF48" i="48" s="1"/>
  <c r="AF54" i="47"/>
  <c r="AE54" i="48"/>
  <c r="AF54" i="48" s="1"/>
  <c r="H54" i="47"/>
  <c r="G54" i="48"/>
  <c r="H54" i="48" s="1"/>
  <c r="AI47" i="48"/>
  <c r="AJ47" i="48" s="1"/>
  <c r="AJ47" i="47"/>
  <c r="H52" i="47"/>
  <c r="G52" i="48"/>
  <c r="H52" i="48" s="1"/>
  <c r="AI51" i="48"/>
  <c r="AJ51" i="48" s="1"/>
  <c r="AJ51" i="47"/>
  <c r="P53" i="47"/>
  <c r="O53" i="48"/>
  <c r="P53" i="48" s="1"/>
  <c r="AF47" i="47"/>
  <c r="AE47" i="48"/>
  <c r="AF47" i="48" s="1"/>
  <c r="AF46" i="47"/>
  <c r="AE46" i="48"/>
  <c r="AF46" i="48" s="1"/>
  <c r="AF34" i="47"/>
  <c r="AE34" i="48"/>
  <c r="AF34" i="48" s="1"/>
  <c r="AF33" i="47"/>
  <c r="AE33" i="48"/>
  <c r="AF33" i="48" s="1"/>
  <c r="AF12" i="47"/>
  <c r="AE12" i="48"/>
  <c r="AF12" i="48" s="1"/>
  <c r="L49" i="47"/>
  <c r="K49" i="48"/>
  <c r="L49" i="48" s="1"/>
  <c r="V7" i="29"/>
  <c r="W7" i="29" s="1"/>
  <c r="V7" i="50"/>
  <c r="W7" i="50"/>
  <c r="J7" i="42"/>
  <c r="Y7" i="50"/>
  <c r="IN108" i="27"/>
  <c r="IN105" i="27"/>
  <c r="IN106" i="27"/>
  <c r="IN107" i="27"/>
  <c r="AS46" i="45"/>
  <c r="AS38" i="45"/>
  <c r="AS34" i="45"/>
  <c r="AT34" i="45" s="1"/>
  <c r="AS30" i="45"/>
  <c r="AS26" i="45"/>
  <c r="AS21" i="45"/>
  <c r="AS17" i="45"/>
  <c r="AS11" i="45"/>
  <c r="AS7" i="45"/>
  <c r="AS48" i="45"/>
  <c r="AS44" i="45"/>
  <c r="AS36" i="45"/>
  <c r="AS28" i="45"/>
  <c r="AS19" i="45"/>
  <c r="AS9" i="45"/>
  <c r="AS37" i="45"/>
  <c r="AS29" i="45"/>
  <c r="AS20" i="45"/>
  <c r="AS10" i="45"/>
  <c r="AS45" i="45"/>
  <c r="AS43" i="45"/>
  <c r="AT43" i="45" s="1"/>
  <c r="AS25" i="45"/>
  <c r="AT25" i="45" s="1"/>
  <c r="AS16" i="45"/>
  <c r="AT16" i="45" s="1"/>
  <c r="AS6" i="45"/>
  <c r="AT6" i="45" s="1"/>
  <c r="AS47" i="45"/>
  <c r="AS27" i="45"/>
  <c r="AS8" i="45"/>
  <c r="AS39" i="45"/>
  <c r="AS18" i="45"/>
  <c r="AS35" i="45"/>
  <c r="R7" i="45"/>
  <c r="AF25" i="47"/>
  <c r="AE25" i="48"/>
  <c r="AF25" i="48" s="1"/>
  <c r="AF29" i="47"/>
  <c r="AE29" i="48"/>
  <c r="AF29" i="48" s="1"/>
  <c r="G51" i="48"/>
  <c r="H51" i="48" s="1"/>
  <c r="H51" i="47"/>
  <c r="G50" i="48"/>
  <c r="H50" i="48" s="1"/>
  <c r="H50" i="47"/>
  <c r="P54" i="47"/>
  <c r="O54" i="48"/>
  <c r="P54" i="48" s="1"/>
  <c r="O51" i="48"/>
  <c r="P51" i="48" s="1"/>
  <c r="P51" i="47"/>
  <c r="AE7" i="50"/>
  <c r="AG7" i="50"/>
  <c r="AD7" i="50"/>
  <c r="L7" i="42"/>
  <c r="AF35" i="47"/>
  <c r="AE35" i="48"/>
  <c r="AF35" i="48" s="1"/>
  <c r="H49" i="47"/>
  <c r="G49" i="48"/>
  <c r="H49" i="48" s="1"/>
  <c r="AF51" i="47"/>
  <c r="AE51" i="48"/>
  <c r="AF51" i="48" s="1"/>
  <c r="AF21" i="47"/>
  <c r="AE21" i="48"/>
  <c r="AF21" i="48" s="1"/>
  <c r="AF45" i="47"/>
  <c r="AE45" i="48"/>
  <c r="AF45" i="48" s="1"/>
  <c r="AJ53" i="47"/>
  <c r="AI53" i="48"/>
  <c r="AJ53" i="48" s="1"/>
  <c r="W54" i="48"/>
  <c r="X54" i="48" s="1"/>
  <c r="X54" i="47"/>
  <c r="AF32" i="47"/>
  <c r="AE32" i="48"/>
  <c r="AF32" i="48" s="1"/>
  <c r="AF22" i="47"/>
  <c r="AE22" i="48"/>
  <c r="AF22" i="48" s="1"/>
  <c r="AF52" i="47"/>
  <c r="AE52" i="48"/>
  <c r="AF52" i="48" s="1"/>
  <c r="GL106" i="24"/>
  <c r="GL108" i="24"/>
  <c r="GL105" i="24"/>
  <c r="GL107" i="24"/>
  <c r="L7" i="7"/>
  <c r="AE7" i="47"/>
  <c r="AG7" i="47"/>
  <c r="AD7" i="47"/>
  <c r="L51" i="47"/>
  <c r="K51" i="48"/>
  <c r="L51" i="48" s="1"/>
  <c r="K53" i="48"/>
  <c r="L53" i="48" s="1"/>
  <c r="L53" i="47"/>
  <c r="L52" i="47"/>
  <c r="K52" i="48"/>
  <c r="L52" i="48" s="1"/>
  <c r="BG108" i="27"/>
  <c r="BG106" i="27"/>
  <c r="BG107" i="27"/>
  <c r="BG105" i="27"/>
  <c r="FK105" i="27"/>
  <c r="FK106" i="27"/>
  <c r="FK108" i="27"/>
  <c r="FK107" i="27"/>
  <c r="X7" i="29"/>
  <c r="Y7" i="29"/>
  <c r="CH108" i="27"/>
  <c r="CH107" i="27"/>
  <c r="CH106" i="27"/>
  <c r="CH105" i="27"/>
  <c r="GL105" i="27"/>
  <c r="GL106" i="27"/>
  <c r="GL108" i="27"/>
  <c r="GL107" i="27"/>
  <c r="JP108" i="27"/>
  <c r="JP105" i="27"/>
  <c r="JP107" i="27"/>
  <c r="JP106" i="27"/>
  <c r="AF8" i="47"/>
  <c r="AF50" i="47"/>
  <c r="AE50" i="48"/>
  <c r="AF50" i="48" s="1"/>
  <c r="AF38" i="47"/>
  <c r="AE38" i="48"/>
  <c r="AF38" i="48" s="1"/>
  <c r="AF13" i="47"/>
  <c r="AE13" i="48"/>
  <c r="AF13" i="48" s="1"/>
  <c r="AF10" i="47"/>
  <c r="AE10" i="48"/>
  <c r="AF10" i="48" s="1"/>
  <c r="O50" i="48"/>
  <c r="P50" i="48" s="1"/>
  <c r="P50" i="47"/>
  <c r="X51" i="47"/>
  <c r="W51" i="48"/>
  <c r="X51" i="48" s="1"/>
  <c r="CH108" i="24"/>
  <c r="CH107" i="24"/>
  <c r="CH105" i="24"/>
  <c r="CH106" i="24"/>
  <c r="AF49" i="47"/>
  <c r="AE49" i="48"/>
  <c r="AF49" i="48" s="1"/>
  <c r="P52" i="47"/>
  <c r="O52" i="48"/>
  <c r="P52" i="48" s="1"/>
  <c r="P49" i="47"/>
  <c r="O49" i="48"/>
  <c r="P49" i="48" s="1"/>
  <c r="AF39" i="47"/>
  <c r="AE39" i="48"/>
  <c r="AF39" i="48" s="1"/>
  <c r="AF16" i="47"/>
  <c r="AE16" i="48"/>
  <c r="AF16" i="48" s="1"/>
  <c r="X52" i="47"/>
  <c r="W52" i="48"/>
  <c r="X52" i="48" s="1"/>
  <c r="AF40" i="47"/>
  <c r="AE40" i="48"/>
  <c r="AF40" i="48" s="1"/>
  <c r="AF17" i="47"/>
  <c r="AE17" i="48"/>
  <c r="AF17" i="48" s="1"/>
  <c r="AF19" i="47"/>
  <c r="AE19" i="48"/>
  <c r="AF19" i="48" s="1"/>
  <c r="AF53" i="47"/>
  <c r="AE53" i="48"/>
  <c r="AF53" i="48" s="1"/>
  <c r="AF24" i="47"/>
  <c r="AE24" i="48"/>
  <c r="AF24" i="48" s="1"/>
  <c r="AF30" i="47"/>
  <c r="AE30" i="48"/>
  <c r="AF30" i="48" s="1"/>
  <c r="X49" i="47"/>
  <c r="W49" i="48"/>
  <c r="X49" i="48" s="1"/>
  <c r="AF26" i="47"/>
  <c r="AE26" i="48"/>
  <c r="AF26" i="48" s="1"/>
  <c r="X7" i="34"/>
  <c r="Y7" i="34" s="1"/>
  <c r="HM106" i="27"/>
  <c r="HM105" i="27"/>
  <c r="HM108" i="27"/>
  <c r="HM107" i="27"/>
  <c r="AF105" i="27"/>
  <c r="AF107" i="27"/>
  <c r="AF106" i="27"/>
  <c r="AF108" i="27"/>
  <c r="K50" i="48"/>
  <c r="L50" i="48" s="1"/>
  <c r="L50" i="47"/>
  <c r="K54" i="48"/>
  <c r="L54" i="48" s="1"/>
  <c r="L54" i="47"/>
  <c r="Z34" i="50"/>
  <c r="AC34" i="50"/>
  <c r="AC23" i="49"/>
  <c r="Z23" i="49"/>
  <c r="K23" i="37"/>
  <c r="AA23" i="49"/>
  <c r="AB23" i="49" s="1"/>
  <c r="AC18" i="50"/>
  <c r="Z18" i="50"/>
  <c r="AA18" i="50"/>
  <c r="AB18" i="50" s="1"/>
  <c r="AC48" i="50"/>
  <c r="Z48" i="50"/>
  <c r="AA48" i="50"/>
  <c r="AB48" i="50" s="1"/>
  <c r="Z7" i="50"/>
  <c r="AA7" i="50"/>
  <c r="AC7" i="50"/>
  <c r="Z7" i="49"/>
  <c r="K7" i="37"/>
  <c r="AC7" i="49"/>
  <c r="AA7" i="49"/>
  <c r="AJ49" i="47" l="1"/>
  <c r="AI4" i="50"/>
  <c r="AL49" i="47"/>
  <c r="AM49" i="47" s="1"/>
  <c r="AL18" i="49"/>
  <c r="AM18" i="49" s="1"/>
  <c r="O97" i="27"/>
  <c r="N20" i="27"/>
  <c r="CG115" i="38" a="1"/>
  <c r="CG115" i="38" s="1"/>
  <c r="HE115" i="38" a="1"/>
  <c r="HE115" i="38" s="1"/>
  <c r="BR116" i="38" a="1"/>
  <c r="BR116" i="38" s="1"/>
  <c r="GP116" i="38" a="1"/>
  <c r="GP116" i="38" s="1"/>
  <c r="BC117" i="38" a="1"/>
  <c r="BC117" i="38" s="1"/>
  <c r="GA117" i="38" a="1"/>
  <c r="GA117" i="38" s="1"/>
  <c r="AN118" i="38" a="1"/>
  <c r="AN118" i="38" s="1"/>
  <c r="FL118" i="38" a="1"/>
  <c r="FL118" i="38" s="1"/>
  <c r="X125" i="38" a="1"/>
  <c r="X125" i="38" s="1"/>
  <c r="EV125" i="38" a="1"/>
  <c r="EV125" i="38" s="1"/>
  <c r="IG125" i="38" a="1"/>
  <c r="IG125" i="38" s="1"/>
  <c r="FS118" i="38" a="1"/>
  <c r="FS118" i="38" s="1"/>
  <c r="GW116" i="38" a="1"/>
  <c r="GW116" i="38" s="1"/>
  <c r="IA114" i="38" a="1"/>
  <c r="IA114" i="38" s="1"/>
  <c r="IN117" i="38" a="1"/>
  <c r="IN117" i="38" s="1"/>
  <c r="AK114" i="38" a="1"/>
  <c r="AK114" i="38" s="1"/>
  <c r="AP116" i="38" a="1"/>
  <c r="AP116" i="38" s="1"/>
  <c r="EZ114" i="38" a="1"/>
  <c r="EZ114" i="38" s="1"/>
  <c r="M115" i="38" a="1"/>
  <c r="M115" i="38" s="1"/>
  <c r="EK115" i="38" a="1"/>
  <c r="EK115" i="38" s="1"/>
  <c r="JI115" i="38" a="1"/>
  <c r="JI115" i="38" s="1"/>
  <c r="DV116" i="38" a="1"/>
  <c r="DV116" i="38" s="1"/>
  <c r="IT116" i="38" a="1"/>
  <c r="IT116" i="38" s="1"/>
  <c r="DG117" i="38" a="1"/>
  <c r="DG117" i="38" s="1"/>
  <c r="IE117" i="38" a="1"/>
  <c r="IE117" i="38" s="1"/>
  <c r="CR118" i="38" a="1"/>
  <c r="CR118" i="38" s="1"/>
  <c r="HP118" i="38" a="1"/>
  <c r="HP118" i="38" s="1"/>
  <c r="CB125" i="38" a="1"/>
  <c r="CB125" i="38" s="1"/>
  <c r="GW125" i="38" a="1"/>
  <c r="GW125" i="38" s="1"/>
  <c r="JI125" i="38" a="1"/>
  <c r="JI125" i="38" s="1"/>
  <c r="EL117" i="38" a="1"/>
  <c r="EL117" i="38" s="1"/>
  <c r="IQ114" i="38" a="1"/>
  <c r="IQ114" i="38" s="1"/>
  <c r="M117" i="38" a="1"/>
  <c r="M117" i="38" s="1"/>
  <c r="GA118" i="38" a="1"/>
  <c r="GA118" i="38" s="1"/>
  <c r="IW118" i="38" a="1"/>
  <c r="IW118" i="38" s="1"/>
  <c r="GZ117" i="38" a="1"/>
  <c r="GZ117" i="38" s="1"/>
  <c r="DL116" i="38" a="1"/>
  <c r="DL116" i="38" s="1"/>
  <c r="AT115" i="38" a="1"/>
  <c r="AT115" i="38" s="1"/>
  <c r="JE118" i="38" a="1"/>
  <c r="JE118" i="38" s="1"/>
  <c r="DD116" i="38" a="1"/>
  <c r="DD116" i="38" s="1"/>
  <c r="AJ125" i="38" a="1"/>
  <c r="AJ125" i="38" s="1"/>
  <c r="CC114" i="38" a="1"/>
  <c r="CC114" i="38" s="1"/>
  <c r="IT114" i="38" a="1"/>
  <c r="IT114" i="38" s="1"/>
  <c r="FF115" i="38" a="1"/>
  <c r="FF115" i="38" s="1"/>
  <c r="AY116" i="38" a="1"/>
  <c r="AY116" i="38" s="1"/>
  <c r="HP116" i="38" a="1"/>
  <c r="HP116" i="38" s="1"/>
  <c r="EB117" i="38" a="1"/>
  <c r="EB117" i="38" s="1"/>
  <c r="U118" i="38" a="1"/>
  <c r="U118" i="38" s="1"/>
  <c r="GL118" i="38" a="1"/>
  <c r="GL118" i="38" s="1"/>
  <c r="CY125" i="38" a="1"/>
  <c r="CY125" i="38" s="1"/>
  <c r="JB125" i="38" a="1"/>
  <c r="JB125" i="38" s="1"/>
  <c r="BK114" i="38" a="1"/>
  <c r="BK114" i="38" s="1"/>
  <c r="IJ114" i="38" a="1"/>
  <c r="IJ114" i="38" s="1"/>
  <c r="EC115" i="38" a="1"/>
  <c r="EC115" i="38" s="1"/>
  <c r="AG116" i="38" a="1"/>
  <c r="AG116" i="38" s="1"/>
  <c r="HF116" i="38" a="1"/>
  <c r="HF116" i="38" s="1"/>
  <c r="CY117" i="38" a="1"/>
  <c r="CY117" i="38" s="1"/>
  <c r="JN117" i="38" a="1"/>
  <c r="JN117" i="38" s="1"/>
  <c r="GB118" i="38" a="1"/>
  <c r="GB118" i="38" s="1"/>
  <c r="BT125" i="38" a="1"/>
  <c r="BT125" i="38" s="1"/>
  <c r="HO125" i="38" a="1"/>
  <c r="HO125" i="38" s="1"/>
  <c r="EM118" i="38" a="1"/>
  <c r="EM118" i="38" s="1"/>
  <c r="AS116" i="38" a="1"/>
  <c r="AS116" i="38" s="1"/>
  <c r="CL114" i="38" a="1"/>
  <c r="CL114" i="38" s="1"/>
  <c r="IB118" i="38" a="1"/>
  <c r="IB118" i="38" s="1"/>
  <c r="HS117" i="38" a="1"/>
  <c r="HS117" i="38" s="1"/>
  <c r="DY115" i="38" a="1"/>
  <c r="DY115" i="38" s="1"/>
  <c r="GG117" i="38" a="1"/>
  <c r="GG117" i="38" s="1"/>
  <c r="EV114" i="38" a="1"/>
  <c r="EV114" i="38" s="1"/>
  <c r="FJ117" i="38" a="1"/>
  <c r="FJ117" i="38" s="1"/>
  <c r="FK118" i="38" a="1"/>
  <c r="FK118" i="38" s="1"/>
  <c r="CR115" i="38" a="1"/>
  <c r="CR115" i="38" s="1"/>
  <c r="HP115" i="38" a="1"/>
  <c r="HP115" i="38" s="1"/>
  <c r="CC116" i="38" a="1"/>
  <c r="CC116" i="38" s="1"/>
  <c r="HA116" i="38" a="1"/>
  <c r="HA116" i="38" s="1"/>
  <c r="BN117" i="38" a="1"/>
  <c r="BN117" i="38" s="1"/>
  <c r="GL117" i="38" a="1"/>
  <c r="GL117" i="38" s="1"/>
  <c r="AY118" i="38" a="1"/>
  <c r="AY118" i="38" s="1"/>
  <c r="FW118" i="38" a="1"/>
  <c r="FW118" i="38" s="1"/>
  <c r="AK125" i="38" a="1"/>
  <c r="AK125" i="38" s="1"/>
  <c r="FI125" i="38" a="1"/>
  <c r="FI125" i="38" s="1"/>
  <c r="IM125" i="38" a="1"/>
  <c r="IM125" i="38" s="1"/>
  <c r="DG118" i="38" a="1"/>
  <c r="DG118" i="38" s="1"/>
  <c r="EK116" i="38" a="1"/>
  <c r="EK116" i="38" s="1"/>
  <c r="FO114" i="38" a="1"/>
  <c r="FO114" i="38" s="1"/>
  <c r="DE117" i="38" a="1"/>
  <c r="DE117" i="38" s="1"/>
  <c r="Y115" i="38" a="1"/>
  <c r="Y115" i="38" s="1"/>
  <c r="V117" i="38" a="1"/>
  <c r="V117" i="38" s="1"/>
  <c r="FK114" i="38" a="1"/>
  <c r="FK114" i="38" s="1"/>
  <c r="X115" i="38" a="1"/>
  <c r="X115" i="38" s="1"/>
  <c r="EV115" i="38" a="1"/>
  <c r="EV115" i="38" s="1"/>
  <c r="I116" i="38" a="1"/>
  <c r="I116" i="38" s="1"/>
  <c r="EG116" i="38" a="1"/>
  <c r="EG116" i="38" s="1"/>
  <c r="JE116" i="38" a="1"/>
  <c r="JE116" i="38" s="1"/>
  <c r="DR117" i="38" a="1"/>
  <c r="DR117" i="38" s="1"/>
  <c r="IP117" i="38" a="1"/>
  <c r="IP117" i="38" s="1"/>
  <c r="DC118" i="38" a="1"/>
  <c r="DC118" i="38" s="1"/>
  <c r="IA118" i="38" a="1"/>
  <c r="IA118" i="38" s="1"/>
  <c r="CO125" i="38" a="1"/>
  <c r="CO125" i="38" s="1"/>
  <c r="HC125" i="38" a="1"/>
  <c r="HC125" i="38" s="1"/>
  <c r="JO125" i="38" a="1"/>
  <c r="JO125" i="38" s="1"/>
  <c r="BZ117" i="38" a="1"/>
  <c r="BZ117" i="38" s="1"/>
  <c r="GE114" i="38" a="1"/>
  <c r="GE114" i="38" s="1"/>
  <c r="AB116" i="38" a="1"/>
  <c r="AB116" i="38" s="1"/>
  <c r="HC114" i="38" a="1"/>
  <c r="HC114" i="38" s="1"/>
  <c r="HF118" i="38" a="1"/>
  <c r="HF118" i="38" s="1"/>
  <c r="EN117" i="38" a="1"/>
  <c r="EN117" i="38" s="1"/>
  <c r="CQ116" i="38" a="1"/>
  <c r="CQ116" i="38" s="1"/>
  <c r="JN114" i="38" a="1"/>
  <c r="JN114" i="38" s="1"/>
  <c r="EG118" i="38" a="1"/>
  <c r="EG118" i="38" s="1"/>
  <c r="AM116" i="38" a="1"/>
  <c r="AM116" i="38" s="1"/>
  <c r="BH125" i="38" a="1"/>
  <c r="BH125" i="38" s="1"/>
  <c r="DI114" i="38" a="1"/>
  <c r="DI114" i="38" s="1"/>
  <c r="JM114" i="38" a="1"/>
  <c r="JM114" i="38" s="1"/>
  <c r="FS115" i="38" a="1"/>
  <c r="FS115" i="38" s="1"/>
  <c r="CE116" i="38" a="1"/>
  <c r="CE116" i="38" s="1"/>
  <c r="II116" i="38" a="1"/>
  <c r="II116" i="38" s="1"/>
  <c r="EO117" i="38" a="1"/>
  <c r="EO117" i="38" s="1"/>
  <c r="BA118" i="38" a="1"/>
  <c r="BA118" i="38" s="1"/>
  <c r="HE118" i="38" a="1"/>
  <c r="HE118" i="38" s="1"/>
  <c r="DJ125" i="38" a="1"/>
  <c r="DJ125" i="38" s="1"/>
  <c r="AO125" i="38" a="1"/>
  <c r="AO125" i="38" s="1"/>
  <c r="CF114" i="38" a="1"/>
  <c r="CF114" i="38" s="1"/>
  <c r="IU114" i="38" a="1"/>
  <c r="IU114" i="38" s="1"/>
  <c r="FI115" i="38" a="1"/>
  <c r="FI115" i="38" s="1"/>
  <c r="BB116" i="38" a="1"/>
  <c r="BB116" i="38" s="1"/>
  <c r="HQ116" i="38" a="1"/>
  <c r="HQ116" i="38" s="1"/>
  <c r="EE117" i="38" a="1"/>
  <c r="EE117" i="38" s="1"/>
  <c r="X118" i="38" a="1"/>
  <c r="X118" i="38" s="1"/>
  <c r="GM118" i="38" a="1"/>
  <c r="GM118" i="38" s="1"/>
  <c r="CZ125" i="38" a="1"/>
  <c r="CZ125" i="38" s="1"/>
  <c r="HY125" i="38" a="1"/>
  <c r="HY125" i="38" s="1"/>
  <c r="CA118" i="38" a="1"/>
  <c r="CA118" i="38" s="1"/>
  <c r="GF115" i="38" a="1"/>
  <c r="GF115" i="38" s="1"/>
  <c r="HF117" i="38" a="1"/>
  <c r="HF117" i="38" s="1"/>
  <c r="IF125" i="38" a="1"/>
  <c r="IF125" i="38" s="1"/>
  <c r="FG117" i="38" a="1"/>
  <c r="FG117" i="38" s="1"/>
  <c r="JL114" i="38" a="1"/>
  <c r="JL114" i="38" s="1"/>
  <c r="BI117" i="38" a="1"/>
  <c r="BI117" i="38" s="1"/>
  <c r="BQ116" i="38" a="1"/>
  <c r="BQ116" i="38" s="1"/>
  <c r="EU118" i="38" a="1"/>
  <c r="EU118" i="38" s="1"/>
  <c r="DM115" i="38" a="1"/>
  <c r="DM115" i="38" s="1"/>
  <c r="IK115" i="38" a="1"/>
  <c r="IK115" i="38" s="1"/>
  <c r="CX116" i="38" a="1"/>
  <c r="CX116" i="38" s="1"/>
  <c r="HV116" i="38" a="1"/>
  <c r="HV116" i="38" s="1"/>
  <c r="CI117" i="38" a="1"/>
  <c r="CI117" i="38" s="1"/>
  <c r="HG117" i="38" a="1"/>
  <c r="HG117" i="38" s="1"/>
  <c r="BT118" i="38" a="1"/>
  <c r="BT118" i="38" s="1"/>
  <c r="GR118" i="38" a="1"/>
  <c r="GR118" i="38" s="1"/>
  <c r="BD125" i="38" a="1"/>
  <c r="BD125" i="38" s="1"/>
  <c r="GB125" i="38" a="1"/>
  <c r="GB125" i="38" s="1"/>
  <c r="IW125" i="38" a="1"/>
  <c r="IW125" i="38" s="1"/>
  <c r="AU118" i="38" a="1"/>
  <c r="AU118" i="38" s="1"/>
  <c r="BY116" i="38" a="1"/>
  <c r="BY116" i="38" s="1"/>
  <c r="DC114" i="38" a="1"/>
  <c r="DC114" i="38" s="1"/>
  <c r="IR116" i="38" a="1"/>
  <c r="IR116" i="38" s="1"/>
  <c r="CL116" i="38" a="1"/>
  <c r="CL116" i="38" s="1"/>
  <c r="W118" i="38" a="1"/>
  <c r="W118" i="38" s="1"/>
  <c r="GF114" i="38" a="1"/>
  <c r="GF114" i="38" s="1"/>
  <c r="AS115" i="38" a="1"/>
  <c r="AS115" i="38" s="1"/>
  <c r="FQ115" i="38" a="1"/>
  <c r="FQ115" i="38" s="1"/>
  <c r="AD116" i="38" a="1"/>
  <c r="AD116" i="38" s="1"/>
  <c r="FB116" i="38" a="1"/>
  <c r="FB116" i="38" s="1"/>
  <c r="O117" i="38" a="1"/>
  <c r="O117" i="38" s="1"/>
  <c r="EM117" i="38" a="1"/>
  <c r="EM117" i="38" s="1"/>
  <c r="JK117" i="38" a="1"/>
  <c r="JK117" i="38" s="1"/>
  <c r="DX118" i="38" a="1"/>
  <c r="DX118" i="38" s="1"/>
  <c r="IV118" i="38" a="1"/>
  <c r="IV118" i="38" s="1"/>
  <c r="DH125" i="38" a="1"/>
  <c r="DH125" i="38" s="1"/>
  <c r="HM125" i="38" a="1"/>
  <c r="HM125" i="38" s="1"/>
  <c r="GM125" i="38" a="1"/>
  <c r="GM125" i="38" s="1"/>
  <c r="HM116" i="38" a="1"/>
  <c r="HM116" i="38" s="1"/>
  <c r="DS114" i="38" a="1"/>
  <c r="DS114" i="38" s="1"/>
  <c r="FZ115" i="38" a="1"/>
  <c r="FZ115" i="38" s="1"/>
  <c r="EC116" i="38" a="1"/>
  <c r="EC116" i="38" s="1"/>
  <c r="GK118" i="38" a="1"/>
  <c r="GK118" i="38" s="1"/>
  <c r="CW117" i="38" a="1"/>
  <c r="CW117" i="38" s="1"/>
  <c r="AE116" i="38" a="1"/>
  <c r="AE116" i="38" s="1"/>
  <c r="IS114" i="38" a="1"/>
  <c r="IS114" i="38" s="1"/>
  <c r="CK118" i="38" a="1"/>
  <c r="CK118" i="38" s="1"/>
  <c r="FO115" i="38" a="1"/>
  <c r="FO115" i="38" s="1"/>
  <c r="CV125" i="38" a="1"/>
  <c r="CV125" i="38" s="1"/>
  <c r="DV114" i="38" a="1"/>
  <c r="DV114" i="38" s="1"/>
  <c r="AH115" i="38" a="1"/>
  <c r="AH115" i="38" s="1"/>
  <c r="GL115" i="38" a="1"/>
  <c r="GL115" i="38" s="1"/>
  <c r="CR116" i="38" a="1"/>
  <c r="CR116" i="38" s="1"/>
  <c r="JO116" i="38" a="1"/>
  <c r="JO116" i="38" s="1"/>
  <c r="FH117" i="38" a="1"/>
  <c r="FH117" i="38" s="1"/>
  <c r="BN118" i="38" a="1"/>
  <c r="BN118" i="38" s="1"/>
  <c r="IK118" i="38" a="1"/>
  <c r="IK118" i="38" s="1"/>
  <c r="EE125" i="38" a="1"/>
  <c r="EE125" i="38" s="1"/>
  <c r="BM125" i="38" a="1"/>
  <c r="BM125" i="38" s="1"/>
  <c r="DL114" i="38" a="1"/>
  <c r="DL114" i="38" s="1"/>
  <c r="JP114" i="38" a="1"/>
  <c r="JP114" i="38" s="1"/>
  <c r="FT115" i="38" a="1"/>
  <c r="FT115" i="38" s="1"/>
  <c r="CH116" i="38" a="1"/>
  <c r="CH116" i="38" s="1"/>
  <c r="IL116" i="38" a="1"/>
  <c r="IL116" i="38" s="1"/>
  <c r="EP117" i="38" a="1"/>
  <c r="EP117" i="38" s="1"/>
  <c r="BD118" i="38" a="1"/>
  <c r="BD118" i="38" s="1"/>
  <c r="HH118" i="38" a="1"/>
  <c r="HH118" i="38" s="1"/>
  <c r="DM125" i="38" a="1"/>
  <c r="DM125" i="38" s="1"/>
  <c r="IO125" i="38" a="1"/>
  <c r="IO125" i="38" s="1"/>
  <c r="O118" i="38" a="1"/>
  <c r="O118" i="38" s="1"/>
  <c r="DT115" i="38" a="1"/>
  <c r="DT115" i="38" s="1"/>
  <c r="HD115" i="38" a="1"/>
  <c r="HD115" i="38" s="1"/>
  <c r="DF125" i="38" a="1"/>
  <c r="DF125" i="38" s="1"/>
  <c r="CU117" i="38" a="1"/>
  <c r="CU117" i="38" s="1"/>
  <c r="GZ114" i="38" a="1"/>
  <c r="GZ114" i="38" s="1"/>
  <c r="BX116" i="38" a="1"/>
  <c r="BX116" i="38" s="1"/>
  <c r="BC118" i="38" a="1"/>
  <c r="BC118" i="38" s="1"/>
  <c r="X114" i="38" a="1"/>
  <c r="X114" i="38" s="1"/>
  <c r="AA97" i="38"/>
  <c r="Z20" i="38"/>
  <c r="IT117" i="38" a="1"/>
  <c r="IT117" i="38" s="1"/>
  <c r="M116" i="38" a="1"/>
  <c r="M116" i="38" s="1"/>
  <c r="AQ114" i="38" a="1"/>
  <c r="AQ114" i="38" s="1"/>
  <c r="EE116" i="38" a="1"/>
  <c r="EE116" i="38" s="1"/>
  <c r="CM117" i="38" a="1"/>
  <c r="CM117" i="38" s="1"/>
  <c r="AY125" i="38" a="1"/>
  <c r="AY125" i="38" s="1"/>
  <c r="GQ114" i="38" a="1"/>
  <c r="GQ114" i="38" s="1"/>
  <c r="BD115" i="38" a="1"/>
  <c r="BD115" i="38" s="1"/>
  <c r="GB115" i="38" a="1"/>
  <c r="GB115" i="38" s="1"/>
  <c r="AO116" i="38" a="1"/>
  <c r="AO116" i="38" s="1"/>
  <c r="FM116" i="38" a="1"/>
  <c r="FM116" i="38" s="1"/>
  <c r="Z117" i="38" a="1"/>
  <c r="Z117" i="38" s="1"/>
  <c r="EX117" i="38" a="1"/>
  <c r="EX117" i="38" s="1"/>
  <c r="K118" i="38" a="1"/>
  <c r="K118" i="38" s="1"/>
  <c r="EI118" i="38" a="1"/>
  <c r="EI118" i="38" s="1"/>
  <c r="JG118" i="38" a="1"/>
  <c r="JG118" i="38" s="1"/>
  <c r="DU125" i="38" a="1"/>
  <c r="DU125" i="38" s="1"/>
  <c r="HS125" i="38" a="1"/>
  <c r="HS125" i="38" s="1"/>
  <c r="BO125" i="38" a="1"/>
  <c r="BO125" i="38" s="1"/>
  <c r="FA116" i="38" a="1"/>
  <c r="FA116" i="38" s="1"/>
  <c r="IB125" i="38" a="1"/>
  <c r="IB125" i="38" s="1"/>
  <c r="AQ115" i="38" a="1"/>
  <c r="AQ115" i="38" s="1"/>
  <c r="ED117" i="38" a="1"/>
  <c r="ED117" i="38" s="1"/>
  <c r="DY118" i="38" a="1"/>
  <c r="DY118" i="38" s="1"/>
  <c r="CB117" i="38" a="1"/>
  <c r="CB117" i="38" s="1"/>
  <c r="IY115" i="38" a="1"/>
  <c r="IY115" i="38" s="1"/>
  <c r="GG114" i="38" a="1"/>
  <c r="GG114" i="38" s="1"/>
  <c r="JI117" i="38" a="1"/>
  <c r="JI117" i="38" s="1"/>
  <c r="DS115" i="38" a="1"/>
  <c r="DS115" i="38" s="1"/>
  <c r="FH125" i="38" a="1"/>
  <c r="FH125" i="38" s="1"/>
  <c r="EO114" i="38" a="1"/>
  <c r="EO114" i="38" s="1"/>
  <c r="AU115" i="38" a="1"/>
  <c r="AU115" i="38" s="1"/>
  <c r="HR115" i="38" a="1"/>
  <c r="HR115" i="38" s="1"/>
  <c r="DK116" i="38" a="1"/>
  <c r="DK116" i="38" s="1"/>
  <c r="Q117" i="38" a="1"/>
  <c r="Q117" i="38" s="1"/>
  <c r="GN117" i="38" a="1"/>
  <c r="GN117" i="38" s="1"/>
  <c r="CG118" i="38" a="1"/>
  <c r="CG118" i="38" s="1"/>
  <c r="IX118" i="38" a="1"/>
  <c r="IX118" i="38" s="1"/>
  <c r="FK125" i="38" a="1"/>
  <c r="FK125" i="38" s="1"/>
  <c r="DA125" i="38" a="1"/>
  <c r="DA125" i="38" s="1"/>
  <c r="DW114" i="38" a="1"/>
  <c r="DW114" i="38" s="1"/>
  <c r="AK115" i="38" a="1"/>
  <c r="AK115" i="38" s="1"/>
  <c r="GO115" i="38" a="1"/>
  <c r="GO115" i="38" s="1"/>
  <c r="CS116" i="38" a="1"/>
  <c r="CS116" i="38" s="1"/>
  <c r="G117" i="38" a="1"/>
  <c r="G117" i="38" s="1"/>
  <c r="FK117" i="38" a="1"/>
  <c r="FK117" i="38" s="1"/>
  <c r="BO118" i="38" a="1"/>
  <c r="BO118" i="38" s="1"/>
  <c r="IN118" i="38" a="1"/>
  <c r="IN118" i="38" s="1"/>
  <c r="EF125" i="38" a="1"/>
  <c r="EF125" i="38" s="1"/>
  <c r="IU125" i="38" a="1"/>
  <c r="IU125" i="38" s="1"/>
  <c r="FB117" i="38" a="1"/>
  <c r="FB117" i="38" s="1"/>
  <c r="BH115" i="38" a="1"/>
  <c r="BH115" i="38" s="1"/>
  <c r="BO114" i="38" a="1"/>
  <c r="BO114" i="38" s="1"/>
  <c r="JP118" i="38" a="1"/>
  <c r="JP118" i="38" s="1"/>
  <c r="IH116" i="38" a="1"/>
  <c r="IH116" i="38" s="1"/>
  <c r="EN114" i="38" a="1"/>
  <c r="EN114" i="38" s="1"/>
  <c r="HV115" i="38" a="1"/>
  <c r="HV115" i="38" s="1"/>
  <c r="CJ114" i="38" a="1"/>
  <c r="CJ114" i="38" s="1"/>
  <c r="IY114" i="38" a="1"/>
  <c r="IY114" i="38" s="1"/>
  <c r="AL14" i="50"/>
  <c r="AM14" i="50" s="1"/>
  <c r="F116" i="38" a="1"/>
  <c r="F116" i="38" s="1"/>
  <c r="ED116" i="38" a="1"/>
  <c r="ED116" i="38" s="1"/>
  <c r="JB116" i="38" a="1"/>
  <c r="JB116" i="38" s="1"/>
  <c r="DO117" i="38" a="1"/>
  <c r="DO117" i="38" s="1"/>
  <c r="IM117" i="38" a="1"/>
  <c r="IM117" i="38" s="1"/>
  <c r="CZ118" i="38" a="1"/>
  <c r="CZ118" i="38" s="1"/>
  <c r="HX118" i="38" a="1"/>
  <c r="HX118" i="38" s="1"/>
  <c r="CJ125" i="38" a="1"/>
  <c r="CJ125" i="38" s="1"/>
  <c r="HA125" i="38" a="1"/>
  <c r="HA125" i="38" s="1"/>
  <c r="JM125" i="38" a="1"/>
  <c r="JM125" i="38" s="1"/>
  <c r="GH117" i="38" a="1"/>
  <c r="GH117" i="38" s="1"/>
  <c r="HL115" i="38" a="1"/>
  <c r="HL115" i="38" s="1"/>
  <c r="GV125" i="38" a="1"/>
  <c r="GV125" i="38" s="1"/>
  <c r="G116" i="38" a="1"/>
  <c r="G116" i="38" s="1"/>
  <c r="BS118" i="38" a="1"/>
  <c r="BS118" i="38" s="1"/>
  <c r="CH117" i="38" a="1"/>
  <c r="CH117" i="38" s="1"/>
  <c r="HL114" i="38" a="1"/>
  <c r="HL114" i="38" s="1"/>
  <c r="BY115" i="38" a="1"/>
  <c r="BY115" i="38" s="1"/>
  <c r="GW115" i="38" a="1"/>
  <c r="GW115" i="38" s="1"/>
  <c r="BJ116" i="38" a="1"/>
  <c r="BJ116" i="38" s="1"/>
  <c r="GH116" i="38" a="1"/>
  <c r="GH116" i="38" s="1"/>
  <c r="AU117" i="38" a="1"/>
  <c r="AU117" i="38" s="1"/>
  <c r="FS117" i="38" a="1"/>
  <c r="FS117" i="38" s="1"/>
  <c r="AF118" i="38" a="1"/>
  <c r="AF118" i="38" s="1"/>
  <c r="FD118" i="38" a="1"/>
  <c r="FD118" i="38" s="1"/>
  <c r="P125" i="38" a="1"/>
  <c r="P125" i="38" s="1"/>
  <c r="EN125" i="38" a="1"/>
  <c r="EN125" i="38" s="1"/>
  <c r="IC125" i="38" a="1"/>
  <c r="IC125" i="38" s="1"/>
  <c r="GI118" i="38" a="1"/>
  <c r="GI118" i="38" s="1"/>
  <c r="CO116" i="38" a="1"/>
  <c r="CO116" i="38" s="1"/>
  <c r="DC125" i="38" a="1"/>
  <c r="DC125" i="38" s="1"/>
  <c r="BQ114" i="38" a="1"/>
  <c r="BQ114" i="38" s="1"/>
  <c r="DT118" i="38" a="1"/>
  <c r="DT118" i="38" s="1"/>
  <c r="CH118" i="38" a="1"/>
  <c r="CH118" i="38" s="1"/>
  <c r="P117" i="38" a="1"/>
  <c r="P117" i="38" s="1"/>
  <c r="ID115" i="38" a="1"/>
  <c r="ID115" i="38" s="1"/>
  <c r="EP114" i="38" a="1"/>
  <c r="EP114" i="38" s="1"/>
  <c r="EV117" i="38" a="1"/>
  <c r="EV117" i="38" s="1"/>
  <c r="BB115" i="38" a="1"/>
  <c r="BB115" i="38" s="1"/>
  <c r="GF125" i="38" a="1"/>
  <c r="GF125" i="38" s="1"/>
  <c r="FU114" i="38" a="1"/>
  <c r="FU114" i="38" s="1"/>
  <c r="BN115" i="38" a="1"/>
  <c r="BN115" i="38" s="1"/>
  <c r="IE115" i="38" a="1"/>
  <c r="IE115" i="38" s="1"/>
  <c r="EQ116" i="38" a="1"/>
  <c r="EQ116" i="38" s="1"/>
  <c r="AJ117" i="38" a="1"/>
  <c r="AJ117" i="38" s="1"/>
  <c r="HA117" i="38" a="1"/>
  <c r="HA117" i="38" s="1"/>
  <c r="DM118" i="38" a="1"/>
  <c r="DM118" i="38" s="1"/>
  <c r="G125" i="38" a="1"/>
  <c r="G125" i="38" s="1"/>
  <c r="FV125" i="38" a="1"/>
  <c r="FV125" i="38" s="1"/>
  <c r="FM125" i="38" a="1"/>
  <c r="FM125" i="38" s="1"/>
  <c r="ER114" i="38" a="1"/>
  <c r="ER114" i="38" s="1"/>
  <c r="AV115" i="38" a="1"/>
  <c r="AV115" i="38" s="1"/>
  <c r="HU115" i="38" a="1"/>
  <c r="HU115" i="38" s="1"/>
  <c r="DN116" i="38" a="1"/>
  <c r="DN116" i="38" s="1"/>
  <c r="R117" i="38" a="1"/>
  <c r="R117" i="38" s="1"/>
  <c r="GQ117" i="38" a="1"/>
  <c r="GQ117" i="38" s="1"/>
  <c r="CJ118" i="38" a="1"/>
  <c r="CJ118" i="38" s="1"/>
  <c r="IY118" i="38" a="1"/>
  <c r="IY118" i="38" s="1"/>
  <c r="FL125" i="38" a="1"/>
  <c r="FL125" i="38" s="1"/>
  <c r="JE125" i="38" a="1"/>
  <c r="JE125" i="38" s="1"/>
  <c r="CP117" i="38" a="1"/>
  <c r="CP117" i="38" s="1"/>
  <c r="GU114" i="38" a="1"/>
  <c r="GU114" i="38" s="1"/>
  <c r="EX116" i="38" a="1"/>
  <c r="EX116" i="38" s="1"/>
  <c r="HD118" i="38" a="1"/>
  <c r="HD118" i="38" s="1"/>
  <c r="FV116" i="38" a="1"/>
  <c r="FV116" i="38" s="1"/>
  <c r="P114" i="38" a="1"/>
  <c r="P114" i="38" s="1"/>
  <c r="CX115" i="38" a="1"/>
  <c r="CX115" i="38" s="1"/>
  <c r="II114" i="38" a="1"/>
  <c r="II114" i="38" s="1"/>
  <c r="HI115" i="38" a="1"/>
  <c r="HI115" i="38" s="1"/>
  <c r="FB125" i="38" a="1"/>
  <c r="FB125" i="38" s="1"/>
  <c r="CY114" i="38" a="1"/>
  <c r="CY114" i="38" s="1"/>
  <c r="HW114" i="38" a="1"/>
  <c r="HW114" i="38" s="1"/>
  <c r="CJ115" i="38" a="1"/>
  <c r="CJ115" i="38" s="1"/>
  <c r="HH115" i="38" a="1"/>
  <c r="HH115" i="38" s="1"/>
  <c r="BU116" i="38" a="1"/>
  <c r="BU116" i="38" s="1"/>
  <c r="GS116" i="38" a="1"/>
  <c r="GS116" i="38" s="1"/>
  <c r="BF117" i="38" a="1"/>
  <c r="BF117" i="38" s="1"/>
  <c r="GD117" i="38" a="1"/>
  <c r="GD117" i="38" s="1"/>
  <c r="AQ118" i="38" a="1"/>
  <c r="AQ118" i="38" s="1"/>
  <c r="FO118" i="38" a="1"/>
  <c r="FO118" i="38" s="1"/>
  <c r="AC125" i="38" a="1"/>
  <c r="AC125" i="38" s="1"/>
  <c r="FA125" i="38" a="1"/>
  <c r="FA125" i="38" s="1"/>
  <c r="II125" i="38" a="1"/>
  <c r="II125" i="38" s="1"/>
  <c r="DW118" i="38" a="1"/>
  <c r="DW118" i="38" s="1"/>
  <c r="IB115" i="38" a="1"/>
  <c r="IB115" i="38" s="1"/>
  <c r="IT118" i="38" a="1"/>
  <c r="IT118" i="38" s="1"/>
  <c r="CZ114" i="38" a="1"/>
  <c r="CZ114" i="38" s="1"/>
  <c r="HD125" i="38" a="1"/>
  <c r="HD125" i="38" s="1"/>
  <c r="BM118" i="38" a="1"/>
  <c r="BM118" i="38" s="1"/>
  <c r="IJ116" i="38" a="1"/>
  <c r="IJ116" i="38" s="1"/>
  <c r="FR115" i="38" a="1"/>
  <c r="FR115" i="38" s="1"/>
  <c r="DU114" i="38" a="1"/>
  <c r="DU114" i="38" s="1"/>
  <c r="CZ117" i="38" a="1"/>
  <c r="CZ117" i="38" s="1"/>
  <c r="GO114" i="38" a="1"/>
  <c r="GO114" i="38" s="1"/>
  <c r="Q114" i="38" a="1"/>
  <c r="Q114" i="38" s="1"/>
  <c r="GH114" i="38" a="1"/>
  <c r="GH114" i="38" s="1"/>
  <c r="CT115" i="38" a="1"/>
  <c r="CT115" i="38" s="1"/>
  <c r="IX115" i="38" a="1"/>
  <c r="IX115" i="38" s="1"/>
  <c r="FD116" i="38" a="1"/>
  <c r="FD116" i="38" s="1"/>
  <c r="BP117" i="38" a="1"/>
  <c r="BP117" i="38" s="1"/>
  <c r="HT117" i="38" a="1"/>
  <c r="HT117" i="38" s="1"/>
  <c r="DZ118" i="38" a="1"/>
  <c r="DZ118" i="38" s="1"/>
  <c r="AM125" i="38" a="1"/>
  <c r="AM125" i="38" s="1"/>
  <c r="GQ125" i="38" a="1"/>
  <c r="GQ125" i="38" s="1"/>
  <c r="GK125" i="38" a="1"/>
  <c r="GK125" i="38" s="1"/>
  <c r="FX114" i="38" a="1"/>
  <c r="FX114" i="38" s="1"/>
  <c r="BQ115" i="38" a="1"/>
  <c r="BQ115" i="38" s="1"/>
  <c r="IF115" i="38" a="1"/>
  <c r="IF115" i="38" s="1"/>
  <c r="ET116" i="38" a="1"/>
  <c r="ET116" i="38" s="1"/>
  <c r="AM117" i="38" a="1"/>
  <c r="AM117" i="38" s="1"/>
  <c r="HB117" i="38" a="1"/>
  <c r="HB117" i="38" s="1"/>
  <c r="DP118" i="38" a="1"/>
  <c r="DP118" i="38" s="1"/>
  <c r="H125" i="38" a="1"/>
  <c r="H125" i="38" s="1"/>
  <c r="FY125" i="38" a="1"/>
  <c r="FY125" i="38" s="1"/>
  <c r="HP125" i="38" a="1"/>
  <c r="HP125" i="38" s="1"/>
  <c r="AD117" i="38" a="1"/>
  <c r="AD117" i="38" s="1"/>
  <c r="JH125" i="38" a="1"/>
  <c r="JH125" i="38" s="1"/>
  <c r="EE118" i="38" a="1"/>
  <c r="EE118" i="38" s="1"/>
  <c r="ER118" i="38" a="1"/>
  <c r="ER118" i="38" s="1"/>
  <c r="DJ116" i="38" a="1"/>
  <c r="DJ116" i="38" s="1"/>
  <c r="ET125" i="38" a="1"/>
  <c r="ET125" i="38" s="1"/>
  <c r="DB114" i="38" a="1"/>
  <c r="DB114" i="38" s="1"/>
  <c r="EB115" i="38" a="1"/>
  <c r="EB115" i="38" s="1"/>
  <c r="FY116" i="38" a="1"/>
  <c r="FY116" i="38" s="1"/>
  <c r="IR114" i="38" a="1"/>
  <c r="IR114" i="38" s="1"/>
  <c r="DE115" i="38" a="1"/>
  <c r="DE115" i="38" s="1"/>
  <c r="IC115" i="38" a="1"/>
  <c r="IC115" i="38" s="1"/>
  <c r="CP116" i="38" a="1"/>
  <c r="CP116" i="38" s="1"/>
  <c r="HN116" i="38" a="1"/>
  <c r="HN116" i="38" s="1"/>
  <c r="CA117" i="38" a="1"/>
  <c r="CA117" i="38" s="1"/>
  <c r="GY117" i="38" a="1"/>
  <c r="GY117" i="38" s="1"/>
  <c r="BL118" i="38" a="1"/>
  <c r="BL118" i="38" s="1"/>
  <c r="GJ118" i="38" a="1"/>
  <c r="GJ118" i="38" s="1"/>
  <c r="AV125" i="38" a="1"/>
  <c r="AV125" i="38" s="1"/>
  <c r="FT125" i="38" a="1"/>
  <c r="FT125" i="38" s="1"/>
  <c r="IS125" i="38" a="1"/>
  <c r="IS125" i="38" s="1"/>
  <c r="BK118" i="38" a="1"/>
  <c r="BK118" i="38" s="1"/>
  <c r="FP115" i="38" a="1"/>
  <c r="FP115" i="38" s="1"/>
  <c r="I118" i="38" a="1"/>
  <c r="I118" i="38" s="1"/>
  <c r="ER115" i="38" a="1"/>
  <c r="ER115" i="38" s="1"/>
  <c r="ED125" i="38" a="1"/>
  <c r="ED125" i="38" s="1"/>
  <c r="JL117" i="38" a="1"/>
  <c r="JL117" i="38" s="1"/>
  <c r="HO116" i="38" a="1"/>
  <c r="HO116" i="38" s="1"/>
  <c r="EA115" i="38" a="1"/>
  <c r="EA115" i="38" s="1"/>
  <c r="BI114" i="38" a="1"/>
  <c r="BI114" i="38" s="1"/>
  <c r="X117" i="38" a="1"/>
  <c r="X117" i="38" s="1"/>
  <c r="ES114" i="38" a="1"/>
  <c r="ES114" i="38" s="1"/>
  <c r="AW114" i="38" a="1"/>
  <c r="AW114" i="38" s="1"/>
  <c r="HA114" i="38" a="1"/>
  <c r="HA114" i="38" s="1"/>
  <c r="DG115" i="38" a="1"/>
  <c r="DG115" i="38" s="1"/>
  <c r="S116" i="38" a="1"/>
  <c r="S116" i="38" s="1"/>
  <c r="FW116" i="38" a="1"/>
  <c r="FW116" i="38" s="1"/>
  <c r="CC117" i="38" a="1"/>
  <c r="CC117" i="38" s="1"/>
  <c r="IZ117" i="38" a="1"/>
  <c r="IZ117" i="38" s="1"/>
  <c r="ES118" i="38" a="1"/>
  <c r="ES118" i="38" s="1"/>
  <c r="AX125" i="38" a="1"/>
  <c r="AX125" i="38" s="1"/>
  <c r="HV125" i="38" a="1"/>
  <c r="HV125" i="38" s="1"/>
  <c r="T114" i="38" a="1"/>
  <c r="T114" i="38" s="1"/>
  <c r="GI114" i="38" a="1"/>
  <c r="GI114" i="38" s="1"/>
  <c r="CW115" i="38" a="1"/>
  <c r="CW115" i="38" s="1"/>
  <c r="JA115" i="38" a="1"/>
  <c r="JA115" i="38" s="1"/>
  <c r="FE116" i="38" a="1"/>
  <c r="FE116" i="38" s="1"/>
  <c r="BS117" i="38" a="1"/>
  <c r="BS117" i="38" s="1"/>
  <c r="HW117" i="38" a="1"/>
  <c r="HW117" i="38" s="1"/>
  <c r="EA118" i="38" a="1"/>
  <c r="EA118" i="38" s="1"/>
  <c r="AN125" i="38" a="1"/>
  <c r="AN125" i="38" s="1"/>
  <c r="GR125" i="38" a="1"/>
  <c r="GR125" i="38" s="1"/>
  <c r="CU125" i="38" a="1"/>
  <c r="CU125" i="38" s="1"/>
  <c r="FQ116" i="38" a="1"/>
  <c r="FQ116" i="38" s="1"/>
  <c r="AD118" i="38" a="1"/>
  <c r="AD118" i="38" s="1"/>
  <c r="AO115" i="38" a="1"/>
  <c r="AO115" i="38" s="1"/>
  <c r="CF118" i="38" a="1"/>
  <c r="CF118" i="38" s="1"/>
  <c r="IW115" i="38" a="1"/>
  <c r="IW115" i="38" s="1"/>
  <c r="V125" i="38" a="1"/>
  <c r="V125" i="38" s="1"/>
  <c r="AI114" i="38" a="1"/>
  <c r="AI114" i="38" s="1"/>
  <c r="FN116" i="38" a="1"/>
  <c r="FN116" i="38" s="1"/>
  <c r="S97" i="24"/>
  <c r="R20" i="24"/>
  <c r="AI117" i="38" a="1"/>
  <c r="AI117" i="38" s="1"/>
  <c r="AX116" i="38" a="1"/>
  <c r="AX116" i="38" s="1"/>
  <c r="BM115" i="38" a="1"/>
  <c r="BM115" i="38" s="1"/>
  <c r="CB114" i="38" a="1"/>
  <c r="CB114" i="38" s="1"/>
  <c r="FR118" i="38" a="1"/>
  <c r="FR118" i="38" s="1"/>
  <c r="GV116" i="38" a="1"/>
  <c r="GV116" i="38" s="1"/>
  <c r="HZ114" i="38" a="1"/>
  <c r="HZ114" i="38" s="1"/>
  <c r="CY118" i="38" a="1"/>
  <c r="CY118" i="38" s="1"/>
  <c r="EJ118" i="38" a="1"/>
  <c r="EJ118" i="38" s="1"/>
  <c r="AK116" i="38" a="1"/>
  <c r="AK116" i="38" s="1"/>
  <c r="AB118" i="38" a="1"/>
  <c r="AB118" i="38" s="1"/>
  <c r="EF114" i="38" a="1"/>
  <c r="EF114" i="38" s="1"/>
  <c r="BA116" i="38" a="1"/>
  <c r="BA116" i="38" s="1"/>
  <c r="AM118" i="38" a="1"/>
  <c r="AM118" i="38" s="1"/>
  <c r="M7" i="7"/>
  <c r="AK7" i="47"/>
  <c r="AH7" i="47"/>
  <c r="AI7" i="47"/>
  <c r="AK27" i="47"/>
  <c r="AI27" i="47"/>
  <c r="M27" i="7"/>
  <c r="AH27" i="47"/>
  <c r="AI32" i="47"/>
  <c r="M32" i="7"/>
  <c r="AK32" i="47"/>
  <c r="AH32" i="47"/>
  <c r="AI12" i="48"/>
  <c r="AJ12" i="48" s="1"/>
  <c r="AJ12" i="47"/>
  <c r="BJ125" i="38" a="1"/>
  <c r="BJ125" i="38" s="1"/>
  <c r="DL115" i="38" a="1"/>
  <c r="DL115" i="38" s="1"/>
  <c r="AQ117" i="38" a="1"/>
  <c r="AQ117" i="38" s="1"/>
  <c r="CE125" i="38" a="1"/>
  <c r="CE125" i="38" s="1"/>
  <c r="H20" i="31"/>
  <c r="IN114" i="38" a="1"/>
  <c r="IN114" i="38" s="1"/>
  <c r="S125" i="38" a="1"/>
  <c r="S125" i="38" s="1"/>
  <c r="EZ118" i="38" a="1"/>
  <c r="EZ118" i="38" s="1"/>
  <c r="L118" i="38" a="1"/>
  <c r="L118" i="38" s="1"/>
  <c r="ET117" i="38" a="1"/>
  <c r="ET117" i="38" s="1"/>
  <c r="K117" i="38" a="1"/>
  <c r="K117" i="38" s="1"/>
  <c r="ES116" i="38" a="1"/>
  <c r="ES116" i="38" s="1"/>
  <c r="Z116" i="38" a="1"/>
  <c r="Z116" i="38" s="1"/>
  <c r="GN115" i="38" a="1"/>
  <c r="GN115" i="38" s="1"/>
  <c r="CF115" i="38" a="1"/>
  <c r="CF115" i="38" s="1"/>
  <c r="HH114" i="38" a="1"/>
  <c r="HH114" i="38" s="1"/>
  <c r="DK114" i="38" a="1"/>
  <c r="DK114" i="38" s="1"/>
  <c r="JD125" i="38" a="1"/>
  <c r="JD125" i="38" s="1"/>
  <c r="JC118" i="38" a="1"/>
  <c r="JC118" i="38" s="1"/>
  <c r="DO118" i="38" a="1"/>
  <c r="DO118" i="38" s="1"/>
  <c r="JG117" i="38" a="1"/>
  <c r="JG117" i="38" s="1"/>
  <c r="EI117" i="38" a="1"/>
  <c r="EI117" i="38" s="1"/>
  <c r="JA116" i="38" a="1"/>
  <c r="JA116" i="38" s="1"/>
  <c r="EH116" i="38" a="1"/>
  <c r="EH116" i="38" s="1"/>
  <c r="IO115" i="38" a="1"/>
  <c r="IO115" i="38" s="1"/>
  <c r="CK115" i="38" a="1"/>
  <c r="CK115" i="38" s="1"/>
  <c r="GR114" i="38" a="1"/>
  <c r="GR114" i="38" s="1"/>
  <c r="AY114" i="38" a="1"/>
  <c r="AY114" i="38" s="1"/>
  <c r="IN125" i="38" a="1"/>
  <c r="IN125" i="38" s="1"/>
  <c r="GP117" i="38" a="1"/>
  <c r="GP117" i="38" s="1"/>
  <c r="HT115" i="38" a="1"/>
  <c r="HT115" i="38" s="1"/>
  <c r="AN114" i="38" a="1"/>
  <c r="AN114" i="38" s="1"/>
  <c r="IQ117" i="38" a="1"/>
  <c r="IQ117" i="38" s="1"/>
  <c r="HY115" i="38" a="1"/>
  <c r="HY115" i="38" s="1"/>
  <c r="U114" i="38" a="1"/>
  <c r="U114" i="38" s="1"/>
  <c r="EH114" i="38" a="1"/>
  <c r="EH114" i="38" s="1"/>
  <c r="JF114" i="38" a="1"/>
  <c r="JF114" i="38" s="1"/>
  <c r="ED115" i="38" a="1"/>
  <c r="ED115" i="38" s="1"/>
  <c r="JB115" i="38" a="1"/>
  <c r="JB115" i="38" s="1"/>
  <c r="DO116" i="38" a="1"/>
  <c r="DO116" i="38" s="1"/>
  <c r="IB116" i="38" a="1"/>
  <c r="IB116" i="38" s="1"/>
  <c r="CO117" i="38" a="1"/>
  <c r="CO117" i="38" s="1"/>
  <c r="HM117" i="38" a="1"/>
  <c r="HM117" i="38" s="1"/>
  <c r="BZ118" i="38" a="1"/>
  <c r="BZ118" i="38" s="1"/>
  <c r="GX118" i="38" a="1"/>
  <c r="GX118" i="38" s="1"/>
  <c r="BB125" i="38" a="1"/>
  <c r="BB125" i="38" s="1"/>
  <c r="FZ125" i="38" a="1"/>
  <c r="FZ125" i="38" s="1"/>
  <c r="AF114" i="38" a="1"/>
  <c r="AF114" i="38" s="1"/>
  <c r="CR114" i="38" a="1"/>
  <c r="CR114" i="38" s="1"/>
  <c r="FD114" i="38" a="1"/>
  <c r="FD114" i="38" s="1"/>
  <c r="HP114" i="38" a="1"/>
  <c r="HP114" i="38" s="1"/>
  <c r="Q115" i="38" a="1"/>
  <c r="Q115" i="38" s="1"/>
  <c r="CC115" i="38" a="1"/>
  <c r="CC115" i="38" s="1"/>
  <c r="EO115" i="38" a="1"/>
  <c r="EO115" i="38" s="1"/>
  <c r="HA115" i="38" a="1"/>
  <c r="HA115" i="38" s="1"/>
  <c r="JM115" i="38" a="1"/>
  <c r="JM115" i="38" s="1"/>
  <c r="BN116" i="38" a="1"/>
  <c r="BN116" i="38" s="1"/>
  <c r="DZ116" i="38" a="1"/>
  <c r="DZ116" i="38" s="1"/>
  <c r="GL116" i="38" a="1"/>
  <c r="GL116" i="38" s="1"/>
  <c r="IX116" i="38" a="1"/>
  <c r="IX116" i="38" s="1"/>
  <c r="AY117" i="38" a="1"/>
  <c r="AY117" i="38" s="1"/>
  <c r="DK117" i="38" a="1"/>
  <c r="DK117" i="38" s="1"/>
  <c r="FW117" i="38" a="1"/>
  <c r="FW117" i="38" s="1"/>
  <c r="II117" i="38" a="1"/>
  <c r="II117" i="38" s="1"/>
  <c r="AJ118" i="38" a="1"/>
  <c r="AJ118" i="38" s="1"/>
  <c r="CV118" i="38" a="1"/>
  <c r="CV118" i="38" s="1"/>
  <c r="FH118" i="38" a="1"/>
  <c r="FH118" i="38" s="1"/>
  <c r="HT118" i="38" a="1"/>
  <c r="HT118" i="38" s="1"/>
  <c r="N125" i="38" a="1"/>
  <c r="N125" i="38" s="1"/>
  <c r="EL125" i="38" a="1"/>
  <c r="EL125" i="38" s="1"/>
  <c r="JO114" i="38" a="1"/>
  <c r="JO114" i="38" s="1"/>
  <c r="CN118" i="38" a="1"/>
  <c r="CN118" i="38" s="1"/>
  <c r="CW116" i="38" a="1"/>
  <c r="CW116" i="38" s="1"/>
  <c r="FW114" i="38" a="1"/>
  <c r="FW114" i="38" s="1"/>
  <c r="G118" i="38" a="1"/>
  <c r="G118" i="38" s="1"/>
  <c r="U116" i="38" a="1"/>
  <c r="U116" i="38" s="1"/>
  <c r="FP118" i="38" a="1"/>
  <c r="FP118" i="38" s="1"/>
  <c r="HX114" i="38" a="1"/>
  <c r="HX114" i="38" s="1"/>
  <c r="HE116" i="38" a="1"/>
  <c r="HE116" i="38" s="1"/>
  <c r="HJ114" i="38" a="1"/>
  <c r="HJ114" i="38" s="1"/>
  <c r="GF116" i="38" a="1"/>
  <c r="GF116" i="38" s="1"/>
  <c r="FB118" i="38" a="1"/>
  <c r="FB118" i="38" s="1"/>
  <c r="K114" i="38" a="1"/>
  <c r="K114" i="38" s="1"/>
  <c r="JG114" i="38" a="1"/>
  <c r="JG114" i="38" s="1"/>
  <c r="IR115" i="38" a="1"/>
  <c r="IR115" i="38" s="1"/>
  <c r="IC116" i="38" a="1"/>
  <c r="IC116" i="38" s="1"/>
  <c r="HN117" i="38" a="1"/>
  <c r="HN117" i="38" s="1"/>
  <c r="GY118" i="38" a="1"/>
  <c r="GY118" i="38" s="1"/>
  <c r="JK125" i="38" a="1"/>
  <c r="JK125" i="38" s="1"/>
  <c r="IE125" i="38" a="1"/>
  <c r="IE125" i="38" s="1"/>
  <c r="GY125" i="38" a="1"/>
  <c r="GY125" i="38" s="1"/>
  <c r="ES125" i="38" a="1"/>
  <c r="ES125" i="38" s="1"/>
  <c r="CG125" i="38" a="1"/>
  <c r="CG125" i="38" s="1"/>
  <c r="U125" i="38" a="1"/>
  <c r="U125" i="38" s="1"/>
  <c r="HS118" i="38" a="1"/>
  <c r="HS118" i="38" s="1"/>
  <c r="FG118" i="38" a="1"/>
  <c r="FG118" i="38" s="1"/>
  <c r="CU118" i="38" a="1"/>
  <c r="CU118" i="38" s="1"/>
  <c r="AI118" i="38" a="1"/>
  <c r="AI118" i="38" s="1"/>
  <c r="IH117" i="38" a="1"/>
  <c r="IH117" i="38" s="1"/>
  <c r="FV117" i="38" a="1"/>
  <c r="FV117" i="38" s="1"/>
  <c r="DJ117" i="38" a="1"/>
  <c r="DJ117" i="38" s="1"/>
  <c r="AX117" i="38" a="1"/>
  <c r="AX117" i="38" s="1"/>
  <c r="IW116" i="38" a="1"/>
  <c r="IW116" i="38" s="1"/>
  <c r="GK116" i="38" a="1"/>
  <c r="GK116" i="38" s="1"/>
  <c r="DY116" i="38" a="1"/>
  <c r="DY116" i="38" s="1"/>
  <c r="BM116" i="38" a="1"/>
  <c r="BM116" i="38" s="1"/>
  <c r="JL115" i="38" a="1"/>
  <c r="JL115" i="38" s="1"/>
  <c r="GZ115" i="38" a="1"/>
  <c r="GZ115" i="38" s="1"/>
  <c r="EN115" i="38" a="1"/>
  <c r="EN115" i="38" s="1"/>
  <c r="CB115" i="38" a="1"/>
  <c r="CB115" i="38" s="1"/>
  <c r="P115" i="38" a="1"/>
  <c r="P115" i="38" s="1"/>
  <c r="HO114" i="38" a="1"/>
  <c r="HO114" i="38" s="1"/>
  <c r="FC114" i="38" a="1"/>
  <c r="FC114" i="38" s="1"/>
  <c r="CQ114" i="38" a="1"/>
  <c r="CQ114" i="38" s="1"/>
  <c r="AE114" i="38" a="1"/>
  <c r="AE114" i="38" s="1"/>
  <c r="DY125" i="38" a="1"/>
  <c r="DY125" i="38" s="1"/>
  <c r="JN125" i="38" a="1"/>
  <c r="JN125" i="38" s="1"/>
  <c r="HB125" i="38" a="1"/>
  <c r="HB125" i="38" s="1"/>
  <c r="EP125" i="38" a="1"/>
  <c r="EP125" i="38" s="1"/>
  <c r="CD125" i="38" a="1"/>
  <c r="CD125" i="38" s="1"/>
  <c r="R125" i="38" a="1"/>
  <c r="R125" i="38" s="1"/>
  <c r="HR118" i="38" a="1"/>
  <c r="HR118" i="38" s="1"/>
  <c r="FF118" i="38" a="1"/>
  <c r="FF118" i="38" s="1"/>
  <c r="CT118" i="38" a="1"/>
  <c r="CT118" i="38" s="1"/>
  <c r="AH118" i="38" a="1"/>
  <c r="AH118" i="38" s="1"/>
  <c r="IG117" i="38" a="1"/>
  <c r="IG117" i="38" s="1"/>
  <c r="FU117" i="38" a="1"/>
  <c r="FU117" i="38" s="1"/>
  <c r="DI117" i="38" a="1"/>
  <c r="DI117" i="38" s="1"/>
  <c r="AW117" i="38" a="1"/>
  <c r="AW117" i="38" s="1"/>
  <c r="IV116" i="38" a="1"/>
  <c r="IV116" i="38" s="1"/>
  <c r="GJ116" i="38" a="1"/>
  <c r="GJ116" i="38" s="1"/>
  <c r="DX116" i="38" a="1"/>
  <c r="DX116" i="38" s="1"/>
  <c r="BL116" i="38" a="1"/>
  <c r="BL116" i="38" s="1"/>
  <c r="JK115" i="38" a="1"/>
  <c r="JK115" i="38" s="1"/>
  <c r="GY115" i="38" a="1"/>
  <c r="GY115" i="38" s="1"/>
  <c r="EM115" i="38" a="1"/>
  <c r="EM115" i="38" s="1"/>
  <c r="CA115" i="38" a="1"/>
  <c r="CA115" i="38" s="1"/>
  <c r="O115" i="38" a="1"/>
  <c r="O115" i="38" s="1"/>
  <c r="HN114" i="38" a="1"/>
  <c r="HN114" i="38" s="1"/>
  <c r="FB114" i="38" a="1"/>
  <c r="FB114" i="38" s="1"/>
  <c r="CP114" i="38" a="1"/>
  <c r="CP114" i="38" s="1"/>
  <c r="AD114" i="38" a="1"/>
  <c r="AD114" i="38" s="1"/>
  <c r="DT125" i="38" a="1"/>
  <c r="DT125" i="38" s="1"/>
  <c r="J114" i="38" a="1"/>
  <c r="J114" i="38" s="1"/>
  <c r="F115" i="38" a="1"/>
  <c r="F115" i="38" s="1"/>
  <c r="IQ115" i="38" a="1"/>
  <c r="IQ115" i="38" s="1"/>
  <c r="IM116" i="38" a="1"/>
  <c r="IM116" i="38" s="1"/>
  <c r="HX117" i="38" a="1"/>
  <c r="HX117" i="38" s="1"/>
  <c r="HI118" i="38" a="1"/>
  <c r="HI118" i="38" s="1"/>
  <c r="CD114" i="38" a="1"/>
  <c r="CD114" i="38" s="1"/>
  <c r="HB114" i="38" a="1"/>
  <c r="HB114" i="38" s="1"/>
  <c r="BO115" i="38" a="1"/>
  <c r="BO115" i="38" s="1"/>
  <c r="GM115" i="38" a="1"/>
  <c r="GM115" i="38" s="1"/>
  <c r="AZ116" i="38" a="1"/>
  <c r="AZ116" i="38" s="1"/>
  <c r="FX116" i="38" a="1"/>
  <c r="FX116" i="38" s="1"/>
  <c r="AK117" i="38" a="1"/>
  <c r="AK117" i="38" s="1"/>
  <c r="FI117" i="38" a="1"/>
  <c r="FI117" i="38" s="1"/>
  <c r="V118" i="38" a="1"/>
  <c r="V118" i="38" s="1"/>
  <c r="ET118" i="38" a="1"/>
  <c r="ET118" i="38" s="1"/>
  <c r="F125" i="38" a="1"/>
  <c r="F125" i="38" s="1"/>
  <c r="IZ125" i="38" a="1"/>
  <c r="IZ125" i="38" s="1"/>
  <c r="FX115" i="38" a="1"/>
  <c r="FX115" i="38" s="1"/>
  <c r="GD116" i="38" a="1"/>
  <c r="GD116" i="38" s="1"/>
  <c r="GD114" i="38" a="1"/>
  <c r="GD114" i="38" s="1"/>
  <c r="EZ116" i="38" a="1"/>
  <c r="EZ116" i="38" s="1"/>
  <c r="DV118" i="38" a="1"/>
  <c r="DV118" i="38" s="1"/>
  <c r="BG114" i="38" a="1"/>
  <c r="BG114" i="38" s="1"/>
  <c r="AR115" i="38" a="1"/>
  <c r="AR115" i="38" s="1"/>
  <c r="AC116" i="38" a="1"/>
  <c r="AC116" i="38" s="1"/>
  <c r="N117" i="38" a="1"/>
  <c r="N117" i="38" s="1"/>
  <c r="JJ117" i="38" a="1"/>
  <c r="JJ117" i="38" s="1"/>
  <c r="IU118" i="38" a="1"/>
  <c r="IU118" i="38" s="1"/>
  <c r="HH125" i="38" a="1"/>
  <c r="HH125" i="38" s="1"/>
  <c r="IR118" i="38" a="1"/>
  <c r="IR118" i="38" s="1"/>
  <c r="DD118" i="38" a="1"/>
  <c r="DD118" i="38" s="1"/>
  <c r="IL117" i="38" a="1"/>
  <c r="IL117" i="38" s="1"/>
  <c r="DN117" i="38" a="1"/>
  <c r="DN117" i="38" s="1"/>
  <c r="IK116" i="38" a="1"/>
  <c r="IK116" i="38" s="1"/>
  <c r="DM116" i="38" a="1"/>
  <c r="DM116" i="38" s="1"/>
  <c r="JE115" i="38" a="1"/>
  <c r="JE115" i="38" s="1"/>
  <c r="FM115" i="38" a="1"/>
  <c r="FM115" i="38" s="1"/>
  <c r="BE115" i="38" a="1"/>
  <c r="BE115" i="38" s="1"/>
  <c r="GM114" i="38" a="1"/>
  <c r="GM114" i="38" s="1"/>
  <c r="CE114" i="38" a="1"/>
  <c r="CE114" i="38" s="1"/>
  <c r="GH125" i="38" a="1"/>
  <c r="GH125" i="38" s="1"/>
  <c r="HW118" i="38" a="1"/>
  <c r="HW118" i="38" s="1"/>
  <c r="CI118" i="38" a="1"/>
  <c r="CI118" i="38" s="1"/>
  <c r="IA117" i="38" a="1"/>
  <c r="IA117" i="38" s="1"/>
  <c r="DC117" i="38" a="1"/>
  <c r="DC117" i="38" s="1"/>
  <c r="HU116" i="38" a="1"/>
  <c r="HU116" i="38" s="1"/>
  <c r="DB116" i="38" a="1"/>
  <c r="DB116" i="38" s="1"/>
  <c r="GS115" i="38" a="1"/>
  <c r="GS115" i="38" s="1"/>
  <c r="AZ115" i="38" a="1"/>
  <c r="AZ115" i="38" s="1"/>
  <c r="FG114" i="38" a="1"/>
  <c r="FG114" i="38" s="1"/>
  <c r="H114" i="38" a="1"/>
  <c r="H114" i="38" s="1"/>
  <c r="DK125" i="38" a="1"/>
  <c r="DK125" i="38" s="1"/>
  <c r="BB117" i="38" a="1"/>
  <c r="BB117" i="38" s="1"/>
  <c r="DQ115" i="38" a="1"/>
  <c r="DQ115" i="38" s="1"/>
  <c r="HX125" i="38" a="1"/>
  <c r="HX125" i="38" s="1"/>
  <c r="DS117" i="38" a="1"/>
  <c r="DS117" i="38" s="1"/>
  <c r="BP115" i="38" a="1"/>
  <c r="BP115" i="38" s="1"/>
  <c r="BA114" i="38" a="1"/>
  <c r="BA114" i="38" s="1"/>
  <c r="FN114" i="38" a="1"/>
  <c r="FN114" i="38" s="1"/>
  <c r="AA115" i="38" a="1"/>
  <c r="AA115" i="38" s="1"/>
  <c r="FJ115" i="38" a="1"/>
  <c r="FJ115" i="38" s="1"/>
  <c r="W116" i="38" a="1"/>
  <c r="W116" i="38" s="1"/>
  <c r="EU116" i="38" a="1"/>
  <c r="EU116" i="38" s="1"/>
  <c r="JH116" i="38" a="1"/>
  <c r="JH116" i="38" s="1"/>
  <c r="DU117" i="38" a="1"/>
  <c r="DU117" i="38" s="1"/>
  <c r="JD117" i="38" a="1"/>
  <c r="JD117" i="38" s="1"/>
  <c r="DF118" i="38" a="1"/>
  <c r="DF118" i="38" s="1"/>
  <c r="ID118" i="38" a="1"/>
  <c r="ID118" i="38" s="1"/>
  <c r="CH125" i="38" a="1"/>
  <c r="CH125" i="38" s="1"/>
  <c r="HL125" i="38" a="1"/>
  <c r="HL125" i="38" s="1"/>
  <c r="AV114" i="38" a="1"/>
  <c r="AV114" i="38" s="1"/>
  <c r="DH114" i="38" a="1"/>
  <c r="DH114" i="38" s="1"/>
  <c r="FT114" i="38" a="1"/>
  <c r="FT114" i="38" s="1"/>
  <c r="IF114" i="38" a="1"/>
  <c r="IF114" i="38" s="1"/>
  <c r="AG115" i="38" a="1"/>
  <c r="AG115" i="38" s="1"/>
  <c r="CS115" i="38" a="1"/>
  <c r="CS115" i="38" s="1"/>
  <c r="FE115" i="38" a="1"/>
  <c r="FE115" i="38" s="1"/>
  <c r="HQ115" i="38" a="1"/>
  <c r="HQ115" i="38" s="1"/>
  <c r="R116" i="38" a="1"/>
  <c r="R116" i="38" s="1"/>
  <c r="CD116" i="38" a="1"/>
  <c r="CD116" i="38" s="1"/>
  <c r="EP116" i="38" a="1"/>
  <c r="EP116" i="38" s="1"/>
  <c r="HB116" i="38" a="1"/>
  <c r="HB116" i="38" s="1"/>
  <c r="JN116" i="38" a="1"/>
  <c r="JN116" i="38" s="1"/>
  <c r="BO117" i="38" a="1"/>
  <c r="BO117" i="38" s="1"/>
  <c r="EA117" i="38" a="1"/>
  <c r="EA117" i="38" s="1"/>
  <c r="GM117" i="38" a="1"/>
  <c r="GM117" i="38" s="1"/>
  <c r="IY117" i="38" a="1"/>
  <c r="IY117" i="38" s="1"/>
  <c r="AZ118" i="38" a="1"/>
  <c r="AZ118" i="38" s="1"/>
  <c r="DL118" i="38" a="1"/>
  <c r="DL118" i="38" s="1"/>
  <c r="FX118" i="38" a="1"/>
  <c r="FX118" i="38" s="1"/>
  <c r="IJ118" i="38" a="1"/>
  <c r="IJ118" i="38" s="1"/>
  <c r="AT125" i="38" a="1"/>
  <c r="AT125" i="38" s="1"/>
  <c r="FR125" i="38" a="1"/>
  <c r="FR125" i="38" s="1"/>
  <c r="JP115" i="38" a="1"/>
  <c r="JP115" i="38" s="1"/>
  <c r="HV117" i="38" a="1"/>
  <c r="HV117" i="38" s="1"/>
  <c r="IZ115" i="38" a="1"/>
  <c r="IZ115" i="38" s="1"/>
  <c r="BT114" i="38" a="1"/>
  <c r="BT114" i="38" s="1"/>
  <c r="EY117" i="38" a="1"/>
  <c r="EY117" i="38" s="1"/>
  <c r="DA115" i="38" a="1"/>
  <c r="DA115" i="38" s="1"/>
  <c r="FO117" i="38" a="1"/>
  <c r="FO117" i="38" s="1"/>
  <c r="S114" i="38" a="1"/>
  <c r="S114" i="38" s="1"/>
  <c r="GC115" i="38" a="1"/>
  <c r="GC115" i="38" s="1"/>
  <c r="CH115" i="38" a="1"/>
  <c r="CH115" i="38" s="1"/>
  <c r="AS117" i="38" a="1"/>
  <c r="AS117" i="38" s="1"/>
  <c r="K125" i="38" a="1"/>
  <c r="K125" i="38" s="1"/>
  <c r="BW114" i="38" a="1"/>
  <c r="BW114" i="38" s="1"/>
  <c r="JL125" i="38" a="1"/>
  <c r="JL125" i="38" s="1"/>
  <c r="EQ125" i="38" a="1"/>
  <c r="EQ125" i="38" s="1"/>
  <c r="HL118" i="38" a="1"/>
  <c r="HL118" i="38" s="1"/>
  <c r="BX118" i="38" a="1"/>
  <c r="BX118" i="38" s="1"/>
  <c r="HK117" i="38" a="1"/>
  <c r="HK117" i="38" s="1"/>
  <c r="BR117" i="38" a="1"/>
  <c r="BR117" i="38" s="1"/>
  <c r="HJ116" i="38" a="1"/>
  <c r="HJ116" i="38" s="1"/>
  <c r="CG116" i="38" a="1"/>
  <c r="CG116" i="38" s="1"/>
  <c r="IJ115" i="38" a="1"/>
  <c r="IJ115" i="38" s="1"/>
  <c r="EG115" i="38" a="1"/>
  <c r="EG115" i="38" s="1"/>
  <c r="AJ115" i="38" a="1"/>
  <c r="AJ115" i="38" s="1"/>
  <c r="FL114" i="38" a="1"/>
  <c r="FL114" i="38" s="1"/>
  <c r="BD114" i="38" a="1"/>
  <c r="BD114" i="38" s="1"/>
  <c r="DV125" i="38" a="1"/>
  <c r="DV125" i="38" s="1"/>
  <c r="GQ118" i="38" a="1"/>
  <c r="GQ118" i="38" s="1"/>
  <c r="BH118" i="38" a="1"/>
  <c r="BH118" i="38" s="1"/>
  <c r="GU117" i="38" a="1"/>
  <c r="GU117" i="38" s="1"/>
  <c r="BW117" i="38" a="1"/>
  <c r="BW117" i="38" s="1"/>
  <c r="GT116" i="38" a="1"/>
  <c r="GT116" i="38" s="1"/>
  <c r="BV116" i="38" a="1"/>
  <c r="BV116" i="38" s="1"/>
  <c r="FH115" i="38" a="1"/>
  <c r="FH115" i="38" s="1"/>
  <c r="I115" i="38" a="1"/>
  <c r="I115" i="38" s="1"/>
  <c r="EA114" i="38" a="1"/>
  <c r="EA114" i="38" s="1"/>
  <c r="BG117" i="38" a="1"/>
  <c r="BG117" i="38" s="1"/>
  <c r="GV118" i="38" a="1"/>
  <c r="GV118" i="38" s="1"/>
  <c r="GO116" i="38" a="1"/>
  <c r="GO116" i="38" s="1"/>
  <c r="T115" i="38" a="1"/>
  <c r="T115" i="38" s="1"/>
  <c r="IM118" i="38" a="1"/>
  <c r="IM118" i="38" s="1"/>
  <c r="IP116" i="38" a="1"/>
  <c r="IP116" i="38" s="1"/>
  <c r="GB114" i="38" a="1"/>
  <c r="GB114" i="38" s="1"/>
  <c r="BV114" i="38" a="1"/>
  <c r="BV114" i="38" s="1"/>
  <c r="GT114" i="38" a="1"/>
  <c r="GT114" i="38" s="1"/>
  <c r="BG115" i="38" a="1"/>
  <c r="BG115" i="38" s="1"/>
  <c r="GP115" i="38" a="1"/>
  <c r="GP115" i="38" s="1"/>
  <c r="AR116" i="38" a="1"/>
  <c r="AR116" i="38" s="1"/>
  <c r="FP116" i="38" a="1"/>
  <c r="FP116" i="38" s="1"/>
  <c r="AC117" i="38" a="1"/>
  <c r="AC117" i="38" s="1"/>
  <c r="FA117" i="38" a="1"/>
  <c r="FA117" i="38" s="1"/>
  <c r="Y118" i="38" a="1"/>
  <c r="Y118" i="38" s="1"/>
  <c r="EL118" i="38" a="1"/>
  <c r="EL118" i="38" s="1"/>
  <c r="JJ118" i="38" a="1"/>
  <c r="JJ118" i="38" s="1"/>
  <c r="DN125" i="38" a="1"/>
  <c r="DN125" i="38" s="1"/>
  <c r="IR125" i="38" a="1"/>
  <c r="IR125" i="38" s="1"/>
  <c r="BL114" i="38" a="1"/>
  <c r="BL114" i="38" s="1"/>
  <c r="DX114" i="38" a="1"/>
  <c r="DX114" i="38" s="1"/>
  <c r="GJ114" i="38" a="1"/>
  <c r="GJ114" i="38" s="1"/>
  <c r="IV114" i="38" a="1"/>
  <c r="IV114" i="38" s="1"/>
  <c r="AW115" i="38" a="1"/>
  <c r="AW115" i="38" s="1"/>
  <c r="DI115" i="38" a="1"/>
  <c r="DI115" i="38" s="1"/>
  <c r="FU115" i="38" a="1"/>
  <c r="FU115" i="38" s="1"/>
  <c r="IG115" i="38" a="1"/>
  <c r="IG115" i="38" s="1"/>
  <c r="AH116" i="38" a="1"/>
  <c r="AH116" i="38" s="1"/>
  <c r="CT116" i="38" a="1"/>
  <c r="CT116" i="38" s="1"/>
  <c r="FF116" i="38" a="1"/>
  <c r="FF116" i="38" s="1"/>
  <c r="HR116" i="38" a="1"/>
  <c r="HR116" i="38" s="1"/>
  <c r="S117" i="38" a="1"/>
  <c r="S117" i="38" s="1"/>
  <c r="CE117" i="38" a="1"/>
  <c r="CE117" i="38" s="1"/>
  <c r="EQ117" i="38" a="1"/>
  <c r="EQ117" i="38" s="1"/>
  <c r="HC117" i="38" a="1"/>
  <c r="HC117" i="38" s="1"/>
  <c r="JO117" i="38" a="1"/>
  <c r="JO117" i="38" s="1"/>
  <c r="BP118" i="38" a="1"/>
  <c r="BP118" i="38" s="1"/>
  <c r="EB118" i="38" a="1"/>
  <c r="EB118" i="38" s="1"/>
  <c r="GN118" i="38" a="1"/>
  <c r="GN118" i="38" s="1"/>
  <c r="IZ118" i="38" a="1"/>
  <c r="IZ118" i="38" s="1"/>
  <c r="BZ125" i="38" a="1"/>
  <c r="BZ125" i="38" s="1"/>
  <c r="GZ125" i="38" a="1"/>
  <c r="GZ125" i="38" s="1"/>
  <c r="FW125" i="38" a="1"/>
  <c r="FW125" i="38" s="1"/>
  <c r="CX117" i="38" a="1"/>
  <c r="CX117" i="38" s="1"/>
  <c r="EW115" i="38" a="1"/>
  <c r="EW115" i="38" s="1"/>
  <c r="AD125" i="38" a="1"/>
  <c r="AD125" i="38" s="1"/>
  <c r="F117" i="38" a="1"/>
  <c r="F117" i="38" s="1"/>
  <c r="HS114" i="38" a="1"/>
  <c r="HS114" i="38" s="1"/>
  <c r="FI116" i="38" a="1"/>
  <c r="FI116" i="38" s="1"/>
  <c r="HG118" i="38" a="1"/>
  <c r="HG118" i="38" s="1"/>
  <c r="EQ114" i="38" a="1"/>
  <c r="EQ114" i="38" s="1"/>
  <c r="HF115" i="38" a="1"/>
  <c r="HF115" i="38" s="1"/>
  <c r="FQ117" i="38" a="1"/>
  <c r="FQ117" i="38" s="1"/>
  <c r="EI125" i="38" a="1"/>
  <c r="EI125" i="38" s="1"/>
  <c r="EI114" i="38" a="1"/>
  <c r="EI114" i="38" s="1"/>
  <c r="AL15" i="49"/>
  <c r="AM15" i="49" s="1"/>
  <c r="AJ44" i="47"/>
  <c r="AI44" i="48"/>
  <c r="AJ44" i="48" s="1"/>
  <c r="AJ35" i="47"/>
  <c r="AI35" i="48"/>
  <c r="AJ35" i="48" s="1"/>
  <c r="AL36" i="50"/>
  <c r="AM36" i="50" s="1"/>
  <c r="AI43" i="48"/>
  <c r="AJ43" i="48" s="1"/>
  <c r="AJ43" i="47"/>
  <c r="U40" i="45"/>
  <c r="AE40" i="45" s="1"/>
  <c r="AA40" i="45"/>
  <c r="Y40" i="45"/>
  <c r="U7" i="50"/>
  <c r="V9" i="47"/>
  <c r="V11" i="47"/>
  <c r="R29" i="50"/>
  <c r="AK52" i="45"/>
  <c r="AO29" i="45"/>
  <c r="S29" i="50"/>
  <c r="T29" i="50" s="1"/>
  <c r="S52" i="49"/>
  <c r="T52" i="49" s="1"/>
  <c r="AO52" i="45"/>
  <c r="AL52" i="49"/>
  <c r="AQ52" i="49" s="1"/>
  <c r="S25" i="50"/>
  <c r="T25" i="50" s="1"/>
  <c r="S49" i="47"/>
  <c r="T49" i="47" s="1"/>
  <c r="AL52" i="45"/>
  <c r="R49" i="47"/>
  <c r="R51" i="49"/>
  <c r="U51" i="49"/>
  <c r="AL51" i="49" s="1"/>
  <c r="AM51" i="49" s="1"/>
  <c r="U29" i="50"/>
  <c r="AL29" i="50" s="1"/>
  <c r="AM29" i="50" s="1"/>
  <c r="AO25" i="45"/>
  <c r="R25" i="50"/>
  <c r="AN41" i="45"/>
  <c r="U25" i="50"/>
  <c r="AL25" i="50" s="1"/>
  <c r="AQ25" i="50" s="1"/>
  <c r="AN51" i="45"/>
  <c r="AK49" i="45"/>
  <c r="AO49" i="45"/>
  <c r="S49" i="50"/>
  <c r="T49" i="50" s="1"/>
  <c r="R49" i="49"/>
  <c r="AN49" i="45"/>
  <c r="U49" i="50"/>
  <c r="AL49" i="50" s="1"/>
  <c r="AM49" i="50" s="1"/>
  <c r="U52" i="47"/>
  <c r="AL52" i="47" s="1"/>
  <c r="AM52" i="47" s="1"/>
  <c r="S52" i="47"/>
  <c r="T52" i="47" s="1"/>
  <c r="U49" i="49"/>
  <c r="AL49" i="49" s="1"/>
  <c r="AM49" i="49" s="1"/>
  <c r="S49" i="49"/>
  <c r="T49" i="49" s="1"/>
  <c r="N21" i="37"/>
  <c r="AA29" i="45"/>
  <c r="Y29" i="45"/>
  <c r="Z29" i="45"/>
  <c r="U29" i="45"/>
  <c r="AE29" i="45" s="1"/>
  <c r="V29" i="45"/>
  <c r="AG29" i="45" s="1"/>
  <c r="AL48" i="50"/>
  <c r="AQ48" i="50" s="1"/>
  <c r="AL11" i="45"/>
  <c r="U35" i="50"/>
  <c r="AL35" i="50" s="1"/>
  <c r="AM35" i="50" s="1"/>
  <c r="AL18" i="50"/>
  <c r="AQ18" i="50" s="1"/>
  <c r="I41" i="42"/>
  <c r="N41" i="42" s="1"/>
  <c r="U41" i="49"/>
  <c r="AL41" i="49" s="1"/>
  <c r="AQ41" i="49" s="1"/>
  <c r="R41" i="50"/>
  <c r="U41" i="50"/>
  <c r="AL41" i="50" s="1"/>
  <c r="AM41" i="50" s="1"/>
  <c r="AL21" i="49"/>
  <c r="AM21" i="49" s="1"/>
  <c r="AO41" i="45"/>
  <c r="I41" i="37"/>
  <c r="N41" i="37" s="1"/>
  <c r="N34" i="42"/>
  <c r="R41" i="49"/>
  <c r="N35" i="42"/>
  <c r="R35" i="50"/>
  <c r="AL42" i="50"/>
  <c r="AM42" i="50" s="1"/>
  <c r="AL27" i="50"/>
  <c r="AM27" i="50" s="1"/>
  <c r="S35" i="50"/>
  <c r="T35" i="50" s="1"/>
  <c r="AO35" i="45"/>
  <c r="AL26" i="50"/>
  <c r="AM26" i="50" s="1"/>
  <c r="N23" i="37"/>
  <c r="Z48" i="45"/>
  <c r="T48" i="45"/>
  <c r="AC48" i="45" s="1"/>
  <c r="AA48" i="45"/>
  <c r="Y48" i="45"/>
  <c r="Z43" i="45"/>
  <c r="Y44" i="45"/>
  <c r="Z44" i="45" s="1"/>
  <c r="AL28" i="50"/>
  <c r="AQ28" i="50" s="1"/>
  <c r="AA16" i="45"/>
  <c r="Y16" i="45"/>
  <c r="Z16" i="45"/>
  <c r="AL19" i="45"/>
  <c r="AL42" i="49"/>
  <c r="AM42" i="49" s="1"/>
  <c r="Y12" i="45"/>
  <c r="U12" i="45"/>
  <c r="AE12" i="45" s="1"/>
  <c r="V12" i="45"/>
  <c r="AG12" i="45" s="1"/>
  <c r="Z12" i="45"/>
  <c r="AA12" i="45"/>
  <c r="T21" i="45"/>
  <c r="X21" i="45"/>
  <c r="R7" i="50"/>
  <c r="AL43" i="49"/>
  <c r="AM43" i="49" s="1"/>
  <c r="S7" i="50"/>
  <c r="T7" i="50" s="1"/>
  <c r="I7" i="42"/>
  <c r="N7" i="42" s="1"/>
  <c r="AB12" i="30"/>
  <c r="V8" i="47"/>
  <c r="AK8" i="30"/>
  <c r="W8" i="47" s="1"/>
  <c r="W8" i="48" s="1"/>
  <c r="X8" i="48" s="1"/>
  <c r="AK46" i="30"/>
  <c r="W46" i="47" s="1"/>
  <c r="W46" i="48" s="1"/>
  <c r="J24" i="7"/>
  <c r="AG39" i="30"/>
  <c r="AH39" i="30" s="1"/>
  <c r="V39" i="49" s="1"/>
  <c r="AC21" i="30"/>
  <c r="AD21" i="30" s="1"/>
  <c r="J21" i="31" s="1"/>
  <c r="Z8" i="30"/>
  <c r="Y8" i="30"/>
  <c r="Y10" i="30"/>
  <c r="Z10" i="30" s="1"/>
  <c r="Z39" i="30"/>
  <c r="Z46" i="30"/>
  <c r="Z19" i="30"/>
  <c r="Z15" i="30"/>
  <c r="Z31" i="30"/>
  <c r="AE13" i="30"/>
  <c r="AF13" i="30" s="1"/>
  <c r="J13" i="31" s="1"/>
  <c r="V46" i="47"/>
  <c r="Z24" i="30"/>
  <c r="V24" i="47"/>
  <c r="V33" i="47"/>
  <c r="W30" i="47"/>
  <c r="J30" i="7"/>
  <c r="V40" i="47"/>
  <c r="W24" i="47"/>
  <c r="W24" i="48" s="1"/>
  <c r="J36" i="7"/>
  <c r="V36" i="47"/>
  <c r="J32" i="7"/>
  <c r="AK9" i="30"/>
  <c r="W9" i="47" s="1"/>
  <c r="W9" i="48" s="1"/>
  <c r="X9" i="48" s="1"/>
  <c r="AK11" i="30"/>
  <c r="W11" i="47" s="1"/>
  <c r="W11" i="48" s="1"/>
  <c r="AK32" i="30"/>
  <c r="W32" i="47" s="1"/>
  <c r="W32" i="48" s="1"/>
  <c r="AG31" i="30"/>
  <c r="AH31" i="30" s="1"/>
  <c r="J31" i="37" s="1"/>
  <c r="AE29" i="30"/>
  <c r="AF29" i="30" s="1"/>
  <c r="J29" i="31" s="1"/>
  <c r="AG25" i="30"/>
  <c r="AH25" i="30" s="1"/>
  <c r="J25" i="37" s="1"/>
  <c r="AE34" i="30"/>
  <c r="AF34" i="30" s="1"/>
  <c r="V34" i="48" s="1"/>
  <c r="AE33" i="30"/>
  <c r="AF33" i="30" s="1"/>
  <c r="V33" i="48" s="1"/>
  <c r="AG33" i="30"/>
  <c r="AH33" i="30" s="1"/>
  <c r="J33" i="37" s="1"/>
  <c r="AG11" i="30"/>
  <c r="AH11" i="30" s="1"/>
  <c r="V11" i="49" s="1"/>
  <c r="AK28" i="30"/>
  <c r="W28" i="47" s="1"/>
  <c r="V28" i="47"/>
  <c r="J28" i="7"/>
  <c r="AE37" i="30"/>
  <c r="AF37" i="30" s="1"/>
  <c r="AG24" i="30"/>
  <c r="AH24" i="30" s="1"/>
  <c r="AC28" i="30"/>
  <c r="AD28" i="30" s="1"/>
  <c r="AE20" i="30"/>
  <c r="AF20" i="30" s="1"/>
  <c r="J44" i="7"/>
  <c r="V44" i="47"/>
  <c r="AK44" i="30"/>
  <c r="W44" i="47" s="1"/>
  <c r="Y9" i="30"/>
  <c r="Z9" i="30" s="1"/>
  <c r="AC42" i="30"/>
  <c r="AD42" i="30" s="1"/>
  <c r="V42" i="48" s="1"/>
  <c r="AG13" i="30"/>
  <c r="AH13" i="30" s="1"/>
  <c r="J13" i="37" s="1"/>
  <c r="Y23" i="30"/>
  <c r="Z23" i="30" s="1"/>
  <c r="AC47" i="30"/>
  <c r="AD47" i="30" s="1"/>
  <c r="V47" i="48" s="1"/>
  <c r="AE12" i="30"/>
  <c r="AE19" i="30"/>
  <c r="AF19" i="30" s="1"/>
  <c r="J19" i="31" s="1"/>
  <c r="Y42" i="30"/>
  <c r="Z42" i="30" s="1"/>
  <c r="Z18" i="30"/>
  <c r="Y11" i="30"/>
  <c r="Z11" i="30" s="1"/>
  <c r="Y38" i="30"/>
  <c r="Z38" i="30" s="1"/>
  <c r="AE11" i="30"/>
  <c r="AF11" i="30" s="1"/>
  <c r="J11" i="31" s="1"/>
  <c r="AG22" i="30"/>
  <c r="AH22" i="30" s="1"/>
  <c r="J22" i="37" s="1"/>
  <c r="Y29" i="30"/>
  <c r="Z29" i="30" s="1"/>
  <c r="J40" i="7"/>
  <c r="AG40" i="30"/>
  <c r="AH40" i="30" s="1"/>
  <c r="Y26" i="30"/>
  <c r="Z26" i="30" s="1"/>
  <c r="AG36" i="30"/>
  <c r="AH36" i="30" s="1"/>
  <c r="AE38" i="30"/>
  <c r="AF38" i="30" s="1"/>
  <c r="AG10" i="30"/>
  <c r="AH10" i="30" s="1"/>
  <c r="J14" i="7"/>
  <c r="V14" i="47"/>
  <c r="AK14" i="30"/>
  <c r="W14" i="47" s="1"/>
  <c r="AE24" i="30"/>
  <c r="AF24" i="30" s="1"/>
  <c r="Z12" i="30"/>
  <c r="W8" i="50"/>
  <c r="W4" i="50" s="1"/>
  <c r="AE27" i="30"/>
  <c r="AF27" i="30" s="1"/>
  <c r="J27" i="31" s="1"/>
  <c r="AE25" i="30"/>
  <c r="AF25" i="30" s="1"/>
  <c r="J25" i="31" s="1"/>
  <c r="AC46" i="30"/>
  <c r="AD46" i="30" s="1"/>
  <c r="J46" i="31" s="1"/>
  <c r="AC30" i="30"/>
  <c r="AD30" i="30" s="1"/>
  <c r="J30" i="31" s="1"/>
  <c r="AG37" i="30"/>
  <c r="AH37" i="30" s="1"/>
  <c r="J37" i="37" s="1"/>
  <c r="V48" i="47"/>
  <c r="AK10" i="30"/>
  <c r="W10" i="47" s="1"/>
  <c r="V10" i="47"/>
  <c r="J10" i="7"/>
  <c r="AE36" i="30"/>
  <c r="AF36" i="30" s="1"/>
  <c r="AK20" i="30"/>
  <c r="W20" i="47" s="1"/>
  <c r="J20" i="7"/>
  <c r="V20" i="47"/>
  <c r="AC44" i="30"/>
  <c r="AD44" i="30" s="1"/>
  <c r="AG20" i="30"/>
  <c r="AH20" i="30" s="1"/>
  <c r="AE40" i="30"/>
  <c r="AF40" i="30" s="1"/>
  <c r="AE39" i="30"/>
  <c r="AF39" i="30" s="1"/>
  <c r="AE31" i="30"/>
  <c r="AF31" i="30" s="1"/>
  <c r="V31" i="48" s="1"/>
  <c r="Y43" i="30"/>
  <c r="Z43" i="30" s="1"/>
  <c r="AG12" i="30"/>
  <c r="AC48" i="30"/>
  <c r="AD48" i="30" s="1"/>
  <c r="V48" i="48" s="1"/>
  <c r="AG19" i="30"/>
  <c r="AH19" i="30" s="1"/>
  <c r="J19" i="37" s="1"/>
  <c r="Y30" i="30"/>
  <c r="Z30" i="30" s="1"/>
  <c r="AC41" i="30"/>
  <c r="AD41" i="30" s="1"/>
  <c r="J41" i="31" s="1"/>
  <c r="AG34" i="30"/>
  <c r="AH34" i="30" s="1"/>
  <c r="J34" i="37" s="1"/>
  <c r="AE22" i="30"/>
  <c r="AF22" i="30" s="1"/>
  <c r="V22" i="48" s="1"/>
  <c r="AG29" i="30"/>
  <c r="AH29" i="30" s="1"/>
  <c r="V29" i="49" s="1"/>
  <c r="AG38" i="30"/>
  <c r="AH38" i="30" s="1"/>
  <c r="J38" i="37" s="1"/>
  <c r="V30" i="47"/>
  <c r="W48" i="47"/>
  <c r="W48" i="48" s="1"/>
  <c r="AE32" i="30"/>
  <c r="AF32" i="30" s="1"/>
  <c r="AC45" i="30"/>
  <c r="AD45" i="30" s="1"/>
  <c r="AE10" i="30"/>
  <c r="AF10" i="30" s="1"/>
  <c r="AG32" i="30"/>
  <c r="AH32" i="30" s="1"/>
  <c r="AK38" i="30"/>
  <c r="W38" i="47" s="1"/>
  <c r="W38" i="48" s="1"/>
  <c r="V38" i="47"/>
  <c r="AL34" i="50"/>
  <c r="AM34" i="50" s="1"/>
  <c r="W30" i="48"/>
  <c r="W47" i="48"/>
  <c r="AK15" i="30"/>
  <c r="W15" i="47" s="1"/>
  <c r="V15" i="47"/>
  <c r="J15" i="7"/>
  <c r="J45" i="7"/>
  <c r="V45" i="47"/>
  <c r="AK45" i="30"/>
  <c r="W45" i="47" s="1"/>
  <c r="AK22" i="30"/>
  <c r="J22" i="7"/>
  <c r="V22" i="47"/>
  <c r="J42" i="7"/>
  <c r="AK42" i="30"/>
  <c r="W42" i="47" s="1"/>
  <c r="V42" i="47"/>
  <c r="AK18" i="30"/>
  <c r="W18" i="47" s="1"/>
  <c r="J18" i="7"/>
  <c r="V18" i="47"/>
  <c r="J41" i="7"/>
  <c r="AK41" i="30"/>
  <c r="W41" i="47" s="1"/>
  <c r="V41" i="47"/>
  <c r="AG7" i="30"/>
  <c r="AK34" i="30"/>
  <c r="W34" i="47" s="1"/>
  <c r="J34" i="7"/>
  <c r="V34" i="47"/>
  <c r="W33" i="48"/>
  <c r="AK29" i="30"/>
  <c r="W29" i="47" s="1"/>
  <c r="J29" i="7"/>
  <c r="V29" i="47"/>
  <c r="AK25" i="30"/>
  <c r="W25" i="47" s="1"/>
  <c r="J25" i="7"/>
  <c r="V25" i="47"/>
  <c r="AM9" i="49"/>
  <c r="V25" i="48"/>
  <c r="AK21" i="30"/>
  <c r="W21" i="47" s="1"/>
  <c r="J21" i="7"/>
  <c r="V21" i="47"/>
  <c r="AK26" i="30"/>
  <c r="W26" i="47" s="1"/>
  <c r="V26" i="47"/>
  <c r="J26" i="7"/>
  <c r="AK37" i="30"/>
  <c r="V37" i="47"/>
  <c r="J37" i="7"/>
  <c r="AL26" i="49"/>
  <c r="AM26" i="49" s="1"/>
  <c r="AB7" i="30"/>
  <c r="V7" i="47" s="1"/>
  <c r="AQ12" i="50"/>
  <c r="Z7" i="30"/>
  <c r="N42" i="42"/>
  <c r="AM16" i="49"/>
  <c r="AH4" i="49"/>
  <c r="AJ4" i="49" s="1"/>
  <c r="AD4" i="49"/>
  <c r="AF4" i="49" s="1"/>
  <c r="N22" i="42"/>
  <c r="AE4" i="49"/>
  <c r="AE28" i="48"/>
  <c r="AF28" i="48" s="1"/>
  <c r="AQ13" i="50"/>
  <c r="N26" i="37"/>
  <c r="AH4" i="50"/>
  <c r="AJ4" i="50" s="1"/>
  <c r="AL14" i="49"/>
  <c r="AQ14" i="49" s="1"/>
  <c r="AL23" i="49"/>
  <c r="AQ23" i="49" s="1"/>
  <c r="AI4" i="49"/>
  <c r="AQ22" i="50"/>
  <c r="AM11" i="50"/>
  <c r="K25" i="7"/>
  <c r="U18" i="28"/>
  <c r="K18" i="7" s="1"/>
  <c r="AD25" i="28"/>
  <c r="AA25" i="47" s="1"/>
  <c r="AA25" i="48" s="1"/>
  <c r="V42" i="28"/>
  <c r="W42" i="28" s="1"/>
  <c r="K42" i="31" s="1"/>
  <c r="K12" i="7"/>
  <c r="AD12" i="28"/>
  <c r="AA12" i="47" s="1"/>
  <c r="AA12" i="48" s="1"/>
  <c r="Z38" i="47"/>
  <c r="AD38" i="28"/>
  <c r="AA38" i="47" s="1"/>
  <c r="AA38" i="48" s="1"/>
  <c r="AD27" i="28"/>
  <c r="AA27" i="47" s="1"/>
  <c r="AA27" i="48" s="1"/>
  <c r="U7" i="28"/>
  <c r="Z7" i="47" s="1"/>
  <c r="AD14" i="28"/>
  <c r="AA14" i="47" s="1"/>
  <c r="AA14" i="48" s="1"/>
  <c r="AB14" i="48" s="1"/>
  <c r="AD11" i="28"/>
  <c r="AA11" i="47" s="1"/>
  <c r="AA11" i="48" s="1"/>
  <c r="AD13" i="28"/>
  <c r="AA13" i="47" s="1"/>
  <c r="AA13" i="48" s="1"/>
  <c r="AM15" i="50"/>
  <c r="K33" i="7"/>
  <c r="Z11" i="47"/>
  <c r="Z13" i="47"/>
  <c r="Z27" i="47"/>
  <c r="Z20" i="47"/>
  <c r="AD21" i="28"/>
  <c r="AA21" i="47" s="1"/>
  <c r="AA21" i="48" s="1"/>
  <c r="Z14" i="47"/>
  <c r="Z21" i="47"/>
  <c r="X37" i="28"/>
  <c r="Y37" i="28" s="1"/>
  <c r="K37" i="31" s="1"/>
  <c r="X11" i="28"/>
  <c r="Y11" i="28" s="1"/>
  <c r="X38" i="28"/>
  <c r="Y38" i="28" s="1"/>
  <c r="K38" i="31" s="1"/>
  <c r="X24" i="28"/>
  <c r="Y24" i="28" s="1"/>
  <c r="K24" i="31" s="1"/>
  <c r="X13" i="28"/>
  <c r="Y13" i="28" s="1"/>
  <c r="X39" i="28"/>
  <c r="Y39" i="28" s="1"/>
  <c r="K39" i="31" s="1"/>
  <c r="AM47" i="50"/>
  <c r="X40" i="28"/>
  <c r="Y40" i="28" s="1"/>
  <c r="K40" i="31" s="1"/>
  <c r="X32" i="28"/>
  <c r="Y32" i="28" s="1"/>
  <c r="K32" i="31" s="1"/>
  <c r="X20" i="28"/>
  <c r="Y20" i="28" s="1"/>
  <c r="K20" i="31" s="1"/>
  <c r="K43" i="7"/>
  <c r="AD43" i="28"/>
  <c r="AA43" i="47" s="1"/>
  <c r="AA43" i="48" s="1"/>
  <c r="X19" i="28"/>
  <c r="Y19" i="28" s="1"/>
  <c r="K19" i="31" s="1"/>
  <c r="X33" i="28"/>
  <c r="Y33" i="28" s="1"/>
  <c r="X22" i="28"/>
  <c r="Y22" i="28" s="1"/>
  <c r="X29" i="28"/>
  <c r="Y29" i="28" s="1"/>
  <c r="Z29" i="48" s="1"/>
  <c r="K24" i="7"/>
  <c r="K20" i="7"/>
  <c r="AD30" i="28"/>
  <c r="AA30" i="47" s="1"/>
  <c r="AA30" i="48" s="1"/>
  <c r="X25" i="28"/>
  <c r="Y25" i="28" s="1"/>
  <c r="Z25" i="48" s="1"/>
  <c r="X36" i="28"/>
  <c r="Y36" i="28" s="1"/>
  <c r="K36" i="31" s="1"/>
  <c r="X34" i="28"/>
  <c r="Y34" i="28" s="1"/>
  <c r="K34" i="31" s="1"/>
  <c r="X10" i="28"/>
  <c r="Y10" i="28" s="1"/>
  <c r="K10" i="31" s="1"/>
  <c r="X35" i="28"/>
  <c r="Y35" i="28" s="1"/>
  <c r="K35" i="31" s="1"/>
  <c r="X27" i="28"/>
  <c r="Y27" i="28" s="1"/>
  <c r="K27" i="31" s="1"/>
  <c r="X12" i="28"/>
  <c r="Y12" i="28" s="1"/>
  <c r="K12" i="31" s="1"/>
  <c r="AD19" i="28"/>
  <c r="AA19" i="47" s="1"/>
  <c r="AA19" i="48" s="1"/>
  <c r="Z19" i="48"/>
  <c r="Z19" i="47"/>
  <c r="AD8" i="28"/>
  <c r="AA8" i="50" s="1"/>
  <c r="Z4" i="50" s="1"/>
  <c r="Z8" i="47"/>
  <c r="AD16" i="28"/>
  <c r="AA16" i="47" s="1"/>
  <c r="AA16" i="48" s="1"/>
  <c r="AB16" i="48" s="1"/>
  <c r="AD33" i="28"/>
  <c r="AA33" i="47" s="1"/>
  <c r="AA33" i="48" s="1"/>
  <c r="AA29" i="48"/>
  <c r="AQ50" i="49"/>
  <c r="AM53" i="49"/>
  <c r="R45" i="28"/>
  <c r="S45" i="28" s="1"/>
  <c r="K40" i="7"/>
  <c r="Z40" i="47"/>
  <c r="K39" i="7"/>
  <c r="AD39" i="28"/>
  <c r="AA39" i="47" s="1"/>
  <c r="Z39" i="47"/>
  <c r="V30" i="28"/>
  <c r="W30" i="28" s="1"/>
  <c r="V28" i="28"/>
  <c r="W28" i="28" s="1"/>
  <c r="K44" i="7"/>
  <c r="Z44" i="47"/>
  <c r="AD44" i="28"/>
  <c r="AA44" i="47" s="1"/>
  <c r="V41" i="28"/>
  <c r="W41" i="28" s="1"/>
  <c r="K23" i="7"/>
  <c r="AD23" i="28"/>
  <c r="AA23" i="47" s="1"/>
  <c r="AD15" i="28"/>
  <c r="AA15" i="47" s="1"/>
  <c r="Z16" i="47"/>
  <c r="Z23" i="47"/>
  <c r="AD24" i="28"/>
  <c r="AA24" i="47" s="1"/>
  <c r="Z22" i="47"/>
  <c r="AD40" i="28"/>
  <c r="AA40" i="47" s="1"/>
  <c r="K32" i="7"/>
  <c r="Z32" i="47"/>
  <c r="AD32" i="28"/>
  <c r="AA32" i="47" s="1"/>
  <c r="K28" i="7"/>
  <c r="Z28" i="47"/>
  <c r="AD28" i="28"/>
  <c r="AA28" i="47" s="1"/>
  <c r="V46" i="28"/>
  <c r="W46" i="28" s="1"/>
  <c r="K35" i="7"/>
  <c r="AD35" i="28"/>
  <c r="AA35" i="47" s="1"/>
  <c r="Z35" i="47"/>
  <c r="V48" i="28"/>
  <c r="W48" i="28" s="1"/>
  <c r="Z48" i="48" s="1"/>
  <c r="AD10" i="28"/>
  <c r="AA10" i="47" s="1"/>
  <c r="Z10" i="47"/>
  <c r="V45" i="28"/>
  <c r="W45" i="28" s="1"/>
  <c r="K45" i="31" s="1"/>
  <c r="V21" i="28"/>
  <c r="W21" i="28" s="1"/>
  <c r="K29" i="7"/>
  <c r="K26" i="7"/>
  <c r="AD26" i="28"/>
  <c r="AA26" i="47" s="1"/>
  <c r="Z26" i="47"/>
  <c r="K46" i="7"/>
  <c r="AD46" i="28"/>
  <c r="AA46" i="47" s="1"/>
  <c r="Z46" i="47"/>
  <c r="Z36" i="47"/>
  <c r="K36" i="7"/>
  <c r="AD36" i="28"/>
  <c r="AA36" i="47" s="1"/>
  <c r="AD37" i="28"/>
  <c r="AA37" i="47" s="1"/>
  <c r="Z37" i="47"/>
  <c r="K37" i="7"/>
  <c r="AM37" i="50"/>
  <c r="V47" i="28"/>
  <c r="W47" i="28" s="1"/>
  <c r="Z47" i="48" s="1"/>
  <c r="R34" i="28"/>
  <c r="S34" i="28" s="1"/>
  <c r="R42" i="28"/>
  <c r="S42" i="28" s="1"/>
  <c r="Z15" i="47"/>
  <c r="Z30" i="47"/>
  <c r="Z29" i="47"/>
  <c r="AD22" i="28"/>
  <c r="AA22" i="47" s="1"/>
  <c r="Z41" i="47"/>
  <c r="AD41" i="28"/>
  <c r="AA41" i="47" s="1"/>
  <c r="K41" i="7"/>
  <c r="V44" i="28"/>
  <c r="W44" i="28" s="1"/>
  <c r="AD48" i="28"/>
  <c r="AA48" i="47" s="1"/>
  <c r="Z48" i="47"/>
  <c r="V43" i="28"/>
  <c r="W43" i="28" s="1"/>
  <c r="AQ53" i="50"/>
  <c r="AM43" i="50"/>
  <c r="AQ54" i="49"/>
  <c r="AQ48" i="49"/>
  <c r="AM20" i="50"/>
  <c r="AQ10" i="50"/>
  <c r="AM45" i="50"/>
  <c r="AQ39" i="50"/>
  <c r="AQ40" i="50"/>
  <c r="AQ44" i="49"/>
  <c r="AM16" i="50"/>
  <c r="AM28" i="49"/>
  <c r="AQ24" i="50"/>
  <c r="AQ18" i="49"/>
  <c r="AM32" i="50"/>
  <c r="AM47" i="49"/>
  <c r="AQ38" i="50"/>
  <c r="AQ51" i="50"/>
  <c r="AQ44" i="50"/>
  <c r="AM31" i="50"/>
  <c r="AQ45" i="49"/>
  <c r="AM54" i="50"/>
  <c r="AQ23" i="50"/>
  <c r="AH7" i="48"/>
  <c r="AK7" i="48" s="1"/>
  <c r="M7" i="31"/>
  <c r="L7" i="31"/>
  <c r="AD7" i="48"/>
  <c r="AG7" i="48" s="1"/>
  <c r="G25" i="49"/>
  <c r="H25" i="49" s="1"/>
  <c r="F25" i="49"/>
  <c r="I25" i="49" s="1"/>
  <c r="L42" i="31"/>
  <c r="AD42" i="48"/>
  <c r="AG42" i="48" s="1"/>
  <c r="J43" i="7"/>
  <c r="V43" i="47"/>
  <c r="AK43" i="30"/>
  <c r="W43" i="47" s="1"/>
  <c r="O40" i="49"/>
  <c r="P40" i="49" s="1"/>
  <c r="Q40" i="49"/>
  <c r="N40" i="49"/>
  <c r="F33" i="31"/>
  <c r="F33" i="48"/>
  <c r="L13" i="31"/>
  <c r="AD13" i="48"/>
  <c r="AG13" i="48" s="1"/>
  <c r="L11" i="7"/>
  <c r="AG11" i="47"/>
  <c r="AD11" i="47"/>
  <c r="AE11" i="47"/>
  <c r="M19" i="31"/>
  <c r="AH19" i="48"/>
  <c r="AK19" i="48" s="1"/>
  <c r="AD12" i="48"/>
  <c r="AG12" i="48" s="1"/>
  <c r="L12" i="31"/>
  <c r="AH11" i="47"/>
  <c r="AK11" i="47"/>
  <c r="M11" i="7"/>
  <c r="AI11" i="47"/>
  <c r="G29" i="31"/>
  <c r="J29" i="48"/>
  <c r="M13" i="31"/>
  <c r="AH13" i="48"/>
  <c r="AK13" i="48" s="1"/>
  <c r="AH44" i="48"/>
  <c r="AK44" i="48" s="1"/>
  <c r="M44" i="31"/>
  <c r="AG31" i="47"/>
  <c r="L31" i="7"/>
  <c r="AD31" i="47"/>
  <c r="AE31" i="47"/>
  <c r="F43" i="31"/>
  <c r="F43" i="48"/>
  <c r="AG36" i="47"/>
  <c r="L36" i="7"/>
  <c r="AD36" i="47"/>
  <c r="AE36" i="47"/>
  <c r="G45" i="31"/>
  <c r="J45" i="48"/>
  <c r="O31" i="49"/>
  <c r="P31" i="49" s="1"/>
  <c r="N31" i="49"/>
  <c r="Q31" i="49" s="1"/>
  <c r="G47" i="7"/>
  <c r="N47" i="7" s="1"/>
  <c r="J47" i="47"/>
  <c r="K47" i="47"/>
  <c r="K10" i="47"/>
  <c r="G10" i="7"/>
  <c r="J10" i="47"/>
  <c r="N48" i="47"/>
  <c r="Q48" i="47" s="1"/>
  <c r="O48" i="47"/>
  <c r="F48" i="47"/>
  <c r="G48" i="47"/>
  <c r="J11" i="47"/>
  <c r="G11" i="7"/>
  <c r="K11" i="47"/>
  <c r="F28" i="47"/>
  <c r="F28" i="7"/>
  <c r="G28" i="47"/>
  <c r="K40" i="47"/>
  <c r="G40" i="7"/>
  <c r="J40" i="47"/>
  <c r="G8" i="7"/>
  <c r="K8" i="47"/>
  <c r="J8" i="47"/>
  <c r="GA145" i="27" a="1"/>
  <c r="GA145" i="27" s="1"/>
  <c r="CG146" i="27" a="1"/>
  <c r="CG146" i="27" s="1"/>
  <c r="BD148" i="27" a="1"/>
  <c r="BD148" i="27" s="1"/>
  <c r="GB147" i="27" a="1"/>
  <c r="GB147" i="27" s="1"/>
  <c r="FF145" i="27" a="1"/>
  <c r="FF145" i="27" s="1"/>
  <c r="GR147" i="27" a="1"/>
  <c r="GR147" i="27" s="1"/>
  <c r="HK147" i="27" a="1"/>
  <c r="HK147" i="27" s="1"/>
  <c r="JI147" i="27" a="1"/>
  <c r="JI147" i="27" s="1"/>
  <c r="AO148" i="27" a="1"/>
  <c r="AO148" i="27" s="1"/>
  <c r="BL148" i="27" a="1"/>
  <c r="BL148" i="27" s="1"/>
  <c r="CW148" i="27" a="1"/>
  <c r="CW148" i="27" s="1"/>
  <c r="EP148" i="27" a="1"/>
  <c r="EP148" i="27" s="1"/>
  <c r="GD148" i="27" a="1"/>
  <c r="GD148" i="27" s="1"/>
  <c r="HO148" i="27" a="1"/>
  <c r="HO148" i="27" s="1"/>
  <c r="JC148" i="27" a="1"/>
  <c r="JC148" i="27" s="1"/>
  <c r="HR142" i="27" a="1"/>
  <c r="HR142" i="27" s="1"/>
  <c r="FP144" i="27" a="1"/>
  <c r="FP144" i="27" s="1"/>
  <c r="EM145" i="27" a="1"/>
  <c r="EM145" i="27" s="1"/>
  <c r="AS146" i="27" a="1"/>
  <c r="AS146" i="27" s="1"/>
  <c r="IC146" i="27" a="1"/>
  <c r="IC146" i="27" s="1"/>
  <c r="FE147" i="27" a="1"/>
  <c r="FE147" i="27" s="1"/>
  <c r="HX147" i="27" a="1"/>
  <c r="HX147" i="27" s="1"/>
  <c r="AB148" i="27" a="1"/>
  <c r="AB148" i="27" s="1"/>
  <c r="FT148" i="27" a="1"/>
  <c r="FT148" i="27" s="1"/>
  <c r="HH148" i="27" a="1"/>
  <c r="HH148" i="27" s="1"/>
  <c r="IP148" i="27" a="1"/>
  <c r="IP148" i="27" s="1"/>
  <c r="AL142" i="27" a="1"/>
  <c r="AL142" i="27" s="1"/>
  <c r="BA143" i="27" a="1"/>
  <c r="BA143" i="27" s="1"/>
  <c r="EX144" i="27" a="1"/>
  <c r="EX144" i="27" s="1"/>
  <c r="CI145" i="27" a="1"/>
  <c r="CI145" i="27" s="1"/>
  <c r="IX145" i="27" a="1"/>
  <c r="IX145" i="27" s="1"/>
  <c r="DM146" i="27" a="1"/>
  <c r="DM146" i="27" s="1"/>
  <c r="IK146" i="27" a="1"/>
  <c r="IK146" i="27" s="1"/>
  <c r="CS147" i="27" a="1"/>
  <c r="CS147" i="27" s="1"/>
  <c r="GI147" i="27" a="1"/>
  <c r="GI147" i="27" s="1"/>
  <c r="IS147" i="27" a="1"/>
  <c r="IS147" i="27" s="1"/>
  <c r="CO148" i="27" a="1"/>
  <c r="CO148" i="27" s="1"/>
  <c r="FE148" i="27" a="1"/>
  <c r="FE148" i="27" s="1"/>
  <c r="GB148" i="27" a="1"/>
  <c r="GB148" i="27" s="1"/>
  <c r="HJ148" i="27" a="1"/>
  <c r="HJ148" i="27" s="1"/>
  <c r="IX148" i="27" a="1"/>
  <c r="IX148" i="27" s="1"/>
  <c r="BE143" i="27" a="1"/>
  <c r="BE143" i="27" s="1"/>
  <c r="BT144" i="27" a="1"/>
  <c r="BT144" i="27" s="1"/>
  <c r="CL145" i="27" a="1"/>
  <c r="CL145" i="27" s="1"/>
  <c r="HJ145" i="27" a="1"/>
  <c r="HJ145" i="27" s="1"/>
  <c r="BY146" i="27" a="1"/>
  <c r="BY146" i="27" s="1"/>
  <c r="GW146" i="27" a="1"/>
  <c r="GW146" i="27" s="1"/>
  <c r="BG147" i="27" a="1"/>
  <c r="BG147" i="27" s="1"/>
  <c r="ER147" i="27" a="1"/>
  <c r="ER147" i="27" s="1"/>
  <c r="GJ147" i="27" a="1"/>
  <c r="GJ147" i="27" s="1"/>
  <c r="IO147" i="27" a="1"/>
  <c r="IO147" i="27" s="1"/>
  <c r="AV148" i="27" a="1"/>
  <c r="AV148" i="27" s="1"/>
  <c r="CD148" i="27" a="1"/>
  <c r="CD148" i="27" s="1"/>
  <c r="DL148" i="27" a="1"/>
  <c r="DL148" i="27" s="1"/>
  <c r="EZ148" i="27" a="1"/>
  <c r="EZ148" i="27" s="1"/>
  <c r="DZ148" i="27" a="1"/>
  <c r="DZ148" i="27" s="1"/>
  <c r="CT145" i="27" a="1"/>
  <c r="CT145" i="27" s="1"/>
  <c r="CR148" i="27" a="1"/>
  <c r="CR148" i="27" s="1"/>
  <c r="EF147" i="27" a="1"/>
  <c r="EF147" i="27" s="1"/>
  <c r="BC145" i="27" a="1"/>
  <c r="BC145" i="27" s="1"/>
  <c r="GL145" i="27" a="1"/>
  <c r="GL145" i="27" s="1"/>
  <c r="CL148" i="27" a="1"/>
  <c r="CL148" i="27" s="1"/>
  <c r="U146" i="27" a="1"/>
  <c r="U146" i="27" s="1"/>
  <c r="AZ142" i="27" a="1"/>
  <c r="AZ142" i="27" s="1"/>
  <c r="EJ142" i="27" a="1"/>
  <c r="EJ142" i="27" s="1"/>
  <c r="AF144" i="27" a="1"/>
  <c r="AF144" i="27" s="1"/>
  <c r="AG148" i="27" a="1"/>
  <c r="AG148" i="27" s="1"/>
  <c r="AJ147" i="27" a="1"/>
  <c r="AJ147" i="27" s="1"/>
  <c r="EJ144" i="27" a="1"/>
  <c r="EJ144" i="27" s="1"/>
  <c r="GW147" i="27" a="1"/>
  <c r="GW147" i="27" s="1"/>
  <c r="HP147" i="27" a="1"/>
  <c r="HP147" i="27" s="1"/>
  <c r="G148" i="27" a="1"/>
  <c r="G148" i="27" s="1"/>
  <c r="AU148" i="27" a="1"/>
  <c r="AU148" i="27" s="1"/>
  <c r="CC148" i="27" a="1"/>
  <c r="CC148" i="27" s="1"/>
  <c r="DY148" i="27" a="1"/>
  <c r="DY148" i="27" s="1"/>
  <c r="EV148" i="27" a="1"/>
  <c r="EV148" i="27" s="1"/>
  <c r="GG148" i="27" a="1"/>
  <c r="GG148" i="27" s="1"/>
  <c r="HU148" i="27" a="1"/>
  <c r="HU148" i="27" s="1"/>
  <c r="JI148" i="27" a="1"/>
  <c r="JI148" i="27" s="1"/>
  <c r="BS143" i="27" a="1"/>
  <c r="BS143" i="27" s="1"/>
  <c r="O145" i="27" a="1"/>
  <c r="O145" i="27" s="1"/>
  <c r="GD145" i="27" a="1"/>
  <c r="GD145" i="27" s="1"/>
  <c r="BN146" i="27" a="1"/>
  <c r="BN146" i="27" s="1"/>
  <c r="AZ147" i="27" a="1"/>
  <c r="AZ147" i="27" s="1"/>
  <c r="FS147" i="27" a="1"/>
  <c r="FS147" i="27" s="1"/>
  <c r="IC147" i="27" a="1"/>
  <c r="IC147" i="27" s="1"/>
  <c r="BP148" i="27" a="1"/>
  <c r="BP148" i="27" s="1"/>
  <c r="GK148" i="27" a="1"/>
  <c r="GK148" i="27" s="1"/>
  <c r="HY148" i="27" a="1"/>
  <c r="HY148" i="27" s="1"/>
  <c r="IV148" i="27" a="1"/>
  <c r="IV148" i="27" s="1"/>
  <c r="BN142" i="27" a="1"/>
  <c r="BN142" i="27" s="1"/>
  <c r="FK143" i="27" a="1"/>
  <c r="FK143" i="27" s="1"/>
  <c r="JH144" i="27" a="1"/>
  <c r="JH144" i="27" s="1"/>
  <c r="DZ145" i="27" a="1"/>
  <c r="DZ145" i="27" s="1"/>
  <c r="J146" i="27" a="1"/>
  <c r="J146" i="27" s="1"/>
  <c r="EH146" i="27" a="1"/>
  <c r="EH146" i="27" s="1"/>
  <c r="JF146" i="27" a="1"/>
  <c r="JF146" i="27" s="1"/>
  <c r="CZ147" i="27" a="1"/>
  <c r="CZ147" i="27" s="1"/>
  <c r="GN147" i="27" a="1"/>
  <c r="GN147" i="27" s="1"/>
  <c r="JG147" i="27" a="1"/>
  <c r="JG147" i="27" s="1"/>
  <c r="DW148" i="27" a="1"/>
  <c r="DW148" i="27" s="1"/>
  <c r="FK148" i="27" a="1"/>
  <c r="FK148" i="27" s="1"/>
  <c r="GS148" i="27" a="1"/>
  <c r="GS148" i="27" s="1"/>
  <c r="HP148" i="27" a="1"/>
  <c r="HP148" i="27" s="1"/>
  <c r="BR142" i="27" a="1"/>
  <c r="BR142" i="27" s="1"/>
  <c r="CG143" i="27" a="1"/>
  <c r="CG143" i="27" s="1"/>
  <c r="GD144" i="27" a="1"/>
  <c r="GD144" i="27" s="1"/>
  <c r="DG145" i="27" a="1"/>
  <c r="DG145" i="27" s="1"/>
  <c r="IE145" i="27" a="1"/>
  <c r="IE145" i="27" s="1"/>
  <c r="CT146" i="27" a="1"/>
  <c r="CT146" i="27" s="1"/>
  <c r="HR146" i="27" a="1"/>
  <c r="HR146" i="27" s="1"/>
  <c r="CF147" i="27" a="1"/>
  <c r="CF147" i="27" s="1"/>
  <c r="FL147" i="27" a="1"/>
  <c r="FL147" i="27" s="1"/>
  <c r="HQ147" i="27" a="1"/>
  <c r="HQ147" i="27" s="1"/>
  <c r="JC147" i="27" a="1"/>
  <c r="JC147" i="27" s="1"/>
  <c r="BM148" i="27" a="1"/>
  <c r="BM148" i="27" s="1"/>
  <c r="CJ148" i="27" a="1"/>
  <c r="CJ148" i="27" s="1"/>
  <c r="DR148" i="27" a="1"/>
  <c r="DR148" i="27" s="1"/>
  <c r="FF148" i="27" a="1"/>
  <c r="FF148" i="27" s="1"/>
  <c r="P148" i="27" a="1"/>
  <c r="P148" i="27" s="1"/>
  <c r="BU148" i="27" a="1"/>
  <c r="BU148" i="27" s="1"/>
  <c r="HE146" i="27" a="1"/>
  <c r="HE146" i="27" s="1"/>
  <c r="EW143" i="27" a="1"/>
  <c r="EW143" i="27" s="1"/>
  <c r="F145" i="27" a="1"/>
  <c r="F145" i="27" s="1"/>
  <c r="AS148" i="27" a="1"/>
  <c r="AS148" i="27" s="1"/>
  <c r="DO145" i="27" a="1"/>
  <c r="DO145" i="27" s="1"/>
  <c r="IN144" i="27" a="1"/>
  <c r="IN144" i="27" s="1"/>
  <c r="EJ147" i="27" a="1"/>
  <c r="EJ147" i="27" s="1"/>
  <c r="EJ145" i="27" a="1"/>
  <c r="EJ145" i="27" s="1"/>
  <c r="AF145" i="27" a="1"/>
  <c r="AF145" i="27" s="1"/>
  <c r="AF147" i="27" a="1"/>
  <c r="AF147" i="27" s="1"/>
  <c r="FY143" i="27" a="1"/>
  <c r="FY143" i="27" s="1"/>
  <c r="AM148" i="27" a="1"/>
  <c r="AM148" i="27" s="1"/>
  <c r="JA148" i="27" a="1"/>
  <c r="JA148" i="27" s="1"/>
  <c r="IG147" i="27" a="1"/>
  <c r="IG147" i="27" s="1"/>
  <c r="HZ146" i="27" a="1"/>
  <c r="HZ146" i="27" s="1"/>
  <c r="Z144" i="27" a="1"/>
  <c r="Z144" i="27" s="1"/>
  <c r="GY147" i="27" a="1"/>
  <c r="GY147" i="27" s="1"/>
  <c r="IW147" i="27" a="1"/>
  <c r="IW147" i="27" s="1"/>
  <c r="M148" i="27" a="1"/>
  <c r="M148" i="27" s="1"/>
  <c r="AZ148" i="27" a="1"/>
  <c r="AZ148" i="27" s="1"/>
  <c r="CQ148" i="27" a="1"/>
  <c r="CQ148" i="27" s="1"/>
  <c r="EB148" i="27" a="1"/>
  <c r="EB148" i="27" s="1"/>
  <c r="FM148" i="27" a="1"/>
  <c r="FM148" i="27" s="1"/>
  <c r="HA148" i="27" a="1"/>
  <c r="HA148" i="27" s="1"/>
  <c r="IF148" i="27" a="1"/>
  <c r="IF148" i="27" s="1"/>
  <c r="JN148" i="27" a="1"/>
  <c r="JN148" i="27" s="1"/>
  <c r="HE143" i="27" a="1"/>
  <c r="HE143" i="27" s="1"/>
  <c r="BF145" i="27" a="1"/>
  <c r="BF145" i="27" s="1"/>
  <c r="GY145" i="27" a="1"/>
  <c r="GY145" i="27" s="1"/>
  <c r="DZ146" i="27" a="1"/>
  <c r="DZ146" i="27" s="1"/>
  <c r="DE147" i="27" a="1"/>
  <c r="DE147" i="27" s="1"/>
  <c r="FX147" i="27" a="1"/>
  <c r="FX147" i="27" s="1"/>
  <c r="IV147" i="27" a="1"/>
  <c r="IV147" i="27" s="1"/>
  <c r="DU148" i="27" a="1"/>
  <c r="DU148" i="27" s="1"/>
  <c r="GQ148" i="27" a="1"/>
  <c r="GQ148" i="27" s="1"/>
  <c r="IE148" i="27" a="1"/>
  <c r="IE148" i="27" s="1"/>
  <c r="JM148" i="27" a="1"/>
  <c r="JM148" i="27" s="1"/>
  <c r="FX142" i="27" a="1"/>
  <c r="FX142" i="27" s="1"/>
  <c r="L144" i="27" a="1"/>
  <c r="L144" i="27" s="1"/>
  <c r="W145" i="27" a="1"/>
  <c r="W145" i="27" s="1"/>
  <c r="EU145" i="27" a="1"/>
  <c r="EU145" i="27" s="1"/>
  <c r="BA146" i="27" a="1"/>
  <c r="BA146" i="27" s="1"/>
  <c r="FY146" i="27" a="1"/>
  <c r="FY146" i="27" s="1"/>
  <c r="AC147" i="27" a="1"/>
  <c r="AC147" i="27" s="1"/>
  <c r="DG147" i="27" a="1"/>
  <c r="DG147" i="27" s="1"/>
  <c r="GS147" i="27" a="1"/>
  <c r="GS147" i="27" s="1"/>
  <c r="JL147" i="27" a="1"/>
  <c r="JL147" i="27" s="1"/>
  <c r="EC148" i="27" a="1"/>
  <c r="EC148" i="27" s="1"/>
  <c r="FQ148" i="27" a="1"/>
  <c r="FQ148" i="27" s="1"/>
  <c r="GY148" i="27" a="1"/>
  <c r="GY148" i="27" s="1"/>
  <c r="IG148" i="27" a="1"/>
  <c r="IG148" i="27" s="1"/>
  <c r="CT142" i="27" a="1"/>
  <c r="CT142" i="27" s="1"/>
  <c r="GQ143" i="27" a="1"/>
  <c r="GQ143" i="27" s="1"/>
  <c r="Z145" i="27" a="1"/>
  <c r="Z145" i="27" s="1"/>
  <c r="EX145" i="27" a="1"/>
  <c r="EX145" i="27" s="1"/>
  <c r="M146" i="27" a="1"/>
  <c r="M146" i="27" s="1"/>
  <c r="EK146" i="27" a="1"/>
  <c r="EK146" i="27" s="1"/>
  <c r="JI146" i="27" a="1"/>
  <c r="JI146" i="27" s="1"/>
  <c r="CM147" i="27" a="1"/>
  <c r="CM147" i="27" s="1"/>
  <c r="FQ147" i="27" a="1"/>
  <c r="FQ147" i="27" s="1"/>
  <c r="IE147" i="27" a="1"/>
  <c r="IE147" i="27" s="1"/>
  <c r="AE148" i="27" a="1"/>
  <c r="AE148" i="27" s="1"/>
  <c r="BS148" i="27" a="1"/>
  <c r="BS148" i="27" s="1"/>
  <c r="DA148" i="27" a="1"/>
  <c r="DA148" i="27" s="1"/>
  <c r="DX148" i="27" a="1"/>
  <c r="DX148" i="27" s="1"/>
  <c r="GN148" i="27" a="1"/>
  <c r="GN148" i="27" s="1"/>
  <c r="GZ147" i="27" a="1"/>
  <c r="GZ147" i="27" s="1"/>
  <c r="IU148" i="27" a="1"/>
  <c r="IU148" i="27" s="1"/>
  <c r="AX148" i="27" a="1"/>
  <c r="AX148" i="27" s="1"/>
  <c r="AP146" i="27" a="1"/>
  <c r="AP146" i="27" s="1"/>
  <c r="AM143" i="27" a="1"/>
  <c r="AM143" i="27" s="1"/>
  <c r="JL148" i="27" a="1"/>
  <c r="JL148" i="27" s="1"/>
  <c r="DY147" i="27" a="1"/>
  <c r="DY147" i="27" s="1"/>
  <c r="AH145" i="27" a="1"/>
  <c r="AH145" i="27" s="1"/>
  <c r="IN145" i="27" a="1"/>
  <c r="IN145" i="27" s="1"/>
  <c r="IN148" i="27" a="1"/>
  <c r="IN148" i="27" s="1"/>
  <c r="EJ148" i="27" a="1"/>
  <c r="EJ148" i="27" s="1"/>
  <c r="EJ146" i="27" a="1"/>
  <c r="EJ146" i="27" s="1"/>
  <c r="AF146" i="27" a="1"/>
  <c r="AF146" i="27" s="1"/>
  <c r="AF148" i="27" a="1"/>
  <c r="AF148" i="27" s="1"/>
  <c r="JP143" i="27" a="1"/>
  <c r="JP143" i="27" s="1"/>
  <c r="R148" i="27" a="1"/>
  <c r="R148" i="27" s="1"/>
  <c r="FX148" i="27" a="1"/>
  <c r="FX148" i="27" s="1"/>
  <c r="BF144" i="27" a="1"/>
  <c r="BF144" i="27" s="1"/>
  <c r="DL147" i="27" a="1"/>
  <c r="DL147" i="27" s="1"/>
  <c r="HB148" i="27" a="1"/>
  <c r="HB148" i="27" s="1"/>
  <c r="AN144" i="27" a="1"/>
  <c r="AN144" i="27" s="1"/>
  <c r="GT146" i="27" a="1"/>
  <c r="GT146" i="27" s="1"/>
  <c r="AJ148" i="27" a="1"/>
  <c r="AJ148" i="27" s="1"/>
  <c r="IR148" i="27" a="1"/>
  <c r="IR148" i="27" s="1"/>
  <c r="FS145" i="27" a="1"/>
  <c r="FS145" i="27" s="1"/>
  <c r="EK147" i="27" a="1"/>
  <c r="EK147" i="27" s="1"/>
  <c r="BY148" i="27" a="1"/>
  <c r="BY148" i="27" s="1"/>
  <c r="FN146" i="27" a="1"/>
  <c r="FN146" i="27" s="1"/>
  <c r="HR145" i="27" a="1"/>
  <c r="HR145" i="27" s="1"/>
  <c r="DI148" i="27" a="1"/>
  <c r="DI148" i="27" s="1"/>
  <c r="HM145" i="27" a="1"/>
  <c r="HM145" i="27" s="1"/>
  <c r="DI147" i="27" a="1"/>
  <c r="DI147" i="27" s="1"/>
  <c r="GL144" i="27" a="1"/>
  <c r="GL144" i="27" s="1"/>
  <c r="CH146" i="27" a="1"/>
  <c r="CH146" i="27" s="1"/>
  <c r="FD147" i="27" a="1"/>
  <c r="FD147" i="27" s="1"/>
  <c r="EB147" i="27" a="1"/>
  <c r="EB147" i="27" s="1"/>
  <c r="CO147" i="27" a="1"/>
  <c r="CO147" i="27" s="1"/>
  <c r="M147" i="27" a="1"/>
  <c r="M147" i="27" s="1"/>
  <c r="HB146" i="27" a="1"/>
  <c r="HB146" i="27" s="1"/>
  <c r="EP146" i="27" a="1"/>
  <c r="EP146" i="27" s="1"/>
  <c r="CD146" i="27" a="1"/>
  <c r="CD146" i="27" s="1"/>
  <c r="R146" i="27" a="1"/>
  <c r="R146" i="27" s="1"/>
  <c r="HO145" i="27" a="1"/>
  <c r="HO145" i="27" s="1"/>
  <c r="FC145" i="27" a="1"/>
  <c r="FC145" i="27" s="1"/>
  <c r="CQ145" i="27" a="1"/>
  <c r="CQ145" i="27" s="1"/>
  <c r="AE145" i="27" a="1"/>
  <c r="AE145" i="27" s="1"/>
  <c r="EF144" i="27" a="1"/>
  <c r="EF144" i="27" s="1"/>
  <c r="JC143" i="27" a="1"/>
  <c r="JC143" i="27" s="1"/>
  <c r="DQ143" i="27" a="1"/>
  <c r="DQ143" i="27" s="1"/>
  <c r="FF142" i="27" a="1"/>
  <c r="FF142" i="27" s="1"/>
  <c r="JO146" i="27" a="1"/>
  <c r="JO146" i="27" s="1"/>
  <c r="AB142" i="27" a="1"/>
  <c r="AB142" i="27" s="1"/>
  <c r="BV142" i="27" a="1"/>
  <c r="BV142" i="27" s="1"/>
  <c r="DF142" i="27" a="1"/>
  <c r="DF142" i="27" s="1"/>
  <c r="EZ142" i="27" a="1"/>
  <c r="EZ142" i="27" s="1"/>
  <c r="GT142" i="27" a="1"/>
  <c r="GT142" i="27" s="1"/>
  <c r="ID142" i="27" a="1"/>
  <c r="ID142" i="27" s="1"/>
  <c r="O143" i="27" a="1"/>
  <c r="O143" i="27" s="1"/>
  <c r="BI143" i="27" a="1"/>
  <c r="BI143" i="27" s="1"/>
  <c r="CS143" i="27" a="1"/>
  <c r="CS143" i="27" s="1"/>
  <c r="EM143" i="27" a="1"/>
  <c r="EM143" i="27" s="1"/>
  <c r="GG143" i="27" a="1"/>
  <c r="GG143" i="27" s="1"/>
  <c r="IE143" i="27" a="1"/>
  <c r="IE143" i="27" s="1"/>
  <c r="P144" i="27" a="1"/>
  <c r="P144" i="27" s="1"/>
  <c r="AZ144" i="27" a="1"/>
  <c r="AZ144" i="27" s="1"/>
  <c r="CT144" i="27" a="1"/>
  <c r="CT144" i="27" s="1"/>
  <c r="EN144" i="27" a="1"/>
  <c r="EN144" i="27" s="1"/>
  <c r="FX144" i="27" a="1"/>
  <c r="FX144" i="27" s="1"/>
  <c r="IF144" i="27" a="1"/>
  <c r="IF144" i="27" s="1"/>
  <c r="G145" i="27" a="1"/>
  <c r="G145" i="27" s="1"/>
  <c r="X145" i="27" a="1"/>
  <c r="X145" i="27" s="1"/>
  <c r="AS145" i="27" a="1"/>
  <c r="AS145" i="27" s="1"/>
  <c r="BI145" i="27" a="1"/>
  <c r="BI145" i="27" s="1"/>
  <c r="BY145" i="27" a="1"/>
  <c r="BY145" i="27" s="1"/>
  <c r="CO145" i="27" a="1"/>
  <c r="CO145" i="27" s="1"/>
  <c r="DE145" i="27" a="1"/>
  <c r="DE145" i="27" s="1"/>
  <c r="DU145" i="27" a="1"/>
  <c r="DU145" i="27" s="1"/>
  <c r="EK145" i="27" a="1"/>
  <c r="EK145" i="27" s="1"/>
  <c r="FA145" i="27" a="1"/>
  <c r="FA145" i="27" s="1"/>
  <c r="FQ145" i="27" a="1"/>
  <c r="FQ145" i="27" s="1"/>
  <c r="GG145" i="27" a="1"/>
  <c r="GG145" i="27" s="1"/>
  <c r="GW145" i="27" a="1"/>
  <c r="GW145" i="27" s="1"/>
  <c r="HP145" i="27" a="1"/>
  <c r="HP145" i="27" s="1"/>
  <c r="IF145" i="27" a="1"/>
  <c r="IF145" i="27" s="1"/>
  <c r="JA145" i="27" a="1"/>
  <c r="JA145" i="27" s="1"/>
  <c r="H146" i="27" a="1"/>
  <c r="H146" i="27" s="1"/>
  <c r="X146" i="27" a="1"/>
  <c r="X146" i="27" s="1"/>
  <c r="AQ146" i="27" a="1"/>
  <c r="AQ146" i="27" s="1"/>
  <c r="BL146" i="27" a="1"/>
  <c r="BL146" i="27" s="1"/>
  <c r="CB146" i="27" a="1"/>
  <c r="CB146" i="27" s="1"/>
  <c r="CR146" i="27" a="1"/>
  <c r="CR146" i="27" s="1"/>
  <c r="DH146" i="27" a="1"/>
  <c r="DH146" i="27" s="1"/>
  <c r="DX146" i="27" a="1"/>
  <c r="DX146" i="27" s="1"/>
  <c r="EN146" i="27" a="1"/>
  <c r="EN146" i="27" s="1"/>
  <c r="FD146" i="27" a="1"/>
  <c r="FD146" i="27" s="1"/>
  <c r="FT146" i="27" a="1"/>
  <c r="FT146" i="27" s="1"/>
  <c r="GJ146" i="27" a="1"/>
  <c r="GJ146" i="27" s="1"/>
  <c r="GZ146" i="27" a="1"/>
  <c r="GZ146" i="27" s="1"/>
  <c r="HP146" i="27" a="1"/>
  <c r="HP146" i="27" s="1"/>
  <c r="IF146" i="27" a="1"/>
  <c r="IF146" i="27" s="1"/>
  <c r="IY146" i="27" a="1"/>
  <c r="IY146" i="27" s="1"/>
  <c r="H147" i="27" a="1"/>
  <c r="H147" i="27" s="1"/>
  <c r="AE147" i="27" a="1"/>
  <c r="AE147" i="27" s="1"/>
  <c r="AW147" i="27" a="1"/>
  <c r="AW147" i="27" s="1"/>
  <c r="BT147" i="27" a="1"/>
  <c r="BT147" i="27" s="1"/>
  <c r="AJ142" i="27" a="1"/>
  <c r="AJ142" i="27" s="1"/>
  <c r="CD142" i="27" a="1"/>
  <c r="CD142" i="27" s="1"/>
  <c r="EB142" i="27" a="1"/>
  <c r="EB142" i="27" s="1"/>
  <c r="FV142" i="27" a="1"/>
  <c r="FV142" i="27" s="1"/>
  <c r="HF142" i="27" a="1"/>
  <c r="HF142" i="27" s="1"/>
  <c r="IZ142" i="27" a="1"/>
  <c r="IZ142" i="27" s="1"/>
  <c r="AK143" i="27" a="1"/>
  <c r="AK143" i="27" s="1"/>
  <c r="BU143" i="27" a="1"/>
  <c r="BU143" i="27" s="1"/>
  <c r="DO143" i="27" a="1"/>
  <c r="DO143" i="27" s="1"/>
  <c r="FI143" i="27" a="1"/>
  <c r="FI143" i="27" s="1"/>
  <c r="GS143" i="27" a="1"/>
  <c r="GS143" i="27" s="1"/>
  <c r="IM143" i="27" a="1"/>
  <c r="IM143" i="27" s="1"/>
  <c r="X144" i="27" a="1"/>
  <c r="X144" i="27" s="1"/>
  <c r="BH144" i="27" a="1"/>
  <c r="BH144" i="27" s="1"/>
  <c r="DB144" i="27" a="1"/>
  <c r="DB144" i="27" s="1"/>
  <c r="EV144" i="27" a="1"/>
  <c r="EV144" i="27" s="1"/>
  <c r="GF144" i="27" a="1"/>
  <c r="GF144" i="27" s="1"/>
  <c r="HZ144" i="27" a="1"/>
  <c r="HZ144" i="27" s="1"/>
  <c r="N145" i="27" a="1"/>
  <c r="N145" i="27" s="1"/>
  <c r="AD145" i="27" a="1"/>
  <c r="AD145" i="27" s="1"/>
  <c r="AT145" i="27" a="1"/>
  <c r="AT145" i="27" s="1"/>
  <c r="BO145" i="27" a="1"/>
  <c r="BO145" i="27" s="1"/>
  <c r="CE145" i="27" a="1"/>
  <c r="CE145" i="27" s="1"/>
  <c r="CX145" i="27" a="1"/>
  <c r="CX145" i="27" s="1"/>
  <c r="DN145" i="27" a="1"/>
  <c r="DN145" i="27" s="1"/>
  <c r="ED145" i="27" a="1"/>
  <c r="ED145" i="27" s="1"/>
  <c r="ET145" i="27" a="1"/>
  <c r="ET145" i="27" s="1"/>
  <c r="FJ145" i="27" a="1"/>
  <c r="FJ145" i="27" s="1"/>
  <c r="FZ145" i="27" a="1"/>
  <c r="FZ145" i="27" s="1"/>
  <c r="GP145" i="27" a="1"/>
  <c r="GP145" i="27" s="1"/>
  <c r="HF145" i="27" a="1"/>
  <c r="HF145" i="27" s="1"/>
  <c r="HV145" i="27" a="1"/>
  <c r="HV145" i="27" s="1"/>
  <c r="IL145" i="27" a="1"/>
  <c r="IL145" i="27" s="1"/>
  <c r="JB145" i="27" a="1"/>
  <c r="JB145" i="27" s="1"/>
  <c r="N146" i="27" a="1"/>
  <c r="N146" i="27" s="1"/>
  <c r="AD146" i="27" a="1"/>
  <c r="AD146" i="27" s="1"/>
  <c r="AT146" i="27" a="1"/>
  <c r="AT146" i="27" s="1"/>
  <c r="BJ146" i="27" a="1"/>
  <c r="BJ146" i="27" s="1"/>
  <c r="BZ146" i="27" a="1"/>
  <c r="BZ146" i="27" s="1"/>
  <c r="CS146" i="27" a="1"/>
  <c r="CS146" i="27" s="1"/>
  <c r="DN146" i="27" a="1"/>
  <c r="DN146" i="27" s="1"/>
  <c r="ED146" i="27" a="1"/>
  <c r="ED146" i="27" s="1"/>
  <c r="ET146" i="27" a="1"/>
  <c r="ET146" i="27" s="1"/>
  <c r="FJ146" i="27" a="1"/>
  <c r="FJ146" i="27" s="1"/>
  <c r="FZ146" i="27" a="1"/>
  <c r="FZ146" i="27" s="1"/>
  <c r="GP146" i="27" a="1"/>
  <c r="GP146" i="27" s="1"/>
  <c r="HF146" i="27" a="1"/>
  <c r="HF146" i="27" s="1"/>
  <c r="HV146" i="27" a="1"/>
  <c r="HV146" i="27" s="1"/>
  <c r="IL146" i="27" a="1"/>
  <c r="IL146" i="27" s="1"/>
  <c r="JB146" i="27" a="1"/>
  <c r="JB146" i="27" s="1"/>
  <c r="L147" i="27" a="1"/>
  <c r="L147" i="27" s="1"/>
  <c r="AI147" i="27" a="1"/>
  <c r="AI147" i="27" s="1"/>
  <c r="BA147" i="27" a="1"/>
  <c r="BA147" i="27" s="1"/>
  <c r="BX147" i="27" a="1"/>
  <c r="BX147" i="27" s="1"/>
  <c r="CU147" i="27" a="1"/>
  <c r="CU147" i="27" s="1"/>
  <c r="DM147" i="27" a="1"/>
  <c r="DM147" i="27" s="1"/>
  <c r="EQ147" i="27" a="1"/>
  <c r="EQ147" i="27" s="1"/>
  <c r="FI147" i="27" a="1"/>
  <c r="FI147" i="27" s="1"/>
  <c r="GF147" i="27" a="1"/>
  <c r="GF147" i="27" s="1"/>
  <c r="HC147" i="27" a="1"/>
  <c r="HC147" i="27" s="1"/>
  <c r="HU147" i="27" a="1"/>
  <c r="HU147" i="27" s="1"/>
  <c r="IR147" i="27" a="1"/>
  <c r="IR147" i="27" s="1"/>
  <c r="H148" i="27" a="1"/>
  <c r="H148" i="27" s="1"/>
  <c r="W148" i="27" a="1"/>
  <c r="W148" i="27" s="1"/>
  <c r="AR148" i="27" a="1"/>
  <c r="AR148" i="27" s="1"/>
  <c r="BT148" i="27" a="1"/>
  <c r="BT148" i="27" s="1"/>
  <c r="CI148" i="27" a="1"/>
  <c r="CI148" i="27" s="1"/>
  <c r="DD148" i="27" a="1"/>
  <c r="DD148" i="27" s="1"/>
  <c r="EF148" i="27" a="1"/>
  <c r="EF148" i="27" s="1"/>
  <c r="EW148" i="27" a="1"/>
  <c r="EW148" i="27" s="1"/>
  <c r="FY148" i="27" a="1"/>
  <c r="FY148" i="27" s="1"/>
  <c r="GT148" i="27" a="1"/>
  <c r="GT148" i="27" s="1"/>
  <c r="HI148" i="27" a="1"/>
  <c r="HI148" i="27" s="1"/>
  <c r="IK148" i="27" a="1"/>
  <c r="IK148" i="27" s="1"/>
  <c r="JF148" i="27" a="1"/>
  <c r="JF148" i="27" s="1"/>
  <c r="Z142" i="27" a="1"/>
  <c r="Z142" i="27" s="1"/>
  <c r="BJ142" i="27" a="1"/>
  <c r="BJ142" i="27" s="1"/>
  <c r="DD142" i="27" a="1"/>
  <c r="DD142" i="27" s="1"/>
  <c r="FB142" i="27" a="1"/>
  <c r="FB142" i="27" s="1"/>
  <c r="GV142" i="27" a="1"/>
  <c r="GV142" i="27" s="1"/>
  <c r="IP142" i="27" a="1"/>
  <c r="IP142" i="27" s="1"/>
  <c r="Q143" i="27" a="1"/>
  <c r="Q143" i="27" s="1"/>
  <c r="BK143" i="27" a="1"/>
  <c r="BK143" i="27" s="1"/>
  <c r="DE143" i="27" a="1"/>
  <c r="DE143" i="27" s="1"/>
  <c r="FC143" i="27" a="1"/>
  <c r="FC143" i="27" s="1"/>
  <c r="GW143" i="27" a="1"/>
  <c r="GW143" i="27" s="1"/>
  <c r="IG143" i="27" a="1"/>
  <c r="IG143" i="27" s="1"/>
  <c r="R144" i="27" a="1"/>
  <c r="R144" i="27" s="1"/>
  <c r="BP144" i="27" a="1"/>
  <c r="BP144" i="27" s="1"/>
  <c r="DJ144" i="27" a="1"/>
  <c r="DJ144" i="27" s="1"/>
  <c r="FD144" i="27" a="1"/>
  <c r="FD144" i="27" s="1"/>
  <c r="GN144" i="27" a="1"/>
  <c r="GN144" i="27" s="1"/>
  <c r="IH144" i="27" a="1"/>
  <c r="IH144" i="27" s="1"/>
  <c r="L145" i="27" a="1"/>
  <c r="L145" i="27" s="1"/>
  <c r="AB145" i="27" a="1"/>
  <c r="AB145" i="27" s="1"/>
  <c r="AR145" i="27" a="1"/>
  <c r="AR145" i="27" s="1"/>
  <c r="BH145" i="27" a="1"/>
  <c r="BH145" i="27" s="1"/>
  <c r="BX145" i="27" a="1"/>
  <c r="BX145" i="27" s="1"/>
  <c r="CN145" i="27" a="1"/>
  <c r="CN145" i="27" s="1"/>
  <c r="DD145" i="27" a="1"/>
  <c r="DD145" i="27" s="1"/>
  <c r="DY145" i="27" a="1"/>
  <c r="DY145" i="27" s="1"/>
  <c r="ER145" i="27" a="1"/>
  <c r="ER145" i="27" s="1"/>
  <c r="FH145" i="27" a="1"/>
  <c r="FH145" i="27" s="1"/>
  <c r="FX145" i="27" a="1"/>
  <c r="FX145" i="27" s="1"/>
  <c r="GN145" i="27" a="1"/>
  <c r="GN145" i="27" s="1"/>
  <c r="HD145" i="27" a="1"/>
  <c r="HD145" i="27" s="1"/>
  <c r="HT145" i="27" a="1"/>
  <c r="HT145" i="27" s="1"/>
  <c r="IJ145" i="27" a="1"/>
  <c r="IJ145" i="27" s="1"/>
  <c r="IZ145" i="27" a="1"/>
  <c r="IZ145" i="27" s="1"/>
  <c r="G146" i="27" a="1"/>
  <c r="G146" i="27" s="1"/>
  <c r="W146" i="27" a="1"/>
  <c r="W146" i="27" s="1"/>
  <c r="AM146" i="27" a="1"/>
  <c r="AM146" i="27" s="1"/>
  <c r="BC146" i="27" a="1"/>
  <c r="BC146" i="27" s="1"/>
  <c r="BS146" i="27" a="1"/>
  <c r="BS146" i="27" s="1"/>
  <c r="CI146" i="27" a="1"/>
  <c r="CI146" i="27" s="1"/>
  <c r="CY146" i="27" a="1"/>
  <c r="CY146" i="27" s="1"/>
  <c r="DO146" i="27" a="1"/>
  <c r="DO146" i="27" s="1"/>
  <c r="EE146" i="27" a="1"/>
  <c r="EE146" i="27" s="1"/>
  <c r="EZ146" i="27" a="1"/>
  <c r="EZ146" i="27" s="1"/>
  <c r="FS146" i="27" a="1"/>
  <c r="FS146" i="27" s="1"/>
  <c r="GI146" i="27" a="1"/>
  <c r="GI146" i="27" s="1"/>
  <c r="GY146" i="27" a="1"/>
  <c r="GY146" i="27" s="1"/>
  <c r="HO146" i="27" a="1"/>
  <c r="HO146" i="27" s="1"/>
  <c r="IE146" i="27" a="1"/>
  <c r="IE146" i="27" s="1"/>
  <c r="IU146" i="27" a="1"/>
  <c r="IU146" i="27" s="1"/>
  <c r="JK146" i="27" a="1"/>
  <c r="JK146" i="27" s="1"/>
  <c r="W147" i="27" a="1"/>
  <c r="W147" i="27" s="1"/>
  <c r="AV147" i="27" a="1"/>
  <c r="AV147" i="27" s="1"/>
  <c r="BS147" i="27" a="1"/>
  <c r="BS147" i="27" s="1"/>
  <c r="CK147" i="27" a="1"/>
  <c r="CK147" i="27" s="1"/>
  <c r="DH147" i="27" a="1"/>
  <c r="DH147" i="27" s="1"/>
  <c r="EE147" i="27" a="1"/>
  <c r="EE147" i="27" s="1"/>
  <c r="F147" i="27" a="1"/>
  <c r="F147" i="27" s="1"/>
  <c r="IC148" i="27" a="1"/>
  <c r="IC148" i="27" s="1"/>
  <c r="GZ148" i="27" a="1"/>
  <c r="GZ148" i="27" s="1"/>
  <c r="FU148" i="27" a="1"/>
  <c r="FU148" i="27" s="1"/>
  <c r="ER148" i="27" a="1"/>
  <c r="ER148" i="27" s="1"/>
  <c r="DJ148" i="27" a="1"/>
  <c r="DJ148" i="27" s="1"/>
  <c r="CS148" i="27" a="1"/>
  <c r="CS148" i="27" s="1"/>
  <c r="BK148" i="27" a="1"/>
  <c r="BK148" i="27" s="1"/>
  <c r="Z148" i="27" a="1"/>
  <c r="Z148" i="27" s="1"/>
  <c r="JM147" i="27" a="1"/>
  <c r="JM147" i="27" s="1"/>
  <c r="HY147" i="27" a="1"/>
  <c r="HY147" i="27" s="1"/>
  <c r="HA147" i="27" a="1"/>
  <c r="HA147" i="27" s="1"/>
  <c r="FM147" i="27" a="1"/>
  <c r="FM147" i="27" s="1"/>
  <c r="EV147" i="27" a="1"/>
  <c r="EV147" i="27" s="1"/>
  <c r="CQ147" i="27" a="1"/>
  <c r="CQ147" i="27" s="1"/>
  <c r="BP147" i="27" a="1"/>
  <c r="BP147" i="27" s="1"/>
  <c r="IP146" i="27" a="1"/>
  <c r="IP146" i="27" s="1"/>
  <c r="GD146" i="27" a="1"/>
  <c r="GD146" i="27" s="1"/>
  <c r="DR146" i="27" a="1"/>
  <c r="DR146" i="27" s="1"/>
  <c r="BF146" i="27" a="1"/>
  <c r="BF146" i="27" s="1"/>
  <c r="JC145" i="27" a="1"/>
  <c r="JC145" i="27" s="1"/>
  <c r="GQ145" i="27" a="1"/>
  <c r="GQ145" i="27" s="1"/>
  <c r="EE145" i="27" a="1"/>
  <c r="EE145" i="27" s="1"/>
  <c r="BS145" i="27" a="1"/>
  <c r="BS145" i="27" s="1"/>
  <c r="HX144" i="27" a="1"/>
  <c r="HX144" i="27" s="1"/>
  <c r="CL144" i="27" a="1"/>
  <c r="CL144" i="27" s="1"/>
  <c r="HI143" i="27" a="1"/>
  <c r="HI143" i="27" s="1"/>
  <c r="IX142" i="27" a="1"/>
  <c r="IX142" i="27" s="1"/>
  <c r="DL142" i="27" a="1"/>
  <c r="DL142" i="27" s="1"/>
  <c r="JP148" i="27" a="1"/>
  <c r="JP148" i="27" s="1"/>
  <c r="I142" i="27" a="1"/>
  <c r="I142" i="27" s="1"/>
  <c r="Q142" i="27" a="1"/>
  <c r="Q142" i="27" s="1"/>
  <c r="Y142" i="27" a="1"/>
  <c r="Y142" i="27" s="1"/>
  <c r="AG142" i="27" a="1"/>
  <c r="AG142" i="27" s="1"/>
  <c r="AO142" i="27" a="1"/>
  <c r="AO142" i="27" s="1"/>
  <c r="AW142" i="27" a="1"/>
  <c r="AW142" i="27" s="1"/>
  <c r="BE142" i="27" a="1"/>
  <c r="BE142" i="27" s="1"/>
  <c r="BM142" i="27" a="1"/>
  <c r="BM142" i="27" s="1"/>
  <c r="BU142" i="27" a="1"/>
  <c r="BU142" i="27" s="1"/>
  <c r="CC142" i="27" a="1"/>
  <c r="CC142" i="27" s="1"/>
  <c r="CK142" i="27" a="1"/>
  <c r="CK142" i="27" s="1"/>
  <c r="CS142" i="27" a="1"/>
  <c r="CS142" i="27" s="1"/>
  <c r="DA142" i="27" a="1"/>
  <c r="DA142" i="27" s="1"/>
  <c r="DI142" i="27" a="1"/>
  <c r="DI142" i="27" s="1"/>
  <c r="DQ142" i="27" a="1"/>
  <c r="DQ142" i="27" s="1"/>
  <c r="DY142" i="27" a="1"/>
  <c r="DY142" i="27" s="1"/>
  <c r="EG142" i="27" a="1"/>
  <c r="EG142" i="27" s="1"/>
  <c r="EO142" i="27" a="1"/>
  <c r="EO142" i="27" s="1"/>
  <c r="EW142" i="27" a="1"/>
  <c r="EW142" i="27" s="1"/>
  <c r="FE142" i="27" a="1"/>
  <c r="FE142" i="27" s="1"/>
  <c r="FM142" i="27" a="1"/>
  <c r="FM142" i="27" s="1"/>
  <c r="FU142" i="27" a="1"/>
  <c r="FU142" i="27" s="1"/>
  <c r="GC142" i="27" a="1"/>
  <c r="GC142" i="27" s="1"/>
  <c r="GK142" i="27" a="1"/>
  <c r="GK142" i="27" s="1"/>
  <c r="GS142" i="27" a="1"/>
  <c r="GS142" i="27" s="1"/>
  <c r="HA142" i="27" a="1"/>
  <c r="HA142" i="27" s="1"/>
  <c r="HI142" i="27" a="1"/>
  <c r="HI142" i="27" s="1"/>
  <c r="HQ142" i="27" a="1"/>
  <c r="HQ142" i="27" s="1"/>
  <c r="HY142" i="27" a="1"/>
  <c r="HY142" i="27" s="1"/>
  <c r="IG142" i="27" a="1"/>
  <c r="IG142" i="27" s="1"/>
  <c r="IO142" i="27" a="1"/>
  <c r="IO142" i="27" s="1"/>
  <c r="IW142" i="27" a="1"/>
  <c r="IW142" i="27" s="1"/>
  <c r="JE142" i="27" a="1"/>
  <c r="JE142" i="27" s="1"/>
  <c r="JM142" i="27" a="1"/>
  <c r="JM142" i="27" s="1"/>
  <c r="L143" i="27" a="1"/>
  <c r="L143" i="27" s="1"/>
  <c r="T143" i="27" a="1"/>
  <c r="T143" i="27" s="1"/>
  <c r="AB143" i="27" a="1"/>
  <c r="AB143" i="27" s="1"/>
  <c r="AJ143" i="27" a="1"/>
  <c r="AJ143" i="27" s="1"/>
  <c r="AR143" i="27" a="1"/>
  <c r="AR143" i="27" s="1"/>
  <c r="AZ143" i="27" a="1"/>
  <c r="AZ143" i="27" s="1"/>
  <c r="BH143" i="27" a="1"/>
  <c r="BH143" i="27" s="1"/>
  <c r="BP143" i="27" a="1"/>
  <c r="BP143" i="27" s="1"/>
  <c r="BX143" i="27" a="1"/>
  <c r="BX143" i="27" s="1"/>
  <c r="CF143" i="27" a="1"/>
  <c r="CF143" i="27" s="1"/>
  <c r="CN143" i="27" a="1"/>
  <c r="CN143" i="27" s="1"/>
  <c r="CV143" i="27" a="1"/>
  <c r="CV143" i="27" s="1"/>
  <c r="DD143" i="27" a="1"/>
  <c r="DD143" i="27" s="1"/>
  <c r="DL143" i="27" a="1"/>
  <c r="DL143" i="27" s="1"/>
  <c r="DT143" i="27" a="1"/>
  <c r="DT143" i="27" s="1"/>
  <c r="EB143" i="27" a="1"/>
  <c r="EB143" i="27" s="1"/>
  <c r="EJ143" i="27" a="1"/>
  <c r="EJ143" i="27" s="1"/>
  <c r="ER143" i="27" a="1"/>
  <c r="ER143" i="27" s="1"/>
  <c r="EZ143" i="27" a="1"/>
  <c r="EZ143" i="27" s="1"/>
  <c r="FH143" i="27" a="1"/>
  <c r="FH143" i="27" s="1"/>
  <c r="FP143" i="27" a="1"/>
  <c r="FP143" i="27" s="1"/>
  <c r="FX143" i="27" a="1"/>
  <c r="FX143" i="27" s="1"/>
  <c r="GF143" i="27" a="1"/>
  <c r="GF143" i="27" s="1"/>
  <c r="GN143" i="27" a="1"/>
  <c r="GN143" i="27" s="1"/>
  <c r="GV143" i="27" a="1"/>
  <c r="GV143" i="27" s="1"/>
  <c r="HD143" i="27" a="1"/>
  <c r="HD143" i="27" s="1"/>
  <c r="HL143" i="27" a="1"/>
  <c r="HL143" i="27" s="1"/>
  <c r="HT143" i="27" a="1"/>
  <c r="HT143" i="27" s="1"/>
  <c r="IB143" i="27" a="1"/>
  <c r="IB143" i="27" s="1"/>
  <c r="IJ143" i="27" a="1"/>
  <c r="IJ143" i="27" s="1"/>
  <c r="IR143" i="27" a="1"/>
  <c r="IR143" i="27" s="1"/>
  <c r="IZ143" i="27" a="1"/>
  <c r="IZ143" i="27" s="1"/>
  <c r="JH143" i="27" a="1"/>
  <c r="JH143" i="27" s="1"/>
  <c r="G144" i="27" a="1"/>
  <c r="G144" i="27" s="1"/>
  <c r="O144" i="27" a="1"/>
  <c r="O144" i="27" s="1"/>
  <c r="W144" i="27" a="1"/>
  <c r="W144" i="27" s="1"/>
  <c r="AE144" i="27" a="1"/>
  <c r="AE144" i="27" s="1"/>
  <c r="AM144" i="27" a="1"/>
  <c r="AM144" i="27" s="1"/>
  <c r="AU144" i="27" a="1"/>
  <c r="AU144" i="27" s="1"/>
  <c r="BC144" i="27" a="1"/>
  <c r="BC144" i="27" s="1"/>
  <c r="BK144" i="27" a="1"/>
  <c r="BK144" i="27" s="1"/>
  <c r="BS144" i="27" a="1"/>
  <c r="BS144" i="27" s="1"/>
  <c r="CA144" i="27" a="1"/>
  <c r="CA144" i="27" s="1"/>
  <c r="CI144" i="27" a="1"/>
  <c r="CI144" i="27" s="1"/>
  <c r="CQ144" i="27" a="1"/>
  <c r="CQ144" i="27" s="1"/>
  <c r="CY144" i="27" a="1"/>
  <c r="CY144" i="27" s="1"/>
  <c r="DG144" i="27" a="1"/>
  <c r="DG144" i="27" s="1"/>
  <c r="DO144" i="27" a="1"/>
  <c r="DO144" i="27" s="1"/>
  <c r="DW144" i="27" a="1"/>
  <c r="DW144" i="27" s="1"/>
  <c r="EE144" i="27" a="1"/>
  <c r="EE144" i="27" s="1"/>
  <c r="EM144" i="27" a="1"/>
  <c r="EM144" i="27" s="1"/>
  <c r="EU144" i="27" a="1"/>
  <c r="EU144" i="27" s="1"/>
  <c r="FC144" i="27" a="1"/>
  <c r="FC144" i="27" s="1"/>
  <c r="FK144" i="27" a="1"/>
  <c r="FK144" i="27" s="1"/>
  <c r="FS144" i="27" a="1"/>
  <c r="FS144" i="27" s="1"/>
  <c r="GA144" i="27" a="1"/>
  <c r="GA144" i="27" s="1"/>
  <c r="GI144" i="27" a="1"/>
  <c r="GI144" i="27" s="1"/>
  <c r="GQ144" i="27" a="1"/>
  <c r="GQ144" i="27" s="1"/>
  <c r="GY144" i="27" a="1"/>
  <c r="GY144" i="27" s="1"/>
  <c r="HG144" i="27" a="1"/>
  <c r="HG144" i="27" s="1"/>
  <c r="HO144" i="27" a="1"/>
  <c r="HO144" i="27" s="1"/>
  <c r="HW144" i="27" a="1"/>
  <c r="HW144" i="27" s="1"/>
  <c r="IE144" i="27" a="1"/>
  <c r="IE144" i="27" s="1"/>
  <c r="IM144" i="27" a="1"/>
  <c r="IM144" i="27" s="1"/>
  <c r="IU144" i="27" a="1"/>
  <c r="IU144" i="27" s="1"/>
  <c r="JC144" i="27" a="1"/>
  <c r="JC144" i="27" s="1"/>
  <c r="JK144" i="27" a="1"/>
  <c r="JK144" i="27" s="1"/>
  <c r="J145" i="27" a="1"/>
  <c r="J145" i="27" s="1"/>
  <c r="F142" i="27" a="1"/>
  <c r="F142" i="27" s="1"/>
  <c r="JO148" i="27" a="1"/>
  <c r="JO148" i="27" s="1"/>
  <c r="IY148" i="27" a="1"/>
  <c r="IY148" i="27" s="1"/>
  <c r="II148" i="27" a="1"/>
  <c r="II148" i="27" s="1"/>
  <c r="HS148" i="27" a="1"/>
  <c r="HS148" i="27" s="1"/>
  <c r="HC148" i="27" a="1"/>
  <c r="HC148" i="27" s="1"/>
  <c r="GM148" i="27" a="1"/>
  <c r="GM148" i="27" s="1"/>
  <c r="FW148" i="27" a="1"/>
  <c r="FW148" i="27" s="1"/>
  <c r="FG148" i="27" a="1"/>
  <c r="FG148" i="27" s="1"/>
  <c r="EQ148" i="27" a="1"/>
  <c r="EQ148" i="27" s="1"/>
  <c r="EA148" i="27" a="1"/>
  <c r="EA148" i="27" s="1"/>
  <c r="DK148" i="27" a="1"/>
  <c r="DK148" i="27" s="1"/>
  <c r="CU148" i="27" a="1"/>
  <c r="CU148" i="27" s="1"/>
  <c r="CE148" i="27" a="1"/>
  <c r="CE148" i="27" s="1"/>
  <c r="BO148" i="27" a="1"/>
  <c r="BO148" i="27" s="1"/>
  <c r="AY148" i="27" a="1"/>
  <c r="AY148" i="27" s="1"/>
  <c r="AI148" i="27" a="1"/>
  <c r="AI148" i="27" s="1"/>
  <c r="S148" i="27" a="1"/>
  <c r="S148" i="27" s="1"/>
  <c r="JJ147" i="27" a="1"/>
  <c r="JJ147" i="27" s="1"/>
  <c r="IT147" i="27" a="1"/>
  <c r="IT147" i="27" s="1"/>
  <c r="ID147" i="27" a="1"/>
  <c r="ID147" i="27" s="1"/>
  <c r="HN147" i="27" a="1"/>
  <c r="HN147" i="27" s="1"/>
  <c r="GX147" i="27" a="1"/>
  <c r="GX147" i="27" s="1"/>
  <c r="GH147" i="27" a="1"/>
  <c r="GH147" i="27" s="1"/>
  <c r="FR147" i="27" a="1"/>
  <c r="FR147" i="27" s="1"/>
  <c r="FB147" i="27" a="1"/>
  <c r="FB147" i="27" s="1"/>
  <c r="EL147" i="27" a="1"/>
  <c r="EL147" i="27" s="1"/>
  <c r="DV147" i="27" a="1"/>
  <c r="DV147" i="27" s="1"/>
  <c r="DF147" i="27" a="1"/>
  <c r="DF147" i="27" s="1"/>
  <c r="CP147" i="27" a="1"/>
  <c r="CP147" i="27" s="1"/>
  <c r="BZ147" i="27" a="1"/>
  <c r="BZ147" i="27" s="1"/>
  <c r="BJ147" i="27" a="1"/>
  <c r="BJ147" i="27" s="1"/>
  <c r="AT147" i="27" a="1"/>
  <c r="AT147" i="27" s="1"/>
  <c r="AD147" i="27" a="1"/>
  <c r="AD147" i="27" s="1"/>
  <c r="N147" i="27" a="1"/>
  <c r="N147" i="27" s="1"/>
  <c r="JB144" i="27" a="1"/>
  <c r="JB144" i="27" s="1"/>
  <c r="HV144" i="27" a="1"/>
  <c r="HV144" i="27" s="1"/>
  <c r="GP144" i="27" a="1"/>
  <c r="GP144" i="27" s="1"/>
  <c r="FJ144" i="27" a="1"/>
  <c r="FJ144" i="27" s="1"/>
  <c r="ED144" i="27" a="1"/>
  <c r="ED144" i="27" s="1"/>
  <c r="CX144" i="27" a="1"/>
  <c r="CX144" i="27" s="1"/>
  <c r="BR144" i="27" a="1"/>
  <c r="BR144" i="27" s="1"/>
  <c r="AL144" i="27" a="1"/>
  <c r="AL144" i="27" s="1"/>
  <c r="JO143" i="27" a="1"/>
  <c r="JO143" i="27" s="1"/>
  <c r="II143" i="27" a="1"/>
  <c r="II143" i="27" s="1"/>
  <c r="HC143" i="27" a="1"/>
  <c r="HC143" i="27" s="1"/>
  <c r="FW143" i="27" a="1"/>
  <c r="FW143" i="27" s="1"/>
  <c r="EQ143" i="27" a="1"/>
  <c r="EQ143" i="27" s="1"/>
  <c r="DK143" i="27" a="1"/>
  <c r="DK143" i="27" s="1"/>
  <c r="CE143" i="27" a="1"/>
  <c r="CE143" i="27" s="1"/>
  <c r="AY143" i="27" a="1"/>
  <c r="AY143" i="27" s="1"/>
  <c r="S143" i="27" a="1"/>
  <c r="S143" i="27" s="1"/>
  <c r="IV142" i="27" a="1"/>
  <c r="IV142" i="27" s="1"/>
  <c r="HP142" i="27" a="1"/>
  <c r="HP142" i="27" s="1"/>
  <c r="GJ142" i="27" a="1"/>
  <c r="GJ142" i="27" s="1"/>
  <c r="FD142" i="27" a="1"/>
  <c r="FD142" i="27" s="1"/>
  <c r="DX142" i="27" a="1"/>
  <c r="DX142" i="27" s="1"/>
  <c r="CR142" i="27" a="1"/>
  <c r="CR142" i="27" s="1"/>
  <c r="BL142" i="27" a="1"/>
  <c r="BL142" i="27" s="1"/>
  <c r="AF142" i="27" a="1"/>
  <c r="AF142" i="27" s="1"/>
  <c r="JP144" i="27" a="1"/>
  <c r="JP144" i="27" s="1"/>
  <c r="JD146" i="27" a="1"/>
  <c r="JD146" i="27" s="1"/>
  <c r="FZ142" i="27" a="1"/>
  <c r="FZ142" i="27" s="1"/>
  <c r="JN142" i="27" a="1"/>
  <c r="JN142" i="27" s="1"/>
  <c r="CI143" i="27" a="1"/>
  <c r="CI143" i="27" s="1"/>
  <c r="FM143" i="27" a="1"/>
  <c r="FM143" i="27" s="1"/>
  <c r="JA143" i="27" a="1"/>
  <c r="JA143" i="27" s="1"/>
  <c r="BV144" i="27" a="1"/>
  <c r="BV144" i="27" s="1"/>
  <c r="EZ144" i="27" a="1"/>
  <c r="EZ144" i="27" s="1"/>
  <c r="IR144" i="27" a="1"/>
  <c r="IR144" i="27" s="1"/>
  <c r="AI145" i="27" a="1"/>
  <c r="AI145" i="27" s="1"/>
  <c r="BR145" i="27" a="1"/>
  <c r="BR145" i="27" s="1"/>
  <c r="DC145" i="27" a="1"/>
  <c r="DC145" i="27" s="1"/>
  <c r="EI145" i="27" a="1"/>
  <c r="EI145" i="27" s="1"/>
  <c r="FO145" i="27" a="1"/>
  <c r="FO145" i="27" s="1"/>
  <c r="GU145" i="27" a="1"/>
  <c r="GU145" i="27" s="1"/>
  <c r="IA145" i="27" a="1"/>
  <c r="IA145" i="27" s="1"/>
  <c r="JG145" i="27" a="1"/>
  <c r="JG145" i="27" s="1"/>
  <c r="CC146" i="27" a="1"/>
  <c r="CC146" i="27" s="1"/>
  <c r="DQ146" i="27" a="1"/>
  <c r="DQ146" i="27" s="1"/>
  <c r="EW146" i="27" a="1"/>
  <c r="EW146" i="27" s="1"/>
  <c r="GC146" i="27" a="1"/>
  <c r="GC146" i="27" s="1"/>
  <c r="HI146" i="27" a="1"/>
  <c r="HI146" i="27" s="1"/>
  <c r="IO146" i="27" a="1"/>
  <c r="IO146" i="27" s="1"/>
  <c r="S147" i="27" a="1"/>
  <c r="S147" i="27" s="1"/>
  <c r="BH147" i="27" a="1"/>
  <c r="BH147" i="27" s="1"/>
  <c r="CW147" i="27" a="1"/>
  <c r="CW147" i="27" s="1"/>
  <c r="ES147" i="27" a="1"/>
  <c r="ES147" i="27" s="1"/>
  <c r="GM147" i="27" a="1"/>
  <c r="GM147" i="27" s="1"/>
  <c r="IB147" i="27" a="1"/>
  <c r="IB147" i="27" s="1"/>
  <c r="J148" i="27" a="1"/>
  <c r="J148" i="27" s="1"/>
  <c r="BA148" i="27" a="1"/>
  <c r="BA148" i="27" s="1"/>
  <c r="CK148" i="27" a="1"/>
  <c r="CK148" i="27" s="1"/>
  <c r="EH148" i="27" a="1"/>
  <c r="EH148" i="27" s="1"/>
  <c r="GA148" i="27" a="1"/>
  <c r="GA148" i="27" s="1"/>
  <c r="HX148" i="27" a="1"/>
  <c r="HX148" i="27" s="1"/>
  <c r="JH148" i="27" a="1"/>
  <c r="JH148" i="27" s="1"/>
  <c r="BX142" i="27" a="1"/>
  <c r="BX142" i="27" s="1"/>
  <c r="FP142" i="27" a="1"/>
  <c r="FP142" i="27" s="1"/>
  <c r="IT142" i="27" a="1"/>
  <c r="IT142" i="27" s="1"/>
  <c r="BY143" i="27" a="1"/>
  <c r="BY143" i="27" s="1"/>
  <c r="FQ143" i="27" a="1"/>
  <c r="FQ143" i="27" s="1"/>
  <c r="IU143" i="27" a="1"/>
  <c r="IU143" i="27" s="1"/>
  <c r="CD144" i="27" a="1"/>
  <c r="CD144" i="27" s="1"/>
  <c r="FH144" i="27" a="1"/>
  <c r="FH144" i="27" s="1"/>
  <c r="IV144" i="27" a="1"/>
  <c r="IV144" i="27" s="1"/>
  <c r="AG145" i="27" a="1"/>
  <c r="AG145" i="27" s="1"/>
  <c r="BM145" i="27" a="1"/>
  <c r="BM145" i="27" s="1"/>
  <c r="CC145" i="27" a="1"/>
  <c r="CC145" i="27" s="1"/>
  <c r="DL145" i="27" a="1"/>
  <c r="DL145" i="27" s="1"/>
  <c r="EW145" i="27" a="1"/>
  <c r="EW145" i="27" s="1"/>
  <c r="GC145" i="27" a="1"/>
  <c r="GC145" i="27" s="1"/>
  <c r="HI145" i="27" a="1"/>
  <c r="HI145" i="27" s="1"/>
  <c r="IO145" i="27" a="1"/>
  <c r="IO145" i="27" s="1"/>
  <c r="JE145" i="27" a="1"/>
  <c r="JE145" i="27" s="1"/>
  <c r="AB146" i="27" a="1"/>
  <c r="AB146" i="27" s="1"/>
  <c r="BH146" i="27" a="1"/>
  <c r="BH146" i="27" s="1"/>
  <c r="CN146" i="27" a="1"/>
  <c r="CN146" i="27" s="1"/>
  <c r="DT146" i="27" a="1"/>
  <c r="DT146" i="27" s="1"/>
  <c r="FC146" i="27" a="1"/>
  <c r="FC146" i="27" s="1"/>
  <c r="GN146" i="27" a="1"/>
  <c r="GN146" i="27" s="1"/>
  <c r="HT146" i="27" a="1"/>
  <c r="HT146" i="27" s="1"/>
  <c r="IZ146" i="27" a="1"/>
  <c r="IZ146" i="27" s="1"/>
  <c r="Y147" i="27" a="1"/>
  <c r="Y147" i="27" s="1"/>
  <c r="BU147" i="27" a="1"/>
  <c r="BU147" i="27" s="1"/>
  <c r="DO147" i="27" a="1"/>
  <c r="DO147" i="27" s="1"/>
  <c r="JK148" i="27" a="1"/>
  <c r="JK148" i="27" s="1"/>
  <c r="GO148" i="27" a="1"/>
  <c r="GO148" i="27" s="1"/>
  <c r="FD148" i="27" a="1"/>
  <c r="FD148" i="27" s="1"/>
  <c r="DE148" i="27" a="1"/>
  <c r="DE148" i="27" s="1"/>
  <c r="BH148" i="27" a="1"/>
  <c r="BH148" i="27" s="1"/>
  <c r="IM147" i="27" a="1"/>
  <c r="IM147" i="27" s="1"/>
  <c r="GA147" i="27" a="1"/>
  <c r="GA147" i="27" s="1"/>
  <c r="EO147" i="27" a="1"/>
  <c r="EO147" i="27" s="1"/>
  <c r="BI147" i="27" a="1"/>
  <c r="BI147" i="27" s="1"/>
  <c r="FI146" i="27" a="1"/>
  <c r="FI146" i="27" s="1"/>
  <c r="CW146" i="27" a="1"/>
  <c r="CW146" i="27" s="1"/>
  <c r="IH145" i="27" a="1"/>
  <c r="IH145" i="27" s="1"/>
  <c r="DJ145" i="27" a="1"/>
  <c r="DJ145" i="27" s="1"/>
  <c r="HJ144" i="27" a="1"/>
  <c r="HJ144" i="27" s="1"/>
  <c r="DM143" i="27" a="1"/>
  <c r="DM143" i="27" s="1"/>
  <c r="CX142" i="27" a="1"/>
  <c r="CX142" i="27" s="1"/>
  <c r="JP145" i="27" a="1"/>
  <c r="JP145" i="27" s="1"/>
  <c r="S142" i="27" a="1"/>
  <c r="S142" i="27" s="1"/>
  <c r="AI142" i="27" a="1"/>
  <c r="AI142" i="27" s="1"/>
  <c r="AY142" i="27" a="1"/>
  <c r="AY142" i="27" s="1"/>
  <c r="BO142" i="27" a="1"/>
  <c r="BO142" i="27" s="1"/>
  <c r="CE142" i="27" a="1"/>
  <c r="CE142" i="27" s="1"/>
  <c r="CU142" i="27" a="1"/>
  <c r="CU142" i="27" s="1"/>
  <c r="DK142" i="27" a="1"/>
  <c r="DK142" i="27" s="1"/>
  <c r="EA142" i="27" a="1"/>
  <c r="EA142" i="27" s="1"/>
  <c r="EI142" i="27" a="1"/>
  <c r="EI142" i="27" s="1"/>
  <c r="EY142" i="27" a="1"/>
  <c r="EY142" i="27" s="1"/>
  <c r="FO142" i="27" a="1"/>
  <c r="FO142" i="27" s="1"/>
  <c r="GE142" i="27" a="1"/>
  <c r="GE142" i="27" s="1"/>
  <c r="GU142" i="27" a="1"/>
  <c r="GU142" i="27" s="1"/>
  <c r="HK142" i="27" a="1"/>
  <c r="HK142" i="27" s="1"/>
  <c r="HS142" i="27" a="1"/>
  <c r="HS142" i="27" s="1"/>
  <c r="II142" i="27" a="1"/>
  <c r="II142" i="27" s="1"/>
  <c r="IY142" i="27" a="1"/>
  <c r="IY142" i="27" s="1"/>
  <c r="JO142" i="27" a="1"/>
  <c r="JO142" i="27" s="1"/>
  <c r="V143" i="27" a="1"/>
  <c r="V143" i="27" s="1"/>
  <c r="AL143" i="27" a="1"/>
  <c r="AL143" i="27" s="1"/>
  <c r="BB143" i="27" a="1"/>
  <c r="BB143" i="27" s="1"/>
  <c r="BJ143" i="27" a="1"/>
  <c r="BJ143" i="27" s="1"/>
  <c r="BZ143" i="27" a="1"/>
  <c r="BZ143" i="27" s="1"/>
  <c r="CP143" i="27" a="1"/>
  <c r="CP143" i="27" s="1"/>
  <c r="DF143" i="27" a="1"/>
  <c r="DF143" i="27" s="1"/>
  <c r="DV143" i="27" a="1"/>
  <c r="DV143" i="27" s="1"/>
  <c r="EL143" i="27" a="1"/>
  <c r="EL143" i="27" s="1"/>
  <c r="FB143" i="27" a="1"/>
  <c r="FB143" i="27" s="1"/>
  <c r="FR143" i="27" a="1"/>
  <c r="FR143" i="27" s="1"/>
  <c r="FZ143" i="27" a="1"/>
  <c r="FZ143" i="27" s="1"/>
  <c r="GP143" i="27" a="1"/>
  <c r="GP143" i="27" s="1"/>
  <c r="HF143" i="27" a="1"/>
  <c r="HF143" i="27" s="1"/>
  <c r="HV143" i="27" a="1"/>
  <c r="HV143" i="27" s="1"/>
  <c r="IL143" i="27" a="1"/>
  <c r="IL143" i="27" s="1"/>
  <c r="JB143" i="27" a="1"/>
  <c r="JB143" i="27" s="1"/>
  <c r="I144" i="27" a="1"/>
  <c r="I144" i="27" s="1"/>
  <c r="Y144" i="27" a="1"/>
  <c r="Y144" i="27" s="1"/>
  <c r="AO144" i="27" a="1"/>
  <c r="AO144" i="27" s="1"/>
  <c r="BE144" i="27" a="1"/>
  <c r="BE144" i="27" s="1"/>
  <c r="BU144" i="27" a="1"/>
  <c r="BU144" i="27" s="1"/>
  <c r="CK144" i="27" a="1"/>
  <c r="CK144" i="27" s="1"/>
  <c r="DA144" i="27" a="1"/>
  <c r="DA144" i="27" s="1"/>
  <c r="DQ144" i="27" a="1"/>
  <c r="DQ144" i="27" s="1"/>
  <c r="EG144" i="27" a="1"/>
  <c r="EG144" i="27" s="1"/>
  <c r="EW144" i="27" a="1"/>
  <c r="EW144" i="27" s="1"/>
  <c r="FE144" i="27" a="1"/>
  <c r="FE144" i="27" s="1"/>
  <c r="FU144" i="27" a="1"/>
  <c r="FU144" i="27" s="1"/>
  <c r="GK144" i="27" a="1"/>
  <c r="GK144" i="27" s="1"/>
  <c r="HA144" i="27" a="1"/>
  <c r="HA144" i="27" s="1"/>
  <c r="HQ144" i="27" a="1"/>
  <c r="HQ144" i="27" s="1"/>
  <c r="IG144" i="27" a="1"/>
  <c r="IG144" i="27" s="1"/>
  <c r="IW144" i="27" a="1"/>
  <c r="IW144" i="27" s="1"/>
  <c r="JM144" i="27" a="1"/>
  <c r="JM144" i="27" s="1"/>
  <c r="JJ148" i="27" a="1"/>
  <c r="JJ148" i="27" s="1"/>
  <c r="IT148" i="27" a="1"/>
  <c r="IT148" i="27" s="1"/>
  <c r="HN148" i="27" a="1"/>
  <c r="HN148" i="27" s="1"/>
  <c r="GH148" i="27" a="1"/>
  <c r="GH148" i="27" s="1"/>
  <c r="FB148" i="27" a="1"/>
  <c r="FB148" i="27" s="1"/>
  <c r="DV148" i="27" a="1"/>
  <c r="DV148" i="27" s="1"/>
  <c r="CP148" i="27" a="1"/>
  <c r="CP148" i="27" s="1"/>
  <c r="BJ148" i="27" a="1"/>
  <c r="BJ148" i="27" s="1"/>
  <c r="AD148" i="27" a="1"/>
  <c r="AD148" i="27" s="1"/>
  <c r="JF147" i="27" a="1"/>
  <c r="JF147" i="27" s="1"/>
  <c r="HZ147" i="27" a="1"/>
  <c r="HZ147" i="27" s="1"/>
  <c r="GT147" i="27" a="1"/>
  <c r="GT147" i="27" s="1"/>
  <c r="FN147" i="27" a="1"/>
  <c r="FN147" i="27" s="1"/>
  <c r="EX147" i="27" a="1"/>
  <c r="EX147" i="27" s="1"/>
  <c r="DB147" i="27" a="1"/>
  <c r="DB147" i="27" s="1"/>
  <c r="BV147" i="27" a="1"/>
  <c r="BV147" i="27" s="1"/>
  <c r="AP147" i="27" a="1"/>
  <c r="AP147" i="27" s="1"/>
  <c r="Z147" i="27" a="1"/>
  <c r="Z147" i="27" s="1"/>
  <c r="IT144" i="27" a="1"/>
  <c r="IT144" i="27" s="1"/>
  <c r="GH144" i="27" a="1"/>
  <c r="GH144" i="27" s="1"/>
  <c r="DV144" i="27" a="1"/>
  <c r="DV144" i="27" s="1"/>
  <c r="BJ144" i="27" a="1"/>
  <c r="BJ144" i="27" s="1"/>
  <c r="JG143" i="27" a="1"/>
  <c r="JG143" i="27" s="1"/>
  <c r="GU143" i="27" a="1"/>
  <c r="GU143" i="27" s="1"/>
  <c r="EI143" i="27" a="1"/>
  <c r="EI143" i="27" s="1"/>
  <c r="BW143" i="27" a="1"/>
  <c r="BW143" i="27" s="1"/>
  <c r="AQ143" i="27" a="1"/>
  <c r="AQ143" i="27" s="1"/>
  <c r="IN142" i="27" a="1"/>
  <c r="IN142" i="27" s="1"/>
  <c r="EV142" i="27" a="1"/>
  <c r="EV142" i="27" s="1"/>
  <c r="DP142" i="27" a="1"/>
  <c r="DP142" i="27" s="1"/>
  <c r="BD142" i="27" a="1"/>
  <c r="BD142" i="27" s="1"/>
  <c r="EV143" i="27" a="1"/>
  <c r="EV143" i="27" s="1"/>
  <c r="HP143" i="27" a="1"/>
  <c r="HP143" i="27" s="1"/>
  <c r="IN143" i="27" a="1"/>
  <c r="IN143" i="27" s="1"/>
  <c r="JL143" i="27" a="1"/>
  <c r="JL143" i="27" s="1"/>
  <c r="AA144" i="27" a="1"/>
  <c r="AA144" i="27" s="1"/>
  <c r="AY144" i="27" a="1"/>
  <c r="AY144" i="27" s="1"/>
  <c r="BW144" i="27" a="1"/>
  <c r="BW144" i="27" s="1"/>
  <c r="CU144" i="27" a="1"/>
  <c r="CU144" i="27" s="1"/>
  <c r="DS144" i="27" a="1"/>
  <c r="DS144" i="27" s="1"/>
  <c r="EQ144" i="27" a="1"/>
  <c r="EQ144" i="27" s="1"/>
  <c r="FG144" i="27" a="1"/>
  <c r="FG144" i="27" s="1"/>
  <c r="GE144" i="27" a="1"/>
  <c r="GE144" i="27" s="1"/>
  <c r="HC144" i="27" a="1"/>
  <c r="HC144" i="27" s="1"/>
  <c r="IA144" i="27" a="1"/>
  <c r="IA144" i="27" s="1"/>
  <c r="IY144" i="27" a="1"/>
  <c r="IY144" i="27" s="1"/>
  <c r="F146" i="27" a="1"/>
  <c r="F146" i="27" s="1"/>
  <c r="IA148" i="27" a="1"/>
  <c r="IA148" i="27" s="1"/>
  <c r="GU148" i="27" a="1"/>
  <c r="GU148" i="27" s="1"/>
  <c r="FO148" i="27" a="1"/>
  <c r="FO148" i="27" s="1"/>
  <c r="EI148" i="27" a="1"/>
  <c r="EI148" i="27" s="1"/>
  <c r="DC148" i="27" a="1"/>
  <c r="DC148" i="27" s="1"/>
  <c r="BG148" i="27" a="1"/>
  <c r="BG148" i="27" s="1"/>
  <c r="JB147" i="27" a="1"/>
  <c r="JB147" i="27" s="1"/>
  <c r="HF147" i="27" a="1"/>
  <c r="HF147" i="27" s="1"/>
  <c r="FZ147" i="27" a="1"/>
  <c r="FZ147" i="27" s="1"/>
  <c r="ED147" i="27" a="1"/>
  <c r="ED147" i="27" s="1"/>
  <c r="CH147" i="27" a="1"/>
  <c r="CH147" i="27" s="1"/>
  <c r="AL147" i="27" a="1"/>
  <c r="AL147" i="27" s="1"/>
  <c r="IL144" i="27" a="1"/>
  <c r="IL144" i="27" s="1"/>
  <c r="ET144" i="27" a="1"/>
  <c r="ET144" i="27" s="1"/>
  <c r="BB144" i="27" a="1"/>
  <c r="BB144" i="27" s="1"/>
  <c r="HS143" i="27" a="1"/>
  <c r="HS143" i="27" s="1"/>
  <c r="EA143" i="27" a="1"/>
  <c r="EA143" i="27" s="1"/>
  <c r="AI143" i="27" a="1"/>
  <c r="AI143" i="27" s="1"/>
  <c r="GZ142" i="27" a="1"/>
  <c r="GZ142" i="27" s="1"/>
  <c r="DH142" i="27" a="1"/>
  <c r="DH142" i="27" s="1"/>
  <c r="P142" i="27" a="1"/>
  <c r="P142" i="27" s="1"/>
  <c r="EE148" i="27" a="1"/>
  <c r="EE148" i="27" s="1"/>
  <c r="Y143" i="27" a="1"/>
  <c r="Y143" i="27" s="1"/>
  <c r="AS147" i="27" a="1"/>
  <c r="AS147" i="27" s="1"/>
  <c r="IU147" i="27" a="1"/>
  <c r="IU147" i="27" s="1"/>
  <c r="CA148" i="27" a="1"/>
  <c r="CA148" i="27" s="1"/>
  <c r="BI148" i="27" a="1"/>
  <c r="BI148" i="27" s="1"/>
  <c r="HL148" i="27" a="1"/>
  <c r="HL148" i="27" s="1"/>
  <c r="CA145" i="27" a="1"/>
  <c r="CA145" i="27" s="1"/>
  <c r="GQ147" i="27" a="1"/>
  <c r="GQ147" i="27" s="1"/>
  <c r="IJ148" i="27" a="1"/>
  <c r="IJ148" i="27" s="1"/>
  <c r="BN145" i="27" a="1"/>
  <c r="BN145" i="27" s="1"/>
  <c r="AQ147" i="27" a="1"/>
  <c r="AQ147" i="27" s="1"/>
  <c r="EN148" i="27" a="1"/>
  <c r="EN148" i="27" s="1"/>
  <c r="HD142" i="27" a="1"/>
  <c r="HD142" i="27" s="1"/>
  <c r="AH146" i="27" a="1"/>
  <c r="AH146" i="27" s="1"/>
  <c r="GE147" i="27" a="1"/>
  <c r="GE147" i="27" s="1"/>
  <c r="DG148" i="27" a="1"/>
  <c r="DG148" i="27" s="1"/>
  <c r="GL142" i="27" a="1"/>
  <c r="GL142" i="27" s="1"/>
  <c r="DB146" i="27" a="1"/>
  <c r="DB146" i="27" s="1"/>
  <c r="HM147" i="27" a="1"/>
  <c r="HM147" i="27" s="1"/>
  <c r="DI146" i="27" a="1"/>
  <c r="DI146" i="27" s="1"/>
  <c r="GL148" i="27" a="1"/>
  <c r="GL148" i="27" s="1"/>
  <c r="GL146" i="27" a="1"/>
  <c r="GL146" i="27" s="1"/>
  <c r="EY147" i="27" a="1"/>
  <c r="EY147" i="27" s="1"/>
  <c r="DU147" i="27" a="1"/>
  <c r="DU147" i="27" s="1"/>
  <c r="BY147" i="27" a="1"/>
  <c r="BY147" i="27" s="1"/>
  <c r="JN146" i="27" a="1"/>
  <c r="JN146" i="27" s="1"/>
  <c r="GG146" i="27" a="1"/>
  <c r="GG146" i="27" s="1"/>
  <c r="DU146" i="27" a="1"/>
  <c r="DU146" i="27" s="1"/>
  <c r="BI146" i="27" a="1"/>
  <c r="BI146" i="27" s="1"/>
  <c r="JF145" i="27" a="1"/>
  <c r="JF145" i="27" s="1"/>
  <c r="GT145" i="27" a="1"/>
  <c r="GT145" i="27" s="1"/>
  <c r="EH145" i="27" a="1"/>
  <c r="EH145" i="27" s="1"/>
  <c r="BV145" i="27" a="1"/>
  <c r="BV145" i="27" s="1"/>
  <c r="JD144" i="27" a="1"/>
  <c r="JD144" i="27" s="1"/>
  <c r="DR144" i="27" a="1"/>
  <c r="DR144" i="27" s="1"/>
  <c r="IO143" i="27" a="1"/>
  <c r="IO143" i="27" s="1"/>
  <c r="U143" i="27" a="1"/>
  <c r="U143" i="27" s="1"/>
  <c r="ER142" i="27" a="1"/>
  <c r="ER142" i="27" s="1"/>
  <c r="JO145" i="27" a="1"/>
  <c r="JO145" i="27" s="1"/>
  <c r="AP142" i="27" a="1"/>
  <c r="AP142" i="27" s="1"/>
  <c r="BZ142" i="27" a="1"/>
  <c r="BZ142" i="27" s="1"/>
  <c r="DT142" i="27" a="1"/>
  <c r="DT142" i="27" s="1"/>
  <c r="FN142" i="27" a="1"/>
  <c r="FN142" i="27" s="1"/>
  <c r="GX142" i="27" a="1"/>
  <c r="GX142" i="27" s="1"/>
  <c r="IR142" i="27" a="1"/>
  <c r="IR142" i="27" s="1"/>
  <c r="AC143" i="27" a="1"/>
  <c r="AC143" i="27" s="1"/>
  <c r="BM143" i="27" a="1"/>
  <c r="BM143" i="27" s="1"/>
  <c r="DG143" i="27" a="1"/>
  <c r="DG143" i="27" s="1"/>
  <c r="FA143" i="27" a="1"/>
  <c r="FA143" i="27" s="1"/>
  <c r="GK143" i="27" a="1"/>
  <c r="GK143" i="27" s="1"/>
  <c r="IS143" i="27" a="1"/>
  <c r="IS143" i="27" s="1"/>
  <c r="T144" i="27" a="1"/>
  <c r="T144" i="27" s="1"/>
  <c r="BN144" i="27" a="1"/>
  <c r="BN144" i="27" s="1"/>
  <c r="DH144" i="27" a="1"/>
  <c r="DH144" i="27" s="1"/>
  <c r="ER144" i="27" a="1"/>
  <c r="ER144" i="27" s="1"/>
  <c r="GZ144" i="27" a="1"/>
  <c r="GZ144" i="27" s="1"/>
  <c r="IJ144" i="27" a="1"/>
  <c r="IJ144" i="27" s="1"/>
  <c r="M145" i="27" a="1"/>
  <c r="M145" i="27" s="1"/>
  <c r="AC145" i="27" a="1"/>
  <c r="AC145" i="27" s="1"/>
  <c r="AV145" i="27" a="1"/>
  <c r="AV145" i="27" s="1"/>
  <c r="BL145" i="27" a="1"/>
  <c r="BL145" i="27" s="1"/>
  <c r="CB145" i="27" a="1"/>
  <c r="CB145" i="27" s="1"/>
  <c r="CR145" i="27" a="1"/>
  <c r="CR145" i="27" s="1"/>
  <c r="DH145" i="27" a="1"/>
  <c r="DH145" i="27" s="1"/>
  <c r="DX145" i="27" a="1"/>
  <c r="DX145" i="27" s="1"/>
  <c r="EN145" i="27" a="1"/>
  <c r="EN145" i="27" s="1"/>
  <c r="FD145" i="27" a="1"/>
  <c r="FD145" i="27" s="1"/>
  <c r="FT145" i="27" a="1"/>
  <c r="FT145" i="27" s="1"/>
  <c r="GJ145" i="27" a="1"/>
  <c r="GJ145" i="27" s="1"/>
  <c r="GZ145" i="27" a="1"/>
  <c r="GZ145" i="27" s="1"/>
  <c r="HU145" i="27" a="1"/>
  <c r="HU145" i="27" s="1"/>
  <c r="IK145" i="27" a="1"/>
  <c r="IK145" i="27" s="1"/>
  <c r="JD145" i="27" a="1"/>
  <c r="JD145" i="27" s="1"/>
  <c r="K146" i="27" a="1"/>
  <c r="K146" i="27" s="1"/>
  <c r="AA146" i="27" a="1"/>
  <c r="AA146" i="27" s="1"/>
  <c r="AV146" i="27" a="1"/>
  <c r="AV146" i="27" s="1"/>
  <c r="BO146" i="27" a="1"/>
  <c r="BO146" i="27" s="1"/>
  <c r="CE146" i="27" a="1"/>
  <c r="CE146" i="27" s="1"/>
  <c r="CU146" i="27" a="1"/>
  <c r="CU146" i="27" s="1"/>
  <c r="DK146" i="27" a="1"/>
  <c r="DK146" i="27" s="1"/>
  <c r="EA146" i="27" a="1"/>
  <c r="EA146" i="27" s="1"/>
  <c r="EQ146" i="27" a="1"/>
  <c r="EQ146" i="27" s="1"/>
  <c r="FG146" i="27" a="1"/>
  <c r="FG146" i="27" s="1"/>
  <c r="FW146" i="27" a="1"/>
  <c r="FW146" i="27" s="1"/>
  <c r="GM146" i="27" a="1"/>
  <c r="GM146" i="27" s="1"/>
  <c r="HC146" i="27" a="1"/>
  <c r="HC146" i="27" s="1"/>
  <c r="HS146" i="27" a="1"/>
  <c r="HS146" i="27" s="1"/>
  <c r="II146" i="27" a="1"/>
  <c r="II146" i="27" s="1"/>
  <c r="O147" i="27" a="1"/>
  <c r="O147" i="27" s="1"/>
  <c r="AG147" i="27" a="1"/>
  <c r="AG147" i="27" s="1"/>
  <c r="BD147" i="27" a="1"/>
  <c r="BD147" i="27" s="1"/>
  <c r="CA147" i="27" a="1"/>
  <c r="CA147" i="27" s="1"/>
  <c r="AX142" i="27" a="1"/>
  <c r="AX142" i="27" s="1"/>
  <c r="CV142" i="27" a="1"/>
  <c r="CV142" i="27" s="1"/>
  <c r="EP142" i="27" a="1"/>
  <c r="EP142" i="27" s="1"/>
  <c r="HT142" i="27" a="1"/>
  <c r="HT142" i="27" s="1"/>
  <c r="AO143" i="27" a="1"/>
  <c r="AO143" i="27" s="1"/>
  <c r="EC143" i="27" a="1"/>
  <c r="EC143" i="27" s="1"/>
  <c r="HG143" i="27" a="1"/>
  <c r="HG143" i="27" s="1"/>
  <c r="AB144" i="27" a="1"/>
  <c r="AB144" i="27" s="1"/>
  <c r="DP144" i="27" a="1"/>
  <c r="DP144" i="27" s="1"/>
  <c r="GT144" i="27" a="1"/>
  <c r="GT144" i="27" s="1"/>
  <c r="S145" i="27" a="1"/>
  <c r="S145" i="27" s="1"/>
  <c r="AY145" i="27" a="1"/>
  <c r="AY145" i="27" s="1"/>
  <c r="CM145" i="27" a="1"/>
  <c r="CM145" i="27" s="1"/>
  <c r="DS145" i="27" a="1"/>
  <c r="DS145" i="27" s="1"/>
  <c r="EY145" i="27" a="1"/>
  <c r="EY145" i="27" s="1"/>
  <c r="GE145" i="27" a="1"/>
  <c r="GE145" i="27" s="1"/>
  <c r="HK145" i="27" a="1"/>
  <c r="HK145" i="27" s="1"/>
  <c r="IQ145" i="27" a="1"/>
  <c r="IQ145" i="27" s="1"/>
  <c r="Q146" i="27" a="1"/>
  <c r="Q146" i="27" s="1"/>
  <c r="AG146" i="27" a="1"/>
  <c r="AG146" i="27" s="1"/>
  <c r="AW146" i="27" a="1"/>
  <c r="AW146" i="27" s="1"/>
  <c r="BM146" i="27" a="1"/>
  <c r="BM146" i="27" s="1"/>
  <c r="CX146" i="27" a="1"/>
  <c r="CX146" i="27" s="1"/>
  <c r="EG146" i="27" a="1"/>
  <c r="EG146" i="27" s="1"/>
  <c r="FM146" i="27" a="1"/>
  <c r="FM146" i="27" s="1"/>
  <c r="GS146" i="27" a="1"/>
  <c r="GS146" i="27" s="1"/>
  <c r="HY146" i="27" a="1"/>
  <c r="HY146" i="27" s="1"/>
  <c r="JE146" i="27" a="1"/>
  <c r="JE146" i="27" s="1"/>
  <c r="AK147" i="27" a="1"/>
  <c r="AK147" i="27" s="1"/>
  <c r="CE147" i="27" a="1"/>
  <c r="CE147" i="27" s="1"/>
  <c r="DT147" i="27" a="1"/>
  <c r="DT147" i="27" s="1"/>
  <c r="FP147" i="27" a="1"/>
  <c r="FP147" i="27" s="1"/>
  <c r="HE147" i="27" a="1"/>
  <c r="HE147" i="27" s="1"/>
  <c r="IY147" i="27" a="1"/>
  <c r="IY147" i="27" s="1"/>
  <c r="Y148" i="27" a="1"/>
  <c r="Y148" i="27" s="1"/>
  <c r="BV148" i="27" a="1"/>
  <c r="BV148" i="27" s="1"/>
  <c r="DM148" i="27" a="1"/>
  <c r="DM148" i="27" s="1"/>
  <c r="FL148" i="27" a="1"/>
  <c r="FL148" i="27" s="1"/>
  <c r="GV148" i="27" a="1"/>
  <c r="GV148" i="27" s="1"/>
  <c r="IM148" i="27" a="1"/>
  <c r="IM148" i="27" s="1"/>
  <c r="AD142" i="27" a="1"/>
  <c r="AD142" i="27" s="1"/>
  <c r="DR142" i="27" a="1"/>
  <c r="DR142" i="27" s="1"/>
  <c r="HJ142" i="27" a="1"/>
  <c r="HJ142" i="27" s="1"/>
  <c r="AE143" i="27" a="1"/>
  <c r="AE143" i="27" s="1"/>
  <c r="DW143" i="27" a="1"/>
  <c r="DW143" i="27" s="1"/>
  <c r="HA143" i="27" a="1"/>
  <c r="HA143" i="27" s="1"/>
  <c r="AJ144" i="27" a="1"/>
  <c r="AJ144" i="27" s="1"/>
  <c r="DX144" i="27" a="1"/>
  <c r="DX144" i="27" s="1"/>
  <c r="HB144" i="27" a="1"/>
  <c r="HB144" i="27" s="1"/>
  <c r="Q145" i="27" a="1"/>
  <c r="Q145" i="27" s="1"/>
  <c r="AW145" i="27" a="1"/>
  <c r="AW145" i="27" s="1"/>
  <c r="CS145" i="27" a="1"/>
  <c r="CS145" i="27" s="1"/>
  <c r="EB145" i="27" a="1"/>
  <c r="EB145" i="27" s="1"/>
  <c r="FM145" i="27" a="1"/>
  <c r="FM145" i="27" s="1"/>
  <c r="GS145" i="27" a="1"/>
  <c r="GS145" i="27" s="1"/>
  <c r="HY145" i="27" a="1"/>
  <c r="HY145" i="27" s="1"/>
  <c r="L146" i="27" a="1"/>
  <c r="L146" i="27" s="1"/>
  <c r="AR146" i="27" a="1"/>
  <c r="AR146" i="27" s="1"/>
  <c r="BX146" i="27" a="1"/>
  <c r="BX146" i="27" s="1"/>
  <c r="DD146" i="27" a="1"/>
  <c r="DD146" i="27" s="1"/>
  <c r="EM146" i="27" a="1"/>
  <c r="EM146" i="27" s="1"/>
  <c r="FX146" i="27" a="1"/>
  <c r="FX146" i="27" s="1"/>
  <c r="HD146" i="27" a="1"/>
  <c r="HD146" i="27" s="1"/>
  <c r="IJ146" i="27" a="1"/>
  <c r="IJ146" i="27" s="1"/>
  <c r="G147" i="27" a="1"/>
  <c r="G147" i="27" s="1"/>
  <c r="BC147" i="27" a="1"/>
  <c r="BC147" i="27" s="1"/>
  <c r="CR147" i="27" a="1"/>
  <c r="CR147" i="27" s="1"/>
  <c r="EG147" i="27" a="1"/>
  <c r="EG147" i="27" s="1"/>
  <c r="HW148" i="27" a="1"/>
  <c r="HW148" i="27" s="1"/>
  <c r="EM148" i="27" a="1"/>
  <c r="EM148" i="27" s="1"/>
  <c r="CB148" i="27" a="1"/>
  <c r="CB148" i="27" s="1"/>
  <c r="T148" i="27" a="1"/>
  <c r="T148" i="27" s="1"/>
  <c r="HT147" i="27" a="1"/>
  <c r="HT147" i="27" s="1"/>
  <c r="FH147" i="27" a="1"/>
  <c r="FH147" i="27" s="1"/>
  <c r="CJ147" i="27" a="1"/>
  <c r="CJ147" i="27" s="1"/>
  <c r="HU146" i="27" a="1"/>
  <c r="HU146" i="27" s="1"/>
  <c r="AK146" i="27" a="1"/>
  <c r="AK146" i="27" s="1"/>
  <c r="FV145" i="27" a="1"/>
  <c r="FV145" i="27" s="1"/>
  <c r="AX145" i="27" a="1"/>
  <c r="AX145" i="27" s="1"/>
  <c r="BX144" i="27" a="1"/>
  <c r="BX144" i="27" s="1"/>
  <c r="IJ142" i="27" a="1"/>
  <c r="IJ142" i="27" s="1"/>
  <c r="K142" i="27" a="1"/>
  <c r="K142" i="27" s="1"/>
  <c r="AA142" i="27" a="1"/>
  <c r="AA142" i="27" s="1"/>
  <c r="AQ142" i="27" a="1"/>
  <c r="AQ142" i="27" s="1"/>
  <c r="BG142" i="27" a="1"/>
  <c r="BG142" i="27" s="1"/>
  <c r="BW142" i="27" a="1"/>
  <c r="BW142" i="27" s="1"/>
  <c r="CM142" i="27" a="1"/>
  <c r="CM142" i="27" s="1"/>
  <c r="DC142" i="27" a="1"/>
  <c r="DC142" i="27" s="1"/>
  <c r="DS142" i="27" a="1"/>
  <c r="DS142" i="27" s="1"/>
  <c r="EQ142" i="27" a="1"/>
  <c r="EQ142" i="27" s="1"/>
  <c r="FG142" i="27" a="1"/>
  <c r="FG142" i="27" s="1"/>
  <c r="FW142" i="27" a="1"/>
  <c r="FW142" i="27" s="1"/>
  <c r="GM142" i="27" a="1"/>
  <c r="GM142" i="27" s="1"/>
  <c r="HC142" i="27" a="1"/>
  <c r="HC142" i="27" s="1"/>
  <c r="IA142" i="27" a="1"/>
  <c r="IA142" i="27" s="1"/>
  <c r="IQ142" i="27" a="1"/>
  <c r="IQ142" i="27" s="1"/>
  <c r="JG142" i="27" a="1"/>
  <c r="JG142" i="27" s="1"/>
  <c r="N143" i="27" a="1"/>
  <c r="N143" i="27" s="1"/>
  <c r="AD143" i="27" a="1"/>
  <c r="AD143" i="27" s="1"/>
  <c r="AT143" i="27" a="1"/>
  <c r="AT143" i="27" s="1"/>
  <c r="BR143" i="27" a="1"/>
  <c r="BR143" i="27" s="1"/>
  <c r="CH143" i="27" a="1"/>
  <c r="CH143" i="27" s="1"/>
  <c r="CX143" i="27" a="1"/>
  <c r="CX143" i="27" s="1"/>
  <c r="DN143" i="27" a="1"/>
  <c r="DN143" i="27" s="1"/>
  <c r="ED143" i="27" a="1"/>
  <c r="ED143" i="27" s="1"/>
  <c r="ET143" i="27" a="1"/>
  <c r="ET143" i="27" s="1"/>
  <c r="FJ143" i="27" a="1"/>
  <c r="FJ143" i="27" s="1"/>
  <c r="GH143" i="27" a="1"/>
  <c r="GH143" i="27" s="1"/>
  <c r="GX143" i="27" a="1"/>
  <c r="GX143" i="27" s="1"/>
  <c r="HN143" i="27" a="1"/>
  <c r="HN143" i="27" s="1"/>
  <c r="ID143" i="27" a="1"/>
  <c r="ID143" i="27" s="1"/>
  <c r="IT143" i="27" a="1"/>
  <c r="IT143" i="27" s="1"/>
  <c r="JJ143" i="27" a="1"/>
  <c r="JJ143" i="27" s="1"/>
  <c r="Q144" i="27" a="1"/>
  <c r="Q144" i="27" s="1"/>
  <c r="AG144" i="27" a="1"/>
  <c r="AG144" i="27" s="1"/>
  <c r="AW144" i="27" a="1"/>
  <c r="AW144" i="27" s="1"/>
  <c r="BM144" i="27" a="1"/>
  <c r="BM144" i="27" s="1"/>
  <c r="CC144" i="27" a="1"/>
  <c r="CC144" i="27" s="1"/>
  <c r="CS144" i="27" a="1"/>
  <c r="CS144" i="27" s="1"/>
  <c r="DI144" i="27" a="1"/>
  <c r="DI144" i="27" s="1"/>
  <c r="DY144" i="27" a="1"/>
  <c r="DY144" i="27" s="1"/>
  <c r="EO144" i="27" a="1"/>
  <c r="EO144" i="27" s="1"/>
  <c r="FM144" i="27" a="1"/>
  <c r="FM144" i="27" s="1"/>
  <c r="GC144" i="27" a="1"/>
  <c r="GC144" i="27" s="1"/>
  <c r="GS144" i="27" a="1"/>
  <c r="GS144" i="27" s="1"/>
  <c r="HI144" i="27" a="1"/>
  <c r="HI144" i="27" s="1"/>
  <c r="HY144" i="27" a="1"/>
  <c r="HY144" i="27" s="1"/>
  <c r="IO144" i="27" a="1"/>
  <c r="IO144" i="27" s="1"/>
  <c r="JE144" i="27" a="1"/>
  <c r="JE144" i="27" s="1"/>
  <c r="F144" i="27" a="1"/>
  <c r="F144" i="27" s="1"/>
  <c r="ID148" i="27" a="1"/>
  <c r="ID148" i="27" s="1"/>
  <c r="GX148" i="27" a="1"/>
  <c r="GX148" i="27" s="1"/>
  <c r="FR148" i="27" a="1"/>
  <c r="FR148" i="27" s="1"/>
  <c r="EL148" i="27" a="1"/>
  <c r="EL148" i="27" s="1"/>
  <c r="DF148" i="27" a="1"/>
  <c r="DF148" i="27" s="1"/>
  <c r="BZ148" i="27" a="1"/>
  <c r="BZ148" i="27" s="1"/>
  <c r="AT148" i="27" a="1"/>
  <c r="AT148" i="27" s="1"/>
  <c r="N148" i="27" a="1"/>
  <c r="N148" i="27" s="1"/>
  <c r="IP147" i="27" a="1"/>
  <c r="IP147" i="27" s="1"/>
  <c r="HJ147" i="27" a="1"/>
  <c r="HJ147" i="27" s="1"/>
  <c r="GD147" i="27" a="1"/>
  <c r="GD147" i="27" s="1"/>
  <c r="EH147" i="27" a="1"/>
  <c r="EH147" i="27" s="1"/>
  <c r="DR147" i="27" a="1"/>
  <c r="DR147" i="27" s="1"/>
  <c r="CL147" i="27" a="1"/>
  <c r="CL147" i="27" s="1"/>
  <c r="BF147" i="27" a="1"/>
  <c r="BF147" i="27" s="1"/>
  <c r="J147" i="27" a="1"/>
  <c r="J147" i="27" s="1"/>
  <c r="HN144" i="27" a="1"/>
  <c r="HN144" i="27" s="1"/>
  <c r="FB144" i="27" a="1"/>
  <c r="FB144" i="27" s="1"/>
  <c r="CP144" i="27" a="1"/>
  <c r="CP144" i="27" s="1"/>
  <c r="AD144" i="27" a="1"/>
  <c r="AD144" i="27" s="1"/>
  <c r="IA143" i="27" a="1"/>
  <c r="IA143" i="27" s="1"/>
  <c r="FO143" i="27" a="1"/>
  <c r="FO143" i="27" s="1"/>
  <c r="DC143" i="27" a="1"/>
  <c r="DC143" i="27" s="1"/>
  <c r="K143" i="27" a="1"/>
  <c r="K143" i="27" s="1"/>
  <c r="HH142" i="27" a="1"/>
  <c r="HH142" i="27" s="1"/>
  <c r="GB142" i="27" a="1"/>
  <c r="GB142" i="27" s="1"/>
  <c r="CJ142" i="27" a="1"/>
  <c r="CJ142" i="27" s="1"/>
  <c r="X142" i="27" a="1"/>
  <c r="X142" i="27" s="1"/>
  <c r="FD143" i="27" a="1"/>
  <c r="FD143" i="27" s="1"/>
  <c r="HH143" i="27" a="1"/>
  <c r="HH143" i="27" s="1"/>
  <c r="IF143" i="27" a="1"/>
  <c r="IF143" i="27" s="1"/>
  <c r="JD143" i="27" a="1"/>
  <c r="JD143" i="27" s="1"/>
  <c r="S144" i="27" a="1"/>
  <c r="S144" i="27" s="1"/>
  <c r="AQ144" i="27" a="1"/>
  <c r="AQ144" i="27" s="1"/>
  <c r="BO144" i="27" a="1"/>
  <c r="BO144" i="27" s="1"/>
  <c r="CM144" i="27" a="1"/>
  <c r="CM144" i="27" s="1"/>
  <c r="DK144" i="27" a="1"/>
  <c r="DK144" i="27" s="1"/>
  <c r="EI144" i="27" a="1"/>
  <c r="EI144" i="27" s="1"/>
  <c r="FO144" i="27" a="1"/>
  <c r="FO144" i="27" s="1"/>
  <c r="GM144" i="27" a="1"/>
  <c r="GM144" i="27" s="1"/>
  <c r="HK144" i="27" a="1"/>
  <c r="HK144" i="27" s="1"/>
  <c r="II144" i="27" a="1"/>
  <c r="II144" i="27" s="1"/>
  <c r="JG144" i="27" a="1"/>
  <c r="JG144" i="27" s="1"/>
  <c r="JG148" i="27" a="1"/>
  <c r="JG148" i="27" s="1"/>
  <c r="IQ148" i="27" a="1"/>
  <c r="IQ148" i="27" s="1"/>
  <c r="HK148" i="27" a="1"/>
  <c r="HK148" i="27" s="1"/>
  <c r="GE148" i="27" a="1"/>
  <c r="GE148" i="27" s="1"/>
  <c r="EY148" i="27" a="1"/>
  <c r="EY148" i="27" s="1"/>
  <c r="DS148" i="27" a="1"/>
  <c r="DS148" i="27" s="1"/>
  <c r="CM148" i="27" a="1"/>
  <c r="CM148" i="27" s="1"/>
  <c r="AQ148" i="27" a="1"/>
  <c r="AQ148" i="27" s="1"/>
  <c r="K148" i="27" a="1"/>
  <c r="K148" i="27" s="1"/>
  <c r="HV147" i="27" a="1"/>
  <c r="HV147" i="27" s="1"/>
  <c r="FJ147" i="27" a="1"/>
  <c r="FJ147" i="27" s="1"/>
  <c r="DN147" i="27" a="1"/>
  <c r="DN147" i="27" s="1"/>
  <c r="BR147" i="27" a="1"/>
  <c r="BR147" i="27" s="1"/>
  <c r="V147" i="27" a="1"/>
  <c r="V147" i="27" s="1"/>
  <c r="HF144" i="27" a="1"/>
  <c r="HF144" i="27" s="1"/>
  <c r="CH144" i="27" a="1"/>
  <c r="CH144" i="27" s="1"/>
  <c r="IY143" i="27" a="1"/>
  <c r="IY143" i="27" s="1"/>
  <c r="FG143" i="27" a="1"/>
  <c r="FG143" i="27" s="1"/>
  <c r="BO143" i="27" a="1"/>
  <c r="BO143" i="27" s="1"/>
  <c r="JL142" i="27" a="1"/>
  <c r="JL142" i="27" s="1"/>
  <c r="FT142" i="27" a="1"/>
  <c r="FT142" i="27" s="1"/>
  <c r="CB142" i="27" a="1"/>
  <c r="CB142" i="27" s="1"/>
  <c r="FC148" i="27" a="1"/>
  <c r="FC148" i="27" s="1"/>
  <c r="HD148" i="27" a="1"/>
  <c r="HD148" i="27" s="1"/>
  <c r="IS148" i="27" a="1"/>
  <c r="IS148" i="27" s="1"/>
  <c r="JE147" i="27" a="1"/>
  <c r="JE147" i="27" s="1"/>
  <c r="GU147" i="27" a="1"/>
  <c r="GU147" i="27" s="1"/>
  <c r="HI147" i="27" a="1"/>
  <c r="HI147" i="27" s="1"/>
  <c r="CT148" i="27" a="1"/>
  <c r="CT148" i="27" s="1"/>
  <c r="IW148" i="27" a="1"/>
  <c r="IW148" i="27" s="1"/>
  <c r="JK145" i="27" a="1"/>
  <c r="JK145" i="27" s="1"/>
  <c r="Q148" i="27" a="1"/>
  <c r="Q148" i="27" s="1"/>
  <c r="HG145" i="27" a="1"/>
  <c r="HG145" i="27" s="1"/>
  <c r="FU147" i="27" a="1"/>
  <c r="FU147" i="27" s="1"/>
  <c r="FV148" i="27" a="1"/>
  <c r="FV148" i="27" s="1"/>
  <c r="AR144" i="27" a="1"/>
  <c r="AR144" i="27" s="1"/>
  <c r="FF146" i="27" a="1"/>
  <c r="FF146" i="27" s="1"/>
  <c r="IJ147" i="27" a="1"/>
  <c r="IJ147" i="27" s="1"/>
  <c r="EO148" i="27" a="1"/>
  <c r="EO148" i="27" s="1"/>
  <c r="FH148" i="27" a="1"/>
  <c r="FH148" i="27" s="1"/>
  <c r="FJ142" i="27" a="1"/>
  <c r="FJ142" i="27" s="1"/>
  <c r="IN146" i="27" a="1"/>
  <c r="IN146" i="27" s="1"/>
  <c r="JP142" i="27" a="1"/>
  <c r="JP142" i="27" s="1"/>
  <c r="HM146" i="27" a="1"/>
  <c r="HM146" i="27" s="1"/>
  <c r="DI143" i="27" a="1"/>
  <c r="DI143" i="27" s="1"/>
  <c r="T142" i="27" a="1"/>
  <c r="T142" i="27" s="1"/>
  <c r="CH142" i="27" a="1"/>
  <c r="CH142" i="27" s="1"/>
  <c r="EW147" i="27" a="1"/>
  <c r="EW147" i="27" s="1"/>
  <c r="DC147" i="27" a="1"/>
  <c r="DC147" i="27" s="1"/>
  <c r="AA147" i="27" a="1"/>
  <c r="AA147" i="27" s="1"/>
  <c r="IS146" i="27" a="1"/>
  <c r="IS146" i="27" s="1"/>
  <c r="FV146" i="27" a="1"/>
  <c r="FV146" i="27" s="1"/>
  <c r="DJ146" i="27" a="1"/>
  <c r="DJ146" i="27" s="1"/>
  <c r="AX146" i="27" a="1"/>
  <c r="AX146" i="27" s="1"/>
  <c r="IU145" i="27" a="1"/>
  <c r="IU145" i="27" s="1"/>
  <c r="GI145" i="27" a="1"/>
  <c r="GI145" i="27" s="1"/>
  <c r="DW145" i="27" a="1"/>
  <c r="DW145" i="27" s="1"/>
  <c r="BK145" i="27" a="1"/>
  <c r="BK145" i="27" s="1"/>
  <c r="IP144" i="27" a="1"/>
  <c r="IP144" i="27" s="1"/>
  <c r="DD144" i="27" a="1"/>
  <c r="DD144" i="27" s="1"/>
  <c r="ES143" i="27" a="1"/>
  <c r="ES143" i="27" s="1"/>
  <c r="G143" i="27" a="1"/>
  <c r="G143" i="27" s="1"/>
  <c r="ED142" i="27" a="1"/>
  <c r="ED142" i="27" s="1"/>
  <c r="JO147" i="27" a="1"/>
  <c r="JO147" i="27" s="1"/>
  <c r="BG146" i="27" a="1"/>
  <c r="BG146" i="27" s="1"/>
  <c r="J142" i="27" a="1"/>
  <c r="J142" i="27" s="1"/>
  <c r="AT142" i="27" a="1"/>
  <c r="AT142" i="27" s="1"/>
  <c r="CN142" i="27" a="1"/>
  <c r="CN142" i="27" s="1"/>
  <c r="EH142" i="27" a="1"/>
  <c r="EH142" i="27" s="1"/>
  <c r="FR142" i="27" a="1"/>
  <c r="FR142" i="27" s="1"/>
  <c r="HL142" i="27" a="1"/>
  <c r="HL142" i="27" s="1"/>
  <c r="JF142" i="27" a="1"/>
  <c r="JF142" i="27" s="1"/>
  <c r="AG143" i="27" a="1"/>
  <c r="AG143" i="27" s="1"/>
  <c r="CA143" i="27" a="1"/>
  <c r="CA143" i="27" s="1"/>
  <c r="DU143" i="27" a="1"/>
  <c r="DU143" i="27" s="1"/>
  <c r="FE143" i="27" a="1"/>
  <c r="FE143" i="27" s="1"/>
  <c r="GY143" i="27" a="1"/>
  <c r="GY143" i="27" s="1"/>
  <c r="IW143" i="27" a="1"/>
  <c r="IW143" i="27" s="1"/>
  <c r="AH144" i="27" a="1"/>
  <c r="AH144" i="27" s="1"/>
  <c r="CB144" i="27" a="1"/>
  <c r="CB144" i="27" s="1"/>
  <c r="DL144" i="27" a="1"/>
  <c r="DL144" i="27" s="1"/>
  <c r="FF144" i="27" a="1"/>
  <c r="FF144" i="27" s="1"/>
  <c r="HD144" i="27" a="1"/>
  <c r="HD144" i="27" s="1"/>
  <c r="IX144" i="27" a="1"/>
  <c r="IX144" i="27" s="1"/>
  <c r="P145" i="27" a="1"/>
  <c r="P145" i="27" s="1"/>
  <c r="AK145" i="27" a="1"/>
  <c r="AK145" i="27" s="1"/>
  <c r="BA145" i="27" a="1"/>
  <c r="BA145" i="27" s="1"/>
  <c r="BQ145" i="27" a="1"/>
  <c r="BQ145" i="27" s="1"/>
  <c r="CG145" i="27" a="1"/>
  <c r="CG145" i="27" s="1"/>
  <c r="CW145" i="27" a="1"/>
  <c r="CW145" i="27" s="1"/>
  <c r="DM145" i="27" a="1"/>
  <c r="DM145" i="27" s="1"/>
  <c r="EC145" i="27" a="1"/>
  <c r="EC145" i="27" s="1"/>
  <c r="ES145" i="27" a="1"/>
  <c r="ES145" i="27" s="1"/>
  <c r="FI145" i="27" a="1"/>
  <c r="FI145" i="27" s="1"/>
  <c r="FY145" i="27" a="1"/>
  <c r="FY145" i="27" s="1"/>
  <c r="GO145" i="27" a="1"/>
  <c r="GO145" i="27" s="1"/>
  <c r="HE145" i="27" a="1"/>
  <c r="HE145" i="27" s="1"/>
  <c r="HX145" i="27" a="1"/>
  <c r="HX145" i="27" s="1"/>
  <c r="IS145" i="27" a="1"/>
  <c r="IS145" i="27" s="1"/>
  <c r="JI145" i="27" a="1"/>
  <c r="JI145" i="27" s="1"/>
  <c r="P146" i="27" a="1"/>
  <c r="P146" i="27" s="1"/>
  <c r="AI146" i="27" a="1"/>
  <c r="AI146" i="27" s="1"/>
  <c r="AY146" i="27" a="1"/>
  <c r="AY146" i="27" s="1"/>
  <c r="BT146" i="27" a="1"/>
  <c r="BT146" i="27" s="1"/>
  <c r="CJ146" i="27" a="1"/>
  <c r="CJ146" i="27" s="1"/>
  <c r="CZ146" i="27" a="1"/>
  <c r="CZ146" i="27" s="1"/>
  <c r="DP146" i="27" a="1"/>
  <c r="DP146" i="27" s="1"/>
  <c r="EF146" i="27" a="1"/>
  <c r="EF146" i="27" s="1"/>
  <c r="EV146" i="27" a="1"/>
  <c r="EV146" i="27" s="1"/>
  <c r="FL146" i="27" a="1"/>
  <c r="FL146" i="27" s="1"/>
  <c r="GB146" i="27" a="1"/>
  <c r="GB146" i="27" s="1"/>
  <c r="GR146" i="27" a="1"/>
  <c r="GR146" i="27" s="1"/>
  <c r="HH146" i="27" a="1"/>
  <c r="HH146" i="27" s="1"/>
  <c r="HX146" i="27" a="1"/>
  <c r="HX146" i="27" s="1"/>
  <c r="IQ146" i="27" a="1"/>
  <c r="IQ146" i="27" s="1"/>
  <c r="JG146" i="27" a="1"/>
  <c r="JG146" i="27" s="1"/>
  <c r="Q147" i="27" a="1"/>
  <c r="Q147" i="27" s="1"/>
  <c r="AN147" i="27" a="1"/>
  <c r="AN147" i="27" s="1"/>
  <c r="BK147" i="27" a="1"/>
  <c r="BK147" i="27" s="1"/>
  <c r="R142" i="27" a="1"/>
  <c r="R142" i="27" s="1"/>
  <c r="BB142" i="27" a="1"/>
  <c r="BB142" i="27" s="1"/>
  <c r="DJ142" i="27" a="1"/>
  <c r="DJ142" i="27" s="1"/>
  <c r="ET142" i="27" a="1"/>
  <c r="ET142" i="27" s="1"/>
  <c r="GN142" i="27" a="1"/>
  <c r="GN142" i="27" s="1"/>
  <c r="IH142" i="27" a="1"/>
  <c r="IH142" i="27" s="1"/>
  <c r="I143" i="27" a="1"/>
  <c r="I143" i="27" s="1"/>
  <c r="BC143" i="27" a="1"/>
  <c r="BC143" i="27" s="1"/>
  <c r="CW143" i="27" a="1"/>
  <c r="CW143" i="27" s="1"/>
  <c r="EG143" i="27" a="1"/>
  <c r="EG143" i="27" s="1"/>
  <c r="GA143" i="27" a="1"/>
  <c r="GA143" i="27" s="1"/>
  <c r="HU143" i="27" a="1"/>
  <c r="HU143" i="27" s="1"/>
  <c r="JE143" i="27" a="1"/>
  <c r="JE143" i="27" s="1"/>
  <c r="AP144" i="27" a="1"/>
  <c r="AP144" i="27" s="1"/>
  <c r="CJ144" i="27" a="1"/>
  <c r="CJ144" i="27" s="1"/>
  <c r="DT144" i="27" a="1"/>
  <c r="DT144" i="27" s="1"/>
  <c r="FN144" i="27" a="1"/>
  <c r="FN144" i="27" s="1"/>
  <c r="HH144" i="27" a="1"/>
  <c r="HH144" i="27" s="1"/>
  <c r="JF144" i="27" a="1"/>
  <c r="JF144" i="27" s="1"/>
  <c r="V145" i="27" a="1"/>
  <c r="V145" i="27" s="1"/>
  <c r="AL145" i="27" a="1"/>
  <c r="AL145" i="27" s="1"/>
  <c r="BB145" i="27" a="1"/>
  <c r="BB145" i="27" s="1"/>
  <c r="BW145" i="27" a="1"/>
  <c r="BW145" i="27" s="1"/>
  <c r="CP145" i="27" a="1"/>
  <c r="CP145" i="27" s="1"/>
  <c r="DF145" i="27" a="1"/>
  <c r="DF145" i="27" s="1"/>
  <c r="DV145" i="27" a="1"/>
  <c r="DV145" i="27" s="1"/>
  <c r="EL145" i="27" a="1"/>
  <c r="EL145" i="27" s="1"/>
  <c r="FB145" i="27" a="1"/>
  <c r="FB145" i="27" s="1"/>
  <c r="FR145" i="27" a="1"/>
  <c r="FR145" i="27" s="1"/>
  <c r="GH145" i="27" a="1"/>
  <c r="GH145" i="27" s="1"/>
  <c r="GX145" i="27" a="1"/>
  <c r="GX145" i="27" s="1"/>
  <c r="HN145" i="27" a="1"/>
  <c r="HN145" i="27" s="1"/>
  <c r="ID145" i="27" a="1"/>
  <c r="ID145" i="27" s="1"/>
  <c r="IT145" i="27" a="1"/>
  <c r="IT145" i="27" s="1"/>
  <c r="JJ145" i="27" a="1"/>
  <c r="JJ145" i="27" s="1"/>
  <c r="V146" i="27" a="1"/>
  <c r="V146" i="27" s="1"/>
  <c r="AL146" i="27" a="1"/>
  <c r="AL146" i="27" s="1"/>
  <c r="BB146" i="27" a="1"/>
  <c r="BB146" i="27" s="1"/>
  <c r="BR146" i="27" a="1"/>
  <c r="BR146" i="27" s="1"/>
  <c r="CK146" i="27" a="1"/>
  <c r="CK146" i="27" s="1"/>
  <c r="DA146" i="27" a="1"/>
  <c r="DA146" i="27" s="1"/>
  <c r="DV146" i="27" a="1"/>
  <c r="DV146" i="27" s="1"/>
  <c r="EL146" i="27" a="1"/>
  <c r="EL146" i="27" s="1"/>
  <c r="FB146" i="27" a="1"/>
  <c r="FB146" i="27" s="1"/>
  <c r="FR146" i="27" a="1"/>
  <c r="FR146" i="27" s="1"/>
  <c r="GH146" i="27" a="1"/>
  <c r="GH146" i="27" s="1"/>
  <c r="GX146" i="27" a="1"/>
  <c r="GX146" i="27" s="1"/>
  <c r="HN146" i="27" a="1"/>
  <c r="HN146" i="27" s="1"/>
  <c r="ID146" i="27" a="1"/>
  <c r="ID146" i="27" s="1"/>
  <c r="IT146" i="27" a="1"/>
  <c r="IT146" i="27" s="1"/>
  <c r="JJ146" i="27" a="1"/>
  <c r="JJ146" i="27" s="1"/>
  <c r="U147" i="27" a="1"/>
  <c r="U147" i="27" s="1"/>
  <c r="AR147" i="27" a="1"/>
  <c r="AR147" i="27" s="1"/>
  <c r="BO147" i="27" a="1"/>
  <c r="BO147" i="27" s="1"/>
  <c r="CG147" i="27" a="1"/>
  <c r="CG147" i="27" s="1"/>
  <c r="DD147" i="27" a="1"/>
  <c r="DD147" i="27" s="1"/>
  <c r="EA147" i="27" a="1"/>
  <c r="EA147" i="27" s="1"/>
  <c r="EZ147" i="27" a="1"/>
  <c r="EZ147" i="27" s="1"/>
  <c r="FW147" i="27" a="1"/>
  <c r="FW147" i="27" s="1"/>
  <c r="GO147" i="27" a="1"/>
  <c r="GO147" i="27" s="1"/>
  <c r="HL147" i="27" a="1"/>
  <c r="HL147" i="27" s="1"/>
  <c r="II147" i="27" a="1"/>
  <c r="II147" i="27" s="1"/>
  <c r="JA147" i="27" a="1"/>
  <c r="JA147" i="27" s="1"/>
  <c r="L148" i="27" a="1"/>
  <c r="L148" i="27" s="1"/>
  <c r="AN148" i="27" a="1"/>
  <c r="AN148" i="27" s="1"/>
  <c r="BC148" i="27" a="1"/>
  <c r="BC148" i="27" s="1"/>
  <c r="BX148" i="27" a="1"/>
  <c r="BX148" i="27" s="1"/>
  <c r="CZ148" i="27" a="1"/>
  <c r="CZ148" i="27" s="1"/>
  <c r="DO148" i="27" a="1"/>
  <c r="DO148" i="27" s="1"/>
  <c r="ES148" i="27" a="1"/>
  <c r="ES148" i="27" s="1"/>
  <c r="FN148" i="27" a="1"/>
  <c r="FN148" i="27" s="1"/>
  <c r="GC148" i="27" a="1"/>
  <c r="GC148" i="27" s="1"/>
  <c r="HE148" i="27" a="1"/>
  <c r="HE148" i="27" s="1"/>
  <c r="HZ148" i="27" a="1"/>
  <c r="HZ148" i="27" s="1"/>
  <c r="IO148" i="27" a="1"/>
  <c r="IO148" i="27" s="1"/>
  <c r="F143" i="27" a="1"/>
  <c r="F143" i="27" s="1"/>
  <c r="AR142" i="27" a="1"/>
  <c r="AR142" i="27" s="1"/>
  <c r="CL142" i="27" a="1"/>
  <c r="CL142" i="27" s="1"/>
  <c r="DV142" i="27" a="1"/>
  <c r="DV142" i="27" s="1"/>
  <c r="GD142" i="27" a="1"/>
  <c r="GD142" i="27" s="1"/>
  <c r="HN142" i="27" a="1"/>
  <c r="HN142" i="27" s="1"/>
  <c r="JH142" i="27" a="1"/>
  <c r="JH142" i="27" s="1"/>
  <c r="AS143" i="27" a="1"/>
  <c r="AS143" i="27" s="1"/>
  <c r="CC143" i="27" a="1"/>
  <c r="CC143" i="27" s="1"/>
  <c r="EK143" i="27" a="1"/>
  <c r="EK143" i="27" s="1"/>
  <c r="FU143" i="27" a="1"/>
  <c r="FU143" i="27" s="1"/>
  <c r="HO143" i="27" a="1"/>
  <c r="HO143" i="27" s="1"/>
  <c r="JI143" i="27" a="1"/>
  <c r="JI143" i="27" s="1"/>
  <c r="AX144" i="27" a="1"/>
  <c r="AX144" i="27" s="1"/>
  <c r="CR144" i="27" a="1"/>
  <c r="CR144" i="27" s="1"/>
  <c r="EB144" i="27" a="1"/>
  <c r="EB144" i="27" s="1"/>
  <c r="FV144" i="27" a="1"/>
  <c r="FV144" i="27" s="1"/>
  <c r="HP144" i="27" a="1"/>
  <c r="HP144" i="27" s="1"/>
  <c r="IZ144" i="27" a="1"/>
  <c r="IZ144" i="27" s="1"/>
  <c r="T145" i="27" a="1"/>
  <c r="T145" i="27" s="1"/>
  <c r="AJ145" i="27" a="1"/>
  <c r="AJ145" i="27" s="1"/>
  <c r="AZ145" i="27" a="1"/>
  <c r="AZ145" i="27" s="1"/>
  <c r="BP145" i="27" a="1"/>
  <c r="BP145" i="27" s="1"/>
  <c r="CF145" i="27" a="1"/>
  <c r="CF145" i="27" s="1"/>
  <c r="CV145" i="27" a="1"/>
  <c r="CV145" i="27" s="1"/>
  <c r="DQ145" i="27" a="1"/>
  <c r="DQ145" i="27" s="1"/>
  <c r="EG145" i="27" a="1"/>
  <c r="EG145" i="27" s="1"/>
  <c r="EZ145" i="27" a="1"/>
  <c r="EZ145" i="27" s="1"/>
  <c r="FP145" i="27" a="1"/>
  <c r="FP145" i="27" s="1"/>
  <c r="GF145" i="27" a="1"/>
  <c r="GF145" i="27" s="1"/>
  <c r="GV145" i="27" a="1"/>
  <c r="GV145" i="27" s="1"/>
  <c r="HL145" i="27" a="1"/>
  <c r="HL145" i="27" s="1"/>
  <c r="IB145" i="27" a="1"/>
  <c r="IB145" i="27" s="1"/>
  <c r="IR145" i="27" a="1"/>
  <c r="IR145" i="27" s="1"/>
  <c r="JH145" i="27" a="1"/>
  <c r="JH145" i="27" s="1"/>
  <c r="O146" i="27" a="1"/>
  <c r="O146" i="27" s="1"/>
  <c r="AE146" i="27" a="1"/>
  <c r="AE146" i="27" s="1"/>
  <c r="AU146" i="27" a="1"/>
  <c r="AU146" i="27" s="1"/>
  <c r="BK146" i="27" a="1"/>
  <c r="BK146" i="27" s="1"/>
  <c r="CA146" i="27" a="1"/>
  <c r="CA146" i="27" s="1"/>
  <c r="CQ146" i="27" a="1"/>
  <c r="CQ146" i="27" s="1"/>
  <c r="DG146" i="27" a="1"/>
  <c r="DG146" i="27" s="1"/>
  <c r="DW146" i="27" a="1"/>
  <c r="DW146" i="27" s="1"/>
  <c r="ER146" i="27" a="1"/>
  <c r="ER146" i="27" s="1"/>
  <c r="FH146" i="27" a="1"/>
  <c r="FH146" i="27" s="1"/>
  <c r="GA146" i="27" a="1"/>
  <c r="GA146" i="27" s="1"/>
  <c r="GQ146" i="27" a="1"/>
  <c r="GQ146" i="27" s="1"/>
  <c r="HG146" i="27" a="1"/>
  <c r="HG146" i="27" s="1"/>
  <c r="HW146" i="27" a="1"/>
  <c r="HW146" i="27" s="1"/>
  <c r="IM146" i="27" a="1"/>
  <c r="IM146" i="27" s="1"/>
  <c r="JC146" i="27" a="1"/>
  <c r="JC146" i="27" s="1"/>
  <c r="I147" i="27" a="1"/>
  <c r="I147" i="27" s="1"/>
  <c r="AM147" i="27" a="1"/>
  <c r="AM147" i="27" s="1"/>
  <c r="BE147" i="27" a="1"/>
  <c r="BE147" i="27" s="1"/>
  <c r="CB147" i="27" a="1"/>
  <c r="CB147" i="27" s="1"/>
  <c r="CY147" i="27" a="1"/>
  <c r="CY147" i="27" s="1"/>
  <c r="DQ147" i="27" a="1"/>
  <c r="DQ147" i="27" s="1"/>
  <c r="EN147" i="27" a="1"/>
  <c r="EN147" i="27" s="1"/>
  <c r="JE148" i="27" a="1"/>
  <c r="JE148" i="27" s="1"/>
  <c r="HT148" i="27" a="1"/>
  <c r="HT148" i="27" s="1"/>
  <c r="GI148" i="27" a="1"/>
  <c r="GI148" i="27" s="1"/>
  <c r="FA148" i="27" a="1"/>
  <c r="FA148" i="27" s="1"/>
  <c r="EG148" i="27" a="1"/>
  <c r="EG148" i="27" s="1"/>
  <c r="CY148" i="27" a="1"/>
  <c r="CY148" i="27" s="1"/>
  <c r="BQ148" i="27" a="1"/>
  <c r="BQ148" i="27" s="1"/>
  <c r="AW148" i="27" a="1"/>
  <c r="AW148" i="27" s="1"/>
  <c r="O148" i="27" a="1"/>
  <c r="O148" i="27" s="1"/>
  <c r="IF147" i="27" a="1"/>
  <c r="IF147" i="27" s="1"/>
  <c r="HO147" i="27" a="1"/>
  <c r="HO147" i="27" s="1"/>
  <c r="FT147" i="27" a="1"/>
  <c r="FT147" i="27" s="1"/>
  <c r="FC147" i="27" a="1"/>
  <c r="FC147" i="27" s="1"/>
  <c r="DW147" i="27" a="1"/>
  <c r="DW147" i="27" s="1"/>
  <c r="CC147" i="27" a="1"/>
  <c r="CC147" i="27" s="1"/>
  <c r="K147" i="27" a="1"/>
  <c r="K147" i="27" s="1"/>
  <c r="HJ146" i="27" a="1"/>
  <c r="HJ146" i="27" s="1"/>
  <c r="EX146" i="27" a="1"/>
  <c r="EX146" i="27" s="1"/>
  <c r="CL146" i="27" a="1"/>
  <c r="CL146" i="27" s="1"/>
  <c r="Z146" i="27" a="1"/>
  <c r="Z146" i="27" s="1"/>
  <c r="HW145" i="27" a="1"/>
  <c r="HW145" i="27" s="1"/>
  <c r="FK145" i="27" a="1"/>
  <c r="FK145" i="27" s="1"/>
  <c r="CY145" i="27" a="1"/>
  <c r="CY145" i="27" s="1"/>
  <c r="AM145" i="27" a="1"/>
  <c r="AM145" i="27" s="1"/>
  <c r="GV144" i="27" a="1"/>
  <c r="GV144" i="27" s="1"/>
  <c r="IK143" i="27" a="1"/>
  <c r="IK143" i="27" s="1"/>
  <c r="CY143" i="27" a="1"/>
  <c r="CY143" i="27" s="1"/>
  <c r="HV142" i="27" a="1"/>
  <c r="HV142" i="27" s="1"/>
  <c r="JP147" i="27" a="1"/>
  <c r="JP147" i="27" s="1"/>
  <c r="M142" i="27" a="1"/>
  <c r="M142" i="27" s="1"/>
  <c r="U142" i="27" a="1"/>
  <c r="U142" i="27" s="1"/>
  <c r="AC142" i="27" a="1"/>
  <c r="AC142" i="27" s="1"/>
  <c r="AK142" i="27" a="1"/>
  <c r="AK142" i="27" s="1"/>
  <c r="AS142" i="27" a="1"/>
  <c r="AS142" i="27" s="1"/>
  <c r="BA142" i="27" a="1"/>
  <c r="BA142" i="27" s="1"/>
  <c r="BI142" i="27" a="1"/>
  <c r="BI142" i="27" s="1"/>
  <c r="BQ142" i="27" a="1"/>
  <c r="BQ142" i="27" s="1"/>
  <c r="BY142" i="27" a="1"/>
  <c r="BY142" i="27" s="1"/>
  <c r="CG142" i="27" a="1"/>
  <c r="CG142" i="27" s="1"/>
  <c r="CO142" i="27" a="1"/>
  <c r="CO142" i="27" s="1"/>
  <c r="CW142" i="27" a="1"/>
  <c r="CW142" i="27" s="1"/>
  <c r="DE142" i="27" a="1"/>
  <c r="DE142" i="27" s="1"/>
  <c r="DM142" i="27" a="1"/>
  <c r="DM142" i="27" s="1"/>
  <c r="DU142" i="27" a="1"/>
  <c r="DU142" i="27" s="1"/>
  <c r="EC142" i="27" a="1"/>
  <c r="EC142" i="27" s="1"/>
  <c r="EK142" i="27" a="1"/>
  <c r="EK142" i="27" s="1"/>
  <c r="ES142" i="27" a="1"/>
  <c r="ES142" i="27" s="1"/>
  <c r="FA142" i="27" a="1"/>
  <c r="FA142" i="27" s="1"/>
  <c r="FI142" i="27" a="1"/>
  <c r="FI142" i="27" s="1"/>
  <c r="FQ142" i="27" a="1"/>
  <c r="FQ142" i="27" s="1"/>
  <c r="FY142" i="27" a="1"/>
  <c r="FY142" i="27" s="1"/>
  <c r="GG142" i="27" a="1"/>
  <c r="GG142" i="27" s="1"/>
  <c r="GO142" i="27" a="1"/>
  <c r="GO142" i="27" s="1"/>
  <c r="GW142" i="27" a="1"/>
  <c r="GW142" i="27" s="1"/>
  <c r="HE142" i="27" a="1"/>
  <c r="HE142" i="27" s="1"/>
  <c r="HM142" i="27" a="1"/>
  <c r="HM142" i="27" s="1"/>
  <c r="HU142" i="27" a="1"/>
  <c r="HU142" i="27" s="1"/>
  <c r="IC142" i="27" a="1"/>
  <c r="IC142" i="27" s="1"/>
  <c r="IK142" i="27" a="1"/>
  <c r="IK142" i="27" s="1"/>
  <c r="IS142" i="27" a="1"/>
  <c r="IS142" i="27" s="1"/>
  <c r="JA142" i="27" a="1"/>
  <c r="JA142" i="27" s="1"/>
  <c r="JI142" i="27" a="1"/>
  <c r="JI142" i="27" s="1"/>
  <c r="H143" i="27" a="1"/>
  <c r="H143" i="27" s="1"/>
  <c r="P143" i="27" a="1"/>
  <c r="P143" i="27" s="1"/>
  <c r="X143" i="27" a="1"/>
  <c r="X143" i="27" s="1"/>
  <c r="AF143" i="27" a="1"/>
  <c r="AF143" i="27" s="1"/>
  <c r="AN143" i="27" a="1"/>
  <c r="AN143" i="27" s="1"/>
  <c r="AV143" i="27" a="1"/>
  <c r="AV143" i="27" s="1"/>
  <c r="BD143" i="27" a="1"/>
  <c r="BD143" i="27" s="1"/>
  <c r="BL143" i="27" a="1"/>
  <c r="BL143" i="27" s="1"/>
  <c r="BT143" i="27" a="1"/>
  <c r="BT143" i="27" s="1"/>
  <c r="CB143" i="27" a="1"/>
  <c r="CB143" i="27" s="1"/>
  <c r="CJ143" i="27" a="1"/>
  <c r="CJ143" i="27" s="1"/>
  <c r="CR143" i="27" a="1"/>
  <c r="CR143" i="27" s="1"/>
  <c r="CZ143" i="27" a="1"/>
  <c r="CZ143" i="27" s="1"/>
  <c r="DH143" i="27" a="1"/>
  <c r="DH143" i="27" s="1"/>
  <c r="DP143" i="27" a="1"/>
  <c r="DP143" i="27" s="1"/>
  <c r="DX143" i="27" a="1"/>
  <c r="DX143" i="27" s="1"/>
  <c r="EF143" i="27" a="1"/>
  <c r="EF143" i="27" s="1"/>
  <c r="EN143" i="27" a="1"/>
  <c r="EN143" i="27" s="1"/>
  <c r="FL143" i="27" a="1"/>
  <c r="FL143" i="27" s="1"/>
  <c r="FT143" i="27" a="1"/>
  <c r="FT143" i="27" s="1"/>
  <c r="GB143" i="27" a="1"/>
  <c r="GB143" i="27" s="1"/>
  <c r="GJ143" i="27" a="1"/>
  <c r="GJ143" i="27" s="1"/>
  <c r="GR143" i="27" a="1"/>
  <c r="GR143" i="27" s="1"/>
  <c r="GZ143" i="27" a="1"/>
  <c r="GZ143" i="27" s="1"/>
  <c r="HX143" i="27" a="1"/>
  <c r="HX143" i="27" s="1"/>
  <c r="IV143" i="27" a="1"/>
  <c r="IV143" i="27" s="1"/>
  <c r="K144" i="27" a="1"/>
  <c r="K144" i="27" s="1"/>
  <c r="AI144" i="27" a="1"/>
  <c r="AI144" i="27" s="1"/>
  <c r="BG144" i="27" a="1"/>
  <c r="BG144" i="27" s="1"/>
  <c r="CE144" i="27" a="1"/>
  <c r="CE144" i="27" s="1"/>
  <c r="DC144" i="27" a="1"/>
  <c r="DC144" i="27" s="1"/>
  <c r="EA144" i="27" a="1"/>
  <c r="EA144" i="27" s="1"/>
  <c r="EY144" i="27" a="1"/>
  <c r="EY144" i="27" s="1"/>
  <c r="FW144" i="27" a="1"/>
  <c r="FW144" i="27" s="1"/>
  <c r="GU144" i="27" a="1"/>
  <c r="GU144" i="27" s="1"/>
  <c r="HS144" i="27" a="1"/>
  <c r="HS144" i="27" s="1"/>
  <c r="IQ144" i="27" a="1"/>
  <c r="IQ144" i="27" s="1"/>
  <c r="JO144" i="27" a="1"/>
  <c r="JO144" i="27" s="1"/>
  <c r="BW148" i="27" a="1"/>
  <c r="BW148" i="27" s="1"/>
  <c r="AA148" i="27" a="1"/>
  <c r="AA148" i="27" s="1"/>
  <c r="IL147" i="27" a="1"/>
  <c r="IL147" i="27" s="1"/>
  <c r="GP147" i="27" a="1"/>
  <c r="GP147" i="27" s="1"/>
  <c r="ET147" i="27" a="1"/>
  <c r="ET147" i="27" s="1"/>
  <c r="CX147" i="27" a="1"/>
  <c r="CX147" i="27" s="1"/>
  <c r="BB147" i="27" a="1"/>
  <c r="BB147" i="27" s="1"/>
  <c r="I145" i="27" a="1"/>
  <c r="I145" i="27" s="1"/>
  <c r="FZ144" i="27" a="1"/>
  <c r="FZ144" i="27" s="1"/>
  <c r="DN144" i="27" a="1"/>
  <c r="DN144" i="27" s="1"/>
  <c r="V144" i="27" a="1"/>
  <c r="V144" i="27" s="1"/>
  <c r="GM143" i="27" a="1"/>
  <c r="GM143" i="27" s="1"/>
  <c r="CU143" i="27" a="1"/>
  <c r="CU143" i="27" s="1"/>
  <c r="IF142" i="27" a="1"/>
  <c r="IF142" i="27" s="1"/>
  <c r="EN142" i="27" a="1"/>
  <c r="EN142" i="27" s="1"/>
  <c r="AV142" i="27" a="1"/>
  <c r="AV142" i="27" s="1"/>
  <c r="ES146" i="27" a="1"/>
  <c r="ES146" i="27" s="1"/>
  <c r="GP142" i="27" a="1"/>
  <c r="GP142" i="27" s="1"/>
  <c r="BV146" i="27" a="1"/>
  <c r="BV146" i="27" s="1"/>
  <c r="AU145" i="27" a="1"/>
  <c r="AU145" i="27" s="1"/>
  <c r="FK147" i="27" a="1"/>
  <c r="FK147" i="27" s="1"/>
  <c r="JD147" i="27" a="1"/>
  <c r="JD147" i="27" s="1"/>
  <c r="FQ146" i="27" a="1"/>
  <c r="FQ146" i="27" s="1"/>
  <c r="HG147" i="27" a="1"/>
  <c r="HG147" i="27" s="1"/>
  <c r="AK148" i="27" a="1"/>
  <c r="AK148" i="27" s="1"/>
  <c r="CV147" i="27" a="1"/>
  <c r="CV147" i="27" s="1"/>
  <c r="CO146" i="27" a="1"/>
  <c r="CO146" i="27" s="1"/>
  <c r="DB145" i="27" a="1"/>
  <c r="DB145" i="27" s="1"/>
  <c r="EE143" i="27" a="1"/>
  <c r="EE143" i="27" s="1"/>
  <c r="BH142" i="27" a="1"/>
  <c r="BH142" i="27" s="1"/>
  <c r="HZ142" i="27" a="1"/>
  <c r="HZ142" i="27" s="1"/>
  <c r="DY143" i="27" a="1"/>
  <c r="DY143" i="27" s="1"/>
  <c r="AV144" i="27" a="1"/>
  <c r="AV144" i="27" s="1"/>
  <c r="HR144" i="27" a="1"/>
  <c r="HR144" i="27" s="1"/>
  <c r="BD145" i="27" a="1"/>
  <c r="BD145" i="27" s="1"/>
  <c r="DP145" i="27" a="1"/>
  <c r="DP145" i="27" s="1"/>
  <c r="GB145" i="27" a="1"/>
  <c r="GB145" i="27" s="1"/>
  <c r="IV145" i="27" a="1"/>
  <c r="IV145" i="27" s="1"/>
  <c r="BD146" i="27" a="1"/>
  <c r="BD146" i="27" s="1"/>
  <c r="DS146" i="27" a="1"/>
  <c r="DS146" i="27" s="1"/>
  <c r="GE146" i="27" a="1"/>
  <c r="GE146" i="27" s="1"/>
  <c r="IV146" i="27" a="1"/>
  <c r="IV146" i="27" s="1"/>
  <c r="BM147" i="27" a="1"/>
  <c r="BM147" i="27" s="1"/>
  <c r="FH142" i="27" a="1"/>
  <c r="FH142" i="27" s="1"/>
  <c r="BQ143" i="27" a="1"/>
  <c r="BQ143" i="27" s="1"/>
  <c r="HY143" i="27" a="1"/>
  <c r="HY143" i="27" s="1"/>
  <c r="EH144" i="27" a="1"/>
  <c r="EH144" i="27" s="1"/>
  <c r="AA145" i="27" a="1"/>
  <c r="AA145" i="27" s="1"/>
  <c r="CU145" i="27" a="1"/>
  <c r="CU145" i="27" s="1"/>
  <c r="FG145" i="27" a="1"/>
  <c r="FG145" i="27" s="1"/>
  <c r="HS145" i="27" a="1"/>
  <c r="HS145" i="27" s="1"/>
  <c r="Y146" i="27" a="1"/>
  <c r="Y146" i="27" s="1"/>
  <c r="CP146" i="27" a="1"/>
  <c r="CP146" i="27" s="1"/>
  <c r="FE146" i="27" a="1"/>
  <c r="FE146" i="27" s="1"/>
  <c r="HQ146" i="27" a="1"/>
  <c r="HQ146" i="27" s="1"/>
  <c r="AB147" i="27" a="1"/>
  <c r="AB147" i="27" s="1"/>
  <c r="DK147" i="27" a="1"/>
  <c r="DK147" i="27" s="1"/>
  <c r="GV147" i="27" a="1"/>
  <c r="GV147" i="27" s="1"/>
  <c r="U148" i="27" a="1"/>
  <c r="U148" i="27" s="1"/>
  <c r="DB148" i="27" a="1"/>
  <c r="DB148" i="27" s="1"/>
  <c r="GR148" i="27" a="1"/>
  <c r="GR148" i="27" s="1"/>
  <c r="L142" i="27" a="1"/>
  <c r="L142" i="27" s="1"/>
  <c r="GH142" i="27" a="1"/>
  <c r="GH142" i="27" s="1"/>
  <c r="CQ143" i="27" a="1"/>
  <c r="CQ143" i="27" s="1"/>
  <c r="JM143" i="27" a="1"/>
  <c r="JM143" i="27" s="1"/>
  <c r="GJ144" i="27" a="1"/>
  <c r="GJ144" i="27" s="1"/>
  <c r="AO145" i="27" a="1"/>
  <c r="AO145" i="27" s="1"/>
  <c r="DA145" i="27" a="1"/>
  <c r="DA145" i="27" s="1"/>
  <c r="FU145" i="27" a="1"/>
  <c r="FU145" i="27" s="1"/>
  <c r="IG145" i="27" a="1"/>
  <c r="IG145" i="27" s="1"/>
  <c r="AJ146" i="27" a="1"/>
  <c r="AJ146" i="27" s="1"/>
  <c r="CV146" i="27" a="1"/>
  <c r="CV146" i="27" s="1"/>
  <c r="FP146" i="27" a="1"/>
  <c r="FP146" i="27" s="1"/>
  <c r="IB146" i="27" a="1"/>
  <c r="IB146" i="27" s="1"/>
  <c r="AO147" i="27" a="1"/>
  <c r="AO147" i="27" s="1"/>
  <c r="DX147" i="27" a="1"/>
  <c r="DX147" i="27" s="1"/>
  <c r="GF148" i="27" a="1"/>
  <c r="GF148" i="27" s="1"/>
  <c r="BN148" i="27" a="1"/>
  <c r="BN148" i="27" s="1"/>
  <c r="HH147" i="27" a="1"/>
  <c r="HH147" i="27" s="1"/>
  <c r="BW147" i="27" a="1"/>
  <c r="BW147" i="27" s="1"/>
  <c r="BQ146" i="27" a="1"/>
  <c r="BQ146" i="27" s="1"/>
  <c r="CD145" i="27" a="1"/>
  <c r="CD145" i="27" s="1"/>
  <c r="CK143" i="27" a="1"/>
  <c r="CK143" i="27" s="1"/>
  <c r="AE142" i="27" a="1"/>
  <c r="AE142" i="27" s="1"/>
  <c r="BK142" i="27" a="1"/>
  <c r="BK142" i="27" s="1"/>
  <c r="CQ142" i="27" a="1"/>
  <c r="CQ142" i="27" s="1"/>
  <c r="DW142" i="27" a="1"/>
  <c r="DW142" i="27" s="1"/>
  <c r="FC142" i="27" a="1"/>
  <c r="FC142" i="27" s="1"/>
  <c r="GI142" i="27" a="1"/>
  <c r="GI142" i="27" s="1"/>
  <c r="HO142" i="27" a="1"/>
  <c r="HO142" i="27" s="1"/>
  <c r="IU142" i="27" a="1"/>
  <c r="IU142" i="27" s="1"/>
  <c r="R143" i="27" a="1"/>
  <c r="R143" i="27" s="1"/>
  <c r="AX143" i="27" a="1"/>
  <c r="AX143" i="27" s="1"/>
  <c r="CD143" i="27" a="1"/>
  <c r="CD143" i="27" s="1"/>
  <c r="DJ143" i="27" a="1"/>
  <c r="DJ143" i="27" s="1"/>
  <c r="EP143" i="27" a="1"/>
  <c r="EP143" i="27" s="1"/>
  <c r="FV143" i="27" a="1"/>
  <c r="FV143" i="27" s="1"/>
  <c r="HB143" i="27" a="1"/>
  <c r="HB143" i="27" s="1"/>
  <c r="IH143" i="27" a="1"/>
  <c r="IH143" i="27" s="1"/>
  <c r="JN143" i="27" a="1"/>
  <c r="JN143" i="27" s="1"/>
  <c r="AK144" i="27" a="1"/>
  <c r="AK144" i="27" s="1"/>
  <c r="BQ144" i="27" a="1"/>
  <c r="BQ144" i="27" s="1"/>
  <c r="CW144" i="27" a="1"/>
  <c r="CW144" i="27" s="1"/>
  <c r="EC144" i="27" a="1"/>
  <c r="EC144" i="27" s="1"/>
  <c r="FI144" i="27" a="1"/>
  <c r="FI144" i="27" s="1"/>
  <c r="GO144" i="27" a="1"/>
  <c r="GO144" i="27" s="1"/>
  <c r="HU144" i="27" a="1"/>
  <c r="HU144" i="27" s="1"/>
  <c r="JA144" i="27" a="1"/>
  <c r="JA144" i="27" s="1"/>
  <c r="JB148" i="27" a="1"/>
  <c r="JB148" i="27" s="1"/>
  <c r="GP148" i="27" a="1"/>
  <c r="GP148" i="27" s="1"/>
  <c r="ED148" i="27" a="1"/>
  <c r="ED148" i="27" s="1"/>
  <c r="BR148" i="27" a="1"/>
  <c r="BR148" i="27" s="1"/>
  <c r="JN147" i="27" a="1"/>
  <c r="JN147" i="27" s="1"/>
  <c r="HB147" i="27" a="1"/>
  <c r="HB147" i="27" s="1"/>
  <c r="EP147" i="27" a="1"/>
  <c r="EP147" i="27" s="1"/>
  <c r="CD147" i="27" a="1"/>
  <c r="CD147" i="27" s="1"/>
  <c r="R147" i="27" a="1"/>
  <c r="R147" i="27" s="1"/>
  <c r="FR144" i="27" a="1"/>
  <c r="FR144" i="27" s="1"/>
  <c r="AT144" i="27" a="1"/>
  <c r="AT144" i="27" s="1"/>
  <c r="GE143" i="27" a="1"/>
  <c r="GE143" i="27" s="1"/>
  <c r="BG143" i="27" a="1"/>
  <c r="BG143" i="27" s="1"/>
  <c r="GR142" i="27" a="1"/>
  <c r="GR142" i="27" s="1"/>
  <c r="BT142" i="27" a="1"/>
  <c r="BT142" i="27" s="1"/>
  <c r="DI145" i="27" a="1"/>
  <c r="DI145" i="27" s="1"/>
  <c r="CH145" i="27" a="1"/>
  <c r="CH145" i="27" s="1"/>
  <c r="T147" i="27" a="1"/>
  <c r="T147" i="27" s="1"/>
  <c r="AC146" i="27" a="1"/>
  <c r="AC146" i="27" s="1"/>
  <c r="AP145" i="27" a="1"/>
  <c r="AP145" i="27" s="1"/>
  <c r="JB142" i="27" a="1"/>
  <c r="JB142" i="27" s="1"/>
  <c r="DB142" i="27" a="1"/>
  <c r="DB142" i="27" s="1"/>
  <c r="JJ142" i="27" a="1"/>
  <c r="JJ142" i="27" s="1"/>
  <c r="FS143" i="27" a="1"/>
  <c r="FS143" i="27" s="1"/>
  <c r="CF144" i="27" a="1"/>
  <c r="CF144" i="27" s="1"/>
  <c r="JL144" i="27" a="1"/>
  <c r="JL144" i="27" s="1"/>
  <c r="BT145" i="27" a="1"/>
  <c r="BT145" i="27" s="1"/>
  <c r="EF145" i="27" a="1"/>
  <c r="EF145" i="27" s="1"/>
  <c r="GR145" i="27" a="1"/>
  <c r="GR145" i="27" s="1"/>
  <c r="JL145" i="27" a="1"/>
  <c r="JL145" i="27" s="1"/>
  <c r="BW146" i="27" a="1"/>
  <c r="BW146" i="27" s="1"/>
  <c r="EI146" i="27" a="1"/>
  <c r="EI146" i="27" s="1"/>
  <c r="GU146" i="27" a="1"/>
  <c r="GU146" i="27" s="1"/>
  <c r="JL146" i="27" a="1"/>
  <c r="JL146" i="27" s="1"/>
  <c r="V142" i="27" a="1"/>
  <c r="V142" i="27" s="1"/>
  <c r="HB142" i="27" a="1"/>
  <c r="HB142" i="27" s="1"/>
  <c r="DA143" i="27" a="1"/>
  <c r="DA143" i="27" s="1"/>
  <c r="J144" i="27" a="1"/>
  <c r="J144" i="27" s="1"/>
  <c r="GB144" i="27" a="1"/>
  <c r="GB144" i="27" s="1"/>
  <c r="AQ145" i="27" a="1"/>
  <c r="AQ145" i="27" s="1"/>
  <c r="DK145" i="27" a="1"/>
  <c r="DK145" i="27" s="1"/>
  <c r="FW145" i="27" a="1"/>
  <c r="FW145" i="27" s="1"/>
  <c r="II145" i="27" a="1"/>
  <c r="II145" i="27" s="1"/>
  <c r="AO146" i="27" a="1"/>
  <c r="AO146" i="27" s="1"/>
  <c r="DF146" i="27" a="1"/>
  <c r="DF146" i="27" s="1"/>
  <c r="FU146" i="27" a="1"/>
  <c r="FU146" i="27" s="1"/>
  <c r="IG146" i="27" a="1"/>
  <c r="IG146" i="27" s="1"/>
  <c r="AY147" i="27" a="1"/>
  <c r="AY147" i="27" s="1"/>
  <c r="EC147" i="27" a="1"/>
  <c r="EC147" i="27" s="1"/>
  <c r="HS147" i="27" a="1"/>
  <c r="HS147" i="27" s="1"/>
  <c r="AP148" i="27" a="1"/>
  <c r="AP148" i="27" s="1"/>
  <c r="DQ148" i="27" a="1"/>
  <c r="DQ148" i="27" s="1"/>
  <c r="HG148" i="27" a="1"/>
  <c r="HG148" i="27" s="1"/>
  <c r="BF142" i="27" a="1"/>
  <c r="BF142" i="27" s="1"/>
  <c r="IB142" i="27" a="1"/>
  <c r="IB142" i="27" s="1"/>
  <c r="EO143" i="27" a="1"/>
  <c r="EO143" i="27" s="1"/>
  <c r="BL144" i="27" a="1"/>
  <c r="BL144" i="27" s="1"/>
  <c r="HT144" i="27" a="1"/>
  <c r="HT144" i="27" s="1"/>
  <c r="BE145" i="27" a="1"/>
  <c r="BE145" i="27" s="1"/>
  <c r="DT145" i="27" a="1"/>
  <c r="DT145" i="27" s="1"/>
  <c r="GK145" i="27" a="1"/>
  <c r="GK145" i="27" s="1"/>
  <c r="IW145" i="27" a="1"/>
  <c r="IW145" i="27" s="1"/>
  <c r="AZ146" i="27" a="1"/>
  <c r="AZ146" i="27" s="1"/>
  <c r="DL146" i="27" a="1"/>
  <c r="DL146" i="27" s="1"/>
  <c r="GF146" i="27" a="1"/>
  <c r="GF146" i="27" s="1"/>
  <c r="IR146" i="27" a="1"/>
  <c r="IR146" i="27" s="1"/>
  <c r="BL147" i="27" a="1"/>
  <c r="BL147" i="27" s="1"/>
  <c r="EU147" i="27" a="1"/>
  <c r="EU147" i="27" s="1"/>
  <c r="EX148" i="27" a="1"/>
  <c r="EX148" i="27" s="1"/>
  <c r="AC148" i="27" a="1"/>
  <c r="AC148" i="27" s="1"/>
  <c r="FO147" i="27" a="1"/>
  <c r="FO147" i="27" s="1"/>
  <c r="JA146" i="27" a="1"/>
  <c r="JA146" i="27" s="1"/>
  <c r="JN145" i="27" a="1"/>
  <c r="JN145" i="27" s="1"/>
  <c r="R145" i="27" a="1"/>
  <c r="R145" i="27" s="1"/>
  <c r="DZ142" i="27" a="1"/>
  <c r="DZ142" i="27" s="1"/>
  <c r="G142" i="27" a="1"/>
  <c r="G142" i="27" s="1"/>
  <c r="AM142" i="27" a="1"/>
  <c r="AM142" i="27" s="1"/>
  <c r="BS142" i="27" a="1"/>
  <c r="BS142" i="27" s="1"/>
  <c r="CY142" i="27" a="1"/>
  <c r="CY142" i="27" s="1"/>
  <c r="EE142" i="27" a="1"/>
  <c r="EE142" i="27" s="1"/>
  <c r="FK142" i="27" a="1"/>
  <c r="FK142" i="27" s="1"/>
  <c r="GQ142" i="27" a="1"/>
  <c r="GQ142" i="27" s="1"/>
  <c r="HW142" i="27" a="1"/>
  <c r="HW142" i="27" s="1"/>
  <c r="JC142" i="27" a="1"/>
  <c r="JC142" i="27" s="1"/>
  <c r="Z143" i="27" a="1"/>
  <c r="Z143" i="27" s="1"/>
  <c r="BF143" i="27" a="1"/>
  <c r="BF143" i="27" s="1"/>
  <c r="CL143" i="27" a="1"/>
  <c r="CL143" i="27" s="1"/>
  <c r="DR143" i="27" a="1"/>
  <c r="DR143" i="27" s="1"/>
  <c r="EX143" i="27" a="1"/>
  <c r="EX143" i="27" s="1"/>
  <c r="GD143" i="27" a="1"/>
  <c r="GD143" i="27" s="1"/>
  <c r="HJ143" i="27" a="1"/>
  <c r="HJ143" i="27" s="1"/>
  <c r="IP143" i="27" a="1"/>
  <c r="IP143" i="27" s="1"/>
  <c r="M144" i="27" a="1"/>
  <c r="M144" i="27" s="1"/>
  <c r="AS144" i="27" a="1"/>
  <c r="AS144" i="27" s="1"/>
  <c r="BY144" i="27" a="1"/>
  <c r="BY144" i="27" s="1"/>
  <c r="DE144" i="27" a="1"/>
  <c r="DE144" i="27" s="1"/>
  <c r="EK144" i="27" a="1"/>
  <c r="EK144" i="27" s="1"/>
  <c r="FQ144" i="27" a="1"/>
  <c r="FQ144" i="27" s="1"/>
  <c r="GW144" i="27" a="1"/>
  <c r="GW144" i="27" s="1"/>
  <c r="IC144" i="27" a="1"/>
  <c r="IC144" i="27" s="1"/>
  <c r="JI144" i="27" a="1"/>
  <c r="JI144" i="27" s="1"/>
  <c r="IL148" i="27" a="1"/>
  <c r="IL148" i="27" s="1"/>
  <c r="FZ148" i="27" a="1"/>
  <c r="FZ148" i="27" s="1"/>
  <c r="DN148" i="27" a="1"/>
  <c r="DN148" i="27" s="1"/>
  <c r="BB148" i="27" a="1"/>
  <c r="BB148" i="27" s="1"/>
  <c r="IX147" i="27" a="1"/>
  <c r="IX147" i="27" s="1"/>
  <c r="GL147" i="27" a="1"/>
  <c r="GL147" i="27" s="1"/>
  <c r="DZ147" i="27" a="1"/>
  <c r="DZ147" i="27" s="1"/>
  <c r="BN147" i="27" a="1"/>
  <c r="BN147" i="27" s="1"/>
  <c r="JJ144" i="27" a="1"/>
  <c r="JJ144" i="27" s="1"/>
  <c r="EL144" i="27" a="1"/>
  <c r="EL144" i="27" s="1"/>
  <c r="N144" i="27" a="1"/>
  <c r="N144" i="27" s="1"/>
  <c r="EY143" i="27" a="1"/>
  <c r="EY143" i="27" s="1"/>
  <c r="AA143" i="27" a="1"/>
  <c r="AA143" i="27" s="1"/>
  <c r="FL142" i="27" a="1"/>
  <c r="FL142" i="27" s="1"/>
  <c r="AN142" i="27" a="1"/>
  <c r="AN142" i="27" s="1"/>
  <c r="HM143" i="27" a="1"/>
  <c r="HM143" i="27" s="1"/>
  <c r="IN147" i="27" a="1"/>
  <c r="IN147" i="27" s="1"/>
  <c r="JP146" i="27" a="1"/>
  <c r="JP146" i="27" s="1"/>
  <c r="IH146" i="27" a="1"/>
  <c r="IH146" i="27" s="1"/>
  <c r="HZ145" i="27" a="1"/>
  <c r="HZ145" i="27" s="1"/>
  <c r="IB144" i="27" a="1"/>
  <c r="IB144" i="27" s="1"/>
  <c r="AH142" i="27" a="1"/>
  <c r="AH142" i="27" s="1"/>
  <c r="BG145" i="27" a="1"/>
  <c r="BG145" i="27" s="1"/>
  <c r="EL142" i="27" a="1"/>
  <c r="EL142" i="27" s="1"/>
  <c r="AU143" i="27" a="1"/>
  <c r="AU143" i="27" s="1"/>
  <c r="HQ143" i="27" a="1"/>
  <c r="HQ143" i="27" s="1"/>
  <c r="DZ144" i="27" a="1"/>
  <c r="DZ144" i="27" s="1"/>
  <c r="U145" i="27" a="1"/>
  <c r="U145" i="27" s="1"/>
  <c r="CJ145" i="27" a="1"/>
  <c r="CJ145" i="27" s="1"/>
  <c r="EV145" i="27" a="1"/>
  <c r="EV145" i="27" s="1"/>
  <c r="HH145" i="27" a="1"/>
  <c r="HH145" i="27" s="1"/>
  <c r="S146" i="27" a="1"/>
  <c r="S146" i="27" s="1"/>
  <c r="CM146" i="27" a="1"/>
  <c r="CM146" i="27" s="1"/>
  <c r="EY146" i="27" a="1"/>
  <c r="EY146" i="27" s="1"/>
  <c r="HK146" i="27" a="1"/>
  <c r="HK146" i="27" s="1"/>
  <c r="X147" i="27" a="1"/>
  <c r="X147" i="27" s="1"/>
  <c r="BP142" i="27" a="1"/>
  <c r="BP142" i="27" s="1"/>
  <c r="IL142" i="27" a="1"/>
  <c r="IL142" i="27" s="1"/>
  <c r="EU143" i="27" a="1"/>
  <c r="EU143" i="27" s="1"/>
  <c r="BD144" i="27" a="1"/>
  <c r="BD144" i="27" s="1"/>
  <c r="HL144" i="27" a="1"/>
  <c r="HL144" i="27" s="1"/>
  <c r="BJ145" i="27" a="1"/>
  <c r="BJ145" i="27" s="1"/>
  <c r="EA145" i="27" a="1"/>
  <c r="EA145" i="27" s="1"/>
  <c r="GM145" i="27" a="1"/>
  <c r="GM145" i="27" s="1"/>
  <c r="IY145" i="27" a="1"/>
  <c r="IY145" i="27" s="1"/>
  <c r="BE146" i="27" a="1"/>
  <c r="BE146" i="27" s="1"/>
  <c r="DY146" i="27" a="1"/>
  <c r="DY146" i="27" s="1"/>
  <c r="GK146" i="27" a="1"/>
  <c r="GK146" i="27" s="1"/>
  <c r="IW146" i="27" a="1"/>
  <c r="IW146" i="27" s="1"/>
  <c r="BQ147" i="27" a="1"/>
  <c r="BQ147" i="27" s="1"/>
  <c r="FG147" i="27" a="1"/>
  <c r="FG147" i="27" s="1"/>
  <c r="IK147" i="27" a="1"/>
  <c r="IK147" i="27" s="1"/>
  <c r="BE148" i="27" a="1"/>
  <c r="BE148" i="27" s="1"/>
  <c r="EU148" i="27" a="1"/>
  <c r="EU148" i="27" s="1"/>
  <c r="IB148" i="27" a="1"/>
  <c r="IB148" i="27" s="1"/>
  <c r="CP142" i="27" a="1"/>
  <c r="CP142" i="27" s="1"/>
  <c r="M143" i="27" a="1"/>
  <c r="M143" i="27" s="1"/>
  <c r="GI143" i="27" a="1"/>
  <c r="GI143" i="27" s="1"/>
  <c r="CV144" i="27" a="1"/>
  <c r="CV144" i="27" s="1"/>
  <c r="JN144" i="27" a="1"/>
  <c r="JN144" i="27" s="1"/>
  <c r="BU145" i="27" a="1"/>
  <c r="BU145" i="27" s="1"/>
  <c r="EO145" i="27" a="1"/>
  <c r="EO145" i="27" s="1"/>
  <c r="HA145" i="27" a="1"/>
  <c r="HA145" i="27" s="1"/>
  <c r="JM145" i="27" a="1"/>
  <c r="JM145" i="27" s="1"/>
  <c r="BP146" i="27" a="1"/>
  <c r="BP146" i="27" s="1"/>
  <c r="EB146" i="27" a="1"/>
  <c r="EB146" i="27" s="1"/>
  <c r="GV146" i="27" a="1"/>
  <c r="GV146" i="27" s="1"/>
  <c r="JH146" i="27" a="1"/>
  <c r="JH146" i="27" s="1"/>
  <c r="CI147" i="27" a="1"/>
  <c r="CI147" i="27" s="1"/>
  <c r="IH148" i="27" a="1"/>
  <c r="IH148" i="27" s="1"/>
  <c r="DP148" i="27" a="1"/>
  <c r="DP148" i="27" s="1"/>
  <c r="I148" i="27" a="1"/>
  <c r="I148" i="27" s="1"/>
  <c r="FA147" i="27" a="1"/>
  <c r="FA147" i="27" s="1"/>
  <c r="GO146" i="27" a="1"/>
  <c r="GO146" i="27" s="1"/>
  <c r="HB145" i="27" a="1"/>
  <c r="HB145" i="27" s="1"/>
  <c r="CZ144" i="27" a="1"/>
  <c r="CZ144" i="27" s="1"/>
  <c r="O142" i="27" a="1"/>
  <c r="O142" i="27" s="1"/>
  <c r="AU142" i="27" a="1"/>
  <c r="AU142" i="27" s="1"/>
  <c r="CA142" i="27" a="1"/>
  <c r="CA142" i="27" s="1"/>
  <c r="DG142" i="27" a="1"/>
  <c r="DG142" i="27" s="1"/>
  <c r="EM142" i="27" a="1"/>
  <c r="EM142" i="27" s="1"/>
  <c r="FS142" i="27" a="1"/>
  <c r="FS142" i="27" s="1"/>
  <c r="GY142" i="27" a="1"/>
  <c r="GY142" i="27" s="1"/>
  <c r="IE142" i="27" a="1"/>
  <c r="IE142" i="27" s="1"/>
  <c r="JK142" i="27" a="1"/>
  <c r="JK142" i="27" s="1"/>
  <c r="AH143" i="27" a="1"/>
  <c r="AH143" i="27" s="1"/>
  <c r="BN143" i="27" a="1"/>
  <c r="BN143" i="27" s="1"/>
  <c r="CT143" i="27" a="1"/>
  <c r="CT143" i="27" s="1"/>
  <c r="DZ143" i="27" a="1"/>
  <c r="DZ143" i="27" s="1"/>
  <c r="FF143" i="27" a="1"/>
  <c r="FF143" i="27" s="1"/>
  <c r="GL143" i="27" a="1"/>
  <c r="GL143" i="27" s="1"/>
  <c r="HR143" i="27" a="1"/>
  <c r="HR143" i="27" s="1"/>
  <c r="IX143" i="27" a="1"/>
  <c r="IX143" i="27" s="1"/>
  <c r="U144" i="27" a="1"/>
  <c r="U144" i="27" s="1"/>
  <c r="BA144" i="27" a="1"/>
  <c r="BA144" i="27" s="1"/>
  <c r="CG144" i="27" a="1"/>
  <c r="CG144" i="27" s="1"/>
  <c r="DM144" i="27" a="1"/>
  <c r="DM144" i="27" s="1"/>
  <c r="ES144" i="27" a="1"/>
  <c r="ES144" i="27" s="1"/>
  <c r="FY144" i="27" a="1"/>
  <c r="FY144" i="27" s="1"/>
  <c r="HE144" i="27" a="1"/>
  <c r="HE144" i="27" s="1"/>
  <c r="IK144" i="27" a="1"/>
  <c r="IK144" i="27" s="1"/>
  <c r="H145" i="27" a="1"/>
  <c r="H145" i="27" s="1"/>
  <c r="HV148" i="27" a="1"/>
  <c r="HV148" i="27" s="1"/>
  <c r="FJ148" i="27" a="1"/>
  <c r="FJ148" i="27" s="1"/>
  <c r="CX148" i="27" a="1"/>
  <c r="CX148" i="27" s="1"/>
  <c r="AL148" i="27" a="1"/>
  <c r="AL148" i="27" s="1"/>
  <c r="IH147" i="27" a="1"/>
  <c r="IH147" i="27" s="1"/>
  <c r="FV147" i="27" a="1"/>
  <c r="FV147" i="27" s="1"/>
  <c r="DJ147" i="27" a="1"/>
  <c r="DJ147" i="27" s="1"/>
  <c r="AX147" i="27" a="1"/>
  <c r="AX147" i="27" s="1"/>
  <c r="ID144" i="27" a="1"/>
  <c r="ID144" i="27" s="1"/>
  <c r="DF144" i="27" a="1"/>
  <c r="DF144" i="27" s="1"/>
  <c r="IQ143" i="27" a="1"/>
  <c r="IQ143" i="27" s="1"/>
  <c r="DS143" i="27" a="1"/>
  <c r="DS143" i="27" s="1"/>
  <c r="JD142" i="27" a="1"/>
  <c r="JD142" i="27" s="1"/>
  <c r="EF142" i="27" a="1"/>
  <c r="EF142" i="27" s="1"/>
  <c r="H142" i="27" a="1"/>
  <c r="H142" i="27" s="1"/>
  <c r="EI147" i="27" a="1"/>
  <c r="EI147" i="27" s="1"/>
  <c r="FA146" i="27" a="1"/>
  <c r="FA146" i="27" s="1"/>
  <c r="FN145" i="27" a="1"/>
  <c r="FN145" i="27" s="1"/>
  <c r="H144" i="27" a="1"/>
  <c r="H144" i="27" s="1"/>
  <c r="FK146" i="27" a="1"/>
  <c r="FK146" i="27" s="1"/>
  <c r="N142" i="27" a="1"/>
  <c r="N142" i="27" s="1"/>
  <c r="GF142" i="27" a="1"/>
  <c r="GF142" i="27" s="1"/>
  <c r="CO143" i="27" a="1"/>
  <c r="CO143" i="27" s="1"/>
  <c r="JK143" i="27" a="1"/>
  <c r="JK143" i="27" s="1"/>
  <c r="FT144" i="27" a="1"/>
  <c r="FT144" i="27" s="1"/>
  <c r="AN145" i="27" a="1"/>
  <c r="AN145" i="27" s="1"/>
  <c r="CZ145" i="27" a="1"/>
  <c r="CZ145" i="27" s="1"/>
  <c r="FL145" i="27" a="1"/>
  <c r="FL145" i="27" s="1"/>
  <c r="IC145" i="27" a="1"/>
  <c r="IC145" i="27" s="1"/>
  <c r="AN146" i="27" a="1"/>
  <c r="AN146" i="27" s="1"/>
  <c r="DC146" i="27" a="1"/>
  <c r="DC146" i="27" s="1"/>
  <c r="FO146" i="27" a="1"/>
  <c r="FO146" i="27" s="1"/>
  <c r="IA146" i="27" a="1"/>
  <c r="IA146" i="27" s="1"/>
  <c r="AU147" i="27" a="1"/>
  <c r="AU147" i="27" s="1"/>
  <c r="DN142" i="27" a="1"/>
  <c r="DN142" i="27" s="1"/>
  <c r="W143" i="27" a="1"/>
  <c r="W143" i="27" s="1"/>
  <c r="GO143" i="27" a="1"/>
  <c r="GO143" i="27" s="1"/>
  <c r="CN144" i="27" a="1"/>
  <c r="CN144" i="27" s="1"/>
  <c r="K145" i="27" a="1"/>
  <c r="K145" i="27" s="1"/>
  <c r="BZ145" i="27" a="1"/>
  <c r="BZ145" i="27" s="1"/>
  <c r="EQ145" i="27" a="1"/>
  <c r="EQ145" i="27" s="1"/>
  <c r="HC145" i="27" a="1"/>
  <c r="HC145" i="27" s="1"/>
  <c r="I146" i="27" a="1"/>
  <c r="I146" i="27" s="1"/>
  <c r="BU146" i="27" a="1"/>
  <c r="BU146" i="27" s="1"/>
  <c r="EO146" i="27" a="1"/>
  <c r="EO146" i="27" s="1"/>
  <c r="HA146" i="27" a="1"/>
  <c r="HA146" i="27" s="1"/>
  <c r="JM146" i="27" a="1"/>
  <c r="JM146" i="27" s="1"/>
  <c r="CN147" i="27" a="1"/>
  <c r="CN147" i="27" s="1"/>
  <c r="FY147" i="27" a="1"/>
  <c r="FY147" i="27" s="1"/>
  <c r="JH147" i="27" a="1"/>
  <c r="JH147" i="27" s="1"/>
  <c r="CG148" i="27" a="1"/>
  <c r="CG148" i="27" s="1"/>
  <c r="FP148" i="27" a="1"/>
  <c r="FP148" i="27" s="1"/>
  <c r="JD148" i="27" a="1"/>
  <c r="JD148" i="27" s="1"/>
  <c r="EX142" i="27" a="1"/>
  <c r="EX142" i="27" s="1"/>
  <c r="AW143" i="27" a="1"/>
  <c r="AW143" i="27" s="1"/>
  <c r="IC143" i="27" a="1"/>
  <c r="IC143" i="27" s="1"/>
  <c r="EP144" i="27" a="1"/>
  <c r="EP144" i="27" s="1"/>
  <c r="Y145" i="27" a="1"/>
  <c r="Y145" i="27" s="1"/>
  <c r="CK145" i="27" a="1"/>
  <c r="CK145" i="27" s="1"/>
  <c r="FE145" i="27" a="1"/>
  <c r="FE145" i="27" s="1"/>
  <c r="HQ145" i="27" a="1"/>
  <c r="HQ145" i="27" s="1"/>
  <c r="T146" i="27" a="1"/>
  <c r="T146" i="27" s="1"/>
  <c r="CF146" i="27" a="1"/>
  <c r="CF146" i="27" s="1"/>
  <c r="EU146" i="27" a="1"/>
  <c r="EU146" i="27" s="1"/>
  <c r="HL146" i="27" a="1"/>
  <c r="HL146" i="27" s="1"/>
  <c r="P147" i="27" a="1"/>
  <c r="P147" i="27" s="1"/>
  <c r="DA147" i="27" a="1"/>
  <c r="DA147" i="27" s="1"/>
  <c r="HQ148" i="27" a="1"/>
  <c r="HQ148" i="27" s="1"/>
  <c r="CV148" i="27" a="1"/>
  <c r="CV148" i="27" s="1"/>
  <c r="IA147" i="27" a="1"/>
  <c r="IA147" i="27" s="1"/>
  <c r="DP147" i="27" a="1"/>
  <c r="DP147" i="27" s="1"/>
  <c r="EC146" i="27" a="1"/>
  <c r="EC146" i="27" s="1"/>
  <c r="EP145" i="27" a="1"/>
  <c r="EP145" i="27" s="1"/>
  <c r="HW143" i="27" a="1"/>
  <c r="HW143" i="27" s="1"/>
  <c r="W142" i="27" a="1"/>
  <c r="W142" i="27" s="1"/>
  <c r="BC142" i="27" a="1"/>
  <c r="BC142" i="27" s="1"/>
  <c r="CI142" i="27" a="1"/>
  <c r="CI142" i="27" s="1"/>
  <c r="DO142" i="27" a="1"/>
  <c r="DO142" i="27" s="1"/>
  <c r="EU142" i="27" a="1"/>
  <c r="EU142" i="27" s="1"/>
  <c r="GA142" i="27" a="1"/>
  <c r="GA142" i="27" s="1"/>
  <c r="HG142" i="27" a="1"/>
  <c r="HG142" i="27" s="1"/>
  <c r="IM142" i="27" a="1"/>
  <c r="IM142" i="27" s="1"/>
  <c r="J143" i="27" a="1"/>
  <c r="J143" i="27" s="1"/>
  <c r="AP143" i="27" a="1"/>
  <c r="AP143" i="27" s="1"/>
  <c r="BV143" i="27" a="1"/>
  <c r="BV143" i="27" s="1"/>
  <c r="DB143" i="27" a="1"/>
  <c r="DB143" i="27" s="1"/>
  <c r="EH143" i="27" a="1"/>
  <c r="EH143" i="27" s="1"/>
  <c r="FN143" i="27" a="1"/>
  <c r="FN143" i="27" s="1"/>
  <c r="GT143" i="27" a="1"/>
  <c r="GT143" i="27" s="1"/>
  <c r="HZ143" i="27" a="1"/>
  <c r="HZ143" i="27" s="1"/>
  <c r="JF143" i="27" a="1"/>
  <c r="JF143" i="27" s="1"/>
  <c r="AC144" i="27" a="1"/>
  <c r="AC144" i="27" s="1"/>
  <c r="BI144" i="27" a="1"/>
  <c r="BI144" i="27" s="1"/>
  <c r="CO144" i="27" a="1"/>
  <c r="CO144" i="27" s="1"/>
  <c r="DU144" i="27" a="1"/>
  <c r="DU144" i="27" s="1"/>
  <c r="FA144" i="27" a="1"/>
  <c r="FA144" i="27" s="1"/>
  <c r="GG144" i="27" a="1"/>
  <c r="GG144" i="27" s="1"/>
  <c r="HM144" i="27" a="1"/>
  <c r="HM144" i="27" s="1"/>
  <c r="IS144" i="27" a="1"/>
  <c r="IS144" i="27" s="1"/>
  <c r="F148" i="27" a="1"/>
  <c r="F148" i="27" s="1"/>
  <c r="HF148" i="27" a="1"/>
  <c r="HF148" i="27" s="1"/>
  <c r="ET148" i="27" a="1"/>
  <c r="ET148" i="27" s="1"/>
  <c r="CH148" i="27" a="1"/>
  <c r="CH148" i="27" s="1"/>
  <c r="V148" i="27" a="1"/>
  <c r="V148" i="27" s="1"/>
  <c r="HR147" i="27" a="1"/>
  <c r="HR147" i="27" s="1"/>
  <c r="FF147" i="27" a="1"/>
  <c r="FF147" i="27" s="1"/>
  <c r="CT147" i="27" a="1"/>
  <c r="CT147" i="27" s="1"/>
  <c r="AH147" i="27" a="1"/>
  <c r="AH147" i="27" s="1"/>
  <c r="GX144" i="27" a="1"/>
  <c r="GX144" i="27" s="1"/>
  <c r="BZ144" i="27" a="1"/>
  <c r="BZ144" i="27" s="1"/>
  <c r="HK143" i="27" a="1"/>
  <c r="HK143" i="27" s="1"/>
  <c r="CM143" i="27" a="1"/>
  <c r="CM143" i="27" s="1"/>
  <c r="HX142" i="27" a="1"/>
  <c r="HX142" i="27" s="1"/>
  <c r="CZ142" i="27" a="1"/>
  <c r="CZ142" i="27" s="1"/>
  <c r="G19" i="47"/>
  <c r="F19" i="47"/>
  <c r="F19" i="7"/>
  <c r="O47" i="47"/>
  <c r="N47" i="47"/>
  <c r="Q47" i="47" s="1"/>
  <c r="G33" i="47"/>
  <c r="F33" i="47"/>
  <c r="F33" i="7"/>
  <c r="G39" i="31"/>
  <c r="J39" i="48"/>
  <c r="AJ19" i="47"/>
  <c r="AI19" i="48"/>
  <c r="AJ19" i="48" s="1"/>
  <c r="AQ9" i="50"/>
  <c r="AM9" i="50"/>
  <c r="AG44" i="47"/>
  <c r="L44" i="7"/>
  <c r="AD44" i="47"/>
  <c r="AE44" i="47"/>
  <c r="AK45" i="47"/>
  <c r="AI45" i="47"/>
  <c r="AH45" i="47"/>
  <c r="M45" i="7"/>
  <c r="J42" i="47"/>
  <c r="G42" i="7"/>
  <c r="K42" i="47"/>
  <c r="JW33" i="27"/>
  <c r="O36" i="47"/>
  <c r="N36" i="47"/>
  <c r="H36" i="7"/>
  <c r="JS62" i="27"/>
  <c r="J48" i="48" s="1"/>
  <c r="F13" i="49"/>
  <c r="G13" i="49"/>
  <c r="H13" i="49" s="1"/>
  <c r="I13" i="49" s="1"/>
  <c r="N13" i="49"/>
  <c r="Q13" i="49" s="1"/>
  <c r="O13" i="49"/>
  <c r="P13" i="49" s="1"/>
  <c r="G16" i="47"/>
  <c r="F16" i="47"/>
  <c r="F16" i="7"/>
  <c r="Q42" i="47"/>
  <c r="H42" i="7"/>
  <c r="N42" i="47"/>
  <c r="O42" i="47"/>
  <c r="F38" i="49"/>
  <c r="I38" i="49" s="1"/>
  <c r="G38" i="49"/>
  <c r="H38" i="49" s="1"/>
  <c r="N8" i="50"/>
  <c r="Q8" i="50" s="1"/>
  <c r="H8" i="42"/>
  <c r="O8" i="50"/>
  <c r="AK27" i="30"/>
  <c r="W27" i="47" s="1"/>
  <c r="J27" i="7"/>
  <c r="V27" i="47"/>
  <c r="Z47" i="47"/>
  <c r="AD47" i="28"/>
  <c r="AA47" i="47" s="1"/>
  <c r="AK16" i="30"/>
  <c r="W16" i="47" s="1"/>
  <c r="V16" i="47"/>
  <c r="J16" i="7"/>
  <c r="F27" i="47"/>
  <c r="F27" i="7"/>
  <c r="G27" i="47"/>
  <c r="F31" i="47"/>
  <c r="F31" i="7"/>
  <c r="G31" i="47"/>
  <c r="K23" i="47"/>
  <c r="J23" i="47"/>
  <c r="G23" i="7"/>
  <c r="V41" i="34"/>
  <c r="W41" i="34" s="1"/>
  <c r="G26" i="7"/>
  <c r="J26" i="47"/>
  <c r="K26" i="47"/>
  <c r="F43" i="47"/>
  <c r="F43" i="7"/>
  <c r="G43" i="47"/>
  <c r="JW47" i="27"/>
  <c r="H23" i="7"/>
  <c r="O23" i="47"/>
  <c r="N23" i="47"/>
  <c r="Q23" i="47" s="1"/>
  <c r="JW54" i="24"/>
  <c r="G46" i="7"/>
  <c r="K46" i="47"/>
  <c r="J46" i="47"/>
  <c r="N18" i="47"/>
  <c r="Q18" i="47" s="1"/>
  <c r="H18" i="7"/>
  <c r="O18" i="47"/>
  <c r="L21" i="31"/>
  <c r="AD21" i="48"/>
  <c r="AG21" i="48" s="1"/>
  <c r="AC43" i="30"/>
  <c r="AD43" i="30" s="1"/>
  <c r="JW49" i="24"/>
  <c r="G26" i="47"/>
  <c r="F26" i="47"/>
  <c r="F26" i="7"/>
  <c r="AK35" i="30"/>
  <c r="W35" i="47" s="1"/>
  <c r="V35" i="47"/>
  <c r="J35" i="7"/>
  <c r="K34" i="7"/>
  <c r="AD34" i="28"/>
  <c r="AA34" i="47" s="1"/>
  <c r="Z34" i="47"/>
  <c r="J31" i="47"/>
  <c r="K31" i="47"/>
  <c r="G31" i="7"/>
  <c r="JW43" i="38"/>
  <c r="JW50" i="27"/>
  <c r="JW38" i="24"/>
  <c r="O22" i="47"/>
  <c r="Q22" i="47" s="1"/>
  <c r="H22" i="7"/>
  <c r="N22" i="47"/>
  <c r="G40" i="47"/>
  <c r="F40" i="7"/>
  <c r="F40" i="47"/>
  <c r="J30" i="47"/>
  <c r="G30" i="7"/>
  <c r="K30" i="47"/>
  <c r="JW46" i="27"/>
  <c r="O21" i="47"/>
  <c r="H21" i="7"/>
  <c r="N21" i="47"/>
  <c r="Q21" i="47"/>
  <c r="JW41" i="38"/>
  <c r="JU52" i="27"/>
  <c r="JU36" i="27"/>
  <c r="JU46" i="27"/>
  <c r="AK12" i="30"/>
  <c r="W12" i="47" s="1"/>
  <c r="V12" i="47"/>
  <c r="J12" i="7"/>
  <c r="JS62" i="24"/>
  <c r="F48" i="48" s="1"/>
  <c r="O15" i="48"/>
  <c r="P15" i="48" s="1"/>
  <c r="P15" i="47"/>
  <c r="F11" i="7"/>
  <c r="G11" i="47"/>
  <c r="F11" i="47"/>
  <c r="L36" i="31"/>
  <c r="AD36" i="48"/>
  <c r="AG36" i="48" s="1"/>
  <c r="X20" i="34"/>
  <c r="Y20" i="34" s="1"/>
  <c r="CF148" i="27" a="1"/>
  <c r="CF148" i="27" s="1"/>
  <c r="IQ147" i="27" a="1"/>
  <c r="IQ147" i="27" s="1"/>
  <c r="DE146" i="27" a="1"/>
  <c r="DE146" i="27" s="1"/>
  <c r="GC143" i="27" a="1"/>
  <c r="GC143" i="27" s="1"/>
  <c r="GJ148" i="27" a="1"/>
  <c r="GJ148" i="27" s="1"/>
  <c r="CN148" i="27" a="1"/>
  <c r="CN148" i="27" s="1"/>
  <c r="HW147" i="27" a="1"/>
  <c r="HW147" i="27" s="1"/>
  <c r="EM147" i="27" a="1"/>
  <c r="EM147" i="27" s="1"/>
  <c r="HM148" i="27" a="1"/>
  <c r="HM148" i="27" s="1"/>
  <c r="JU46" i="24"/>
  <c r="JU49" i="27"/>
  <c r="JS57" i="38"/>
  <c r="H43" i="31" s="1"/>
  <c r="JU49" i="24"/>
  <c r="Z9" i="47"/>
  <c r="AD9" i="28"/>
  <c r="AA9" i="47" s="1"/>
  <c r="K9" i="7"/>
  <c r="AK19" i="30"/>
  <c r="W19" i="47" s="1"/>
  <c r="V19" i="47"/>
  <c r="J19" i="7"/>
  <c r="M36" i="31"/>
  <c r="AH36" i="48"/>
  <c r="AK36" i="48" s="1"/>
  <c r="AH36" i="47"/>
  <c r="M36" i="7"/>
  <c r="AI36" i="47"/>
  <c r="AK36" i="47"/>
  <c r="JS42" i="24"/>
  <c r="JS58" i="24"/>
  <c r="JS35" i="27"/>
  <c r="H29" i="7"/>
  <c r="N29" i="47"/>
  <c r="Q29" i="47"/>
  <c r="O29" i="47"/>
  <c r="JW48" i="27"/>
  <c r="F20" i="49"/>
  <c r="I20" i="49"/>
  <c r="G20" i="49"/>
  <c r="H20" i="49" s="1"/>
  <c r="JW36" i="38"/>
  <c r="JW34" i="38"/>
  <c r="JW33" i="38"/>
  <c r="L27" i="31"/>
  <c r="AD27" i="48"/>
  <c r="AG27" i="48" s="1"/>
  <c r="JW53" i="24"/>
  <c r="V46" i="34"/>
  <c r="W46" i="34" s="1"/>
  <c r="AN17" i="45"/>
  <c r="I17" i="37"/>
  <c r="N17" i="37" s="1"/>
  <c r="U17" i="49"/>
  <c r="AL17" i="49" s="1"/>
  <c r="R17" i="49"/>
  <c r="S17" i="49"/>
  <c r="T17" i="49" s="1"/>
  <c r="L27" i="7"/>
  <c r="AG27" i="47"/>
  <c r="AE27" i="47"/>
  <c r="AD27" i="47"/>
  <c r="G37" i="7"/>
  <c r="J37" i="47"/>
  <c r="K37" i="47"/>
  <c r="JS55" i="27"/>
  <c r="O26" i="47"/>
  <c r="Q26" i="47" s="1"/>
  <c r="H26" i="7"/>
  <c r="N26" i="47"/>
  <c r="JW25" i="27"/>
  <c r="JW52" i="27"/>
  <c r="K48" i="47"/>
  <c r="J48" i="47"/>
  <c r="O19" i="47"/>
  <c r="H19" i="7"/>
  <c r="N19" i="47"/>
  <c r="Q19" i="47"/>
  <c r="F17" i="47"/>
  <c r="F17" i="7"/>
  <c r="G17" i="47"/>
  <c r="F18" i="47"/>
  <c r="F18" i="7"/>
  <c r="G18" i="47"/>
  <c r="H39" i="7"/>
  <c r="N39" i="47"/>
  <c r="O39" i="47"/>
  <c r="Q39" i="47" s="1"/>
  <c r="JU26" i="24"/>
  <c r="L18" i="7"/>
  <c r="AG18" i="47"/>
  <c r="AD18" i="47"/>
  <c r="AE18" i="47"/>
  <c r="F39" i="47"/>
  <c r="G39" i="47"/>
  <c r="F39" i="7"/>
  <c r="JW21" i="24"/>
  <c r="G15" i="7"/>
  <c r="J15" i="47"/>
  <c r="K15" i="47"/>
  <c r="JW51" i="38"/>
  <c r="G47" i="47"/>
  <c r="F47" i="47"/>
  <c r="K25" i="47"/>
  <c r="J25" i="47"/>
  <c r="G25" i="7"/>
  <c r="K9" i="47"/>
  <c r="J9" i="47"/>
  <c r="G9" i="7"/>
  <c r="O32" i="47"/>
  <c r="N32" i="47"/>
  <c r="H32" i="7"/>
  <c r="Q32" i="47"/>
  <c r="G13" i="47"/>
  <c r="F13" i="7"/>
  <c r="F13" i="47"/>
  <c r="H27" i="7"/>
  <c r="N27" i="47"/>
  <c r="O27" i="47"/>
  <c r="Q27" i="47" s="1"/>
  <c r="JS42" i="27"/>
  <c r="G14" i="47"/>
  <c r="F14" i="7"/>
  <c r="F14" i="47"/>
  <c r="F37" i="7"/>
  <c r="F37" i="47"/>
  <c r="G37" i="47"/>
  <c r="JS60" i="27"/>
  <c r="AK23" i="30"/>
  <c r="W23" i="47" s="1"/>
  <c r="J23" i="7"/>
  <c r="V23" i="47"/>
  <c r="AO30" i="45"/>
  <c r="I30" i="42"/>
  <c r="N30" i="42" s="1"/>
  <c r="S30" i="50"/>
  <c r="T30" i="50" s="1"/>
  <c r="U30" i="50"/>
  <c r="AL30" i="50" s="1"/>
  <c r="R30" i="50"/>
  <c r="JW27" i="27"/>
  <c r="JW43" i="27"/>
  <c r="N37" i="47"/>
  <c r="Q37" i="47" s="1"/>
  <c r="O37" i="47"/>
  <c r="H37" i="7"/>
  <c r="K20" i="47"/>
  <c r="J20" i="47"/>
  <c r="G20" i="7"/>
  <c r="G35" i="7"/>
  <c r="K35" i="47"/>
  <c r="J35" i="47"/>
  <c r="O34" i="47"/>
  <c r="Q34" i="47" s="1"/>
  <c r="H34" i="7"/>
  <c r="N34" i="47"/>
  <c r="JU33" i="27"/>
  <c r="J38" i="47"/>
  <c r="G38" i="7"/>
  <c r="K38" i="47"/>
  <c r="G32" i="7"/>
  <c r="J32" i="47"/>
  <c r="K32" i="47"/>
  <c r="N12" i="47"/>
  <c r="Q12" i="47" s="1"/>
  <c r="O12" i="47"/>
  <c r="H12" i="7"/>
  <c r="N45" i="47"/>
  <c r="Q45" i="47" s="1"/>
  <c r="H45" i="7"/>
  <c r="O45" i="47"/>
  <c r="F8" i="50"/>
  <c r="G8" i="50"/>
  <c r="F8" i="42"/>
  <c r="G32" i="47"/>
  <c r="F32" i="47"/>
  <c r="F32" i="7"/>
  <c r="JU27" i="24"/>
  <c r="G45" i="47"/>
  <c r="F45" i="47"/>
  <c r="F45" i="7"/>
  <c r="IX126" i="38" a="1"/>
  <c r="IX126" i="38" s="1"/>
  <c r="M126" i="38" a="1"/>
  <c r="M126" i="38" s="1"/>
  <c r="IH126" i="38" a="1"/>
  <c r="IH126" i="38" s="1"/>
  <c r="IH128" i="38" s="1"/>
  <c r="GA126" i="38" a="1"/>
  <c r="GA126" i="38" s="1"/>
  <c r="IR126" i="38" a="1"/>
  <c r="IR126" i="38" s="1"/>
  <c r="HL126" i="38" a="1"/>
  <c r="HL126" i="38" s="1"/>
  <c r="GF126" i="38" a="1"/>
  <c r="GF126" i="38" s="1"/>
  <c r="GF127" i="38" s="1"/>
  <c r="EZ126" i="38" a="1"/>
  <c r="EZ126" i="38" s="1"/>
  <c r="DT126" i="38" a="1"/>
  <c r="DT126" i="38" s="1"/>
  <c r="CN126" i="38" a="1"/>
  <c r="CN126" i="38" s="1"/>
  <c r="BH126" i="38" a="1"/>
  <c r="BH126" i="38" s="1"/>
  <c r="BH127" i="38" s="1"/>
  <c r="JO126" i="38" a="1"/>
  <c r="JO126" i="38" s="1"/>
  <c r="II126" i="38" a="1"/>
  <c r="II126" i="38" s="1"/>
  <c r="HC126" i="38" a="1"/>
  <c r="HC126" i="38" s="1"/>
  <c r="FW126" i="38" a="1"/>
  <c r="FW126" i="38" s="1"/>
  <c r="EQ126" i="38" a="1"/>
  <c r="EQ126" i="38" s="1"/>
  <c r="DK126" i="38" a="1"/>
  <c r="DK126" i="38" s="1"/>
  <c r="CE126" i="38" a="1"/>
  <c r="CE126" i="38" s="1"/>
  <c r="AY126" i="38" a="1"/>
  <c r="AY126" i="38" s="1"/>
  <c r="AY128" i="38" s="1"/>
  <c r="X126" i="38" a="1"/>
  <c r="X126" i="38" s="1"/>
  <c r="H126" i="38" a="1"/>
  <c r="H126" i="38" s="1"/>
  <c r="GQ126" i="38" a="1"/>
  <c r="GQ126" i="38" s="1"/>
  <c r="HA126" i="38" a="1"/>
  <c r="HA126" i="38" s="1"/>
  <c r="HA130" i="38" s="1"/>
  <c r="CC126" i="38" a="1"/>
  <c r="CC126" i="38" s="1"/>
  <c r="GP126" i="38" a="1"/>
  <c r="GP126" i="38" s="1"/>
  <c r="BR126" i="38" a="1"/>
  <c r="BR126" i="38" s="1"/>
  <c r="HP126" i="38" a="1"/>
  <c r="HP126" i="38" s="1"/>
  <c r="HP130" i="38" s="1"/>
  <c r="CR126" i="38" a="1"/>
  <c r="CR126" i="38" s="1"/>
  <c r="FA126" i="38" a="1"/>
  <c r="FA126" i="38" s="1"/>
  <c r="GY126" i="38" a="1"/>
  <c r="GY126" i="38" s="1"/>
  <c r="CA126" i="38" a="1"/>
  <c r="CA126" i="38" s="1"/>
  <c r="CA129" i="38" s="1"/>
  <c r="HH126" i="38" a="1"/>
  <c r="HH126" i="38" s="1"/>
  <c r="HB126" i="38" a="1"/>
  <c r="HB126" i="38" s="1"/>
  <c r="CT126" i="38" a="1"/>
  <c r="CT126" i="38" s="1"/>
  <c r="HQ126" i="38" a="1"/>
  <c r="HQ126" i="38" s="1"/>
  <c r="HQ128" i="38" s="1"/>
  <c r="CS126" i="38" a="1"/>
  <c r="CS126" i="38" s="1"/>
  <c r="HF126" i="38" a="1"/>
  <c r="HF126" i="38" s="1"/>
  <c r="CH126" i="38" a="1"/>
  <c r="CH126" i="38" s="1"/>
  <c r="DA126" i="38" a="1"/>
  <c r="DA126" i="38" s="1"/>
  <c r="DA130" i="38" s="1"/>
  <c r="CP126" i="38" a="1"/>
  <c r="CP126" i="38" s="1"/>
  <c r="GZ126" i="38" a="1"/>
  <c r="GZ126" i="38" s="1"/>
  <c r="AK126" i="38" a="1"/>
  <c r="AK126" i="38" s="1"/>
  <c r="JF126" i="38" a="1"/>
  <c r="JF126" i="38" s="1"/>
  <c r="JF129" i="38" s="1"/>
  <c r="BK126" i="38" a="1"/>
  <c r="BK126" i="38" s="1"/>
  <c r="CZ126" i="38" a="1"/>
  <c r="CZ126" i="38" s="1"/>
  <c r="HR126" i="38" a="1"/>
  <c r="HR126" i="38" s="1"/>
  <c r="BE126" i="38" a="1"/>
  <c r="BE126" i="38" s="1"/>
  <c r="BE128" i="38" s="1"/>
  <c r="AT126" i="38" a="1"/>
  <c r="AT126" i="38" s="1"/>
  <c r="HU126" i="38" a="1"/>
  <c r="HU126" i="38" s="1"/>
  <c r="CG126" i="38" a="1"/>
  <c r="CG126" i="38" s="1"/>
  <c r="IU126" i="38" a="1"/>
  <c r="IU126" i="38" s="1"/>
  <c r="IU129" i="38" s="1"/>
  <c r="CL126" i="38" a="1"/>
  <c r="CL126" i="38" s="1"/>
  <c r="GW126" i="38" a="1"/>
  <c r="GW126" i="38" s="1"/>
  <c r="JE126" i="38" a="1"/>
  <c r="JE126" i="38" s="1"/>
  <c r="IT126" i="38" a="1"/>
  <c r="IT126" i="38" s="1"/>
  <c r="IT129" i="38" s="1"/>
  <c r="Z126" i="38" a="1"/>
  <c r="Z126" i="38" s="1"/>
  <c r="CB126" i="38" a="1"/>
  <c r="CB126" i="38" s="1"/>
  <c r="AS126" i="38" a="1"/>
  <c r="AS126" i="38" s="1"/>
  <c r="EH126" i="38" a="1"/>
  <c r="EH126" i="38" s="1"/>
  <c r="EH128" i="38" s="1"/>
  <c r="GB126" i="38" a="1"/>
  <c r="GB126" i="38" s="1"/>
  <c r="BZ126" i="38" a="1"/>
  <c r="BZ126" i="38" s="1"/>
  <c r="IE126" i="38" a="1"/>
  <c r="IE126" i="38" s="1"/>
  <c r="EW126" i="38" a="1"/>
  <c r="EW126" i="38" s="1"/>
  <c r="EW128" i="38" s="1"/>
  <c r="EK126" i="38" a="1"/>
  <c r="EK126" i="38" s="1"/>
  <c r="BD126" i="38" a="1"/>
  <c r="BD126" i="38" s="1"/>
  <c r="GD126" i="38" a="1"/>
  <c r="GD126" i="38" s="1"/>
  <c r="JJ126" i="38" a="1"/>
  <c r="JJ126" i="38" s="1"/>
  <c r="JJ128" i="38" s="1"/>
  <c r="FL126" i="38" a="1"/>
  <c r="FL126" i="38" s="1"/>
  <c r="CI126" i="38" a="1"/>
  <c r="CI126" i="38" s="1"/>
  <c r="DJ126" i="38" a="1"/>
  <c r="DJ126" i="38" s="1"/>
  <c r="DO126" i="38" a="1"/>
  <c r="DO126" i="38" s="1"/>
  <c r="DO130" i="38" s="1"/>
  <c r="IJ126" i="38" a="1"/>
  <c r="IJ126" i="38" s="1"/>
  <c r="GV126" i="38" a="1"/>
  <c r="GV126" i="38" s="1"/>
  <c r="FH126" i="38" a="1"/>
  <c r="FH126" i="38" s="1"/>
  <c r="DL126" i="38" a="1"/>
  <c r="DL126" i="38" s="1"/>
  <c r="DL129" i="38" s="1"/>
  <c r="BX126" i="38" a="1"/>
  <c r="BX126" i="38" s="1"/>
  <c r="AJ126" i="38" a="1"/>
  <c r="AJ126" i="38" s="1"/>
  <c r="IA126" i="38" a="1"/>
  <c r="IA126" i="38" s="1"/>
  <c r="GM126" i="38" a="1"/>
  <c r="GM126" i="38" s="1"/>
  <c r="GM130" i="38" s="1"/>
  <c r="EY126" i="38" a="1"/>
  <c r="EY126" i="38" s="1"/>
  <c r="DC126" i="38" a="1"/>
  <c r="DC126" i="38" s="1"/>
  <c r="BO126" i="38" a="1"/>
  <c r="BO126" i="38" s="1"/>
  <c r="AB126" i="38" a="1"/>
  <c r="AB126" i="38" s="1"/>
  <c r="AB127" i="38" s="1"/>
  <c r="JL126" i="38" a="1"/>
  <c r="JL126" i="38" s="1"/>
  <c r="JM126" i="38" a="1"/>
  <c r="JM126" i="38" s="1"/>
  <c r="DI126" i="38" a="1"/>
  <c r="DI126" i="38" s="1"/>
  <c r="FJ126" i="38" a="1"/>
  <c r="FJ126" i="38" s="1"/>
  <c r="FJ127" i="38" s="1"/>
  <c r="R126" i="38" a="1"/>
  <c r="R126" i="38" s="1"/>
  <c r="DM126" i="38" a="1"/>
  <c r="DM126" i="38" s="1"/>
  <c r="BY126" i="38" a="1"/>
  <c r="BY126" i="38" s="1"/>
  <c r="EM126" i="38" a="1"/>
  <c r="EM126" i="38" s="1"/>
  <c r="EM129" i="38" s="1"/>
  <c r="JI126" i="38" a="1"/>
  <c r="JI126" i="38" s="1"/>
  <c r="I126" i="38" a="1"/>
  <c r="I126" i="38" s="1"/>
  <c r="AH126" i="38" a="1"/>
  <c r="AH126" i="38" s="1"/>
  <c r="DY126" i="38" a="1"/>
  <c r="DY126" i="38" s="1"/>
  <c r="DY127" i="38" s="1"/>
  <c r="FZ126" i="38" a="1"/>
  <c r="FZ126" i="38" s="1"/>
  <c r="HY126" i="38" a="1"/>
  <c r="HY126" i="38" s="1"/>
  <c r="FB126" i="38" a="1"/>
  <c r="FB126" i="38" s="1"/>
  <c r="FT126" i="38" a="1"/>
  <c r="FT126" i="38" s="1"/>
  <c r="FT130" i="38" s="1"/>
  <c r="DU126" i="38" a="1"/>
  <c r="DU126" i="38" s="1"/>
  <c r="DR126" i="38" a="1"/>
  <c r="DR126" i="38" s="1"/>
  <c r="AN126" i="38" a="1"/>
  <c r="AN126" i="38" s="1"/>
  <c r="GC126" i="38" a="1"/>
  <c r="GC126" i="38" s="1"/>
  <c r="GC128" i="38" s="1"/>
  <c r="DF126" i="38" a="1"/>
  <c r="DF126" i="38" s="1"/>
  <c r="GO126" i="38" a="1"/>
  <c r="GO126" i="38" s="1"/>
  <c r="FQ126" i="38" a="1"/>
  <c r="FQ126" i="38" s="1"/>
  <c r="DG126" i="38" a="1"/>
  <c r="DG126" i="38" s="1"/>
  <c r="DG129" i="38" s="1"/>
  <c r="CD126" i="38" a="1"/>
  <c r="CD126" i="38" s="1"/>
  <c r="EG126" i="38" a="1"/>
  <c r="EG126" i="38" s="1"/>
  <c r="BJ126" i="38" a="1"/>
  <c r="BJ126" i="38" s="1"/>
  <c r="AV126" i="38" a="1"/>
  <c r="AV126" i="38" s="1"/>
  <c r="AV130" i="38" s="1"/>
  <c r="GI126" i="38" a="1"/>
  <c r="GI126" i="38" s="1"/>
  <c r="K126" i="38" a="1"/>
  <c r="K126" i="38" s="1"/>
  <c r="HE126" i="38" a="1"/>
  <c r="HE126" i="38" s="1"/>
  <c r="U126" i="38" a="1"/>
  <c r="U126" i="38" s="1"/>
  <c r="U130" i="38" s="1"/>
  <c r="BQ126" i="38" a="1"/>
  <c r="BQ126" i="38" s="1"/>
  <c r="EP126" i="38" a="1"/>
  <c r="EP126" i="38" s="1"/>
  <c r="HX126" i="38" a="1"/>
  <c r="HX126" i="38" s="1"/>
  <c r="IS126" i="38" a="1"/>
  <c r="IS126" i="38" s="1"/>
  <c r="IS128" i="38" s="1"/>
  <c r="IM126" i="38" a="1"/>
  <c r="IM126" i="38" s="1"/>
  <c r="FV126" i="38" a="1"/>
  <c r="FV126" i="38" s="1"/>
  <c r="JP126" i="38" a="1"/>
  <c r="JP126" i="38" s="1"/>
  <c r="IB126" i="38" a="1"/>
  <c r="IB126" i="38" s="1"/>
  <c r="IB130" i="38" s="1"/>
  <c r="GN126" i="38" a="1"/>
  <c r="GN126" i="38" s="1"/>
  <c r="ER126" i="38" a="1"/>
  <c r="ER126" i="38" s="1"/>
  <c r="DD126" i="38" a="1"/>
  <c r="DD126" i="38" s="1"/>
  <c r="BP126" i="38" a="1"/>
  <c r="BP126" i="38" s="1"/>
  <c r="BP130" i="38" s="1"/>
  <c r="JG126" i="38" a="1"/>
  <c r="JG126" i="38" s="1"/>
  <c r="HS126" i="38" a="1"/>
  <c r="HS126" i="38" s="1"/>
  <c r="GE126" i="38" a="1"/>
  <c r="GE126" i="38" s="1"/>
  <c r="EI126" i="38" a="1"/>
  <c r="EI126" i="38" s="1"/>
  <c r="EI130" i="38" s="1"/>
  <c r="CU126" i="38" a="1"/>
  <c r="CU126" i="38" s="1"/>
  <c r="BG126" i="38" a="1"/>
  <c r="BG126" i="38" s="1"/>
  <c r="T126" i="38" a="1"/>
  <c r="T126" i="38" s="1"/>
  <c r="Y126" i="38" a="1"/>
  <c r="Y126" i="38" s="1"/>
  <c r="Y130" i="38" s="1"/>
  <c r="IG126" i="38" a="1"/>
  <c r="IG126" i="38" s="1"/>
  <c r="AW126" i="38" a="1"/>
  <c r="AW126" i="38" s="1"/>
  <c r="ED126" i="38" a="1"/>
  <c r="ED126" i="38" s="1"/>
  <c r="IK126" i="38" a="1"/>
  <c r="IK126" i="38" s="1"/>
  <c r="IK130" i="38" s="1"/>
  <c r="BA126" i="38" a="1"/>
  <c r="BA126" i="38" s="1"/>
  <c r="JK126" i="38" a="1"/>
  <c r="JK126" i="38" s="1"/>
  <c r="DB126" i="38" a="1"/>
  <c r="DB126" i="38" s="1"/>
  <c r="EF126" i="38" a="1"/>
  <c r="EF126" i="38" s="1"/>
  <c r="EF128" i="38" s="1"/>
  <c r="GL126" i="38" a="1"/>
  <c r="GL126" i="38" s="1"/>
  <c r="IW126" i="38" a="1"/>
  <c r="IW126" i="38" s="1"/>
  <c r="BM126" i="38" a="1"/>
  <c r="BM126" i="38" s="1"/>
  <c r="ET126" i="38" a="1"/>
  <c r="ET126" i="38" s="1"/>
  <c r="ET127" i="38" s="1"/>
  <c r="FM126" i="38" a="1"/>
  <c r="FM126" i="38" s="1"/>
  <c r="AD126" i="38" a="1"/>
  <c r="AD126" i="38" s="1"/>
  <c r="ES126" i="38" a="1"/>
  <c r="ES126" i="38" s="1"/>
  <c r="BI126" i="38" a="1"/>
  <c r="BI126" i="38" s="1"/>
  <c r="BI130" i="38" s="1"/>
  <c r="AE126" i="38" a="1"/>
  <c r="AE126" i="38" s="1"/>
  <c r="AM126" i="38" a="1"/>
  <c r="AM126" i="38" s="1"/>
  <c r="DQ126" i="38" a="1"/>
  <c r="DQ126" i="38" s="1"/>
  <c r="N126" i="38" a="1"/>
  <c r="N126" i="38" s="1"/>
  <c r="EN126" i="38" a="1"/>
  <c r="EN126" i="38" s="1"/>
  <c r="DE126" i="38" a="1"/>
  <c r="DE126" i="38" s="1"/>
  <c r="BF126" i="38" a="1"/>
  <c r="BF126" i="38" s="1"/>
  <c r="FK126" i="38" a="1"/>
  <c r="FK126" i="38" s="1"/>
  <c r="FK129" i="38" s="1"/>
  <c r="BU126" i="38" a="1"/>
  <c r="BU126" i="38" s="1"/>
  <c r="GJ126" i="38" a="1"/>
  <c r="GJ126" i="38" s="1"/>
  <c r="JD126" i="38" a="1"/>
  <c r="JD126" i="38" s="1"/>
  <c r="FC126" i="38" a="1"/>
  <c r="FC126" i="38" s="1"/>
  <c r="FC130" i="38" s="1"/>
  <c r="DP126" i="38" a="1"/>
  <c r="DP126" i="38" s="1"/>
  <c r="CW126" i="38" a="1"/>
  <c r="CW126" i="38" s="1"/>
  <c r="AC126" i="38" a="1"/>
  <c r="AC126" i="38" s="1"/>
  <c r="HJ126" i="38" a="1"/>
  <c r="HJ126" i="38" s="1"/>
  <c r="HJ129" i="38" s="1"/>
  <c r="HI126" i="38" a="1"/>
  <c r="HI126" i="38" s="1"/>
  <c r="HW126" i="38" a="1"/>
  <c r="HW126" i="38" s="1"/>
  <c r="H10" i="31"/>
  <c r="EU126" i="38" a="1"/>
  <c r="EU126" i="38" s="1"/>
  <c r="EU128" i="38" s="1"/>
  <c r="HG126" i="38" a="1"/>
  <c r="HG126" i="38" s="1"/>
  <c r="Q126" i="38" a="1"/>
  <c r="Q126" i="38" s="1"/>
  <c r="JH126" i="38" a="1"/>
  <c r="JH126" i="38" s="1"/>
  <c r="HT126" i="38" a="1"/>
  <c r="HT126" i="38" s="1"/>
  <c r="HT130" i="38" s="1"/>
  <c r="FX126" i="38" a="1"/>
  <c r="FX126" i="38" s="1"/>
  <c r="EJ126" i="38" a="1"/>
  <c r="EJ126" i="38" s="1"/>
  <c r="CV126" i="38" a="1"/>
  <c r="CV126" i="38" s="1"/>
  <c r="AZ126" i="38" a="1"/>
  <c r="AZ126" i="38" s="1"/>
  <c r="AZ129" i="38" s="1"/>
  <c r="IY126" i="38" a="1"/>
  <c r="IY126" i="38" s="1"/>
  <c r="HK126" i="38" a="1"/>
  <c r="HK126" i="38" s="1"/>
  <c r="FO126" i="38" a="1"/>
  <c r="FO126" i="38" s="1"/>
  <c r="EA126" i="38" a="1"/>
  <c r="EA126" i="38" s="1"/>
  <c r="EA128" i="38" s="1"/>
  <c r="CM126" i="38" a="1"/>
  <c r="CM126" i="38" s="1"/>
  <c r="AQ126" i="38" a="1"/>
  <c r="AQ126" i="38" s="1"/>
  <c r="P126" i="38" a="1"/>
  <c r="P126" i="38" s="1"/>
  <c r="DZ126" i="38" a="1"/>
  <c r="DZ126" i="38" s="1"/>
  <c r="DZ129" i="38" s="1"/>
  <c r="FU126" i="38" a="1"/>
  <c r="FU126" i="38" s="1"/>
  <c r="JB126" i="38" a="1"/>
  <c r="JB126" i="38" s="1"/>
  <c r="CX126" i="38" a="1"/>
  <c r="CX126" i="38" s="1"/>
  <c r="FY126" i="38" a="1"/>
  <c r="FY126" i="38" s="1"/>
  <c r="FY130" i="38" s="1"/>
  <c r="AF126" i="38" a="1"/>
  <c r="AF126" i="38" s="1"/>
  <c r="HZ126" i="38" a="1"/>
  <c r="HZ126" i="38" s="1"/>
  <c r="AP126" i="38" a="1"/>
  <c r="AP126" i="38" s="1"/>
  <c r="CJ126" i="38" a="1"/>
  <c r="CJ126" i="38" s="1"/>
  <c r="CJ127" i="38" s="1"/>
  <c r="EE126" i="38" a="1"/>
  <c r="EE126" i="38" s="1"/>
  <c r="GK126" i="38" a="1"/>
  <c r="GK126" i="38" s="1"/>
  <c r="AG126" i="38" a="1"/>
  <c r="AG126" i="38" s="1"/>
  <c r="DN126" i="38" a="1"/>
  <c r="DN126" i="38" s="1"/>
  <c r="DN128" i="38" s="1"/>
  <c r="AO126" i="38" a="1"/>
  <c r="AO126" i="38" s="1"/>
  <c r="V126" i="38" a="1"/>
  <c r="V126" i="38" s="1"/>
  <c r="BL126" i="38" a="1"/>
  <c r="BL126" i="38" s="1"/>
  <c r="FS126" i="38" a="1"/>
  <c r="FS126" i="38" s="1"/>
  <c r="FS129" i="38" s="1"/>
  <c r="S126" i="38" a="1"/>
  <c r="S126" i="38" s="1"/>
  <c r="JN126" i="38" a="1"/>
  <c r="JN126" i="38" s="1"/>
  <c r="ID126" i="38" a="1"/>
  <c r="ID126" i="38" s="1"/>
  <c r="F126" i="38" a="1"/>
  <c r="F126" i="38" s="1"/>
  <c r="F127" i="38" s="1"/>
  <c r="DH126" i="38" a="1"/>
  <c r="DH126" i="38" s="1"/>
  <c r="HO126" i="38" a="1"/>
  <c r="HO126" i="38" s="1"/>
  <c r="O126" i="38" a="1"/>
  <c r="O126" i="38" s="1"/>
  <c r="JC126" i="38" a="1"/>
  <c r="JC126" i="38" s="1"/>
  <c r="JC129" i="38" s="1"/>
  <c r="GH126" i="38" a="1"/>
  <c r="GH126" i="38" s="1"/>
  <c r="FI126" i="38" a="1"/>
  <c r="FI126" i="38" s="1"/>
  <c r="CO126" i="38" a="1"/>
  <c r="CO126" i="38" s="1"/>
  <c r="AU126" i="38" a="1"/>
  <c r="AU126" i="38" s="1"/>
  <c r="AU129" i="38" s="1"/>
  <c r="BT126" i="38" a="1"/>
  <c r="BT126" i="38" s="1"/>
  <c r="GG126" i="38" a="1"/>
  <c r="GG126" i="38" s="1"/>
  <c r="EL126" i="38" a="1"/>
  <c r="EL126" i="38" s="1"/>
  <c r="CQ126" i="38" a="1"/>
  <c r="CQ126" i="38" s="1"/>
  <c r="CQ129" i="38" s="1"/>
  <c r="GX126" i="38" a="1"/>
  <c r="GX126" i="38" s="1"/>
  <c r="IF126" i="38" a="1"/>
  <c r="IF126" i="38" s="1"/>
  <c r="AX126" i="38" a="1"/>
  <c r="AX126" i="38" s="1"/>
  <c r="FP126" i="38" a="1"/>
  <c r="FP126" i="38" s="1"/>
  <c r="FP127" i="38" s="1"/>
  <c r="IQ126" i="38" a="1"/>
  <c r="IQ126" i="38" s="1"/>
  <c r="BW126" i="38" a="1"/>
  <c r="BW126" i="38" s="1"/>
  <c r="EO126" i="38" a="1"/>
  <c r="EO126" i="38" s="1"/>
  <c r="GR126" i="38" a="1"/>
  <c r="GR126" i="38" s="1"/>
  <c r="GR128" i="38" s="1"/>
  <c r="BS126" i="38" a="1"/>
  <c r="BS126" i="38" s="1"/>
  <c r="HN126" i="38" a="1"/>
  <c r="HN126" i="38" s="1"/>
  <c r="EV126" i="38" a="1"/>
  <c r="EV126" i="38" s="1"/>
  <c r="HM126" i="38" a="1"/>
  <c r="HM126" i="38" s="1"/>
  <c r="HM128" i="38" s="1"/>
  <c r="DV126" i="38" a="1"/>
  <c r="DV126" i="38" s="1"/>
  <c r="CK126" i="38" a="1"/>
  <c r="CK126" i="38" s="1"/>
  <c r="BV126" i="38" a="1"/>
  <c r="BV126" i="38" s="1"/>
  <c r="HD126" i="38" a="1"/>
  <c r="HD126" i="38" s="1"/>
  <c r="HD129" i="38" s="1"/>
  <c r="FF126" i="38" a="1"/>
  <c r="FF126" i="38" s="1"/>
  <c r="EX126" i="38" a="1"/>
  <c r="EX126" i="38" s="1"/>
  <c r="G126" i="38" a="1"/>
  <c r="G126" i="38" s="1"/>
  <c r="BC126" i="38" a="1"/>
  <c r="BC126" i="38" s="1"/>
  <c r="BC129" i="38" s="1"/>
  <c r="EB126" i="38" a="1"/>
  <c r="EB126" i="38" s="1"/>
  <c r="GU126" i="38" a="1"/>
  <c r="GU126" i="38" s="1"/>
  <c r="AI126" i="38" a="1"/>
  <c r="AI126" i="38" s="1"/>
  <c r="HV126" i="38" a="1"/>
  <c r="HV126" i="38" s="1"/>
  <c r="HV127" i="38" s="1"/>
  <c r="FN126" i="38" a="1"/>
  <c r="FN126" i="38" s="1"/>
  <c r="FE126" i="38" a="1"/>
  <c r="FE126" i="38" s="1"/>
  <c r="JA126" i="38" a="1"/>
  <c r="JA126" i="38" s="1"/>
  <c r="IO126" i="38" a="1"/>
  <c r="IO126" i="38" s="1"/>
  <c r="IO128" i="38" s="1"/>
  <c r="GT126" i="38" a="1"/>
  <c r="GT126" i="38" s="1"/>
  <c r="EC126" i="38" a="1"/>
  <c r="EC126" i="38" s="1"/>
  <c r="DW126" i="38" a="1"/>
  <c r="DW126" i="38" s="1"/>
  <c r="DX126" i="38" a="1"/>
  <c r="DX126" i="38" s="1"/>
  <c r="DX130" i="38" s="1"/>
  <c r="DS126" i="38" a="1"/>
  <c r="DS126" i="38" s="1"/>
  <c r="BB126" i="38" a="1"/>
  <c r="BB126" i="38" s="1"/>
  <c r="AA126" i="38" a="1"/>
  <c r="AA126" i="38" s="1"/>
  <c r="IZ126" i="38" a="1"/>
  <c r="IZ126" i="38" s="1"/>
  <c r="CF126" i="38" a="1"/>
  <c r="CF126" i="38" s="1"/>
  <c r="FG126" i="38" a="1"/>
  <c r="FG126" i="38" s="1"/>
  <c r="L126" i="38" a="1"/>
  <c r="L126" i="38" s="1"/>
  <c r="AL126" i="38" a="1"/>
  <c r="AL126" i="38" s="1"/>
  <c r="AL127" i="38" s="1"/>
  <c r="W126" i="38" a="1"/>
  <c r="W126" i="38" s="1"/>
  <c r="IL126" i="38" a="1"/>
  <c r="IL126" i="38" s="1"/>
  <c r="IC126" i="38" a="1"/>
  <c r="IC126" i="38" s="1"/>
  <c r="FR126" i="38" a="1"/>
  <c r="FR126" i="38" s="1"/>
  <c r="IN126" i="38" a="1"/>
  <c r="IN126" i="38" s="1"/>
  <c r="IP126" i="38" a="1"/>
  <c r="IP126" i="38" s="1"/>
  <c r="J126" i="38" a="1"/>
  <c r="J126" i="38" s="1"/>
  <c r="BN126" i="38" a="1"/>
  <c r="BN126" i="38" s="1"/>
  <c r="BN129" i="38" s="1"/>
  <c r="FD126" i="38" a="1"/>
  <c r="FD126" i="38" s="1"/>
  <c r="IV126" i="38" a="1"/>
  <c r="IV126" i="38" s="1"/>
  <c r="AR126" i="38" a="1"/>
  <c r="AR126" i="38" s="1"/>
  <c r="CY126" i="38" a="1"/>
  <c r="CY126" i="38" s="1"/>
  <c r="CY129" i="38" s="1"/>
  <c r="GS126" i="38" a="1"/>
  <c r="GS126" i="38" s="1"/>
  <c r="AM46" i="45"/>
  <c r="K42" i="7"/>
  <c r="Z42" i="47"/>
  <c r="AD42" i="28"/>
  <c r="AA42" i="47" s="1"/>
  <c r="AA42" i="48" s="1"/>
  <c r="JU48" i="24"/>
  <c r="AG23" i="47"/>
  <c r="L23" i="7"/>
  <c r="AE23" i="47"/>
  <c r="AD23" i="47"/>
  <c r="GW148" i="27" a="1"/>
  <c r="GW148" i="27" s="1"/>
  <c r="GC147" i="27" a="1"/>
  <c r="GC147" i="27" s="1"/>
  <c r="IP145" i="27" a="1"/>
  <c r="IP145" i="27" s="1"/>
  <c r="CF142" i="27" a="1"/>
  <c r="CF142" i="27" s="1"/>
  <c r="FS148" i="27" a="1"/>
  <c r="FS148" i="27" s="1"/>
  <c r="BF148" i="27" a="1"/>
  <c r="BF148" i="27" s="1"/>
  <c r="HD147" i="27" a="1"/>
  <c r="HD147" i="27" s="1"/>
  <c r="IZ147" i="27" a="1"/>
  <c r="IZ147" i="27" s="1"/>
  <c r="JU24" i="27"/>
  <c r="JU45" i="24"/>
  <c r="JU34" i="27"/>
  <c r="Z45" i="47"/>
  <c r="AD45" i="28"/>
  <c r="AA45" i="47" s="1"/>
  <c r="K45" i="7"/>
  <c r="JU54" i="27"/>
  <c r="S19" i="45"/>
  <c r="X19" i="45"/>
  <c r="AO19" i="45"/>
  <c r="K45" i="47"/>
  <c r="G45" i="7"/>
  <c r="J45" i="47"/>
  <c r="AD37" i="48"/>
  <c r="AG37" i="48" s="1"/>
  <c r="L37" i="31"/>
  <c r="J44" i="47"/>
  <c r="K44" i="47"/>
  <c r="G44" i="7"/>
  <c r="JW34" i="27"/>
  <c r="O25" i="47"/>
  <c r="H25" i="7"/>
  <c r="N25" i="47"/>
  <c r="Q25" i="47"/>
  <c r="F24" i="47"/>
  <c r="F24" i="7"/>
  <c r="G24" i="47"/>
  <c r="K43" i="47"/>
  <c r="G43" i="7"/>
  <c r="J43" i="47"/>
  <c r="O36" i="49"/>
  <c r="P36" i="49" s="1"/>
  <c r="N36" i="49"/>
  <c r="JW38" i="27"/>
  <c r="J8" i="50"/>
  <c r="K8" i="50"/>
  <c r="G8" i="42"/>
  <c r="H30" i="7"/>
  <c r="N30" i="47"/>
  <c r="O30" i="47"/>
  <c r="Q30" i="47"/>
  <c r="F21" i="7"/>
  <c r="G21" i="47"/>
  <c r="F21" i="47"/>
  <c r="JW52" i="38"/>
  <c r="L11" i="31"/>
  <c r="AD11" i="48"/>
  <c r="AG11" i="48" s="1"/>
  <c r="AA35" i="45"/>
  <c r="Z35" i="45"/>
  <c r="Y35" i="45"/>
  <c r="V35" i="45"/>
  <c r="AG35" i="45" s="1"/>
  <c r="U35" i="45"/>
  <c r="AE35" i="45" s="1"/>
  <c r="AA30" i="45"/>
  <c r="Y30" i="45"/>
  <c r="Z30" i="45"/>
  <c r="T30" i="45"/>
  <c r="AC30" i="45" s="1"/>
  <c r="JW45" i="27"/>
  <c r="K28" i="47"/>
  <c r="J28" i="47"/>
  <c r="G28" i="7"/>
  <c r="H24" i="7"/>
  <c r="O24" i="47"/>
  <c r="N24" i="47"/>
  <c r="Q24" i="47" s="1"/>
  <c r="G20" i="47"/>
  <c r="F20" i="47"/>
  <c r="F20" i="7"/>
  <c r="JW49" i="27"/>
  <c r="JW46" i="38"/>
  <c r="JW36" i="27"/>
  <c r="K22" i="47"/>
  <c r="J22" i="47"/>
  <c r="G22" i="7"/>
  <c r="H20" i="7"/>
  <c r="N20" i="47"/>
  <c r="Q20" i="47" s="1"/>
  <c r="O20" i="47"/>
  <c r="G14" i="7"/>
  <c r="K14" i="47"/>
  <c r="J14" i="47"/>
  <c r="N16" i="47"/>
  <c r="Q16" i="47" s="1"/>
  <c r="O16" i="47"/>
  <c r="H16" i="7"/>
  <c r="JS61" i="27"/>
  <c r="JW51" i="24"/>
  <c r="F42" i="31"/>
  <c r="F42" i="48"/>
  <c r="JU41" i="27"/>
  <c r="JW24" i="24"/>
  <c r="G42" i="47"/>
  <c r="F42" i="47"/>
  <c r="F42" i="7"/>
  <c r="AG27" i="30"/>
  <c r="AH27" i="30" s="1"/>
  <c r="AK13" i="30"/>
  <c r="W13" i="47" s="1"/>
  <c r="J13" i="7"/>
  <c r="V13" i="47"/>
  <c r="AJ21" i="47"/>
  <c r="AI21" i="48"/>
  <c r="AJ21" i="48" s="1"/>
  <c r="AI46" i="47"/>
  <c r="AK46" i="47"/>
  <c r="M46" i="7"/>
  <c r="AH46" i="47"/>
  <c r="G23" i="47"/>
  <c r="F23" i="47"/>
  <c r="F23" i="7"/>
  <c r="JW53" i="27"/>
  <c r="N10" i="47"/>
  <c r="Q10" i="47"/>
  <c r="H10" i="7"/>
  <c r="O10" i="47"/>
  <c r="JW26" i="27"/>
  <c r="J33" i="47"/>
  <c r="K33" i="47"/>
  <c r="G33" i="7"/>
  <c r="H11" i="7"/>
  <c r="O11" i="47"/>
  <c r="Q11" i="47"/>
  <c r="N11" i="47"/>
  <c r="H41" i="7"/>
  <c r="O41" i="47"/>
  <c r="Q41" i="47"/>
  <c r="N41" i="47"/>
  <c r="JW50" i="24"/>
  <c r="F12" i="47"/>
  <c r="F12" i="7"/>
  <c r="G12" i="47"/>
  <c r="JW53" i="38"/>
  <c r="JU45" i="27"/>
  <c r="J39" i="7"/>
  <c r="V39" i="47"/>
  <c r="AK39" i="30"/>
  <c r="W39" i="47" s="1"/>
  <c r="AK17" i="45"/>
  <c r="R17" i="47"/>
  <c r="U17" i="47"/>
  <c r="I17" i="7"/>
  <c r="S17" i="47"/>
  <c r="T17" i="47" s="1"/>
  <c r="AA41" i="45"/>
  <c r="T41" i="45"/>
  <c r="AC41" i="45" s="1"/>
  <c r="Y41" i="45"/>
  <c r="Z41" i="45"/>
  <c r="I33" i="42"/>
  <c r="N33" i="42" s="1"/>
  <c r="R33" i="50"/>
  <c r="S33" i="50"/>
  <c r="T33" i="50" s="1"/>
  <c r="U33" i="50"/>
  <c r="AL33" i="50" s="1"/>
  <c r="AI17" i="48"/>
  <c r="AJ17" i="48" s="1"/>
  <c r="AJ17" i="47"/>
  <c r="AJ8" i="47"/>
  <c r="AI8" i="48"/>
  <c r="K12" i="47"/>
  <c r="G12" i="7"/>
  <c r="J12" i="47"/>
  <c r="K27" i="47"/>
  <c r="G27" i="7"/>
  <c r="J27" i="47"/>
  <c r="JW21" i="27"/>
  <c r="O17" i="47"/>
  <c r="N17" i="47"/>
  <c r="Q17" i="47" s="1"/>
  <c r="H17" i="7"/>
  <c r="JW33" i="24"/>
  <c r="N46" i="47"/>
  <c r="Q46" i="47"/>
  <c r="O46" i="47"/>
  <c r="H46" i="7"/>
  <c r="JW47" i="24"/>
  <c r="JS44" i="24"/>
  <c r="JS35" i="24"/>
  <c r="AO46" i="45"/>
  <c r="I46" i="42"/>
  <c r="N46" i="42" s="1"/>
  <c r="S46" i="50"/>
  <c r="T46" i="50" s="1"/>
  <c r="U46" i="50"/>
  <c r="AL46" i="50" s="1"/>
  <c r="R46" i="50"/>
  <c r="F34" i="47"/>
  <c r="F34" i="7"/>
  <c r="G34" i="47"/>
  <c r="JU47" i="27"/>
  <c r="JU50" i="27"/>
  <c r="X11" i="45"/>
  <c r="S11" i="45"/>
  <c r="AO11" i="45"/>
  <c r="AH20" i="47"/>
  <c r="M20" i="7"/>
  <c r="AI20" i="47"/>
  <c r="AK20" i="47"/>
  <c r="FI148" i="27" a="1"/>
  <c r="FI148" i="27" s="1"/>
  <c r="DS147" i="27" a="1"/>
  <c r="DS147" i="27" s="1"/>
  <c r="DR145" i="27" a="1"/>
  <c r="DR145" i="27" s="1"/>
  <c r="IZ148" i="27" a="1"/>
  <c r="IZ148" i="27" s="1"/>
  <c r="EK148" i="27" a="1"/>
  <c r="EK148" i="27" s="1"/>
  <c r="X148" i="27" a="1"/>
  <c r="X148" i="27" s="1"/>
  <c r="GK147" i="27" a="1"/>
  <c r="GK147" i="27" s="1"/>
  <c r="DT148" i="27" a="1"/>
  <c r="DT148" i="27" s="1"/>
  <c r="F9" i="7"/>
  <c r="G9" i="47"/>
  <c r="F9" i="47"/>
  <c r="JS60" i="24"/>
  <c r="JS44" i="27"/>
  <c r="JU25" i="27"/>
  <c r="JS55" i="24"/>
  <c r="K39" i="47"/>
  <c r="J39" i="47"/>
  <c r="G39" i="7"/>
  <c r="O10" i="49"/>
  <c r="P10" i="49" s="1"/>
  <c r="N10" i="49"/>
  <c r="Q10" i="49" s="1"/>
  <c r="K21" i="47"/>
  <c r="J21" i="47"/>
  <c r="G21" i="7"/>
  <c r="J34" i="47"/>
  <c r="G34" i="7"/>
  <c r="K34" i="47"/>
  <c r="J10" i="49"/>
  <c r="M10" i="49" s="1"/>
  <c r="K10" i="49"/>
  <c r="L10" i="49" s="1"/>
  <c r="H28" i="7"/>
  <c r="O28" i="47"/>
  <c r="N28" i="47"/>
  <c r="Q28" i="47"/>
  <c r="F44" i="47"/>
  <c r="F44" i="7"/>
  <c r="G44" i="47"/>
  <c r="J19" i="47"/>
  <c r="K19" i="47"/>
  <c r="G19" i="7"/>
  <c r="O40" i="47"/>
  <c r="H40" i="7"/>
  <c r="N40" i="47"/>
  <c r="Q40" i="47" s="1"/>
  <c r="JW54" i="27"/>
  <c r="J24" i="47"/>
  <c r="G24" i="7"/>
  <c r="K24" i="47"/>
  <c r="N33" i="49"/>
  <c r="Q33" i="49" s="1"/>
  <c r="O33" i="49"/>
  <c r="P33" i="49" s="1"/>
  <c r="F25" i="47"/>
  <c r="G25" i="47"/>
  <c r="F25" i="7"/>
  <c r="JU24" i="24"/>
  <c r="JU41" i="24"/>
  <c r="JU21" i="24"/>
  <c r="JU53" i="24"/>
  <c r="JU51" i="24"/>
  <c r="JU34" i="24"/>
  <c r="JU38" i="24"/>
  <c r="JU33" i="24"/>
  <c r="JU43" i="24"/>
  <c r="JU25" i="24"/>
  <c r="F31" i="49"/>
  <c r="I31" i="49"/>
  <c r="G31" i="49"/>
  <c r="H31" i="49" s="1"/>
  <c r="AE35" i="30"/>
  <c r="AF35" i="30" s="1"/>
  <c r="AN30" i="45"/>
  <c r="S30" i="49"/>
  <c r="T30" i="49" s="1"/>
  <c r="R30" i="49"/>
  <c r="U30" i="49"/>
  <c r="AL30" i="49" s="1"/>
  <c r="I30" i="37"/>
  <c r="N30" i="37" s="1"/>
  <c r="JU39" i="27"/>
  <c r="JU21" i="27"/>
  <c r="JU38" i="27"/>
  <c r="JU26" i="27"/>
  <c r="JU27" i="27"/>
  <c r="JW51" i="27"/>
  <c r="G18" i="7"/>
  <c r="K18" i="47"/>
  <c r="J18" i="47"/>
  <c r="JW38" i="38"/>
  <c r="JW41" i="27"/>
  <c r="N35" i="47"/>
  <c r="Q35" i="47"/>
  <c r="O35" i="47"/>
  <c r="H35" i="7"/>
  <c r="O33" i="47"/>
  <c r="H33" i="7"/>
  <c r="N33" i="47"/>
  <c r="Q33" i="47" s="1"/>
  <c r="O13" i="47"/>
  <c r="H13" i="7"/>
  <c r="N13" i="47"/>
  <c r="Q13" i="47" s="1"/>
  <c r="JW26" i="24"/>
  <c r="G38" i="47"/>
  <c r="F38" i="7"/>
  <c r="F38" i="47"/>
  <c r="O8" i="47"/>
  <c r="Q8" i="47" s="1"/>
  <c r="H8" i="7"/>
  <c r="N8" i="47"/>
  <c r="F10" i="7"/>
  <c r="G10" i="47"/>
  <c r="F10" i="47"/>
  <c r="AI30" i="48"/>
  <c r="AJ30" i="48" s="1"/>
  <c r="AJ30" i="47"/>
  <c r="G15" i="47"/>
  <c r="F15" i="7"/>
  <c r="F15" i="47"/>
  <c r="G35" i="47"/>
  <c r="F35" i="47"/>
  <c r="F35" i="7"/>
  <c r="H31" i="7"/>
  <c r="N31" i="47"/>
  <c r="Q31" i="47"/>
  <c r="O31" i="47"/>
  <c r="G36" i="7"/>
  <c r="J36" i="47"/>
  <c r="K36" i="47"/>
  <c r="H44" i="7"/>
  <c r="O44" i="47"/>
  <c r="N44" i="47"/>
  <c r="K41" i="47"/>
  <c r="J41" i="47"/>
  <c r="G41" i="7"/>
  <c r="JW39" i="27"/>
  <c r="J17" i="47"/>
  <c r="G17" i="7"/>
  <c r="K17" i="47"/>
  <c r="JW26" i="38"/>
  <c r="JW43" i="24"/>
  <c r="O9" i="47"/>
  <c r="H9" i="7"/>
  <c r="N9" i="47"/>
  <c r="Q9" i="47" s="1"/>
  <c r="H14" i="7"/>
  <c r="N14" i="47"/>
  <c r="O14" i="47"/>
  <c r="Q14" i="47" s="1"/>
  <c r="JW46" i="24"/>
  <c r="O43" i="47"/>
  <c r="N43" i="47"/>
  <c r="Q43" i="47" s="1"/>
  <c r="H43" i="7"/>
  <c r="JW41" i="24"/>
  <c r="JU52" i="24"/>
  <c r="JS60" i="38"/>
  <c r="H46" i="31" s="1"/>
  <c r="JS61" i="38"/>
  <c r="JS59" i="38"/>
  <c r="H45" i="31" s="1"/>
  <c r="JS55" i="38"/>
  <c r="H41" i="31" s="1"/>
  <c r="JS58" i="38"/>
  <c r="H44" i="31" s="1"/>
  <c r="JS44" i="38"/>
  <c r="AG35" i="30"/>
  <c r="AH35" i="30" s="1"/>
  <c r="AK31" i="30"/>
  <c r="W31" i="47" s="1"/>
  <c r="V31" i="47"/>
  <c r="J31" i="7"/>
  <c r="I17" i="42"/>
  <c r="N17" i="42" s="1"/>
  <c r="R17" i="50"/>
  <c r="AO17" i="45"/>
  <c r="S17" i="50"/>
  <c r="T17" i="50" s="1"/>
  <c r="U17" i="50"/>
  <c r="AL17" i="50" s="1"/>
  <c r="AJ13" i="47"/>
  <c r="AI13" i="48"/>
  <c r="AJ13" i="48" s="1"/>
  <c r="M41" i="7"/>
  <c r="AI41" i="47"/>
  <c r="AK41" i="47"/>
  <c r="AH41" i="47"/>
  <c r="K13" i="47"/>
  <c r="J13" i="47"/>
  <c r="G13" i="7"/>
  <c r="G29" i="7"/>
  <c r="K29" i="47"/>
  <c r="J29" i="47"/>
  <c r="JU51" i="27"/>
  <c r="JW39" i="38"/>
  <c r="JW25" i="38"/>
  <c r="F29" i="7"/>
  <c r="G29" i="47"/>
  <c r="F29" i="47"/>
  <c r="K16" i="47"/>
  <c r="J16" i="47"/>
  <c r="G16" i="7"/>
  <c r="JP107" i="38"/>
  <c r="JP106" i="38"/>
  <c r="JP108" i="38"/>
  <c r="JP105" i="38"/>
  <c r="JW21" i="38"/>
  <c r="JW49" i="38"/>
  <c r="JW48" i="38"/>
  <c r="N7" i="47"/>
  <c r="Q7" i="47"/>
  <c r="O7" i="47"/>
  <c r="H7" i="7"/>
  <c r="JF148" i="38" a="1"/>
  <c r="JF148" i="38" s="1"/>
  <c r="HZ148" i="38" a="1"/>
  <c r="HZ148" i="38" s="1"/>
  <c r="GT148" i="38" a="1"/>
  <c r="GT148" i="38" s="1"/>
  <c r="FN148" i="38" a="1"/>
  <c r="FN148" i="38" s="1"/>
  <c r="EH148" i="38" a="1"/>
  <c r="EH148" i="38" s="1"/>
  <c r="IJ148" i="38" a="1"/>
  <c r="IJ148" i="38" s="1"/>
  <c r="HD148" i="38" a="1"/>
  <c r="HD148" i="38" s="1"/>
  <c r="FX148" i="38" a="1"/>
  <c r="FX148" i="38" s="1"/>
  <c r="ER148" i="38" a="1"/>
  <c r="ER148" i="38" s="1"/>
  <c r="DU148" i="38" a="1"/>
  <c r="DU148" i="38" s="1"/>
  <c r="HV148" i="38" a="1"/>
  <c r="HV148" i="38" s="1"/>
  <c r="FJ148" i="38" a="1"/>
  <c r="FJ148" i="38" s="1"/>
  <c r="CY148" i="38" a="1"/>
  <c r="CY148" i="38" s="1"/>
  <c r="BS148" i="38" a="1"/>
  <c r="BS148" i="38" s="1"/>
  <c r="AM148" i="38" a="1"/>
  <c r="AM148" i="38" s="1"/>
  <c r="G148" i="38" a="1"/>
  <c r="G148" i="38" s="1"/>
  <c r="IL147" i="38" a="1"/>
  <c r="IL147" i="38" s="1"/>
  <c r="HF147" i="38" a="1"/>
  <c r="HF147" i="38" s="1"/>
  <c r="FZ147" i="38" a="1"/>
  <c r="FZ147" i="38" s="1"/>
  <c r="ET147" i="38" a="1"/>
  <c r="ET147" i="38" s="1"/>
  <c r="DN147" i="38" a="1"/>
  <c r="DN147" i="38" s="1"/>
  <c r="CH147" i="38" a="1"/>
  <c r="CH147" i="38" s="1"/>
  <c r="BB147" i="38" a="1"/>
  <c r="BB147" i="38" s="1"/>
  <c r="V147" i="38" a="1"/>
  <c r="V147" i="38" s="1"/>
  <c r="JG148" i="38" a="1"/>
  <c r="JG148" i="38" s="1"/>
  <c r="GU148" i="38" a="1"/>
  <c r="GU148" i="38" s="1"/>
  <c r="EI148" i="38" a="1"/>
  <c r="EI148" i="38" s="1"/>
  <c r="DA148" i="38" a="1"/>
  <c r="DA148" i="38" s="1"/>
  <c r="BU148" i="38" a="1"/>
  <c r="BU148" i="38" s="1"/>
  <c r="AO148" i="38" a="1"/>
  <c r="AO148" i="38" s="1"/>
  <c r="I148" i="38" a="1"/>
  <c r="I148" i="38" s="1"/>
  <c r="IN147" i="38" a="1"/>
  <c r="IN147" i="38" s="1"/>
  <c r="HH147" i="38" a="1"/>
  <c r="HH147" i="38" s="1"/>
  <c r="GB147" i="38" a="1"/>
  <c r="GB147" i="38" s="1"/>
  <c r="EV147" i="38" a="1"/>
  <c r="EV147" i="38" s="1"/>
  <c r="DP147" i="38" a="1"/>
  <c r="DP147" i="38" s="1"/>
  <c r="CJ147" i="38" a="1"/>
  <c r="CJ147" i="38" s="1"/>
  <c r="BD147" i="38" a="1"/>
  <c r="BD147" i="38" s="1"/>
  <c r="X147" i="38" a="1"/>
  <c r="X147" i="38" s="1"/>
  <c r="JC146" i="38" a="1"/>
  <c r="JC146" i="38" s="1"/>
  <c r="HW146" i="38" a="1"/>
  <c r="HW146" i="38" s="1"/>
  <c r="JE148" i="38" a="1"/>
  <c r="JE148" i="38" s="1"/>
  <c r="EG148" i="38" a="1"/>
  <c r="EG148" i="38" s="1"/>
  <c r="BJ148" i="38" a="1"/>
  <c r="BJ148" i="38" s="1"/>
  <c r="JI147" i="38" a="1"/>
  <c r="JI147" i="38" s="1"/>
  <c r="GW147" i="38" a="1"/>
  <c r="GW147" i="38" s="1"/>
  <c r="EK147" i="38" a="1"/>
  <c r="EK147" i="38" s="1"/>
  <c r="BY147" i="38" a="1"/>
  <c r="BY147" i="38" s="1"/>
  <c r="M147" i="38" a="1"/>
  <c r="M147" i="38" s="1"/>
  <c r="IB146" i="38" a="1"/>
  <c r="IB146" i="38" s="1"/>
  <c r="GM146" i="38" a="1"/>
  <c r="GM146" i="38" s="1"/>
  <c r="FG146" i="38" a="1"/>
  <c r="FG146" i="38" s="1"/>
  <c r="EA146" i="38" a="1"/>
  <c r="EA146" i="38" s="1"/>
  <c r="CU146" i="38" a="1"/>
  <c r="CU146" i="38" s="1"/>
  <c r="BO146" i="38" a="1"/>
  <c r="BO146" i="38" s="1"/>
  <c r="AI146" i="38" a="1"/>
  <c r="AI146" i="38" s="1"/>
  <c r="JN145" i="38" a="1"/>
  <c r="JN145" i="38" s="1"/>
  <c r="II145" i="38" a="1"/>
  <c r="II145" i="38" s="1"/>
  <c r="HS145" i="38" a="1"/>
  <c r="HS145" i="38" s="1"/>
  <c r="GR148" i="38" a="1"/>
  <c r="GR148" i="38" s="1"/>
  <c r="CZ148" i="38" a="1"/>
  <c r="CZ148" i="38" s="1"/>
  <c r="AN148" i="38" a="1"/>
  <c r="AN148" i="38" s="1"/>
  <c r="IM147" i="38" a="1"/>
  <c r="IM147" i="38" s="1"/>
  <c r="GA147" i="38" a="1"/>
  <c r="GA147" i="38" s="1"/>
  <c r="DO147" i="38" a="1"/>
  <c r="DO147" i="38" s="1"/>
  <c r="BC147" i="38" a="1"/>
  <c r="BC147" i="38" s="1"/>
  <c r="JD146" i="38" a="1"/>
  <c r="JD146" i="38" s="1"/>
  <c r="HM146" i="38" a="1"/>
  <c r="HM146" i="38" s="1"/>
  <c r="GB146" i="38" a="1"/>
  <c r="GB146" i="38" s="1"/>
  <c r="EV146" i="38" a="1"/>
  <c r="EV146" i="38" s="1"/>
  <c r="DP146" i="38" a="1"/>
  <c r="DP146" i="38" s="1"/>
  <c r="CJ146" i="38" a="1"/>
  <c r="CJ146" i="38" s="1"/>
  <c r="BD146" i="38" a="1"/>
  <c r="BD146" i="38" s="1"/>
  <c r="X146" i="38" a="1"/>
  <c r="X146" i="38" s="1"/>
  <c r="JC145" i="38" a="1"/>
  <c r="JC145" i="38" s="1"/>
  <c r="GC148" i="38" a="1"/>
  <c r="GC148" i="38" s="1"/>
  <c r="F148" i="38" a="1"/>
  <c r="F148" i="38" s="1"/>
  <c r="ES147" i="38" a="1"/>
  <c r="ES147" i="38" s="1"/>
  <c r="U147" i="38" a="1"/>
  <c r="U147" i="38" s="1"/>
  <c r="GQ146" i="38" a="1"/>
  <c r="GQ146" i="38" s="1"/>
  <c r="EE146" i="38" a="1"/>
  <c r="EE146" i="38" s="1"/>
  <c r="BS146" i="38" a="1"/>
  <c r="BS146" i="38" s="1"/>
  <c r="G146" i="38" a="1"/>
  <c r="G146" i="38" s="1"/>
  <c r="HV145" i="38" a="1"/>
  <c r="HV145" i="38" s="1"/>
  <c r="GP145" i="38" a="1"/>
  <c r="GP145" i="38" s="1"/>
  <c r="HM148" i="38" a="1"/>
  <c r="HM148" i="38" s="1"/>
  <c r="HW148" i="38" a="1"/>
  <c r="HW148" i="38" s="1"/>
  <c r="JM148" i="38" a="1"/>
  <c r="JM148" i="38" s="1"/>
  <c r="BF148" i="38" a="1"/>
  <c r="BF148" i="38" s="1"/>
  <c r="GS147" i="38" a="1"/>
  <c r="GS147" i="38" s="1"/>
  <c r="BU147" i="38" a="1"/>
  <c r="BU147" i="38" s="1"/>
  <c r="FT148" i="38" a="1"/>
  <c r="FT148" i="38" s="1"/>
  <c r="AB148" i="38" a="1"/>
  <c r="AB148" i="38" s="1"/>
  <c r="FO147" i="38" a="1"/>
  <c r="FO147" i="38" s="1"/>
  <c r="AQ147" i="38" a="1"/>
  <c r="AQ147" i="38" s="1"/>
  <c r="HN148" i="38" a="1"/>
  <c r="HN148" i="38" s="1"/>
  <c r="FV147" i="38" a="1"/>
  <c r="FV147" i="38" s="1"/>
  <c r="HN146" i="38" a="1"/>
  <c r="HN146" i="38" s="1"/>
  <c r="CH146" i="38" a="1"/>
  <c r="CH146" i="38" s="1"/>
  <c r="IC145" i="38" a="1"/>
  <c r="IC145" i="38" s="1"/>
  <c r="M148" i="38" a="1"/>
  <c r="M148" i="38" s="1"/>
  <c r="AB147" i="38" a="1"/>
  <c r="AB147" i="38" s="1"/>
  <c r="EK146" i="38" a="1"/>
  <c r="EK146" i="38" s="1"/>
  <c r="M146" i="38" a="1"/>
  <c r="M146" i="38" s="1"/>
  <c r="DB147" i="38" a="1"/>
  <c r="DB147" i="38" s="1"/>
  <c r="AX146" i="38" a="1"/>
  <c r="AX146" i="38" s="1"/>
  <c r="IH143" i="38" a="1"/>
  <c r="IH143" i="38" s="1"/>
  <c r="GN147" i="38" a="1"/>
  <c r="GN147" i="38" s="1"/>
  <c r="GO148" i="38" a="1"/>
  <c r="GO148" i="38" s="1"/>
  <c r="GY148" i="38" a="1"/>
  <c r="GY148" i="38" s="1"/>
  <c r="HQ148" i="38" a="1"/>
  <c r="HQ148" i="38" s="1"/>
  <c r="AH148" i="38" a="1"/>
  <c r="AH148" i="38" s="1"/>
  <c r="FU147" i="38" a="1"/>
  <c r="FU147" i="38" s="1"/>
  <c r="AW147" i="38" a="1"/>
  <c r="AW147" i="38" s="1"/>
  <c r="ED148" i="38" a="1"/>
  <c r="ED148" i="38" s="1"/>
  <c r="JO147" i="38" a="1"/>
  <c r="JO147" i="38" s="1"/>
  <c r="EQ147" i="38" a="1"/>
  <c r="EQ147" i="38" s="1"/>
  <c r="S147" i="38" a="1"/>
  <c r="S147" i="38" s="1"/>
  <c r="DK148" i="38" a="1"/>
  <c r="DK148" i="38" s="1"/>
  <c r="DZ147" i="38" a="1"/>
  <c r="DZ147" i="38" s="1"/>
  <c r="GH146" i="38" a="1"/>
  <c r="GH146" i="38" s="1"/>
  <c r="BJ146" i="38" a="1"/>
  <c r="BJ146" i="38" s="1"/>
  <c r="HQ145" i="38" a="1"/>
  <c r="HQ145" i="38" s="1"/>
  <c r="IB147" i="38" a="1"/>
  <c r="IB147" i="38" s="1"/>
  <c r="IZ146" i="38" a="1"/>
  <c r="IZ146" i="38" s="1"/>
  <c r="DM146" i="38" a="1"/>
  <c r="DM146" i="38" s="1"/>
  <c r="IZ145" i="38" a="1"/>
  <c r="IZ145" i="38" s="1"/>
  <c r="J147" i="38" a="1"/>
  <c r="J147" i="38" s="1"/>
  <c r="JM145" i="38" a="1"/>
  <c r="JM145" i="38" s="1"/>
  <c r="FU145" i="38" a="1"/>
  <c r="FU145" i="38" s="1"/>
  <c r="EO145" i="38" a="1"/>
  <c r="EO145" i="38" s="1"/>
  <c r="DI145" i="38" a="1"/>
  <c r="DI145" i="38" s="1"/>
  <c r="CC145" i="38" a="1"/>
  <c r="CC145" i="38" s="1"/>
  <c r="AW145" i="38" a="1"/>
  <c r="AW145" i="38" s="1"/>
  <c r="Q145" i="38" a="1"/>
  <c r="Q145" i="38" s="1"/>
  <c r="IV144" i="38" a="1"/>
  <c r="IV144" i="38" s="1"/>
  <c r="HP144" i="38" a="1"/>
  <c r="HP144" i="38" s="1"/>
  <c r="GJ144" i="38" a="1"/>
  <c r="GJ144" i="38" s="1"/>
  <c r="FD144" i="38" a="1"/>
  <c r="FD144" i="38" s="1"/>
  <c r="DX144" i="38" a="1"/>
  <c r="DX144" i="38" s="1"/>
  <c r="FY148" i="38" a="1"/>
  <c r="FY148" i="38" s="1"/>
  <c r="GK148" i="38" a="1"/>
  <c r="GK148" i="38" s="1"/>
  <c r="FE147" i="38" a="1"/>
  <c r="FE147" i="38" s="1"/>
  <c r="DL148" i="38" a="1"/>
  <c r="DL148" i="38" s="1"/>
  <c r="EA147" i="38" a="1"/>
  <c r="EA147" i="38" s="1"/>
  <c r="CE148" i="38" a="1"/>
  <c r="CE148" i="38" s="1"/>
  <c r="FR146" i="38" a="1"/>
  <c r="FR146" i="38" s="1"/>
  <c r="II148" i="38" a="1"/>
  <c r="II148" i="38" s="1"/>
  <c r="IA146" i="38" a="1"/>
  <c r="IA146" i="38" s="1"/>
  <c r="JJ148" i="38" a="1"/>
  <c r="JJ148" i="38" s="1"/>
  <c r="IH145" i="38" a="1"/>
  <c r="IH145" i="38" s="1"/>
  <c r="ED145" i="38" a="1"/>
  <c r="ED145" i="38" s="1"/>
  <c r="BR145" i="38" a="1"/>
  <c r="BR145" i="38" s="1"/>
  <c r="F145" i="38" a="1"/>
  <c r="F145" i="38" s="1"/>
  <c r="HE144" i="38" a="1"/>
  <c r="HE144" i="38" s="1"/>
  <c r="ES144" i="38" a="1"/>
  <c r="ES144" i="38" s="1"/>
  <c r="CG144" i="38" a="1"/>
  <c r="CG144" i="38" s="1"/>
  <c r="U144" i="38" a="1"/>
  <c r="U144" i="38" s="1"/>
  <c r="HT143" i="38" a="1"/>
  <c r="HT143" i="38" s="1"/>
  <c r="FH143" i="38" a="1"/>
  <c r="FH143" i="38" s="1"/>
  <c r="CV143" i="38" a="1"/>
  <c r="CV143" i="38" s="1"/>
  <c r="AJ143" i="38" a="1"/>
  <c r="AJ143" i="38" s="1"/>
  <c r="II142" i="38" a="1"/>
  <c r="II142" i="38" s="1"/>
  <c r="FW142" i="38" a="1"/>
  <c r="FW142" i="38" s="1"/>
  <c r="DK142" i="38" a="1"/>
  <c r="DK142" i="38" s="1"/>
  <c r="IU147" i="38" a="1"/>
  <c r="IU147" i="38" s="1"/>
  <c r="JJ146" i="38" a="1"/>
  <c r="JJ146" i="38" s="1"/>
  <c r="DT146" i="38" a="1"/>
  <c r="DT146" i="38" s="1"/>
  <c r="JG145" i="38" a="1"/>
  <c r="JG145" i="38" s="1"/>
  <c r="FL145" i="38" a="1"/>
  <c r="FL145" i="38" s="1"/>
  <c r="CZ145" i="38" a="1"/>
  <c r="CZ145" i="38" s="1"/>
  <c r="AN145" i="38" a="1"/>
  <c r="AN145" i="38" s="1"/>
  <c r="IM144" i="38" a="1"/>
  <c r="IM144" i="38" s="1"/>
  <c r="GA144" i="38" a="1"/>
  <c r="GA144" i="38" s="1"/>
  <c r="DO144" i="38" a="1"/>
  <c r="DO144" i="38" s="1"/>
  <c r="BC144" i="38" a="1"/>
  <c r="BC144" i="38" s="1"/>
  <c r="JB143" i="38" a="1"/>
  <c r="JB143" i="38" s="1"/>
  <c r="GP143" i="38" a="1"/>
  <c r="GP143" i="38" s="1"/>
  <c r="ED143" i="38" a="1"/>
  <c r="ED143" i="38" s="1"/>
  <c r="BR143" i="38" a="1"/>
  <c r="BR143" i="38" s="1"/>
  <c r="F143" i="38" a="1"/>
  <c r="F143" i="38" s="1"/>
  <c r="HE142" i="38" a="1"/>
  <c r="HE142" i="38" s="1"/>
  <c r="ES142" i="38" a="1"/>
  <c r="ES142" i="38" s="1"/>
  <c r="CP142" i="38" a="1"/>
  <c r="CP142" i="38" s="1"/>
  <c r="V148" i="38" a="1"/>
  <c r="V148" i="38" s="1"/>
  <c r="EM146" i="38" a="1"/>
  <c r="EM146" i="38" s="1"/>
  <c r="GW145" i="38" a="1"/>
  <c r="GW145" i="38" s="1"/>
  <c r="BY145" i="38" a="1"/>
  <c r="BY145" i="38" s="1"/>
  <c r="HL144" i="38" a="1"/>
  <c r="HL144" i="38" s="1"/>
  <c r="CN144" i="38" a="1"/>
  <c r="CN144" i="38" s="1"/>
  <c r="IA143" i="38" a="1"/>
  <c r="IA143" i="38" s="1"/>
  <c r="DC143" i="38" a="1"/>
  <c r="DC143" i="38" s="1"/>
  <c r="IP142" i="38" a="1"/>
  <c r="IP142" i="38" s="1"/>
  <c r="DR142" i="38" a="1"/>
  <c r="DR142" i="38" s="1"/>
  <c r="T142" i="38" a="1"/>
  <c r="T142" i="38" s="1"/>
  <c r="CA147" i="38" a="1"/>
  <c r="CA147" i="38" s="1"/>
  <c r="AJ146" i="38" a="1"/>
  <c r="AJ146" i="38" s="1"/>
  <c r="DT145" i="38" a="1"/>
  <c r="DT145" i="38" s="1"/>
  <c r="JG144" i="38" a="1"/>
  <c r="JG144" i="38" s="1"/>
  <c r="EI144" i="38" a="1"/>
  <c r="EI144" i="38" s="1"/>
  <c r="K144" i="38" a="1"/>
  <c r="K144" i="38" s="1"/>
  <c r="EX143" i="38" a="1"/>
  <c r="EX143" i="38" s="1"/>
  <c r="Z143" i="38" a="1"/>
  <c r="Z143" i="38" s="1"/>
  <c r="FM142" i="38" a="1"/>
  <c r="FM142" i="38" s="1"/>
  <c r="BU142" i="38" a="1"/>
  <c r="BU142" i="38" s="1"/>
  <c r="I142" i="38" a="1"/>
  <c r="I142" i="38" s="1"/>
  <c r="JJ145" i="38" a="1"/>
  <c r="JJ145" i="38" s="1"/>
  <c r="JP144" i="38" a="1"/>
  <c r="JP144" i="38" s="1"/>
  <c r="T144" i="38" a="1"/>
  <c r="T144" i="38" s="1"/>
  <c r="AI143" i="38" a="1"/>
  <c r="AI143" i="38" s="1"/>
  <c r="AY142" i="38" a="1"/>
  <c r="AY142" i="38" s="1"/>
  <c r="FM146" i="38" a="1"/>
  <c r="FM146" i="38" s="1"/>
  <c r="BP145" i="38" a="1"/>
  <c r="BP145" i="38" s="1"/>
  <c r="CE144" i="38" a="1"/>
  <c r="CE144" i="38" s="1"/>
  <c r="CT143" i="38" a="1"/>
  <c r="CT143" i="38" s="1"/>
  <c r="DI142" i="38" a="1"/>
  <c r="DI142" i="38" s="1"/>
  <c r="BQ147" i="38" a="1"/>
  <c r="BQ147" i="38" s="1"/>
  <c r="EW144" i="38" a="1"/>
  <c r="EW144" i="38" s="1"/>
  <c r="GA142" i="38" a="1"/>
  <c r="GA142" i="38" s="1"/>
  <c r="FC145" i="38" a="1"/>
  <c r="FC145" i="38" s="1"/>
  <c r="GG143" i="38" a="1"/>
  <c r="GG143" i="38" s="1"/>
  <c r="Z142" i="38" a="1"/>
  <c r="Z142" i="38" s="1"/>
  <c r="H143" i="38" a="1"/>
  <c r="H143" i="38" s="1"/>
  <c r="BZ144" i="38" a="1"/>
  <c r="BZ144" i="38" s="1"/>
  <c r="HE145" i="38" a="1"/>
  <c r="HE145" i="38" s="1"/>
  <c r="FA143" i="38" a="1"/>
  <c r="FA143" i="38" s="1"/>
  <c r="IC148" i="38" a="1"/>
  <c r="IC148" i="38" s="1"/>
  <c r="DW148" i="38" a="1"/>
  <c r="DW148" i="38" s="1"/>
  <c r="HI147" i="38" a="1"/>
  <c r="HI147" i="38" s="1"/>
  <c r="GZ148" i="38" a="1"/>
  <c r="GZ148" i="38" s="1"/>
  <c r="GE147" i="38" a="1"/>
  <c r="GE147" i="38" s="1"/>
  <c r="GT146" i="38" a="1"/>
  <c r="GT146" i="38" s="1"/>
  <c r="IF146" i="38" a="1"/>
  <c r="IF146" i="38" s="1"/>
  <c r="IK145" i="38" a="1"/>
  <c r="IK145" i="38" s="1"/>
  <c r="BH147" i="38" a="1"/>
  <c r="BH147" i="38" s="1"/>
  <c r="AC146" i="38" a="1"/>
  <c r="AC146" i="38" s="1"/>
  <c r="CD146" i="38" a="1"/>
  <c r="CD146" i="38" s="1"/>
  <c r="CB144" i="38" a="1"/>
  <c r="CB144" i="38" s="1"/>
  <c r="P144" i="38" a="1"/>
  <c r="P144" i="38" s="1"/>
  <c r="HO143" i="38" a="1"/>
  <c r="HO143" i="38" s="1"/>
  <c r="FC143" i="38" a="1"/>
  <c r="FC143" i="38" s="1"/>
  <c r="CQ143" i="38" a="1"/>
  <c r="CQ143" i="38" s="1"/>
  <c r="AE143" i="38" a="1"/>
  <c r="AE143" i="38" s="1"/>
  <c r="ID142" i="38" a="1"/>
  <c r="ID142" i="38" s="1"/>
  <c r="FR142" i="38" a="1"/>
  <c r="FR142" i="38" s="1"/>
  <c r="DF142" i="38" a="1"/>
  <c r="DF142" i="38" s="1"/>
  <c r="IJ147" i="38" a="1"/>
  <c r="IJ147" i="38" s="1"/>
  <c r="JB146" i="38" a="1"/>
  <c r="JB146" i="38" s="1"/>
  <c r="DI146" i="38" a="1"/>
  <c r="DI146" i="38" s="1"/>
  <c r="IV145" i="38" a="1"/>
  <c r="IV145" i="38" s="1"/>
  <c r="FG145" i="38" a="1"/>
  <c r="FG145" i="38" s="1"/>
  <c r="CU145" i="38" a="1"/>
  <c r="CU145" i="38" s="1"/>
  <c r="AI145" i="38" a="1"/>
  <c r="AI145" i="38" s="1"/>
  <c r="IH144" i="38" a="1"/>
  <c r="IH144" i="38" s="1"/>
  <c r="FV144" i="38" a="1"/>
  <c r="FV144" i="38" s="1"/>
  <c r="DJ144" i="38" a="1"/>
  <c r="DJ144" i="38" s="1"/>
  <c r="AX144" i="38" a="1"/>
  <c r="AX144" i="38" s="1"/>
  <c r="IW143" i="38" a="1"/>
  <c r="IW143" i="38" s="1"/>
  <c r="GK143" i="38" a="1"/>
  <c r="GK143" i="38" s="1"/>
  <c r="DY143" i="38" a="1"/>
  <c r="DY143" i="38" s="1"/>
  <c r="BM143" i="38" a="1"/>
  <c r="BM143" i="38" s="1"/>
  <c r="JL142" i="38" a="1"/>
  <c r="JL142" i="38" s="1"/>
  <c r="GZ142" i="38" a="1"/>
  <c r="GZ142" i="38" s="1"/>
  <c r="EN142" i="38" a="1"/>
  <c r="EN142" i="38" s="1"/>
  <c r="CN142" i="38" a="1"/>
  <c r="CN142" i="38" s="1"/>
  <c r="IP147" i="38" a="1"/>
  <c r="IP147" i="38" s="1"/>
  <c r="DR146" i="38" a="1"/>
  <c r="DR146" i="38" s="1"/>
  <c r="GL145" i="38" a="1"/>
  <c r="GL145" i="38" s="1"/>
  <c r="BN145" i="38" a="1"/>
  <c r="BN145" i="38" s="1"/>
  <c r="HA144" i="38" a="1"/>
  <c r="HA144" i="38" s="1"/>
  <c r="CC144" i="38" a="1"/>
  <c r="CC144" i="38" s="1"/>
  <c r="HP143" i="38" a="1"/>
  <c r="HP143" i="38" s="1"/>
  <c r="CR143" i="38" a="1"/>
  <c r="CR143" i="38" s="1"/>
  <c r="IE142" i="38" a="1"/>
  <c r="IE142" i="38" s="1"/>
  <c r="DG142" i="38" a="1"/>
  <c r="DG142" i="38" s="1"/>
  <c r="O142" i="38" a="1"/>
  <c r="O142" i="38" s="1"/>
  <c r="AJ147" i="38" a="1"/>
  <c r="AJ147" i="38" s="1"/>
  <c r="Y146" i="38" a="1"/>
  <c r="Y146" i="38" s="1"/>
  <c r="DO145" i="38" a="1"/>
  <c r="DO145" i="38" s="1"/>
  <c r="JB144" i="38" a="1"/>
  <c r="JB144" i="38" s="1"/>
  <c r="ED144" i="38" a="1"/>
  <c r="ED144" i="38" s="1"/>
  <c r="F144" i="38" a="1"/>
  <c r="F144" i="38" s="1"/>
  <c r="ES143" i="38" a="1"/>
  <c r="ES143" i="38" s="1"/>
  <c r="U143" i="38" a="1"/>
  <c r="U143" i="38" s="1"/>
  <c r="FH142" i="38" a="1"/>
  <c r="FH142" i="38" s="1"/>
  <c r="BR142" i="38" a="1"/>
  <c r="BR142" i="38" s="1"/>
  <c r="F142" i="38" a="1"/>
  <c r="F142" i="38" s="1"/>
  <c r="IO145" i="38" a="1"/>
  <c r="IO145" i="38" s="1"/>
  <c r="JE144" i="38" a="1"/>
  <c r="JE144" i="38" s="1"/>
  <c r="I144" i="38" a="1"/>
  <c r="I144" i="38" s="1"/>
  <c r="X143" i="38" a="1"/>
  <c r="X143" i="38" s="1"/>
  <c r="AN142" i="38" a="1"/>
  <c r="AN142" i="38" s="1"/>
  <c r="ER146" i="38" a="1"/>
  <c r="ER146" i="38" s="1"/>
  <c r="AU145" i="38" a="1"/>
  <c r="AU145" i="38" s="1"/>
  <c r="BJ144" i="38" a="1"/>
  <c r="BJ144" i="38" s="1"/>
  <c r="BY143" i="38" a="1"/>
  <c r="BY143" i="38" s="1"/>
  <c r="CY142" i="38" a="1"/>
  <c r="CY142" i="38" s="1"/>
  <c r="IY146" i="38" a="1"/>
  <c r="IY146" i="38" s="1"/>
  <c r="EB144" i="38" a="1"/>
  <c r="EB144" i="38" s="1"/>
  <c r="FF142" i="38" a="1"/>
  <c r="FF142" i="38" s="1"/>
  <c r="DL145" i="38" a="1"/>
  <c r="DL145" i="38" s="1"/>
  <c r="EP143" i="38" a="1"/>
  <c r="EP143" i="38" s="1"/>
  <c r="ID148" i="38" a="1"/>
  <c r="ID148" i="38" s="1"/>
  <c r="GL142" i="38" a="1"/>
  <c r="GL142" i="38" s="1"/>
  <c r="AI144" i="38" a="1"/>
  <c r="AI144" i="38" s="1"/>
  <c r="FN145" i="38" a="1"/>
  <c r="FN145" i="38" s="1"/>
  <c r="EL144" i="38" a="1"/>
  <c r="EL144" i="38" s="1"/>
  <c r="ES148" i="38" a="1"/>
  <c r="ES148" i="38" s="1"/>
  <c r="DJ148" i="38" a="1"/>
  <c r="DJ148" i="38" s="1"/>
  <c r="DY147" i="38" a="1"/>
  <c r="DY147" i="38" s="1"/>
  <c r="CF148" i="38" a="1"/>
  <c r="CF148" i="38" s="1"/>
  <c r="CU147" i="38" a="1"/>
  <c r="CU147" i="38" s="1"/>
  <c r="S148" i="38" a="1"/>
  <c r="S148" i="38" s="1"/>
  <c r="EL146" i="38" a="1"/>
  <c r="EL146" i="38" s="1"/>
  <c r="DX148" i="38" a="1"/>
  <c r="DX148" i="38" s="1"/>
  <c r="GO146" i="38" a="1"/>
  <c r="GO146" i="38" s="1"/>
  <c r="BG148" i="38" a="1"/>
  <c r="BG148" i="38" s="1"/>
  <c r="HA145" i="38" a="1"/>
  <c r="HA145" i="38" s="1"/>
  <c r="EL145" i="38" a="1"/>
  <c r="EL145" i="38" s="1"/>
  <c r="BZ145" i="38" a="1"/>
  <c r="BZ145" i="38" s="1"/>
  <c r="N145" i="38" a="1"/>
  <c r="N145" i="38" s="1"/>
  <c r="HM144" i="38" a="1"/>
  <c r="HM144" i="38" s="1"/>
  <c r="FA144" i="38" a="1"/>
  <c r="FA144" i="38" s="1"/>
  <c r="CJ144" i="38" a="1"/>
  <c r="CJ144" i="38" s="1"/>
  <c r="X144" i="38" a="1"/>
  <c r="X144" i="38" s="1"/>
  <c r="HW143" i="38" a="1"/>
  <c r="HW143" i="38" s="1"/>
  <c r="FK143" i="38" a="1"/>
  <c r="FK143" i="38" s="1"/>
  <c r="CY143" i="38" a="1"/>
  <c r="CY143" i="38" s="1"/>
  <c r="AM143" i="38" a="1"/>
  <c r="AM143" i="38" s="1"/>
  <c r="IL142" i="38" a="1"/>
  <c r="IL142" i="38" s="1"/>
  <c r="FZ142" i="38" a="1"/>
  <c r="FZ142" i="38" s="1"/>
  <c r="DN142" i="38" a="1"/>
  <c r="DN142" i="38" s="1"/>
  <c r="JP147" i="38" a="1"/>
  <c r="JP147" i="38" s="1"/>
  <c r="T147" i="38" a="1"/>
  <c r="T147" i="38" s="1"/>
  <c r="DY146" i="38" a="1"/>
  <c r="DY146" i="38" s="1"/>
  <c r="JL145" i="38" a="1"/>
  <c r="JL145" i="38" s="1"/>
  <c r="FO145" i="38" a="1"/>
  <c r="FO145" i="38" s="1"/>
  <c r="DC145" i="38" a="1"/>
  <c r="DC145" i="38" s="1"/>
  <c r="AQ145" i="38" a="1"/>
  <c r="AQ145" i="38" s="1"/>
  <c r="IP144" i="38" a="1"/>
  <c r="IP144" i="38" s="1"/>
  <c r="GD144" i="38" a="1"/>
  <c r="GD144" i="38" s="1"/>
  <c r="DR144" i="38" a="1"/>
  <c r="DR144" i="38" s="1"/>
  <c r="BF144" i="38" a="1"/>
  <c r="BF144" i="38" s="1"/>
  <c r="JE143" i="38" a="1"/>
  <c r="JE143" i="38" s="1"/>
  <c r="GS143" i="38" a="1"/>
  <c r="GS143" i="38" s="1"/>
  <c r="EG143" i="38" a="1"/>
  <c r="EG143" i="38" s="1"/>
  <c r="BU143" i="38" a="1"/>
  <c r="BU143" i="38" s="1"/>
  <c r="I143" i="38" a="1"/>
  <c r="I143" i="38" s="1"/>
  <c r="HH142" i="38" a="1"/>
  <c r="HH142" i="38" s="1"/>
  <c r="EV142" i="38" a="1"/>
  <c r="EV142" i="38" s="1"/>
  <c r="CR142" i="38" a="1"/>
  <c r="CR142" i="38" s="1"/>
  <c r="AQ148" i="38" a="1"/>
  <c r="AQ148" i="38" s="1"/>
  <c r="EX146" i="38" a="1"/>
  <c r="EX146" i="38" s="1"/>
  <c r="HB145" i="38" a="1"/>
  <c r="HB145" i="38" s="1"/>
  <c r="CD145" i="38" a="1"/>
  <c r="CD145" i="38" s="1"/>
  <c r="HQ144" i="38" a="1"/>
  <c r="HQ144" i="38" s="1"/>
  <c r="CS144" i="38" a="1"/>
  <c r="CS144" i="38" s="1"/>
  <c r="IF143" i="38" a="1"/>
  <c r="IF143" i="38" s="1"/>
  <c r="DH143" i="38" a="1"/>
  <c r="DH143" i="38" s="1"/>
  <c r="IU142" i="38" a="1"/>
  <c r="IU142" i="38" s="1"/>
  <c r="DW142" i="38" a="1"/>
  <c r="DW142" i="38" s="1"/>
  <c r="W142" i="38" a="1"/>
  <c r="W142" i="38" s="1"/>
  <c r="CV147" i="38" a="1"/>
  <c r="CV147" i="38" s="1"/>
  <c r="BE146" i="38" a="1"/>
  <c r="BE146" i="38" s="1"/>
  <c r="EE145" i="38" a="1"/>
  <c r="EE145" i="38" s="1"/>
  <c r="G145" i="38" a="1"/>
  <c r="G145" i="38" s="1"/>
  <c r="ET144" i="38" a="1"/>
  <c r="ET144" i="38" s="1"/>
  <c r="V144" i="38" a="1"/>
  <c r="V144" i="38" s="1"/>
  <c r="FI143" i="38" a="1"/>
  <c r="FI143" i="38" s="1"/>
  <c r="AK143" i="38" a="1"/>
  <c r="AK143" i="38" s="1"/>
  <c r="FX142" i="38" a="1"/>
  <c r="FX142" i="38" s="1"/>
  <c r="BY142" i="38" a="1"/>
  <c r="BY142" i="38" s="1"/>
  <c r="N142" i="38" a="1"/>
  <c r="N142" i="38" s="1"/>
  <c r="AP146" i="38" a="1"/>
  <c r="AP146" i="38" s="1"/>
  <c r="Z145" i="38" a="1"/>
  <c r="Z145" i="38" s="1"/>
  <c r="AO144" i="38" a="1"/>
  <c r="AO144" i="38" s="1"/>
  <c r="BD143" i="38" a="1"/>
  <c r="BD143" i="38" s="1"/>
  <c r="BD142" i="38" a="1"/>
  <c r="BD142" i="38" s="1"/>
  <c r="HH146" i="38" a="1"/>
  <c r="HH146" i="38" s="1"/>
  <c r="CA145" i="38" a="1"/>
  <c r="CA145" i="38" s="1"/>
  <c r="CP144" i="38" a="1"/>
  <c r="CP144" i="38" s="1"/>
  <c r="DE143" i="38" a="1"/>
  <c r="DE143" i="38" s="1"/>
  <c r="DT142" i="38" a="1"/>
  <c r="DT142" i="38" s="1"/>
  <c r="EX147" i="38" a="1"/>
  <c r="EX147" i="38" s="1"/>
  <c r="GN144" i="38" a="1"/>
  <c r="GN144" i="38" s="1"/>
  <c r="HR142" i="38" a="1"/>
  <c r="HR142" i="38" s="1"/>
  <c r="FX145" i="38" a="1"/>
  <c r="FX145" i="38" s="1"/>
  <c r="HB143" i="38" a="1"/>
  <c r="HB143" i="38" s="1"/>
  <c r="AK142" i="38" a="1"/>
  <c r="AK142" i="38" s="1"/>
  <c r="AY143" i="38" a="1"/>
  <c r="AY143" i="38" s="1"/>
  <c r="FG144" i="38" a="1"/>
  <c r="FG144" i="38" s="1"/>
  <c r="J146" i="38" a="1"/>
  <c r="J146" i="38" s="1"/>
  <c r="AQ142" i="38" a="1"/>
  <c r="AQ142" i="38" s="1"/>
  <c r="AP148" i="38" a="1"/>
  <c r="AP148" i="38" s="1"/>
  <c r="EP147" i="38" a="1"/>
  <c r="EP147" i="38" s="1"/>
  <c r="AP147" i="38" a="1"/>
  <c r="AP147" i="38" s="1"/>
  <c r="GY143" i="38" a="1"/>
  <c r="GY143" i="38" s="1"/>
  <c r="HN142" i="38" a="1"/>
  <c r="HN142" i="38" s="1"/>
  <c r="HD146" i="38" a="1"/>
  <c r="HD146" i="38" s="1"/>
  <c r="CE145" i="38" a="1"/>
  <c r="CE145" i="38" s="1"/>
  <c r="CT144" i="38" a="1"/>
  <c r="CT144" i="38" s="1"/>
  <c r="DI143" i="38" a="1"/>
  <c r="DI143" i="38" s="1"/>
  <c r="DX142" i="38" a="1"/>
  <c r="DX142" i="38" s="1"/>
  <c r="FF145" i="38" a="1"/>
  <c r="FF145" i="38" s="1"/>
  <c r="GJ143" i="38" a="1"/>
  <c r="GJ143" i="38" s="1"/>
  <c r="HH148" i="38" a="1"/>
  <c r="HH148" i="38" s="1"/>
  <c r="HV144" i="38" a="1"/>
  <c r="HV144" i="38" s="1"/>
  <c r="IZ142" i="38" a="1"/>
  <c r="IZ142" i="38" s="1"/>
  <c r="GD145" i="38" a="1"/>
  <c r="GD145" i="38" s="1"/>
  <c r="H142" i="38" a="1"/>
  <c r="H142" i="38" s="1"/>
  <c r="M143" i="38" a="1"/>
  <c r="M143" i="38" s="1"/>
  <c r="AA142" i="38" a="1"/>
  <c r="AA142" i="38" s="1"/>
  <c r="GR143" i="38" a="1"/>
  <c r="GR143" i="38" s="1"/>
  <c r="EK148" i="38" a="1"/>
  <c r="EK148" i="38" s="1"/>
  <c r="CM147" i="38" a="1"/>
  <c r="CM147" i="38" s="1"/>
  <c r="GG146" i="38" a="1"/>
  <c r="GG146" i="38" s="1"/>
  <c r="M144" i="38" a="1"/>
  <c r="M144" i="38" s="1"/>
  <c r="AB143" i="38" a="1"/>
  <c r="AB143" i="38" s="1"/>
  <c r="HO147" i="38" a="1"/>
  <c r="HO147" i="38" s="1"/>
  <c r="FD145" i="38" a="1"/>
  <c r="FD145" i="38" s="1"/>
  <c r="FS144" i="38" a="1"/>
  <c r="FS144" i="38" s="1"/>
  <c r="GH143" i="38" a="1"/>
  <c r="GH143" i="38" s="1"/>
  <c r="GW142" i="38" a="1"/>
  <c r="GW142" i="38" s="1"/>
  <c r="DG146" i="38" a="1"/>
  <c r="DG146" i="38" s="1"/>
  <c r="BX144" i="38" a="1"/>
  <c r="BX144" i="38" s="1"/>
  <c r="DB142" i="38" a="1"/>
  <c r="DB142" i="38" s="1"/>
  <c r="DD145" i="38" a="1"/>
  <c r="DD145" i="38" s="1"/>
  <c r="EH143" i="38" a="1"/>
  <c r="EH143" i="38" s="1"/>
  <c r="DN148" i="38" a="1"/>
  <c r="DN148" i="38" s="1"/>
  <c r="JN142" i="38" a="1"/>
  <c r="JN142" i="38" s="1"/>
  <c r="AY144" i="38" a="1"/>
  <c r="AY144" i="38" s="1"/>
  <c r="CK144" i="38" a="1"/>
  <c r="CK144" i="38" s="1"/>
  <c r="K148" i="38" a="1"/>
  <c r="K148" i="38" s="1"/>
  <c r="CM142" i="38" a="1"/>
  <c r="CM142" i="38" s="1"/>
  <c r="EN148" i="38" a="1"/>
  <c r="EN148" i="38" s="1"/>
  <c r="HU145" i="38" a="1"/>
  <c r="HU145" i="38" s="1"/>
  <c r="AS144" i="38" a="1"/>
  <c r="AS144" i="38" s="1"/>
  <c r="BH143" i="38" a="1"/>
  <c r="BH143" i="38" s="1"/>
  <c r="CB148" i="38" a="1"/>
  <c r="CB148" i="38" s="1"/>
  <c r="GJ145" i="38" a="1"/>
  <c r="GJ145" i="38" s="1"/>
  <c r="GY144" i="38" a="1"/>
  <c r="GY144" i="38" s="1"/>
  <c r="HN143" i="38" a="1"/>
  <c r="HN143" i="38" s="1"/>
  <c r="IC142" i="38" a="1"/>
  <c r="IC142" i="38" s="1"/>
  <c r="ID146" i="38" a="1"/>
  <c r="ID146" i="38" s="1"/>
  <c r="EJ144" i="38" a="1"/>
  <c r="EJ144" i="38" s="1"/>
  <c r="FN142" i="38" a="1"/>
  <c r="FN142" i="38" s="1"/>
  <c r="FP145" i="38" a="1"/>
  <c r="FP145" i="38" s="1"/>
  <c r="GT143" i="38" a="1"/>
  <c r="GT143" i="38" s="1"/>
  <c r="AG142" i="38" a="1"/>
  <c r="AG142" i="38" s="1"/>
  <c r="EA143" i="38" a="1"/>
  <c r="EA143" i="38" s="1"/>
  <c r="FW144" i="38" a="1"/>
  <c r="FW144" i="38" s="1"/>
  <c r="BV145" i="38" a="1"/>
  <c r="BV145" i="38" s="1"/>
  <c r="EJ142" i="38" a="1"/>
  <c r="EJ142" i="38" s="1"/>
  <c r="BT143" i="38" a="1"/>
  <c r="BT143" i="38" s="1"/>
  <c r="F146" i="38" a="1"/>
  <c r="F146" i="38" s="1"/>
  <c r="FW145" i="38" a="1"/>
  <c r="FW145" i="38" s="1"/>
  <c r="GD146" i="38" a="1"/>
  <c r="GD146" i="38" s="1"/>
  <c r="FY143" i="38" a="1"/>
  <c r="FY143" i="38" s="1"/>
  <c r="IZ144" i="38" a="1"/>
  <c r="IZ144" i="38" s="1"/>
  <c r="R147" i="38" a="1"/>
  <c r="R147" i="38" s="1"/>
  <c r="DC142" i="38" a="1"/>
  <c r="DC142" i="38" s="1"/>
  <c r="JI142" i="38" a="1"/>
  <c r="JI142" i="38" s="1"/>
  <c r="JO145" i="38" a="1"/>
  <c r="JO145" i="38" s="1"/>
  <c r="AJ145" i="38" a="1"/>
  <c r="AJ145" i="38" s="1"/>
  <c r="EU148" i="38" a="1"/>
  <c r="EU148" i="38" s="1"/>
  <c r="IA142" i="38" a="1"/>
  <c r="IA142" i="38" s="1"/>
  <c r="DV143" i="38" a="1"/>
  <c r="DV143" i="38" s="1"/>
  <c r="L142" i="38" a="1"/>
  <c r="L142" i="38" s="1"/>
  <c r="AI142" i="38" a="1"/>
  <c r="AI142" i="38" s="1"/>
  <c r="HK147" i="38" a="1"/>
  <c r="HK147" i="38" s="1"/>
  <c r="GN142" i="38" a="1"/>
  <c r="GN142" i="38" s="1"/>
  <c r="GH142" i="38" a="1"/>
  <c r="GH142" i="38" s="1"/>
  <c r="IT143" i="38" a="1"/>
  <c r="IT143" i="38" s="1"/>
  <c r="IQ145" i="38" a="1"/>
  <c r="IQ145" i="38" s="1"/>
  <c r="IX148" i="38" a="1"/>
  <c r="IX148" i="38" s="1"/>
  <c r="HR148" i="38" a="1"/>
  <c r="HR148" i="38" s="1"/>
  <c r="GL148" i="38" a="1"/>
  <c r="GL148" i="38" s="1"/>
  <c r="FF148" i="38" a="1"/>
  <c r="FF148" i="38" s="1"/>
  <c r="JH148" i="38" a="1"/>
  <c r="JH148" i="38" s="1"/>
  <c r="IB148" i="38" a="1"/>
  <c r="IB148" i="38" s="1"/>
  <c r="GV148" i="38" a="1"/>
  <c r="GV148" i="38" s="1"/>
  <c r="FP148" i="38" a="1"/>
  <c r="FP148" i="38" s="1"/>
  <c r="EJ148" i="38" a="1"/>
  <c r="EJ148" i="38" s="1"/>
  <c r="DQ148" i="38" a="1"/>
  <c r="DQ148" i="38" s="1"/>
  <c r="HF148" i="38" a="1"/>
  <c r="HF148" i="38" s="1"/>
  <c r="ET148" i="38" a="1"/>
  <c r="ET148" i="38" s="1"/>
  <c r="CQ148" i="38" a="1"/>
  <c r="CQ148" i="38" s="1"/>
  <c r="BK148" i="38" a="1"/>
  <c r="BK148" i="38" s="1"/>
  <c r="AE148" i="38" a="1"/>
  <c r="AE148" i="38" s="1"/>
  <c r="JJ147" i="38" a="1"/>
  <c r="JJ147" i="38" s="1"/>
  <c r="ID147" i="38" a="1"/>
  <c r="ID147" i="38" s="1"/>
  <c r="GX147" i="38" a="1"/>
  <c r="GX147" i="38" s="1"/>
  <c r="FR147" i="38" a="1"/>
  <c r="FR147" i="38" s="1"/>
  <c r="EL147" i="38" a="1"/>
  <c r="EL147" i="38" s="1"/>
  <c r="DF147" i="38" a="1"/>
  <c r="DF147" i="38" s="1"/>
  <c r="BZ147" i="38" a="1"/>
  <c r="BZ147" i="38" s="1"/>
  <c r="AT147" i="38" a="1"/>
  <c r="AT147" i="38" s="1"/>
  <c r="N147" i="38" a="1"/>
  <c r="N147" i="38" s="1"/>
  <c r="IQ148" i="38" a="1"/>
  <c r="IQ148" i="38" s="1"/>
  <c r="GE148" i="38" a="1"/>
  <c r="GE148" i="38" s="1"/>
  <c r="DZ148" i="38" a="1"/>
  <c r="DZ148" i="38" s="1"/>
  <c r="CS148" i="38" a="1"/>
  <c r="CS148" i="38" s="1"/>
  <c r="BM148" i="38" a="1"/>
  <c r="BM148" i="38" s="1"/>
  <c r="AG148" i="38" a="1"/>
  <c r="AG148" i="38" s="1"/>
  <c r="JL147" i="38" a="1"/>
  <c r="JL147" i="38" s="1"/>
  <c r="IF147" i="38" a="1"/>
  <c r="IF147" i="38" s="1"/>
  <c r="GZ147" i="38" a="1"/>
  <c r="GZ147" i="38" s="1"/>
  <c r="FT147" i="38" a="1"/>
  <c r="FT147" i="38" s="1"/>
  <c r="EN147" i="38" a="1"/>
  <c r="EN147" i="38" s="1"/>
  <c r="DH147" i="38" a="1"/>
  <c r="DH147" i="38" s="1"/>
  <c r="CB147" i="38" a="1"/>
  <c r="CB147" i="38" s="1"/>
  <c r="AV147" i="38" a="1"/>
  <c r="AV147" i="38" s="1"/>
  <c r="P147" i="38" a="1"/>
  <c r="P147" i="38" s="1"/>
  <c r="IU146" i="38" a="1"/>
  <c r="IU146" i="38" s="1"/>
  <c r="HO146" i="38" a="1"/>
  <c r="HO146" i="38" s="1"/>
  <c r="HY148" i="38" a="1"/>
  <c r="HY148" i="38" s="1"/>
  <c r="DF148" i="38" a="1"/>
  <c r="DF148" i="38" s="1"/>
  <c r="AT148" i="38" a="1"/>
  <c r="AT148" i="38" s="1"/>
  <c r="IS147" i="38" a="1"/>
  <c r="IS147" i="38" s="1"/>
  <c r="GG147" i="38" a="1"/>
  <c r="GG147" i="38" s="1"/>
  <c r="DU147" i="38" a="1"/>
  <c r="DU147" i="38" s="1"/>
  <c r="BI147" i="38" a="1"/>
  <c r="BI147" i="38" s="1"/>
  <c r="JH146" i="38" a="1"/>
  <c r="JH146" i="38" s="1"/>
  <c r="HQ146" i="38" a="1"/>
  <c r="HQ146" i="38" s="1"/>
  <c r="GE146" i="38" a="1"/>
  <c r="GE146" i="38" s="1"/>
  <c r="EY146" i="38" a="1"/>
  <c r="EY146" i="38" s="1"/>
  <c r="DS146" i="38" a="1"/>
  <c r="DS146" i="38" s="1"/>
  <c r="CM146" i="38" a="1"/>
  <c r="CM146" i="38" s="1"/>
  <c r="BG146" i="38" a="1"/>
  <c r="BG146" i="38" s="1"/>
  <c r="AA146" i="38" a="1"/>
  <c r="AA146" i="38" s="1"/>
  <c r="JF145" i="38" a="1"/>
  <c r="JF145" i="38" s="1"/>
  <c r="IE145" i="38" a="1"/>
  <c r="IE145" i="38" s="1"/>
  <c r="HO145" i="38" a="1"/>
  <c r="HO145" i="38" s="1"/>
  <c r="FL148" i="38" a="1"/>
  <c r="FL148" i="38" s="1"/>
  <c r="CJ148" i="38" a="1"/>
  <c r="CJ148" i="38" s="1"/>
  <c r="X148" i="38" a="1"/>
  <c r="X148" i="38" s="1"/>
  <c r="HW147" i="38" a="1"/>
  <c r="HW147" i="38" s="1"/>
  <c r="FK147" i="38" a="1"/>
  <c r="FK147" i="38" s="1"/>
  <c r="CY147" i="38" a="1"/>
  <c r="CY147" i="38" s="1"/>
  <c r="AM147" i="38" a="1"/>
  <c r="AM147" i="38" s="1"/>
  <c r="IS146" i="38" a="1"/>
  <c r="IS146" i="38" s="1"/>
  <c r="HF146" i="38" a="1"/>
  <c r="HF146" i="38" s="1"/>
  <c r="FT146" i="38" a="1"/>
  <c r="FT146" i="38" s="1"/>
  <c r="EN146" i="38" a="1"/>
  <c r="EN146" i="38" s="1"/>
  <c r="DH146" i="38" a="1"/>
  <c r="DH146" i="38" s="1"/>
  <c r="CB146" i="38" a="1"/>
  <c r="CB146" i="38" s="1"/>
  <c r="AV146" i="38" a="1"/>
  <c r="AV146" i="38" s="1"/>
  <c r="P146" i="38" a="1"/>
  <c r="P146" i="38" s="1"/>
  <c r="IU145" i="38" a="1"/>
  <c r="IU145" i="38" s="1"/>
  <c r="CX148" i="38" a="1"/>
  <c r="CX148" i="38" s="1"/>
  <c r="IK147" i="38" a="1"/>
  <c r="IK147" i="38" s="1"/>
  <c r="DM147" i="38" a="1"/>
  <c r="DM147" i="38" s="1"/>
  <c r="IV146" i="38" a="1"/>
  <c r="IV146" i="38" s="1"/>
  <c r="GA146" i="38" a="1"/>
  <c r="GA146" i="38" s="1"/>
  <c r="DO146" i="38" a="1"/>
  <c r="DO146" i="38" s="1"/>
  <c r="BC146" i="38" a="1"/>
  <c r="BC146" i="38" s="1"/>
  <c r="JB145" i="38" a="1"/>
  <c r="JB145" i="38" s="1"/>
  <c r="HN145" i="38" a="1"/>
  <c r="HN145" i="38" s="1"/>
  <c r="CU144" i="38" a="1"/>
  <c r="CU144" i="38" s="1"/>
  <c r="GG148" i="38" a="1"/>
  <c r="GG148" i="38" s="1"/>
  <c r="GQ148" i="38" a="1"/>
  <c r="GQ148" i="38" s="1"/>
  <c r="HA148" i="38" a="1"/>
  <c r="HA148" i="38" s="1"/>
  <c r="Z148" i="38" a="1"/>
  <c r="Z148" i="38" s="1"/>
  <c r="FM147" i="38" a="1"/>
  <c r="FM147" i="38" s="1"/>
  <c r="AO147" i="38" a="1"/>
  <c r="AO147" i="38" s="1"/>
  <c r="DV148" i="38" a="1"/>
  <c r="DV148" i="38" s="1"/>
  <c r="JG147" i="38" a="1"/>
  <c r="JG147" i="38" s="1"/>
  <c r="EI147" i="38" a="1"/>
  <c r="EI147" i="38" s="1"/>
  <c r="K147" i="38" a="1"/>
  <c r="K147" i="38" s="1"/>
  <c r="CU148" i="38" a="1"/>
  <c r="CU148" i="38" s="1"/>
  <c r="DJ147" i="38" a="1"/>
  <c r="DJ147" i="38" s="1"/>
  <c r="FZ146" i="38" a="1"/>
  <c r="FZ146" i="38" s="1"/>
  <c r="BB146" i="38" a="1"/>
  <c r="BB146" i="38" s="1"/>
  <c r="JO148" i="38" a="1"/>
  <c r="JO148" i="38" s="1"/>
  <c r="HL147" i="38" a="1"/>
  <c r="HL147" i="38" s="1"/>
  <c r="IO146" i="38" a="1"/>
  <c r="IO146" i="38" s="1"/>
  <c r="DE146" i="38" a="1"/>
  <c r="DE146" i="38" s="1"/>
  <c r="IR145" i="38" a="1"/>
  <c r="IR145" i="38" s="1"/>
  <c r="IG146" i="38" a="1"/>
  <c r="IG146" i="38" s="1"/>
  <c r="IW145" i="38" a="1"/>
  <c r="IW145" i="38" s="1"/>
  <c r="HD145" i="38" a="1"/>
  <c r="HD145" i="38" s="1"/>
  <c r="DY142" i="38" a="1"/>
  <c r="DY142" i="38" s="1"/>
  <c r="FI148" i="38" a="1"/>
  <c r="FI148" i="38" s="1"/>
  <c r="FS148" i="38" a="1"/>
  <c r="FS148" i="38" s="1"/>
  <c r="FE148" i="38" a="1"/>
  <c r="FE148" i="38" s="1"/>
  <c r="JM147" i="38" a="1"/>
  <c r="JM147" i="38" s="1"/>
  <c r="EO147" i="38" a="1"/>
  <c r="EO147" i="38" s="1"/>
  <c r="Q147" i="38" a="1"/>
  <c r="Q147" i="38" s="1"/>
  <c r="CV148" i="38" a="1"/>
  <c r="CV148" i="38" s="1"/>
  <c r="II147" i="38" a="1"/>
  <c r="II147" i="38" s="1"/>
  <c r="DK147" i="38" a="1"/>
  <c r="DK147" i="38" s="1"/>
  <c r="IX146" i="38" a="1"/>
  <c r="IX146" i="38" s="1"/>
  <c r="AY148" i="38" a="1"/>
  <c r="AY148" i="38" s="1"/>
  <c r="BN147" i="38" a="1"/>
  <c r="BN147" i="38" s="1"/>
  <c r="FB146" i="38" a="1"/>
  <c r="FB146" i="38" s="1"/>
  <c r="AD146" i="38" a="1"/>
  <c r="AD146" i="38" s="1"/>
  <c r="FW148" i="38" a="1"/>
  <c r="FW148" i="38" s="1"/>
  <c r="FP147" i="38" a="1"/>
  <c r="FP147" i="38" s="1"/>
  <c r="HI146" i="38" a="1"/>
  <c r="HI146" i="38" s="1"/>
  <c r="CG146" i="38" a="1"/>
  <c r="CG146" i="38" s="1"/>
  <c r="EL148" i="38" a="1"/>
  <c r="EL148" i="38" s="1"/>
  <c r="GL146" i="38" a="1"/>
  <c r="GL146" i="38" s="1"/>
  <c r="HR145" i="38" a="1"/>
  <c r="HR145" i="38" s="1"/>
  <c r="FM145" i="38" a="1"/>
  <c r="FM145" i="38" s="1"/>
  <c r="EG145" i="38" a="1"/>
  <c r="EG145" i="38" s="1"/>
  <c r="DA145" i="38" a="1"/>
  <c r="DA145" i="38" s="1"/>
  <c r="BU145" i="38" a="1"/>
  <c r="BU145" i="38" s="1"/>
  <c r="AO145" i="38" a="1"/>
  <c r="AO145" i="38" s="1"/>
  <c r="I145" i="38" a="1"/>
  <c r="I145" i="38" s="1"/>
  <c r="IN144" i="38" a="1"/>
  <c r="IN144" i="38" s="1"/>
  <c r="HH144" i="38" a="1"/>
  <c r="HH144" i="38" s="1"/>
  <c r="GB144" i="38" a="1"/>
  <c r="GB144" i="38" s="1"/>
  <c r="EV144" i="38" a="1"/>
  <c r="EV144" i="38" s="1"/>
  <c r="DP144" i="38" a="1"/>
  <c r="DP144" i="38" s="1"/>
  <c r="IU148" i="38" a="1"/>
  <c r="IU148" i="38" s="1"/>
  <c r="CD148" i="38" a="1"/>
  <c r="CD148" i="38" s="1"/>
  <c r="CS147" i="38" a="1"/>
  <c r="CS147" i="38" s="1"/>
  <c r="AZ148" i="38" a="1"/>
  <c r="AZ148" i="38" s="1"/>
  <c r="BO147" i="38" a="1"/>
  <c r="BO147" i="38" s="1"/>
  <c r="HR147" i="38" a="1"/>
  <c r="HR147" i="38" s="1"/>
  <c r="DF146" i="38" a="1"/>
  <c r="DF146" i="38" s="1"/>
  <c r="BI148" i="38" a="1"/>
  <c r="BI148" i="38" s="1"/>
  <c r="FI146" i="38" a="1"/>
  <c r="FI146" i="38" s="1"/>
  <c r="GT147" i="38" a="1"/>
  <c r="GT147" i="38" s="1"/>
  <c r="FZ145" i="38" a="1"/>
  <c r="FZ145" i="38" s="1"/>
  <c r="DN145" i="38" a="1"/>
  <c r="DN145" i="38" s="1"/>
  <c r="BB145" i="38" a="1"/>
  <c r="BB145" i="38" s="1"/>
  <c r="JA144" i="38" a="1"/>
  <c r="JA144" i="38" s="1"/>
  <c r="GO144" i="38" a="1"/>
  <c r="GO144" i="38" s="1"/>
  <c r="EC144" i="38" a="1"/>
  <c r="EC144" i="38" s="1"/>
  <c r="BT144" i="38" a="1"/>
  <c r="BT144" i="38" s="1"/>
  <c r="H144" i="38" a="1"/>
  <c r="H144" i="38" s="1"/>
  <c r="HG143" i="38" a="1"/>
  <c r="HG143" i="38" s="1"/>
  <c r="EU143" i="38" a="1"/>
  <c r="EU143" i="38" s="1"/>
  <c r="CI143" i="38" a="1"/>
  <c r="CI143" i="38" s="1"/>
  <c r="W143" i="38" a="1"/>
  <c r="W143" i="38" s="1"/>
  <c r="HV142" i="38" a="1"/>
  <c r="HV142" i="38" s="1"/>
  <c r="FJ142" i="38" a="1"/>
  <c r="FJ142" i="38" s="1"/>
  <c r="IN148" i="38" a="1"/>
  <c r="IN148" i="38" s="1"/>
  <c r="HD147" i="38" a="1"/>
  <c r="HD147" i="38" s="1"/>
  <c r="HY146" i="38" a="1"/>
  <c r="HY146" i="38" s="1"/>
  <c r="CS146" i="38" a="1"/>
  <c r="CS146" i="38" s="1"/>
  <c r="HK145" i="38" a="1"/>
  <c r="HK145" i="38" s="1"/>
  <c r="EY145" i="38" a="1"/>
  <c r="EY145" i="38" s="1"/>
  <c r="CM145" i="38" a="1"/>
  <c r="CM145" i="38" s="1"/>
  <c r="AA145" i="38" a="1"/>
  <c r="AA145" i="38" s="1"/>
  <c r="HZ144" i="38" a="1"/>
  <c r="HZ144" i="38" s="1"/>
  <c r="FN144" i="38" a="1"/>
  <c r="FN144" i="38" s="1"/>
  <c r="DB144" i="38" a="1"/>
  <c r="DB144" i="38" s="1"/>
  <c r="AP144" i="38" a="1"/>
  <c r="AP144" i="38" s="1"/>
  <c r="IO143" i="38" a="1"/>
  <c r="IO143" i="38" s="1"/>
  <c r="GC143" i="38" a="1"/>
  <c r="GC143" i="38" s="1"/>
  <c r="DQ143" i="38" a="1"/>
  <c r="DQ143" i="38" s="1"/>
  <c r="BE143" i="38" a="1"/>
  <c r="BE143" i="38" s="1"/>
  <c r="JD142" i="38" a="1"/>
  <c r="JD142" i="38" s="1"/>
  <c r="GR142" i="38" a="1"/>
  <c r="GR142" i="38" s="1"/>
  <c r="EF142" i="38" a="1"/>
  <c r="EF142" i="38" s="1"/>
  <c r="CJ142" i="38" a="1"/>
  <c r="CJ142" i="38" s="1"/>
  <c r="GD147" i="38" a="1"/>
  <c r="GD147" i="38" s="1"/>
  <c r="CL146" i="38" a="1"/>
  <c r="CL146" i="38" s="1"/>
  <c r="FV145" i="38" a="1"/>
  <c r="FV145" i="38" s="1"/>
  <c r="AX145" i="38" a="1"/>
  <c r="AX145" i="38" s="1"/>
  <c r="GK144" i="38" a="1"/>
  <c r="GK144" i="38" s="1"/>
  <c r="BM144" i="38" a="1"/>
  <c r="BM144" i="38" s="1"/>
  <c r="GZ143" i="38" a="1"/>
  <c r="GZ143" i="38" s="1"/>
  <c r="CB143" i="38" a="1"/>
  <c r="CB143" i="38" s="1"/>
  <c r="HO142" i="38" a="1"/>
  <c r="HO142" i="38" s="1"/>
  <c r="BS142" i="38" a="1"/>
  <c r="BS142" i="38" s="1"/>
  <c r="G142" i="38" a="1"/>
  <c r="G142" i="38" s="1"/>
  <c r="JE146" i="38" a="1"/>
  <c r="JE146" i="38" s="1"/>
  <c r="JD145" i="38" a="1"/>
  <c r="JD145" i="38" s="1"/>
  <c r="CY145" i="38" a="1"/>
  <c r="CY145" i="38" s="1"/>
  <c r="IL144" i="38" a="1"/>
  <c r="IL144" i="38" s="1"/>
  <c r="DN144" i="38" a="1"/>
  <c r="DN144" i="38" s="1"/>
  <c r="JA143" i="38" a="1"/>
  <c r="JA143" i="38" s="1"/>
  <c r="EC143" i="38" a="1"/>
  <c r="EC143" i="38" s="1"/>
  <c r="JP142" i="38" a="1"/>
  <c r="JP142" i="38" s="1"/>
  <c r="ER142" i="38" a="1"/>
  <c r="ER142" i="38" s="1"/>
  <c r="BJ142" i="38" a="1"/>
  <c r="BJ142" i="38" s="1"/>
  <c r="BW148" i="38" a="1"/>
  <c r="BW148" i="38" s="1"/>
  <c r="HJ145" i="38" a="1"/>
  <c r="HJ145" i="38" s="1"/>
  <c r="HY144" i="38" a="1"/>
  <c r="HY144" i="38" s="1"/>
  <c r="IN143" i="38" a="1"/>
  <c r="IN143" i="38" s="1"/>
  <c r="JC142" i="38" a="1"/>
  <c r="JC142" i="38" s="1"/>
  <c r="X142" i="38" a="1"/>
  <c r="X142" i="38" s="1"/>
  <c r="CF146" i="38" a="1"/>
  <c r="CF146" i="38" s="1"/>
  <c r="O145" i="38" a="1"/>
  <c r="O145" i="38" s="1"/>
  <c r="AD144" i="38" a="1"/>
  <c r="AD144" i="38" s="1"/>
  <c r="AS143" i="38" a="1"/>
  <c r="AS143" i="38" s="1"/>
  <c r="CI142" i="38" a="1"/>
  <c r="CI142" i="38" s="1"/>
  <c r="BV146" i="38" a="1"/>
  <c r="BV146" i="38" s="1"/>
  <c r="BP144" i="38" a="1"/>
  <c r="BP144" i="38" s="1"/>
  <c r="BG142" i="38" a="1"/>
  <c r="BG142" i="38" s="1"/>
  <c r="AZ145" i="38" a="1"/>
  <c r="AZ145" i="38" s="1"/>
  <c r="CD143" i="38" a="1"/>
  <c r="CD143" i="38" s="1"/>
  <c r="EH146" i="38" a="1"/>
  <c r="EH146" i="38" s="1"/>
  <c r="AF142" i="38" a="1"/>
  <c r="AF142" i="38" s="1"/>
  <c r="FV143" i="38" a="1"/>
  <c r="FV143" i="38" s="1"/>
  <c r="AP145" i="38" a="1"/>
  <c r="AP145" i="38" s="1"/>
  <c r="CR148" i="38" a="1"/>
  <c r="CR148" i="38" s="1"/>
  <c r="FQ148" i="38" a="1"/>
  <c r="FQ148" i="38" s="1"/>
  <c r="FU148" i="38" a="1"/>
  <c r="FU148" i="38" s="1"/>
  <c r="EW147" i="38" a="1"/>
  <c r="EW147" i="38" s="1"/>
  <c r="DD148" i="38" a="1"/>
  <c r="DD148" i="38" s="1"/>
  <c r="DS147" i="38" a="1"/>
  <c r="DS147" i="38" s="1"/>
  <c r="BO148" i="38" a="1"/>
  <c r="BO148" i="38" s="1"/>
  <c r="FJ146" i="38" a="1"/>
  <c r="FJ146" i="38" s="1"/>
  <c r="HC148" i="38" a="1"/>
  <c r="HC148" i="38" s="1"/>
  <c r="HT146" i="38" a="1"/>
  <c r="HT146" i="38" s="1"/>
  <c r="GX148" i="38" a="1"/>
  <c r="GX148" i="38" s="1"/>
  <c r="HZ145" i="38" a="1"/>
  <c r="HZ145" i="38" s="1"/>
  <c r="BI144" i="38" a="1"/>
  <c r="BI144" i="38" s="1"/>
  <c r="JH143" i="38" a="1"/>
  <c r="JH143" i="38" s="1"/>
  <c r="GV143" i="38" a="1"/>
  <c r="GV143" i="38" s="1"/>
  <c r="EJ143" i="38" a="1"/>
  <c r="EJ143" i="38" s="1"/>
  <c r="BX143" i="38" a="1"/>
  <c r="BX143" i="38" s="1"/>
  <c r="L143" i="38" a="1"/>
  <c r="L143" i="38" s="1"/>
  <c r="HK142" i="38" a="1"/>
  <c r="HK142" i="38" s="1"/>
  <c r="EY142" i="38" a="1"/>
  <c r="EY142" i="38" s="1"/>
  <c r="FG148" i="38" a="1"/>
  <c r="FG148" i="38" s="1"/>
  <c r="FC147" i="38" a="1"/>
  <c r="FC147" i="38" s="1"/>
  <c r="GW146" i="38" a="1"/>
  <c r="GW146" i="38" s="1"/>
  <c r="BX146" i="38" a="1"/>
  <c r="BX146" i="38" s="1"/>
  <c r="GZ145" i="38" a="1"/>
  <c r="GZ145" i="38" s="1"/>
  <c r="EN145" i="38" a="1"/>
  <c r="EN145" i="38" s="1"/>
  <c r="CB145" i="38" a="1"/>
  <c r="CB145" i="38" s="1"/>
  <c r="P145" i="38" a="1"/>
  <c r="P145" i="38" s="1"/>
  <c r="HO144" i="38" a="1"/>
  <c r="HO144" i="38" s="1"/>
  <c r="FC144" i="38" a="1"/>
  <c r="FC144" i="38" s="1"/>
  <c r="CQ144" i="38" a="1"/>
  <c r="CQ144" i="38" s="1"/>
  <c r="AE144" i="38" a="1"/>
  <c r="AE144" i="38" s="1"/>
  <c r="ID143" i="38" a="1"/>
  <c r="ID143" i="38" s="1"/>
  <c r="FR143" i="38" a="1"/>
  <c r="FR143" i="38" s="1"/>
  <c r="DF143" i="38" a="1"/>
  <c r="DF143" i="38" s="1"/>
  <c r="AT143" i="38" a="1"/>
  <c r="AT143" i="38" s="1"/>
  <c r="IS142" i="38" a="1"/>
  <c r="IS142" i="38" s="1"/>
  <c r="GG142" i="38" a="1"/>
  <c r="GG142" i="38" s="1"/>
  <c r="DU142" i="38" a="1"/>
  <c r="DU142" i="38" s="1"/>
  <c r="CD142" i="38" a="1"/>
  <c r="CD142" i="38" s="1"/>
  <c r="CW147" i="38" a="1"/>
  <c r="CW147" i="38" s="1"/>
  <c r="AU146" i="38" a="1"/>
  <c r="AU146" i="38" s="1"/>
  <c r="FA145" i="38" a="1"/>
  <c r="FA145" i="38" s="1"/>
  <c r="AC145" i="38" a="1"/>
  <c r="AC145" i="38" s="1"/>
  <c r="FP144" i="38" a="1"/>
  <c r="FP144" i="38" s="1"/>
  <c r="AR144" i="38" a="1"/>
  <c r="AR144" i="38" s="1"/>
  <c r="GE143" i="38" a="1"/>
  <c r="GE143" i="38" s="1"/>
  <c r="BG143" i="38" a="1"/>
  <c r="BG143" i="38" s="1"/>
  <c r="GT142" i="38" a="1"/>
  <c r="GT142" i="38" s="1"/>
  <c r="BH142" i="38" a="1"/>
  <c r="BH142" i="38" s="1"/>
  <c r="EB148" i="38" a="1"/>
  <c r="EB148" i="38" s="1"/>
  <c r="GN146" i="38" a="1"/>
  <c r="GN146" i="38" s="1"/>
  <c r="GV145" i="38" a="1"/>
  <c r="GV145" i="38" s="1"/>
  <c r="BX145" i="38" a="1"/>
  <c r="BX145" i="38" s="1"/>
  <c r="HK144" i="38" a="1"/>
  <c r="HK144" i="38" s="1"/>
  <c r="CM144" i="38" a="1"/>
  <c r="CM144" i="38" s="1"/>
  <c r="HZ143" i="38" a="1"/>
  <c r="HZ143" i="38" s="1"/>
  <c r="DB143" i="38" a="1"/>
  <c r="DB143" i="38" s="1"/>
  <c r="IO142" i="38" a="1"/>
  <c r="IO142" i="38" s="1"/>
  <c r="DQ142" i="38" a="1"/>
  <c r="DQ142" i="38" s="1"/>
  <c r="AW142" i="38" a="1"/>
  <c r="AW142" i="38" s="1"/>
  <c r="EC147" i="38" a="1"/>
  <c r="EC147" i="38" s="1"/>
  <c r="FI145" i="38" a="1"/>
  <c r="FI145" i="38" s="1"/>
  <c r="FX144" i="38" a="1"/>
  <c r="FX144" i="38" s="1"/>
  <c r="GM143" i="38" a="1"/>
  <c r="GM143" i="38" s="1"/>
  <c r="HB142" i="38" a="1"/>
  <c r="HB142" i="38" s="1"/>
  <c r="GM148" i="38" a="1"/>
  <c r="GM148" i="38" s="1"/>
  <c r="IN145" i="38" a="1"/>
  <c r="IN145" i="38" s="1"/>
  <c r="II144" i="38" a="1"/>
  <c r="II144" i="38" s="1"/>
  <c r="IX143" i="38" a="1"/>
  <c r="IX143" i="38" s="1"/>
  <c r="JM142" i="38" a="1"/>
  <c r="JM142" i="38" s="1"/>
  <c r="BI142" i="38" a="1"/>
  <c r="BI142" i="38" s="1"/>
  <c r="GT145" i="38" a="1"/>
  <c r="GT145" i="38" s="1"/>
  <c r="HX143" i="38" a="1"/>
  <c r="HX143" i="38" s="1"/>
  <c r="P142" i="38" a="1"/>
  <c r="P142" i="38" s="1"/>
  <c r="ID144" i="38" a="1"/>
  <c r="ID144" i="38" s="1"/>
  <c r="JH142" i="38" a="1"/>
  <c r="JH142" i="38" s="1"/>
  <c r="DB145" i="38" a="1"/>
  <c r="DB145" i="38" s="1"/>
  <c r="DG147" i="38" a="1"/>
  <c r="DG147" i="38" s="1"/>
  <c r="IB142" i="38" a="1"/>
  <c r="IB142" i="38" s="1"/>
  <c r="CV144" i="38" a="1"/>
  <c r="CV144" i="38" s="1"/>
  <c r="I146" i="38" a="1"/>
  <c r="I146" i="38" s="1"/>
  <c r="HO148" i="38" a="1"/>
  <c r="HO148" i="38" s="1"/>
  <c r="AX148" i="38" a="1"/>
  <c r="AX148" i="38" s="1"/>
  <c r="BM147" i="38" a="1"/>
  <c r="BM147" i="38" s="1"/>
  <c r="T148" i="38" a="1"/>
  <c r="T148" i="38" s="1"/>
  <c r="AI147" i="38" a="1"/>
  <c r="AI147" i="38" s="1"/>
  <c r="FF147" i="38" a="1"/>
  <c r="FF147" i="38" s="1"/>
  <c r="BZ146" i="38" a="1"/>
  <c r="BZ146" i="38" s="1"/>
  <c r="JH147" i="38" a="1"/>
  <c r="JH147" i="38" s="1"/>
  <c r="EC146" i="38" a="1"/>
  <c r="EC146" i="38" s="1"/>
  <c r="BV147" i="38" a="1"/>
  <c r="BV147" i="38" s="1"/>
  <c r="GH145" i="38" a="1"/>
  <c r="GH145" i="38" s="1"/>
  <c r="DV145" i="38" a="1"/>
  <c r="DV145" i="38" s="1"/>
  <c r="BJ145" i="38" a="1"/>
  <c r="BJ145" i="38" s="1"/>
  <c r="JI144" i="38" a="1"/>
  <c r="JI144" i="38" s="1"/>
  <c r="GW144" i="38" a="1"/>
  <c r="GW144" i="38" s="1"/>
  <c r="EK144" i="38" a="1"/>
  <c r="EK144" i="38" s="1"/>
  <c r="BQ144" i="38" a="1"/>
  <c r="BQ144" i="38" s="1"/>
  <c r="JP143" i="38" a="1"/>
  <c r="JP143" i="38" s="1"/>
  <c r="IP148" i="38" a="1"/>
  <c r="IP148" i="38" s="1"/>
  <c r="HJ148" i="38" a="1"/>
  <c r="HJ148" i="38" s="1"/>
  <c r="GD148" i="38" a="1"/>
  <c r="GD148" i="38" s="1"/>
  <c r="EX148" i="38" a="1"/>
  <c r="EX148" i="38" s="1"/>
  <c r="IZ148" i="38" a="1"/>
  <c r="IZ148" i="38" s="1"/>
  <c r="HT148" i="38" a="1"/>
  <c r="HT148" i="38" s="1"/>
  <c r="GN148" i="38" a="1"/>
  <c r="GN148" i="38" s="1"/>
  <c r="FH148" i="38" a="1"/>
  <c r="FH148" i="38" s="1"/>
  <c r="EC148" i="38" a="1"/>
  <c r="EC148" i="38" s="1"/>
  <c r="JB148" i="38" a="1"/>
  <c r="JB148" i="38" s="1"/>
  <c r="GP148" i="38" a="1"/>
  <c r="GP148" i="38" s="1"/>
  <c r="DO148" i="38" a="1"/>
  <c r="DO148" i="38" s="1"/>
  <c r="CI148" i="38" a="1"/>
  <c r="CI148" i="38" s="1"/>
  <c r="BC148" i="38" a="1"/>
  <c r="BC148" i="38" s="1"/>
  <c r="W148" i="38" a="1"/>
  <c r="W148" i="38" s="1"/>
  <c r="JB147" i="38" a="1"/>
  <c r="JB147" i="38" s="1"/>
  <c r="HV147" i="38" a="1"/>
  <c r="HV147" i="38" s="1"/>
  <c r="GP147" i="38" a="1"/>
  <c r="GP147" i="38" s="1"/>
  <c r="FJ147" i="38" a="1"/>
  <c r="FJ147" i="38" s="1"/>
  <c r="ED147" i="38" a="1"/>
  <c r="ED147" i="38" s="1"/>
  <c r="CX147" i="38" a="1"/>
  <c r="CX147" i="38" s="1"/>
  <c r="BR147" i="38" a="1"/>
  <c r="BR147" i="38" s="1"/>
  <c r="AL147" i="38" a="1"/>
  <c r="AL147" i="38" s="1"/>
  <c r="F147" i="38" a="1"/>
  <c r="F147" i="38" s="1"/>
  <c r="IA148" i="38" a="1"/>
  <c r="IA148" i="38" s="1"/>
  <c r="FO148" i="38" a="1"/>
  <c r="FO148" i="38" s="1"/>
  <c r="DR148" i="38" a="1"/>
  <c r="DR148" i="38" s="1"/>
  <c r="CK148" i="38" a="1"/>
  <c r="CK148" i="38" s="1"/>
  <c r="BE148" i="38" a="1"/>
  <c r="BE148" i="38" s="1"/>
  <c r="Y148" i="38" a="1"/>
  <c r="Y148" i="38" s="1"/>
  <c r="JD147" i="38" a="1"/>
  <c r="JD147" i="38" s="1"/>
  <c r="HX147" i="38" a="1"/>
  <c r="HX147" i="38" s="1"/>
  <c r="GR147" i="38" a="1"/>
  <c r="GR147" i="38" s="1"/>
  <c r="FL147" i="38" a="1"/>
  <c r="FL147" i="38" s="1"/>
  <c r="EF147" i="38" a="1"/>
  <c r="EF147" i="38" s="1"/>
  <c r="CZ147" i="38" a="1"/>
  <c r="CZ147" i="38" s="1"/>
  <c r="BT147" i="38" a="1"/>
  <c r="BT147" i="38" s="1"/>
  <c r="AN147" i="38" a="1"/>
  <c r="AN147" i="38" s="1"/>
  <c r="H147" i="38" a="1"/>
  <c r="H147" i="38" s="1"/>
  <c r="IM146" i="38" a="1"/>
  <c r="IM146" i="38" s="1"/>
  <c r="HG146" i="38" a="1"/>
  <c r="HG146" i="38" s="1"/>
  <c r="GS148" i="38" a="1"/>
  <c r="GS148" i="38" s="1"/>
  <c r="CP148" i="38" a="1"/>
  <c r="CP148" i="38" s="1"/>
  <c r="AD148" i="38" a="1"/>
  <c r="AD148" i="38" s="1"/>
  <c r="IC147" i="38" a="1"/>
  <c r="IC147" i="38" s="1"/>
  <c r="FQ147" i="38" a="1"/>
  <c r="FQ147" i="38" s="1"/>
  <c r="DE147" i="38" a="1"/>
  <c r="DE147" i="38" s="1"/>
  <c r="AS147" i="38" a="1"/>
  <c r="AS147" i="38" s="1"/>
  <c r="IW146" i="38" a="1"/>
  <c r="IW146" i="38" s="1"/>
  <c r="HC146" i="38" a="1"/>
  <c r="HC146" i="38" s="1"/>
  <c r="FW146" i="38" a="1"/>
  <c r="FW146" i="38" s="1"/>
  <c r="EQ146" i="38" a="1"/>
  <c r="EQ146" i="38" s="1"/>
  <c r="DK146" i="38" a="1"/>
  <c r="DK146" i="38" s="1"/>
  <c r="CE146" i="38" a="1"/>
  <c r="CE146" i="38" s="1"/>
  <c r="AY146" i="38" a="1"/>
  <c r="AY146" i="38" s="1"/>
  <c r="S146" i="38" a="1"/>
  <c r="S146" i="38" s="1"/>
  <c r="IX145" i="38" a="1"/>
  <c r="IX145" i="38" s="1"/>
  <c r="IA145" i="38" a="1"/>
  <c r="IA145" i="38" s="1"/>
  <c r="JD148" i="38" a="1"/>
  <c r="JD148" i="38" s="1"/>
  <c r="EF148" i="38" a="1"/>
  <c r="EF148" i="38" s="1"/>
  <c r="BT148" i="38" a="1"/>
  <c r="BT148" i="38" s="1"/>
  <c r="H148" i="38" a="1"/>
  <c r="H148" i="38" s="1"/>
  <c r="HG147" i="38" a="1"/>
  <c r="HG147" i="38" s="1"/>
  <c r="EU147" i="38" a="1"/>
  <c r="EU147" i="38" s="1"/>
  <c r="CI147" i="38" a="1"/>
  <c r="CI147" i="38" s="1"/>
  <c r="W147" i="38" a="1"/>
  <c r="W147" i="38" s="1"/>
  <c r="IL146" i="38" a="1"/>
  <c r="IL146" i="38" s="1"/>
  <c r="GR146" i="38" a="1"/>
  <c r="GR146" i="38" s="1"/>
  <c r="FL146" i="38" a="1"/>
  <c r="FL146" i="38" s="1"/>
  <c r="EF146" i="38" a="1"/>
  <c r="EF146" i="38" s="1"/>
  <c r="CZ146" i="38" a="1"/>
  <c r="CZ146" i="38" s="1"/>
  <c r="BT146" i="38" a="1"/>
  <c r="BT146" i="38" s="1"/>
  <c r="AN146" i="38" a="1"/>
  <c r="AN146" i="38" s="1"/>
  <c r="H146" i="38" a="1"/>
  <c r="H146" i="38" s="1"/>
  <c r="IM145" i="38" a="1"/>
  <c r="IM145" i="38" s="1"/>
  <c r="BR148" i="38" a="1"/>
  <c r="BR148" i="38" s="1"/>
  <c r="HE147" i="38" a="1"/>
  <c r="HE147" i="38" s="1"/>
  <c r="CG147" i="38" a="1"/>
  <c r="CG147" i="38" s="1"/>
  <c r="HS146" i="38" a="1"/>
  <c r="HS146" i="38" s="1"/>
  <c r="FK146" i="38" a="1"/>
  <c r="FK146" i="38" s="1"/>
  <c r="CY146" i="38" a="1"/>
  <c r="CY146" i="38" s="1"/>
  <c r="AM146" i="38" a="1"/>
  <c r="AM146" i="38" s="1"/>
  <c r="IL145" i="38" a="1"/>
  <c r="IL145" i="38" s="1"/>
  <c r="HF145" i="38" a="1"/>
  <c r="HF145" i="38" s="1"/>
  <c r="AC143" i="38" a="1"/>
  <c r="AC143" i="38" s="1"/>
  <c r="FA148" i="38" a="1"/>
  <c r="FA148" i="38" s="1"/>
  <c r="FK148" i="38" a="1"/>
  <c r="FK148" i="38" s="1"/>
  <c r="EO148" i="38" a="1"/>
  <c r="EO148" i="38" s="1"/>
  <c r="JE147" i="38" a="1"/>
  <c r="JE147" i="38" s="1"/>
  <c r="EG147" i="38" a="1"/>
  <c r="EG147" i="38" s="1"/>
  <c r="I147" i="38" a="1"/>
  <c r="I147" i="38" s="1"/>
  <c r="CN148" i="38" a="1"/>
  <c r="CN148" i="38" s="1"/>
  <c r="IA147" i="38" a="1"/>
  <c r="IA147" i="38" s="1"/>
  <c r="DC147" i="38" a="1"/>
  <c r="DC147" i="38" s="1"/>
  <c r="IP146" i="38" a="1"/>
  <c r="IP146" i="38" s="1"/>
  <c r="AI148" i="38" a="1"/>
  <c r="AI148" i="38" s="1"/>
  <c r="AX147" i="38" a="1"/>
  <c r="AX147" i="38" s="1"/>
  <c r="ET146" i="38" a="1"/>
  <c r="ET146" i="38" s="1"/>
  <c r="V146" i="38" a="1"/>
  <c r="V146" i="38" s="1"/>
  <c r="EQ148" i="38" a="1"/>
  <c r="EQ148" i="38" s="1"/>
  <c r="EZ147" i="38" a="1"/>
  <c r="EZ147" i="38" s="1"/>
  <c r="GU146" i="38" a="1"/>
  <c r="GU146" i="38" s="1"/>
  <c r="BY146" i="38" a="1"/>
  <c r="BY146" i="38" s="1"/>
  <c r="CM148" i="38" a="1"/>
  <c r="CM148" i="38" s="1"/>
  <c r="FV146" i="38" a="1"/>
  <c r="FV146" i="38" s="1"/>
  <c r="HI145" i="38" a="1"/>
  <c r="HI145" i="38" s="1"/>
  <c r="DJ143" i="38" a="1"/>
  <c r="DJ143" i="38" s="1"/>
  <c r="JA148" i="38" a="1"/>
  <c r="JA148" i="38" s="1"/>
  <c r="JK148" i="38" a="1"/>
  <c r="JK148" i="38" s="1"/>
  <c r="EM148" i="38" a="1"/>
  <c r="EM148" i="38" s="1"/>
  <c r="CT148" i="38" a="1"/>
  <c r="CT148" i="38" s="1"/>
  <c r="IG147" i="38" a="1"/>
  <c r="IG147" i="38" s="1"/>
  <c r="DI147" i="38" a="1"/>
  <c r="DI147" i="38" s="1"/>
  <c r="IV148" i="38" a="1"/>
  <c r="IV148" i="38" s="1"/>
  <c r="BP148" i="38" a="1"/>
  <c r="BP148" i="38" s="1"/>
  <c r="HC147" i="38" a="1"/>
  <c r="HC147" i="38" s="1"/>
  <c r="CE147" i="38" a="1"/>
  <c r="CE147" i="38" s="1"/>
  <c r="HR146" i="38" a="1"/>
  <c r="HR146" i="38" s="1"/>
  <c r="IX147" i="38" a="1"/>
  <c r="IX147" i="38" s="1"/>
  <c r="JM146" i="38" a="1"/>
  <c r="JM146" i="38" s="1"/>
  <c r="DV146" i="38" a="1"/>
  <c r="DV146" i="38" s="1"/>
  <c r="JI145" i="38" a="1"/>
  <c r="JI145" i="38" s="1"/>
  <c r="CO148" i="38" a="1"/>
  <c r="CO148" i="38" s="1"/>
  <c r="DD147" i="38" a="1"/>
  <c r="DD147" i="38" s="1"/>
  <c r="FY146" i="38" a="1"/>
  <c r="FY146" i="38" s="1"/>
  <c r="BA146" i="38" a="1"/>
  <c r="BA146" i="38" s="1"/>
  <c r="JF147" i="38" a="1"/>
  <c r="JF147" i="38" s="1"/>
  <c r="DZ146" i="38" a="1"/>
  <c r="DZ146" i="38" s="1"/>
  <c r="GK145" i="38" a="1"/>
  <c r="GK145" i="38" s="1"/>
  <c r="FE145" i="38" a="1"/>
  <c r="FE145" i="38" s="1"/>
  <c r="DY145" i="38" a="1"/>
  <c r="DY145" i="38" s="1"/>
  <c r="CS145" i="38" a="1"/>
  <c r="CS145" i="38" s="1"/>
  <c r="BM145" i="38" a="1"/>
  <c r="BM145" i="38" s="1"/>
  <c r="AG145" i="38" a="1"/>
  <c r="AG145" i="38" s="1"/>
  <c r="JL144" i="38" a="1"/>
  <c r="JL144" i="38" s="1"/>
  <c r="IF144" i="38" a="1"/>
  <c r="IF144" i="38" s="1"/>
  <c r="GZ144" i="38" a="1"/>
  <c r="GZ144" i="38" s="1"/>
  <c r="FT144" i="38" a="1"/>
  <c r="FT144" i="38" s="1"/>
  <c r="EN144" i="38" a="1"/>
  <c r="EN144" i="38" s="1"/>
  <c r="JJ144" i="38" a="1"/>
  <c r="JJ144" i="38" s="1"/>
  <c r="GI148" i="38" a="1"/>
  <c r="GI148" i="38" s="1"/>
  <c r="R148" i="38" a="1"/>
  <c r="R148" i="38" s="1"/>
  <c r="AG147" i="38" a="1"/>
  <c r="AG147" i="38" s="1"/>
  <c r="IY147" i="38" a="1"/>
  <c r="IY147" i="38" s="1"/>
  <c r="JN146" i="38" a="1"/>
  <c r="JN146" i="38" s="1"/>
  <c r="CT147" i="38" a="1"/>
  <c r="CT147" i="38" s="1"/>
  <c r="AT146" i="38" a="1"/>
  <c r="AT146" i="38" s="1"/>
  <c r="GV147" i="38" a="1"/>
  <c r="GV147" i="38" s="1"/>
  <c r="CW146" i="38" a="1"/>
  <c r="CW146" i="38" s="1"/>
  <c r="HL146" i="38" a="1"/>
  <c r="HL146" i="38" s="1"/>
  <c r="FJ145" i="38" a="1"/>
  <c r="FJ145" i="38" s="1"/>
  <c r="CX145" i="38" a="1"/>
  <c r="CX145" i="38" s="1"/>
  <c r="AL145" i="38" a="1"/>
  <c r="AL145" i="38" s="1"/>
  <c r="IK144" i="38" a="1"/>
  <c r="IK144" i="38" s="1"/>
  <c r="FY144" i="38" a="1"/>
  <c r="FY144" i="38" s="1"/>
  <c r="DM144" i="38" a="1"/>
  <c r="DM144" i="38" s="1"/>
  <c r="BA144" i="38" a="1"/>
  <c r="BA144" i="38" s="1"/>
  <c r="IZ143" i="38" a="1"/>
  <c r="IZ143" i="38" s="1"/>
  <c r="GN143" i="38" a="1"/>
  <c r="GN143" i="38" s="1"/>
  <c r="EB143" i="38" a="1"/>
  <c r="EB143" i="38" s="1"/>
  <c r="BP143" i="38" a="1"/>
  <c r="BP143" i="38" s="1"/>
  <c r="JO142" i="38" a="1"/>
  <c r="JO142" i="38" s="1"/>
  <c r="HC142" i="38" a="1"/>
  <c r="HC142" i="38" s="1"/>
  <c r="EQ142" i="38" a="1"/>
  <c r="EQ142" i="38" s="1"/>
  <c r="DH148" i="38" a="1"/>
  <c r="DH148" i="38" s="1"/>
  <c r="DW147" i="38" a="1"/>
  <c r="DW147" i="38" s="1"/>
  <c r="GF146" i="38" a="1"/>
  <c r="GF146" i="38" s="1"/>
  <c r="BH146" i="38" a="1"/>
  <c r="BH146" i="38" s="1"/>
  <c r="GR145" i="38" a="1"/>
  <c r="GR145" i="38" s="1"/>
  <c r="EF145" i="38" a="1"/>
  <c r="EF145" i="38" s="1"/>
  <c r="BT145" i="38" a="1"/>
  <c r="BT145" i="38" s="1"/>
  <c r="H145" i="38" a="1"/>
  <c r="H145" i="38" s="1"/>
  <c r="HG144" i="38" a="1"/>
  <c r="HG144" i="38" s="1"/>
  <c r="EU144" i="38" a="1"/>
  <c r="EU144" i="38" s="1"/>
  <c r="CI144" i="38" a="1"/>
  <c r="CI144" i="38" s="1"/>
  <c r="W144" i="38" a="1"/>
  <c r="W144" i="38" s="1"/>
  <c r="HV143" i="38" a="1"/>
  <c r="HV143" i="38" s="1"/>
  <c r="FJ143" i="38" a="1"/>
  <c r="FJ143" i="38" s="1"/>
  <c r="CX143" i="38" a="1"/>
  <c r="CX143" i="38" s="1"/>
  <c r="AL143" i="38" a="1"/>
  <c r="AL143" i="38" s="1"/>
  <c r="IK142" i="38" a="1"/>
  <c r="IK142" i="38" s="1"/>
  <c r="FY142" i="38" a="1"/>
  <c r="FY142" i="38" s="1"/>
  <c r="DM142" i="38" a="1"/>
  <c r="DM142" i="38" s="1"/>
  <c r="BZ142" i="38" a="1"/>
  <c r="BZ142" i="38" s="1"/>
  <c r="AK147" i="38" a="1"/>
  <c r="AK147" i="38" s="1"/>
  <c r="O146" i="38" a="1"/>
  <c r="O146" i="38" s="1"/>
  <c r="EK145" i="38" a="1"/>
  <c r="EK145" i="38" s="1"/>
  <c r="M145" i="38" a="1"/>
  <c r="M145" i="38" s="1"/>
  <c r="EZ144" i="38" a="1"/>
  <c r="EZ144" i="38" s="1"/>
  <c r="AB144" i="38" a="1"/>
  <c r="AB144" i="38" s="1"/>
  <c r="FO143" i="38" a="1"/>
  <c r="FO143" i="38" s="1"/>
  <c r="AQ143" i="38" a="1"/>
  <c r="AQ143" i="38" s="1"/>
  <c r="GD142" i="38" a="1"/>
  <c r="GD142" i="38" s="1"/>
  <c r="AZ142" i="38" a="1"/>
  <c r="AZ142" i="38" s="1"/>
  <c r="BL148" i="38" a="1"/>
  <c r="BL148" i="38" s="1"/>
  <c r="FH146" i="38" a="1"/>
  <c r="FH146" i="38" s="1"/>
  <c r="GF145" i="38" a="1"/>
  <c r="GF145" i="38" s="1"/>
  <c r="BH145" i="38" a="1"/>
  <c r="BH145" i="38" s="1"/>
  <c r="GU144" i="38" a="1"/>
  <c r="GU144" i="38" s="1"/>
  <c r="BW144" i="38" a="1"/>
  <c r="BW144" i="38" s="1"/>
  <c r="HJ143" i="38" a="1"/>
  <c r="HJ143" i="38" s="1"/>
  <c r="CL143" i="38" a="1"/>
  <c r="CL143" i="38" s="1"/>
  <c r="HY142" i="38" a="1"/>
  <c r="HY142" i="38" s="1"/>
  <c r="DA142" i="38" a="1"/>
  <c r="DA142" i="38" s="1"/>
  <c r="AO142" i="38" a="1"/>
  <c r="AO142" i="38" s="1"/>
  <c r="JP146" i="38" a="1"/>
  <c r="JP146" i="38" s="1"/>
  <c r="EC145" i="38" a="1"/>
  <c r="EC145" i="38" s="1"/>
  <c r="ER144" i="38" a="1"/>
  <c r="ER144" i="38" s="1"/>
  <c r="FG143" i="38" a="1"/>
  <c r="FG143" i="38" s="1"/>
  <c r="FV142" i="38" a="1"/>
  <c r="FV142" i="38" s="1"/>
  <c r="AF148" i="38" a="1"/>
  <c r="AF148" i="38" s="1"/>
  <c r="GN145" i="38" a="1"/>
  <c r="GN145" i="38" s="1"/>
  <c r="HC144" i="38" a="1"/>
  <c r="HC144" i="38" s="1"/>
  <c r="HR143" i="38" a="1"/>
  <c r="HR143" i="38" s="1"/>
  <c r="IG142" i="38" a="1"/>
  <c r="IG142" i="38" s="1"/>
  <c r="AS142" i="38" a="1"/>
  <c r="AS142" i="38" s="1"/>
  <c r="EH145" i="38" a="1"/>
  <c r="EH145" i="38" s="1"/>
  <c r="FL143" i="38" a="1"/>
  <c r="FL143" i="38" s="1"/>
  <c r="BA148" i="38" a="1"/>
  <c r="BA148" i="38" s="1"/>
  <c r="FR144" i="38" a="1"/>
  <c r="FR144" i="38" s="1"/>
  <c r="GV142" i="38" a="1"/>
  <c r="GV142" i="38" s="1"/>
  <c r="IO144" i="38" a="1"/>
  <c r="IO144" i="38" s="1"/>
  <c r="EG146" i="38" a="1"/>
  <c r="EG146" i="38" s="1"/>
  <c r="DD142" i="38" a="1"/>
  <c r="DD142" i="38" s="1"/>
  <c r="II143" i="38" a="1"/>
  <c r="II143" i="38" s="1"/>
  <c r="FX146" i="38" a="1"/>
  <c r="FX146" i="38" s="1"/>
  <c r="IM148" i="38" a="1"/>
  <c r="IM148" i="38" s="1"/>
  <c r="BV148" i="38" a="1"/>
  <c r="BV148" i="38" s="1"/>
  <c r="CK147" i="38" a="1"/>
  <c r="CK147" i="38" s="1"/>
  <c r="AR148" i="38" a="1"/>
  <c r="AR148" i="38" s="1"/>
  <c r="BG147" i="38" a="1"/>
  <c r="BG147" i="38" s="1"/>
  <c r="HB147" i="38" a="1"/>
  <c r="HB147" i="38" s="1"/>
  <c r="CX146" i="38" a="1"/>
  <c r="CX146" i="38" s="1"/>
  <c r="AS148" i="38" a="1"/>
  <c r="AS148" i="38" s="1"/>
  <c r="FA146" i="38" a="1"/>
  <c r="FA146" i="38" s="1"/>
  <c r="FN147" i="38" a="1"/>
  <c r="FN147" i="38" s="1"/>
  <c r="DH144" i="38" a="1"/>
  <c r="DH144" i="38" s="1"/>
  <c r="AV144" i="38" a="1"/>
  <c r="AV144" i="38" s="1"/>
  <c r="IU143" i="38" a="1"/>
  <c r="IU143" i="38" s="1"/>
  <c r="GI143" i="38" a="1"/>
  <c r="GI143" i="38" s="1"/>
  <c r="DW143" i="38" a="1"/>
  <c r="DW143" i="38" s="1"/>
  <c r="BK143" i="38" a="1"/>
  <c r="BK143" i="38" s="1"/>
  <c r="JJ142" i="38" a="1"/>
  <c r="JJ142" i="38" s="1"/>
  <c r="GX142" i="38" a="1"/>
  <c r="GX142" i="38" s="1"/>
  <c r="EL142" i="38" a="1"/>
  <c r="EL142" i="38" s="1"/>
  <c r="CW148" i="38" a="1"/>
  <c r="CW148" i="38" s="1"/>
  <c r="DL147" i="38" a="1"/>
  <c r="DL147" i="38" s="1"/>
  <c r="FU146" i="38" a="1"/>
  <c r="FU146" i="38" s="1"/>
  <c r="AW146" i="38" a="1"/>
  <c r="AW146" i="38" s="1"/>
  <c r="GM145" i="38" a="1"/>
  <c r="GM145" i="38" s="1"/>
  <c r="EA145" i="38" a="1"/>
  <c r="EA145" i="38" s="1"/>
  <c r="BO145" i="38" a="1"/>
  <c r="BO145" i="38" s="1"/>
  <c r="JN144" i="38" a="1"/>
  <c r="JN144" i="38" s="1"/>
  <c r="HB144" i="38" a="1"/>
  <c r="HB144" i="38" s="1"/>
  <c r="EP144" i="38" a="1"/>
  <c r="EP144" i="38" s="1"/>
  <c r="CD144" i="38" a="1"/>
  <c r="CD144" i="38" s="1"/>
  <c r="R144" i="38" a="1"/>
  <c r="R144" i="38" s="1"/>
  <c r="HQ143" i="38" a="1"/>
  <c r="HQ143" i="38" s="1"/>
  <c r="FE143" i="38" a="1"/>
  <c r="FE143" i="38" s="1"/>
  <c r="CS143" i="38" a="1"/>
  <c r="CS143" i="38" s="1"/>
  <c r="AG143" i="38" a="1"/>
  <c r="AG143" i="38" s="1"/>
  <c r="IF142" i="38" a="1"/>
  <c r="IF142" i="38" s="1"/>
  <c r="FT142" i="38" a="1"/>
  <c r="FT142" i="38" s="1"/>
  <c r="DH142" i="38" a="1"/>
  <c r="DH142" i="38" s="1"/>
  <c r="BX142" i="38" a="1"/>
  <c r="BX142" i="38" s="1"/>
  <c r="IR146" i="38" a="1"/>
  <c r="IR146" i="38" s="1"/>
  <c r="JE145" i="38" a="1"/>
  <c r="JE145" i="38" s="1"/>
  <c r="DZ145" i="38" a="1"/>
  <c r="DZ145" i="38" s="1"/>
  <c r="JM144" i="38" a="1"/>
  <c r="JM144" i="38" s="1"/>
  <c r="EO144" i="38" a="1"/>
  <c r="EO144" i="38" s="1"/>
  <c r="Q144" i="38" a="1"/>
  <c r="Q144" i="38" s="1"/>
  <c r="FD143" i="38" a="1"/>
  <c r="FD143" i="38" s="1"/>
  <c r="AF143" i="38" a="1"/>
  <c r="AF143" i="38" s="1"/>
  <c r="FS142" i="38" a="1"/>
  <c r="FS142" i="38" s="1"/>
  <c r="AU142" i="38" a="1"/>
  <c r="AU142" i="38" s="1"/>
  <c r="U148" i="38" a="1"/>
  <c r="U148" i="38" s="1"/>
  <c r="EW146" i="38" a="1"/>
  <c r="EW146" i="38" s="1"/>
  <c r="GA145" i="38" a="1"/>
  <c r="GA145" i="38" s="1"/>
  <c r="BC145" i="38" a="1"/>
  <c r="BC145" i="38" s="1"/>
  <c r="GP144" i="38" a="1"/>
  <c r="GP144" i="38" s="1"/>
  <c r="BR144" i="38" a="1"/>
  <c r="BR144" i="38" s="1"/>
  <c r="HE143" i="38" a="1"/>
  <c r="HE143" i="38" s="1"/>
  <c r="CG143" i="38" a="1"/>
  <c r="CG143" i="38" s="1"/>
  <c r="HT142" i="38" a="1"/>
  <c r="HT142" i="38" s="1"/>
  <c r="CW142" i="38" a="1"/>
  <c r="CW142" i="38" s="1"/>
  <c r="AL142" i="38" a="1"/>
  <c r="AL142" i="38" s="1"/>
  <c r="IK146" i="38" a="1"/>
  <c r="IK146" i="38" s="1"/>
  <c r="DR145" i="38" a="1"/>
  <c r="DR145" i="38" s="1"/>
  <c r="EG144" i="38" a="1"/>
  <c r="EG144" i="38" s="1"/>
  <c r="EV143" i="38" a="1"/>
  <c r="EV143" i="38" s="1"/>
  <c r="FK142" i="38" a="1"/>
  <c r="FK142" i="38" s="1"/>
  <c r="IZ147" i="38" a="1"/>
  <c r="IZ147" i="38" s="1"/>
  <c r="FS145" i="38" a="1"/>
  <c r="FS145" i="38" s="1"/>
  <c r="GH144" i="38" a="1"/>
  <c r="GH144" i="38" s="1"/>
  <c r="GW143" i="38" a="1"/>
  <c r="GW143" i="38" s="1"/>
  <c r="HL142" i="38" a="1"/>
  <c r="HL142" i="38" s="1"/>
  <c r="AH142" i="38" a="1"/>
  <c r="AH142" i="38" s="1"/>
  <c r="DM145" i="38" a="1"/>
  <c r="DM145" i="38" s="1"/>
  <c r="EQ143" i="38" a="1"/>
  <c r="EQ143" i="38" s="1"/>
  <c r="IE147" i="38" a="1"/>
  <c r="IE147" i="38" s="1"/>
  <c r="EA144" i="38" a="1"/>
  <c r="EA144" i="38" s="1"/>
  <c r="FE142" i="38" a="1"/>
  <c r="FE142" i="38" s="1"/>
  <c r="FH144" i="38" a="1"/>
  <c r="FH144" i="38" s="1"/>
  <c r="AZ146" i="38" a="1"/>
  <c r="AZ146" i="38" s="1"/>
  <c r="BW142" i="38" a="1"/>
  <c r="BW142" i="38" s="1"/>
  <c r="DK143" i="38" a="1"/>
  <c r="DK143" i="38" s="1"/>
  <c r="JP148" i="38" a="1"/>
  <c r="JP148" i="38" s="1"/>
  <c r="FC148" i="38" a="1"/>
  <c r="FC148" i="38" s="1"/>
  <c r="IW147" i="38" a="1"/>
  <c r="IW147" i="38" s="1"/>
  <c r="JL146" i="38" a="1"/>
  <c r="JL146" i="38" s="1"/>
  <c r="HS147" i="38" a="1"/>
  <c r="HS147" i="38" s="1"/>
  <c r="IH146" i="38" a="1"/>
  <c r="IH146" i="38" s="1"/>
  <c r="AH147" i="38" a="1"/>
  <c r="AH147" i="38" s="1"/>
  <c r="N146" i="38" a="1"/>
  <c r="N146" i="38" s="1"/>
  <c r="EJ147" i="38" a="1"/>
  <c r="EJ147" i="38" s="1"/>
  <c r="BQ146" i="38" a="1"/>
  <c r="BQ146" i="38" s="1"/>
  <c r="FF146" i="38" a="1"/>
  <c r="FF146" i="38" s="1"/>
  <c r="FR145" i="38" a="1"/>
  <c r="FR145" i="38" s="1"/>
  <c r="DF145" i="38" a="1"/>
  <c r="DF145" i="38" s="1"/>
  <c r="AT145" i="38" a="1"/>
  <c r="AT145" i="38" s="1"/>
  <c r="IS144" i="38" a="1"/>
  <c r="IS144" i="38" s="1"/>
  <c r="GG144" i="38" a="1"/>
  <c r="GG144" i="38" s="1"/>
  <c r="DU144" i="38" a="1"/>
  <c r="DU144" i="38" s="1"/>
  <c r="BD144" i="38" a="1"/>
  <c r="BD144" i="38" s="1"/>
  <c r="JC143" i="38" a="1"/>
  <c r="JC143" i="38" s="1"/>
  <c r="GQ143" i="38" a="1"/>
  <c r="GQ143" i="38" s="1"/>
  <c r="EE143" i="38" a="1"/>
  <c r="EE143" i="38" s="1"/>
  <c r="BS143" i="38" a="1"/>
  <c r="BS143" i="38" s="1"/>
  <c r="G143" i="38" a="1"/>
  <c r="G143" i="38" s="1"/>
  <c r="HF142" i="38" a="1"/>
  <c r="HF142" i="38" s="1"/>
  <c r="ET142" i="38" a="1"/>
  <c r="ET142" i="38" s="1"/>
  <c r="DT148" i="38" a="1"/>
  <c r="DT148" i="38" s="1"/>
  <c r="ER147" i="38" a="1"/>
  <c r="ER147" i="38" s="1"/>
  <c r="GK146" i="38" a="1"/>
  <c r="GK146" i="38" s="1"/>
  <c r="BM146" i="38" a="1"/>
  <c r="BM146" i="38" s="1"/>
  <c r="GU145" i="38" a="1"/>
  <c r="GU145" i="38" s="1"/>
  <c r="EI145" i="38" a="1"/>
  <c r="EI145" i="38" s="1"/>
  <c r="BW145" i="38" a="1"/>
  <c r="BW145" i="38" s="1"/>
  <c r="K145" i="38" a="1"/>
  <c r="K145" i="38" s="1"/>
  <c r="HJ144" i="38" a="1"/>
  <c r="HJ144" i="38" s="1"/>
  <c r="EX144" i="38" a="1"/>
  <c r="EX144" i="38" s="1"/>
  <c r="CL144" i="38" a="1"/>
  <c r="CL144" i="38" s="1"/>
  <c r="FV148" i="38" a="1"/>
  <c r="FV148" i="38" s="1"/>
  <c r="GF148" i="38" a="1"/>
  <c r="GF148" i="38" s="1"/>
  <c r="FZ148" i="38" a="1"/>
  <c r="FZ148" i="38" s="1"/>
  <c r="O148" i="38" a="1"/>
  <c r="O148" i="38" s="1"/>
  <c r="FB147" i="38" a="1"/>
  <c r="FB147" i="38" s="1"/>
  <c r="AD147" i="38" a="1"/>
  <c r="AD147" i="38" s="1"/>
  <c r="DI148" i="38" a="1"/>
  <c r="DI148" i="38" s="1"/>
  <c r="IV147" i="38" a="1"/>
  <c r="IV147" i="38" s="1"/>
  <c r="DX147" i="38" a="1"/>
  <c r="DX147" i="38" s="1"/>
  <c r="JK146" i="38" a="1"/>
  <c r="JK146" i="38" s="1"/>
  <c r="BZ148" i="38" a="1"/>
  <c r="BZ148" i="38" s="1"/>
  <c r="CO147" i="38" a="1"/>
  <c r="CO147" i="38" s="1"/>
  <c r="FO146" i="38" a="1"/>
  <c r="FO146" i="38" s="1"/>
  <c r="AQ146" i="38" a="1"/>
  <c r="AQ146" i="38" s="1"/>
  <c r="HX148" i="38" a="1"/>
  <c r="HX148" i="38" s="1"/>
  <c r="GQ147" i="38" a="1"/>
  <c r="GQ147" i="38" s="1"/>
  <c r="HX146" i="38" a="1"/>
  <c r="HX146" i="38" s="1"/>
  <c r="CR146" i="38" a="1"/>
  <c r="CR146" i="38" s="1"/>
  <c r="IO148" i="38" a="1"/>
  <c r="IO148" i="38" s="1"/>
  <c r="HE146" i="38" a="1"/>
  <c r="HE146" i="38" s="1"/>
  <c r="ID145" i="38" a="1"/>
  <c r="ID145" i="38" s="1"/>
  <c r="EE148" i="38" a="1"/>
  <c r="EE148" i="38" s="1"/>
  <c r="IF148" i="38" a="1"/>
  <c r="IF148" i="38" s="1"/>
  <c r="HJ146" i="38" a="1"/>
  <c r="HJ146" i="38" s="1"/>
  <c r="JA145" i="38" a="1"/>
  <c r="JA145" i="38" s="1"/>
  <c r="AS146" i="38" a="1"/>
  <c r="AS146" i="38" s="1"/>
  <c r="CF145" i="38" a="1"/>
  <c r="CF145" i="38" s="1"/>
  <c r="BN148" i="38" a="1"/>
  <c r="BN148" i="38" s="1"/>
  <c r="AJ148" i="38" a="1"/>
  <c r="AJ148" i="38" s="1"/>
  <c r="GL147" i="38" a="1"/>
  <c r="GL147" i="38" s="1"/>
  <c r="AC148" i="38" a="1"/>
  <c r="AC148" i="38" s="1"/>
  <c r="EH147" i="38" a="1"/>
  <c r="EH147" i="38" s="1"/>
  <c r="DQ145" i="38" a="1"/>
  <c r="DQ145" i="38" s="1"/>
  <c r="JD144" i="38" a="1"/>
  <c r="JD144" i="38" s="1"/>
  <c r="EF144" i="38" a="1"/>
  <c r="EF144" i="38" s="1"/>
  <c r="HP148" i="38" a="1"/>
  <c r="HP148" i="38" s="1"/>
  <c r="IS145" i="38" a="1"/>
  <c r="IS145" i="38" s="1"/>
  <c r="ET145" i="38" a="1"/>
  <c r="ET145" i="38" s="1"/>
  <c r="FI144" i="38" a="1"/>
  <c r="FI144" i="38" s="1"/>
  <c r="GA143" i="38" a="1"/>
  <c r="GA143" i="38" s="1"/>
  <c r="GP142" i="38" a="1"/>
  <c r="GP142" i="38" s="1"/>
  <c r="FE146" i="38" a="1"/>
  <c r="FE146" i="38" s="1"/>
  <c r="BG145" i="38" a="1"/>
  <c r="BG145" i="38" s="1"/>
  <c r="BV144" i="38" a="1"/>
  <c r="BV144" i="38" s="1"/>
  <c r="CK143" i="38" a="1"/>
  <c r="CK143" i="38" s="1"/>
  <c r="CZ142" i="38" a="1"/>
  <c r="CZ142" i="38" s="1"/>
  <c r="DJ145" i="38" a="1"/>
  <c r="DJ145" i="38" s="1"/>
  <c r="EN143" i="38" a="1"/>
  <c r="EN143" i="38" s="1"/>
  <c r="HT147" i="38" a="1"/>
  <c r="HT147" i="38" s="1"/>
  <c r="FZ144" i="38" a="1"/>
  <c r="FZ144" i="38" s="1"/>
  <c r="HD142" i="38" a="1"/>
  <c r="HD142" i="38" s="1"/>
  <c r="CL145" i="38" a="1"/>
  <c r="CL145" i="38" s="1"/>
  <c r="EB147" i="38" a="1"/>
  <c r="EB147" i="38" s="1"/>
  <c r="GF142" i="38" a="1"/>
  <c r="GF142" i="38" s="1"/>
  <c r="GS146" i="38" a="1"/>
  <c r="GS146" i="38" s="1"/>
  <c r="ER145" i="38" a="1"/>
  <c r="ER145" i="38" s="1"/>
  <c r="GA148" i="38" a="1"/>
  <c r="GA148" i="38" s="1"/>
  <c r="JF146" i="38" a="1"/>
  <c r="JF146" i="38" s="1"/>
  <c r="CO146" i="38" a="1"/>
  <c r="CO146" i="38" s="1"/>
  <c r="IB143" i="38" a="1"/>
  <c r="IB143" i="38" s="1"/>
  <c r="IQ142" i="38" a="1"/>
  <c r="IQ142" i="38" s="1"/>
  <c r="AE147" i="38" a="1"/>
  <c r="AE147" i="38" s="1"/>
  <c r="DH145" i="38" a="1"/>
  <c r="DH145" i="38" s="1"/>
  <c r="DW144" i="38" a="1"/>
  <c r="DW144" i="38" s="1"/>
  <c r="EL143" i="38" a="1"/>
  <c r="EL143" i="38" s="1"/>
  <c r="FA142" i="38" a="1"/>
  <c r="FA142" i="38" s="1"/>
  <c r="HM145" i="38" a="1"/>
  <c r="HM145" i="38" s="1"/>
  <c r="IQ143" i="38" a="1"/>
  <c r="IQ143" i="38" s="1"/>
  <c r="AB142" i="38" a="1"/>
  <c r="AB142" i="38" s="1"/>
  <c r="L145" i="38" a="1"/>
  <c r="L145" i="38" s="1"/>
  <c r="AP143" i="38" a="1"/>
  <c r="AP143" i="38" s="1"/>
  <c r="BK146" i="38" a="1"/>
  <c r="BK146" i="38" s="1"/>
  <c r="BO142" i="38" a="1"/>
  <c r="BO142" i="38" s="1"/>
  <c r="DZ143" i="38" a="1"/>
  <c r="DZ143" i="38" s="1"/>
  <c r="IM142" i="38" a="1"/>
  <c r="IM142" i="38" s="1"/>
  <c r="EF143" i="38" a="1"/>
  <c r="EF143" i="38" s="1"/>
  <c r="HE148" i="38" a="1"/>
  <c r="HE148" i="38" s="1"/>
  <c r="FG147" i="38" a="1"/>
  <c r="FG147" i="38" s="1"/>
  <c r="L147" i="38" a="1"/>
  <c r="L147" i="38" s="1"/>
  <c r="CP145" i="38" a="1"/>
  <c r="CP145" i="38" s="1"/>
  <c r="CW144" i="38" a="1"/>
  <c r="CW144" i="38" s="1"/>
  <c r="FX143" i="38" a="1"/>
  <c r="FX143" i="38" s="1"/>
  <c r="AZ143" i="38" a="1"/>
  <c r="AZ143" i="38" s="1"/>
  <c r="GM142" i="38" a="1"/>
  <c r="GM142" i="38" s="1"/>
  <c r="AV148" i="38" a="1"/>
  <c r="AV148" i="38" s="1"/>
  <c r="EZ146" i="38" a="1"/>
  <c r="EZ146" i="38" s="1"/>
  <c r="GB145" i="38" a="1"/>
  <c r="GB145" i="38" s="1"/>
  <c r="BD145" i="38" a="1"/>
  <c r="BD145" i="38" s="1"/>
  <c r="GQ144" i="38" a="1"/>
  <c r="GQ144" i="38" s="1"/>
  <c r="BS144" i="38" a="1"/>
  <c r="BS144" i="38" s="1"/>
  <c r="IL143" i="38" a="1"/>
  <c r="IL143" i="38" s="1"/>
  <c r="FM143" i="38" a="1"/>
  <c r="FM143" i="38" s="1"/>
  <c r="CH143" i="38" a="1"/>
  <c r="CH143" i="38" s="1"/>
  <c r="JA142" i="38" a="1"/>
  <c r="JA142" i="38" s="1"/>
  <c r="GB142" i="38" a="1"/>
  <c r="GB142" i="38" s="1"/>
  <c r="CX142" i="38" a="1"/>
  <c r="CX142" i="38" s="1"/>
  <c r="FI147" i="38" a="1"/>
  <c r="FI147" i="38" s="1"/>
  <c r="Z146" i="38" a="1"/>
  <c r="Z146" i="38" s="1"/>
  <c r="DE145" i="38" a="1"/>
  <c r="DE145" i="38" s="1"/>
  <c r="GF144" i="38" a="1"/>
  <c r="GF144" i="38" s="1"/>
  <c r="AG144" i="38" a="1"/>
  <c r="AG144" i="38" s="1"/>
  <c r="EI143" i="38" a="1"/>
  <c r="EI143" i="38" s="1"/>
  <c r="HJ142" i="38" a="1"/>
  <c r="HJ142" i="38" s="1"/>
  <c r="BC142" i="38" a="1"/>
  <c r="BC142" i="38" s="1"/>
  <c r="GY147" i="38" a="1"/>
  <c r="GY147" i="38" s="1"/>
  <c r="HL145" i="38" a="1"/>
  <c r="HL145" i="38" s="1"/>
  <c r="BS145" i="38" a="1"/>
  <c r="BS145" i="38" s="1"/>
  <c r="FO144" i="38" a="1"/>
  <c r="FO144" i="38" s="1"/>
  <c r="IP143" i="38" a="1"/>
  <c r="IP143" i="38" s="1"/>
  <c r="CW143" i="38" a="1"/>
  <c r="CW143" i="38" s="1"/>
  <c r="GS142" i="38" a="1"/>
  <c r="GS142" i="38" s="1"/>
  <c r="BE142" i="38" a="1"/>
  <c r="BE142" i="38" s="1"/>
  <c r="CL147" i="38" a="1"/>
  <c r="CL147" i="38" s="1"/>
  <c r="BQ145" i="38" a="1"/>
  <c r="BQ145" i="38" s="1"/>
  <c r="HS143" i="38" a="1"/>
  <c r="HS143" i="38" s="1"/>
  <c r="GQ142" i="38" a="1"/>
  <c r="GQ142" i="38" s="1"/>
  <c r="AU147" i="38" a="1"/>
  <c r="AU147" i="38" s="1"/>
  <c r="JO144" i="38" a="1"/>
  <c r="JO144" i="38" s="1"/>
  <c r="IC143" i="38" a="1"/>
  <c r="IC143" i="38" s="1"/>
  <c r="FU142" i="38" a="1"/>
  <c r="FU142" i="38" s="1"/>
  <c r="AE146" i="38" a="1"/>
  <c r="AE146" i="38" s="1"/>
  <c r="HC143" i="38" a="1"/>
  <c r="HC143" i="38" s="1"/>
  <c r="DL146" i="38" a="1"/>
  <c r="DL146" i="38" s="1"/>
  <c r="BI143" i="38" a="1"/>
  <c r="BI143" i="38" s="1"/>
  <c r="U145" i="38" a="1"/>
  <c r="U145" i="38" s="1"/>
  <c r="BK145" i="38" a="1"/>
  <c r="BK145" i="38" s="1"/>
  <c r="HT144" i="38" a="1"/>
  <c r="HT144" i="38" s="1"/>
  <c r="N144" i="38" a="1"/>
  <c r="N144" i="38" s="1"/>
  <c r="AA147" i="38" a="1"/>
  <c r="AA147" i="38" s="1"/>
  <c r="DE144" i="38" a="1"/>
  <c r="DE144" i="38" s="1"/>
  <c r="CA143" i="38" a="1"/>
  <c r="CA143" i="38" s="1"/>
  <c r="CQ147" i="38" a="1"/>
  <c r="CQ147" i="38" s="1"/>
  <c r="JK144" i="38" a="1"/>
  <c r="JK144" i="38" s="1"/>
  <c r="IG143" i="38" a="1"/>
  <c r="IG143" i="38" s="1"/>
  <c r="FQ142" i="38" a="1"/>
  <c r="FQ142" i="38" s="1"/>
  <c r="JH144" i="38" a="1"/>
  <c r="JH144" i="38" s="1"/>
  <c r="GY142" i="38" a="1"/>
  <c r="GY142" i="38" s="1"/>
  <c r="AR145" i="38" a="1"/>
  <c r="AR145" i="38" s="1"/>
  <c r="CS142" i="38" a="1"/>
  <c r="CS142" i="38" s="1"/>
  <c r="HH143" i="38" a="1"/>
  <c r="HH143" i="38" s="1"/>
  <c r="GL143" i="38" a="1"/>
  <c r="GL143" i="38" s="1"/>
  <c r="DF144" i="38" a="1"/>
  <c r="DF144" i="38" s="1"/>
  <c r="GC144" i="38" a="1"/>
  <c r="GC144" i="38" s="1"/>
  <c r="BX148" i="38" a="1"/>
  <c r="BX148" i="38" s="1"/>
  <c r="AA148" i="38" a="1"/>
  <c r="AA148" i="38" s="1"/>
  <c r="EZ143" i="38" a="1"/>
  <c r="EZ143" i="38" s="1"/>
  <c r="DV142" i="38" a="1"/>
  <c r="DV142" i="38" s="1"/>
  <c r="DK145" i="38" a="1"/>
  <c r="DK145" i="38" s="1"/>
  <c r="AU144" i="38" a="1"/>
  <c r="AU144" i="38" s="1"/>
  <c r="Q143" i="38" a="1"/>
  <c r="Q143" i="38" s="1"/>
  <c r="HT145" i="38" a="1"/>
  <c r="HT145" i="38" s="1"/>
  <c r="CM143" i="38" a="1"/>
  <c r="CM143" i="38" s="1"/>
  <c r="CK146" i="38" a="1"/>
  <c r="CK146" i="38" s="1"/>
  <c r="BA143" i="38" a="1"/>
  <c r="BA143" i="38" s="1"/>
  <c r="IJ144" i="38" a="1"/>
  <c r="IJ144" i="38" s="1"/>
  <c r="DG145" i="38" a="1"/>
  <c r="DG145" i="38" s="1"/>
  <c r="S143" i="38" a="1"/>
  <c r="S143" i="38" s="1"/>
  <c r="HM143" i="38" a="1"/>
  <c r="HM143" i="38" s="1"/>
  <c r="GC147" i="38" a="1"/>
  <c r="GC147" i="38" s="1"/>
  <c r="JG146" i="38" a="1"/>
  <c r="JG146" i="38" s="1"/>
  <c r="GF143" i="38" a="1"/>
  <c r="GF143" i="38" s="1"/>
  <c r="FB142" i="38" a="1"/>
  <c r="FB142" i="38" s="1"/>
  <c r="EQ145" i="38" a="1"/>
  <c r="EQ145" i="38" s="1"/>
  <c r="CA144" i="38" a="1"/>
  <c r="CA144" i="38" s="1"/>
  <c r="AW143" i="38" a="1"/>
  <c r="AW143" i="38" s="1"/>
  <c r="BF146" i="38" a="1"/>
  <c r="BF146" i="38" s="1"/>
  <c r="EY143" i="38" a="1"/>
  <c r="EY143" i="38" s="1"/>
  <c r="IC146" i="38" a="1"/>
  <c r="IC146" i="38" s="1"/>
  <c r="DM143" i="38" a="1"/>
  <c r="DM143" i="38" s="1"/>
  <c r="CW145" i="38" a="1"/>
  <c r="CW145" i="38" s="1"/>
  <c r="T146" i="38" a="1"/>
  <c r="T146" i="38" s="1"/>
  <c r="JO143" i="38" a="1"/>
  <c r="JO143" i="38" s="1"/>
  <c r="GI145" i="38" a="1"/>
  <c r="GI145" i="38" s="1"/>
  <c r="JL148" i="38" a="1"/>
  <c r="JL148" i="38" s="1"/>
  <c r="DG144" i="38" a="1"/>
  <c r="DG144" i="38" s="1"/>
  <c r="EM142" i="38" a="1"/>
  <c r="EM142" i="38" s="1"/>
  <c r="BN143" i="38" a="1"/>
  <c r="BN143" i="38" s="1"/>
  <c r="EP146" i="38" a="1"/>
  <c r="EP146" i="38" s="1"/>
  <c r="IE144" i="38" a="1"/>
  <c r="IE144" i="38" s="1"/>
  <c r="DX143" i="38" a="1"/>
  <c r="DX143" i="38" s="1"/>
  <c r="EZ142" i="38" a="1"/>
  <c r="EZ142" i="38" s="1"/>
  <c r="BI146" i="38" a="1"/>
  <c r="BI146" i="38" s="1"/>
  <c r="GL144" i="38" a="1"/>
  <c r="GL144" i="38" s="1"/>
  <c r="EU145" i="38" a="1"/>
  <c r="EU145" i="38" s="1"/>
  <c r="DO142" i="38" a="1"/>
  <c r="DO142" i="38" s="1"/>
  <c r="HZ142" i="38" a="1"/>
  <c r="HZ142" i="38" s="1"/>
  <c r="HU147" i="38" a="1"/>
  <c r="HU147" i="38" s="1"/>
  <c r="IY143" i="38" a="1"/>
  <c r="IY143" i="38" s="1"/>
  <c r="CC143" i="38" a="1"/>
  <c r="CC143" i="38" s="1"/>
  <c r="JN148" i="38" a="1"/>
  <c r="JN148" i="38" s="1"/>
  <c r="EP148" i="38" a="1"/>
  <c r="EP148" i="38" s="1"/>
  <c r="EZ148" i="38" a="1"/>
  <c r="EZ148" i="38" s="1"/>
  <c r="DG148" i="38" a="1"/>
  <c r="DG148" i="38" s="1"/>
  <c r="IT147" i="38" a="1"/>
  <c r="IT147" i="38" s="1"/>
  <c r="DV147" i="38" a="1"/>
  <c r="DV147" i="38" s="1"/>
  <c r="JI146" i="38" a="1"/>
  <c r="JI146" i="38" s="1"/>
  <c r="CC148" i="38" a="1"/>
  <c r="CC148" i="38" s="1"/>
  <c r="HP147" i="38" a="1"/>
  <c r="HP147" i="38" s="1"/>
  <c r="CR147" i="38" a="1"/>
  <c r="CR147" i="38" s="1"/>
  <c r="IE146" i="38" a="1"/>
  <c r="IE146" i="38" s="1"/>
  <c r="N148" i="38" a="1"/>
  <c r="N148" i="38" s="1"/>
  <c r="AC147" i="38" a="1"/>
  <c r="AC147" i="38" s="1"/>
  <c r="EI146" i="38" a="1"/>
  <c r="EI146" i="38" s="1"/>
  <c r="K146" i="38" a="1"/>
  <c r="K146" i="38" s="1"/>
  <c r="DP148" i="38" a="1"/>
  <c r="DP148" i="38" s="1"/>
  <c r="EE147" i="38" a="1"/>
  <c r="EE147" i="38" s="1"/>
  <c r="GJ146" i="38" a="1"/>
  <c r="GJ146" i="38" s="1"/>
  <c r="BL146" i="38" a="1"/>
  <c r="BL146" i="38" s="1"/>
  <c r="AL148" i="38" a="1"/>
  <c r="AL148" i="38" s="1"/>
  <c r="EU146" i="38" a="1"/>
  <c r="EU146" i="38" s="1"/>
  <c r="GX145" i="38" a="1"/>
  <c r="GX145" i="38" s="1"/>
  <c r="CL148" i="38" a="1"/>
  <c r="CL148" i="38" s="1"/>
  <c r="BH148" i="38" a="1"/>
  <c r="BH148" i="38" s="1"/>
  <c r="IH147" i="38" a="1"/>
  <c r="IH147" i="38" s="1"/>
  <c r="BY148" i="38" a="1"/>
  <c r="BY148" i="38" s="1"/>
  <c r="HZ147" i="38" a="1"/>
  <c r="HZ147" i="38" s="1"/>
  <c r="HU148" i="38" a="1"/>
  <c r="HU148" i="38" s="1"/>
  <c r="HA147" i="38" a="1"/>
  <c r="HA147" i="38" s="1"/>
  <c r="FW147" i="38" a="1"/>
  <c r="FW147" i="38" s="1"/>
  <c r="HU146" i="38" a="1"/>
  <c r="HU146" i="38" s="1"/>
  <c r="AR147" i="38" a="1"/>
  <c r="AR147" i="38" s="1"/>
  <c r="BN146" i="38" a="1"/>
  <c r="BN146" i="38" s="1"/>
  <c r="CK145" i="38" a="1"/>
  <c r="CK145" i="38" s="1"/>
  <c r="HX144" i="38" a="1"/>
  <c r="HX144" i="38" s="1"/>
  <c r="IK148" i="38" a="1"/>
  <c r="IK148" i="38" s="1"/>
  <c r="GM147" i="38" a="1"/>
  <c r="GM147" i="38" s="1"/>
  <c r="BX147" i="38" a="1"/>
  <c r="BX147" i="38" s="1"/>
  <c r="CH145" i="38" a="1"/>
  <c r="CH145" i="38" s="1"/>
  <c r="CZ144" i="38" a="1"/>
  <c r="CZ144" i="38" s="1"/>
  <c r="DO143" i="38" a="1"/>
  <c r="DO143" i="38" s="1"/>
  <c r="ED142" i="38" a="1"/>
  <c r="ED142" i="38" s="1"/>
  <c r="AG146" i="38" a="1"/>
  <c r="AG146" i="38" s="1"/>
  <c r="JF144" i="38" a="1"/>
  <c r="JF144" i="38" s="1"/>
  <c r="J144" i="38" a="1"/>
  <c r="J144" i="38" s="1"/>
  <c r="Y143" i="38" a="1"/>
  <c r="Y143" i="38" s="1"/>
  <c r="HI148" i="38" a="1"/>
  <c r="HI148" i="38" s="1"/>
  <c r="IW144" i="38" a="1"/>
  <c r="IW144" i="38" s="1"/>
  <c r="P143" i="38" a="1"/>
  <c r="P143" i="38" s="1"/>
  <c r="DQ146" i="38" a="1"/>
  <c r="DQ146" i="38" s="1"/>
  <c r="BB144" i="38" a="1"/>
  <c r="BB144" i="38" s="1"/>
  <c r="CO142" i="38" a="1"/>
  <c r="CO142" i="38" s="1"/>
  <c r="DA144" i="38" a="1"/>
  <c r="DA144" i="38" s="1"/>
  <c r="EM145" i="38" a="1"/>
  <c r="EM145" i="38" s="1"/>
  <c r="R142" i="38" a="1"/>
  <c r="R142" i="38" s="1"/>
  <c r="BO144" i="38" a="1"/>
  <c r="BO144" i="38" s="1"/>
  <c r="J142" i="38" a="1"/>
  <c r="J142" i="38" s="1"/>
  <c r="J148" i="38" a="1"/>
  <c r="J148" i="38" s="1"/>
  <c r="CD147" i="38" a="1"/>
  <c r="CD147" i="38" s="1"/>
  <c r="GX146" i="38" a="1"/>
  <c r="GX146" i="38" s="1"/>
  <c r="FP143" i="38" a="1"/>
  <c r="FP143" i="38" s="1"/>
  <c r="GE142" i="38" a="1"/>
  <c r="GE142" i="38" s="1"/>
  <c r="EJ146" i="38" a="1"/>
  <c r="EJ146" i="38" s="1"/>
  <c r="AV145" i="38" a="1"/>
  <c r="AV145" i="38" s="1"/>
  <c r="BK144" i="38" a="1"/>
  <c r="BK144" i="38" s="1"/>
  <c r="BZ143" i="38" a="1"/>
  <c r="BZ143" i="38" s="1"/>
  <c r="CT142" i="38" a="1"/>
  <c r="CT142" i="38" s="1"/>
  <c r="CO145" i="38" a="1"/>
  <c r="CO145" i="38" s="1"/>
  <c r="DS143" i="38" a="1"/>
  <c r="DS143" i="38" s="1"/>
  <c r="EM147" i="38" a="1"/>
  <c r="EM147" i="38" s="1"/>
  <c r="EY144" i="38" a="1"/>
  <c r="EY144" i="38" s="1"/>
  <c r="GC142" i="38" a="1"/>
  <c r="GC142" i="38" s="1"/>
  <c r="AK145" i="38" a="1"/>
  <c r="AK145" i="38" s="1"/>
  <c r="IJ146" i="38" a="1"/>
  <c r="IJ146" i="38" s="1"/>
  <c r="EO142" i="38" a="1"/>
  <c r="EO142" i="38" s="1"/>
  <c r="IY145" i="38" a="1"/>
  <c r="IY145" i="38" s="1"/>
  <c r="GX144" i="38" a="1"/>
  <c r="GX144" i="38" s="1"/>
  <c r="IW148" i="38" a="1"/>
  <c r="IW148" i="38" s="1"/>
  <c r="GH148" i="38" a="1"/>
  <c r="GH148" i="38" s="1"/>
  <c r="JP145" i="38" a="1"/>
  <c r="JP145" i="38" s="1"/>
  <c r="AD145" i="38" a="1"/>
  <c r="AD145" i="38" s="1"/>
  <c r="AK144" i="38" a="1"/>
  <c r="AK144" i="38" s="1"/>
  <c r="ER143" i="38" a="1"/>
  <c r="ER143" i="38" s="1"/>
  <c r="T143" i="38" a="1"/>
  <c r="T143" i="38" s="1"/>
  <c r="FG142" i="38" a="1"/>
  <c r="FG142" i="38" s="1"/>
  <c r="GI147" i="38" a="1"/>
  <c r="GI147" i="38" s="1"/>
  <c r="CN146" i="38" a="1"/>
  <c r="CN146" i="38" s="1"/>
  <c r="EV145" i="38" a="1"/>
  <c r="EV145" i="38" s="1"/>
  <c r="X145" i="38" a="1"/>
  <c r="X145" i="38" s="1"/>
  <c r="FK144" i="38" a="1"/>
  <c r="FK144" i="38" s="1"/>
  <c r="AM144" i="38" a="1"/>
  <c r="AM144" i="38" s="1"/>
  <c r="HY143" i="38" a="1"/>
  <c r="HY143" i="38" s="1"/>
  <c r="ET143" i="38" a="1"/>
  <c r="ET143" i="38" s="1"/>
  <c r="BB143" i="38" a="1"/>
  <c r="BB143" i="38" s="1"/>
  <c r="IN142" i="38" a="1"/>
  <c r="IN142" i="38" s="1"/>
  <c r="FI142" i="38" a="1"/>
  <c r="FI142" i="38" s="1"/>
  <c r="CH142" i="38" a="1"/>
  <c r="CH142" i="38" s="1"/>
  <c r="BF147" i="38" a="1"/>
  <c r="BF147" i="38" s="1"/>
  <c r="IB145" i="38" a="1"/>
  <c r="IB145" i="38" s="1"/>
  <c r="AS145" i="38" a="1"/>
  <c r="AS145" i="38" s="1"/>
  <c r="FE144" i="38" a="1"/>
  <c r="FE144" i="38" s="1"/>
  <c r="JG143" i="38" a="1"/>
  <c r="JG143" i="38" s="1"/>
  <c r="BW143" i="38" a="1"/>
  <c r="BW143" i="38" s="1"/>
  <c r="GI142" i="38" a="1"/>
  <c r="GI142" i="38" s="1"/>
  <c r="AJ142" i="38" a="1"/>
  <c r="AJ142" i="38" s="1"/>
  <c r="IQ146" i="38" a="1"/>
  <c r="IQ146" i="38" s="1"/>
  <c r="GQ145" i="38" a="1"/>
  <c r="GQ145" i="38" s="1"/>
  <c r="AB145" i="38" a="1"/>
  <c r="AB145" i="38" s="1"/>
  <c r="DC144" i="38" a="1"/>
  <c r="DC144" i="38" s="1"/>
  <c r="HU143" i="38" a="1"/>
  <c r="HU143" i="38" s="1"/>
  <c r="BF143" i="38" a="1"/>
  <c r="BF143" i="38" s="1"/>
  <c r="EG142" i="38" a="1"/>
  <c r="EG142" i="38" s="1"/>
  <c r="AT142" i="38" a="1"/>
  <c r="AT142" i="38" s="1"/>
  <c r="DW146" i="38" a="1"/>
  <c r="DW146" i="38" s="1"/>
  <c r="HD144" i="38" a="1"/>
  <c r="HD144" i="38" s="1"/>
  <c r="GB143" i="38" a="1"/>
  <c r="GB143" i="38" s="1"/>
  <c r="DJ142" i="38" a="1"/>
  <c r="DJ142" i="38" s="1"/>
  <c r="AO146" i="38" a="1"/>
  <c r="AO146" i="38" s="1"/>
  <c r="HN144" i="38" a="1"/>
  <c r="HN144" i="38" s="1"/>
  <c r="FF143" i="38" a="1"/>
  <c r="FF143" i="38" s="1"/>
  <c r="CA142" i="38" a="1"/>
  <c r="CA142" i="38" s="1"/>
  <c r="FY145" i="38" a="1"/>
  <c r="FY145" i="38" s="1"/>
  <c r="AN143" i="38" a="1"/>
  <c r="AN143" i="38" s="1"/>
  <c r="AE145" i="38" a="1"/>
  <c r="AE145" i="38" s="1"/>
  <c r="HQ142" i="38" a="1"/>
  <c r="HQ142" i="38" s="1"/>
  <c r="JD143" i="38" a="1"/>
  <c r="JD143" i="38" s="1"/>
  <c r="CO143" i="38" a="1"/>
  <c r="CO143" i="38" s="1"/>
  <c r="BE144" i="38" a="1"/>
  <c r="BE144" i="38" s="1"/>
  <c r="HG148" i="38" a="1"/>
  <c r="HG148" i="38" s="1"/>
  <c r="BR146" i="38" a="1"/>
  <c r="BR146" i="38" s="1"/>
  <c r="BL144" i="38" a="1"/>
  <c r="BL144" i="38" s="1"/>
  <c r="JG142" i="38" a="1"/>
  <c r="JG142" i="38" s="1"/>
  <c r="AR146" i="38" a="1"/>
  <c r="AR146" i="38" s="1"/>
  <c r="HR144" i="38" a="1"/>
  <c r="HR144" i="38" s="1"/>
  <c r="FB143" i="38" a="1"/>
  <c r="FB143" i="38" s="1"/>
  <c r="BV142" i="38" a="1"/>
  <c r="BV142" i="38" s="1"/>
  <c r="FU144" i="38" a="1"/>
  <c r="FU144" i="38" s="1"/>
  <c r="AR142" i="38" a="1"/>
  <c r="AR142" i="38" s="1"/>
  <c r="BG144" i="38" a="1"/>
  <c r="BG144" i="38" s="1"/>
  <c r="BB142" i="38" a="1"/>
  <c r="BB142" i="38" s="1"/>
  <c r="EP142" i="38" a="1"/>
  <c r="EP142" i="38" s="1"/>
  <c r="AC142" i="38" a="1"/>
  <c r="AC142" i="38" s="1"/>
  <c r="R143" i="38" a="1"/>
  <c r="R143" i="38" s="1"/>
  <c r="HS144" i="38" a="1"/>
  <c r="HS144" i="38" s="1"/>
  <c r="JN147" i="38" a="1"/>
  <c r="JN147" i="38" s="1"/>
  <c r="GS145" i="38" a="1"/>
  <c r="GS145" i="38" s="1"/>
  <c r="DG143" i="38" a="1"/>
  <c r="DG143" i="38" s="1"/>
  <c r="AZ147" i="38" a="1"/>
  <c r="AZ147" i="38" s="1"/>
  <c r="AF145" i="38" a="1"/>
  <c r="AF145" i="38" s="1"/>
  <c r="JM143" i="38" a="1"/>
  <c r="JM143" i="38" s="1"/>
  <c r="FD142" i="38" a="1"/>
  <c r="FD142" i="38" s="1"/>
  <c r="BI145" i="38" a="1"/>
  <c r="BI145" i="38" s="1"/>
  <c r="JK142" i="38" a="1"/>
  <c r="JK142" i="38" s="1"/>
  <c r="W145" i="38" a="1"/>
  <c r="W145" i="38" s="1"/>
  <c r="EW142" i="38" a="1"/>
  <c r="EW142" i="38" s="1"/>
  <c r="BU144" i="38" a="1"/>
  <c r="BU144" i="38" s="1"/>
  <c r="EK143" i="38" a="1"/>
  <c r="EK143" i="38" s="1"/>
  <c r="CQ145" i="38" a="1"/>
  <c r="CQ145" i="38" s="1"/>
  <c r="Z147" i="38" a="1"/>
  <c r="Z147" i="38" s="1"/>
  <c r="EY147" i="38" a="1"/>
  <c r="EY147" i="38" s="1"/>
  <c r="JH145" i="38" a="1"/>
  <c r="JH145" i="38" s="1"/>
  <c r="EM143" i="38" a="1"/>
  <c r="EM143" i="38" s="1"/>
  <c r="FX147" i="38" a="1"/>
  <c r="FX147" i="38" s="1"/>
  <c r="BL145" i="38" a="1"/>
  <c r="BL145" i="38" s="1"/>
  <c r="AH144" i="38" a="1"/>
  <c r="AH144" i="38" s="1"/>
  <c r="GJ142" i="38" a="1"/>
  <c r="GJ142" i="38" s="1"/>
  <c r="DU145" i="38" a="1"/>
  <c r="DU145" i="38" s="1"/>
  <c r="BL143" i="38" a="1"/>
  <c r="BL143" i="38" s="1"/>
  <c r="CI145" i="38" a="1"/>
  <c r="CI145" i="38" s="1"/>
  <c r="HI142" i="38" a="1"/>
  <c r="HI142" i="38" s="1"/>
  <c r="GS144" i="38" a="1"/>
  <c r="GS144" i="38" s="1"/>
  <c r="JI143" i="38" a="1"/>
  <c r="JI143" i="38" s="1"/>
  <c r="BP147" i="38" a="1"/>
  <c r="BP147" i="38" s="1"/>
  <c r="AX143" i="38" a="1"/>
  <c r="AX143" i="38" s="1"/>
  <c r="HL143" i="38" a="1"/>
  <c r="HL143" i="38" s="1"/>
  <c r="HA143" i="38" a="1"/>
  <c r="HA143" i="38" s="1"/>
  <c r="IQ144" i="38" a="1"/>
  <c r="IQ144" i="38" s="1"/>
  <c r="EU142" i="38" a="1"/>
  <c r="EU142" i="38" s="1"/>
  <c r="BY144" i="38" a="1"/>
  <c r="BY144" i="38" s="1"/>
  <c r="BN144" i="38" a="1"/>
  <c r="BN144" i="38" s="1"/>
  <c r="FJ144" i="38" a="1"/>
  <c r="FJ144" i="38" s="1"/>
  <c r="DU143" i="38" a="1"/>
  <c r="DU143" i="38" s="1"/>
  <c r="AF144" i="38" a="1"/>
  <c r="AF144" i="38" s="1"/>
  <c r="HP142" i="38" a="1"/>
  <c r="HP142" i="38" s="1"/>
  <c r="J143" i="38" a="1"/>
  <c r="J143" i="38" s="1"/>
  <c r="BQ142" i="38" a="1"/>
  <c r="BQ142" i="38" s="1"/>
  <c r="CG145" i="38" a="1"/>
  <c r="CG145" i="38" s="1"/>
  <c r="FH147" i="38" a="1"/>
  <c r="FH147" i="38" s="1"/>
  <c r="BU146" i="38" a="1"/>
  <c r="BU146" i="38" s="1"/>
  <c r="DT147" i="38" a="1"/>
  <c r="DT147" i="38" s="1"/>
  <c r="IH148" i="38" a="1"/>
  <c r="IH148" i="38" s="1"/>
  <c r="IR148" i="38" a="1"/>
  <c r="IR148" i="38" s="1"/>
  <c r="DY148" i="38" a="1"/>
  <c r="DY148" i="38" s="1"/>
  <c r="CA148" i="38" a="1"/>
  <c r="CA148" i="38" s="1"/>
  <c r="HN147" i="38" a="1"/>
  <c r="HN147" i="38" s="1"/>
  <c r="CP147" i="38" a="1"/>
  <c r="CP147" i="38" s="1"/>
  <c r="HK148" i="38" a="1"/>
  <c r="HK148" i="38" s="1"/>
  <c r="AW148" i="38" a="1"/>
  <c r="AW148" i="38" s="1"/>
  <c r="GJ147" i="38" a="1"/>
  <c r="GJ147" i="38" s="1"/>
  <c r="BL147" i="38" a="1"/>
  <c r="BL147" i="38" s="1"/>
  <c r="GY146" i="38" a="1"/>
  <c r="GY146" i="38" s="1"/>
  <c r="HM147" i="38" a="1"/>
  <c r="HM147" i="38" s="1"/>
  <c r="II146" i="38" a="1"/>
  <c r="II146" i="38" s="1"/>
  <c r="DC146" i="38" a="1"/>
  <c r="DC146" i="38" s="1"/>
  <c r="IP145" i="38" a="1"/>
  <c r="IP145" i="38" s="1"/>
  <c r="BD148" i="38" a="1"/>
  <c r="BD148" i="38" s="1"/>
  <c r="BS147" i="38" a="1"/>
  <c r="BS147" i="38" s="1"/>
  <c r="FD146" i="38" a="1"/>
  <c r="FD146" i="38" s="1"/>
  <c r="AF146" i="38" a="1"/>
  <c r="AF146" i="38" s="1"/>
  <c r="FY147" i="38" a="1"/>
  <c r="FY147" i="38" s="1"/>
  <c r="CI146" i="38" a="1"/>
  <c r="CI146" i="38" s="1"/>
  <c r="IS148" i="38" a="1"/>
  <c r="IS148" i="38" s="1"/>
  <c r="HY147" i="38" a="1"/>
  <c r="HY147" i="38" s="1"/>
  <c r="GU147" i="38" a="1"/>
  <c r="GU147" i="38" s="1"/>
  <c r="JA146" i="38" a="1"/>
  <c r="JA146" i="38" s="1"/>
  <c r="CN147" i="38" a="1"/>
  <c r="CN147" i="38" s="1"/>
  <c r="DJ146" i="38" a="1"/>
  <c r="DJ146" i="38" s="1"/>
  <c r="IE148" i="38" a="1"/>
  <c r="IE148" i="38" s="1"/>
  <c r="CC147" i="38" a="1"/>
  <c r="CC147" i="38" s="1"/>
  <c r="AY147" i="38" a="1"/>
  <c r="AY147" i="38" s="1"/>
  <c r="CP146" i="38" a="1"/>
  <c r="CP146" i="38" s="1"/>
  <c r="ES146" i="38" a="1"/>
  <c r="ES146" i="38" s="1"/>
  <c r="GC145" i="38" a="1"/>
  <c r="GC145" i="38" s="1"/>
  <c r="BE145" i="38" a="1"/>
  <c r="BE145" i="38" s="1"/>
  <c r="GR144" i="38" a="1"/>
  <c r="GR144" i="38" s="1"/>
  <c r="EA148" i="38" a="1"/>
  <c r="EA148" i="38" s="1"/>
  <c r="HB146" i="38" a="1"/>
  <c r="HB146" i="38" s="1"/>
  <c r="AK146" i="38" a="1"/>
  <c r="AK146" i="38" s="1"/>
  <c r="V145" i="38" a="1"/>
  <c r="V145" i="38" s="1"/>
  <c r="AN144" i="38" a="1"/>
  <c r="AN144" i="38" s="1"/>
  <c r="BC143" i="38" a="1"/>
  <c r="BC143" i="38" s="1"/>
  <c r="BQ148" i="38" a="1"/>
  <c r="BQ148" i="38" s="1"/>
  <c r="GE145" i="38" a="1"/>
  <c r="GE145" i="38" s="1"/>
  <c r="GT144" i="38" a="1"/>
  <c r="GT144" i="38" s="1"/>
  <c r="HI143" i="38" a="1"/>
  <c r="HI143" i="38" s="1"/>
  <c r="HX142" i="38" a="1"/>
  <c r="HX142" i="38" s="1"/>
  <c r="HP146" i="38" a="1"/>
  <c r="HP146" i="38" s="1"/>
  <c r="DY144" i="38" a="1"/>
  <c r="DY144" i="38" s="1"/>
  <c r="FC142" i="38" a="1"/>
  <c r="FC142" i="38" s="1"/>
  <c r="FK145" i="38" a="1"/>
  <c r="FK145" i="38" s="1"/>
  <c r="GO143" i="38" a="1"/>
  <c r="GO143" i="38" s="1"/>
  <c r="AD142" i="38" a="1"/>
  <c r="AD142" i="38" s="1"/>
  <c r="DP143" i="38" a="1"/>
  <c r="DP143" i="38" s="1"/>
  <c r="FB144" i="38" a="1"/>
  <c r="FB144" i="38" s="1"/>
  <c r="BA145" i="38" a="1"/>
  <c r="BA145" i="38" s="1"/>
  <c r="CU142" i="38" a="1"/>
  <c r="CU142" i="38" s="1"/>
  <c r="IX142" i="38" a="1"/>
  <c r="IX142" i="38" s="1"/>
  <c r="Y147" i="38" a="1"/>
  <c r="Y147" i="38" s="1"/>
  <c r="AL146" i="38" a="1"/>
  <c r="AL146" i="38" s="1"/>
  <c r="CO144" i="38" a="1"/>
  <c r="CO144" i="38" s="1"/>
  <c r="DD143" i="38" a="1"/>
  <c r="DD143" i="38" s="1"/>
  <c r="DS142" i="38" a="1"/>
  <c r="DS142" i="38" s="1"/>
  <c r="L146" i="38" a="1"/>
  <c r="L146" i="38" s="1"/>
  <c r="IU144" i="38" a="1"/>
  <c r="IU144" i="38" s="1"/>
  <c r="JJ143" i="38" a="1"/>
  <c r="JJ143" i="38" s="1"/>
  <c r="N143" i="38" a="1"/>
  <c r="N143" i="38" s="1"/>
  <c r="CH148" i="38" a="1"/>
  <c r="CH148" i="38" s="1"/>
  <c r="IB144" i="38" a="1"/>
  <c r="IB144" i="38" s="1"/>
  <c r="JF142" i="38" a="1"/>
  <c r="JF142" i="38" s="1"/>
  <c r="BP146" i="38" a="1"/>
  <c r="BP146" i="38" s="1"/>
  <c r="AA144" i="38" a="1"/>
  <c r="AA144" i="38" s="1"/>
  <c r="CC142" i="38" a="1"/>
  <c r="CC142" i="38" s="1"/>
  <c r="AZ144" i="38" a="1"/>
  <c r="AZ144" i="38" s="1"/>
  <c r="CV145" i="38" a="1"/>
  <c r="CV145" i="38" s="1"/>
  <c r="BB148" i="38" a="1"/>
  <c r="BB148" i="38" s="1"/>
  <c r="IS143" i="38" a="1"/>
  <c r="IS143" i="38" s="1"/>
  <c r="CQ146" i="38" a="1"/>
  <c r="CQ146" i="38" s="1"/>
  <c r="GK147" i="38" a="1"/>
  <c r="GK147" i="38" s="1"/>
  <c r="GZ146" i="38" a="1"/>
  <c r="GZ146" i="38" s="1"/>
  <c r="AH146" i="38" a="1"/>
  <c r="AH146" i="38" s="1"/>
  <c r="IC144" i="38" a="1"/>
  <c r="IC144" i="38" s="1"/>
  <c r="IJ143" i="38" a="1"/>
  <c r="IJ143" i="38" s="1"/>
  <c r="DL143" i="38" a="1"/>
  <c r="DL143" i="38" s="1"/>
  <c r="IY142" i="38" a="1"/>
  <c r="IY142" i="38" s="1"/>
  <c r="EA142" i="38" a="1"/>
  <c r="EA142" i="38" s="1"/>
  <c r="BK147" i="38" a="1"/>
  <c r="BK147" i="38" s="1"/>
  <c r="AB146" i="38" a="1"/>
  <c r="AB146" i="38" s="1"/>
  <c r="DP145" i="38" a="1"/>
  <c r="DP145" i="38" s="1"/>
  <c r="JC144" i="38" a="1"/>
  <c r="JC144" i="38" s="1"/>
  <c r="EE144" i="38" a="1"/>
  <c r="EE144" i="38" s="1"/>
  <c r="Z144" i="38" a="1"/>
  <c r="Z144" i="38" s="1"/>
  <c r="HF143" i="38" a="1"/>
  <c r="HF143" i="38" s="1"/>
  <c r="DN143" i="38" a="1"/>
  <c r="DN143" i="38" s="1"/>
  <c r="AO143" i="38" a="1"/>
  <c r="AO143" i="38" s="1"/>
  <c r="HU142" i="38" a="1"/>
  <c r="HU142" i="38" s="1"/>
  <c r="EC142" i="38" a="1"/>
  <c r="EC142" i="38" s="1"/>
  <c r="CB142" i="38" a="1"/>
  <c r="CB142" i="38" s="1"/>
  <c r="HA146" i="38" a="1"/>
  <c r="HA146" i="38" s="1"/>
  <c r="FQ145" i="38" a="1"/>
  <c r="FQ145" i="38" s="1"/>
  <c r="R145" i="38" a="1"/>
  <c r="R145" i="38" s="1"/>
  <c r="DT144" i="38" a="1"/>
  <c r="DT144" i="38" s="1"/>
  <c r="GU143" i="38" a="1"/>
  <c r="GU143" i="38" s="1"/>
  <c r="AV143" i="38" a="1"/>
  <c r="AV143" i="38" s="1"/>
  <c r="EX142" i="38" a="1"/>
  <c r="EX142" i="38" s="1"/>
  <c r="IY148" i="38" a="1"/>
  <c r="IY148" i="38" s="1"/>
  <c r="GC146" i="38" a="1"/>
  <c r="GC146" i="38" s="1"/>
  <c r="EZ145" i="38" a="1"/>
  <c r="EZ145" i="38" s="1"/>
  <c r="IA144" i="38" a="1"/>
  <c r="IA144" i="38" s="1"/>
  <c r="CH144" i="38" a="1"/>
  <c r="CH144" i="38" s="1"/>
  <c r="GD143" i="38" a="1"/>
  <c r="GD143" i="38" s="1"/>
  <c r="JE142" i="38" a="1"/>
  <c r="JE142" i="38" s="1"/>
  <c r="DL142" i="38" a="1"/>
  <c r="DL142" i="38" s="1"/>
  <c r="Y142" i="38" a="1"/>
  <c r="Y142" i="38" s="1"/>
  <c r="GO145" i="38" a="1"/>
  <c r="GO145" i="38" s="1"/>
  <c r="FM144" i="38" a="1"/>
  <c r="FM144" i="38" s="1"/>
  <c r="CU143" i="38" a="1"/>
  <c r="CU143" i="38" s="1"/>
  <c r="S142" i="38" a="1"/>
  <c r="S142" i="38" s="1"/>
  <c r="GY145" i="38" a="1"/>
  <c r="GY145" i="38" s="1"/>
  <c r="EQ144" i="38" a="1"/>
  <c r="EQ144" i="38" s="1"/>
  <c r="AH143" i="38" a="1"/>
  <c r="AH143" i="38" s="1"/>
  <c r="AX142" i="38" a="1"/>
  <c r="AX142" i="38" s="1"/>
  <c r="J145" i="38" a="1"/>
  <c r="J145" i="38" s="1"/>
  <c r="AV142" i="38" a="1"/>
  <c r="AV142" i="38" s="1"/>
  <c r="GM144" i="38" a="1"/>
  <c r="GM144" i="38" s="1"/>
  <c r="CE142" i="38" a="1"/>
  <c r="CE142" i="38" s="1"/>
  <c r="K142" i="38" a="1"/>
  <c r="K142" i="38" s="1"/>
  <c r="GK142" i="38" a="1"/>
  <c r="GK142" i="38" s="1"/>
  <c r="HG142" i="38" a="1"/>
  <c r="HG142" i="38" s="1"/>
  <c r="BE147" i="38" a="1"/>
  <c r="BE147" i="38" s="1"/>
  <c r="IR147" i="38" a="1"/>
  <c r="IR147" i="38" s="1"/>
  <c r="IR143" i="38" a="1"/>
  <c r="IR143" i="38" s="1"/>
  <c r="EI142" i="38" a="1"/>
  <c r="EI142" i="38" s="1"/>
  <c r="HC145" i="38" a="1"/>
  <c r="HC145" i="38" s="1"/>
  <c r="EM144" i="38" a="1"/>
  <c r="EM144" i="38" s="1"/>
  <c r="AD143" i="38" a="1"/>
  <c r="AD143" i="38" s="1"/>
  <c r="DR147" i="38" a="1"/>
  <c r="DR147" i="38" s="1"/>
  <c r="L144" i="38" a="1"/>
  <c r="L144" i="38" s="1"/>
  <c r="EB146" i="38" a="1"/>
  <c r="EB146" i="38" s="1"/>
  <c r="IK143" i="38" a="1"/>
  <c r="IK143" i="38" s="1"/>
  <c r="GI146" i="38" a="1"/>
  <c r="GI146" i="38" s="1"/>
  <c r="FH145" i="38" a="1"/>
  <c r="FH145" i="38" s="1"/>
  <c r="HP145" i="38" a="1"/>
  <c r="HP145" i="38" s="1"/>
  <c r="DQ144" i="38" a="1"/>
  <c r="DQ144" i="38" s="1"/>
  <c r="DB148" i="38" a="1"/>
  <c r="DB148" i="38" s="1"/>
  <c r="ED146" i="38" a="1"/>
  <c r="ED146" i="38" s="1"/>
  <c r="CR144" i="38" a="1"/>
  <c r="CR144" i="38" s="1"/>
  <c r="IT142" i="38" a="1"/>
  <c r="IT142" i="38" s="1"/>
  <c r="DD146" i="38" a="1"/>
  <c r="DD146" i="38" s="1"/>
  <c r="IX144" i="38" a="1"/>
  <c r="IX144" i="38" s="1"/>
  <c r="EO143" i="38" a="1"/>
  <c r="EO143" i="38" s="1"/>
  <c r="CL142" i="38" a="1"/>
  <c r="CL142" i="38" s="1"/>
  <c r="IG144" i="38" a="1"/>
  <c r="IG144" i="38" s="1"/>
  <c r="AE142" i="38" a="1"/>
  <c r="AE142" i="38" s="1"/>
  <c r="DS144" i="38" a="1"/>
  <c r="DS144" i="38" s="1"/>
  <c r="CG142" i="38" a="1"/>
  <c r="CG142" i="38" s="1"/>
  <c r="BT142" i="38" a="1"/>
  <c r="BT142" i="38" s="1"/>
  <c r="CQ142" i="38" a="1"/>
  <c r="CQ142" i="38" s="1"/>
  <c r="JN143" i="38" a="1"/>
  <c r="JN143" i="38" s="1"/>
  <c r="GW148" i="38" a="1"/>
  <c r="GW148" i="38" s="1"/>
  <c r="FB148" i="38" a="1"/>
  <c r="FB148" i="38" s="1"/>
  <c r="R146" i="38" a="1"/>
  <c r="R146" i="38" s="1"/>
  <c r="O143" i="38" a="1"/>
  <c r="O143" i="38" s="1"/>
  <c r="FP146" i="38" a="1"/>
  <c r="FP146" i="38" s="1"/>
  <c r="S145" i="38" a="1"/>
  <c r="S145" i="38" s="1"/>
  <c r="FU143" i="38" a="1"/>
  <c r="FU143" i="38" s="1"/>
  <c r="DE142" i="38" a="1"/>
  <c r="DE142" i="38" s="1"/>
  <c r="AH145" i="38" a="1"/>
  <c r="AH145" i="38" s="1"/>
  <c r="BK142" i="38" a="1"/>
  <c r="BK142" i="38" s="1"/>
  <c r="GE144" i="38" a="1"/>
  <c r="GE144" i="38" s="1"/>
  <c r="EB142" i="38" a="1"/>
  <c r="EB142" i="38" s="1"/>
  <c r="HW142" i="38" a="1"/>
  <c r="HW142" i="38" s="1"/>
  <c r="HA142" i="38" a="1"/>
  <c r="HA142" i="38" s="1"/>
  <c r="IY144" i="38" a="1"/>
  <c r="IY144" i="38" s="1"/>
  <c r="IW142" i="38" a="1"/>
  <c r="IW142" i="38" s="1"/>
  <c r="AU143" i="38" a="1"/>
  <c r="AU143" i="38" s="1"/>
  <c r="EK142" i="38" a="1"/>
  <c r="EK142" i="38" s="1"/>
  <c r="HX145" i="38" a="1"/>
  <c r="HX145" i="38" s="1"/>
  <c r="DZ142" i="38" a="1"/>
  <c r="DZ142" i="38" s="1"/>
  <c r="FS143" i="38" a="1"/>
  <c r="FS143" i="38" s="1"/>
  <c r="CV142" i="38" a="1"/>
  <c r="CV142" i="38" s="1"/>
  <c r="BM142" i="38" a="1"/>
  <c r="BM142" i="38" s="1"/>
  <c r="T145" i="38" a="1"/>
  <c r="T145" i="38" s="1"/>
  <c r="AK148" i="38" a="1"/>
  <c r="AK148" i="38" s="1"/>
  <c r="GG145" i="38" a="1"/>
  <c r="GG145" i="38" s="1"/>
  <c r="V142" i="38" a="1"/>
  <c r="V142" i="38" s="1"/>
  <c r="CN143" i="38" a="1"/>
  <c r="CN143" i="38" s="1"/>
  <c r="FC146" i="38" a="1"/>
  <c r="FC146" i="38" s="1"/>
  <c r="JO146" i="38" a="1"/>
  <c r="JO146" i="38" s="1"/>
  <c r="IL148" i="38" a="1"/>
  <c r="IL148" i="38" s="1"/>
  <c r="EY148" i="38" a="1"/>
  <c r="EY148" i="38" s="1"/>
  <c r="FM148" i="38" a="1"/>
  <c r="FM148" i="38" s="1"/>
  <c r="HW145" i="38" a="1"/>
  <c r="HW145" i="38" s="1"/>
  <c r="JK145" i="38" a="1"/>
  <c r="JK145" i="38" s="1"/>
  <c r="DA147" i="38" a="1"/>
  <c r="DA147" i="38" s="1"/>
  <c r="AP142" i="38" a="1"/>
  <c r="AP142" i="38" s="1"/>
  <c r="IG145" i="38" a="1"/>
  <c r="IG145" i="38" s="1"/>
  <c r="FL144" i="38" a="1"/>
  <c r="FL144" i="38" s="1"/>
  <c r="HU144" i="38" a="1"/>
  <c r="HU144" i="38" s="1"/>
  <c r="DS145" i="38" a="1"/>
  <c r="DS145" i="38" s="1"/>
  <c r="IJ145" i="38" a="1"/>
  <c r="IJ145" i="38" s="1"/>
  <c r="BQ143" i="38" a="1"/>
  <c r="BQ143" i="38" s="1"/>
  <c r="CE143" i="38" a="1"/>
  <c r="CE143" i="38" s="1"/>
  <c r="GF147" i="38" a="1"/>
  <c r="GF147" i="38" s="1"/>
  <c r="FT145" i="38" a="1"/>
  <c r="FT145" i="38" s="1"/>
  <c r="FS146" i="38" a="1"/>
  <c r="FS146" i="38" s="1"/>
  <c r="FN143" i="38" a="1"/>
  <c r="FN143" i="38" s="1"/>
  <c r="HI144" i="38" a="1"/>
  <c r="HI144" i="38" s="1"/>
  <c r="HY145" i="38" a="1"/>
  <c r="HY145" i="38" s="1"/>
  <c r="CF143" i="38" a="1"/>
  <c r="CF143" i="38" s="1"/>
  <c r="HH145" i="38" a="1"/>
  <c r="HH145" i="38" s="1"/>
  <c r="G144" i="38" a="1"/>
  <c r="G144" i="38" s="1"/>
  <c r="GO142" i="38" a="1"/>
  <c r="GO142" i="38" s="1"/>
  <c r="EP145" i="38" a="1"/>
  <c r="EP145" i="38" s="1"/>
  <c r="K143" i="38" a="1"/>
  <c r="K143" i="38" s="1"/>
  <c r="CN145" i="38" a="1"/>
  <c r="CN145" i="38" s="1"/>
  <c r="IJ142" i="38" a="1"/>
  <c r="IJ142" i="38" s="1"/>
  <c r="CF144" i="38" a="1"/>
  <c r="CF144" i="38" s="1"/>
  <c r="S144" i="38" a="1"/>
  <c r="S144" i="38" s="1"/>
  <c r="EV148" i="38" a="1"/>
  <c r="EV148" i="38" s="1"/>
  <c r="GO147" i="38" a="1"/>
  <c r="GO147" i="38" s="1"/>
  <c r="DT143" i="38" a="1"/>
  <c r="DT143" i="38" s="1"/>
  <c r="IV142" i="38" a="1"/>
  <c r="IV142" i="38" s="1"/>
  <c r="BV143" i="38" a="1"/>
  <c r="BV143" i="38" s="1"/>
  <c r="BA142" i="38" a="1"/>
  <c r="BA142" i="38" s="1"/>
  <c r="FO142" i="38" a="1"/>
  <c r="FO142" i="38" s="1"/>
  <c r="DC148" i="38" a="1"/>
  <c r="DC148" i="38" s="1"/>
  <c r="DB146" i="38" a="1"/>
  <c r="DB146" i="38" s="1"/>
  <c r="IG148" i="38" a="1"/>
  <c r="IG148" i="38" s="1"/>
  <c r="CC146" i="38" a="1"/>
  <c r="CC146" i="38" s="1"/>
  <c r="AW144" i="38" a="1"/>
  <c r="AW144" i="38" s="1"/>
  <c r="FS147" i="38" a="1"/>
  <c r="FS147" i="38" s="1"/>
  <c r="IN146" i="38" a="1"/>
  <c r="IN146" i="38" s="1"/>
  <c r="EO146" i="38" a="1"/>
  <c r="EO146" i="38" s="1"/>
  <c r="CR145" i="38" a="1"/>
  <c r="CR145" i="38" s="1"/>
  <c r="JI148" i="38" a="1"/>
  <c r="JI148" i="38" s="1"/>
  <c r="IQ147" i="38" a="1"/>
  <c r="IQ147" i="38" s="1"/>
  <c r="DR143" i="38" a="1"/>
  <c r="DR143" i="38" s="1"/>
  <c r="HV146" i="38" a="1"/>
  <c r="HV146" i="38" s="1"/>
  <c r="BJ143" i="38" a="1"/>
  <c r="BJ143" i="38" s="1"/>
  <c r="FW143" i="38" a="1"/>
  <c r="FW143" i="38" s="1"/>
  <c r="IO147" i="38" a="1"/>
  <c r="IO147" i="38" s="1"/>
  <c r="AU148" i="38" a="1"/>
  <c r="AU148" i="38" s="1"/>
  <c r="Q148" i="38" a="1"/>
  <c r="Q148" i="38" s="1"/>
  <c r="FA147" i="38" a="1"/>
  <c r="FA147" i="38" s="1"/>
  <c r="JC147" i="38" a="1"/>
  <c r="JC147" i="38" s="1"/>
  <c r="BA147" i="38" a="1"/>
  <c r="BA147" i="38" s="1"/>
  <c r="BW147" i="38" a="1"/>
  <c r="BW147" i="38" s="1"/>
  <c r="DS148" i="38" a="1"/>
  <c r="DS148" i="38" s="1"/>
  <c r="U146" i="38" a="1"/>
  <c r="U146" i="38" s="1"/>
  <c r="HQ147" i="38" a="1"/>
  <c r="HQ147" i="38" s="1"/>
  <c r="IM143" i="38" a="1"/>
  <c r="IM143" i="38" s="1"/>
  <c r="EH144" i="38" a="1"/>
  <c r="EH144" i="38" s="1"/>
  <c r="JL143" i="38" a="1"/>
  <c r="JL143" i="38" s="1"/>
  <c r="FN146" i="38" a="1"/>
  <c r="FN146" i="38" s="1"/>
  <c r="AJ144" i="38" a="1"/>
  <c r="AJ144" i="38" s="1"/>
  <c r="AC144" i="38" a="1"/>
  <c r="AC144" i="38" s="1"/>
  <c r="GI144" i="38" a="1"/>
  <c r="GI144" i="38" s="1"/>
  <c r="DD144" i="38" a="1"/>
  <c r="DD144" i="38" s="1"/>
  <c r="Q142" i="38" a="1"/>
  <c r="Q142" i="38" s="1"/>
  <c r="BF142" i="38" a="1"/>
  <c r="BF142" i="38" s="1"/>
  <c r="FB145" i="38" a="1"/>
  <c r="FB145" i="38" s="1"/>
  <c r="HS142" i="38" a="1"/>
  <c r="HS142" i="38" s="1"/>
  <c r="CJ145" i="38" a="1"/>
  <c r="CJ145" i="38" s="1"/>
  <c r="FZ143" i="38" a="1"/>
  <c r="FZ143" i="38" s="1"/>
  <c r="DP142" i="38" a="1"/>
  <c r="DP142" i="38" s="1"/>
  <c r="IR144" i="38" a="1"/>
  <c r="IR144" i="38" s="1"/>
  <c r="BP142" i="38" a="1"/>
  <c r="BP142" i="38" s="1"/>
  <c r="HF144" i="38" a="1"/>
  <c r="HF144" i="38" s="1"/>
  <c r="CK142" i="38" a="1"/>
  <c r="CK142" i="38" s="1"/>
  <c r="IH142" i="38" a="1"/>
  <c r="IH142" i="38" s="1"/>
  <c r="IR142" i="38" a="1"/>
  <c r="IR142" i="38" s="1"/>
  <c r="AT144" i="38" a="1"/>
  <c r="AT144" i="38" s="1"/>
  <c r="FP142" i="38" a="1"/>
  <c r="FP142" i="38" s="1"/>
  <c r="GB148" i="38" a="1"/>
  <c r="GB148" i="38" s="1"/>
  <c r="IT145" i="38" a="1"/>
  <c r="IT145" i="38" s="1"/>
  <c r="DL144" i="38" a="1"/>
  <c r="DL144" i="38" s="1"/>
  <c r="DQ147" i="38" a="1"/>
  <c r="DQ147" i="38" s="1"/>
  <c r="Q146" i="38" a="1"/>
  <c r="Q146" i="38" s="1"/>
  <c r="IV143" i="38" a="1"/>
  <c r="IV143" i="38" s="1"/>
  <c r="DA146" i="38" a="1"/>
  <c r="DA146" i="38" s="1"/>
  <c r="GP146" i="38" a="1"/>
  <c r="GP146" i="38" s="1"/>
  <c r="FF144" i="38" a="1"/>
  <c r="FF144" i="38" s="1"/>
  <c r="JK147" i="38" a="1"/>
  <c r="JK147" i="38" s="1"/>
  <c r="BN142" i="38" a="1"/>
  <c r="BN142" i="38" s="1"/>
  <c r="HK143" i="38" a="1"/>
  <c r="HK143" i="38" s="1"/>
  <c r="GV144" i="38" a="1"/>
  <c r="GV144" i="38" s="1"/>
  <c r="DI144" i="38" a="1"/>
  <c r="DI144" i="38" s="1"/>
  <c r="CT145" i="38" a="1"/>
  <c r="CT145" i="38" s="1"/>
  <c r="FL142" i="38" a="1"/>
  <c r="FL142" i="38" s="1"/>
  <c r="EB145" i="38" a="1"/>
  <c r="EB145" i="38" s="1"/>
  <c r="O144" i="38" a="1"/>
  <c r="O144" i="38" s="1"/>
  <c r="AL144" i="38" a="1"/>
  <c r="AL144" i="38" s="1"/>
  <c r="GU142" i="38" a="1"/>
  <c r="GU142" i="38" s="1"/>
  <c r="AY145" i="38" a="1"/>
  <c r="AY145" i="38" s="1"/>
  <c r="HB148" i="38" a="1"/>
  <c r="HB148" i="38" s="1"/>
  <c r="GH147" i="38" a="1"/>
  <c r="GH147" i="38" s="1"/>
  <c r="FD147" i="38" a="1"/>
  <c r="FD147" i="38" s="1"/>
  <c r="GV146" i="38" a="1"/>
  <c r="GV146" i="38" s="1"/>
  <c r="G147" i="38" a="1"/>
  <c r="G147" i="38" s="1"/>
  <c r="W146" i="38" a="1"/>
  <c r="W146" i="38" s="1"/>
  <c r="DN146" i="38" a="1"/>
  <c r="DN146" i="38" s="1"/>
  <c r="GJ148" i="38" a="1"/>
  <c r="GJ148" i="38" s="1"/>
  <c r="EW145" i="38" a="1"/>
  <c r="EW145" i="38" s="1"/>
  <c r="IT146" i="38" a="1"/>
  <c r="IT146" i="38" s="1"/>
  <c r="JB142" i="38" a="1"/>
  <c r="JB142" i="38" s="1"/>
  <c r="EW143" i="38" a="1"/>
  <c r="EW143" i="38" s="1"/>
  <c r="AM142" i="38" a="1"/>
  <c r="AM142" i="38" s="1"/>
  <c r="EE142" i="38" a="1"/>
  <c r="EE142" i="38" s="1"/>
  <c r="U142" i="38" a="1"/>
  <c r="U142" i="38" s="1"/>
  <c r="AR143" i="38" a="1"/>
  <c r="AR143" i="38" s="1"/>
  <c r="GX143" i="38" a="1"/>
  <c r="GX143" i="38" s="1"/>
  <c r="EH142" i="38" a="1"/>
  <c r="EH142" i="38" s="1"/>
  <c r="BO143" i="38" a="1"/>
  <c r="BO143" i="38" s="1"/>
  <c r="BL142" i="38" a="1"/>
  <c r="BL142" i="38" s="1"/>
  <c r="FQ144" i="38" a="1"/>
  <c r="FQ144" i="38" s="1"/>
  <c r="HS148" i="38" a="1"/>
  <c r="HS148" i="38" s="1"/>
  <c r="HW144" i="38" a="1"/>
  <c r="HW144" i="38" s="1"/>
  <c r="DA143" i="38" a="1"/>
  <c r="DA143" i="38" s="1"/>
  <c r="FR148" i="38" a="1"/>
  <c r="FR148" i="38" s="1"/>
  <c r="BH144" i="38" a="1"/>
  <c r="BH144" i="38" s="1"/>
  <c r="CG148" i="38" a="1"/>
  <c r="CG148" i="38" s="1"/>
  <c r="AQ144" i="38" a="1"/>
  <c r="AQ144" i="38" s="1"/>
  <c r="JA147" i="38" a="1"/>
  <c r="JA147" i="38" s="1"/>
  <c r="DM148" i="38" a="1"/>
  <c r="DM148" i="38" s="1"/>
  <c r="M142" i="38" a="1"/>
  <c r="M142" i="38" s="1"/>
  <c r="IF145" i="38" a="1"/>
  <c r="IF145" i="38" s="1"/>
  <c r="L148" i="38" a="1"/>
  <c r="L148" i="38" s="1"/>
  <c r="DX145" i="38" a="1"/>
  <c r="DX145" i="38" s="1"/>
  <c r="AA143" i="38" a="1"/>
  <c r="AA143" i="38" s="1"/>
  <c r="IT144" i="38" a="1"/>
  <c r="IT144" i="38" s="1"/>
  <c r="DE148" i="38" a="1"/>
  <c r="DE148" i="38" s="1"/>
  <c r="DZ144" i="38" a="1"/>
  <c r="DZ144" i="38" s="1"/>
  <c r="O147" i="38" a="1"/>
  <c r="O147" i="38" s="1"/>
  <c r="EW148" i="38" a="1"/>
  <c r="EW148" i="38" s="1"/>
  <c r="JK143" i="38" a="1"/>
  <c r="JK143" i="38" s="1"/>
  <c r="CP143" i="38" a="1"/>
  <c r="CP143" i="38" s="1"/>
  <c r="CX144" i="38" a="1"/>
  <c r="CX144" i="38" s="1"/>
  <c r="ES145" i="38" a="1"/>
  <c r="ES145" i="38" s="1"/>
  <c r="CJ143" i="38" a="1"/>
  <c r="CJ143" i="38" s="1"/>
  <c r="BF145" i="38" a="1"/>
  <c r="BF145" i="38" s="1"/>
  <c r="DV144" i="38" a="1"/>
  <c r="DV144" i="38" s="1"/>
  <c r="CF147" i="38" a="1"/>
  <c r="CF147" i="38" s="1"/>
  <c r="EX145" i="38" a="1"/>
  <c r="EX145" i="38" s="1"/>
  <c r="DU146" i="38" a="1"/>
  <c r="DU146" i="38" s="1"/>
  <c r="CZ143" i="38" a="1"/>
  <c r="CZ143" i="38" s="1"/>
  <c r="CF142" i="38" a="1"/>
  <c r="CF142" i="38" s="1"/>
  <c r="DW145" i="38" a="1"/>
  <c r="DW145" i="38" s="1"/>
  <c r="JF143" i="38" a="1"/>
  <c r="JF143" i="38" s="1"/>
  <c r="HL148" i="38" a="1"/>
  <c r="HL148" i="38" s="1"/>
  <c r="BJ147" i="38" a="1"/>
  <c r="BJ147" i="38" s="1"/>
  <c r="AF147" i="38" a="1"/>
  <c r="AF147" i="38" s="1"/>
  <c r="BW146" i="38" a="1"/>
  <c r="BW146" i="38" s="1"/>
  <c r="DX146" i="38" a="1"/>
  <c r="DX146" i="38" s="1"/>
  <c r="JC148" i="38" a="1"/>
  <c r="JC148" i="38" s="1"/>
  <c r="FQ146" i="38" a="1"/>
  <c r="FQ146" i="38" s="1"/>
  <c r="IT148" i="38" a="1"/>
  <c r="IT148" i="38" s="1"/>
  <c r="Y145" i="38" a="1"/>
  <c r="Y145" i="38" s="1"/>
  <c r="CT146" i="38" a="1"/>
  <c r="CT146" i="38" s="1"/>
  <c r="AM145" i="38" a="1"/>
  <c r="AM145" i="38" s="1"/>
  <c r="FQ143" i="38" a="1"/>
  <c r="FQ143" i="38" s="1"/>
  <c r="P148" i="38" a="1"/>
  <c r="P148" i="38" s="1"/>
  <c r="HM142" i="38" a="1"/>
  <c r="HM142" i="38" s="1"/>
  <c r="EJ145" i="38" a="1"/>
  <c r="EJ145" i="38" s="1"/>
  <c r="DK144" i="38" a="1"/>
  <c r="DK144" i="38" s="1"/>
  <c r="FD148" i="38" a="1"/>
  <c r="FD148" i="38" s="1"/>
  <c r="HD143" i="38" a="1"/>
  <c r="HD143" i="38" s="1"/>
  <c r="HK146" i="38" a="1"/>
  <c r="HK146" i="38" s="1"/>
  <c r="CY144" i="38" a="1"/>
  <c r="CY144" i="38" s="1"/>
  <c r="V143" i="38" a="1"/>
  <c r="V143" i="38" s="1"/>
  <c r="CA146" i="38" a="1"/>
  <c r="CA146" i="38" s="1"/>
  <c r="FT143" i="38" a="1"/>
  <c r="FT143" i="38" s="1"/>
  <c r="CV146" i="38" a="1"/>
  <c r="CV146" i="38" s="1"/>
  <c r="Y144" i="38" a="1"/>
  <c r="Y144" i="38" s="1"/>
  <c r="HG145" i="38" a="1"/>
  <c r="HG145" i="38" s="1"/>
  <c r="IE143" i="38" a="1"/>
  <c r="IE143" i="38" s="1"/>
  <c r="HJ147" i="38" a="1"/>
  <c r="HJ147" i="38" s="1"/>
  <c r="HZ146" i="38" a="1"/>
  <c r="HZ146" i="38" s="1"/>
  <c r="G36" i="47"/>
  <c r="F36" i="7"/>
  <c r="F36" i="47"/>
  <c r="F8" i="47"/>
  <c r="G8" i="47"/>
  <c r="F8" i="7"/>
  <c r="L40" i="31"/>
  <c r="AD40" i="48"/>
  <c r="AG40" i="48" s="1"/>
  <c r="JS58" i="27"/>
  <c r="JU39" i="24"/>
  <c r="JS59" i="24"/>
  <c r="JU54" i="24"/>
  <c r="JS62" i="38"/>
  <c r="F30" i="47"/>
  <c r="G30" i="47"/>
  <c r="F30" i="7"/>
  <c r="I46" i="37"/>
  <c r="N46" i="37" s="1"/>
  <c r="U46" i="49"/>
  <c r="AL46" i="49" s="1"/>
  <c r="R46" i="49"/>
  <c r="S46" i="49"/>
  <c r="T46" i="49" s="1"/>
  <c r="X46" i="45"/>
  <c r="S46" i="45"/>
  <c r="AN46" i="45"/>
  <c r="JU48" i="27"/>
  <c r="JW48" i="24"/>
  <c r="O38" i="48"/>
  <c r="P38" i="48" s="1"/>
  <c r="P38" i="47"/>
  <c r="JW25" i="24"/>
  <c r="GG147" i="27" a="1"/>
  <c r="GG147" i="27" s="1"/>
  <c r="AH148" i="27" a="1"/>
  <c r="AH148" i="27" s="1"/>
  <c r="IX146" i="27" a="1"/>
  <c r="IX146" i="27" s="1"/>
  <c r="GR144" i="27" a="1"/>
  <c r="GR144" i="27" s="1"/>
  <c r="HR148" i="27" a="1"/>
  <c r="HR148" i="27" s="1"/>
  <c r="DH148" i="27" a="1"/>
  <c r="DH148" i="27" s="1"/>
  <c r="JK147" i="27" a="1"/>
  <c r="JK147" i="27" s="1"/>
  <c r="IM145" i="27" a="1"/>
  <c r="IM145" i="27" s="1"/>
  <c r="FL144" i="27" a="1"/>
  <c r="FL144" i="27" s="1"/>
  <c r="JS57" i="27"/>
  <c r="JS56" i="27"/>
  <c r="L15" i="7"/>
  <c r="AG15" i="47"/>
  <c r="AE15" i="47"/>
  <c r="AD15" i="47"/>
  <c r="JU50" i="24"/>
  <c r="G41" i="47"/>
  <c r="F41" i="47"/>
  <c r="F41" i="7"/>
  <c r="V19" i="49"/>
  <c r="M11" i="31"/>
  <c r="AH11" i="48"/>
  <c r="AK11" i="48" s="1"/>
  <c r="JS61" i="24"/>
  <c r="I19" i="42"/>
  <c r="N19" i="42" s="1"/>
  <c r="S19" i="50"/>
  <c r="T19" i="50" s="1"/>
  <c r="R19" i="50"/>
  <c r="U19" i="50"/>
  <c r="AL19" i="50" s="1"/>
  <c r="AE7" i="30"/>
  <c r="AF7" i="30" s="1"/>
  <c r="F22" i="47"/>
  <c r="F22" i="7"/>
  <c r="G22" i="47"/>
  <c r="JW36" i="24"/>
  <c r="F46" i="47"/>
  <c r="F46" i="7"/>
  <c r="G46" i="47"/>
  <c r="JU36" i="24"/>
  <c r="L7" i="47"/>
  <c r="M7" i="47" s="1"/>
  <c r="K7" i="48"/>
  <c r="L7" i="48" s="1"/>
  <c r="JP106" i="24"/>
  <c r="JP107" i="24"/>
  <c r="JP108" i="24"/>
  <c r="AQ50" i="50"/>
  <c r="AM52" i="50"/>
  <c r="AJ142" i="24" a="1"/>
  <c r="AJ142" i="24" s="1"/>
  <c r="EN144" i="24" a="1"/>
  <c r="EN144" i="24" s="1"/>
  <c r="DL143" i="24" a="1"/>
  <c r="DL143" i="24" s="1"/>
  <c r="CH145" i="24" a="1"/>
  <c r="CH145" i="24" s="1"/>
  <c r="IJ143" i="24" a="1"/>
  <c r="IJ143" i="24" s="1"/>
  <c r="O142" i="24" a="1"/>
  <c r="O142" i="24" s="1"/>
  <c r="IY142" i="24" a="1"/>
  <c r="IY142" i="24" s="1"/>
  <c r="DC148" i="24" a="1"/>
  <c r="DC148" i="24" s="1"/>
  <c r="GM142" i="24" a="1"/>
  <c r="GM142" i="24" s="1"/>
  <c r="FX143" i="24" a="1"/>
  <c r="FX143" i="24" s="1"/>
  <c r="FI144" i="24" a="1"/>
  <c r="FI144" i="24" s="1"/>
  <c r="ET145" i="24" a="1"/>
  <c r="ET145" i="24" s="1"/>
  <c r="HN146" i="24" a="1"/>
  <c r="HN146" i="24" s="1"/>
  <c r="JM148" i="24" a="1"/>
  <c r="JM148" i="24" s="1"/>
  <c r="JE148" i="24" a="1"/>
  <c r="JE148" i="24" s="1"/>
  <c r="IW148" i="24" a="1"/>
  <c r="IW148" i="24" s="1"/>
  <c r="IO148" i="24" a="1"/>
  <c r="IO148" i="24" s="1"/>
  <c r="IG148" i="24" a="1"/>
  <c r="IG148" i="24" s="1"/>
  <c r="HY148" i="24" a="1"/>
  <c r="HY148" i="24" s="1"/>
  <c r="HQ148" i="24" a="1"/>
  <c r="HQ148" i="24" s="1"/>
  <c r="HI148" i="24" a="1"/>
  <c r="HI148" i="24" s="1"/>
  <c r="HA148" i="24" a="1"/>
  <c r="HA148" i="24" s="1"/>
  <c r="GS148" i="24" a="1"/>
  <c r="GS148" i="24" s="1"/>
  <c r="GK148" i="24" a="1"/>
  <c r="GK148" i="24" s="1"/>
  <c r="GC148" i="24" a="1"/>
  <c r="GC148" i="24" s="1"/>
  <c r="FU148" i="24" a="1"/>
  <c r="FU148" i="24" s="1"/>
  <c r="FM148" i="24" a="1"/>
  <c r="FM148" i="24" s="1"/>
  <c r="FE148" i="24" a="1"/>
  <c r="FE148" i="24" s="1"/>
  <c r="EW148" i="24" a="1"/>
  <c r="EW148" i="24" s="1"/>
  <c r="JJ148" i="24" a="1"/>
  <c r="JJ148" i="24" s="1"/>
  <c r="JB148" i="24" a="1"/>
  <c r="JB148" i="24" s="1"/>
  <c r="IT148" i="24" a="1"/>
  <c r="IT148" i="24" s="1"/>
  <c r="IL148" i="24" a="1"/>
  <c r="IL148" i="24" s="1"/>
  <c r="ID148" i="24" a="1"/>
  <c r="ID148" i="24" s="1"/>
  <c r="HV148" i="24" a="1"/>
  <c r="HV148" i="24" s="1"/>
  <c r="HN148" i="24" a="1"/>
  <c r="HN148" i="24" s="1"/>
  <c r="HF148" i="24" a="1"/>
  <c r="HF148" i="24" s="1"/>
  <c r="GX148" i="24" a="1"/>
  <c r="GX148" i="24" s="1"/>
  <c r="GP148" i="24" a="1"/>
  <c r="GP148" i="24" s="1"/>
  <c r="GH148" i="24" a="1"/>
  <c r="GH148" i="24" s="1"/>
  <c r="FZ148" i="24" a="1"/>
  <c r="FZ148" i="24" s="1"/>
  <c r="FR148" i="24" a="1"/>
  <c r="FR148" i="24" s="1"/>
  <c r="FJ148" i="24" a="1"/>
  <c r="FJ148" i="24" s="1"/>
  <c r="FB148" i="24" a="1"/>
  <c r="FB148" i="24" s="1"/>
  <c r="ET148" i="24" a="1"/>
  <c r="ET148" i="24" s="1"/>
  <c r="EP148" i="24" a="1"/>
  <c r="EP148" i="24" s="1"/>
  <c r="EL148" i="24" a="1"/>
  <c r="EL148" i="24" s="1"/>
  <c r="EH148" i="24" a="1"/>
  <c r="EH148" i="24" s="1"/>
  <c r="ED148" i="24" a="1"/>
  <c r="ED148" i="24" s="1"/>
  <c r="JL148" i="24" a="1"/>
  <c r="JL148" i="24" s="1"/>
  <c r="IV148" i="24" a="1"/>
  <c r="IV148" i="24" s="1"/>
  <c r="IF148" i="24" a="1"/>
  <c r="IF148" i="24" s="1"/>
  <c r="HP148" i="24" a="1"/>
  <c r="HP148" i="24" s="1"/>
  <c r="GZ148" i="24" a="1"/>
  <c r="GZ148" i="24" s="1"/>
  <c r="GJ148" i="24" a="1"/>
  <c r="GJ148" i="24" s="1"/>
  <c r="FT148" i="24" a="1"/>
  <c r="FT148" i="24" s="1"/>
  <c r="FD148" i="24" a="1"/>
  <c r="FD148" i="24" s="1"/>
  <c r="DU148" i="24" a="1"/>
  <c r="DU148" i="24" s="1"/>
  <c r="DM148" i="24" a="1"/>
  <c r="DM148" i="24" s="1"/>
  <c r="DE148" i="24" a="1"/>
  <c r="DE148" i="24" s="1"/>
  <c r="CW148" i="24" a="1"/>
  <c r="CW148" i="24" s="1"/>
  <c r="CO148" i="24" a="1"/>
  <c r="CO148" i="24" s="1"/>
  <c r="CG148" i="24" a="1"/>
  <c r="CG148" i="24" s="1"/>
  <c r="BY148" i="24" a="1"/>
  <c r="BY148" i="24" s="1"/>
  <c r="BQ148" i="24" a="1"/>
  <c r="BQ148" i="24" s="1"/>
  <c r="BI148" i="24" a="1"/>
  <c r="BI148" i="24" s="1"/>
  <c r="BA148" i="24" a="1"/>
  <c r="BA148" i="24" s="1"/>
  <c r="AS148" i="24" a="1"/>
  <c r="AS148" i="24" s="1"/>
  <c r="AK148" i="24" a="1"/>
  <c r="AK148" i="24" s="1"/>
  <c r="JK145" i="24" a="1"/>
  <c r="JK145" i="24" s="1"/>
  <c r="JL144" i="24" a="1"/>
  <c r="JL144" i="24" s="1"/>
  <c r="HU144" i="24" a="1"/>
  <c r="HU144" i="24" s="1"/>
  <c r="AU142" i="24" a="1"/>
  <c r="AU142" i="24" s="1"/>
  <c r="AZ143" i="24" a="1"/>
  <c r="AZ143" i="24" s="1"/>
  <c r="AK144" i="24" a="1"/>
  <c r="AK144" i="24" s="1"/>
  <c r="V145" i="24" a="1"/>
  <c r="V145" i="24" s="1"/>
  <c r="AQ146" i="24" a="1"/>
  <c r="AQ146" i="24" s="1"/>
  <c r="JO148" i="24" a="1"/>
  <c r="JO148" i="24" s="1"/>
  <c r="JH148" i="24" a="1"/>
  <c r="JH148" i="24" s="1"/>
  <c r="IZ148" i="24" a="1"/>
  <c r="IZ148" i="24" s="1"/>
  <c r="IR148" i="24" a="1"/>
  <c r="IR148" i="24" s="1"/>
  <c r="IJ148" i="24" a="1"/>
  <c r="IJ148" i="24" s="1"/>
  <c r="IB148" i="24" a="1"/>
  <c r="IB148" i="24" s="1"/>
  <c r="HT148" i="24" a="1"/>
  <c r="HT148" i="24" s="1"/>
  <c r="HL148" i="24" a="1"/>
  <c r="HL148" i="24" s="1"/>
  <c r="HD148" i="24" a="1"/>
  <c r="HD148" i="24" s="1"/>
  <c r="GV148" i="24" a="1"/>
  <c r="GV148" i="24" s="1"/>
  <c r="GN148" i="24" a="1"/>
  <c r="GN148" i="24" s="1"/>
  <c r="GF148" i="24" a="1"/>
  <c r="GF148" i="24" s="1"/>
  <c r="FX148" i="24" a="1"/>
  <c r="FX148" i="24" s="1"/>
  <c r="FP148" i="24" a="1"/>
  <c r="FP148" i="24" s="1"/>
  <c r="FH148" i="24" a="1"/>
  <c r="FH148" i="24" s="1"/>
  <c r="EZ148" i="24" a="1"/>
  <c r="EZ148" i="24" s="1"/>
  <c r="JP148" i="24" a="1"/>
  <c r="JP148" i="24" s="1"/>
  <c r="JG148" i="24" a="1"/>
  <c r="JG148" i="24" s="1"/>
  <c r="IY148" i="24" a="1"/>
  <c r="IY148" i="24" s="1"/>
  <c r="IQ148" i="24" a="1"/>
  <c r="IQ148" i="24" s="1"/>
  <c r="II148" i="24" a="1"/>
  <c r="II148" i="24" s="1"/>
  <c r="IA148" i="24" a="1"/>
  <c r="IA148" i="24" s="1"/>
  <c r="HS148" i="24" a="1"/>
  <c r="HS148" i="24" s="1"/>
  <c r="HK148" i="24" a="1"/>
  <c r="HK148" i="24" s="1"/>
  <c r="HC148" i="24" a="1"/>
  <c r="HC148" i="24" s="1"/>
  <c r="GU148" i="24" a="1"/>
  <c r="GU148" i="24" s="1"/>
  <c r="GM148" i="24" a="1"/>
  <c r="GM148" i="24" s="1"/>
  <c r="GE148" i="24" a="1"/>
  <c r="GE148" i="24" s="1"/>
  <c r="FW148" i="24" a="1"/>
  <c r="FW148" i="24" s="1"/>
  <c r="FO148" i="24" a="1"/>
  <c r="FO148" i="24" s="1"/>
  <c r="FG148" i="24" a="1"/>
  <c r="FG148" i="24" s="1"/>
  <c r="EY148" i="24" a="1"/>
  <c r="EY148" i="24" s="1"/>
  <c r="ER148" i="24" a="1"/>
  <c r="ER148" i="24" s="1"/>
  <c r="EN148" i="24" a="1"/>
  <c r="EN148" i="24" s="1"/>
  <c r="EJ148" i="24" a="1"/>
  <c r="EJ148" i="24" s="1"/>
  <c r="EF148" i="24" a="1"/>
  <c r="EF148" i="24" s="1"/>
  <c r="EB148" i="24" a="1"/>
  <c r="EB148" i="24" s="1"/>
  <c r="JA148" i="24" a="1"/>
  <c r="JA148" i="24" s="1"/>
  <c r="IK148" i="24" a="1"/>
  <c r="IK148" i="24" s="1"/>
  <c r="HU148" i="24" a="1"/>
  <c r="HU148" i="24" s="1"/>
  <c r="HE148" i="24" a="1"/>
  <c r="HE148" i="24" s="1"/>
  <c r="GO148" i="24" a="1"/>
  <c r="GO148" i="24" s="1"/>
  <c r="FY148" i="24" a="1"/>
  <c r="FY148" i="24" s="1"/>
  <c r="FI148" i="24" a="1"/>
  <c r="FI148" i="24" s="1"/>
  <c r="DZ148" i="24" a="1"/>
  <c r="DZ148" i="24" s="1"/>
  <c r="DR148" i="24" a="1"/>
  <c r="DR148" i="24" s="1"/>
  <c r="DJ148" i="24" a="1"/>
  <c r="DJ148" i="24" s="1"/>
  <c r="DB148" i="24" a="1"/>
  <c r="DB148" i="24" s="1"/>
  <c r="CT148" i="24" a="1"/>
  <c r="CT148" i="24" s="1"/>
  <c r="CL148" i="24" a="1"/>
  <c r="CL148" i="24" s="1"/>
  <c r="CD148" i="24" a="1"/>
  <c r="CD148" i="24" s="1"/>
  <c r="BV148" i="24" a="1"/>
  <c r="BV148" i="24" s="1"/>
  <c r="BN148" i="24" a="1"/>
  <c r="BN148" i="24" s="1"/>
  <c r="BF148" i="24" a="1"/>
  <c r="BF148" i="24" s="1"/>
  <c r="AX148" i="24" a="1"/>
  <c r="AX148" i="24" s="1"/>
  <c r="AP148" i="24" a="1"/>
  <c r="AP148" i="24" s="1"/>
  <c r="AH148" i="24" a="1"/>
  <c r="AH148" i="24" s="1"/>
  <c r="FR142" i="24" a="1"/>
  <c r="FR142" i="24" s="1"/>
  <c r="CQ143" i="24" a="1"/>
  <c r="CQ143" i="24" s="1"/>
  <c r="GY147" i="24" a="1"/>
  <c r="GY147" i="24" s="1"/>
  <c r="AE143" i="24" a="1"/>
  <c r="AE143" i="24" s="1"/>
  <c r="DY145" i="24" a="1"/>
  <c r="DY145" i="24" s="1"/>
  <c r="DF142" i="24" a="1"/>
  <c r="DF142" i="24" s="1"/>
  <c r="CB144" i="24" a="1"/>
  <c r="CB144" i="24" s="1"/>
  <c r="DX146" i="24" a="1"/>
  <c r="DX146" i="24" s="1"/>
  <c r="P144" i="24" a="1"/>
  <c r="P144" i="24" s="1"/>
  <c r="BM145" i="24" a="1"/>
  <c r="BM145" i="24" s="1"/>
  <c r="AC148" i="24" a="1"/>
  <c r="AC148" i="24" s="1"/>
  <c r="R148" i="24" a="1"/>
  <c r="R148" i="24" s="1"/>
  <c r="JH147" i="24" a="1"/>
  <c r="JH147" i="24" s="1"/>
  <c r="IW147" i="24" a="1"/>
  <c r="IW147" i="24" s="1"/>
  <c r="IB147" i="24" a="1"/>
  <c r="IB147" i="24" s="1"/>
  <c r="HQ147" i="24" a="1"/>
  <c r="HQ147" i="24" s="1"/>
  <c r="GV147" i="24" a="1"/>
  <c r="GV147" i="24" s="1"/>
  <c r="GK147" i="24" a="1"/>
  <c r="GK147" i="24" s="1"/>
  <c r="FP147" i="24" a="1"/>
  <c r="FP147" i="24" s="1"/>
  <c r="FE147" i="24" a="1"/>
  <c r="FE147" i="24" s="1"/>
  <c r="EJ147" i="24" a="1"/>
  <c r="EJ147" i="24" s="1"/>
  <c r="DY147" i="24" a="1"/>
  <c r="DY147" i="24" s="1"/>
  <c r="DD147" i="24" a="1"/>
  <c r="DD147" i="24" s="1"/>
  <c r="CS147" i="24" a="1"/>
  <c r="CS147" i="24" s="1"/>
  <c r="BX147" i="24" a="1"/>
  <c r="BX147" i="24" s="1"/>
  <c r="BM147" i="24" a="1"/>
  <c r="BM147" i="24" s="1"/>
  <c r="AR147" i="24" a="1"/>
  <c r="AR147" i="24" s="1"/>
  <c r="AG147" i="24" a="1"/>
  <c r="AG147" i="24" s="1"/>
  <c r="L147" i="24" a="1"/>
  <c r="L147" i="24" s="1"/>
  <c r="JL146" i="24" a="1"/>
  <c r="JL146" i="24" s="1"/>
  <c r="IQ146" i="24" a="1"/>
  <c r="IQ146" i="24" s="1"/>
  <c r="IF146" i="24" a="1"/>
  <c r="IF146" i="24" s="1"/>
  <c r="HK146" i="24" a="1"/>
  <c r="HK146" i="24" s="1"/>
  <c r="HA146" i="24" a="1"/>
  <c r="HA146" i="24" s="1"/>
  <c r="JF148" i="24" a="1"/>
  <c r="JF148" i="24" s="1"/>
  <c r="IE148" i="24" a="1"/>
  <c r="IE148" i="24" s="1"/>
  <c r="GT148" i="24" a="1"/>
  <c r="GT148" i="24" s="1"/>
  <c r="FS148" i="24" a="1"/>
  <c r="FS148" i="24" s="1"/>
  <c r="EO148" i="24" a="1"/>
  <c r="EO148" i="24" s="1"/>
  <c r="EC148" i="24" a="1"/>
  <c r="EC148" i="24" s="1"/>
  <c r="DG148" i="24" a="1"/>
  <c r="DG148" i="24" s="1"/>
  <c r="CV148" i="24" a="1"/>
  <c r="CV148" i="24" s="1"/>
  <c r="CA148" i="24" a="1"/>
  <c r="CA148" i="24" s="1"/>
  <c r="BP148" i="24" a="1"/>
  <c r="BP148" i="24" s="1"/>
  <c r="AU148" i="24" a="1"/>
  <c r="AU148" i="24" s="1"/>
  <c r="AJ148" i="24" a="1"/>
  <c r="AJ148" i="24" s="1"/>
  <c r="O148" i="24" a="1"/>
  <c r="O148" i="24" s="1"/>
  <c r="JO147" i="24" a="1"/>
  <c r="JO147" i="24" s="1"/>
  <c r="IT147" i="24" a="1"/>
  <c r="IT147" i="24" s="1"/>
  <c r="II147" i="24" a="1"/>
  <c r="II147" i="24" s="1"/>
  <c r="HN147" i="24" a="1"/>
  <c r="HN147" i="24" s="1"/>
  <c r="HC147" i="24" a="1"/>
  <c r="HC147" i="24" s="1"/>
  <c r="GH147" i="24" a="1"/>
  <c r="GH147" i="24" s="1"/>
  <c r="FW147" i="24" a="1"/>
  <c r="FW147" i="24" s="1"/>
  <c r="FB147" i="24" a="1"/>
  <c r="FB147" i="24" s="1"/>
  <c r="EQ147" i="24" a="1"/>
  <c r="EQ147" i="24" s="1"/>
  <c r="HF145" i="24" a="1"/>
  <c r="HF145" i="24" s="1"/>
  <c r="HO143" i="24" a="1"/>
  <c r="HO143" i="24" s="1"/>
  <c r="DR147" i="24" a="1"/>
  <c r="DR147" i="24" s="1"/>
  <c r="M148" i="24" a="1"/>
  <c r="M148" i="24" s="1"/>
  <c r="JM147" i="24" a="1"/>
  <c r="JM147" i="24" s="1"/>
  <c r="IR147" i="24" a="1"/>
  <c r="IR147" i="24" s="1"/>
  <c r="IG147" i="24" a="1"/>
  <c r="IG147" i="24" s="1"/>
  <c r="HL147" i="24" a="1"/>
  <c r="HL147" i="24" s="1"/>
  <c r="HA147" i="24" a="1"/>
  <c r="HA147" i="24" s="1"/>
  <c r="GF147" i="24" a="1"/>
  <c r="GF147" i="24" s="1"/>
  <c r="FU147" i="24" a="1"/>
  <c r="FU147" i="24" s="1"/>
  <c r="EZ147" i="24" a="1"/>
  <c r="EZ147" i="24" s="1"/>
  <c r="EO147" i="24" a="1"/>
  <c r="EO147" i="24" s="1"/>
  <c r="DT147" i="24" a="1"/>
  <c r="DT147" i="24" s="1"/>
  <c r="DI147" i="24" a="1"/>
  <c r="DI147" i="24" s="1"/>
  <c r="CN147" i="24" a="1"/>
  <c r="CN147" i="24" s="1"/>
  <c r="CC147" i="24" a="1"/>
  <c r="CC147" i="24" s="1"/>
  <c r="BH147" i="24" a="1"/>
  <c r="BH147" i="24" s="1"/>
  <c r="AW147" i="24" a="1"/>
  <c r="AW147" i="24" s="1"/>
  <c r="AB147" i="24" a="1"/>
  <c r="AB147" i="24" s="1"/>
  <c r="Q147" i="24" a="1"/>
  <c r="Q147" i="24" s="1"/>
  <c r="JG146" i="24" a="1"/>
  <c r="JG146" i="24" s="1"/>
  <c r="IV146" i="24" a="1"/>
  <c r="IV146" i="24" s="1"/>
  <c r="IA146" i="24" a="1"/>
  <c r="IA146" i="24" s="1"/>
  <c r="HP146" i="24" a="1"/>
  <c r="HP146" i="24" s="1"/>
  <c r="GY146" i="24" a="1"/>
  <c r="GY146" i="24" s="1"/>
  <c r="JK148" i="24" a="1"/>
  <c r="JK148" i="24" s="1"/>
  <c r="HZ148" i="24" a="1"/>
  <c r="HZ148" i="24" s="1"/>
  <c r="GY148" i="24" a="1"/>
  <c r="GY148" i="24" s="1"/>
  <c r="FN148" i="24" a="1"/>
  <c r="FN148" i="24" s="1"/>
  <c r="ES148" i="24" a="1"/>
  <c r="ES148" i="24" s="1"/>
  <c r="DW148" i="24" a="1"/>
  <c r="DW148" i="24" s="1"/>
  <c r="DL148" i="24" a="1"/>
  <c r="DL148" i="24" s="1"/>
  <c r="CQ148" i="24" a="1"/>
  <c r="CQ148" i="24" s="1"/>
  <c r="CF148" i="24" a="1"/>
  <c r="CF148" i="24" s="1"/>
  <c r="BK148" i="24" a="1"/>
  <c r="BK148" i="24" s="1"/>
  <c r="AZ148" i="24" a="1"/>
  <c r="AZ148" i="24" s="1"/>
  <c r="AE148" i="24" a="1"/>
  <c r="AE148" i="24" s="1"/>
  <c r="T148" i="24" a="1"/>
  <c r="T148" i="24" s="1"/>
  <c r="JJ147" i="24" a="1"/>
  <c r="JJ147" i="24" s="1"/>
  <c r="IY147" i="24" a="1"/>
  <c r="IY147" i="24" s="1"/>
  <c r="ID147" i="24" a="1"/>
  <c r="ID147" i="24" s="1"/>
  <c r="HS147" i="24" a="1"/>
  <c r="HS147" i="24" s="1"/>
  <c r="GX147" i="24" a="1"/>
  <c r="GX147" i="24" s="1"/>
  <c r="GM147" i="24" a="1"/>
  <c r="GM147" i="24" s="1"/>
  <c r="FR147" i="24" a="1"/>
  <c r="FR147" i="24" s="1"/>
  <c r="FG147" i="24" a="1"/>
  <c r="FG147" i="24" s="1"/>
  <c r="EL147" i="24" a="1"/>
  <c r="EL147" i="24" s="1"/>
  <c r="GZ144" i="24" a="1"/>
  <c r="GZ144" i="24" s="1"/>
  <c r="J148" i="24" a="1"/>
  <c r="J148" i="24" s="1"/>
  <c r="IZ147" i="24" a="1"/>
  <c r="IZ147" i="24" s="1"/>
  <c r="HI147" i="24" a="1"/>
  <c r="HI147" i="24" s="1"/>
  <c r="GN147" i="24" a="1"/>
  <c r="GN147" i="24" s="1"/>
  <c r="EW147" i="24" a="1"/>
  <c r="EW147" i="24" s="1"/>
  <c r="EB147" i="24" a="1"/>
  <c r="EB147" i="24" s="1"/>
  <c r="CK147" i="24" a="1"/>
  <c r="CK147" i="24" s="1"/>
  <c r="BP147" i="24" a="1"/>
  <c r="BP147" i="24" s="1"/>
  <c r="Y147" i="24" a="1"/>
  <c r="Y147" i="24" s="1"/>
  <c r="JO146" i="24" a="1"/>
  <c r="JO146" i="24" s="1"/>
  <c r="HX146" i="24" a="1"/>
  <c r="HX146" i="24" s="1"/>
  <c r="HC146" i="24" a="1"/>
  <c r="HC146" i="24" s="1"/>
  <c r="HO148" i="24" a="1"/>
  <c r="HO148" i="24" s="1"/>
  <c r="GD148" i="24" a="1"/>
  <c r="GD148" i="24" s="1"/>
  <c r="DT148" i="24" a="1"/>
  <c r="DT148" i="24" s="1"/>
  <c r="CY148" i="24" a="1"/>
  <c r="CY148" i="24" s="1"/>
  <c r="BH148" i="24" a="1"/>
  <c r="BH148" i="24" s="1"/>
  <c r="AM148" i="24" a="1"/>
  <c r="AM148" i="24" s="1"/>
  <c r="JG147" i="24" a="1"/>
  <c r="JG147" i="24" s="1"/>
  <c r="IL147" i="24" a="1"/>
  <c r="IL147" i="24" s="1"/>
  <c r="GU147" i="24" a="1"/>
  <c r="GU147" i="24" s="1"/>
  <c r="FZ147" i="24" a="1"/>
  <c r="FZ147" i="24" s="1"/>
  <c r="EI147" i="24" a="1"/>
  <c r="EI147" i="24" s="1"/>
  <c r="DS147" i="24" a="1"/>
  <c r="DS147" i="24" s="1"/>
  <c r="DC147" i="24" a="1"/>
  <c r="DC147" i="24" s="1"/>
  <c r="CM147" i="24" a="1"/>
  <c r="CM147" i="24" s="1"/>
  <c r="BW147" i="24" a="1"/>
  <c r="BW147" i="24" s="1"/>
  <c r="BG147" i="24" a="1"/>
  <c r="BG147" i="24" s="1"/>
  <c r="AQ147" i="24" a="1"/>
  <c r="AQ147" i="24" s="1"/>
  <c r="AA147" i="24" a="1"/>
  <c r="AA147" i="24" s="1"/>
  <c r="K147" i="24" a="1"/>
  <c r="K147" i="24" s="1"/>
  <c r="JF146" i="24" a="1"/>
  <c r="JF146" i="24" s="1"/>
  <c r="IP146" i="24" a="1"/>
  <c r="IP146" i="24" s="1"/>
  <c r="HZ146" i="24" a="1"/>
  <c r="HZ146" i="24" s="1"/>
  <c r="HJ146" i="24" a="1"/>
  <c r="HJ146" i="24" s="1"/>
  <c r="HX148" i="24" a="1"/>
  <c r="HX148" i="24" s="1"/>
  <c r="FL148" i="24" a="1"/>
  <c r="FL148" i="24" s="1"/>
  <c r="DF148" i="24" a="1"/>
  <c r="DF148" i="24" s="1"/>
  <c r="BZ148" i="24" a="1"/>
  <c r="BZ148" i="24" s="1"/>
  <c r="AT148" i="24" a="1"/>
  <c r="AT148" i="24" s="1"/>
  <c r="N148" i="24" a="1"/>
  <c r="N148" i="24" s="1"/>
  <c r="IS147" i="24" a="1"/>
  <c r="IS147" i="24" s="1"/>
  <c r="HM147" i="24" a="1"/>
  <c r="HM147" i="24" s="1"/>
  <c r="GG147" i="24" a="1"/>
  <c r="GG147" i="24" s="1"/>
  <c r="FA147" i="24" a="1"/>
  <c r="FA147" i="24" s="1"/>
  <c r="DU147" i="24" a="1"/>
  <c r="DU147" i="24" s="1"/>
  <c r="CO147" i="24" a="1"/>
  <c r="CO147" i="24" s="1"/>
  <c r="BI147" i="24" a="1"/>
  <c r="BI147" i="24" s="1"/>
  <c r="AC147" i="24" a="1"/>
  <c r="AC147" i="24" s="1"/>
  <c r="JH146" i="24" a="1"/>
  <c r="JH146" i="24" s="1"/>
  <c r="IB146" i="24" a="1"/>
  <c r="IB146" i="24" s="1"/>
  <c r="HB146" i="24" a="1"/>
  <c r="HB146" i="24" s="1"/>
  <c r="GL146" i="24" a="1"/>
  <c r="GL146" i="24" s="1"/>
  <c r="FV146" i="24" a="1"/>
  <c r="FV146" i="24" s="1"/>
  <c r="FF146" i="24" a="1"/>
  <c r="FF146" i="24" s="1"/>
  <c r="EP146" i="24" a="1"/>
  <c r="EP146" i="24" s="1"/>
  <c r="DZ146" i="24" a="1"/>
  <c r="DZ146" i="24" s="1"/>
  <c r="DJ146" i="24" a="1"/>
  <c r="DJ146" i="24" s="1"/>
  <c r="CT146" i="24" a="1"/>
  <c r="CT146" i="24" s="1"/>
  <c r="CD146" i="24" a="1"/>
  <c r="CD146" i="24" s="1"/>
  <c r="BN146" i="24" a="1"/>
  <c r="BN146" i="24" s="1"/>
  <c r="AX146" i="24" a="1"/>
  <c r="AX146" i="24" s="1"/>
  <c r="AH146" i="24" a="1"/>
  <c r="AH146" i="24" s="1"/>
  <c r="R146" i="24" a="1"/>
  <c r="R146" i="24" s="1"/>
  <c r="JM145" i="24" a="1"/>
  <c r="JM145" i="24" s="1"/>
  <c r="IW145" i="24" a="1"/>
  <c r="IW145" i="24" s="1"/>
  <c r="IO145" i="24" a="1"/>
  <c r="IO145" i="24" s="1"/>
  <c r="IG145" i="24" a="1"/>
  <c r="IG145" i="24" s="1"/>
  <c r="JC148" i="24" a="1"/>
  <c r="JC148" i="24" s="1"/>
  <c r="GQ148" i="24" a="1"/>
  <c r="GQ148" i="24" s="1"/>
  <c r="EI148" i="24" a="1"/>
  <c r="EI148" i="24" s="1"/>
  <c r="CZ148" i="24" a="1"/>
  <c r="CZ148" i="24" s="1"/>
  <c r="BT148" i="24" a="1"/>
  <c r="BT148" i="24" s="1"/>
  <c r="AN148" i="24" a="1"/>
  <c r="AN148" i="24" s="1"/>
  <c r="H148" i="24" a="1"/>
  <c r="H148" i="24" s="1"/>
  <c r="IM147" i="24" a="1"/>
  <c r="IM147" i="24" s="1"/>
  <c r="HG147" i="24" a="1"/>
  <c r="HG147" i="24" s="1"/>
  <c r="GA147" i="24" a="1"/>
  <c r="GA147" i="24" s="1"/>
  <c r="EU147" i="24" a="1"/>
  <c r="EU147" i="24" s="1"/>
  <c r="DO147" i="24" a="1"/>
  <c r="DO147" i="24" s="1"/>
  <c r="CI147" i="24" a="1"/>
  <c r="CI147" i="24" s="1"/>
  <c r="BC147" i="24" a="1"/>
  <c r="BC147" i="24" s="1"/>
  <c r="W147" i="24" a="1"/>
  <c r="W147" i="24" s="1"/>
  <c r="JB146" i="24" a="1"/>
  <c r="JB146" i="24" s="1"/>
  <c r="HV146" i="24" a="1"/>
  <c r="HV146" i="24" s="1"/>
  <c r="GN146" i="24" a="1"/>
  <c r="GN146" i="24" s="1"/>
  <c r="FX146" i="24" a="1"/>
  <c r="FX146" i="24" s="1"/>
  <c r="FH146" i="24" a="1"/>
  <c r="FH146" i="24" s="1"/>
  <c r="ER146" i="24" a="1"/>
  <c r="ER146" i="24" s="1"/>
  <c r="EB146" i="24" a="1"/>
  <c r="EB146" i="24" s="1"/>
  <c r="DL146" i="24" a="1"/>
  <c r="DL146" i="24" s="1"/>
  <c r="CV146" i="24" a="1"/>
  <c r="CV146" i="24" s="1"/>
  <c r="CF146" i="24" a="1"/>
  <c r="CF146" i="24" s="1"/>
  <c r="BP146" i="24" a="1"/>
  <c r="BP146" i="24" s="1"/>
  <c r="AZ146" i="24" a="1"/>
  <c r="AZ146" i="24" s="1"/>
  <c r="AJ146" i="24" a="1"/>
  <c r="AJ146" i="24" s="1"/>
  <c r="T146" i="24" a="1"/>
  <c r="T146" i="24" s="1"/>
  <c r="JO145" i="24" a="1"/>
  <c r="JO145" i="24" s="1"/>
  <c r="IY145" i="24" a="1"/>
  <c r="IY145" i="24" s="1"/>
  <c r="EV148" i="24" a="1"/>
  <c r="EV148" i="24" s="1"/>
  <c r="BR148" i="24" a="1"/>
  <c r="BR148" i="24" s="1"/>
  <c r="F148" i="24" a="1"/>
  <c r="F148" i="24" s="1"/>
  <c r="HE147" i="24" a="1"/>
  <c r="HE147" i="24" s="1"/>
  <c r="ES147" i="24" a="1"/>
  <c r="ES147" i="24" s="1"/>
  <c r="CG147" i="24" a="1"/>
  <c r="CG147" i="24" s="1"/>
  <c r="U147" i="24" a="1"/>
  <c r="U147" i="24" s="1"/>
  <c r="HT146" i="24" a="1"/>
  <c r="HT146" i="24" s="1"/>
  <c r="GC146" i="24" a="1"/>
  <c r="GC146" i="24" s="1"/>
  <c r="EW146" i="24" a="1"/>
  <c r="EW146" i="24" s="1"/>
  <c r="DQ146" i="24" a="1"/>
  <c r="DQ146" i="24" s="1"/>
  <c r="CK146" i="24" a="1"/>
  <c r="CK146" i="24" s="1"/>
  <c r="BE146" i="24" a="1"/>
  <c r="BE146" i="24" s="1"/>
  <c r="Y146" i="24" a="1"/>
  <c r="Y146" i="24" s="1"/>
  <c r="JD145" i="24" a="1"/>
  <c r="JD145" i="24" s="1"/>
  <c r="IH145" i="24" a="1"/>
  <c r="IH145" i="24" s="1"/>
  <c r="HS145" i="24" a="1"/>
  <c r="HS145" i="24" s="1"/>
  <c r="HC145" i="24" a="1"/>
  <c r="HC145" i="24" s="1"/>
  <c r="GM145" i="24" a="1"/>
  <c r="GM145" i="24" s="1"/>
  <c r="FW145" i="24" a="1"/>
  <c r="FW145" i="24" s="1"/>
  <c r="FG145" i="24" a="1"/>
  <c r="FG145" i="24" s="1"/>
  <c r="EQ145" i="24" a="1"/>
  <c r="EQ145" i="24" s="1"/>
  <c r="EA145" i="24" a="1"/>
  <c r="EA145" i="24" s="1"/>
  <c r="DK145" i="24" a="1"/>
  <c r="DK145" i="24" s="1"/>
  <c r="CU145" i="24" a="1"/>
  <c r="CU145" i="24" s="1"/>
  <c r="CE145" i="24" a="1"/>
  <c r="CE145" i="24" s="1"/>
  <c r="BO145" i="24" a="1"/>
  <c r="BO145" i="24" s="1"/>
  <c r="AY145" i="24" a="1"/>
  <c r="AY145" i="24" s="1"/>
  <c r="AI145" i="24" a="1"/>
  <c r="AI145" i="24" s="1"/>
  <c r="S145" i="24" a="1"/>
  <c r="S145" i="24" s="1"/>
  <c r="JN144" i="24" a="1"/>
  <c r="JN144" i="24" s="1"/>
  <c r="IX144" i="24" a="1"/>
  <c r="IX144" i="24" s="1"/>
  <c r="IH144" i="24" a="1"/>
  <c r="IH144" i="24" s="1"/>
  <c r="HR144" i="24" a="1"/>
  <c r="HR144" i="24" s="1"/>
  <c r="HB144" i="24" a="1"/>
  <c r="HB144" i="24" s="1"/>
  <c r="GL144" i="24" a="1"/>
  <c r="GL144" i="24" s="1"/>
  <c r="FV144" i="24" a="1"/>
  <c r="FV144" i="24" s="1"/>
  <c r="FK144" i="24" a="1"/>
  <c r="FK144" i="24" s="1"/>
  <c r="FC144" i="24" a="1"/>
  <c r="FC144" i="24" s="1"/>
  <c r="EU144" i="24" a="1"/>
  <c r="EU144" i="24" s="1"/>
  <c r="EM144" i="24" a="1"/>
  <c r="EM144" i="24" s="1"/>
  <c r="EE144" i="24" a="1"/>
  <c r="EE144" i="24" s="1"/>
  <c r="DW144" i="24" a="1"/>
  <c r="DW144" i="24" s="1"/>
  <c r="DO144" i="24" a="1"/>
  <c r="DO144" i="24" s="1"/>
  <c r="DG144" i="24" a="1"/>
  <c r="DG144" i="24" s="1"/>
  <c r="CY144" i="24" a="1"/>
  <c r="CY144" i="24" s="1"/>
  <c r="CQ144" i="24" a="1"/>
  <c r="CQ144" i="24" s="1"/>
  <c r="CI144" i="24" a="1"/>
  <c r="CI144" i="24" s="1"/>
  <c r="CA144" i="24" a="1"/>
  <c r="CA144" i="24" s="1"/>
  <c r="BS144" i="24" a="1"/>
  <c r="BS144" i="24" s="1"/>
  <c r="BK144" i="24" a="1"/>
  <c r="BK144" i="24" s="1"/>
  <c r="BC144" i="24" a="1"/>
  <c r="BC144" i="24" s="1"/>
  <c r="AU144" i="24" a="1"/>
  <c r="AU144" i="24" s="1"/>
  <c r="AM144" i="24" a="1"/>
  <c r="AM144" i="24" s="1"/>
  <c r="AE144" i="24" a="1"/>
  <c r="AE144" i="24" s="1"/>
  <c r="W144" i="24" a="1"/>
  <c r="W144" i="24" s="1"/>
  <c r="O144" i="24" a="1"/>
  <c r="O144" i="24" s="1"/>
  <c r="G144" i="24" a="1"/>
  <c r="G144" i="24" s="1"/>
  <c r="JJ143" i="24" a="1"/>
  <c r="JJ143" i="24" s="1"/>
  <c r="JB143" i="24" a="1"/>
  <c r="JB143" i="24" s="1"/>
  <c r="IT143" i="24" a="1"/>
  <c r="IT143" i="24" s="1"/>
  <c r="IL143" i="24" a="1"/>
  <c r="IL143" i="24" s="1"/>
  <c r="ID143" i="24" a="1"/>
  <c r="ID143" i="24" s="1"/>
  <c r="HF143" i="24" a="1"/>
  <c r="HF143" i="24" s="1"/>
  <c r="GS143" i="24" a="1"/>
  <c r="GS143" i="24" s="1"/>
  <c r="GH143" i="24" a="1"/>
  <c r="GH143" i="24" s="1"/>
  <c r="FR143" i="24" a="1"/>
  <c r="FR143" i="24" s="1"/>
  <c r="ET143" i="24" a="1"/>
  <c r="ET143" i="24" s="1"/>
  <c r="EG143" i="24" a="1"/>
  <c r="EG143" i="24" s="1"/>
  <c r="DV143" i="24" a="1"/>
  <c r="DV143" i="24" s="1"/>
  <c r="DF143" i="24" a="1"/>
  <c r="DF143" i="24" s="1"/>
  <c r="CH143" i="24" a="1"/>
  <c r="CH143" i="24" s="1"/>
  <c r="BU143" i="24" a="1"/>
  <c r="BU143" i="24" s="1"/>
  <c r="BJ143" i="24" a="1"/>
  <c r="BJ143" i="24" s="1"/>
  <c r="AT143" i="24" a="1"/>
  <c r="AT143" i="24" s="1"/>
  <c r="V143" i="24" a="1"/>
  <c r="V143" i="24" s="1"/>
  <c r="I143" i="24" a="1"/>
  <c r="I143" i="24" s="1"/>
  <c r="JI142" i="24" a="1"/>
  <c r="JI142" i="24" s="1"/>
  <c r="IS142" i="24" a="1"/>
  <c r="IS142" i="24" s="1"/>
  <c r="HU142" i="24" a="1"/>
  <c r="HU142" i="24" s="1"/>
  <c r="HH142" i="24" a="1"/>
  <c r="HH142" i="24" s="1"/>
  <c r="GW142" i="24" a="1"/>
  <c r="GW142" i="24" s="1"/>
  <c r="GG142" i="24" a="1"/>
  <c r="GG142" i="24" s="1"/>
  <c r="FI142" i="24" a="1"/>
  <c r="FI142" i="24" s="1"/>
  <c r="EV142" i="24" a="1"/>
  <c r="EV142" i="24" s="1"/>
  <c r="EK142" i="24" a="1"/>
  <c r="EK142" i="24" s="1"/>
  <c r="DU142" i="24" a="1"/>
  <c r="DU142" i="24" s="1"/>
  <c r="CW142" i="24" a="1"/>
  <c r="CW142" i="24" s="1"/>
  <c r="CQ142" i="24" a="1"/>
  <c r="CQ142" i="24" s="1"/>
  <c r="CK142" i="24" a="1"/>
  <c r="CK142" i="24" s="1"/>
  <c r="CC142" i="24" a="1"/>
  <c r="CC142" i="24" s="1"/>
  <c r="BQ142" i="24" a="1"/>
  <c r="BQ142" i="24" s="1"/>
  <c r="BK142" i="24" a="1"/>
  <c r="BK142" i="24" s="1"/>
  <c r="BE142" i="24" a="1"/>
  <c r="BE142" i="24" s="1"/>
  <c r="GL148" i="24" a="1"/>
  <c r="GL148" i="24" s="1"/>
  <c r="CB148" i="24" a="1"/>
  <c r="CB148" i="24" s="1"/>
  <c r="AA148" i="24" a="1"/>
  <c r="AA148" i="24" s="1"/>
  <c r="IU147" i="24" a="1"/>
  <c r="IU147" i="24" s="1"/>
  <c r="GI147" i="24" a="1"/>
  <c r="GI147" i="24" s="1"/>
  <c r="CQ147" i="24" a="1"/>
  <c r="CQ147" i="24" s="1"/>
  <c r="AP147" i="24" a="1"/>
  <c r="AP147" i="24" s="1"/>
  <c r="JJ146" i="24" a="1"/>
  <c r="JJ146" i="24" s="1"/>
  <c r="GR146" i="24" a="1"/>
  <c r="GR146" i="24" s="1"/>
  <c r="EV146" i="24" a="1"/>
  <c r="EV146" i="24" s="1"/>
  <c r="EA146" i="24" a="1"/>
  <c r="EA146" i="24" s="1"/>
  <c r="CZ146" i="24" a="1"/>
  <c r="CZ146" i="24" s="1"/>
  <c r="BT146" i="24" a="1"/>
  <c r="BT146" i="24" s="1"/>
  <c r="X146" i="24" a="1"/>
  <c r="X146" i="24" s="1"/>
  <c r="JN145" i="24" a="1"/>
  <c r="JN145" i="24" s="1"/>
  <c r="HZ145" i="24" a="1"/>
  <c r="HZ145" i="24" s="1"/>
  <c r="HJ145" i="24" a="1"/>
  <c r="HJ145" i="24" s="1"/>
  <c r="GL145" i="24" a="1"/>
  <c r="GL145" i="24" s="1"/>
  <c r="FY145" i="24" a="1"/>
  <c r="FY145" i="24" s="1"/>
  <c r="FN145" i="24" a="1"/>
  <c r="FN145" i="24" s="1"/>
  <c r="EX145" i="24" a="1"/>
  <c r="EX145" i="24" s="1"/>
  <c r="DZ145" i="24" a="1"/>
  <c r="DZ145" i="24" s="1"/>
  <c r="DM145" i="24" a="1"/>
  <c r="DM145" i="24" s="1"/>
  <c r="DB145" i="24" a="1"/>
  <c r="DB145" i="24" s="1"/>
  <c r="CL145" i="24" a="1"/>
  <c r="CL145" i="24" s="1"/>
  <c r="BN145" i="24" a="1"/>
  <c r="BN145" i="24" s="1"/>
  <c r="BA145" i="24" a="1"/>
  <c r="BA145" i="24" s="1"/>
  <c r="AP145" i="24" a="1"/>
  <c r="AP145" i="24" s="1"/>
  <c r="Z145" i="24" a="1"/>
  <c r="Z145" i="24" s="1"/>
  <c r="JM144" i="24" a="1"/>
  <c r="JM144" i="24" s="1"/>
  <c r="IZ144" i="24" a="1"/>
  <c r="IZ144" i="24" s="1"/>
  <c r="IO144" i="24" a="1"/>
  <c r="IO144" i="24" s="1"/>
  <c r="HY144" i="24" a="1"/>
  <c r="HY144" i="24" s="1"/>
  <c r="HA144" i="24" a="1"/>
  <c r="HA144" i="24" s="1"/>
  <c r="GN144" i="24" a="1"/>
  <c r="GN144" i="24" s="1"/>
  <c r="GC144" i="24" a="1"/>
  <c r="GC144" i="24" s="1"/>
  <c r="FM144" i="24" a="1"/>
  <c r="FM144" i="24" s="1"/>
  <c r="EO144" i="24" a="1"/>
  <c r="EO144" i="24" s="1"/>
  <c r="EB144" i="24" a="1"/>
  <c r="EB144" i="24" s="1"/>
  <c r="DQ144" i="24" a="1"/>
  <c r="DQ144" i="24" s="1"/>
  <c r="DA144" i="24" a="1"/>
  <c r="DA144" i="24" s="1"/>
  <c r="CC144" i="24" a="1"/>
  <c r="CC144" i="24" s="1"/>
  <c r="BP144" i="24" a="1"/>
  <c r="BP144" i="24" s="1"/>
  <c r="BE144" i="24" a="1"/>
  <c r="BE144" i="24" s="1"/>
  <c r="AO144" i="24" a="1"/>
  <c r="AO144" i="24" s="1"/>
  <c r="Q144" i="24" a="1"/>
  <c r="Q144" i="24" s="1"/>
  <c r="JO143" i="24" a="1"/>
  <c r="JO143" i="24" s="1"/>
  <c r="JD143" i="24" a="1"/>
  <c r="JD143" i="24" s="1"/>
  <c r="IN143" i="24" a="1"/>
  <c r="IN143" i="24" s="1"/>
  <c r="HP143" i="24" a="1"/>
  <c r="HP143" i="24" s="1"/>
  <c r="HC143" i="24" a="1"/>
  <c r="HC143" i="24" s="1"/>
  <c r="GR143" i="24" a="1"/>
  <c r="GR143" i="24" s="1"/>
  <c r="GB143" i="24" a="1"/>
  <c r="GB143" i="24" s="1"/>
  <c r="FD143" i="24" a="1"/>
  <c r="FD143" i="24" s="1"/>
  <c r="EQ143" i="24" a="1"/>
  <c r="EQ143" i="24" s="1"/>
  <c r="EF143" i="24" a="1"/>
  <c r="EF143" i="24" s="1"/>
  <c r="DP143" i="24" a="1"/>
  <c r="DP143" i="24" s="1"/>
  <c r="CR143" i="24" a="1"/>
  <c r="CR143" i="24" s="1"/>
  <c r="CE143" i="24" a="1"/>
  <c r="CE143" i="24" s="1"/>
  <c r="BT143" i="24" a="1"/>
  <c r="BT143" i="24" s="1"/>
  <c r="BD143" i="24" a="1"/>
  <c r="BD143" i="24" s="1"/>
  <c r="AF143" i="24" a="1"/>
  <c r="AF143" i="24" s="1"/>
  <c r="S143" i="24" a="1"/>
  <c r="S143" i="24" s="1"/>
  <c r="H143" i="24" a="1"/>
  <c r="H143" i="24" s="1"/>
  <c r="JC142" i="24" a="1"/>
  <c r="JC142" i="24" s="1"/>
  <c r="IE142" i="24" a="1"/>
  <c r="IE142" i="24" s="1"/>
  <c r="HR142" i="24" a="1"/>
  <c r="HR142" i="24" s="1"/>
  <c r="HG142" i="24" a="1"/>
  <c r="HG142" i="24" s="1"/>
  <c r="GQ142" i="24" a="1"/>
  <c r="GQ142" i="24" s="1"/>
  <c r="FS142" i="24" a="1"/>
  <c r="FS142" i="24" s="1"/>
  <c r="FF142" i="24" a="1"/>
  <c r="FF142" i="24" s="1"/>
  <c r="EU142" i="24" a="1"/>
  <c r="EU142" i="24" s="1"/>
  <c r="EE142" i="24" a="1"/>
  <c r="EE142" i="24" s="1"/>
  <c r="DG142" i="24" a="1"/>
  <c r="DG142" i="24" s="1"/>
  <c r="JI148" i="24" a="1"/>
  <c r="JI148" i="24" s="1"/>
  <c r="CS148" i="24" a="1"/>
  <c r="CS148" i="24" s="1"/>
  <c r="IF147" i="24" a="1"/>
  <c r="IF147" i="24" s="1"/>
  <c r="AV147" i="24" a="1"/>
  <c r="AV147" i="24" s="1"/>
  <c r="HD146" i="24" a="1"/>
  <c r="HD146" i="24" s="1"/>
  <c r="FJ146" i="24" a="1"/>
  <c r="FJ146" i="24" s="1"/>
  <c r="CX146" i="24" a="1"/>
  <c r="CX146" i="24" s="1"/>
  <c r="F146" i="24" a="1"/>
  <c r="F146" i="24" s="1"/>
  <c r="IF145" i="24" a="1"/>
  <c r="IF145" i="24" s="1"/>
  <c r="HD145" i="24" a="1"/>
  <c r="HD145" i="24" s="1"/>
  <c r="FX145" i="24" a="1"/>
  <c r="FX145" i="24" s="1"/>
  <c r="FC143" i="24" a="1"/>
  <c r="FC143" i="24" s="1"/>
  <c r="U148" i="24" a="1"/>
  <c r="U148" i="24" s="1"/>
  <c r="IO147" i="24" a="1"/>
  <c r="IO147" i="24" s="1"/>
  <c r="HT147" i="24" a="1"/>
  <c r="HT147" i="24" s="1"/>
  <c r="GC147" i="24" a="1"/>
  <c r="GC147" i="24" s="1"/>
  <c r="FH147" i="24" a="1"/>
  <c r="FH147" i="24" s="1"/>
  <c r="DQ147" i="24" a="1"/>
  <c r="DQ147" i="24" s="1"/>
  <c r="CV147" i="24" a="1"/>
  <c r="CV147" i="24" s="1"/>
  <c r="BE147" i="24" a="1"/>
  <c r="BE147" i="24" s="1"/>
  <c r="AJ147" i="24" a="1"/>
  <c r="AJ147" i="24" s="1"/>
  <c r="JD146" i="24" a="1"/>
  <c r="JD146" i="24" s="1"/>
  <c r="II146" i="24" a="1"/>
  <c r="II146" i="24" s="1"/>
  <c r="GW146" i="24" a="1"/>
  <c r="GW146" i="24" s="1"/>
  <c r="IP148" i="24" a="1"/>
  <c r="IP148" i="24" s="1"/>
  <c r="FC148" i="24" a="1"/>
  <c r="FC148" i="24" s="1"/>
  <c r="EG148" i="24" a="1"/>
  <c r="EG148" i="24" s="1"/>
  <c r="CN148" i="24" a="1"/>
  <c r="CN148" i="24" s="1"/>
  <c r="BS148" i="24" a="1"/>
  <c r="BS148" i="24" s="1"/>
  <c r="AB148" i="24" a="1"/>
  <c r="AB148" i="24" s="1"/>
  <c r="G148" i="24" a="1"/>
  <c r="G148" i="24" s="1"/>
  <c r="IA147" i="24" a="1"/>
  <c r="IA147" i="24" s="1"/>
  <c r="HF147" i="24" a="1"/>
  <c r="HF147" i="24" s="1"/>
  <c r="FO147" i="24" a="1"/>
  <c r="FO147" i="24" s="1"/>
  <c r="ET147" i="24" a="1"/>
  <c r="ET147" i="24" s="1"/>
  <c r="EA147" i="24" a="1"/>
  <c r="EA147" i="24" s="1"/>
  <c r="DK147" i="24" a="1"/>
  <c r="DK147" i="24" s="1"/>
  <c r="CU147" i="24" a="1"/>
  <c r="CU147" i="24" s="1"/>
  <c r="CE147" i="24" a="1"/>
  <c r="CE147" i="24" s="1"/>
  <c r="BO147" i="24" a="1"/>
  <c r="BO147" i="24" s="1"/>
  <c r="AY147" i="24" a="1"/>
  <c r="AY147" i="24" s="1"/>
  <c r="AI147" i="24" a="1"/>
  <c r="AI147" i="24" s="1"/>
  <c r="S147" i="24" a="1"/>
  <c r="S147" i="24" s="1"/>
  <c r="JN146" i="24" a="1"/>
  <c r="JN146" i="24" s="1"/>
  <c r="IX146" i="24" a="1"/>
  <c r="IX146" i="24" s="1"/>
  <c r="IH146" i="24" a="1"/>
  <c r="IH146" i="24" s="1"/>
  <c r="HR146" i="24" a="1"/>
  <c r="HR146" i="24" s="1"/>
  <c r="JD148" i="24" a="1"/>
  <c r="JD148" i="24" s="1"/>
  <c r="GR148" i="24" a="1"/>
  <c r="GR148" i="24" s="1"/>
  <c r="DV148" i="24" a="1"/>
  <c r="DV148" i="24" s="1"/>
  <c r="CP148" i="24" a="1"/>
  <c r="CP148" i="24" s="1"/>
  <c r="BJ148" i="24" a="1"/>
  <c r="BJ148" i="24" s="1"/>
  <c r="AD148" i="24" a="1"/>
  <c r="AD148" i="24" s="1"/>
  <c r="JI147" i="24" a="1"/>
  <c r="JI147" i="24" s="1"/>
  <c r="IC147" i="24" a="1"/>
  <c r="IC147" i="24" s="1"/>
  <c r="GW147" i="24" a="1"/>
  <c r="GW147" i="24" s="1"/>
  <c r="FQ147" i="24" a="1"/>
  <c r="FQ147" i="24" s="1"/>
  <c r="EK147" i="24" a="1"/>
  <c r="EK147" i="24" s="1"/>
  <c r="DE147" i="24" a="1"/>
  <c r="DE147" i="24" s="1"/>
  <c r="BY147" i="24" a="1"/>
  <c r="BY147" i="24" s="1"/>
  <c r="AS147" i="24" a="1"/>
  <c r="AS147" i="24" s="1"/>
  <c r="M147" i="24" a="1"/>
  <c r="M147" i="24" s="1"/>
  <c r="IR146" i="24" a="1"/>
  <c r="IR146" i="24" s="1"/>
  <c r="HL146" i="24" a="1"/>
  <c r="HL146" i="24" s="1"/>
  <c r="GT146" i="24" a="1"/>
  <c r="GT146" i="24" s="1"/>
  <c r="GD146" i="24" a="1"/>
  <c r="GD146" i="24" s="1"/>
  <c r="FN146" i="24" a="1"/>
  <c r="FN146" i="24" s="1"/>
  <c r="EX146" i="24" a="1"/>
  <c r="EX146" i="24" s="1"/>
  <c r="EH146" i="24" a="1"/>
  <c r="EH146" i="24" s="1"/>
  <c r="DR146" i="24" a="1"/>
  <c r="DR146" i="24" s="1"/>
  <c r="DB146" i="24" a="1"/>
  <c r="DB146" i="24" s="1"/>
  <c r="CL146" i="24" a="1"/>
  <c r="CL146" i="24" s="1"/>
  <c r="BV146" i="24" a="1"/>
  <c r="BV146" i="24" s="1"/>
  <c r="BF146" i="24" a="1"/>
  <c r="BF146" i="24" s="1"/>
  <c r="AP146" i="24" a="1"/>
  <c r="AP146" i="24" s="1"/>
  <c r="Z146" i="24" a="1"/>
  <c r="Z146" i="24" s="1"/>
  <c r="J146" i="24" a="1"/>
  <c r="J146" i="24" s="1"/>
  <c r="JE145" i="24" a="1"/>
  <c r="JE145" i="24" s="1"/>
  <c r="IS145" i="24" a="1"/>
  <c r="IS145" i="24" s="1"/>
  <c r="IK145" i="24" a="1"/>
  <c r="IK145" i="24" s="1"/>
  <c r="IC145" i="24" a="1"/>
  <c r="IC145" i="24" s="1"/>
  <c r="HW148" i="24" a="1"/>
  <c r="HW148" i="24" s="1"/>
  <c r="FK148" i="24" a="1"/>
  <c r="FK148" i="24" s="1"/>
  <c r="DP148" i="24" a="1"/>
  <c r="DP148" i="24" s="1"/>
  <c r="CJ148" i="24" a="1"/>
  <c r="CJ148" i="24" s="1"/>
  <c r="BD148" i="24" a="1"/>
  <c r="BD148" i="24" s="1"/>
  <c r="X148" i="24" a="1"/>
  <c r="X148" i="24" s="1"/>
  <c r="JC147" i="24" a="1"/>
  <c r="JC147" i="24" s="1"/>
  <c r="HW147" i="24" a="1"/>
  <c r="HW147" i="24" s="1"/>
  <c r="GQ147" i="24" a="1"/>
  <c r="GQ147" i="24" s="1"/>
  <c r="FK147" i="24" a="1"/>
  <c r="FK147" i="24" s="1"/>
  <c r="EE147" i="24" a="1"/>
  <c r="EE147" i="24" s="1"/>
  <c r="CY147" i="24" a="1"/>
  <c r="CY147" i="24" s="1"/>
  <c r="BS147" i="24" a="1"/>
  <c r="BS147" i="24" s="1"/>
  <c r="AM147" i="24" a="1"/>
  <c r="AM147" i="24" s="1"/>
  <c r="G147" i="24" a="1"/>
  <c r="G147" i="24" s="1"/>
  <c r="IL146" i="24" a="1"/>
  <c r="IL146" i="24" s="1"/>
  <c r="HF146" i="24" a="1"/>
  <c r="HF146" i="24" s="1"/>
  <c r="GF146" i="24" a="1"/>
  <c r="GF146" i="24" s="1"/>
  <c r="FP146" i="24" a="1"/>
  <c r="FP146" i="24" s="1"/>
  <c r="EZ146" i="24" a="1"/>
  <c r="EZ146" i="24" s="1"/>
  <c r="EJ146" i="24" a="1"/>
  <c r="EJ146" i="24" s="1"/>
  <c r="DT146" i="24" a="1"/>
  <c r="DT146" i="24" s="1"/>
  <c r="DD146" i="24" a="1"/>
  <c r="DD146" i="24" s="1"/>
  <c r="CN146" i="24" a="1"/>
  <c r="CN146" i="24" s="1"/>
  <c r="BX146" i="24" a="1"/>
  <c r="BX146" i="24" s="1"/>
  <c r="BH146" i="24" a="1"/>
  <c r="BH146" i="24" s="1"/>
  <c r="AR146" i="24" a="1"/>
  <c r="AR146" i="24" s="1"/>
  <c r="AB146" i="24" a="1"/>
  <c r="AB146" i="24" s="1"/>
  <c r="L146" i="24" a="1"/>
  <c r="L146" i="24" s="1"/>
  <c r="JG145" i="24" a="1"/>
  <c r="JG145" i="24" s="1"/>
  <c r="HH148" i="24" a="1"/>
  <c r="HH148" i="24" s="1"/>
  <c r="CX148" i="24" a="1"/>
  <c r="CX148" i="24" s="1"/>
  <c r="AL148" i="24" a="1"/>
  <c r="AL148" i="24" s="1"/>
  <c r="IK147" i="24" a="1"/>
  <c r="IK147" i="24" s="1"/>
  <c r="FY147" i="24" a="1"/>
  <c r="FY147" i="24" s="1"/>
  <c r="DM147" i="24" a="1"/>
  <c r="DM147" i="24" s="1"/>
  <c r="BA147" i="24" a="1"/>
  <c r="BA147" i="24" s="1"/>
  <c r="IZ146" i="24" a="1"/>
  <c r="IZ146" i="24" s="1"/>
  <c r="GS146" i="24" a="1"/>
  <c r="GS146" i="24" s="1"/>
  <c r="FM146" i="24" a="1"/>
  <c r="FM146" i="24" s="1"/>
  <c r="EG146" i="24" a="1"/>
  <c r="EG146" i="24" s="1"/>
  <c r="DA146" i="24" a="1"/>
  <c r="DA146" i="24" s="1"/>
  <c r="BU146" i="24" a="1"/>
  <c r="BU146" i="24" s="1"/>
  <c r="AO146" i="24" a="1"/>
  <c r="AO146" i="24" s="1"/>
  <c r="I146" i="24" a="1"/>
  <c r="I146" i="24" s="1"/>
  <c r="IP145" i="24" a="1"/>
  <c r="IP145" i="24" s="1"/>
  <c r="IA145" i="24" a="1"/>
  <c r="IA145" i="24" s="1"/>
  <c r="HK145" i="24" a="1"/>
  <c r="HK145" i="24" s="1"/>
  <c r="GU145" i="24" a="1"/>
  <c r="GU145" i="24" s="1"/>
  <c r="GE145" i="24" a="1"/>
  <c r="GE145" i="24" s="1"/>
  <c r="FO145" i="24" a="1"/>
  <c r="FO145" i="24" s="1"/>
  <c r="EY145" i="24" a="1"/>
  <c r="EY145" i="24" s="1"/>
  <c r="EI145" i="24" a="1"/>
  <c r="EI145" i="24" s="1"/>
  <c r="DS145" i="24" a="1"/>
  <c r="DS145" i="24" s="1"/>
  <c r="DC145" i="24" a="1"/>
  <c r="DC145" i="24" s="1"/>
  <c r="CM145" i="24" a="1"/>
  <c r="CM145" i="24" s="1"/>
  <c r="BW145" i="24" a="1"/>
  <c r="BW145" i="24" s="1"/>
  <c r="BG145" i="24" a="1"/>
  <c r="BG145" i="24" s="1"/>
  <c r="AQ145" i="24" a="1"/>
  <c r="AQ145" i="24" s="1"/>
  <c r="AA145" i="24" a="1"/>
  <c r="AA145" i="24" s="1"/>
  <c r="K145" i="24" a="1"/>
  <c r="K145" i="24" s="1"/>
  <c r="JF144" i="24" a="1"/>
  <c r="JF144" i="24" s="1"/>
  <c r="IP144" i="24" a="1"/>
  <c r="IP144" i="24" s="1"/>
  <c r="HZ144" i="24" a="1"/>
  <c r="HZ144" i="24" s="1"/>
  <c r="HJ144" i="24" a="1"/>
  <c r="HJ144" i="24" s="1"/>
  <c r="GT144" i="24" a="1"/>
  <c r="GT144" i="24" s="1"/>
  <c r="GD144" i="24" a="1"/>
  <c r="GD144" i="24" s="1"/>
  <c r="FN144" i="24" a="1"/>
  <c r="FN144" i="24" s="1"/>
  <c r="FF144" i="24" a="1"/>
  <c r="FF144" i="24" s="1"/>
  <c r="EX144" i="24" a="1"/>
  <c r="EX144" i="24" s="1"/>
  <c r="EP144" i="24" a="1"/>
  <c r="EP144" i="24" s="1"/>
  <c r="EH144" i="24" a="1"/>
  <c r="EH144" i="24" s="1"/>
  <c r="DZ144" i="24" a="1"/>
  <c r="DZ144" i="24" s="1"/>
  <c r="DR144" i="24" a="1"/>
  <c r="DR144" i="24" s="1"/>
  <c r="DJ144" i="24" a="1"/>
  <c r="DJ144" i="24" s="1"/>
  <c r="DB144" i="24" a="1"/>
  <c r="DB144" i="24" s="1"/>
  <c r="CT144" i="24" a="1"/>
  <c r="CT144" i="24" s="1"/>
  <c r="CL144" i="24" a="1"/>
  <c r="CL144" i="24" s="1"/>
  <c r="CD144" i="24" a="1"/>
  <c r="CD144" i="24" s="1"/>
  <c r="BV144" i="24" a="1"/>
  <c r="BV144" i="24" s="1"/>
  <c r="BN144" i="24" a="1"/>
  <c r="BN144" i="24" s="1"/>
  <c r="BF144" i="24" a="1"/>
  <c r="BF144" i="24" s="1"/>
  <c r="AX144" i="24" a="1"/>
  <c r="AX144" i="24" s="1"/>
  <c r="AP144" i="24" a="1"/>
  <c r="AP144" i="24" s="1"/>
  <c r="AH144" i="24" a="1"/>
  <c r="AH144" i="24" s="1"/>
  <c r="Z144" i="24" a="1"/>
  <c r="Z144" i="24" s="1"/>
  <c r="R144" i="24" a="1"/>
  <c r="R144" i="24" s="1"/>
  <c r="J144" i="24" a="1"/>
  <c r="J144" i="24" s="1"/>
  <c r="JM143" i="24" a="1"/>
  <c r="JM143" i="24" s="1"/>
  <c r="JE143" i="24" a="1"/>
  <c r="JE143" i="24" s="1"/>
  <c r="IW143" i="24" a="1"/>
  <c r="IW143" i="24" s="1"/>
  <c r="IO143" i="24" a="1"/>
  <c r="IO143" i="24" s="1"/>
  <c r="IG143" i="24" a="1"/>
  <c r="IG143" i="24" s="1"/>
  <c r="HY143" i="24" a="1"/>
  <c r="HY143" i="24" s="1"/>
  <c r="HN143" i="24" a="1"/>
  <c r="HN143" i="24" s="1"/>
  <c r="GX143" i="24" a="1"/>
  <c r="GX143" i="24" s="1"/>
  <c r="FZ143" i="24" a="1"/>
  <c r="FZ143" i="24" s="1"/>
  <c r="FM143" i="24" a="1"/>
  <c r="FM143" i="24" s="1"/>
  <c r="FB143" i="24" a="1"/>
  <c r="FB143" i="24" s="1"/>
  <c r="EL143" i="24" a="1"/>
  <c r="EL143" i="24" s="1"/>
  <c r="DN143" i="24" a="1"/>
  <c r="DN143" i="24" s="1"/>
  <c r="DA143" i="24" a="1"/>
  <c r="DA143" i="24" s="1"/>
  <c r="CP143" i="24" a="1"/>
  <c r="CP143" i="24" s="1"/>
  <c r="BZ143" i="24" a="1"/>
  <c r="BZ143" i="24" s="1"/>
  <c r="BB143" i="24" a="1"/>
  <c r="BB143" i="24" s="1"/>
  <c r="AO143" i="24" a="1"/>
  <c r="AO143" i="24" s="1"/>
  <c r="AD143" i="24" a="1"/>
  <c r="AD143" i="24" s="1"/>
  <c r="N143" i="24" a="1"/>
  <c r="N143" i="24" s="1"/>
  <c r="JA142" i="24" a="1"/>
  <c r="JA142" i="24" s="1"/>
  <c r="IN142" i="24" a="1"/>
  <c r="IN142" i="24" s="1"/>
  <c r="IC142" i="24" a="1"/>
  <c r="IC142" i="24" s="1"/>
  <c r="HM142" i="24" a="1"/>
  <c r="HM142" i="24" s="1"/>
  <c r="GO142" i="24" a="1"/>
  <c r="GO142" i="24" s="1"/>
  <c r="GB142" i="24" a="1"/>
  <c r="GB142" i="24" s="1"/>
  <c r="FQ142" i="24" a="1"/>
  <c r="FQ142" i="24" s="1"/>
  <c r="FA142" i="24" a="1"/>
  <c r="FA142" i="24" s="1"/>
  <c r="EC142" i="24" a="1"/>
  <c r="EC142" i="24" s="1"/>
  <c r="DP142" i="24" a="1"/>
  <c r="DP142" i="24" s="1"/>
  <c r="DE142" i="24" a="1"/>
  <c r="DE142" i="24" s="1"/>
  <c r="CS142" i="24" a="1"/>
  <c r="CS142" i="24" s="1"/>
  <c r="CG142" i="24" a="1"/>
  <c r="CG142" i="24" s="1"/>
  <c r="CA142" i="24" a="1"/>
  <c r="CA142" i="24" s="1"/>
  <c r="BU142" i="24" a="1"/>
  <c r="BU142" i="24" s="1"/>
  <c r="BM142" i="24" a="1"/>
  <c r="BM142" i="24" s="1"/>
  <c r="IX148" i="24" a="1"/>
  <c r="IX148" i="24" s="1"/>
  <c r="EU148" i="24" a="1"/>
  <c r="EU148" i="24" s="1"/>
  <c r="DH148" i="24" a="1"/>
  <c r="DH148" i="24" s="1"/>
  <c r="AV148" i="24" a="1"/>
  <c r="AV148" i="24" s="1"/>
  <c r="HO147" i="24" a="1"/>
  <c r="HO147" i="24" s="1"/>
  <c r="FN147" i="24" a="1"/>
  <c r="FN147" i="24" s="1"/>
  <c r="DW147" i="24" a="1"/>
  <c r="DW147" i="24" s="1"/>
  <c r="BK147" i="24" a="1"/>
  <c r="BK147" i="24" s="1"/>
  <c r="ID146" i="24" a="1"/>
  <c r="ID146" i="24" s="1"/>
  <c r="GM146" i="24" a="1"/>
  <c r="GM146" i="24" s="1"/>
  <c r="FL146" i="24" a="1"/>
  <c r="FL146" i="24" s="1"/>
  <c r="EF146" i="24" a="1"/>
  <c r="EF146" i="24" s="1"/>
  <c r="CJ146" i="24" a="1"/>
  <c r="CJ146" i="24" s="1"/>
  <c r="BO146" i="24" a="1"/>
  <c r="BO146" i="24" s="1"/>
  <c r="AN146" i="24" a="1"/>
  <c r="AN146" i="24" s="1"/>
  <c r="H146" i="24" a="1"/>
  <c r="H146" i="24" s="1"/>
  <c r="HR145" i="24" a="1"/>
  <c r="HR145" i="24" s="1"/>
  <c r="HE145" i="24" a="1"/>
  <c r="HE145" i="24" s="1"/>
  <c r="GT145" i="24" a="1"/>
  <c r="GT145" i="24" s="1"/>
  <c r="GD145" i="24" a="1"/>
  <c r="GD145" i="24" s="1"/>
  <c r="FF145" i="24" a="1"/>
  <c r="FF145" i="24" s="1"/>
  <c r="ES145" i="24" a="1"/>
  <c r="ES145" i="24" s="1"/>
  <c r="EH145" i="24" a="1"/>
  <c r="EH145" i="24" s="1"/>
  <c r="DR145" i="24" a="1"/>
  <c r="DR145" i="24" s="1"/>
  <c r="CT145" i="24" a="1"/>
  <c r="CT145" i="24" s="1"/>
  <c r="CG145" i="24" a="1"/>
  <c r="CG145" i="24" s="1"/>
  <c r="BV145" i="24" a="1"/>
  <c r="BV145" i="24" s="1"/>
  <c r="BF145" i="24" a="1"/>
  <c r="BF145" i="24" s="1"/>
  <c r="AH145" i="24" a="1"/>
  <c r="AH145" i="24" s="1"/>
  <c r="U145" i="24" a="1"/>
  <c r="U145" i="24" s="1"/>
  <c r="J145" i="24" a="1"/>
  <c r="J145" i="24" s="1"/>
  <c r="JE144" i="24" a="1"/>
  <c r="JE144" i="24" s="1"/>
  <c r="IG144" i="24" a="1"/>
  <c r="IG144" i="24" s="1"/>
  <c r="HT144" i="24" a="1"/>
  <c r="HT144" i="24" s="1"/>
  <c r="HI144" i="24" a="1"/>
  <c r="HI144" i="24" s="1"/>
  <c r="GS144" i="24" a="1"/>
  <c r="GS144" i="24" s="1"/>
  <c r="FU144" i="24" a="1"/>
  <c r="FU144" i="24" s="1"/>
  <c r="FH144" i="24" a="1"/>
  <c r="FH144" i="24" s="1"/>
  <c r="EW144" i="24" a="1"/>
  <c r="EW144" i="24" s="1"/>
  <c r="EG144" i="24" a="1"/>
  <c r="EG144" i="24" s="1"/>
  <c r="DI144" i="24" a="1"/>
  <c r="DI144" i="24" s="1"/>
  <c r="CV144" i="24" a="1"/>
  <c r="CV144" i="24" s="1"/>
  <c r="CK144" i="24" a="1"/>
  <c r="CK144" i="24" s="1"/>
  <c r="BU144" i="24" a="1"/>
  <c r="BU144" i="24" s="1"/>
  <c r="AW144" i="24" a="1"/>
  <c r="AW144" i="24" s="1"/>
  <c r="AJ144" i="24" a="1"/>
  <c r="AJ144" i="24" s="1"/>
  <c r="Y144" i="24" a="1"/>
  <c r="Y144" i="24" s="1"/>
  <c r="I144" i="24" a="1"/>
  <c r="I144" i="24" s="1"/>
  <c r="IV143" i="24" a="1"/>
  <c r="IV143" i="24" s="1"/>
  <c r="II143" i="24" a="1"/>
  <c r="II143" i="24" s="1"/>
  <c r="HX143" i="24" a="1"/>
  <c r="HX143" i="24" s="1"/>
  <c r="HH143" i="24" a="1"/>
  <c r="HH143" i="24" s="1"/>
  <c r="GJ143" i="24" a="1"/>
  <c r="GJ143" i="24" s="1"/>
  <c r="FW143" i="24" a="1"/>
  <c r="FW143" i="24" s="1"/>
  <c r="FL143" i="24" a="1"/>
  <c r="FL143" i="24" s="1"/>
  <c r="EV143" i="24" a="1"/>
  <c r="EV143" i="24" s="1"/>
  <c r="DX143" i="24" a="1"/>
  <c r="DX143" i="24" s="1"/>
  <c r="DK143" i="24" a="1"/>
  <c r="DK143" i="24" s="1"/>
  <c r="CZ143" i="24" a="1"/>
  <c r="CZ143" i="24" s="1"/>
  <c r="CJ143" i="24" a="1"/>
  <c r="CJ143" i="24" s="1"/>
  <c r="BL143" i="24" a="1"/>
  <c r="BL143" i="24" s="1"/>
  <c r="AY143" i="24" a="1"/>
  <c r="AY143" i="24" s="1"/>
  <c r="AN143" i="24" a="1"/>
  <c r="AN143" i="24" s="1"/>
  <c r="X143" i="24" a="1"/>
  <c r="X143" i="24" s="1"/>
  <c r="JK142" i="24" a="1"/>
  <c r="JK142" i="24" s="1"/>
  <c r="IX142" i="24" a="1"/>
  <c r="IX142" i="24" s="1"/>
  <c r="IM142" i="24" a="1"/>
  <c r="IM142" i="24" s="1"/>
  <c r="HW142" i="24" a="1"/>
  <c r="HW142" i="24" s="1"/>
  <c r="GY142" i="24" a="1"/>
  <c r="GY142" i="24" s="1"/>
  <c r="GL142" i="24" a="1"/>
  <c r="GL142" i="24" s="1"/>
  <c r="GA142" i="24" a="1"/>
  <c r="GA142" i="24" s="1"/>
  <c r="FK142" i="24" a="1"/>
  <c r="FK142" i="24" s="1"/>
  <c r="EM142" i="24" a="1"/>
  <c r="EM142" i="24" s="1"/>
  <c r="DZ142" i="24" a="1"/>
  <c r="DZ142" i="24" s="1"/>
  <c r="DO142" i="24" a="1"/>
  <c r="DO142" i="24" s="1"/>
  <c r="CY142" i="24" a="1"/>
  <c r="CY142" i="24" s="1"/>
  <c r="AG148" i="24" a="1"/>
  <c r="AG148" i="24" s="1"/>
  <c r="GO147" i="24" a="1"/>
  <c r="GO147" i="24" s="1"/>
  <c r="DH147" i="24" a="1"/>
  <c r="DH147" i="24" s="1"/>
  <c r="IU146" i="24" a="1"/>
  <c r="IU146" i="24" s="1"/>
  <c r="ED146" i="24" a="1"/>
  <c r="ED146" i="24" s="1"/>
  <c r="CC146" i="24" a="1"/>
  <c r="CC146" i="24" s="1"/>
  <c r="AL146" i="24" a="1"/>
  <c r="AL146" i="24" s="1"/>
  <c r="IN145" i="24" a="1"/>
  <c r="IN145" i="24" s="1"/>
  <c r="GN145" i="24" a="1"/>
  <c r="GN145" i="24" s="1"/>
  <c r="ID142" i="24" a="1"/>
  <c r="ID142" i="24" s="1"/>
  <c r="IJ147" i="24" a="1"/>
  <c r="IJ147" i="24" s="1"/>
  <c r="GS147" i="24" a="1"/>
  <c r="GS147" i="24" s="1"/>
  <c r="DL147" i="24" a="1"/>
  <c r="DL147" i="24" s="1"/>
  <c r="BU147" i="24" a="1"/>
  <c r="BU147" i="24" s="1"/>
  <c r="IY146" i="24" a="1"/>
  <c r="IY146" i="24" s="1"/>
  <c r="HH146" i="24" a="1"/>
  <c r="HH146" i="24" s="1"/>
  <c r="EX148" i="24" a="1"/>
  <c r="EX148" i="24" s="1"/>
  <c r="DD148" i="24" a="1"/>
  <c r="DD148" i="24" s="1"/>
  <c r="W148" i="24" a="1"/>
  <c r="W148" i="24" s="1"/>
  <c r="IQ147" i="24" a="1"/>
  <c r="IQ147" i="24" s="1"/>
  <c r="FJ147" i="24" a="1"/>
  <c r="FJ147" i="24" s="1"/>
  <c r="DV147" i="24" a="1"/>
  <c r="DV147" i="24" s="1"/>
  <c r="CP147" i="24" a="1"/>
  <c r="CP147" i="24" s="1"/>
  <c r="BJ147" i="24" a="1"/>
  <c r="BJ147" i="24" s="1"/>
  <c r="AD147" i="24" a="1"/>
  <c r="AD147" i="24" s="1"/>
  <c r="JI146" i="24" a="1"/>
  <c r="JI146" i="24" s="1"/>
  <c r="IC146" i="24" a="1"/>
  <c r="IC146" i="24" s="1"/>
  <c r="IS148" i="24" a="1"/>
  <c r="IS148" i="24" s="1"/>
  <c r="DQ148" i="24" a="1"/>
  <c r="DQ148" i="24" s="1"/>
  <c r="BE148" i="24" a="1"/>
  <c r="BE148" i="24" s="1"/>
  <c r="JD147" i="24" a="1"/>
  <c r="JD147" i="24" s="1"/>
  <c r="GR147" i="24" a="1"/>
  <c r="GR147" i="24" s="1"/>
  <c r="EF147" i="24" a="1"/>
  <c r="EF147" i="24" s="1"/>
  <c r="BT147" i="24" a="1"/>
  <c r="BT147" i="24" s="1"/>
  <c r="H147" i="24" a="1"/>
  <c r="H147" i="24" s="1"/>
  <c r="HG146" i="24" a="1"/>
  <c r="HG146" i="24" s="1"/>
  <c r="FY146" i="24" a="1"/>
  <c r="FY146" i="24" s="1"/>
  <c r="ES146" i="24" a="1"/>
  <c r="ES146" i="24" s="1"/>
  <c r="DM146" i="24" a="1"/>
  <c r="DM146" i="24" s="1"/>
  <c r="CG146" i="24" a="1"/>
  <c r="CG146" i="24" s="1"/>
  <c r="BA146" i="24" a="1"/>
  <c r="BA146" i="24" s="1"/>
  <c r="U146" i="24" a="1"/>
  <c r="U146" i="24" s="1"/>
  <c r="IZ145" i="24" a="1"/>
  <c r="IZ145" i="24" s="1"/>
  <c r="II145" i="24" a="1"/>
  <c r="II145" i="24" s="1"/>
  <c r="HB148" i="24" a="1"/>
  <c r="HB148" i="24" s="1"/>
  <c r="DK148" i="24" a="1"/>
  <c r="DK148" i="24" s="1"/>
  <c r="AY148" i="24" a="1"/>
  <c r="AY148" i="24" s="1"/>
  <c r="IX147" i="24" a="1"/>
  <c r="IX147" i="24" s="1"/>
  <c r="GL147" i="24" a="1"/>
  <c r="GL147" i="24" s="1"/>
  <c r="DZ147" i="24" a="1"/>
  <c r="DZ147" i="24" s="1"/>
  <c r="BN147" i="24" a="1"/>
  <c r="BN147" i="24" s="1"/>
  <c r="JM146" i="24" a="1"/>
  <c r="JM146" i="24" s="1"/>
  <c r="GQ146" i="24" a="1"/>
  <c r="GQ146" i="24" s="1"/>
  <c r="FK146" i="24" a="1"/>
  <c r="FK146" i="24" s="1"/>
  <c r="EE146" i="24" a="1"/>
  <c r="EE146" i="24" s="1"/>
  <c r="CY146" i="24" a="1"/>
  <c r="CY146" i="24" s="1"/>
  <c r="BS146" i="24" a="1"/>
  <c r="BS146" i="24" s="1"/>
  <c r="AM146" i="24" a="1"/>
  <c r="AM146" i="24" s="1"/>
  <c r="G146" i="24" a="1"/>
  <c r="G146" i="24" s="1"/>
  <c r="FQ148" i="24" a="1"/>
  <c r="FQ148" i="24" s="1"/>
  <c r="Q148" i="24" a="1"/>
  <c r="Q148" i="24" s="1"/>
  <c r="FD147" i="24" a="1"/>
  <c r="FD147" i="24" s="1"/>
  <c r="AF147" i="24" a="1"/>
  <c r="AF147" i="24" s="1"/>
  <c r="GH146" i="24" a="1"/>
  <c r="GH146" i="24" s="1"/>
  <c r="DV146" i="24" a="1"/>
  <c r="DV146" i="24" s="1"/>
  <c r="BJ146" i="24" a="1"/>
  <c r="BJ146" i="24" s="1"/>
  <c r="JI145" i="24" a="1"/>
  <c r="JI145" i="24" s="1"/>
  <c r="HX145" i="24" a="1"/>
  <c r="HX145" i="24" s="1"/>
  <c r="GR145" i="24" a="1"/>
  <c r="GR145" i="24" s="1"/>
  <c r="FL145" i="24" a="1"/>
  <c r="FL145" i="24" s="1"/>
  <c r="EF145" i="24" a="1"/>
  <c r="EF145" i="24" s="1"/>
  <c r="CZ145" i="24" a="1"/>
  <c r="CZ145" i="24" s="1"/>
  <c r="BT145" i="24" a="1"/>
  <c r="BT145" i="24" s="1"/>
  <c r="AN145" i="24" a="1"/>
  <c r="AN145" i="24" s="1"/>
  <c r="H145" i="24" a="1"/>
  <c r="H145" i="24" s="1"/>
  <c r="IM144" i="24" a="1"/>
  <c r="IM144" i="24" s="1"/>
  <c r="HG144" i="24" a="1"/>
  <c r="HG144" i="24" s="1"/>
  <c r="GA144" i="24" a="1"/>
  <c r="GA144" i="24" s="1"/>
  <c r="HI143" i="24" a="1"/>
  <c r="HI143" i="24" s="1"/>
  <c r="GK143" i="24" a="1"/>
  <c r="GK143" i="24" s="1"/>
  <c r="FJ143" i="24" a="1"/>
  <c r="FJ143" i="24" s="1"/>
  <c r="DI143" i="24" a="1"/>
  <c r="DI143" i="24" s="1"/>
  <c r="CK143" i="24" a="1"/>
  <c r="CK143" i="24" s="1"/>
  <c r="BM143" i="24" a="1"/>
  <c r="BM143" i="24" s="1"/>
  <c r="AL143" i="24" a="1"/>
  <c r="AL143" i="24" s="1"/>
  <c r="IV142" i="24" a="1"/>
  <c r="IV142" i="24" s="1"/>
  <c r="HX142" i="24" a="1"/>
  <c r="HX142" i="24" s="1"/>
  <c r="GZ142" i="24" a="1"/>
  <c r="GZ142" i="24" s="1"/>
  <c r="FY142" i="24" a="1"/>
  <c r="FY142" i="24" s="1"/>
  <c r="DX142" i="24" a="1"/>
  <c r="DX142" i="24" s="1"/>
  <c r="CZ142" i="24" a="1"/>
  <c r="CZ142" i="24" s="1"/>
  <c r="CM142" i="24" a="1"/>
  <c r="CM142" i="24" s="1"/>
  <c r="BY142" i="24" a="1"/>
  <c r="BY142" i="24" s="1"/>
  <c r="HG148" i="24" a="1"/>
  <c r="HG148" i="24" s="1"/>
  <c r="CM148" i="24" a="1"/>
  <c r="CM148" i="24" s="1"/>
  <c r="JF147" i="24" a="1"/>
  <c r="JF147" i="24" s="1"/>
  <c r="FC147" i="24" a="1"/>
  <c r="FC147" i="24" s="1"/>
  <c r="HI146" i="24" a="1"/>
  <c r="HI146" i="24" s="1"/>
  <c r="FG146" i="24" a="1"/>
  <c r="FG146" i="24" s="1"/>
  <c r="DK146" i="24" a="1"/>
  <c r="DK146" i="24" s="1"/>
  <c r="BD146" i="24" a="1"/>
  <c r="BD146" i="24" s="1"/>
  <c r="HM145" i="24" a="1"/>
  <c r="HM145" i="24" s="1"/>
  <c r="GO145" i="24" a="1"/>
  <c r="GO145" i="24" s="1"/>
  <c r="FQ145" i="24" a="1"/>
  <c r="FQ145" i="24" s="1"/>
  <c r="EP145" i="24" a="1"/>
  <c r="EP145" i="24" s="1"/>
  <c r="CO145" i="24" a="1"/>
  <c r="CO145" i="24" s="1"/>
  <c r="BQ145" i="24" a="1"/>
  <c r="BQ145" i="24" s="1"/>
  <c r="AS145" i="24" a="1"/>
  <c r="AS145" i="24" s="1"/>
  <c r="R145" i="24" a="1"/>
  <c r="R145" i="24" s="1"/>
  <c r="IB144" i="24" a="1"/>
  <c r="IB144" i="24" s="1"/>
  <c r="HD144" i="24" a="1"/>
  <c r="HD144" i="24" s="1"/>
  <c r="GF144" i="24" a="1"/>
  <c r="GF144" i="24" s="1"/>
  <c r="FE144" i="24" a="1"/>
  <c r="FE144" i="24" s="1"/>
  <c r="DD144" i="24" a="1"/>
  <c r="DD144" i="24" s="1"/>
  <c r="CF144" i="24" a="1"/>
  <c r="CF144" i="24" s="1"/>
  <c r="BH144" i="24" a="1"/>
  <c r="BH144" i="24" s="1"/>
  <c r="AG144" i="24" a="1"/>
  <c r="AG144" i="24" s="1"/>
  <c r="IQ143" i="24" a="1"/>
  <c r="IQ143" i="24" s="1"/>
  <c r="HS143" i="24" a="1"/>
  <c r="HS143" i="24" s="1"/>
  <c r="GU143" i="24" a="1"/>
  <c r="GU143" i="24" s="1"/>
  <c r="FT143" i="24" a="1"/>
  <c r="FT143" i="24" s="1"/>
  <c r="DS143" i="24" a="1"/>
  <c r="DS143" i="24" s="1"/>
  <c r="CU143" i="24" a="1"/>
  <c r="CU143" i="24" s="1"/>
  <c r="BW143" i="24" a="1"/>
  <c r="BW143" i="24" s="1"/>
  <c r="AV143" i="24" a="1"/>
  <c r="AV143" i="24" s="1"/>
  <c r="JF142" i="24" a="1"/>
  <c r="JF142" i="24" s="1"/>
  <c r="IH142" i="24" a="1"/>
  <c r="IH142" i="24" s="1"/>
  <c r="HJ142" i="24" a="1"/>
  <c r="HJ142" i="24" s="1"/>
  <c r="GI142" i="24" a="1"/>
  <c r="GI142" i="24" s="1"/>
  <c r="EH142" i="24" a="1"/>
  <c r="EH142" i="24" s="1"/>
  <c r="DJ142" i="24" a="1"/>
  <c r="DJ142" i="24" s="1"/>
  <c r="DN148" i="24" a="1"/>
  <c r="DN148" i="24" s="1"/>
  <c r="FT147" i="24" a="1"/>
  <c r="FT147" i="24" s="1"/>
  <c r="DI146" i="24" a="1"/>
  <c r="DI146" i="24" s="1"/>
  <c r="Q146" i="24" a="1"/>
  <c r="Q146" i="24" s="1"/>
  <c r="HO145" i="24" a="1"/>
  <c r="HO145" i="24" s="1"/>
  <c r="FS145" i="24" a="1"/>
  <c r="FS145" i="24" s="1"/>
  <c r="ER145" i="24" a="1"/>
  <c r="ER145" i="24" s="1"/>
  <c r="DL145" i="24" a="1"/>
  <c r="DL145" i="24" s="1"/>
  <c r="BP145" i="24" a="1"/>
  <c r="BP145" i="24" s="1"/>
  <c r="AU145" i="24" a="1"/>
  <c r="AU145" i="24" s="1"/>
  <c r="T145" i="24" a="1"/>
  <c r="T145" i="24" s="1"/>
  <c r="IY144" i="24" a="1"/>
  <c r="IY144" i="24" s="1"/>
  <c r="HC144" i="24" a="1"/>
  <c r="HC144" i="24" s="1"/>
  <c r="GH144" i="24" a="1"/>
  <c r="GH144" i="24" s="1"/>
  <c r="FG144" i="24" a="1"/>
  <c r="FG144" i="24" s="1"/>
  <c r="EA144" i="24" a="1"/>
  <c r="EA144" i="24" s="1"/>
  <c r="CE144" i="24" a="1"/>
  <c r="CE144" i="24" s="1"/>
  <c r="BJ144" i="24" a="1"/>
  <c r="BJ144" i="24" s="1"/>
  <c r="AI144" i="24" a="1"/>
  <c r="AI144" i="24" s="1"/>
  <c r="JN143" i="24" a="1"/>
  <c r="JN143" i="24" s="1"/>
  <c r="HR143" i="24" a="1"/>
  <c r="HR143" i="24" s="1"/>
  <c r="GW143" i="24" a="1"/>
  <c r="GW143" i="24" s="1"/>
  <c r="FV143" i="24" a="1"/>
  <c r="FV143" i="24" s="1"/>
  <c r="EP143" i="24" a="1"/>
  <c r="EP143" i="24" s="1"/>
  <c r="CT143" i="24" a="1"/>
  <c r="CT143" i="24" s="1"/>
  <c r="BY143" i="24" a="1"/>
  <c r="BY143" i="24" s="1"/>
  <c r="AX143" i="24" a="1"/>
  <c r="AX143" i="24" s="1"/>
  <c r="R143" i="24" a="1"/>
  <c r="R143" i="24" s="1"/>
  <c r="IG142" i="24" a="1"/>
  <c r="IG142" i="24" s="1"/>
  <c r="HL142" i="24" a="1"/>
  <c r="HL142" i="24" s="1"/>
  <c r="GK142" i="24" a="1"/>
  <c r="GK142" i="24" s="1"/>
  <c r="FE142" i="24" a="1"/>
  <c r="FE142" i="24" s="1"/>
  <c r="DI142" i="24" a="1"/>
  <c r="DI142" i="24" s="1"/>
  <c r="CP142" i="24" a="1"/>
  <c r="CP142" i="24" s="1"/>
  <c r="CD142" i="24" a="1"/>
  <c r="CD142" i="24" s="1"/>
  <c r="BN142" i="24" a="1"/>
  <c r="BN142" i="24" s="1"/>
  <c r="AO142" i="24" a="1"/>
  <c r="AO142" i="24" s="1"/>
  <c r="AD142" i="24" a="1"/>
  <c r="AD142" i="24" s="1"/>
  <c r="Q142" i="24" a="1"/>
  <c r="Q142" i="24" s="1"/>
  <c r="HR148" i="24" a="1"/>
  <c r="HR148" i="24" s="1"/>
  <c r="K148" i="24" a="1"/>
  <c r="K148" i="24" s="1"/>
  <c r="FS147" i="24" a="1"/>
  <c r="FS147" i="24" s="1"/>
  <c r="CL147" i="24" a="1"/>
  <c r="CL147" i="24" s="1"/>
  <c r="HY146" i="24" a="1"/>
  <c r="HY146" i="24" s="1"/>
  <c r="DH146" i="24" a="1"/>
  <c r="DH146" i="24" s="1"/>
  <c r="BG146" i="24" a="1"/>
  <c r="BG146" i="24" s="1"/>
  <c r="P146" i="24" a="1"/>
  <c r="P146" i="24" s="1"/>
  <c r="HI145" i="24" a="1"/>
  <c r="HI145" i="24" s="1"/>
  <c r="FM145" i="24" a="1"/>
  <c r="FM145" i="24" s="1"/>
  <c r="EL145" i="24" a="1"/>
  <c r="EL145" i="24" s="1"/>
  <c r="DQ145" i="24" a="1"/>
  <c r="DQ145" i="24" s="1"/>
  <c r="CK145" i="24" a="1"/>
  <c r="CK145" i="24" s="1"/>
  <c r="AO145" i="24" a="1"/>
  <c r="AO145" i="24" s="1"/>
  <c r="N145" i="24" a="1"/>
  <c r="N145" i="24" s="1"/>
  <c r="JD144" i="24" a="1"/>
  <c r="JD144" i="24" s="1"/>
  <c r="HX144" i="24" a="1"/>
  <c r="HX144" i="24" s="1"/>
  <c r="GB144" i="24" a="1"/>
  <c r="GB144" i="24" s="1"/>
  <c r="FA144" i="24" a="1"/>
  <c r="FA144" i="24" s="1"/>
  <c r="EF144" i="24" a="1"/>
  <c r="EF144" i="24" s="1"/>
  <c r="CZ144" i="24" a="1"/>
  <c r="CZ144" i="24" s="1"/>
  <c r="BD144" i="24" a="1"/>
  <c r="BD144" i="24" s="1"/>
  <c r="AC144" i="24" a="1"/>
  <c r="AC144" i="24" s="1"/>
  <c r="H144" i="24" a="1"/>
  <c r="H144" i="24" s="1"/>
  <c r="IM143" i="24" a="1"/>
  <c r="IM143" i="24" s="1"/>
  <c r="GQ143" i="24" a="1"/>
  <c r="GQ143" i="24" s="1"/>
  <c r="FP143" i="24" a="1"/>
  <c r="FP143" i="24" s="1"/>
  <c r="EU143" i="24" a="1"/>
  <c r="EU143" i="24" s="1"/>
  <c r="DO143" i="24" a="1"/>
  <c r="DO143" i="24" s="1"/>
  <c r="BS143" i="24" a="1"/>
  <c r="BS143" i="24" s="1"/>
  <c r="AR143" i="24" a="1"/>
  <c r="AR143" i="24" s="1"/>
  <c r="W143" i="24" a="1"/>
  <c r="W143" i="24" s="1"/>
  <c r="JG142" i="24" a="1"/>
  <c r="JG142" i="24" s="1"/>
  <c r="HV142" i="24" a="1"/>
  <c r="HV142" i="24" s="1"/>
  <c r="GU142" i="24" a="1"/>
  <c r="GU142" i="24" s="1"/>
  <c r="FJ142" i="24" a="1"/>
  <c r="FJ142" i="24" s="1"/>
  <c r="EI142" i="24" a="1"/>
  <c r="EI142" i="24" s="1"/>
  <c r="CX142" i="24" a="1"/>
  <c r="CX142" i="24" s="1"/>
  <c r="AQ142" i="24" a="1"/>
  <c r="AQ142" i="24" s="1"/>
  <c r="X142" i="24" a="1"/>
  <c r="X142" i="24" s="1"/>
  <c r="K142" i="24" a="1"/>
  <c r="K142" i="24" s="1"/>
  <c r="HU147" i="24" a="1"/>
  <c r="HU147" i="24" s="1"/>
  <c r="GV146" i="24" a="1"/>
  <c r="GV146" i="24" s="1"/>
  <c r="CS146" i="24" a="1"/>
  <c r="CS146" i="24" s="1"/>
  <c r="JA145" i="24" a="1"/>
  <c r="JA145" i="24" s="1"/>
  <c r="HL145" i="24" a="1"/>
  <c r="HL145" i="24" s="1"/>
  <c r="FK145" i="24" a="1"/>
  <c r="FK145" i="24" s="1"/>
  <c r="BS145" i="24" a="1"/>
  <c r="BS145" i="24" s="1"/>
  <c r="AB145" i="24" a="1"/>
  <c r="AB145" i="24" s="1"/>
  <c r="IL144" i="24" a="1"/>
  <c r="IL144" i="24" s="1"/>
  <c r="GU144" i="24" a="1"/>
  <c r="GU144" i="24" s="1"/>
  <c r="ET144" i="24" a="1"/>
  <c r="ET144" i="24" s="1"/>
  <c r="DC144" i="24" a="1"/>
  <c r="DC144" i="24" s="1"/>
  <c r="K144" i="24" a="1"/>
  <c r="K144" i="24" s="1"/>
  <c r="GD143" i="24" a="1"/>
  <c r="GD143" i="24" s="1"/>
  <c r="EC143" i="24" a="1"/>
  <c r="EC143" i="24" s="1"/>
  <c r="CL143" i="24" a="1"/>
  <c r="CL143" i="24" s="1"/>
  <c r="AK143" i="24" a="1"/>
  <c r="AK143" i="24" s="1"/>
  <c r="JE142" i="24" a="1"/>
  <c r="JE142" i="24" s="1"/>
  <c r="HD142" i="24" a="1"/>
  <c r="HD142" i="24" s="1"/>
  <c r="DL142" i="24" a="1"/>
  <c r="DL142" i="24" s="1"/>
  <c r="CJ142" i="24" a="1"/>
  <c r="CJ142" i="24" s="1"/>
  <c r="BL142" i="24" a="1"/>
  <c r="BL142" i="24" s="1"/>
  <c r="AS142" i="24" a="1"/>
  <c r="AS142" i="24" s="1"/>
  <c r="R142" i="24" a="1"/>
  <c r="R142" i="24" s="1"/>
  <c r="AQ148" i="24" a="1"/>
  <c r="AQ148" i="24" s="1"/>
  <c r="FD146" i="24" a="1"/>
  <c r="FD146" i="24" s="1"/>
  <c r="HV145" i="24" a="1"/>
  <c r="HV145" i="24" s="1"/>
  <c r="FU145" i="24" a="1"/>
  <c r="FU145" i="24" s="1"/>
  <c r="DI145" i="24" a="1"/>
  <c r="DI145" i="24" s="1"/>
  <c r="Q145" i="24" a="1"/>
  <c r="Q145" i="24" s="1"/>
  <c r="HE144" i="24" a="1"/>
  <c r="HE144" i="24" s="1"/>
  <c r="ES144" i="24" a="1"/>
  <c r="ES144" i="24" s="1"/>
  <c r="CR144" i="24" a="1"/>
  <c r="CR144" i="24" s="1"/>
  <c r="BA144" i="24" a="1"/>
  <c r="BA144" i="24" s="1"/>
  <c r="JK143" i="24" a="1"/>
  <c r="JK143" i="24" s="1"/>
  <c r="FS143" i="24" a="1"/>
  <c r="FS143" i="24" s="1"/>
  <c r="EB143" i="24" a="1"/>
  <c r="EB143" i="24" s="1"/>
  <c r="CA143" i="24" a="1"/>
  <c r="CA143" i="24" s="1"/>
  <c r="AJ143" i="24" a="1"/>
  <c r="AJ143" i="24" s="1"/>
  <c r="IT142" i="24" a="1"/>
  <c r="IT142" i="24" s="1"/>
  <c r="HC142" i="24" a="1"/>
  <c r="HC142" i="24" s="1"/>
  <c r="FB142" i="24" a="1"/>
  <c r="FB142" i="24" s="1"/>
  <c r="AB142" i="24" a="1"/>
  <c r="AB142" i="24" s="1"/>
  <c r="FI147" i="24" a="1"/>
  <c r="FI147" i="24" s="1"/>
  <c r="BM146" i="24" a="1"/>
  <c r="BM146" i="24" s="1"/>
  <c r="GV145" i="24" a="1"/>
  <c r="GV145" i="24" s="1"/>
  <c r="DO145" i="24" a="1"/>
  <c r="DO145" i="24" s="1"/>
  <c r="L145" i="24" a="1"/>
  <c r="L145" i="24" s="1"/>
  <c r="CM144" i="24" a="1"/>
  <c r="CM144" i="24" s="1"/>
  <c r="HE143" i="24" a="1"/>
  <c r="HE143" i="24" s="1"/>
  <c r="U143" i="24" a="1"/>
  <c r="U143" i="24" s="1"/>
  <c r="GC142" i="24" a="1"/>
  <c r="GC142" i="24" s="1"/>
  <c r="CF142" i="24" a="1"/>
  <c r="CF142" i="24" s="1"/>
  <c r="FF148" i="24" a="1"/>
  <c r="FF148" i="24" s="1"/>
  <c r="GJ146" i="24" a="1"/>
  <c r="GJ146" i="24" s="1"/>
  <c r="DN145" i="24" a="1"/>
  <c r="DN145" i="24" s="1"/>
  <c r="AG145" i="24" a="1"/>
  <c r="AG145" i="24" s="1"/>
  <c r="GO144" i="24" a="1"/>
  <c r="GO144" i="24" s="1"/>
  <c r="DH144" i="24" a="1"/>
  <c r="DH144" i="24" s="1"/>
  <c r="JP143" i="24" a="1"/>
  <c r="JP143" i="24" s="1"/>
  <c r="CF143" i="24" a="1"/>
  <c r="CF143" i="24" s="1"/>
  <c r="FG142" i="24" a="1"/>
  <c r="FG142" i="24" s="1"/>
  <c r="AE142" i="24" a="1"/>
  <c r="AE142" i="24" s="1"/>
  <c r="Z142" i="24" a="1"/>
  <c r="Z142" i="24" s="1"/>
  <c r="GN142" i="24" a="1"/>
  <c r="GN142" i="24" s="1"/>
  <c r="JF143" i="24" a="1"/>
  <c r="JF143" i="24" s="1"/>
  <c r="FJ144" i="24" a="1"/>
  <c r="FJ144" i="24" s="1"/>
  <c r="IB145" i="24" a="1"/>
  <c r="IB145" i="24" s="1"/>
  <c r="V148" i="24" a="1"/>
  <c r="V148" i="24" s="1"/>
  <c r="JE147" i="24" a="1"/>
  <c r="JE147" i="24" s="1"/>
  <c r="FX147" i="24" a="1"/>
  <c r="FX147" i="24" s="1"/>
  <c r="EG147" i="24" a="1"/>
  <c r="EG147" i="24" s="1"/>
  <c r="AZ147" i="24" a="1"/>
  <c r="AZ147" i="24" s="1"/>
  <c r="I147" i="24" a="1"/>
  <c r="I147" i="24" s="1"/>
  <c r="GU146" i="24" a="1"/>
  <c r="GU146" i="24" s="1"/>
  <c r="GI148" i="24" a="1"/>
  <c r="GI148" i="24" s="1"/>
  <c r="CI148" i="24" a="1"/>
  <c r="CI148" i="24" s="1"/>
  <c r="AR148" i="24" a="1"/>
  <c r="AR148" i="24" s="1"/>
  <c r="HV147" i="24" a="1"/>
  <c r="HV147" i="24" s="1"/>
  <c r="GE147" i="24" a="1"/>
  <c r="GE147" i="24" s="1"/>
  <c r="DF147" i="24" a="1"/>
  <c r="DF147" i="24" s="1"/>
  <c r="BZ147" i="24" a="1"/>
  <c r="BZ147" i="24" s="1"/>
  <c r="AT147" i="24" a="1"/>
  <c r="AT147" i="24" s="1"/>
  <c r="N147" i="24" a="1"/>
  <c r="N147" i="24" s="1"/>
  <c r="IS146" i="24" a="1"/>
  <c r="IS146" i="24" s="1"/>
  <c r="HM146" i="24" a="1"/>
  <c r="HM146" i="24" s="1"/>
  <c r="GG148" i="24" a="1"/>
  <c r="GG148" i="24" s="1"/>
  <c r="CK148" i="24" a="1"/>
  <c r="CK148" i="24" s="1"/>
  <c r="Y148" i="24" a="1"/>
  <c r="Y148" i="24" s="1"/>
  <c r="HX147" i="24" a="1"/>
  <c r="HX147" i="24" s="1"/>
  <c r="FL147" i="24" a="1"/>
  <c r="FL147" i="24" s="1"/>
  <c r="CZ147" i="24" a="1"/>
  <c r="CZ147" i="24" s="1"/>
  <c r="AN147" i="24" a="1"/>
  <c r="AN147" i="24" s="1"/>
  <c r="IM146" i="24" a="1"/>
  <c r="IM146" i="24" s="1"/>
  <c r="GO146" i="24" a="1"/>
  <c r="GO146" i="24" s="1"/>
  <c r="FI146" i="24" a="1"/>
  <c r="FI146" i="24" s="1"/>
  <c r="EC146" i="24" a="1"/>
  <c r="EC146" i="24" s="1"/>
  <c r="CW146" i="24" a="1"/>
  <c r="CW146" i="24" s="1"/>
  <c r="BQ146" i="24" a="1"/>
  <c r="BQ146" i="24" s="1"/>
  <c r="AK146" i="24" a="1"/>
  <c r="AK146" i="24" s="1"/>
  <c r="JP145" i="24" a="1"/>
  <c r="JP145" i="24" s="1"/>
  <c r="IQ145" i="24" a="1"/>
  <c r="IQ145" i="24" s="1"/>
  <c r="JN148" i="24" a="1"/>
  <c r="JN148" i="24" s="1"/>
  <c r="EQ148" i="24" a="1"/>
  <c r="EQ148" i="24" s="1"/>
  <c r="CE148" i="24" a="1"/>
  <c r="CE148" i="24" s="1"/>
  <c r="S148" i="24" a="1"/>
  <c r="S148" i="24" s="1"/>
  <c r="HR147" i="24" a="1"/>
  <c r="HR147" i="24" s="1"/>
  <c r="FF147" i="24" a="1"/>
  <c r="FF147" i="24" s="1"/>
  <c r="CT147" i="24" a="1"/>
  <c r="CT147" i="24" s="1"/>
  <c r="AH147" i="24" a="1"/>
  <c r="AH147" i="24" s="1"/>
  <c r="IG146" i="24" a="1"/>
  <c r="IG146" i="24" s="1"/>
  <c r="GA146" i="24" a="1"/>
  <c r="GA146" i="24" s="1"/>
  <c r="EU146" i="24" a="1"/>
  <c r="EU146" i="24" s="1"/>
  <c r="DO146" i="24" a="1"/>
  <c r="DO146" i="24" s="1"/>
  <c r="CI146" i="24" a="1"/>
  <c r="CI146" i="24" s="1"/>
  <c r="BC146" i="24" a="1"/>
  <c r="BC146" i="24" s="1"/>
  <c r="W146" i="24" a="1"/>
  <c r="W146" i="24" s="1"/>
  <c r="JB145" i="24" a="1"/>
  <c r="JB145" i="24" s="1"/>
  <c r="CC148" i="24" a="1"/>
  <c r="CC148" i="24" s="1"/>
  <c r="HP147" i="24" a="1"/>
  <c r="HP147" i="24" s="1"/>
  <c r="CR147" i="24" a="1"/>
  <c r="CR147" i="24" s="1"/>
  <c r="IE146" i="24" a="1"/>
  <c r="IE146" i="24" s="1"/>
  <c r="FB146" i="24" a="1"/>
  <c r="FB146" i="24" s="1"/>
  <c r="CP146" i="24" a="1"/>
  <c r="CP146" i="24" s="1"/>
  <c r="AD146" i="24" a="1"/>
  <c r="AD146" i="24" s="1"/>
  <c r="IL145" i="24" a="1"/>
  <c r="IL145" i="24" s="1"/>
  <c r="HH145" i="24" a="1"/>
  <c r="HH145" i="24" s="1"/>
  <c r="GB145" i="24" a="1"/>
  <c r="GB145" i="24" s="1"/>
  <c r="EV145" i="24" a="1"/>
  <c r="EV145" i="24" s="1"/>
  <c r="DP145" i="24" a="1"/>
  <c r="DP145" i="24" s="1"/>
  <c r="CJ145" i="24" a="1"/>
  <c r="CJ145" i="24" s="1"/>
  <c r="BD145" i="24" a="1"/>
  <c r="BD145" i="24" s="1"/>
  <c r="X145" i="24" a="1"/>
  <c r="X145" i="24" s="1"/>
  <c r="JC144" i="24" a="1"/>
  <c r="JC144" i="24" s="1"/>
  <c r="HW144" i="24" a="1"/>
  <c r="HW144" i="24" s="1"/>
  <c r="GQ144" i="24" a="1"/>
  <c r="GQ144" i="24" s="1"/>
  <c r="HV143" i="24" a="1"/>
  <c r="HV143" i="24" s="1"/>
  <c r="FU143" i="24" a="1"/>
  <c r="FU143" i="24" s="1"/>
  <c r="EW143" i="24" a="1"/>
  <c r="EW143" i="24" s="1"/>
  <c r="DY143" i="24" a="1"/>
  <c r="DY143" i="24" s="1"/>
  <c r="CX143" i="24" a="1"/>
  <c r="CX143" i="24" s="1"/>
  <c r="AW143" i="24" a="1"/>
  <c r="AW143" i="24" s="1"/>
  <c r="Y143" i="24" a="1"/>
  <c r="Y143" i="24" s="1"/>
  <c r="JL142" i="24" a="1"/>
  <c r="JL142" i="24" s="1"/>
  <c r="IK142" i="24" a="1"/>
  <c r="IK142" i="24" s="1"/>
  <c r="GJ142" i="24" a="1"/>
  <c r="GJ142" i="24" s="1"/>
  <c r="FL142" i="24" a="1"/>
  <c r="FL142" i="24" s="1"/>
  <c r="EN142" i="24" a="1"/>
  <c r="EN142" i="24" s="1"/>
  <c r="DM142" i="24" a="1"/>
  <c r="DM142" i="24" s="1"/>
  <c r="CE142" i="24" a="1"/>
  <c r="CE142" i="24" s="1"/>
  <c r="BS142" i="24" a="1"/>
  <c r="BS142" i="24" s="1"/>
  <c r="BG142" i="24" a="1"/>
  <c r="BG142" i="24" s="1"/>
  <c r="EE148" i="24" a="1"/>
  <c r="EE148" i="24" s="1"/>
  <c r="GT147" i="24" a="1"/>
  <c r="GT147" i="24" s="1"/>
  <c r="DB147" i="24" a="1"/>
  <c r="DB147" i="24" s="1"/>
  <c r="J147" i="24" a="1"/>
  <c r="J147" i="24" s="1"/>
  <c r="GB146" i="24" a="1"/>
  <c r="GB146" i="24" s="1"/>
  <c r="CE146" i="24" a="1"/>
  <c r="CE146" i="24" s="1"/>
  <c r="AI146" i="24" a="1"/>
  <c r="AI146" i="24" s="1"/>
  <c r="IX145" i="24" a="1"/>
  <c r="IX145" i="24" s="1"/>
  <c r="HB145" i="24" a="1"/>
  <c r="HB145" i="24" s="1"/>
  <c r="FA145" i="24" a="1"/>
  <c r="FA145" i="24" s="1"/>
  <c r="EC145" i="24" a="1"/>
  <c r="EC145" i="24" s="1"/>
  <c r="DE145" i="24" a="1"/>
  <c r="DE145" i="24" s="1"/>
  <c r="CD145" i="24" a="1"/>
  <c r="CD145" i="24" s="1"/>
  <c r="AC145" i="24" a="1"/>
  <c r="AC145" i="24" s="1"/>
  <c r="JP144" i="24" a="1"/>
  <c r="JP144" i="24" s="1"/>
  <c r="IR144" i="24" a="1"/>
  <c r="IR144" i="24" s="1"/>
  <c r="HQ144" i="24" a="1"/>
  <c r="HQ144" i="24" s="1"/>
  <c r="FP144" i="24" a="1"/>
  <c r="FP144" i="24" s="1"/>
  <c r="ER144" i="24" a="1"/>
  <c r="ER144" i="24" s="1"/>
  <c r="DT144" i="24" a="1"/>
  <c r="DT144" i="24" s="1"/>
  <c r="CS144" i="24" a="1"/>
  <c r="CS144" i="24" s="1"/>
  <c r="AR144" i="24" a="1"/>
  <c r="AR144" i="24" s="1"/>
  <c r="T144" i="24" a="1"/>
  <c r="T144" i="24" s="1"/>
  <c r="JG143" i="24" a="1"/>
  <c r="JG143" i="24" s="1"/>
  <c r="IF143" i="24" a="1"/>
  <c r="IF143" i="24" s="1"/>
  <c r="GE143" i="24" a="1"/>
  <c r="GE143" i="24" s="1"/>
  <c r="FG143" i="24" a="1"/>
  <c r="FG143" i="24" s="1"/>
  <c r="EI143" i="24" a="1"/>
  <c r="EI143" i="24" s="1"/>
  <c r="DH143" i="24" a="1"/>
  <c r="DH143" i="24" s="1"/>
  <c r="BG143" i="24" a="1"/>
  <c r="BG143" i="24" s="1"/>
  <c r="AI143" i="24" a="1"/>
  <c r="AI143" i="24" s="1"/>
  <c r="K143" i="24" a="1"/>
  <c r="K143" i="24" s="1"/>
  <c r="IU142" i="24" a="1"/>
  <c r="IU142" i="24" s="1"/>
  <c r="GT142" i="24" a="1"/>
  <c r="GT142" i="24" s="1"/>
  <c r="FV142" i="24" a="1"/>
  <c r="FV142" i="24" s="1"/>
  <c r="EX142" i="24" a="1"/>
  <c r="EX142" i="24" s="1"/>
  <c r="DW142" i="24" a="1"/>
  <c r="DW142" i="24" s="1"/>
  <c r="JA147" i="24" a="1"/>
  <c r="JA147" i="24" s="1"/>
  <c r="BQ147" i="24" a="1"/>
  <c r="BQ147" i="24" s="1"/>
  <c r="FU146" i="24" a="1"/>
  <c r="FU146" i="24" s="1"/>
  <c r="BR146" i="24" a="1"/>
  <c r="BR146" i="24" s="1"/>
  <c r="GI145" i="24" a="1"/>
  <c r="GI145" i="24" s="1"/>
  <c r="EB145" i="24" a="1"/>
  <c r="EB145" i="24" s="1"/>
  <c r="DG145" i="24" a="1"/>
  <c r="DG145" i="24" s="1"/>
  <c r="CF145" i="24" a="1"/>
  <c r="CF145" i="24" s="1"/>
  <c r="AZ145" i="24" a="1"/>
  <c r="AZ145" i="24" s="1"/>
  <c r="JO144" i="24" a="1"/>
  <c r="JO144" i="24" s="1"/>
  <c r="IT144" i="24" a="1"/>
  <c r="IT144" i="24" s="1"/>
  <c r="HS144" i="24" a="1"/>
  <c r="HS144" i="24" s="1"/>
  <c r="GM144" i="24" a="1"/>
  <c r="GM144" i="24" s="1"/>
  <c r="EQ144" i="24" a="1"/>
  <c r="EQ144" i="24" s="1"/>
  <c r="DV144" i="24" a="1"/>
  <c r="DV144" i="24" s="1"/>
  <c r="CU144" i="24" a="1"/>
  <c r="CU144" i="24" s="1"/>
  <c r="BO144" i="24" a="1"/>
  <c r="BO144" i="24" s="1"/>
  <c r="S144" i="24" a="1"/>
  <c r="S144" i="24" s="1"/>
  <c r="JI143" i="24" a="1"/>
  <c r="JI143" i="24" s="1"/>
  <c r="IH143" i="24" a="1"/>
  <c r="IH143" i="24" s="1"/>
  <c r="HB143" i="24" a="1"/>
  <c r="HB143" i="24" s="1"/>
  <c r="FF143" i="24" a="1"/>
  <c r="FF143" i="24" s="1"/>
  <c r="EK143" i="24" a="1"/>
  <c r="EK143" i="24" s="1"/>
  <c r="DJ143" i="24" a="1"/>
  <c r="DJ143" i="24" s="1"/>
  <c r="CD143" i="24" a="1"/>
  <c r="CD143" i="24" s="1"/>
  <c r="AH143" i="24" a="1"/>
  <c r="AH143" i="24" s="1"/>
  <c r="M143" i="24" a="1"/>
  <c r="M143" i="24" s="1"/>
  <c r="IW142" i="24" a="1"/>
  <c r="IW142" i="24" s="1"/>
  <c r="HQ142" i="24" a="1"/>
  <c r="HQ142" i="24" s="1"/>
  <c r="FU142" i="24" a="1"/>
  <c r="FU142" i="24" s="1"/>
  <c r="EZ142" i="24" a="1"/>
  <c r="EZ142" i="24" s="1"/>
  <c r="DY142" i="24" a="1"/>
  <c r="DY142" i="24" s="1"/>
  <c r="CT142" i="24" a="1"/>
  <c r="CT142" i="24" s="1"/>
  <c r="BV142" i="24" a="1"/>
  <c r="BV142" i="24" s="1"/>
  <c r="BJ142" i="24" a="1"/>
  <c r="BJ142" i="24" s="1"/>
  <c r="AW142" i="24" a="1"/>
  <c r="AW142" i="24" s="1"/>
  <c r="AG142" i="24" a="1"/>
  <c r="AG142" i="24" s="1"/>
  <c r="I142" i="24" a="1"/>
  <c r="I142" i="24" s="1"/>
  <c r="GA148" i="24" a="1"/>
  <c r="GA148" i="24" s="1"/>
  <c r="BW148" i="24" a="1"/>
  <c r="BW148" i="24" s="1"/>
  <c r="HJ147" i="24" a="1"/>
  <c r="HJ147" i="24" s="1"/>
  <c r="Z147" i="24" a="1"/>
  <c r="Z147" i="24" s="1"/>
  <c r="GE146" i="24" a="1"/>
  <c r="GE146" i="24" s="1"/>
  <c r="EN146" i="24" a="1"/>
  <c r="EN146" i="24" s="1"/>
  <c r="CB146" i="24" a="1"/>
  <c r="CB146" i="24" s="1"/>
  <c r="HY145" i="24" a="1"/>
  <c r="HY145" i="24" s="1"/>
  <c r="GX145" i="24" a="1"/>
  <c r="GX145" i="24" s="1"/>
  <c r="GC145" i="24" a="1"/>
  <c r="GC145" i="24" s="1"/>
  <c r="EW145" i="24" a="1"/>
  <c r="EW145" i="24" s="1"/>
  <c r="DA145" i="24" a="1"/>
  <c r="DA145" i="24" s="1"/>
  <c r="BZ145" i="24" a="1"/>
  <c r="BZ145" i="24" s="1"/>
  <c r="BE145" i="24" a="1"/>
  <c r="BE145" i="24" s="1"/>
  <c r="Y145" i="24" a="1"/>
  <c r="Y145" i="24" s="1"/>
  <c r="IN144" i="24" a="1"/>
  <c r="IN144" i="24" s="1"/>
  <c r="HM144" i="24" a="1"/>
  <c r="HM144" i="24" s="1"/>
  <c r="GR144" i="24" a="1"/>
  <c r="GR144" i="24" s="1"/>
  <c r="FL144" i="24" a="1"/>
  <c r="FL144" i="24" s="1"/>
  <c r="DP144" i="24" a="1"/>
  <c r="DP144" i="24" s="1"/>
  <c r="CO144" i="24" a="1"/>
  <c r="CO144" i="24" s="1"/>
  <c r="BT144" i="24" a="1"/>
  <c r="BT144" i="24" s="1"/>
  <c r="AN144" i="24" a="1"/>
  <c r="AN144" i="24" s="1"/>
  <c r="JC143" i="24" a="1"/>
  <c r="JC143" i="24" s="1"/>
  <c r="IB143" i="24" a="1"/>
  <c r="IB143" i="24" s="1"/>
  <c r="HG143" i="24" a="1"/>
  <c r="HG143" i="24" s="1"/>
  <c r="GA143" i="24" a="1"/>
  <c r="GA143" i="24" s="1"/>
  <c r="EE143" i="24" a="1"/>
  <c r="EE143" i="24" s="1"/>
  <c r="DD143" i="24" a="1"/>
  <c r="DD143" i="24" s="1"/>
  <c r="CI143" i="24" a="1"/>
  <c r="CI143" i="24" s="1"/>
  <c r="BC143" i="24" a="1"/>
  <c r="BC143" i="24" s="1"/>
  <c r="JB142" i="24" a="1"/>
  <c r="JB142" i="24" s="1"/>
  <c r="IA142" i="24" a="1"/>
  <c r="IA142" i="24" s="1"/>
  <c r="GP142" i="24" a="1"/>
  <c r="GP142" i="24" s="1"/>
  <c r="FO142" i="24" a="1"/>
  <c r="FO142" i="24" s="1"/>
  <c r="ED142" i="24" a="1"/>
  <c r="ED142" i="24" s="1"/>
  <c r="DC142" i="24" a="1"/>
  <c r="DC142" i="24" s="1"/>
  <c r="AN142" i="24" a="1"/>
  <c r="AN142" i="24" s="1"/>
  <c r="AA142" i="24" a="1"/>
  <c r="AA142" i="24" s="1"/>
  <c r="H142" i="24" a="1"/>
  <c r="H142" i="24" s="1"/>
  <c r="CH148" i="24" a="1"/>
  <c r="CH148" i="24" s="1"/>
  <c r="EN147" i="24" a="1"/>
  <c r="EN147" i="24" s="1"/>
  <c r="IJ146" i="24" a="1"/>
  <c r="IJ146" i="24" s="1"/>
  <c r="FE146" i="24" a="1"/>
  <c r="FE146" i="24" s="1"/>
  <c r="IJ145" i="24" a="1"/>
  <c r="IJ145" i="24" s="1"/>
  <c r="EZ145" i="24" a="1"/>
  <c r="EZ145" i="24" s="1"/>
  <c r="CY145" i="24" a="1"/>
  <c r="CY145" i="24" s="1"/>
  <c r="AM145" i="24" a="1"/>
  <c r="AM145" i="24" s="1"/>
  <c r="HF144" i="24" a="1"/>
  <c r="HF144" i="24" s="1"/>
  <c r="EI144" i="24" a="1"/>
  <c r="EI144" i="24" s="1"/>
  <c r="BW144" i="24" a="1"/>
  <c r="BW144" i="24" s="1"/>
  <c r="V144" i="24" a="1"/>
  <c r="V144" i="24" s="1"/>
  <c r="IP143" i="24" a="1"/>
  <c r="IP143" i="24" s="1"/>
  <c r="GO143" i="24" a="1"/>
  <c r="GO143" i="24" s="1"/>
  <c r="CW143" i="24" a="1"/>
  <c r="CW143" i="24" s="1"/>
  <c r="Z143" i="24" a="1"/>
  <c r="Z143" i="24" s="1"/>
  <c r="GS142" i="24" a="1"/>
  <c r="GS142" i="24" s="1"/>
  <c r="ER142" i="24" a="1"/>
  <c r="ER142" i="24" s="1"/>
  <c r="CR142" i="24" a="1"/>
  <c r="CR142" i="24" s="1"/>
  <c r="AX142" i="24" a="1"/>
  <c r="AX142" i="24" s="1"/>
  <c r="M142" i="24" a="1"/>
  <c r="M142" i="24" s="1"/>
  <c r="GD147" i="24" a="1"/>
  <c r="GD147" i="24" s="1"/>
  <c r="O147" i="24" a="1"/>
  <c r="O147" i="24" s="1"/>
  <c r="CR146" i="24" a="1"/>
  <c r="CR146" i="24" s="1"/>
  <c r="K146" i="24" a="1"/>
  <c r="K146" i="24" s="1"/>
  <c r="EO145" i="24" a="1"/>
  <c r="EO145" i="24" s="1"/>
  <c r="CX145" i="24" a="1"/>
  <c r="CX145" i="24" s="1"/>
  <c r="AW145" i="24" a="1"/>
  <c r="AW145" i="24" s="1"/>
  <c r="F145" i="24" a="1"/>
  <c r="F145" i="24" s="1"/>
  <c r="HP144" i="24" a="1"/>
  <c r="HP144" i="24" s="1"/>
  <c r="FY144" i="24" a="1"/>
  <c r="FY144" i="24" s="1"/>
  <c r="CG144" i="24" a="1"/>
  <c r="CG144" i="24" s="1"/>
  <c r="IZ143" i="24" a="1"/>
  <c r="IZ143" i="24" s="1"/>
  <c r="GY143" i="24" a="1"/>
  <c r="GY143" i="24" s="1"/>
  <c r="EM143" i="24" a="1"/>
  <c r="EM143" i="24" s="1"/>
  <c r="AU143" i="24" a="1"/>
  <c r="AU143" i="24" s="1"/>
  <c r="II142" i="24" a="1"/>
  <c r="II142" i="24" s="1"/>
  <c r="EQ142" i="24" a="1"/>
  <c r="EQ142" i="24" s="1"/>
  <c r="AR142" i="24" a="1"/>
  <c r="AR142" i="24" s="1"/>
  <c r="W142" i="24" a="1"/>
  <c r="W142" i="24" s="1"/>
  <c r="BM148" i="24" a="1"/>
  <c r="BM148" i="24" s="1"/>
  <c r="GK146" i="24" a="1"/>
  <c r="GK146" i="24" s="1"/>
  <c r="GA145" i="24" a="1"/>
  <c r="GA145" i="24" s="1"/>
  <c r="JB144" i="24" a="1"/>
  <c r="JB144" i="24" s="1"/>
  <c r="EY144" i="24" a="1"/>
  <c r="EY144" i="24" s="1"/>
  <c r="BR144" i="24" a="1"/>
  <c r="BR144" i="24" s="1"/>
  <c r="HZ143" i="24" a="1"/>
  <c r="HZ143" i="24" s="1"/>
  <c r="ES143" i="24" a="1"/>
  <c r="ES143" i="24" s="1"/>
  <c r="AP143" i="24" a="1"/>
  <c r="AP143" i="24" s="1"/>
  <c r="DQ142" i="24" a="1"/>
  <c r="DQ142" i="24" s="1"/>
  <c r="BP142" i="24" a="1"/>
  <c r="BP142" i="24" s="1"/>
  <c r="U142" i="24" a="1"/>
  <c r="U142" i="24" s="1"/>
  <c r="BL148" i="24" a="1"/>
  <c r="BL148" i="24" s="1"/>
  <c r="JE146" i="24" a="1"/>
  <c r="JE146" i="24" s="1"/>
  <c r="BL146" i="24" a="1"/>
  <c r="BL146" i="24" s="1"/>
  <c r="FE145" i="24" a="1"/>
  <c r="FE145" i="24" s="1"/>
  <c r="IF144" i="24" a="1"/>
  <c r="IF144" i="24" s="1"/>
  <c r="BQ144" i="24" a="1"/>
  <c r="BQ144" i="24" s="1"/>
  <c r="HD143" i="24" a="1"/>
  <c r="HD143" i="24" s="1"/>
  <c r="DW143" i="24" a="1"/>
  <c r="DW143" i="24" s="1"/>
  <c r="T143" i="24" a="1"/>
  <c r="T143" i="24" s="1"/>
  <c r="GX142" i="24" a="1"/>
  <c r="GX142" i="24" s="1"/>
  <c r="J143" i="24" a="1"/>
  <c r="J143" i="24" s="1"/>
  <c r="FY143" i="24" a="1"/>
  <c r="FY143" i="24" s="1"/>
  <c r="IQ144" i="24" a="1"/>
  <c r="IQ144" i="24" s="1"/>
  <c r="EU145" i="24" a="1"/>
  <c r="EU145" i="24" s="1"/>
  <c r="IN148" i="24" a="1"/>
  <c r="IN148" i="24" s="1"/>
  <c r="GK145" i="24" a="1"/>
  <c r="GK145" i="24" s="1"/>
  <c r="JP147" i="24" a="1"/>
  <c r="JP147" i="24" s="1"/>
  <c r="DA147" i="24" a="1"/>
  <c r="DA147" i="24" s="1"/>
  <c r="T147" i="24" a="1"/>
  <c r="T147" i="24" s="1"/>
  <c r="EK148" i="24" a="1"/>
  <c r="EK148" i="24" s="1"/>
  <c r="BC148" i="24" a="1"/>
  <c r="BC148" i="24" s="1"/>
  <c r="EY147" i="24" a="1"/>
  <c r="EY147" i="24" s="1"/>
  <c r="CH147" i="24" a="1"/>
  <c r="CH147" i="24" s="1"/>
  <c r="V147" i="24" a="1"/>
  <c r="V147" i="24" s="1"/>
  <c r="HU146" i="24" a="1"/>
  <c r="HU146" i="24" s="1"/>
  <c r="DA148" i="24" a="1"/>
  <c r="DA148" i="24" s="1"/>
  <c r="IN147" i="24" a="1"/>
  <c r="IN147" i="24" s="1"/>
  <c r="DP147" i="24" a="1"/>
  <c r="DP147" i="24" s="1"/>
  <c r="JC146" i="24" a="1"/>
  <c r="JC146" i="24" s="1"/>
  <c r="FQ146" i="24" a="1"/>
  <c r="FQ146" i="24" s="1"/>
  <c r="DE146" i="24" a="1"/>
  <c r="DE146" i="24" s="1"/>
  <c r="AS146" i="24" a="1"/>
  <c r="AS146" i="24" s="1"/>
  <c r="IU145" i="24" a="1"/>
  <c r="IU145" i="24" s="1"/>
  <c r="FV148" i="24" a="1"/>
  <c r="FV148" i="24" s="1"/>
  <c r="AI148" i="24" a="1"/>
  <c r="AI148" i="24" s="1"/>
  <c r="FV147" i="24" a="1"/>
  <c r="FV147" i="24" s="1"/>
  <c r="AX147" i="24" a="1"/>
  <c r="AX147" i="24" s="1"/>
  <c r="GI146" i="24" a="1"/>
  <c r="GI146" i="24" s="1"/>
  <c r="DW146" i="24" a="1"/>
  <c r="DW146" i="24" s="1"/>
  <c r="BK146" i="24" a="1"/>
  <c r="BK146" i="24" s="1"/>
  <c r="JJ145" i="24" a="1"/>
  <c r="JJ145" i="24" s="1"/>
  <c r="IV147" i="24" a="1"/>
  <c r="IV147" i="24" s="1"/>
  <c r="JK146" i="24" a="1"/>
  <c r="JK146" i="24" s="1"/>
  <c r="DF146" i="24" a="1"/>
  <c r="DF146" i="24" s="1"/>
  <c r="IT145" i="24" a="1"/>
  <c r="IT145" i="24" s="1"/>
  <c r="GJ145" i="24" a="1"/>
  <c r="GJ145" i="24" s="1"/>
  <c r="DX145" i="24" a="1"/>
  <c r="DX145" i="24" s="1"/>
  <c r="BL145" i="24" a="1"/>
  <c r="BL145" i="24" s="1"/>
  <c r="JK144" i="24" a="1"/>
  <c r="JK144" i="24" s="1"/>
  <c r="GY144" i="24" a="1"/>
  <c r="GY144" i="24" s="1"/>
  <c r="GC143" i="24" a="1"/>
  <c r="GC143" i="24" s="1"/>
  <c r="ED143" i="24" a="1"/>
  <c r="ED143" i="24" s="1"/>
  <c r="CC143" i="24" a="1"/>
  <c r="CC143" i="24" s="1"/>
  <c r="AG143" i="24" a="1"/>
  <c r="AG143" i="24" s="1"/>
  <c r="GR142" i="24" a="1"/>
  <c r="GR142" i="24" s="1"/>
  <c r="ES142" i="24" a="1"/>
  <c r="ES142" i="24" s="1"/>
  <c r="CU142" i="24" a="1"/>
  <c r="CU142" i="24" s="1"/>
  <c r="BW142" i="24" a="1"/>
  <c r="BW142" i="24" s="1"/>
  <c r="HZ147" i="24" a="1"/>
  <c r="HZ147" i="24" s="1"/>
  <c r="AE147" i="24" a="1"/>
  <c r="AE147" i="24" s="1"/>
  <c r="EQ146" i="24" a="1"/>
  <c r="EQ146" i="24" s="1"/>
  <c r="AY146" i="24" a="1"/>
  <c r="AY146" i="24" s="1"/>
  <c r="FI145" i="24" a="1"/>
  <c r="FI145" i="24" s="1"/>
  <c r="DJ145" i="24" a="1"/>
  <c r="DJ145" i="24" s="1"/>
  <c r="BI145" i="24" a="1"/>
  <c r="BI145" i="24" s="1"/>
  <c r="M145" i="24" a="1"/>
  <c r="M145" i="24" s="1"/>
  <c r="FX144" i="24" a="1"/>
  <c r="FX144" i="24" s="1"/>
  <c r="DY144" i="24" a="1"/>
  <c r="DY144" i="24" s="1"/>
  <c r="BX144" i="24" a="1"/>
  <c r="BX144" i="24" s="1"/>
  <c r="AB144" i="24" a="1"/>
  <c r="AB144" i="24" s="1"/>
  <c r="GM143" i="24" a="1"/>
  <c r="GM143" i="24" s="1"/>
  <c r="EN143" i="24" a="1"/>
  <c r="EN143" i="24" s="1"/>
  <c r="CM143" i="24" a="1"/>
  <c r="CM143" i="24" s="1"/>
  <c r="AQ143" i="24" a="1"/>
  <c r="AQ143" i="24" s="1"/>
  <c r="HB142" i="24" a="1"/>
  <c r="HB142" i="24" s="1"/>
  <c r="FC142" i="24" a="1"/>
  <c r="FC142" i="24" s="1"/>
  <c r="DB142" i="24" a="1"/>
  <c r="DB142" i="24" s="1"/>
  <c r="EC147" i="24" a="1"/>
  <c r="EC147" i="24" s="1"/>
  <c r="GY145" i="24" a="1"/>
  <c r="GY145" i="24" s="1"/>
  <c r="EM145" i="24" a="1"/>
  <c r="EM145" i="24" s="1"/>
  <c r="CQ145" i="24" a="1"/>
  <c r="CQ145" i="24" s="1"/>
  <c r="AJ145" i="24" a="1"/>
  <c r="AJ145" i="24" s="1"/>
  <c r="GX144" i="24" a="1"/>
  <c r="GX144" i="24" s="1"/>
  <c r="FB144" i="24" a="1"/>
  <c r="FB144" i="24" s="1"/>
  <c r="DF144" i="24" a="1"/>
  <c r="DF144" i="24" s="1"/>
  <c r="AY144" i="24" a="1"/>
  <c r="AY144" i="24" s="1"/>
  <c r="HM143" i="24" a="1"/>
  <c r="HM143" i="24" s="1"/>
  <c r="FQ143" i="24" a="1"/>
  <c r="FQ143" i="24" s="1"/>
  <c r="DU143" i="24" a="1"/>
  <c r="DU143" i="24" s="1"/>
  <c r="BN143" i="24" a="1"/>
  <c r="BN143" i="24" s="1"/>
  <c r="IB142" i="24" a="1"/>
  <c r="IB142" i="24" s="1"/>
  <c r="GF142" i="24" a="1"/>
  <c r="GF142" i="24" s="1"/>
  <c r="EJ142" i="24" a="1"/>
  <c r="EJ142" i="24" s="1"/>
  <c r="CL142" i="24" a="1"/>
  <c r="CL142" i="24" s="1"/>
  <c r="AL142" i="24" a="1"/>
  <c r="AL142" i="24" s="1"/>
  <c r="N142" i="24" a="1"/>
  <c r="N142" i="24" s="1"/>
  <c r="CR148" i="24" a="1"/>
  <c r="CR148" i="24" s="1"/>
  <c r="EX147" i="24" a="1"/>
  <c r="EX147" i="24" s="1"/>
  <c r="CM146" i="24" a="1"/>
  <c r="CM146" i="24" s="1"/>
  <c r="JF145" i="24" a="1"/>
  <c r="JF145" i="24" s="1"/>
  <c r="GH145" i="24" a="1"/>
  <c r="GH145" i="24" s="1"/>
  <c r="EG145" i="24" a="1"/>
  <c r="EG145" i="24" s="1"/>
  <c r="AD145" i="24" a="1"/>
  <c r="AD145" i="24" s="1"/>
  <c r="IS144" i="24" a="1"/>
  <c r="IS144" i="24" s="1"/>
  <c r="GW144" i="24" a="1"/>
  <c r="GW144" i="24" s="1"/>
  <c r="EV144" i="24" a="1"/>
  <c r="EV144" i="24" s="1"/>
  <c r="AS144" i="24" a="1"/>
  <c r="AS144" i="24" s="1"/>
  <c r="JH143" i="24" a="1"/>
  <c r="JH143" i="24" s="1"/>
  <c r="HL143" i="24" a="1"/>
  <c r="HL143" i="24" s="1"/>
  <c r="FK143" i="24" a="1"/>
  <c r="FK143" i="24" s="1"/>
  <c r="BH143" i="24" a="1"/>
  <c r="BH143" i="24" s="1"/>
  <c r="L143" i="24" a="1"/>
  <c r="L143" i="24" s="1"/>
  <c r="IL142" i="24" a="1"/>
  <c r="IL142" i="24" s="1"/>
  <c r="EY142" i="24" a="1"/>
  <c r="EY142" i="24" s="1"/>
  <c r="DN142" i="24" a="1"/>
  <c r="DN142" i="24" s="1"/>
  <c r="S142" i="24" a="1"/>
  <c r="S142" i="24" s="1"/>
  <c r="DY148" i="24" a="1"/>
  <c r="DY148" i="24" s="1"/>
  <c r="P147" i="24" a="1"/>
  <c r="P147" i="24" s="1"/>
  <c r="BB146" i="24" a="1"/>
  <c r="BB146" i="24" s="1"/>
  <c r="GQ145" i="24" a="1"/>
  <c r="GQ145" i="24" s="1"/>
  <c r="DT145" i="24" a="1"/>
  <c r="DT145" i="24" s="1"/>
  <c r="G145" i="24" a="1"/>
  <c r="G145" i="24" s="1"/>
  <c r="FZ144" i="24" a="1"/>
  <c r="FZ144" i="24" s="1"/>
  <c r="CH144" i="24" a="1"/>
  <c r="CH144" i="24" s="1"/>
  <c r="JA143" i="24" a="1"/>
  <c r="JA143" i="24" s="1"/>
  <c r="FI143" i="24" a="1"/>
  <c r="FI143" i="24" s="1"/>
  <c r="BQ143" i="24" a="1"/>
  <c r="BQ143" i="24" s="1"/>
  <c r="IJ142" i="24" a="1"/>
  <c r="IJ142" i="24" s="1"/>
  <c r="FM142" i="24" a="1"/>
  <c r="FM142" i="24" s="1"/>
  <c r="CB142" i="24" a="1"/>
  <c r="CB142" i="24" s="1"/>
  <c r="AH142" i="24" a="1"/>
  <c r="AH142" i="24" s="1"/>
  <c r="JK147" i="24" a="1"/>
  <c r="JK147" i="24" s="1"/>
  <c r="EI146" i="24" a="1"/>
  <c r="EI146" i="24" s="1"/>
  <c r="HA145" i="24" a="1"/>
  <c r="HA145" i="24" s="1"/>
  <c r="GJ144" i="24" a="1"/>
  <c r="GJ144" i="24" s="1"/>
  <c r="FH143" i="24" a="1"/>
  <c r="FH143" i="24" s="1"/>
  <c r="BP143" i="24" a="1"/>
  <c r="BP143" i="24" s="1"/>
  <c r="CB147" i="24" a="1"/>
  <c r="CB147" i="24" s="1"/>
  <c r="FN143" i="24" a="1"/>
  <c r="FN143" i="24" s="1"/>
  <c r="IO142" i="24" a="1"/>
  <c r="IO142" i="24" s="1"/>
  <c r="DC146" i="24" a="1"/>
  <c r="DC146" i="24" s="1"/>
  <c r="CS145" i="24" a="1"/>
  <c r="CS145" i="24" s="1"/>
  <c r="FT144" i="24" a="1"/>
  <c r="FT144" i="24" s="1"/>
  <c r="IU143" i="24" a="1"/>
  <c r="IU143" i="24" s="1"/>
  <c r="BK143" i="24" a="1"/>
  <c r="BK143" i="24" s="1"/>
  <c r="EL142" i="24" a="1"/>
  <c r="EL142" i="24" s="1"/>
  <c r="EW142" i="24" a="1"/>
  <c r="EW142" i="24" s="1"/>
  <c r="W145" i="24" a="1"/>
  <c r="W145" i="24" s="1"/>
  <c r="HO146" i="24" a="1"/>
  <c r="HO146" i="24" s="1"/>
  <c r="F7" i="7"/>
  <c r="FM147" i="24" a="1"/>
  <c r="FM147" i="24" s="1"/>
  <c r="CF147" i="24" a="1"/>
  <c r="CF147" i="24" s="1"/>
  <c r="IU148" i="24" a="1"/>
  <c r="IU148" i="24" s="1"/>
  <c r="DO148" i="24" a="1"/>
  <c r="DO148" i="24" s="1"/>
  <c r="HK147" i="24" a="1"/>
  <c r="HK147" i="24" s="1"/>
  <c r="ED147" i="24" a="1"/>
  <c r="ED147" i="24" s="1"/>
  <c r="BR147" i="24" a="1"/>
  <c r="BR147" i="24" s="1"/>
  <c r="F147" i="24" a="1"/>
  <c r="F147" i="24" s="1"/>
  <c r="HE146" i="24" a="1"/>
  <c r="HE146" i="24" s="1"/>
  <c r="BU148" i="24" a="1"/>
  <c r="BU148" i="24" s="1"/>
  <c r="HH147" i="24" a="1"/>
  <c r="HH147" i="24" s="1"/>
  <c r="CJ147" i="24" a="1"/>
  <c r="CJ147" i="24" s="1"/>
  <c r="HW146" i="24" a="1"/>
  <c r="HW146" i="24" s="1"/>
  <c r="FA146" i="24" a="1"/>
  <c r="FA146" i="24" s="1"/>
  <c r="CO146" i="24" a="1"/>
  <c r="CO146" i="24" s="1"/>
  <c r="AC146" i="24" a="1"/>
  <c r="AC146" i="24" s="1"/>
  <c r="IM145" i="24" a="1"/>
  <c r="IM145" i="24" s="1"/>
  <c r="EA148" i="24" a="1"/>
  <c r="EA148" i="24" s="1"/>
  <c r="JN147" i="24" a="1"/>
  <c r="JN147" i="24" s="1"/>
  <c r="EP147" i="24" a="1"/>
  <c r="EP147" i="24" s="1"/>
  <c r="R147" i="24" a="1"/>
  <c r="R147" i="24" s="1"/>
  <c r="FS146" i="24" a="1"/>
  <c r="FS146" i="24" s="1"/>
  <c r="DG146" i="24" a="1"/>
  <c r="DG146" i="24" s="1"/>
  <c r="AU146" i="24" a="1"/>
  <c r="AU146" i="24" s="1"/>
  <c r="IC148" i="24" a="1"/>
  <c r="IC148" i="24" s="1"/>
  <c r="GJ147" i="24" a="1"/>
  <c r="GJ147" i="24" s="1"/>
  <c r="GZ146" i="24" a="1"/>
  <c r="GZ146" i="24" s="1"/>
  <c r="BZ146" i="24" a="1"/>
  <c r="BZ146" i="24" s="1"/>
  <c r="ID145" i="24" a="1"/>
  <c r="ID145" i="24" s="1"/>
  <c r="FT145" i="24" a="1"/>
  <c r="FT145" i="24" s="1"/>
  <c r="DH145" i="24" a="1"/>
  <c r="DH145" i="24" s="1"/>
  <c r="AV145" i="24" a="1"/>
  <c r="AV145" i="24" s="1"/>
  <c r="IU144" i="24" a="1"/>
  <c r="IU144" i="24" s="1"/>
  <c r="GI144" i="24" a="1"/>
  <c r="GI144" i="24" s="1"/>
  <c r="HQ143" i="24" a="1"/>
  <c r="HQ143" i="24" s="1"/>
  <c r="DQ143" i="24" a="1"/>
  <c r="DQ143" i="24" s="1"/>
  <c r="BR143" i="24" a="1"/>
  <c r="BR143" i="24" s="1"/>
  <c r="Q143" i="24" a="1"/>
  <c r="Q143" i="24" s="1"/>
  <c r="IF142" i="24" a="1"/>
  <c r="IF142" i="24" s="1"/>
  <c r="EF142" i="24" a="1"/>
  <c r="EF142" i="24" s="1"/>
  <c r="CO142" i="24" a="1"/>
  <c r="CO142" i="24" s="1"/>
  <c r="BO142" i="24" a="1"/>
  <c r="BO142" i="24" s="1"/>
  <c r="DS148" i="24" a="1"/>
  <c r="DS148" i="24" s="1"/>
  <c r="IO146" i="24" a="1"/>
  <c r="IO146" i="24" s="1"/>
  <c r="DP146" i="24" a="1"/>
  <c r="DP146" i="24" s="1"/>
  <c r="S146" i="24" a="1"/>
  <c r="S146" i="24" s="1"/>
  <c r="GW145" i="24" a="1"/>
  <c r="GW145" i="24" s="1"/>
  <c r="CW145" i="24" a="1"/>
  <c r="CW145" i="24" s="1"/>
  <c r="AX145" i="24" a="1"/>
  <c r="AX145" i="24" s="1"/>
  <c r="JH144" i="24" a="1"/>
  <c r="JH144" i="24" s="1"/>
  <c r="HL144" i="24" a="1"/>
  <c r="HL144" i="24" s="1"/>
  <c r="DL144" i="24" a="1"/>
  <c r="DL144" i="24" s="1"/>
  <c r="BM144" i="24" a="1"/>
  <c r="BM144" i="24" s="1"/>
  <c r="L144" i="24" a="1"/>
  <c r="L144" i="24" s="1"/>
  <c r="IA143" i="24" a="1"/>
  <c r="IA143" i="24" s="1"/>
  <c r="EA143" i="24" a="1"/>
  <c r="EA143" i="24" s="1"/>
  <c r="CB143" i="24" a="1"/>
  <c r="CB143" i="24" s="1"/>
  <c r="AA143" i="24" a="1"/>
  <c r="AA143" i="24" s="1"/>
  <c r="IP142" i="24" a="1"/>
  <c r="IP142" i="24" s="1"/>
  <c r="EP142" i="24" a="1"/>
  <c r="EP142" i="24" s="1"/>
  <c r="GB148" i="24" a="1"/>
  <c r="GB148" i="24" s="1"/>
  <c r="JP146" i="24" a="1"/>
  <c r="JP146" i="24" s="1"/>
  <c r="AW146" i="24" a="1"/>
  <c r="AW146" i="24" s="1"/>
  <c r="DW145" i="24" a="1"/>
  <c r="DW145" i="24" s="1"/>
  <c r="CA145" i="24" a="1"/>
  <c r="CA145" i="24" s="1"/>
  <c r="AE145" i="24" a="1"/>
  <c r="AE145" i="24" s="1"/>
  <c r="II144" i="24" a="1"/>
  <c r="II144" i="24" s="1"/>
  <c r="EL144" i="24" a="1"/>
  <c r="EL144" i="24" s="1"/>
  <c r="CP144" i="24" a="1"/>
  <c r="CP144" i="24" s="1"/>
  <c r="AT144" i="24" a="1"/>
  <c r="AT144" i="24" s="1"/>
  <c r="IX143" i="24" a="1"/>
  <c r="IX143" i="24" s="1"/>
  <c r="FA143" i="24" a="1"/>
  <c r="FA143" i="24" s="1"/>
  <c r="DE143" i="24" a="1"/>
  <c r="DE143" i="24" s="1"/>
  <c r="BI143" i="24" a="1"/>
  <c r="BI143" i="24" s="1"/>
  <c r="JM142" i="24" a="1"/>
  <c r="JM142" i="24" s="1"/>
  <c r="FP142" i="24" a="1"/>
  <c r="FP142" i="24" s="1"/>
  <c r="DT142" i="24" a="1"/>
  <c r="DT142" i="24" s="1"/>
  <c r="CH142" i="24" a="1"/>
  <c r="CH142" i="24" s="1"/>
  <c r="BF142" i="24" a="1"/>
  <c r="BF142" i="24" s="1"/>
  <c r="F142" i="24" a="1"/>
  <c r="F142" i="24" s="1"/>
  <c r="AF148" i="24" a="1"/>
  <c r="AF148" i="24" s="1"/>
  <c r="DG147" i="24" a="1"/>
  <c r="DG147" i="24" s="1"/>
  <c r="FT146" i="24" a="1"/>
  <c r="FT146" i="24" s="1"/>
  <c r="HN145" i="24" a="1"/>
  <c r="HN145" i="24" s="1"/>
  <c r="FR145" i="24" a="1"/>
  <c r="FR145" i="24" s="1"/>
  <c r="DV145" i="24" a="1"/>
  <c r="DV145" i="24" s="1"/>
  <c r="BU145" i="24" a="1"/>
  <c r="BU145" i="24" s="1"/>
  <c r="IC144" i="24" a="1"/>
  <c r="IC144" i="24" s="1"/>
  <c r="GG144" i="24" a="1"/>
  <c r="GG144" i="24" s="1"/>
  <c r="EK144" i="24" a="1"/>
  <c r="EK144" i="24" s="1"/>
  <c r="CJ144" i="24" a="1"/>
  <c r="CJ144" i="24" s="1"/>
  <c r="IR143" i="24" a="1"/>
  <c r="IR143" i="24" s="1"/>
  <c r="GV143" i="24" a="1"/>
  <c r="GV143" i="24" s="1"/>
  <c r="EZ143" i="24" a="1"/>
  <c r="EZ143" i="24" s="1"/>
  <c r="CY143" i="24" a="1"/>
  <c r="CY143" i="24" s="1"/>
  <c r="G143" i="24" a="1"/>
  <c r="G143" i="24" s="1"/>
  <c r="GE142" i="24" a="1"/>
  <c r="GE142" i="24" s="1"/>
  <c r="ET142" i="24" a="1"/>
  <c r="ET142" i="24" s="1"/>
  <c r="AI142" i="24" a="1"/>
  <c r="AI142" i="24" s="1"/>
  <c r="P142" i="24" a="1"/>
  <c r="P142" i="24" s="1"/>
  <c r="JL147" i="24" a="1"/>
  <c r="JL147" i="24" s="1"/>
  <c r="AG146" i="24" a="1"/>
  <c r="AG146" i="24" s="1"/>
  <c r="GF145" i="24" a="1"/>
  <c r="GF145" i="24" s="1"/>
  <c r="CN145" i="24" a="1"/>
  <c r="CN145" i="24" s="1"/>
  <c r="JG144" i="24" a="1"/>
  <c r="JG144" i="24" s="1"/>
  <c r="FO144" i="24" a="1"/>
  <c r="FO144" i="24" s="1"/>
  <c r="BB144" i="24" a="1"/>
  <c r="BB144" i="24" s="1"/>
  <c r="HU143" i="24" a="1"/>
  <c r="HU143" i="24" s="1"/>
  <c r="EX143" i="24" a="1"/>
  <c r="EX143" i="24" s="1"/>
  <c r="BF143" i="24" a="1"/>
  <c r="BF143" i="24" s="1"/>
  <c r="HY142" i="24" a="1"/>
  <c r="HY142" i="24" s="1"/>
  <c r="EG142" i="24" a="1"/>
  <c r="EG142" i="24" s="1"/>
  <c r="BT142" i="24" a="1"/>
  <c r="BT142" i="24" s="1"/>
  <c r="AC142" i="24" a="1"/>
  <c r="AC142" i="24" s="1"/>
  <c r="EM147" i="24" a="1"/>
  <c r="EM147" i="24" s="1"/>
  <c r="BW146" i="24" a="1"/>
  <c r="BW146" i="24" s="1"/>
  <c r="GP145" i="24" a="1"/>
  <c r="GP145" i="24" s="1"/>
  <c r="CC145" i="24" a="1"/>
  <c r="CC145" i="24" s="1"/>
  <c r="IV144" i="24" a="1"/>
  <c r="IV144" i="24" s="1"/>
  <c r="FD144" i="24" a="1"/>
  <c r="FD144" i="24" s="1"/>
  <c r="BL144" i="24" a="1"/>
  <c r="BL144" i="24" s="1"/>
  <c r="IE143" i="24" a="1"/>
  <c r="IE143" i="24" s="1"/>
  <c r="HN142" i="24" a="1"/>
  <c r="HN142" i="24" s="1"/>
  <c r="DV142" i="24" a="1"/>
  <c r="DV142" i="24" s="1"/>
  <c r="L142" i="24" a="1"/>
  <c r="L142" i="24" s="1"/>
  <c r="ET146" i="24" a="1"/>
  <c r="ET146" i="24" s="1"/>
  <c r="EJ145" i="24" a="1"/>
  <c r="EJ145" i="24" s="1"/>
  <c r="HK144" i="24" a="1"/>
  <c r="HK144" i="24" s="1"/>
  <c r="AA144" i="24" a="1"/>
  <c r="AA144" i="24" s="1"/>
  <c r="DB143" i="24" a="1"/>
  <c r="DB143" i="24" s="1"/>
  <c r="HT142" i="24" a="1"/>
  <c r="HT142" i="24" s="1"/>
  <c r="BA142" i="24" a="1"/>
  <c r="BA142" i="24" s="1"/>
  <c r="IP147" i="24" a="1"/>
  <c r="IP147" i="24" s="1"/>
  <c r="HQ145" i="24" a="1"/>
  <c r="HQ145" i="24" s="1"/>
  <c r="BB145" i="24" a="1"/>
  <c r="BB145" i="24" s="1"/>
  <c r="EC144" i="24" a="1"/>
  <c r="EC144" i="24" s="1"/>
  <c r="GI143" i="24" a="1"/>
  <c r="GI143" i="24" s="1"/>
  <c r="JJ142" i="24" a="1"/>
  <c r="JJ142" i="24" s="1"/>
  <c r="AZ142" i="24" a="1"/>
  <c r="AZ142" i="24" s="1"/>
  <c r="AL144" i="24" a="1"/>
  <c r="AL144" i="24" s="1"/>
  <c r="DD145" i="24" a="1"/>
  <c r="DD145" i="24" s="1"/>
  <c r="HY147" i="24" a="1"/>
  <c r="HY147" i="24" s="1"/>
  <c r="ER147" i="24" a="1"/>
  <c r="ER147" i="24" s="1"/>
  <c r="IN146" i="24" a="1"/>
  <c r="IN146" i="24" s="1"/>
  <c r="HJ148" i="24" a="1"/>
  <c r="HJ148" i="24" s="1"/>
  <c r="L148" i="24" a="1"/>
  <c r="L148" i="24" s="1"/>
  <c r="GP147" i="24" a="1"/>
  <c r="GP147" i="24" s="1"/>
  <c r="DN147" i="24" a="1"/>
  <c r="DN147" i="24" s="1"/>
  <c r="BB147" i="24" a="1"/>
  <c r="BB147" i="24" s="1"/>
  <c r="JA146" i="24" a="1"/>
  <c r="JA146" i="24" s="1"/>
  <c r="HM148" i="24" a="1"/>
  <c r="HM148" i="24" s="1"/>
  <c r="AO148" i="24" a="1"/>
  <c r="AO148" i="24" s="1"/>
  <c r="GB147" i="24" a="1"/>
  <c r="GB147" i="24" s="1"/>
  <c r="BD147" i="24" a="1"/>
  <c r="BD147" i="24" s="1"/>
  <c r="GX146" i="24" a="1"/>
  <c r="GX146" i="24" s="1"/>
  <c r="EK146" i="24" a="1"/>
  <c r="EK146" i="24" s="1"/>
  <c r="BY146" i="24" a="1"/>
  <c r="BY146" i="24" s="1"/>
  <c r="M146" i="24" a="1"/>
  <c r="M146" i="24" s="1"/>
  <c r="IE145" i="24" a="1"/>
  <c r="IE145" i="24" s="1"/>
  <c r="CU148" i="24" a="1"/>
  <c r="CU148" i="24" s="1"/>
  <c r="IH147" i="24" a="1"/>
  <c r="IH147" i="24" s="1"/>
  <c r="DJ147" i="24" a="1"/>
  <c r="DJ147" i="24" s="1"/>
  <c r="IW146" i="24" a="1"/>
  <c r="IW146" i="24" s="1"/>
  <c r="FC146" i="24" a="1"/>
  <c r="FC146" i="24" s="1"/>
  <c r="CQ146" i="24" a="1"/>
  <c r="CQ146" i="24" s="1"/>
  <c r="AE146" i="24" a="1"/>
  <c r="AE146" i="24" s="1"/>
  <c r="DI148" i="24" a="1"/>
  <c r="DI148" i="24" s="1"/>
  <c r="DX147" i="24" a="1"/>
  <c r="DX147" i="24" s="1"/>
  <c r="FR146" i="24" a="1"/>
  <c r="FR146" i="24" s="1"/>
  <c r="AT146" i="24" a="1"/>
  <c r="AT146" i="24" s="1"/>
  <c r="HP145" i="24" a="1"/>
  <c r="HP145" i="24" s="1"/>
  <c r="FD145" i="24" a="1"/>
  <c r="FD145" i="24" s="1"/>
  <c r="CR145" i="24" a="1"/>
  <c r="CR145" i="24" s="1"/>
  <c r="AF145" i="24" a="1"/>
  <c r="AF145" i="24" s="1"/>
  <c r="IE144" i="24" a="1"/>
  <c r="IE144" i="24" s="1"/>
  <c r="FS144" i="24" a="1"/>
  <c r="FS144" i="24" s="1"/>
  <c r="HA143" i="24" a="1"/>
  <c r="HA143" i="24" s="1"/>
  <c r="FE143" i="24" a="1"/>
  <c r="FE143" i="24" s="1"/>
  <c r="BE143" i="24" a="1"/>
  <c r="BE143" i="24" s="1"/>
  <c r="F143" i="24" a="1"/>
  <c r="F143" i="24" s="1"/>
  <c r="HP142" i="24" a="1"/>
  <c r="HP142" i="24" s="1"/>
  <c r="FT142" i="24" a="1"/>
  <c r="FT142" i="24" s="1"/>
  <c r="CI142" i="24" a="1"/>
  <c r="CI142" i="24" s="1"/>
  <c r="BI142" i="24" a="1"/>
  <c r="BI142" i="24" s="1"/>
  <c r="BG148" i="24" a="1"/>
  <c r="BG148" i="24" s="1"/>
  <c r="EH147" i="24" a="1"/>
  <c r="EH147" i="24" s="1"/>
  <c r="CU146" i="24" a="1"/>
  <c r="CU146" i="24" s="1"/>
  <c r="JC145" i="24" a="1"/>
  <c r="JC145" i="24" s="1"/>
  <c r="GG145" i="24" a="1"/>
  <c r="GG145" i="24" s="1"/>
  <c r="EK145" i="24" a="1"/>
  <c r="EK145" i="24" s="1"/>
  <c r="AK145" i="24" a="1"/>
  <c r="AK145" i="24" s="1"/>
  <c r="IW144" i="24" a="1"/>
  <c r="IW144" i="24" s="1"/>
  <c r="GV144" i="24" a="1"/>
  <c r="GV144" i="24" s="1"/>
  <c r="EZ144" i="24" a="1"/>
  <c r="EZ144" i="24" s="1"/>
  <c r="AZ144" i="24" a="1"/>
  <c r="AZ144" i="24" s="1"/>
  <c r="JL143" i="24" a="1"/>
  <c r="JL143" i="24" s="1"/>
  <c r="HK143" i="24" a="1"/>
  <c r="HK143" i="24" s="1"/>
  <c r="FO143" i="24" a="1"/>
  <c r="FO143" i="24" s="1"/>
  <c r="BO143" i="24" a="1"/>
  <c r="BO143" i="24" s="1"/>
  <c r="P143" i="24" a="1"/>
  <c r="P143" i="24" s="1"/>
  <c r="HZ142" i="24" a="1"/>
  <c r="HZ142" i="24" s="1"/>
  <c r="GD142" i="24" a="1"/>
  <c r="GD142" i="24" s="1"/>
  <c r="BB148" i="24" a="1"/>
  <c r="BB148" i="24" s="1"/>
  <c r="GP146" i="24" a="1"/>
  <c r="GP146" i="24" s="1"/>
  <c r="IV145" i="24" a="1"/>
  <c r="IV145" i="24" s="1"/>
  <c r="FH145" i="24" a="1"/>
  <c r="FH145" i="24" s="1"/>
  <c r="BK145" i="24" a="1"/>
  <c r="BK145" i="24" s="1"/>
  <c r="O145" i="24" a="1"/>
  <c r="O145" i="24" s="1"/>
  <c r="ID144" i="24" a="1"/>
  <c r="ID144" i="24" s="1"/>
  <c r="FW144" i="24" a="1"/>
  <c r="FW144" i="24" s="1"/>
  <c r="BZ144" i="24" a="1"/>
  <c r="BZ144" i="24" s="1"/>
  <c r="AD144" i="24" a="1"/>
  <c r="AD144" i="24" s="1"/>
  <c r="IS143" i="24" a="1"/>
  <c r="IS143" i="24" s="1"/>
  <c r="GL143" i="24" a="1"/>
  <c r="GL143" i="24" s="1"/>
  <c r="CO143" i="24" a="1"/>
  <c r="CO143" i="24" s="1"/>
  <c r="AS143" i="24" a="1"/>
  <c r="AS143" i="24" s="1"/>
  <c r="JH142" i="24" a="1"/>
  <c r="JH142" i="24" s="1"/>
  <c r="HA142" i="24" a="1"/>
  <c r="HA142" i="24" s="1"/>
  <c r="DD142" i="24" a="1"/>
  <c r="DD142" i="24" s="1"/>
  <c r="BZ142" i="24" a="1"/>
  <c r="BZ142" i="24" s="1"/>
  <c r="BB142" i="24" a="1"/>
  <c r="BB142" i="24" s="1"/>
  <c r="Y142" i="24" a="1"/>
  <c r="Y142" i="24" s="1"/>
  <c r="IE147" i="24" a="1"/>
  <c r="IE147" i="24" s="1"/>
  <c r="AU147" i="24" a="1"/>
  <c r="AU147" i="24" s="1"/>
  <c r="EY146" i="24" a="1"/>
  <c r="EY146" i="24" s="1"/>
  <c r="AV146" i="24" a="1"/>
  <c r="AV146" i="24" s="1"/>
  <c r="FB145" i="24" a="1"/>
  <c r="FB145" i="24" s="1"/>
  <c r="DF145" i="24" a="1"/>
  <c r="DF145" i="24" s="1"/>
  <c r="BJ145" i="24" a="1"/>
  <c r="BJ145" i="24" s="1"/>
  <c r="I145" i="24" a="1"/>
  <c r="I145" i="24" s="1"/>
  <c r="FQ144" i="24" a="1"/>
  <c r="FQ144" i="24" s="1"/>
  <c r="DU144" i="24" a="1"/>
  <c r="DU144" i="24" s="1"/>
  <c r="BY144" i="24" a="1"/>
  <c r="BY144" i="24" s="1"/>
  <c r="X144" i="24" a="1"/>
  <c r="X144" i="24" s="1"/>
  <c r="GF143" i="24" a="1"/>
  <c r="GF143" i="24" s="1"/>
  <c r="EJ143" i="24" a="1"/>
  <c r="EJ143" i="24" s="1"/>
  <c r="CN143" i="24" a="1"/>
  <c r="CN143" i="24" s="1"/>
  <c r="AM143" i="24" a="1"/>
  <c r="AM143" i="24" s="1"/>
  <c r="HK142" i="24" a="1"/>
  <c r="HK142" i="24" s="1"/>
  <c r="FZ142" i="24" a="1"/>
  <c r="FZ142" i="24" s="1"/>
  <c r="AY142" i="24" a="1"/>
  <c r="AY142" i="24" s="1"/>
  <c r="AF142" i="24" a="1"/>
  <c r="AF142" i="24" s="1"/>
  <c r="FZ146" i="24" a="1"/>
  <c r="FZ146" i="24" s="1"/>
  <c r="BH145" i="24" a="1"/>
  <c r="BH145" i="24" s="1"/>
  <c r="IA144" i="24" a="1"/>
  <c r="IA144" i="24" s="1"/>
  <c r="AQ144" i="24" a="1"/>
  <c r="AQ144" i="24" s="1"/>
  <c r="HJ143" i="24" a="1"/>
  <c r="HJ143" i="24" s="1"/>
  <c r="DR143" i="24" a="1"/>
  <c r="DR143" i="24" s="1"/>
  <c r="DA142" i="24" a="1"/>
  <c r="DA142" i="24" s="1"/>
  <c r="BD142" i="24" a="1"/>
  <c r="BD142" i="24" s="1"/>
  <c r="BF147" i="24" a="1"/>
  <c r="BF147" i="24" s="1"/>
  <c r="AF146" i="24" a="1"/>
  <c r="AF146" i="24" s="1"/>
  <c r="FJ145" i="24" a="1"/>
  <c r="FJ145" i="24" s="1"/>
  <c r="BR145" i="24" a="1"/>
  <c r="BR145" i="24" s="1"/>
  <c r="IK144" i="24" a="1"/>
  <c r="IK144" i="24" s="1"/>
  <c r="DX144" i="24" a="1"/>
  <c r="DX144" i="24" s="1"/>
  <c r="AF144" i="24" a="1"/>
  <c r="AF144" i="24" s="1"/>
  <c r="HT143" i="24" a="1"/>
  <c r="HT143" i="24" s="1"/>
  <c r="DG143" i="24" a="1"/>
  <c r="DG143" i="24" s="1"/>
  <c r="O143" i="24" a="1"/>
  <c r="O143" i="24" s="1"/>
  <c r="GH142" i="24" a="1"/>
  <c r="GH142" i="24" s="1"/>
  <c r="DK142" i="24" a="1"/>
  <c r="DK142" i="24" s="1"/>
  <c r="G142" i="24" a="1"/>
  <c r="G142" i="24" s="1"/>
  <c r="V146" i="24" a="1"/>
  <c r="V146" i="24" s="1"/>
  <c r="BX145" i="24" a="1"/>
  <c r="BX145" i="24" s="1"/>
  <c r="GP144" i="24" a="1"/>
  <c r="GP144" i="24" s="1"/>
  <c r="F144" i="24" a="1"/>
  <c r="F144" i="24" s="1"/>
  <c r="CG143" i="24" a="1"/>
  <c r="CG143" i="24" s="1"/>
  <c r="FH142" i="24" a="1"/>
  <c r="FH142" i="24" s="1"/>
  <c r="AP142" i="24" a="1"/>
  <c r="AP142" i="24" s="1"/>
  <c r="CA147" i="24" a="1"/>
  <c r="CA147" i="24" s="1"/>
  <c r="FZ145" i="24" a="1"/>
  <c r="FZ145" i="24" s="1"/>
  <c r="JA144" i="24" a="1"/>
  <c r="JA144" i="24" s="1"/>
  <c r="ER143" i="24" a="1"/>
  <c r="ER143" i="24" s="1"/>
  <c r="HS142" i="24" a="1"/>
  <c r="HS142" i="24" s="1"/>
  <c r="T142" i="24" a="1"/>
  <c r="T142" i="24" s="1"/>
  <c r="BA143" i="24" a="1"/>
  <c r="BA143" i="24" s="1"/>
  <c r="DS144" i="24" a="1"/>
  <c r="DS144" i="24" s="1"/>
  <c r="G7" i="47"/>
  <c r="Z148" i="24" a="1"/>
  <c r="Z148" i="24" s="1"/>
  <c r="HD147" i="24" a="1"/>
  <c r="HD147" i="24" s="1"/>
  <c r="AO147" i="24" a="1"/>
  <c r="AO147" i="24" s="1"/>
  <c r="HS146" i="24" a="1"/>
  <c r="HS146" i="24" s="1"/>
  <c r="BX148" i="24" a="1"/>
  <c r="BX148" i="24" s="1"/>
  <c r="JB147" i="24" a="1"/>
  <c r="JB147" i="24" s="1"/>
  <c r="CX147" i="24" a="1"/>
  <c r="CX147" i="24" s="1"/>
  <c r="AL147" i="24" a="1"/>
  <c r="AL147" i="24" s="1"/>
  <c r="IK146" i="24" a="1"/>
  <c r="IK146" i="24" s="1"/>
  <c r="FA148" i="24" a="1"/>
  <c r="FA148" i="24" s="1"/>
  <c r="I148" i="24" a="1"/>
  <c r="I148" i="24" s="1"/>
  <c r="EV147" i="24" a="1"/>
  <c r="EV147" i="24" s="1"/>
  <c r="X147" i="24" a="1"/>
  <c r="X147" i="24" s="1"/>
  <c r="GG146" i="24" a="1"/>
  <c r="GG146" i="24" s="1"/>
  <c r="DU146" i="24" a="1"/>
  <c r="DU146" i="24" s="1"/>
  <c r="BI146" i="24" a="1"/>
  <c r="BI146" i="24" s="1"/>
  <c r="JH145" i="24" a="1"/>
  <c r="JH145" i="24" s="1"/>
  <c r="IH148" i="24" a="1"/>
  <c r="IH148" i="24" s="1"/>
  <c r="BO148" i="24" a="1"/>
  <c r="BO148" i="24" s="1"/>
  <c r="HB147" i="24" a="1"/>
  <c r="HB147" i="24" s="1"/>
  <c r="CD147" i="24" a="1"/>
  <c r="CD147" i="24" s="1"/>
  <c r="HQ146" i="24" a="1"/>
  <c r="HQ146" i="24" s="1"/>
  <c r="EM146" i="24" a="1"/>
  <c r="EM146" i="24" s="1"/>
  <c r="CA146" i="24" a="1"/>
  <c r="CA146" i="24" s="1"/>
  <c r="O146" i="24" a="1"/>
  <c r="O146" i="24" s="1"/>
  <c r="AW148" i="24" a="1"/>
  <c r="AW148" i="24" s="1"/>
  <c r="BL147" i="24" a="1"/>
  <c r="BL147" i="24" s="1"/>
  <c r="EL146" i="24" a="1"/>
  <c r="EL146" i="24" s="1"/>
  <c r="N146" i="24" a="1"/>
  <c r="N146" i="24" s="1"/>
  <c r="GZ145" i="24" a="1"/>
  <c r="GZ145" i="24" s="1"/>
  <c r="EN145" i="24" a="1"/>
  <c r="EN145" i="24" s="1"/>
  <c r="CB145" i="24" a="1"/>
  <c r="CB145" i="24" s="1"/>
  <c r="P145" i="24" a="1"/>
  <c r="P145" i="24" s="1"/>
  <c r="HO144" i="24" a="1"/>
  <c r="HO144" i="24" s="1"/>
  <c r="GP143" i="24" a="1"/>
  <c r="GP143" i="24" s="1"/>
  <c r="EO143" i="24" a="1"/>
  <c r="EO143" i="24" s="1"/>
  <c r="CS143" i="24" a="1"/>
  <c r="CS143" i="24" s="1"/>
  <c r="JD142" i="24" a="1"/>
  <c r="JD142" i="24" s="1"/>
  <c r="HE142" i="24" a="1"/>
  <c r="HE142" i="24" s="1"/>
  <c r="FD142" i="24" a="1"/>
  <c r="FD142" i="24" s="1"/>
  <c r="DH142" i="24" a="1"/>
  <c r="DH142" i="24" s="1"/>
  <c r="BC142" i="24" a="1"/>
  <c r="BC142" i="24" s="1"/>
  <c r="P148" i="24" a="1"/>
  <c r="P148" i="24" s="1"/>
  <c r="BV147" i="24" a="1"/>
  <c r="BV147" i="24" s="1"/>
  <c r="FW146" i="24" a="1"/>
  <c r="FW146" i="24" s="1"/>
  <c r="HU145" i="24" a="1"/>
  <c r="HU145" i="24" s="1"/>
  <c r="FV145" i="24" a="1"/>
  <c r="FV145" i="24" s="1"/>
  <c r="DU145" i="24" a="1"/>
  <c r="DU145" i="24" s="1"/>
  <c r="BY145" i="24" a="1"/>
  <c r="BY145" i="24" s="1"/>
  <c r="IJ144" i="24" a="1"/>
  <c r="IJ144" i="24" s="1"/>
  <c r="GK144" i="24" a="1"/>
  <c r="GK144" i="24" s="1"/>
  <c r="EJ144" i="24" a="1"/>
  <c r="EJ144" i="24" s="1"/>
  <c r="CN144" i="24" a="1"/>
  <c r="CN144" i="24" s="1"/>
  <c r="IY143" i="24" a="1"/>
  <c r="IY143" i="24" s="1"/>
  <c r="GZ143" i="24" a="1"/>
  <c r="GZ143" i="24" s="1"/>
  <c r="EY143" i="24" a="1"/>
  <c r="EY143" i="24" s="1"/>
  <c r="DC143" i="24" a="1"/>
  <c r="DC143" i="24" s="1"/>
  <c r="JN142" i="24" a="1"/>
  <c r="JN142" i="24" s="1"/>
  <c r="HO142" i="24" a="1"/>
  <c r="HO142" i="24" s="1"/>
  <c r="FN142" i="24" a="1"/>
  <c r="FN142" i="24" s="1"/>
  <c r="DR142" i="24" a="1"/>
  <c r="DR142" i="24" s="1"/>
  <c r="EO146" i="24" a="1"/>
  <c r="EO146" i="24" s="1"/>
  <c r="HT145" i="24" a="1"/>
  <c r="HT145" i="24" s="1"/>
  <c r="FC145" i="24" a="1"/>
  <c r="FC145" i="24" s="1"/>
  <c r="CV145" i="24" a="1"/>
  <c r="CV145" i="24" s="1"/>
  <c r="JJ144" i="24" a="1"/>
  <c r="JJ144" i="24" s="1"/>
  <c r="HN144" i="24" a="1"/>
  <c r="HN144" i="24" s="1"/>
  <c r="FR144" i="24" a="1"/>
  <c r="FR144" i="24" s="1"/>
  <c r="DK144" i="24" a="1"/>
  <c r="DK144" i="24" s="1"/>
  <c r="N144" i="24" a="1"/>
  <c r="N144" i="24" s="1"/>
  <c r="IC143" i="24" a="1"/>
  <c r="IC143" i="24" s="1"/>
  <c r="GG143" i="24" a="1"/>
  <c r="GG143" i="24" s="1"/>
  <c r="DZ143" i="24" a="1"/>
  <c r="DZ143" i="24" s="1"/>
  <c r="AC143" i="24" a="1"/>
  <c r="AC143" i="24" s="1"/>
  <c r="IR142" i="24" a="1"/>
  <c r="IR142" i="24" s="1"/>
  <c r="GV142" i="24" a="1"/>
  <c r="GV142" i="24" s="1"/>
  <c r="EO142" i="24" a="1"/>
  <c r="EO142" i="24" s="1"/>
  <c r="BR142" i="24" a="1"/>
  <c r="BR142" i="24" s="1"/>
  <c r="AT142" i="24" a="1"/>
  <c r="AT142" i="24" s="1"/>
  <c r="V142" i="24" a="1"/>
  <c r="V142" i="24" s="1"/>
  <c r="EM148" i="24" a="1"/>
  <c r="EM148" i="24" s="1"/>
  <c r="IT146" i="24" a="1"/>
  <c r="IT146" i="24" s="1"/>
  <c r="DS146" i="24" a="1"/>
  <c r="DS146" i="24" s="1"/>
  <c r="AA146" i="24" a="1"/>
  <c r="AA146" i="24" s="1"/>
  <c r="GS145" i="24" a="1"/>
  <c r="GS145" i="24" s="1"/>
  <c r="CP145" i="24" a="1"/>
  <c r="CP145" i="24" s="1"/>
  <c r="AT145" i="24" a="1"/>
  <c r="AT145" i="24" s="1"/>
  <c r="JI144" i="24" a="1"/>
  <c r="JI144" i="24" s="1"/>
  <c r="HH144" i="24" a="1"/>
  <c r="HH144" i="24" s="1"/>
  <c r="DE144" i="24" a="1"/>
  <c r="DE144" i="24" s="1"/>
  <c r="BI144" i="24" a="1"/>
  <c r="BI144" i="24" s="1"/>
  <c r="M144" i="24" a="1"/>
  <c r="M144" i="24" s="1"/>
  <c r="HW143" i="24" a="1"/>
  <c r="HW143" i="24" s="1"/>
  <c r="DT143" i="24" a="1"/>
  <c r="DT143" i="24" s="1"/>
  <c r="BX143" i="24" a="1"/>
  <c r="BX143" i="24" s="1"/>
  <c r="AB143" i="24" a="1"/>
  <c r="AB143" i="24" s="1"/>
  <c r="IQ142" i="24" a="1"/>
  <c r="IQ142" i="24" s="1"/>
  <c r="HF142" i="24" a="1"/>
  <c r="HF142" i="24" s="1"/>
  <c r="DS142" i="24" a="1"/>
  <c r="DS142" i="24" s="1"/>
  <c r="AV142" i="24" a="1"/>
  <c r="AV142" i="24" s="1"/>
  <c r="GW148" i="24" a="1"/>
  <c r="GW148" i="24" s="1"/>
  <c r="CW147" i="24" a="1"/>
  <c r="CW147" i="24" s="1"/>
  <c r="DN146" i="24" a="1"/>
  <c r="DN146" i="24" s="1"/>
  <c r="HW145" i="24" a="1"/>
  <c r="HW145" i="24" s="1"/>
  <c r="EE145" i="24" a="1"/>
  <c r="EE145" i="24" s="1"/>
  <c r="DN144" i="24" a="1"/>
  <c r="DN144" i="24" s="1"/>
  <c r="JP142" i="24" a="1"/>
  <c r="JP142" i="24" s="1"/>
  <c r="FX142" i="24" a="1"/>
  <c r="FX142" i="24" s="1"/>
  <c r="DX148" i="24" a="1"/>
  <c r="DX148" i="24" s="1"/>
  <c r="ED145" i="24" a="1"/>
  <c r="ED145" i="24" s="1"/>
  <c r="AL145" i="24" a="1"/>
  <c r="AL145" i="24" s="1"/>
  <c r="DM144" i="24" a="1"/>
  <c r="DM144" i="24" s="1"/>
  <c r="U144" i="24" a="1"/>
  <c r="U144" i="24" s="1"/>
  <c r="GN143" i="24" a="1"/>
  <c r="GN143" i="24" s="1"/>
  <c r="CV143" i="24" a="1"/>
  <c r="CV143" i="24" s="1"/>
  <c r="JO142" i="24" a="1"/>
  <c r="JO142" i="24" s="1"/>
  <c r="FW142" i="24" a="1"/>
  <c r="FW142" i="24" s="1"/>
  <c r="AM142" i="24" a="1"/>
  <c r="AM142" i="24" s="1"/>
  <c r="IR145" i="24" a="1"/>
  <c r="IR145" i="24" s="1"/>
  <c r="BC145" i="24" a="1"/>
  <c r="BC145" i="24" s="1"/>
  <c r="ED144" i="24" a="1"/>
  <c r="ED144" i="24" s="1"/>
  <c r="CV142" i="24" a="1"/>
  <c r="CV142" i="24" s="1"/>
  <c r="J142" i="24" a="1"/>
  <c r="J142" i="24" s="1"/>
  <c r="AV144" i="24" a="1"/>
  <c r="AV144" i="24" s="1"/>
  <c r="BX142" i="24" a="1"/>
  <c r="BX142" i="24" s="1"/>
  <c r="EH143" i="24" a="1"/>
  <c r="EH143" i="24" s="1"/>
  <c r="DY146" i="24" a="1"/>
  <c r="DY146" i="24" s="1"/>
  <c r="F7" i="47"/>
  <c r="FP145" i="24" a="1"/>
  <c r="FP145" i="24" s="1"/>
  <c r="AK147" i="24" a="1"/>
  <c r="AK147" i="24" s="1"/>
  <c r="CN142" i="24" a="1"/>
  <c r="CN142" i="24" s="1"/>
  <c r="AR145" i="24" a="1"/>
  <c r="AR145" i="24" s="1"/>
  <c r="JL145" i="24" a="1"/>
  <c r="JL145" i="24" s="1"/>
  <c r="BH142" i="24" a="1"/>
  <c r="BH142" i="24" s="1"/>
  <c r="CH146" i="24" a="1"/>
  <c r="CH146" i="24" s="1"/>
  <c r="HG145" i="24" a="1"/>
  <c r="HG145" i="24" s="1"/>
  <c r="AK142" i="24" a="1"/>
  <c r="AK142" i="24" s="1"/>
  <c r="CI145" i="24" a="1"/>
  <c r="CI145" i="24" s="1"/>
  <c r="EA142" i="24" a="1"/>
  <c r="EA142" i="24" s="1"/>
  <c r="IK143" i="24" a="1"/>
  <c r="IK143" i="24" s="1"/>
  <c r="DM143" i="24" a="1"/>
  <c r="DM143" i="24" s="1"/>
  <c r="BG144" i="24" a="1"/>
  <c r="BG144" i="24" s="1"/>
  <c r="GZ147" i="24" a="1"/>
  <c r="GZ147" i="24" s="1"/>
  <c r="IM148" i="24" a="1"/>
  <c r="IM148" i="24" s="1"/>
  <c r="GE144" i="24" a="1"/>
  <c r="GE144" i="24" s="1"/>
  <c r="CX144" i="24" a="1"/>
  <c r="CX144" i="24" s="1"/>
  <c r="HV144" i="24" a="1"/>
  <c r="HV144" i="24" s="1"/>
  <c r="FO146" i="24" a="1"/>
  <c r="FO146" i="24" s="1"/>
  <c r="BV143" i="24" a="1"/>
  <c r="BV143" i="24" s="1"/>
  <c r="HI142" i="24" a="1"/>
  <c r="HI142" i="24" s="1"/>
  <c r="CW144" i="24" a="1"/>
  <c r="CW144" i="24" s="1"/>
  <c r="GT143" i="24" a="1"/>
  <c r="GT143" i="24" s="1"/>
  <c r="IZ142" i="24" a="1"/>
  <c r="IZ142" i="24" s="1"/>
  <c r="EB142" i="24" a="1"/>
  <c r="EB142" i="24" s="1"/>
  <c r="AQ8" i="49"/>
  <c r="AM8" i="49"/>
  <c r="AQ21" i="50"/>
  <c r="AL7" i="50"/>
  <c r="AQ7" i="50" s="1"/>
  <c r="JP105" i="24"/>
  <c r="AT26" i="45"/>
  <c r="AU26" i="45" s="1"/>
  <c r="AF36" i="45" s="1"/>
  <c r="X7" i="50"/>
  <c r="JA130" i="38"/>
  <c r="JA127" i="38"/>
  <c r="JA129" i="38"/>
  <c r="JA128" i="38"/>
  <c r="FP130" i="38"/>
  <c r="FN129" i="38"/>
  <c r="FN127" i="38"/>
  <c r="FN130" i="38"/>
  <c r="FN128" i="38"/>
  <c r="GJ130" i="38"/>
  <c r="GJ127" i="38"/>
  <c r="GJ128" i="38"/>
  <c r="GJ129" i="38"/>
  <c r="DS129" i="38"/>
  <c r="DS130" i="38"/>
  <c r="DS127" i="38"/>
  <c r="DS128" i="38"/>
  <c r="AR127" i="38"/>
  <c r="AR129" i="38"/>
  <c r="AR128" i="38"/>
  <c r="AR130" i="38"/>
  <c r="DB129" i="38"/>
  <c r="DB127" i="38"/>
  <c r="DB130" i="38"/>
  <c r="DB128" i="38"/>
  <c r="BL130" i="38"/>
  <c r="BL127" i="38"/>
  <c r="BL128" i="38"/>
  <c r="BL129" i="38"/>
  <c r="BR127" i="38"/>
  <c r="BR128" i="38"/>
  <c r="BR130" i="38"/>
  <c r="BR129" i="38"/>
  <c r="CF129" i="38"/>
  <c r="CF130" i="38"/>
  <c r="CF128" i="38"/>
  <c r="CF127" i="38"/>
  <c r="DW129" i="38"/>
  <c r="DW130" i="38"/>
  <c r="DW127" i="38"/>
  <c r="DW128" i="38"/>
  <c r="DE128" i="38"/>
  <c r="DE130" i="38"/>
  <c r="DE129" i="38"/>
  <c r="DE127" i="38"/>
  <c r="JP129" i="38"/>
  <c r="JP130" i="38"/>
  <c r="JP128" i="38"/>
  <c r="JP127" i="38"/>
  <c r="AZ127" i="38"/>
  <c r="DG128" i="38"/>
  <c r="ID128" i="38"/>
  <c r="ID129" i="38"/>
  <c r="ID130" i="38"/>
  <c r="ID127" i="38"/>
  <c r="GC127" i="38"/>
  <c r="BY128" i="38"/>
  <c r="BY130" i="38"/>
  <c r="BY129" i="38"/>
  <c r="BY127" i="38"/>
  <c r="JG129" i="38"/>
  <c r="JG130" i="38"/>
  <c r="JG127" i="38"/>
  <c r="JG128" i="38"/>
  <c r="DD127" i="38"/>
  <c r="DD129" i="38"/>
  <c r="DD128" i="38"/>
  <c r="DD130" i="38"/>
  <c r="J128" i="38"/>
  <c r="J129" i="38"/>
  <c r="J127" i="38"/>
  <c r="J130" i="38"/>
  <c r="EH127" i="38"/>
  <c r="JF128" i="38"/>
  <c r="DX129" i="38"/>
  <c r="IJ129" i="38"/>
  <c r="IJ130" i="38"/>
  <c r="IJ128" i="38"/>
  <c r="IJ127" i="38"/>
  <c r="CA128" i="38"/>
  <c r="GX128" i="38"/>
  <c r="GX129" i="38"/>
  <c r="GX130" i="38"/>
  <c r="GX127" i="38"/>
  <c r="DQ128" i="38"/>
  <c r="DQ130" i="38"/>
  <c r="DQ129" i="38"/>
  <c r="DQ127" i="38"/>
  <c r="M128" i="38"/>
  <c r="M130" i="38"/>
  <c r="M129" i="38"/>
  <c r="M127" i="38"/>
  <c r="IA129" i="38"/>
  <c r="IA130" i="38"/>
  <c r="IA127" i="38"/>
  <c r="IA128" i="38"/>
  <c r="BP129" i="38"/>
  <c r="GN129" i="38"/>
  <c r="GN130" i="38"/>
  <c r="GN128" i="38"/>
  <c r="GN127" i="38"/>
  <c r="BC128" i="38"/>
  <c r="DO127" i="38"/>
  <c r="GA130" i="38"/>
  <c r="GA128" i="38"/>
  <c r="GA127" i="38"/>
  <c r="GA129" i="38"/>
  <c r="IL129" i="38"/>
  <c r="IL128" i="38"/>
  <c r="IL127" i="38"/>
  <c r="IL130" i="38"/>
  <c r="BU127" i="38"/>
  <c r="BU128" i="38"/>
  <c r="BU129" i="38"/>
  <c r="BU130" i="38"/>
  <c r="GS130" i="38"/>
  <c r="GS129" i="38"/>
  <c r="GS127" i="38"/>
  <c r="GS128" i="38"/>
  <c r="BD129" i="38"/>
  <c r="BD130" i="38"/>
  <c r="BD128" i="38"/>
  <c r="BD127" i="38"/>
  <c r="DP129" i="38"/>
  <c r="DP130" i="38"/>
  <c r="DP128" i="38"/>
  <c r="DP127" i="38"/>
  <c r="GB129" i="38"/>
  <c r="GB130" i="38"/>
  <c r="GB128" i="38"/>
  <c r="GB127" i="38"/>
  <c r="HQ130" i="38"/>
  <c r="IW127" i="38"/>
  <c r="IW128" i="38"/>
  <c r="IW129" i="38"/>
  <c r="IW130" i="38"/>
  <c r="AI129" i="38"/>
  <c r="AI130" i="38"/>
  <c r="AI127" i="38"/>
  <c r="AI128" i="38"/>
  <c r="AV129" i="38"/>
  <c r="DH130" i="38"/>
  <c r="DH127" i="38"/>
  <c r="DH128" i="38"/>
  <c r="DH129" i="38"/>
  <c r="FT129" i="38"/>
  <c r="HM127" i="38"/>
  <c r="IS127" i="38"/>
  <c r="GM128" i="38"/>
  <c r="DC129" i="38"/>
  <c r="DC130" i="38"/>
  <c r="DC127" i="38"/>
  <c r="DC128" i="38"/>
  <c r="ED128" i="38"/>
  <c r="ED130" i="38"/>
  <c r="ED129" i="38"/>
  <c r="ED127" i="38"/>
  <c r="BH130" i="38"/>
  <c r="GF130" i="38"/>
  <c r="AX128" i="38"/>
  <c r="AX129" i="38"/>
  <c r="AX130" i="38"/>
  <c r="AX127" i="38"/>
  <c r="DJ128" i="38"/>
  <c r="DJ129" i="38"/>
  <c r="DJ130" i="38"/>
  <c r="DJ127" i="38"/>
  <c r="FV128" i="38"/>
  <c r="FV129" i="38"/>
  <c r="FV130" i="38"/>
  <c r="FV127" i="38"/>
  <c r="IH127" i="38"/>
  <c r="BM127" i="38"/>
  <c r="BM128" i="38"/>
  <c r="BM129" i="38"/>
  <c r="BM130" i="38"/>
  <c r="GK127" i="38"/>
  <c r="GK128" i="38"/>
  <c r="GK129" i="38"/>
  <c r="GK130" i="38"/>
  <c r="BA130" i="38"/>
  <c r="BA127" i="38"/>
  <c r="BA129" i="38"/>
  <c r="BA128" i="38"/>
  <c r="DM130" i="38"/>
  <c r="DM127" i="38"/>
  <c r="DM129" i="38"/>
  <c r="DM128" i="38"/>
  <c r="FY128" i="38"/>
  <c r="HO129" i="38"/>
  <c r="HO130" i="38"/>
  <c r="HO127" i="38"/>
  <c r="HO128" i="38"/>
  <c r="IU128" i="38"/>
  <c r="CU129" i="38"/>
  <c r="CU130" i="38"/>
  <c r="CU127" i="38"/>
  <c r="CU128" i="38"/>
  <c r="EI129" i="38"/>
  <c r="AD130" i="38"/>
  <c r="AD127" i="38"/>
  <c r="AD128" i="38"/>
  <c r="AD129" i="38"/>
  <c r="FW130" i="38"/>
  <c r="GZ130" i="38"/>
  <c r="GZ127" i="38"/>
  <c r="GZ128" i="38"/>
  <c r="GZ129" i="38"/>
  <c r="BZ128" i="38"/>
  <c r="BZ129" i="38"/>
  <c r="BZ130" i="38"/>
  <c r="BZ127" i="38"/>
  <c r="IR127" i="38"/>
  <c r="DN129" i="38"/>
  <c r="DV130" i="38"/>
  <c r="DV127" i="38"/>
  <c r="DV128" i="38"/>
  <c r="DV129" i="38"/>
  <c r="EQ127" i="38"/>
  <c r="EQ128" i="38"/>
  <c r="EQ129" i="38"/>
  <c r="EQ130" i="38"/>
  <c r="JL128" i="38"/>
  <c r="JL130" i="38"/>
  <c r="JL127" i="38"/>
  <c r="JL129" i="38"/>
  <c r="AE7" i="48"/>
  <c r="AF7" i="47"/>
  <c r="AT44" i="45"/>
  <c r="AU44" i="45" s="1"/>
  <c r="CK128" i="38"/>
  <c r="CK130" i="38"/>
  <c r="CK129" i="38"/>
  <c r="CK127" i="38"/>
  <c r="IT128" i="38"/>
  <c r="GI129" i="38"/>
  <c r="GI130" i="38"/>
  <c r="GI127" i="38"/>
  <c r="GI128" i="38"/>
  <c r="HK130" i="38"/>
  <c r="HK128" i="38"/>
  <c r="HK127" i="38"/>
  <c r="HK129" i="38"/>
  <c r="AW127" i="38"/>
  <c r="AW128" i="38"/>
  <c r="AW129" i="38"/>
  <c r="AW130" i="38"/>
  <c r="HT129" i="38"/>
  <c r="EJ130" i="38"/>
  <c r="EJ127" i="38"/>
  <c r="EJ128" i="38"/>
  <c r="EJ129" i="38"/>
  <c r="Z129" i="38"/>
  <c r="Z127" i="38"/>
  <c r="Z130" i="38"/>
  <c r="Z128" i="38"/>
  <c r="EX129" i="38"/>
  <c r="EX127" i="38"/>
  <c r="EX130" i="38"/>
  <c r="EX128" i="38"/>
  <c r="Q130" i="38"/>
  <c r="Q127" i="38"/>
  <c r="Q128" i="38"/>
  <c r="Q129" i="38"/>
  <c r="FD130" i="38"/>
  <c r="FD127" i="38"/>
  <c r="FD128" i="38"/>
  <c r="FD129" i="38"/>
  <c r="IV130" i="38"/>
  <c r="IV127" i="38"/>
  <c r="IV128" i="38"/>
  <c r="IV129" i="38"/>
  <c r="EY128" i="38"/>
  <c r="EY127" i="38"/>
  <c r="EY129" i="38"/>
  <c r="EY130" i="38"/>
  <c r="ER129" i="38"/>
  <c r="ER130" i="38"/>
  <c r="ER128" i="38"/>
  <c r="ER127" i="38"/>
  <c r="AE129" i="38"/>
  <c r="AE130" i="38"/>
  <c r="AE127" i="38"/>
  <c r="AE128" i="38"/>
  <c r="FC129" i="38"/>
  <c r="Y128" i="38"/>
  <c r="FQ128" i="38"/>
  <c r="FQ130" i="38"/>
  <c r="FQ129" i="38"/>
  <c r="FQ127" i="38"/>
  <c r="GP128" i="38"/>
  <c r="GP130" i="38"/>
  <c r="GP129" i="38"/>
  <c r="GP127" i="38"/>
  <c r="BX127" i="38"/>
  <c r="BX129" i="38"/>
  <c r="BX128" i="38"/>
  <c r="BX130" i="38"/>
  <c r="DR129" i="38"/>
  <c r="DR127" i="38"/>
  <c r="DR130" i="38"/>
  <c r="DR128" i="38"/>
  <c r="IP129" i="38"/>
  <c r="IP127" i="38"/>
  <c r="IP130" i="38"/>
  <c r="IP128" i="38"/>
  <c r="CR130" i="38"/>
  <c r="CR127" i="38"/>
  <c r="CR128" i="38"/>
  <c r="CR129" i="38"/>
  <c r="CN127" i="38"/>
  <c r="CN129" i="38"/>
  <c r="CN128" i="38"/>
  <c r="CN130" i="38"/>
  <c r="BN128" i="38"/>
  <c r="DZ128" i="38"/>
  <c r="GL128" i="38"/>
  <c r="GL129" i="38"/>
  <c r="GL130" i="38"/>
  <c r="GL127" i="38"/>
  <c r="IX128" i="38"/>
  <c r="IX129" i="38"/>
  <c r="IX130" i="38"/>
  <c r="IX127" i="38"/>
  <c r="CS128" i="38"/>
  <c r="CS127" i="38"/>
  <c r="CS129" i="38"/>
  <c r="CS130" i="38"/>
  <c r="BQ130" i="38"/>
  <c r="BQ127" i="38"/>
  <c r="BQ129" i="38"/>
  <c r="BQ128" i="38"/>
  <c r="EC130" i="38"/>
  <c r="EC127" i="38"/>
  <c r="EC129" i="38"/>
  <c r="EC128" i="38"/>
  <c r="GO130" i="38"/>
  <c r="GO127" i="38"/>
  <c r="GO129" i="38"/>
  <c r="GO128" i="38"/>
  <c r="HW129" i="38"/>
  <c r="HW128" i="38"/>
  <c r="HW127" i="38"/>
  <c r="HW130" i="38"/>
  <c r="JC128" i="38"/>
  <c r="AY127" i="38"/>
  <c r="BI128" i="38"/>
  <c r="DU128" i="38"/>
  <c r="DU130" i="38"/>
  <c r="DU129" i="38"/>
  <c r="DU127" i="38"/>
  <c r="GG127" i="38"/>
  <c r="GG128" i="38"/>
  <c r="GG129" i="38"/>
  <c r="GG130" i="38"/>
  <c r="HS130" i="38"/>
  <c r="HS129" i="38"/>
  <c r="HS127" i="38"/>
  <c r="HS128" i="38"/>
  <c r="IY128" i="38"/>
  <c r="IY129" i="38"/>
  <c r="IY130" i="38"/>
  <c r="IY127" i="38"/>
  <c r="BO129" i="38"/>
  <c r="BO127" i="38"/>
  <c r="BO128" i="38"/>
  <c r="BO130" i="38"/>
  <c r="CM128" i="38"/>
  <c r="CM127" i="38"/>
  <c r="CM129" i="38"/>
  <c r="CM130" i="38"/>
  <c r="CV129" i="38"/>
  <c r="CV130" i="38"/>
  <c r="CV128" i="38"/>
  <c r="CV127" i="38"/>
  <c r="G129" i="38"/>
  <c r="G127" i="38"/>
  <c r="G130" i="38"/>
  <c r="G128" i="38"/>
  <c r="BS130" i="38"/>
  <c r="BS128" i="38"/>
  <c r="BS127" i="38"/>
  <c r="BS129" i="38"/>
  <c r="EE129" i="38"/>
  <c r="EE127" i="38"/>
  <c r="EE130" i="38"/>
  <c r="EE128" i="38"/>
  <c r="GQ129" i="38"/>
  <c r="GQ127" i="38"/>
  <c r="GQ130" i="38"/>
  <c r="GQ128" i="38"/>
  <c r="JB128" i="38"/>
  <c r="JB130" i="38"/>
  <c r="JB129" i="38"/>
  <c r="JB127" i="38"/>
  <c r="DA128" i="38"/>
  <c r="H127" i="38"/>
  <c r="H129" i="38"/>
  <c r="H128" i="38"/>
  <c r="H130" i="38"/>
  <c r="BT130" i="38"/>
  <c r="BT128" i="38"/>
  <c r="BT127" i="38"/>
  <c r="BT129" i="38"/>
  <c r="EF130" i="38"/>
  <c r="GR130" i="38"/>
  <c r="HY127" i="38"/>
  <c r="HY128" i="38"/>
  <c r="HY129" i="38"/>
  <c r="HY130" i="38"/>
  <c r="JE127" i="38"/>
  <c r="JE128" i="38"/>
  <c r="JE130" i="38"/>
  <c r="JE129" i="38"/>
  <c r="K130" i="38"/>
  <c r="FR127" i="38"/>
  <c r="AT127" i="38"/>
  <c r="AT128" i="38"/>
  <c r="AT129" i="38"/>
  <c r="AT130" i="38"/>
  <c r="HL127" i="38"/>
  <c r="HL129" i="38"/>
  <c r="HL128" i="38"/>
  <c r="HL130" i="38"/>
  <c r="CH127" i="38"/>
  <c r="HX129" i="38"/>
  <c r="HX130" i="38"/>
  <c r="HX128" i="38"/>
  <c r="HX127" i="38"/>
  <c r="DK130" i="38"/>
  <c r="DK127" i="38"/>
  <c r="DK128" i="38"/>
  <c r="DK129" i="38"/>
  <c r="GH127" i="38"/>
  <c r="HH127" i="38"/>
  <c r="AT7" i="45"/>
  <c r="AU7" i="45" s="1"/>
  <c r="AB32" i="45" s="1"/>
  <c r="EA129" i="38"/>
  <c r="HZ128" i="38"/>
  <c r="HZ129" i="38"/>
  <c r="HZ130" i="38"/>
  <c r="HZ127" i="38"/>
  <c r="GE130" i="38"/>
  <c r="GE128" i="38"/>
  <c r="GE127" i="38"/>
  <c r="GE129" i="38"/>
  <c r="FU127" i="38"/>
  <c r="FU128" i="38"/>
  <c r="FU129" i="38"/>
  <c r="FU130" i="38"/>
  <c r="FJ129" i="38"/>
  <c r="FX129" i="38"/>
  <c r="FX130" i="38"/>
  <c r="FX128" i="38"/>
  <c r="FX127" i="38"/>
  <c r="AU128" i="38"/>
  <c r="FS128" i="38"/>
  <c r="BE127" i="38"/>
  <c r="GU130" i="38"/>
  <c r="GU128" i="38"/>
  <c r="GU127" i="38"/>
  <c r="GU129" i="38"/>
  <c r="CX127" i="38"/>
  <c r="CX128" i="38"/>
  <c r="CX130" i="38"/>
  <c r="CX129" i="38"/>
  <c r="BV129" i="38"/>
  <c r="BV127" i="38"/>
  <c r="BV130" i="38"/>
  <c r="BV128" i="38"/>
  <c r="GT129" i="38"/>
  <c r="GT127" i="38"/>
  <c r="GT130" i="38"/>
  <c r="GT128" i="38"/>
  <c r="DI130" i="38"/>
  <c r="DI127" i="38"/>
  <c r="DI129" i="38"/>
  <c r="DI128" i="38"/>
  <c r="HU130" i="38"/>
  <c r="HU127" i="38"/>
  <c r="HU129" i="38"/>
  <c r="HU128" i="38"/>
  <c r="AQ129" i="38"/>
  <c r="AQ130" i="38"/>
  <c r="AQ128" i="38"/>
  <c r="AQ127" i="38"/>
  <c r="CP128" i="38"/>
  <c r="CP129" i="38"/>
  <c r="CP130" i="38"/>
  <c r="CP127" i="38"/>
  <c r="AA130" i="38"/>
  <c r="AA128" i="38"/>
  <c r="AA127" i="38"/>
  <c r="AA129" i="38"/>
  <c r="DL127" i="38"/>
  <c r="O129" i="38"/>
  <c r="O130" i="38"/>
  <c r="O127" i="38"/>
  <c r="O128" i="38"/>
  <c r="EM128" i="38"/>
  <c r="JJ127" i="38"/>
  <c r="EK127" i="38"/>
  <c r="EK128" i="38"/>
  <c r="EK130" i="38"/>
  <c r="EK129" i="38"/>
  <c r="FO129" i="38"/>
  <c r="FO130" i="38"/>
  <c r="FO128" i="38"/>
  <c r="FO127" i="38"/>
  <c r="EB127" i="38"/>
  <c r="EB129" i="38"/>
  <c r="EB130" i="38"/>
  <c r="EB128" i="38"/>
  <c r="W128" i="38"/>
  <c r="W129" i="38"/>
  <c r="W127" i="38"/>
  <c r="W130" i="38"/>
  <c r="CI128" i="38"/>
  <c r="CI129" i="38"/>
  <c r="CI127" i="38"/>
  <c r="CI130" i="38"/>
  <c r="EU130" i="38"/>
  <c r="HF127" i="38"/>
  <c r="HF128" i="38"/>
  <c r="HF130" i="38"/>
  <c r="HF129" i="38"/>
  <c r="I128" i="38"/>
  <c r="I130" i="38"/>
  <c r="I129" i="38"/>
  <c r="I127" i="38"/>
  <c r="EG128" i="38"/>
  <c r="EG130" i="38"/>
  <c r="EG129" i="38"/>
  <c r="EG127" i="38"/>
  <c r="X129" i="38"/>
  <c r="X128" i="38"/>
  <c r="X127" i="38"/>
  <c r="X130" i="38"/>
  <c r="CJ128" i="38"/>
  <c r="EV127" i="38"/>
  <c r="EV130" i="38"/>
  <c r="EV128" i="38"/>
  <c r="EV129" i="38"/>
  <c r="HA129" i="38"/>
  <c r="IG128" i="38"/>
  <c r="IG129" i="38"/>
  <c r="IG130" i="38"/>
  <c r="IG127" i="38"/>
  <c r="JM128" i="38"/>
  <c r="JM129" i="38"/>
  <c r="JM130" i="38"/>
  <c r="JM127" i="38"/>
  <c r="GV127" i="38"/>
  <c r="GV129" i="38"/>
  <c r="GV128" i="38"/>
  <c r="GV130" i="38"/>
  <c r="P130" i="38"/>
  <c r="P127" i="38"/>
  <c r="P128" i="38"/>
  <c r="P129" i="38"/>
  <c r="CB130" i="38"/>
  <c r="CB127" i="38"/>
  <c r="CB128" i="38"/>
  <c r="CB129" i="38"/>
  <c r="EN130" i="38"/>
  <c r="EN127" i="38"/>
  <c r="EN128" i="38"/>
  <c r="EN129" i="38"/>
  <c r="GW128" i="38"/>
  <c r="GW130" i="38"/>
  <c r="GW129" i="38"/>
  <c r="GW127" i="38"/>
  <c r="IC128" i="38"/>
  <c r="IC130" i="38"/>
  <c r="IC129" i="38"/>
  <c r="IC127" i="38"/>
  <c r="JI128" i="38"/>
  <c r="JI130" i="38"/>
  <c r="JI129" i="38"/>
  <c r="JI127" i="38"/>
  <c r="IZ127" i="38"/>
  <c r="F129" i="38"/>
  <c r="DT127" i="38"/>
  <c r="DT129" i="38"/>
  <c r="DT128" i="38"/>
  <c r="DT130" i="38"/>
  <c r="R127" i="38"/>
  <c r="CD129" i="38"/>
  <c r="CD128" i="38"/>
  <c r="CD130" i="38"/>
  <c r="CD127" i="38"/>
  <c r="EP129" i="38"/>
  <c r="EP128" i="38"/>
  <c r="EP130" i="38"/>
  <c r="EP127" i="38"/>
  <c r="HB129" i="38"/>
  <c r="HB128" i="38"/>
  <c r="HB130" i="38"/>
  <c r="HB127" i="38"/>
  <c r="JN127" i="38"/>
  <c r="DY130" i="38"/>
  <c r="U128" i="38"/>
  <c r="CG128" i="38"/>
  <c r="ES130" i="38"/>
  <c r="ES127" i="38"/>
  <c r="ES129" i="38"/>
  <c r="ES128" i="38"/>
  <c r="GY129" i="38"/>
  <c r="GY130" i="38"/>
  <c r="GY127" i="38"/>
  <c r="GY128" i="38"/>
  <c r="IE129" i="38"/>
  <c r="IE130" i="38"/>
  <c r="IE127" i="38"/>
  <c r="IE128" i="38"/>
  <c r="JK128" i="38"/>
  <c r="EL128" i="38"/>
  <c r="EL129" i="38"/>
  <c r="EL130" i="38"/>
  <c r="EL127" i="38"/>
  <c r="N127" i="38"/>
  <c r="FZ129" i="38"/>
  <c r="FZ128" i="38"/>
  <c r="FZ127" i="38"/>
  <c r="FZ130" i="38"/>
  <c r="BB128" i="38"/>
  <c r="BB127" i="38"/>
  <c r="BB130" i="38"/>
  <c r="BB129" i="38"/>
  <c r="IN129" i="38"/>
  <c r="JD128" i="38"/>
  <c r="JD127" i="38"/>
  <c r="JD129" i="38"/>
  <c r="JD130" i="38"/>
  <c r="S127" i="38"/>
  <c r="S128" i="38"/>
  <c r="S129" i="38"/>
  <c r="S130" i="38"/>
  <c r="AF7" i="50"/>
  <c r="AD4" i="50"/>
  <c r="AF4" i="50" s="1"/>
  <c r="AE4" i="50"/>
  <c r="AL7" i="45"/>
  <c r="AO7" i="45"/>
  <c r="S7" i="45"/>
  <c r="AT17" i="45"/>
  <c r="AU17" i="45" s="1"/>
  <c r="AD45" i="45" s="1"/>
  <c r="AT35" i="45"/>
  <c r="BK129" i="38"/>
  <c r="BK130" i="38"/>
  <c r="BK127" i="38"/>
  <c r="BK128" i="38"/>
  <c r="AP129" i="38"/>
  <c r="AP127" i="38"/>
  <c r="AP130" i="38"/>
  <c r="AP128" i="38"/>
  <c r="BG130" i="38"/>
  <c r="BG128" i="38"/>
  <c r="BG127" i="38"/>
  <c r="BG129" i="38"/>
  <c r="L130" i="38"/>
  <c r="L127" i="38"/>
  <c r="L129" i="38"/>
  <c r="L128" i="38"/>
  <c r="CL128" i="38"/>
  <c r="CL129" i="38"/>
  <c r="CL127" i="38"/>
  <c r="CL130" i="38"/>
  <c r="HJ128" i="38"/>
  <c r="EO127" i="38"/>
  <c r="EO128" i="38"/>
  <c r="EO129" i="38"/>
  <c r="EO130" i="38"/>
  <c r="AF130" i="38"/>
  <c r="AF127" i="38"/>
  <c r="AF128" i="38"/>
  <c r="AF129" i="38"/>
  <c r="IK128" i="38"/>
  <c r="AL129" i="38"/>
  <c r="T129" i="38"/>
  <c r="T130" i="38"/>
  <c r="T128" i="38"/>
  <c r="T127" i="38"/>
  <c r="CQ128" i="38"/>
  <c r="HN128" i="38"/>
  <c r="HN129" i="38"/>
  <c r="HN130" i="38"/>
  <c r="HN127" i="38"/>
  <c r="EW127" i="38"/>
  <c r="AS127" i="38"/>
  <c r="AS128" i="38"/>
  <c r="AS130" i="38"/>
  <c r="AS129" i="38"/>
  <c r="IQ129" i="38"/>
  <c r="IQ130" i="38"/>
  <c r="IQ127" i="38"/>
  <c r="IQ128" i="38"/>
  <c r="BF128" i="38"/>
  <c r="BF129" i="38"/>
  <c r="BF130" i="38"/>
  <c r="BF127" i="38"/>
  <c r="GD128" i="38"/>
  <c r="GD129" i="38"/>
  <c r="GD127" i="38"/>
  <c r="GD130" i="38"/>
  <c r="CC127" i="38"/>
  <c r="CC128" i="38"/>
  <c r="CC129" i="38"/>
  <c r="CC130" i="38"/>
  <c r="HE130" i="38"/>
  <c r="HE127" i="38"/>
  <c r="HE129" i="38"/>
  <c r="HE128" i="38"/>
  <c r="AB130" i="38"/>
  <c r="EZ127" i="38"/>
  <c r="EZ129" i="38"/>
  <c r="EZ128" i="38"/>
  <c r="EZ130" i="38"/>
  <c r="AH128" i="38"/>
  <c r="AH129" i="38"/>
  <c r="AH130" i="38"/>
  <c r="AH127" i="38"/>
  <c r="CT128" i="38"/>
  <c r="CT129" i="38"/>
  <c r="CT130" i="38"/>
  <c r="CT127" i="38"/>
  <c r="FF128" i="38"/>
  <c r="FF129" i="38"/>
  <c r="FF130" i="38"/>
  <c r="FF127" i="38"/>
  <c r="HR128" i="38"/>
  <c r="HR129" i="38"/>
  <c r="HR130" i="38"/>
  <c r="HR127" i="38"/>
  <c r="AG128" i="38"/>
  <c r="AG127" i="38"/>
  <c r="AG129" i="38"/>
  <c r="AG130" i="38"/>
  <c r="FE128" i="38"/>
  <c r="FE127" i="38"/>
  <c r="FE129" i="38"/>
  <c r="FE130" i="38"/>
  <c r="AK130" i="38"/>
  <c r="AK127" i="38"/>
  <c r="AK129" i="38"/>
  <c r="AK128" i="38"/>
  <c r="CW130" i="38"/>
  <c r="CW127" i="38"/>
  <c r="CW129" i="38"/>
  <c r="CW128" i="38"/>
  <c r="FI130" i="38"/>
  <c r="FI127" i="38"/>
  <c r="FI129" i="38"/>
  <c r="FI128" i="38"/>
  <c r="HG128" i="38"/>
  <c r="HG129" i="38"/>
  <c r="HG127" i="38"/>
  <c r="HG130" i="38"/>
  <c r="IM128" i="38"/>
  <c r="IM129" i="38"/>
  <c r="IM127" i="38"/>
  <c r="IM130" i="38"/>
  <c r="FG129" i="38"/>
  <c r="FG130" i="38"/>
  <c r="FG127" i="38"/>
  <c r="FG128" i="38"/>
  <c r="BW130" i="38"/>
  <c r="BW128" i="38"/>
  <c r="BW127" i="38"/>
  <c r="BW129" i="38"/>
  <c r="FB130" i="38"/>
  <c r="FB127" i="38"/>
  <c r="FB128" i="38"/>
  <c r="FB129" i="38"/>
  <c r="AC128" i="38"/>
  <c r="AC130" i="38"/>
  <c r="AC129" i="38"/>
  <c r="AC127" i="38"/>
  <c r="CO127" i="38"/>
  <c r="CO128" i="38"/>
  <c r="CO129" i="38"/>
  <c r="CO130" i="38"/>
  <c r="FA128" i="38"/>
  <c r="FA130" i="38"/>
  <c r="FA129" i="38"/>
  <c r="FA127" i="38"/>
  <c r="HC128" i="38"/>
  <c r="HC129" i="38"/>
  <c r="HC130" i="38"/>
  <c r="HC127" i="38"/>
  <c r="II128" i="38"/>
  <c r="II129" i="38"/>
  <c r="II130" i="38"/>
  <c r="II127" i="38"/>
  <c r="JO128" i="38"/>
  <c r="JO129" i="38"/>
  <c r="JO130" i="38"/>
  <c r="JO127" i="38"/>
  <c r="IB129" i="38"/>
  <c r="HD127" i="38"/>
  <c r="AJ127" i="38"/>
  <c r="AJ129" i="38"/>
  <c r="AJ128" i="38"/>
  <c r="AJ130" i="38"/>
  <c r="FH130" i="38"/>
  <c r="FH128" i="38"/>
  <c r="FH127" i="38"/>
  <c r="FH129" i="38"/>
  <c r="AM129" i="38"/>
  <c r="AM128" i="38"/>
  <c r="AM127" i="38"/>
  <c r="AM130" i="38"/>
  <c r="CY130" i="38"/>
  <c r="FK130" i="38"/>
  <c r="HV129" i="38"/>
  <c r="AO130" i="38"/>
  <c r="AO129" i="38"/>
  <c r="AO127" i="38"/>
  <c r="AO128" i="38"/>
  <c r="FM127" i="38"/>
  <c r="FM128" i="38"/>
  <c r="FM130" i="38"/>
  <c r="FM129" i="38"/>
  <c r="AN129" i="38"/>
  <c r="AN130" i="38"/>
  <c r="AN128" i="38"/>
  <c r="AN127" i="38"/>
  <c r="CZ129" i="38"/>
  <c r="CZ130" i="38"/>
  <c r="CZ128" i="38"/>
  <c r="CZ127" i="38"/>
  <c r="FL129" i="38"/>
  <c r="FL130" i="38"/>
  <c r="FL128" i="38"/>
  <c r="FL127" i="38"/>
  <c r="HI128" i="38"/>
  <c r="HI130" i="38"/>
  <c r="HI129" i="38"/>
  <c r="HI127" i="38"/>
  <c r="IO127" i="38"/>
  <c r="HP129" i="38"/>
  <c r="JH127" i="38"/>
  <c r="JH129" i="38"/>
  <c r="JH128" i="38"/>
  <c r="JH130" i="38"/>
  <c r="IF129" i="38"/>
  <c r="IF130" i="38"/>
  <c r="IF128" i="38"/>
  <c r="IF127" i="38"/>
  <c r="DF127" i="38"/>
  <c r="DF128" i="38"/>
  <c r="DF130" i="38"/>
  <c r="DF129" i="38"/>
  <c r="ET129" i="38"/>
  <c r="V127" i="38"/>
  <c r="V128" i="38"/>
  <c r="V130" i="38"/>
  <c r="V129" i="38"/>
  <c r="BJ129" i="38"/>
  <c r="CE128" i="38"/>
  <c r="CE129" i="38"/>
  <c r="CE127" i="38"/>
  <c r="CE130" i="38"/>
  <c r="AB7" i="50"/>
  <c r="Z4" i="49"/>
  <c r="AB4" i="49" s="1"/>
  <c r="AB7" i="49"/>
  <c r="AA4" i="49"/>
  <c r="AQ14" i="50" l="1"/>
  <c r="AQ15" i="49"/>
  <c r="AQ36" i="50"/>
  <c r="AB97" i="38"/>
  <c r="AA20" i="38"/>
  <c r="K128" i="38"/>
  <c r="GH128" i="38"/>
  <c r="IZ129" i="38"/>
  <c r="R129" i="38"/>
  <c r="JK129" i="38"/>
  <c r="BJ127" i="38"/>
  <c r="S20" i="24"/>
  <c r="T97" i="24"/>
  <c r="J4" i="47"/>
  <c r="L4" i="47" s="1"/>
  <c r="FW127" i="38"/>
  <c r="IR129" i="38"/>
  <c r="FR128" i="38"/>
  <c r="CH128" i="38"/>
  <c r="HH129" i="38"/>
  <c r="JN129" i="38"/>
  <c r="CG130" i="38"/>
  <c r="N128" i="38"/>
  <c r="IN128" i="38"/>
  <c r="P97" i="27"/>
  <c r="O20" i="27"/>
  <c r="Z18" i="47"/>
  <c r="BJ130" i="38"/>
  <c r="ET130" i="38"/>
  <c r="HP128" i="38"/>
  <c r="HV130" i="38"/>
  <c r="CY127" i="38"/>
  <c r="HD128" i="38"/>
  <c r="EW129" i="38"/>
  <c r="CQ127" i="38"/>
  <c r="AL130" i="38"/>
  <c r="HJ130" i="38"/>
  <c r="N130" i="38"/>
  <c r="CG129" i="38"/>
  <c r="JN130" i="38"/>
  <c r="JJ130" i="38"/>
  <c r="BE129" i="38"/>
  <c r="EA127" i="38"/>
  <c r="CH129" i="38"/>
  <c r="FR130" i="38"/>
  <c r="DA127" i="38"/>
  <c r="AY130" i="38"/>
  <c r="JC130" i="38"/>
  <c r="DZ127" i="38"/>
  <c r="FC128" i="38"/>
  <c r="DN130" i="38"/>
  <c r="EI127" i="38"/>
  <c r="IH130" i="38"/>
  <c r="GF128" i="38"/>
  <c r="IS129" i="38"/>
  <c r="FT128" i="38"/>
  <c r="AV128" i="38"/>
  <c r="BC130" i="38"/>
  <c r="BP127" i="38"/>
  <c r="JF130" i="38"/>
  <c r="EH130" i="38"/>
  <c r="GC129" i="38"/>
  <c r="DG127" i="38"/>
  <c r="FP128" i="38"/>
  <c r="K4" i="47"/>
  <c r="AI7" i="48"/>
  <c r="AJ7" i="48" s="1"/>
  <c r="AJ7" i="47"/>
  <c r="FK127" i="38"/>
  <c r="IB128" i="38"/>
  <c r="JK127" i="38"/>
  <c r="DY129" i="38"/>
  <c r="R130" i="38"/>
  <c r="F130" i="38"/>
  <c r="HA128" i="38"/>
  <c r="CJ129" i="38"/>
  <c r="DL128" i="38"/>
  <c r="AU127" i="38"/>
  <c r="HH128" i="38"/>
  <c r="GH130" i="38"/>
  <c r="K129" i="38"/>
  <c r="GR129" i="38"/>
  <c r="BI127" i="38"/>
  <c r="BJ128" i="38"/>
  <c r="IO130" i="38"/>
  <c r="FK128" i="38"/>
  <c r="IB127" i="38"/>
  <c r="IK127" i="38"/>
  <c r="HJ127" i="38"/>
  <c r="N129" i="38"/>
  <c r="JK130" i="38"/>
  <c r="U127" i="38"/>
  <c r="F128" i="38"/>
  <c r="HA127" i="38"/>
  <c r="CJ130" i="38"/>
  <c r="EM130" i="38"/>
  <c r="FS130" i="38"/>
  <c r="EA130" i="38"/>
  <c r="CH130" i="38"/>
  <c r="K127" i="38"/>
  <c r="DA129" i="38"/>
  <c r="JC127" i="38"/>
  <c r="DZ130" i="38"/>
  <c r="FC127" i="38"/>
  <c r="DN127" i="38"/>
  <c r="FW128" i="38"/>
  <c r="EI128" i="38"/>
  <c r="IS130" i="38"/>
  <c r="BC127" i="38"/>
  <c r="BP128" i="38"/>
  <c r="CA130" i="38"/>
  <c r="JF127" i="38"/>
  <c r="AE4" i="47"/>
  <c r="AI32" i="48"/>
  <c r="AJ32" i="48" s="1"/>
  <c r="AJ32" i="47"/>
  <c r="IO129" i="38"/>
  <c r="AB128" i="38"/>
  <c r="IK129" i="38"/>
  <c r="IN130" i="38"/>
  <c r="U129" i="38"/>
  <c r="IZ128" i="38"/>
  <c r="EU127" i="38"/>
  <c r="EM127" i="38"/>
  <c r="FS127" i="38"/>
  <c r="FJ130" i="38"/>
  <c r="EF129" i="38"/>
  <c r="BN127" i="38"/>
  <c r="Y127" i="38"/>
  <c r="HT127" i="38"/>
  <c r="IT127" i="38"/>
  <c r="IR130" i="38"/>
  <c r="FW129" i="38"/>
  <c r="IU127" i="38"/>
  <c r="FY129" i="38"/>
  <c r="BH128" i="38"/>
  <c r="GM127" i="38"/>
  <c r="HM129" i="38"/>
  <c r="HQ129" i="38"/>
  <c r="DO129" i="38"/>
  <c r="CA127" i="38"/>
  <c r="DX128" i="38"/>
  <c r="AZ128" i="38"/>
  <c r="ET128" i="38"/>
  <c r="HP127" i="38"/>
  <c r="HV128" i="38"/>
  <c r="CY128" i="38"/>
  <c r="HD130" i="38"/>
  <c r="AB129" i="38"/>
  <c r="EW130" i="38"/>
  <c r="CQ130" i="38"/>
  <c r="AL128" i="38"/>
  <c r="IN127" i="38"/>
  <c r="CG127" i="38"/>
  <c r="DY128" i="38"/>
  <c r="JN128" i="38"/>
  <c r="R128" i="38"/>
  <c r="IZ130" i="38"/>
  <c r="EU129" i="38"/>
  <c r="JJ129" i="38"/>
  <c r="DL130" i="38"/>
  <c r="BE130" i="38"/>
  <c r="AU130" i="38"/>
  <c r="FJ128" i="38"/>
  <c r="HH130" i="38"/>
  <c r="GH129" i="38"/>
  <c r="FR129" i="38"/>
  <c r="GR127" i="38"/>
  <c r="EF127" i="38"/>
  <c r="BI129" i="38"/>
  <c r="AY129" i="38"/>
  <c r="BN130" i="38"/>
  <c r="Y129" i="38"/>
  <c r="HT128" i="38"/>
  <c r="IT130" i="38"/>
  <c r="IR128" i="38"/>
  <c r="IU130" i="38"/>
  <c r="FY127" i="38"/>
  <c r="IH129" i="38"/>
  <c r="GF129" i="38"/>
  <c r="BH129" i="38"/>
  <c r="GM129" i="38"/>
  <c r="HM130" i="38"/>
  <c r="FT127" i="38"/>
  <c r="AV127" i="38"/>
  <c r="HQ127" i="38"/>
  <c r="DO128" i="38"/>
  <c r="DX127" i="38"/>
  <c r="EH129" i="38"/>
  <c r="GC130" i="38"/>
  <c r="DG130" i="38"/>
  <c r="AZ130" i="38"/>
  <c r="FP129" i="38"/>
  <c r="AI27" i="48"/>
  <c r="AJ27" i="48" s="1"/>
  <c r="AJ27" i="47"/>
  <c r="X7" i="45"/>
  <c r="AM52" i="49"/>
  <c r="AQ51" i="49"/>
  <c r="AQ49" i="50"/>
  <c r="AM25" i="50"/>
  <c r="AQ29" i="50"/>
  <c r="AM48" i="50"/>
  <c r="AQ49" i="49"/>
  <c r="AM18" i="50"/>
  <c r="AQ35" i="50"/>
  <c r="AQ21" i="49"/>
  <c r="AQ42" i="50"/>
  <c r="AQ26" i="50"/>
  <c r="AQ41" i="50"/>
  <c r="AQ27" i="50"/>
  <c r="AQ43" i="49"/>
  <c r="AQ42" i="49"/>
  <c r="R45" i="48"/>
  <c r="I45" i="31"/>
  <c r="I36" i="31"/>
  <c r="R36" i="48"/>
  <c r="I32" i="7"/>
  <c r="N32" i="7" s="1"/>
  <c r="R32" i="47"/>
  <c r="AB48" i="45"/>
  <c r="Y21" i="45"/>
  <c r="Z21" i="45" s="1"/>
  <c r="AB20" i="45"/>
  <c r="AD48" i="45"/>
  <c r="AA44" i="45"/>
  <c r="AB44" i="45" s="1"/>
  <c r="AA43" i="45"/>
  <c r="AB43" i="45" s="1"/>
  <c r="AF32" i="45"/>
  <c r="AF20" i="45"/>
  <c r="AA21" i="45"/>
  <c r="AB21" i="45" s="1"/>
  <c r="R21" i="47" s="1"/>
  <c r="AB45" i="45"/>
  <c r="AM28" i="50"/>
  <c r="AB36" i="45"/>
  <c r="AM41" i="49"/>
  <c r="J39" i="37"/>
  <c r="V29" i="48"/>
  <c r="V13" i="48"/>
  <c r="AH12" i="30"/>
  <c r="V12" i="49" s="1"/>
  <c r="AF12" i="30"/>
  <c r="J12" i="31" s="1"/>
  <c r="V11" i="48"/>
  <c r="V21" i="48"/>
  <c r="V19" i="48"/>
  <c r="W37" i="49"/>
  <c r="J11" i="37"/>
  <c r="W25" i="49"/>
  <c r="J34" i="31"/>
  <c r="V41" i="48"/>
  <c r="V4" i="50"/>
  <c r="X4" i="50" s="1"/>
  <c r="X8" i="50" s="1"/>
  <c r="Y8" i="50" s="1"/>
  <c r="V25" i="49"/>
  <c r="V38" i="49"/>
  <c r="V31" i="49"/>
  <c r="J33" i="31"/>
  <c r="V30" i="48"/>
  <c r="V27" i="48"/>
  <c r="V33" i="49"/>
  <c r="V22" i="49"/>
  <c r="J29" i="37"/>
  <c r="V37" i="49"/>
  <c r="W33" i="49"/>
  <c r="J42" i="31"/>
  <c r="W34" i="49"/>
  <c r="W19" i="49"/>
  <c r="W39" i="49"/>
  <c r="W29" i="49"/>
  <c r="W22" i="49"/>
  <c r="J22" i="31"/>
  <c r="W11" i="49"/>
  <c r="W37" i="47"/>
  <c r="W37" i="48" s="1"/>
  <c r="W14" i="48"/>
  <c r="X14" i="48" s="1"/>
  <c r="W10" i="48"/>
  <c r="W28" i="48"/>
  <c r="W13" i="49"/>
  <c r="J10" i="31"/>
  <c r="V10" i="48"/>
  <c r="J44" i="31"/>
  <c r="V44" i="48"/>
  <c r="J20" i="31"/>
  <c r="V20" i="48"/>
  <c r="J31" i="31"/>
  <c r="W31" i="49"/>
  <c r="V13" i="49"/>
  <c r="W38" i="49"/>
  <c r="V46" i="48"/>
  <c r="W22" i="47"/>
  <c r="W22" i="48" s="1"/>
  <c r="J45" i="31"/>
  <c r="V45" i="48"/>
  <c r="W20" i="48"/>
  <c r="J10" i="37"/>
  <c r="W10" i="49"/>
  <c r="V10" i="49"/>
  <c r="W40" i="49"/>
  <c r="V40" i="49"/>
  <c r="J40" i="37"/>
  <c r="J28" i="31"/>
  <c r="V28" i="48"/>
  <c r="V32" i="49"/>
  <c r="W32" i="49"/>
  <c r="J32" i="37"/>
  <c r="W20" i="49"/>
  <c r="J20" i="37"/>
  <c r="V20" i="49"/>
  <c r="V34" i="49"/>
  <c r="J39" i="31"/>
  <c r="V39" i="48"/>
  <c r="W44" i="48"/>
  <c r="V32" i="48"/>
  <c r="J32" i="31"/>
  <c r="V40" i="48"/>
  <c r="J40" i="31"/>
  <c r="J36" i="31"/>
  <c r="V36" i="48"/>
  <c r="J38" i="31"/>
  <c r="V38" i="48"/>
  <c r="W24" i="49"/>
  <c r="J24" i="37"/>
  <c r="V24" i="49"/>
  <c r="J24" i="31"/>
  <c r="V24" i="48"/>
  <c r="J36" i="37"/>
  <c r="V36" i="49"/>
  <c r="W36" i="49"/>
  <c r="J37" i="31"/>
  <c r="V37" i="48"/>
  <c r="AQ34" i="50"/>
  <c r="J7" i="7"/>
  <c r="AQ26" i="49"/>
  <c r="W26" i="48"/>
  <c r="X26" i="48" s="1"/>
  <c r="W21" i="48"/>
  <c r="W18" i="48"/>
  <c r="X18" i="48" s="1"/>
  <c r="W45" i="48"/>
  <c r="W29" i="48"/>
  <c r="W42" i="48"/>
  <c r="W25" i="48"/>
  <c r="W34" i="48"/>
  <c r="W41" i="48"/>
  <c r="W15" i="48"/>
  <c r="X15" i="48" s="1"/>
  <c r="AM23" i="49"/>
  <c r="AK7" i="30"/>
  <c r="W7" i="47" s="1"/>
  <c r="AH7" i="30"/>
  <c r="AD4" i="47"/>
  <c r="AF4" i="47" s="1"/>
  <c r="AM7" i="50"/>
  <c r="AM14" i="49"/>
  <c r="AD18" i="28"/>
  <c r="AA18" i="47" s="1"/>
  <c r="AA18" i="48" s="1"/>
  <c r="AB18" i="48" s="1"/>
  <c r="Z37" i="48"/>
  <c r="Z42" i="48"/>
  <c r="K7" i="7"/>
  <c r="Z24" i="48"/>
  <c r="AD7" i="28"/>
  <c r="AA7" i="47" s="1"/>
  <c r="AA7" i="48" s="1"/>
  <c r="Y7" i="28"/>
  <c r="Z34" i="48"/>
  <c r="K29" i="31"/>
  <c r="K25" i="31"/>
  <c r="Z32" i="48"/>
  <c r="Z35" i="48"/>
  <c r="Z12" i="48"/>
  <c r="AA8" i="47"/>
  <c r="AA8" i="48" s="1"/>
  <c r="AB8" i="48" s="1"/>
  <c r="Z39" i="48"/>
  <c r="Z10" i="48"/>
  <c r="Z38" i="48"/>
  <c r="Z40" i="48"/>
  <c r="Z20" i="48"/>
  <c r="Z13" i="48"/>
  <c r="K13" i="31"/>
  <c r="Z11" i="48"/>
  <c r="K11" i="31"/>
  <c r="AA4" i="50"/>
  <c r="AB4" i="50" s="1"/>
  <c r="AB8" i="50" s="1"/>
  <c r="AC8" i="50" s="1"/>
  <c r="Z27" i="48"/>
  <c r="K22" i="31"/>
  <c r="Z22" i="48"/>
  <c r="K33" i="31"/>
  <c r="Z33" i="48"/>
  <c r="Z36" i="48"/>
  <c r="Z45" i="48"/>
  <c r="AA45" i="48"/>
  <c r="AA34" i="48"/>
  <c r="AA47" i="48"/>
  <c r="AA22" i="48"/>
  <c r="AA46" i="48"/>
  <c r="AA26" i="48"/>
  <c r="AB26" i="48" s="1"/>
  <c r="K21" i="31"/>
  <c r="Z21" i="48"/>
  <c r="K46" i="31"/>
  <c r="Z46" i="48"/>
  <c r="AA15" i="48"/>
  <c r="AB15" i="48" s="1"/>
  <c r="AA41" i="48"/>
  <c r="AA37" i="48"/>
  <c r="AA35" i="48"/>
  <c r="AA28" i="48"/>
  <c r="AA32" i="48"/>
  <c r="AA40" i="48"/>
  <c r="K28" i="31"/>
  <c r="Z28" i="48"/>
  <c r="AA39" i="48"/>
  <c r="AA48" i="48"/>
  <c r="AA36" i="48"/>
  <c r="AA10" i="48"/>
  <c r="AA23" i="48"/>
  <c r="AB23" i="48" s="1"/>
  <c r="K41" i="31"/>
  <c r="Z41" i="48"/>
  <c r="K30" i="31"/>
  <c r="Z30" i="48"/>
  <c r="K43" i="31"/>
  <c r="Z43" i="48"/>
  <c r="Z44" i="48"/>
  <c r="K44" i="31"/>
  <c r="AA24" i="48"/>
  <c r="AA44" i="48"/>
  <c r="AA9" i="48"/>
  <c r="AB9" i="48" s="1"/>
  <c r="M46" i="31"/>
  <c r="AH46" i="48"/>
  <c r="AK46" i="48" s="1"/>
  <c r="V27" i="49"/>
  <c r="J27" i="37"/>
  <c r="W27" i="49"/>
  <c r="V7" i="45"/>
  <c r="AG7" i="45" s="1"/>
  <c r="U7" i="45"/>
  <c r="AE7" i="45" s="1"/>
  <c r="Z7" i="45"/>
  <c r="Y7" i="45"/>
  <c r="J35" i="37"/>
  <c r="W35" i="49"/>
  <c r="V35" i="49"/>
  <c r="M20" i="31"/>
  <c r="AH20" i="48"/>
  <c r="AK20" i="48" s="1"/>
  <c r="F22" i="31"/>
  <c r="F22" i="48"/>
  <c r="AQ19" i="50"/>
  <c r="AM19" i="50"/>
  <c r="F47" i="37"/>
  <c r="F47" i="48"/>
  <c r="G44" i="31"/>
  <c r="J44" i="48"/>
  <c r="HJ151" i="38"/>
  <c r="HJ152" i="38"/>
  <c r="HJ150" i="38"/>
  <c r="HJ149" i="38"/>
  <c r="GH149" i="38"/>
  <c r="GH150" i="38"/>
  <c r="GH152" i="38"/>
  <c r="GH151" i="38"/>
  <c r="FA150" i="38"/>
  <c r="FA149" i="38"/>
  <c r="FA152" i="38"/>
  <c r="FA151" i="38"/>
  <c r="IQ151" i="38"/>
  <c r="IQ150" i="38"/>
  <c r="IQ152" i="38"/>
  <c r="IQ149" i="38"/>
  <c r="GO150" i="38"/>
  <c r="GO149" i="38"/>
  <c r="GO152" i="38"/>
  <c r="GO151" i="38"/>
  <c r="DR151" i="38"/>
  <c r="DR152" i="38"/>
  <c r="DR150" i="38"/>
  <c r="DR149" i="38"/>
  <c r="GU149" i="38"/>
  <c r="GU151" i="38"/>
  <c r="GU150" i="38"/>
  <c r="GU152" i="38"/>
  <c r="FY150" i="38"/>
  <c r="FY149" i="38"/>
  <c r="FY152" i="38"/>
  <c r="FY151" i="38"/>
  <c r="HM151" i="38"/>
  <c r="HM149" i="38"/>
  <c r="HM152" i="38"/>
  <c r="HM150" i="38"/>
  <c r="DT150" i="38"/>
  <c r="DT152" i="38"/>
  <c r="DT151" i="38"/>
  <c r="DT149" i="38"/>
  <c r="BF151" i="38"/>
  <c r="BF152" i="38"/>
  <c r="BF150" i="38"/>
  <c r="BF149" i="38"/>
  <c r="GI151" i="38"/>
  <c r="GI149" i="38"/>
  <c r="GI150" i="38"/>
  <c r="GI152" i="38"/>
  <c r="EM149" i="38"/>
  <c r="EM150" i="38"/>
  <c r="EM152" i="38"/>
  <c r="EM151" i="38"/>
  <c r="BX150" i="38"/>
  <c r="BX149" i="38"/>
  <c r="BX152" i="38"/>
  <c r="BX151" i="38"/>
  <c r="FW151" i="38"/>
  <c r="FW150" i="38"/>
  <c r="FW152" i="38"/>
  <c r="FW149" i="38"/>
  <c r="CR150" i="38"/>
  <c r="CR149" i="38"/>
  <c r="CR151" i="38"/>
  <c r="CR152" i="38"/>
  <c r="DV149" i="38"/>
  <c r="DV150" i="38"/>
  <c r="DV152" i="38"/>
  <c r="DV151" i="38"/>
  <c r="HU152" i="38"/>
  <c r="HU150" i="38"/>
  <c r="HU149" i="38"/>
  <c r="HU151" i="38"/>
  <c r="GC151" i="38"/>
  <c r="GC150" i="38"/>
  <c r="GC149" i="38"/>
  <c r="GC152" i="38"/>
  <c r="L150" i="38"/>
  <c r="L149" i="38"/>
  <c r="L152" i="38"/>
  <c r="L151" i="38"/>
  <c r="ER149" i="38"/>
  <c r="ER152" i="38"/>
  <c r="ER150" i="38"/>
  <c r="ER151" i="38"/>
  <c r="AH149" i="38"/>
  <c r="AH152" i="38"/>
  <c r="AH151" i="38"/>
  <c r="AH150" i="38"/>
  <c r="IW149" i="38"/>
  <c r="IW152" i="38"/>
  <c r="IW151" i="38"/>
  <c r="IW150" i="38"/>
  <c r="CK150" i="38"/>
  <c r="CK149" i="38"/>
  <c r="CK152" i="38"/>
  <c r="CK151" i="38"/>
  <c r="AK149" i="38"/>
  <c r="AK151" i="38"/>
  <c r="AK152" i="38"/>
  <c r="AK150" i="38"/>
  <c r="CE150" i="38"/>
  <c r="CE149" i="38"/>
  <c r="CE152" i="38"/>
  <c r="CE151" i="38"/>
  <c r="DI149" i="38"/>
  <c r="DI152" i="38"/>
  <c r="DI151" i="38"/>
  <c r="DI150" i="38"/>
  <c r="EZ149" i="38"/>
  <c r="EZ152" i="38"/>
  <c r="EZ150" i="38"/>
  <c r="EZ151" i="38"/>
  <c r="AX149" i="38"/>
  <c r="AX152" i="38"/>
  <c r="AX150" i="38"/>
  <c r="AX151" i="38"/>
  <c r="IA149" i="38"/>
  <c r="IA152" i="38"/>
  <c r="IA150" i="38"/>
  <c r="IA151" i="38"/>
  <c r="JE149" i="38"/>
  <c r="JE152" i="38"/>
  <c r="JE151" i="38"/>
  <c r="JE150" i="38"/>
  <c r="HE151" i="38"/>
  <c r="HE152" i="38"/>
  <c r="HE149" i="38"/>
  <c r="HE150" i="38"/>
  <c r="CI152" i="38"/>
  <c r="CI151" i="38"/>
  <c r="CI149" i="38"/>
  <c r="CI150" i="38"/>
  <c r="IC152" i="38"/>
  <c r="IC151" i="38"/>
  <c r="IC150" i="38"/>
  <c r="IC149" i="38"/>
  <c r="BT149" i="38"/>
  <c r="BT150" i="38"/>
  <c r="BT151" i="38"/>
  <c r="BT152" i="38"/>
  <c r="GR152" i="38"/>
  <c r="GR149" i="38"/>
  <c r="GR150" i="38"/>
  <c r="GR151" i="38"/>
  <c r="CX149" i="38"/>
  <c r="CX152" i="38"/>
  <c r="CX151" i="38"/>
  <c r="CX150" i="38"/>
  <c r="HV151" i="38"/>
  <c r="HV152" i="38"/>
  <c r="HV149" i="38"/>
  <c r="HV150" i="38"/>
  <c r="BM152" i="38"/>
  <c r="BM151" i="38"/>
  <c r="BM150" i="38"/>
  <c r="BM149" i="38"/>
  <c r="CW152" i="38"/>
  <c r="CW151" i="38"/>
  <c r="CW150" i="38"/>
  <c r="CW149" i="38"/>
  <c r="HD151" i="38"/>
  <c r="HD150" i="38"/>
  <c r="HD152" i="38"/>
  <c r="HD149" i="38"/>
  <c r="GT152" i="38"/>
  <c r="GT151" i="38"/>
  <c r="GT149" i="38"/>
  <c r="GT150" i="38"/>
  <c r="HR151" i="38"/>
  <c r="HR152" i="38"/>
  <c r="HR149" i="38"/>
  <c r="HR150" i="38"/>
  <c r="Q152" i="38"/>
  <c r="Q150" i="38"/>
  <c r="Q151" i="38"/>
  <c r="Q149" i="38"/>
  <c r="EI150" i="38"/>
  <c r="EI152" i="38"/>
  <c r="EI149" i="38"/>
  <c r="EI151" i="38"/>
  <c r="FM152" i="38"/>
  <c r="FM149" i="38"/>
  <c r="FM151" i="38"/>
  <c r="FM150" i="38"/>
  <c r="DM152" i="38"/>
  <c r="DM151" i="38"/>
  <c r="DM150" i="38"/>
  <c r="DM149" i="38"/>
  <c r="AM152" i="38"/>
  <c r="AM151" i="38"/>
  <c r="AM150" i="38"/>
  <c r="AM149" i="38"/>
  <c r="GG152" i="38"/>
  <c r="GG151" i="38"/>
  <c r="GG150" i="38"/>
  <c r="GG149" i="38"/>
  <c r="AV151" i="38"/>
  <c r="AV152" i="38"/>
  <c r="AV150" i="38"/>
  <c r="AV149" i="38"/>
  <c r="FT151" i="38"/>
  <c r="FT152" i="38"/>
  <c r="FT149" i="38"/>
  <c r="FT150" i="38"/>
  <c r="BZ152" i="38"/>
  <c r="BZ151" i="38"/>
  <c r="BZ150" i="38"/>
  <c r="BZ149" i="38"/>
  <c r="GX152" i="38"/>
  <c r="GX151" i="38"/>
  <c r="GX149" i="38"/>
  <c r="GX150" i="38"/>
  <c r="R150" i="38"/>
  <c r="R152" i="38"/>
  <c r="R149" i="38"/>
  <c r="R151" i="38"/>
  <c r="AP149" i="38"/>
  <c r="AP152" i="38"/>
  <c r="AP150" i="38"/>
  <c r="AP151" i="38"/>
  <c r="EX150" i="38"/>
  <c r="EX152" i="38"/>
  <c r="EX149" i="38"/>
  <c r="EX151" i="38"/>
  <c r="CU150" i="38"/>
  <c r="CU152" i="38"/>
  <c r="CU149" i="38"/>
  <c r="CU151" i="38"/>
  <c r="CA150" i="38"/>
  <c r="CA152" i="38"/>
  <c r="CA151" i="38"/>
  <c r="CA149" i="38"/>
  <c r="J150" i="38"/>
  <c r="J152" i="38"/>
  <c r="J149" i="38"/>
  <c r="J151" i="38"/>
  <c r="IB149" i="38"/>
  <c r="IB151" i="38"/>
  <c r="IB152" i="38"/>
  <c r="IB150" i="38"/>
  <c r="DZ150" i="38"/>
  <c r="DZ152" i="38"/>
  <c r="DZ151" i="38"/>
  <c r="DZ149" i="38"/>
  <c r="JO149" i="38"/>
  <c r="JO152" i="38"/>
  <c r="JO151" i="38"/>
  <c r="JO150" i="38"/>
  <c r="GN150" i="38"/>
  <c r="GN152" i="38"/>
  <c r="GN151" i="38"/>
  <c r="GN149" i="38"/>
  <c r="GA149" i="38"/>
  <c r="GA152" i="38"/>
  <c r="GA150" i="38"/>
  <c r="GA151" i="38"/>
  <c r="BY152" i="38"/>
  <c r="BY151" i="38"/>
  <c r="BY150" i="38"/>
  <c r="BY149" i="38"/>
  <c r="DP152" i="38"/>
  <c r="DP151" i="38"/>
  <c r="DP149" i="38"/>
  <c r="DP150" i="38"/>
  <c r="IN150" i="38"/>
  <c r="IN151" i="38"/>
  <c r="IN149" i="38"/>
  <c r="IN152" i="38"/>
  <c r="V152" i="38"/>
  <c r="V151" i="38"/>
  <c r="V150" i="38"/>
  <c r="V149" i="38"/>
  <c r="ET152" i="38"/>
  <c r="ET151" i="38"/>
  <c r="ET149" i="38"/>
  <c r="ET150" i="38"/>
  <c r="N34" i="49"/>
  <c r="Q34" i="49" s="1"/>
  <c r="O34" i="49"/>
  <c r="P34" i="49" s="1"/>
  <c r="Q25" i="49"/>
  <c r="O25" i="49"/>
  <c r="P25" i="49" s="1"/>
  <c r="N25" i="49"/>
  <c r="AJ41" i="47"/>
  <c r="AI41" i="48"/>
  <c r="AJ41" i="48" s="1"/>
  <c r="F27" i="49"/>
  <c r="I27" i="49" s="1"/>
  <c r="G27" i="49"/>
  <c r="H27" i="49" s="1"/>
  <c r="K17" i="48"/>
  <c r="L17" i="48" s="1"/>
  <c r="L17" i="47"/>
  <c r="M17" i="47" s="1"/>
  <c r="K25" i="49"/>
  <c r="L25" i="49" s="1"/>
  <c r="J25" i="49"/>
  <c r="M25" i="49"/>
  <c r="G35" i="48"/>
  <c r="H35" i="48" s="1"/>
  <c r="H35" i="47"/>
  <c r="I35" i="47" s="1"/>
  <c r="G15" i="48"/>
  <c r="H15" i="48" s="1"/>
  <c r="H15" i="47"/>
  <c r="I15" i="47" s="1"/>
  <c r="G38" i="48"/>
  <c r="H38" i="48" s="1"/>
  <c r="H38" i="47"/>
  <c r="I38" i="47" s="1"/>
  <c r="J37" i="49"/>
  <c r="M37" i="49"/>
  <c r="K37" i="49"/>
  <c r="L37" i="49" s="1"/>
  <c r="J7" i="48"/>
  <c r="M7" i="48" s="1"/>
  <c r="G7" i="31"/>
  <c r="M125" i="27" a="1"/>
  <c r="M125" i="27" s="1"/>
  <c r="U125" i="27" a="1"/>
  <c r="U125" i="27" s="1"/>
  <c r="AC125" i="27" a="1"/>
  <c r="AC125" i="27" s="1"/>
  <c r="AK125" i="27" a="1"/>
  <c r="AK125" i="27" s="1"/>
  <c r="AS125" i="27" a="1"/>
  <c r="AS125" i="27" s="1"/>
  <c r="BH125" i="27" a="1"/>
  <c r="BH125" i="27" s="1"/>
  <c r="BS125" i="27" a="1"/>
  <c r="BS125" i="27" s="1"/>
  <c r="CU125" i="27" a="1"/>
  <c r="CU125" i="27" s="1"/>
  <c r="DN125" i="27" a="1"/>
  <c r="DN125" i="27" s="1"/>
  <c r="EJ125" i="27" a="1"/>
  <c r="EJ125" i="27" s="1"/>
  <c r="EU125" i="27" a="1"/>
  <c r="EU125" i="27" s="1"/>
  <c r="FQ125" i="27" a="1"/>
  <c r="FQ125" i="27" s="1"/>
  <c r="GB125" i="27" a="1"/>
  <c r="GB125" i="27" s="1"/>
  <c r="HC125" i="27" a="1"/>
  <c r="HC125" i="27" s="1"/>
  <c r="HN125" i="27" a="1"/>
  <c r="HN125" i="27" s="1"/>
  <c r="IJ125" i="27" a="1"/>
  <c r="IJ125" i="27" s="1"/>
  <c r="IU125" i="27" a="1"/>
  <c r="IU125" i="27" s="1"/>
  <c r="JI125" i="27" a="1"/>
  <c r="JI125" i="27" s="1"/>
  <c r="JP114" i="27" a="1"/>
  <c r="JP114" i="27" s="1"/>
  <c r="Q114" i="27" a="1"/>
  <c r="Q114" i="27" s="1"/>
  <c r="AG114" i="27" a="1"/>
  <c r="AG114" i="27" s="1"/>
  <c r="AW114" i="27" a="1"/>
  <c r="AW114" i="27" s="1"/>
  <c r="BM114" i="27" a="1"/>
  <c r="BM114" i="27" s="1"/>
  <c r="CC114" i="27" a="1"/>
  <c r="CC114" i="27" s="1"/>
  <c r="CS114" i="27" a="1"/>
  <c r="CS114" i="27" s="1"/>
  <c r="DI114" i="27" a="1"/>
  <c r="DI114" i="27" s="1"/>
  <c r="DY114" i="27" a="1"/>
  <c r="DY114" i="27" s="1"/>
  <c r="EO114" i="27" a="1"/>
  <c r="EO114" i="27" s="1"/>
  <c r="FE114" i="27" a="1"/>
  <c r="FE114" i="27" s="1"/>
  <c r="FU114" i="27" a="1"/>
  <c r="FU114" i="27" s="1"/>
  <c r="GK114" i="27" a="1"/>
  <c r="GK114" i="27" s="1"/>
  <c r="HA114" i="27" a="1"/>
  <c r="HA114" i="27" s="1"/>
  <c r="HQ114" i="27" a="1"/>
  <c r="HQ114" i="27" s="1"/>
  <c r="IG114" i="27" a="1"/>
  <c r="IG114" i="27" s="1"/>
  <c r="IW114" i="27" a="1"/>
  <c r="IW114" i="27" s="1"/>
  <c r="JM114" i="27" a="1"/>
  <c r="JM114" i="27" s="1"/>
  <c r="T115" i="27" a="1"/>
  <c r="T115" i="27" s="1"/>
  <c r="AJ115" i="27" a="1"/>
  <c r="AJ115" i="27" s="1"/>
  <c r="AZ115" i="27" a="1"/>
  <c r="AZ115" i="27" s="1"/>
  <c r="BP115" i="27" a="1"/>
  <c r="BP115" i="27" s="1"/>
  <c r="CF115" i="27" a="1"/>
  <c r="CF115" i="27" s="1"/>
  <c r="CV115" i="27" a="1"/>
  <c r="CV115" i="27" s="1"/>
  <c r="DL115" i="27" a="1"/>
  <c r="DL115" i="27" s="1"/>
  <c r="EB115" i="27" a="1"/>
  <c r="EB115" i="27" s="1"/>
  <c r="ER115" i="27" a="1"/>
  <c r="ER115" i="27" s="1"/>
  <c r="FH115" i="27" a="1"/>
  <c r="FH115" i="27" s="1"/>
  <c r="FX115" i="27" a="1"/>
  <c r="FX115" i="27" s="1"/>
  <c r="GN115" i="27" a="1"/>
  <c r="GN115" i="27" s="1"/>
  <c r="HD115" i="27" a="1"/>
  <c r="HD115" i="27" s="1"/>
  <c r="HT115" i="27" a="1"/>
  <c r="HT115" i="27" s="1"/>
  <c r="IJ115" i="27" a="1"/>
  <c r="IJ115" i="27" s="1"/>
  <c r="IZ115" i="27" a="1"/>
  <c r="IZ115" i="27" s="1"/>
  <c r="G116" i="27" a="1"/>
  <c r="G116" i="27" s="1"/>
  <c r="W116" i="27" a="1"/>
  <c r="W116" i="27" s="1"/>
  <c r="AM116" i="27" a="1"/>
  <c r="AM116" i="27" s="1"/>
  <c r="BC116" i="27" a="1"/>
  <c r="BC116" i="27" s="1"/>
  <c r="BS116" i="27" a="1"/>
  <c r="BS116" i="27" s="1"/>
  <c r="CI116" i="27" a="1"/>
  <c r="CI116" i="27" s="1"/>
  <c r="CY116" i="27" a="1"/>
  <c r="CY116" i="27" s="1"/>
  <c r="DO116" i="27" a="1"/>
  <c r="DO116" i="27" s="1"/>
  <c r="EE116" i="27" a="1"/>
  <c r="EE116" i="27" s="1"/>
  <c r="EU116" i="27" a="1"/>
  <c r="EU116" i="27" s="1"/>
  <c r="FK116" i="27" a="1"/>
  <c r="FK116" i="27" s="1"/>
  <c r="GA116" i="27" a="1"/>
  <c r="GA116" i="27" s="1"/>
  <c r="GQ116" i="27" a="1"/>
  <c r="GQ116" i="27" s="1"/>
  <c r="HG116" i="27" a="1"/>
  <c r="HG116" i="27" s="1"/>
  <c r="HW116" i="27" a="1"/>
  <c r="HW116" i="27" s="1"/>
  <c r="IM116" i="27" a="1"/>
  <c r="IM116" i="27" s="1"/>
  <c r="JC116" i="27" a="1"/>
  <c r="JC116" i="27" s="1"/>
  <c r="J117" i="27" a="1"/>
  <c r="J117" i="27" s="1"/>
  <c r="Z117" i="27" a="1"/>
  <c r="Z117" i="27" s="1"/>
  <c r="AP117" i="27" a="1"/>
  <c r="AP117" i="27" s="1"/>
  <c r="BF117" i="27" a="1"/>
  <c r="BF117" i="27" s="1"/>
  <c r="BV117" i="27" a="1"/>
  <c r="BV117" i="27" s="1"/>
  <c r="CL117" i="27" a="1"/>
  <c r="CL117" i="27" s="1"/>
  <c r="DB117" i="27" a="1"/>
  <c r="DB117" i="27" s="1"/>
  <c r="DR117" i="27" a="1"/>
  <c r="DR117" i="27" s="1"/>
  <c r="EH117" i="27" a="1"/>
  <c r="EH117" i="27" s="1"/>
  <c r="EX117" i="27" a="1"/>
  <c r="EX117" i="27" s="1"/>
  <c r="FN117" i="27" a="1"/>
  <c r="FN117" i="27" s="1"/>
  <c r="GD117" i="27" a="1"/>
  <c r="GD117" i="27" s="1"/>
  <c r="GT117" i="27" a="1"/>
  <c r="GT117" i="27" s="1"/>
  <c r="HJ117" i="27" a="1"/>
  <c r="HJ117" i="27" s="1"/>
  <c r="HZ117" i="27" a="1"/>
  <c r="HZ117" i="27" s="1"/>
  <c r="IP117" i="27" a="1"/>
  <c r="IP117" i="27" s="1"/>
  <c r="JF117" i="27" a="1"/>
  <c r="JF117" i="27" s="1"/>
  <c r="M118" i="27" a="1"/>
  <c r="M118" i="27" s="1"/>
  <c r="AC118" i="27" a="1"/>
  <c r="AC118" i="27" s="1"/>
  <c r="AS118" i="27" a="1"/>
  <c r="AS118" i="27" s="1"/>
  <c r="BI118" i="27" a="1"/>
  <c r="BI118" i="27" s="1"/>
  <c r="BY118" i="27" a="1"/>
  <c r="BY118" i="27" s="1"/>
  <c r="CO118" i="27" a="1"/>
  <c r="CO118" i="27" s="1"/>
  <c r="DE118" i="27" a="1"/>
  <c r="DE118" i="27" s="1"/>
  <c r="DU118" i="27" a="1"/>
  <c r="DU118" i="27" s="1"/>
  <c r="EK118" i="27" a="1"/>
  <c r="EK118" i="27" s="1"/>
  <c r="FA118" i="27" a="1"/>
  <c r="FA118" i="27" s="1"/>
  <c r="FQ118" i="27" a="1"/>
  <c r="FQ118" i="27" s="1"/>
  <c r="GG118" i="27" a="1"/>
  <c r="GG118" i="27" s="1"/>
  <c r="GW118" i="27" a="1"/>
  <c r="GW118" i="27" s="1"/>
  <c r="HM118" i="27" a="1"/>
  <c r="HM118" i="27" s="1"/>
  <c r="IC118" i="27" a="1"/>
  <c r="IC118" i="27" s="1"/>
  <c r="IS118" i="27" a="1"/>
  <c r="IS118" i="27" s="1"/>
  <c r="JI118" i="27" a="1"/>
  <c r="JI118" i="27" s="1"/>
  <c r="Z125" i="27" a="1"/>
  <c r="Z125" i="27" s="1"/>
  <c r="AZ125" i="27" a="1"/>
  <c r="AZ125" i="27" s="1"/>
  <c r="BV125" i="27" a="1"/>
  <c r="BV125" i="27" s="1"/>
  <c r="CK125" i="27" a="1"/>
  <c r="CK125" i="27" s="1"/>
  <c r="DC125" i="27" a="1"/>
  <c r="DC125" i="27" s="1"/>
  <c r="DW125" i="27" a="1"/>
  <c r="DW125" i="27" s="1"/>
  <c r="EZ125" i="27" a="1"/>
  <c r="EZ125" i="27" s="1"/>
  <c r="FY125" i="27" a="1"/>
  <c r="FY125" i="27" s="1"/>
  <c r="GM125" i="27" a="1"/>
  <c r="GM125" i="27" s="1"/>
  <c r="HD125" i="27" a="1"/>
  <c r="HD125" i="27" s="1"/>
  <c r="IB125" i="27" a="1"/>
  <c r="IB125" i="27" s="1"/>
  <c r="JJ125" i="27" a="1"/>
  <c r="JJ125" i="27" s="1"/>
  <c r="JP115" i="27" a="1"/>
  <c r="JP115" i="27" s="1"/>
  <c r="T114" i="27" a="1"/>
  <c r="T114" i="27" s="1"/>
  <c r="AJ114" i="27" a="1"/>
  <c r="AJ114" i="27" s="1"/>
  <c r="AZ114" i="27" a="1"/>
  <c r="AZ114" i="27" s="1"/>
  <c r="BP114" i="27" a="1"/>
  <c r="BP114" i="27" s="1"/>
  <c r="CF114" i="27" a="1"/>
  <c r="CF114" i="27" s="1"/>
  <c r="CV114" i="27" a="1"/>
  <c r="CV114" i="27" s="1"/>
  <c r="DL114" i="27" a="1"/>
  <c r="DL114" i="27" s="1"/>
  <c r="EB114" i="27" a="1"/>
  <c r="EB114" i="27" s="1"/>
  <c r="ER114" i="27" a="1"/>
  <c r="ER114" i="27" s="1"/>
  <c r="FH114" i="27" a="1"/>
  <c r="FH114" i="27" s="1"/>
  <c r="FX114" i="27" a="1"/>
  <c r="FX114" i="27" s="1"/>
  <c r="GN114" i="27" a="1"/>
  <c r="GN114" i="27" s="1"/>
  <c r="JP118" i="27" a="1"/>
  <c r="JP118" i="27" s="1"/>
  <c r="AA114" i="27" a="1"/>
  <c r="AA114" i="27" s="1"/>
  <c r="BG114" i="27" a="1"/>
  <c r="BG114" i="27" s="1"/>
  <c r="CM114" i="27" a="1"/>
  <c r="CM114" i="27" s="1"/>
  <c r="DS114" i="27" a="1"/>
  <c r="DS114" i="27" s="1"/>
  <c r="EY114" i="27" a="1"/>
  <c r="EY114" i="27" s="1"/>
  <c r="GE114" i="27" a="1"/>
  <c r="GE114" i="27" s="1"/>
  <c r="HD114" i="27" a="1"/>
  <c r="HD114" i="27" s="1"/>
  <c r="IC114" i="27" a="1"/>
  <c r="IC114" i="27" s="1"/>
  <c r="IU114" i="27" a="1"/>
  <c r="IU114" i="27" s="1"/>
  <c r="G115" i="27" a="1"/>
  <c r="G115" i="27" s="1"/>
  <c r="AF115" i="27" a="1"/>
  <c r="AF115" i="27" s="1"/>
  <c r="AX115" i="27" a="1"/>
  <c r="AX115" i="27" s="1"/>
  <c r="BS115" i="27" a="1"/>
  <c r="BS115" i="27" s="1"/>
  <c r="CR115" i="27" a="1"/>
  <c r="CR115" i="27" s="1"/>
  <c r="DJ115" i="27" a="1"/>
  <c r="DJ115" i="27" s="1"/>
  <c r="EE115" i="27" a="1"/>
  <c r="EE115" i="27" s="1"/>
  <c r="FD115" i="27" a="1"/>
  <c r="FD115" i="27" s="1"/>
  <c r="FV115" i="27" a="1"/>
  <c r="FV115" i="27" s="1"/>
  <c r="GQ115" i="27" a="1"/>
  <c r="GQ115" i="27" s="1"/>
  <c r="HP115" i="27" a="1"/>
  <c r="HP115" i="27" s="1"/>
  <c r="IH115" i="27" a="1"/>
  <c r="IH115" i="27" s="1"/>
  <c r="JC115" i="27" a="1"/>
  <c r="JC115" i="27" s="1"/>
  <c r="S116" i="27" a="1"/>
  <c r="S116" i="27" s="1"/>
  <c r="AK116" i="27" a="1"/>
  <c r="AK116" i="27" s="1"/>
  <c r="BF116" i="27" a="1"/>
  <c r="BF116" i="27" s="1"/>
  <c r="CE116" i="27" a="1"/>
  <c r="CE116" i="27" s="1"/>
  <c r="CW116" i="27" a="1"/>
  <c r="CW116" i="27" s="1"/>
  <c r="DR116" i="27" a="1"/>
  <c r="DR116" i="27" s="1"/>
  <c r="EQ116" i="27" a="1"/>
  <c r="EQ116" i="27" s="1"/>
  <c r="FI116" i="27" a="1"/>
  <c r="FI116" i="27" s="1"/>
  <c r="GD116" i="27" a="1"/>
  <c r="GD116" i="27" s="1"/>
  <c r="HC116" i="27" a="1"/>
  <c r="HC116" i="27" s="1"/>
  <c r="HU116" i="27" a="1"/>
  <c r="HU116" i="27" s="1"/>
  <c r="IP116" i="27" a="1"/>
  <c r="IP116" i="27" s="1"/>
  <c r="JO116" i="27" a="1"/>
  <c r="JO116" i="27" s="1"/>
  <c r="X117" i="27" a="1"/>
  <c r="X117" i="27" s="1"/>
  <c r="AS117" i="27" a="1"/>
  <c r="AS117" i="27" s="1"/>
  <c r="BR117" i="27" a="1"/>
  <c r="BR117" i="27" s="1"/>
  <c r="CJ117" i="27" a="1"/>
  <c r="CJ117" i="27" s="1"/>
  <c r="DE117" i="27" a="1"/>
  <c r="DE117" i="27" s="1"/>
  <c r="ED117" i="27" a="1"/>
  <c r="ED117" i="27" s="1"/>
  <c r="EV117" i="27" a="1"/>
  <c r="EV117" i="27" s="1"/>
  <c r="FQ117" i="27" a="1"/>
  <c r="FQ117" i="27" s="1"/>
  <c r="GP117" i="27" a="1"/>
  <c r="GP117" i="27" s="1"/>
  <c r="HH117" i="27" a="1"/>
  <c r="HH117" i="27" s="1"/>
  <c r="IC117" i="27" a="1"/>
  <c r="IC117" i="27" s="1"/>
  <c r="JB117" i="27" a="1"/>
  <c r="JB117" i="27" s="1"/>
  <c r="K118" i="27" a="1"/>
  <c r="K118" i="27" s="1"/>
  <c r="AF118" i="27" a="1"/>
  <c r="AF118" i="27" s="1"/>
  <c r="BE118" i="27" a="1"/>
  <c r="BE118" i="27" s="1"/>
  <c r="BW118" i="27" a="1"/>
  <c r="BW118" i="27" s="1"/>
  <c r="CR118" i="27" a="1"/>
  <c r="CR118" i="27" s="1"/>
  <c r="DQ118" i="27" a="1"/>
  <c r="DQ118" i="27" s="1"/>
  <c r="EI118" i="27" a="1"/>
  <c r="EI118" i="27" s="1"/>
  <c r="FD118" i="27" a="1"/>
  <c r="FD118" i="27" s="1"/>
  <c r="GC118" i="27" a="1"/>
  <c r="GC118" i="27" s="1"/>
  <c r="GU118" i="27" a="1"/>
  <c r="GU118" i="27" s="1"/>
  <c r="HP118" i="27" a="1"/>
  <c r="HP118" i="27" s="1"/>
  <c r="IO118" i="27" a="1"/>
  <c r="IO118" i="27" s="1"/>
  <c r="JG118" i="27" a="1"/>
  <c r="JG118" i="27" s="1"/>
  <c r="AD125" i="27" a="1"/>
  <c r="AD125" i="27" s="1"/>
  <c r="BB125" i="27" a="1"/>
  <c r="BB125" i="27" s="1"/>
  <c r="CP125" i="27" a="1"/>
  <c r="CP125" i="27" s="1"/>
  <c r="DJ125" i="27" a="1"/>
  <c r="DJ125" i="27" s="1"/>
  <c r="ET125" i="27" a="1"/>
  <c r="ET125" i="27" s="1"/>
  <c r="FG125" i="27" a="1"/>
  <c r="FG125" i="27" s="1"/>
  <c r="GS125" i="27" a="1"/>
  <c r="GS125" i="27" s="1"/>
  <c r="HQ125" i="27" a="1"/>
  <c r="HQ125" i="27" s="1"/>
  <c r="IM125" i="27" a="1"/>
  <c r="IM125" i="27" s="1"/>
  <c r="JC125" i="27" a="1"/>
  <c r="JC125" i="27" s="1"/>
  <c r="AC114" i="27" a="1"/>
  <c r="AC114" i="27" s="1"/>
  <c r="BI114" i="27" a="1"/>
  <c r="BI114" i="27" s="1"/>
  <c r="CO114" i="27" a="1"/>
  <c r="CO114" i="27" s="1"/>
  <c r="DU114" i="27" a="1"/>
  <c r="DU114" i="27" s="1"/>
  <c r="FA114" i="27" a="1"/>
  <c r="FA114" i="27" s="1"/>
  <c r="GG114" i="27" a="1"/>
  <c r="GG114" i="27" s="1"/>
  <c r="HH114" i="27" a="1"/>
  <c r="HH114" i="27" s="1"/>
  <c r="HZ114" i="27" a="1"/>
  <c r="HZ114" i="27" s="1"/>
  <c r="IY114" i="27" a="1"/>
  <c r="IY114" i="27" s="1"/>
  <c r="K115" i="27" a="1"/>
  <c r="K115" i="27" s="1"/>
  <c r="AC115" i="27" a="1"/>
  <c r="AC115" i="27" s="1"/>
  <c r="BB115" i="27" a="1"/>
  <c r="BB115" i="27" s="1"/>
  <c r="BW115" i="27" a="1"/>
  <c r="BW115" i="27" s="1"/>
  <c r="CO115" i="27" a="1"/>
  <c r="CO115" i="27" s="1"/>
  <c r="DN115" i="27" a="1"/>
  <c r="DN115" i="27" s="1"/>
  <c r="EI115" i="27" a="1"/>
  <c r="EI115" i="27" s="1"/>
  <c r="FA115" i="27" a="1"/>
  <c r="FA115" i="27" s="1"/>
  <c r="FZ115" i="27" a="1"/>
  <c r="FZ115" i="27" s="1"/>
  <c r="GU115" i="27" a="1"/>
  <c r="GU115" i="27" s="1"/>
  <c r="HM115" i="27" a="1"/>
  <c r="HM115" i="27" s="1"/>
  <c r="IL115" i="27" a="1"/>
  <c r="IL115" i="27" s="1"/>
  <c r="JG115" i="27" a="1"/>
  <c r="JG115" i="27" s="1"/>
  <c r="P116" i="27" a="1"/>
  <c r="P116" i="27" s="1"/>
  <c r="AO116" i="27" a="1"/>
  <c r="AO116" i="27" s="1"/>
  <c r="BJ116" i="27" a="1"/>
  <c r="BJ116" i="27" s="1"/>
  <c r="CB116" i="27" a="1"/>
  <c r="CB116" i="27" s="1"/>
  <c r="DA116" i="27" a="1"/>
  <c r="DA116" i="27" s="1"/>
  <c r="DV116" i="27" a="1"/>
  <c r="DV116" i="27" s="1"/>
  <c r="EN116" i="27" a="1"/>
  <c r="EN116" i="27" s="1"/>
  <c r="FM116" i="27" a="1"/>
  <c r="FM116" i="27" s="1"/>
  <c r="GH116" i="27" a="1"/>
  <c r="GH116" i="27" s="1"/>
  <c r="GZ116" i="27" a="1"/>
  <c r="GZ116" i="27" s="1"/>
  <c r="HY116" i="27" a="1"/>
  <c r="HY116" i="27" s="1"/>
  <c r="IT116" i="27" a="1"/>
  <c r="IT116" i="27" s="1"/>
  <c r="JL116" i="27" a="1"/>
  <c r="JL116" i="27" s="1"/>
  <c r="AB117" i="27" a="1"/>
  <c r="AB117" i="27" s="1"/>
  <c r="AW117" i="27" a="1"/>
  <c r="AW117" i="27" s="1"/>
  <c r="BO117" i="27" a="1"/>
  <c r="BO117" i="27" s="1"/>
  <c r="CN117" i="27" a="1"/>
  <c r="CN117" i="27" s="1"/>
  <c r="DI117" i="27" a="1"/>
  <c r="DI117" i="27" s="1"/>
  <c r="EA117" i="27" a="1"/>
  <c r="EA117" i="27" s="1"/>
  <c r="EZ117" i="27" a="1"/>
  <c r="EZ117" i="27" s="1"/>
  <c r="FU117" i="27" a="1"/>
  <c r="FU117" i="27" s="1"/>
  <c r="GM117" i="27" a="1"/>
  <c r="GM117" i="27" s="1"/>
  <c r="HL117" i="27" a="1"/>
  <c r="HL117" i="27" s="1"/>
  <c r="IG117" i="27" a="1"/>
  <c r="IG117" i="27" s="1"/>
  <c r="IY117" i="27" a="1"/>
  <c r="IY117" i="27" s="1"/>
  <c r="O118" i="27" a="1"/>
  <c r="O118" i="27" s="1"/>
  <c r="AJ118" i="27" a="1"/>
  <c r="AJ118" i="27" s="1"/>
  <c r="BB118" i="27" a="1"/>
  <c r="BB118" i="27" s="1"/>
  <c r="CA118" i="27" a="1"/>
  <c r="CA118" i="27" s="1"/>
  <c r="CV118" i="27" a="1"/>
  <c r="CV118" i="27" s="1"/>
  <c r="DN118" i="27" a="1"/>
  <c r="DN118" i="27" s="1"/>
  <c r="EM118" i="27" a="1"/>
  <c r="EM118" i="27" s="1"/>
  <c r="FH118" i="27" a="1"/>
  <c r="FH118" i="27" s="1"/>
  <c r="FZ118" i="27" a="1"/>
  <c r="FZ118" i="27" s="1"/>
  <c r="GY118" i="27" a="1"/>
  <c r="GY118" i="27" s="1"/>
  <c r="HT118" i="27" a="1"/>
  <c r="HT118" i="27" s="1"/>
  <c r="IL118" i="27" a="1"/>
  <c r="IL118" i="27" s="1"/>
  <c r="JK118" i="27" a="1"/>
  <c r="JK118" i="27" s="1"/>
  <c r="AL125" i="27" a="1"/>
  <c r="AL125" i="27" s="1"/>
  <c r="BZ125" i="27" a="1"/>
  <c r="BZ125" i="27" s="1"/>
  <c r="DA125" i="27" a="1"/>
  <c r="DA125" i="27" s="1"/>
  <c r="DU125" i="27" a="1"/>
  <c r="DU125" i="27" s="1"/>
  <c r="EK125" i="27" a="1"/>
  <c r="EK125" i="27" s="1"/>
  <c r="FE125" i="27" a="1"/>
  <c r="FE125" i="27" s="1"/>
  <c r="FX125" i="27" a="1"/>
  <c r="FX125" i="27" s="1"/>
  <c r="GX125" i="27" a="1"/>
  <c r="GX125" i="27" s="1"/>
  <c r="ID125" i="27" a="1"/>
  <c r="ID125" i="27" s="1"/>
  <c r="JA125" i="27" a="1"/>
  <c r="JA125" i="27" s="1"/>
  <c r="H114" i="27" a="1"/>
  <c r="H114" i="27" s="1"/>
  <c r="AN114" i="27" a="1"/>
  <c r="AN114" i="27" s="1"/>
  <c r="BT114" i="27" a="1"/>
  <c r="BT114" i="27" s="1"/>
  <c r="CZ114" i="27" a="1"/>
  <c r="CZ114" i="27" s="1"/>
  <c r="EF114" i="27" a="1"/>
  <c r="EF114" i="27" s="1"/>
  <c r="FL114" i="27" a="1"/>
  <c r="FL114" i="27" s="1"/>
  <c r="GR114" i="27" a="1"/>
  <c r="GR114" i="27" s="1"/>
  <c r="HT114" i="27" a="1"/>
  <c r="HT114" i="27" s="1"/>
  <c r="IS114" i="27" a="1"/>
  <c r="IS114" i="27" s="1"/>
  <c r="JK114" i="27" a="1"/>
  <c r="JK114" i="27" s="1"/>
  <c r="W115" i="27" a="1"/>
  <c r="W115" i="27" s="1"/>
  <c r="AV115" i="27" a="1"/>
  <c r="AV115" i="27" s="1"/>
  <c r="BN115" i="27" a="1"/>
  <c r="BN115" i="27" s="1"/>
  <c r="CI115" i="27" a="1"/>
  <c r="CI115" i="27" s="1"/>
  <c r="DH115" i="27" a="1"/>
  <c r="DH115" i="27" s="1"/>
  <c r="DZ115" i="27" a="1"/>
  <c r="DZ115" i="27" s="1"/>
  <c r="EU115" i="27" a="1"/>
  <c r="EU115" i="27" s="1"/>
  <c r="FT115" i="27" a="1"/>
  <c r="FT115" i="27" s="1"/>
  <c r="GL115" i="27" a="1"/>
  <c r="GL115" i="27" s="1"/>
  <c r="HG115" i="27" a="1"/>
  <c r="HG115" i="27" s="1"/>
  <c r="IF115" i="27" a="1"/>
  <c r="IF115" i="27" s="1"/>
  <c r="IX115" i="27" a="1"/>
  <c r="IX115" i="27" s="1"/>
  <c r="J116" i="27" a="1"/>
  <c r="J116" i="27" s="1"/>
  <c r="AI116" i="27" a="1"/>
  <c r="AI116" i="27" s="1"/>
  <c r="BA116" i="27" a="1"/>
  <c r="BA116" i="27" s="1"/>
  <c r="BV116" i="27" a="1"/>
  <c r="BV116" i="27" s="1"/>
  <c r="CU116" i="27" a="1"/>
  <c r="CU116" i="27" s="1"/>
  <c r="DM116" i="27" a="1"/>
  <c r="DM116" i="27" s="1"/>
  <c r="EH116" i="27" a="1"/>
  <c r="EH116" i="27" s="1"/>
  <c r="FG116" i="27" a="1"/>
  <c r="FG116" i="27" s="1"/>
  <c r="FY116" i="27" a="1"/>
  <c r="FY116" i="27" s="1"/>
  <c r="GT116" i="27" a="1"/>
  <c r="GT116" i="27" s="1"/>
  <c r="HS116" i="27" a="1"/>
  <c r="HS116" i="27" s="1"/>
  <c r="IK116" i="27" a="1"/>
  <c r="IK116" i="27" s="1"/>
  <c r="JF116" i="27" a="1"/>
  <c r="JF116" i="27" s="1"/>
  <c r="V117" i="27" a="1"/>
  <c r="V117" i="27" s="1"/>
  <c r="AN117" i="27" a="1"/>
  <c r="AN117" i="27" s="1"/>
  <c r="BI117" i="27" a="1"/>
  <c r="BI117" i="27" s="1"/>
  <c r="CH117" i="27" a="1"/>
  <c r="CH117" i="27" s="1"/>
  <c r="CZ117" i="27" a="1"/>
  <c r="CZ117" i="27" s="1"/>
  <c r="DU117" i="27" a="1"/>
  <c r="DU117" i="27" s="1"/>
  <c r="ET117" i="27" a="1"/>
  <c r="ET117" i="27" s="1"/>
  <c r="FL117" i="27" a="1"/>
  <c r="FL117" i="27" s="1"/>
  <c r="GG117" i="27" a="1"/>
  <c r="GG117" i="27" s="1"/>
  <c r="HF117" i="27" a="1"/>
  <c r="HF117" i="27" s="1"/>
  <c r="HX117" i="27" a="1"/>
  <c r="HX117" i="27" s="1"/>
  <c r="IS117" i="27" a="1"/>
  <c r="IS117" i="27" s="1"/>
  <c r="I118" i="27" a="1"/>
  <c r="I118" i="27" s="1"/>
  <c r="AA118" i="27" a="1"/>
  <c r="AA118" i="27" s="1"/>
  <c r="AV118" i="27" a="1"/>
  <c r="AV118" i="27" s="1"/>
  <c r="BU118" i="27" a="1"/>
  <c r="BU118" i="27" s="1"/>
  <c r="CM118" i="27" a="1"/>
  <c r="CM118" i="27" s="1"/>
  <c r="DH118" i="27" a="1"/>
  <c r="DH118" i="27" s="1"/>
  <c r="EG118" i="27" a="1"/>
  <c r="EG118" i="27" s="1"/>
  <c r="EY118" i="27" a="1"/>
  <c r="EY118" i="27" s="1"/>
  <c r="FT118" i="27" a="1"/>
  <c r="FT118" i="27" s="1"/>
  <c r="GS118" i="27" a="1"/>
  <c r="GS118" i="27" s="1"/>
  <c r="HK118" i="27" a="1"/>
  <c r="HK118" i="27" s="1"/>
  <c r="IF118" i="27" a="1"/>
  <c r="IF118" i="27" s="1"/>
  <c r="JE118" i="27" a="1"/>
  <c r="JE118" i="27" s="1"/>
  <c r="AB125" i="27" a="1"/>
  <c r="AB125" i="27" s="1"/>
  <c r="BD125" i="27" a="1"/>
  <c r="BD125" i="27" s="1"/>
  <c r="CA125" i="27" a="1"/>
  <c r="CA125" i="27" s="1"/>
  <c r="DO125" i="27" a="1"/>
  <c r="DO125" i="27" s="1"/>
  <c r="EY125" i="27" a="1"/>
  <c r="EY125" i="27" s="1"/>
  <c r="FL125" i="27" a="1"/>
  <c r="FL125" i="27" s="1"/>
  <c r="GL125" i="27" a="1"/>
  <c r="GL125" i="27" s="1"/>
  <c r="HO125" i="27" a="1"/>
  <c r="HO125" i="27" s="1"/>
  <c r="AP114" i="27" a="1"/>
  <c r="AP114" i="27" s="1"/>
  <c r="FN114" i="27" a="1"/>
  <c r="FN114" i="27" s="1"/>
  <c r="AA115" i="27" a="1"/>
  <c r="AA115" i="27" s="1"/>
  <c r="DW115" i="27" a="1"/>
  <c r="DW115" i="27" s="1"/>
  <c r="GB115" i="27" a="1"/>
  <c r="GB115" i="27" s="1"/>
  <c r="N116" i="27" a="1"/>
  <c r="N116" i="27" s="1"/>
  <c r="DJ116" i="27" a="1"/>
  <c r="DJ116" i="27" s="1"/>
  <c r="FO116" i="27" a="1"/>
  <c r="FO116" i="27" s="1"/>
  <c r="JJ116" i="27" a="1"/>
  <c r="JJ116" i="27" s="1"/>
  <c r="CW117" i="27" a="1"/>
  <c r="CW117" i="27" s="1"/>
  <c r="FB117" i="27" a="1"/>
  <c r="FB117" i="27" s="1"/>
  <c r="IW117" i="27" a="1"/>
  <c r="IW117" i="27" s="1"/>
  <c r="CJ118" i="27" a="1"/>
  <c r="CJ118" i="27" s="1"/>
  <c r="EO118" i="27" a="1"/>
  <c r="EO118" i="27" s="1"/>
  <c r="IJ118" i="27" a="1"/>
  <c r="IJ118" i="27" s="1"/>
  <c r="CE125" i="27" a="1"/>
  <c r="CE125" i="27" s="1"/>
  <c r="HS125" i="27" a="1"/>
  <c r="HS125" i="27" s="1"/>
  <c r="CL114" i="27" a="1"/>
  <c r="CL114" i="27" s="1"/>
  <c r="HG114" i="27" a="1"/>
  <c r="HG114" i="27" s="1"/>
  <c r="AS115" i="27" a="1"/>
  <c r="AS115" i="27" s="1"/>
  <c r="CX115" i="27" a="1"/>
  <c r="CX115" i="27" s="1"/>
  <c r="GT115" i="27" a="1"/>
  <c r="GT115" i="27" s="1"/>
  <c r="AF116" i="27" a="1"/>
  <c r="AF116" i="27" s="1"/>
  <c r="CK116" i="27" a="1"/>
  <c r="CK116" i="27" s="1"/>
  <c r="GG116" i="27" a="1"/>
  <c r="GG116" i="27" s="1"/>
  <c r="S117" i="27" a="1"/>
  <c r="S117" i="27" s="1"/>
  <c r="BX117" i="27" a="1"/>
  <c r="BX117" i="27" s="1"/>
  <c r="FT117" i="27" a="1"/>
  <c r="FT117" i="27" s="1"/>
  <c r="JO117" i="27" a="1"/>
  <c r="JO117" i="27" s="1"/>
  <c r="BK118" i="27" a="1"/>
  <c r="BK118" i="27" s="1"/>
  <c r="FG118" i="27" a="1"/>
  <c r="FG118" i="27" s="1"/>
  <c r="JB118" i="27" a="1"/>
  <c r="JB118" i="27" s="1"/>
  <c r="GV125" i="27" a="1"/>
  <c r="GV125" i="27" s="1"/>
  <c r="IV125" i="27" a="1"/>
  <c r="IV125" i="27" s="1"/>
  <c r="BA114" i="27" a="1"/>
  <c r="BA114" i="27" s="1"/>
  <c r="FY114" i="27" a="1"/>
  <c r="FY114" i="27" s="1"/>
  <c r="IM114" i="27" a="1"/>
  <c r="IM114" i="27" s="1"/>
  <c r="BY115" i="27" a="1"/>
  <c r="BY115" i="27" s="1"/>
  <c r="ED115" i="27" a="1"/>
  <c r="ED115" i="27" s="1"/>
  <c r="HZ115" i="27" a="1"/>
  <c r="HZ115" i="27" s="1"/>
  <c r="BL116" i="27" a="1"/>
  <c r="BL116" i="27" s="1"/>
  <c r="CW114" i="27" a="1"/>
  <c r="CW114" i="27" s="1"/>
  <c r="CQ115" i="27" a="1"/>
  <c r="CQ115" i="27" s="1"/>
  <c r="EI116" i="27" a="1"/>
  <c r="EI116" i="27" s="1"/>
  <c r="BQ117" i="27" a="1"/>
  <c r="BQ117" i="27" s="1"/>
  <c r="IF117" i="27" a="1"/>
  <c r="IF117" i="27" s="1"/>
  <c r="DI118" i="27" a="1"/>
  <c r="DI118" i="27" s="1"/>
  <c r="CB125" i="27" a="1"/>
  <c r="CB125" i="27" s="1"/>
  <c r="JB125" i="27" a="1"/>
  <c r="JB125" i="27" s="1"/>
  <c r="JD114" i="27" a="1"/>
  <c r="JD114" i="27" s="1"/>
  <c r="K116" i="27" a="1"/>
  <c r="K116" i="27" s="1"/>
  <c r="IA116" i="27" a="1"/>
  <c r="IA116" i="27" s="1"/>
  <c r="FI117" i="27" a="1"/>
  <c r="FI117" i="27" s="1"/>
  <c r="BO118" i="27" a="1"/>
  <c r="BO118" i="27" s="1"/>
  <c r="HA118" i="27" a="1"/>
  <c r="HA118" i="27" s="1"/>
  <c r="EM125" i="27" a="1"/>
  <c r="EM125" i="27" s="1"/>
  <c r="DS115" i="27" a="1"/>
  <c r="DS115" i="27" s="1"/>
  <c r="DU116" i="27" a="1"/>
  <c r="DU116" i="27" s="1"/>
  <c r="JG116" i="27" a="1"/>
  <c r="JG116" i="27" s="1"/>
  <c r="GO117" i="27" a="1"/>
  <c r="GO117" i="27" s="1"/>
  <c r="CU118" i="27" a="1"/>
  <c r="CU118" i="27" s="1"/>
  <c r="IG118" i="27" a="1"/>
  <c r="IG118" i="27" s="1"/>
  <c r="X115" i="27" a="1"/>
  <c r="X115" i="27" s="1"/>
  <c r="GM118" i="27" a="1"/>
  <c r="GM118" i="27" s="1"/>
  <c r="HO118" i="27" a="1"/>
  <c r="HO118" i="27" s="1"/>
  <c r="FI114" i="27" a="1"/>
  <c r="FI114" i="27" s="1"/>
  <c r="BM117" i="27" a="1"/>
  <c r="BM117" i="27" s="1"/>
  <c r="IB114" i="27" a="1"/>
  <c r="IB114" i="27" s="1"/>
  <c r="AZ118" i="27" a="1"/>
  <c r="AZ118" i="27" s="1"/>
  <c r="G125" i="27" a="1"/>
  <c r="G125" i="27" s="1"/>
  <c r="O125" i="27" a="1"/>
  <c r="O125" i="27" s="1"/>
  <c r="W125" i="27" a="1"/>
  <c r="W125" i="27" s="1"/>
  <c r="AE125" i="27" a="1"/>
  <c r="AE125" i="27" s="1"/>
  <c r="AM125" i="27" a="1"/>
  <c r="AM125" i="27" s="1"/>
  <c r="AU125" i="27" a="1"/>
  <c r="AU125" i="27" s="1"/>
  <c r="BJ125" i="27" a="1"/>
  <c r="BJ125" i="27" s="1"/>
  <c r="CF125" i="27" a="1"/>
  <c r="CF125" i="27" s="1"/>
  <c r="CW125" i="27" a="1"/>
  <c r="CW125" i="27" s="1"/>
  <c r="DP125" i="27" a="1"/>
  <c r="DP125" i="27" s="1"/>
  <c r="EL125" i="27" a="1"/>
  <c r="EL125" i="27" s="1"/>
  <c r="FH125" i="27" a="1"/>
  <c r="FH125" i="27" s="1"/>
  <c r="FS125" i="27" a="1"/>
  <c r="FS125" i="27" s="1"/>
  <c r="GK125" i="27" a="1"/>
  <c r="GK125" i="27" s="1"/>
  <c r="HE125" i="27" a="1"/>
  <c r="HE125" i="27" s="1"/>
  <c r="HP125" i="27" a="1"/>
  <c r="HP125" i="27" s="1"/>
  <c r="IO125" i="27" a="1"/>
  <c r="IO125" i="27" s="1"/>
  <c r="IZ125" i="27" a="1"/>
  <c r="IZ125" i="27" s="1"/>
  <c r="JK125" i="27" a="1"/>
  <c r="JK125" i="27" s="1"/>
  <c r="JP117" i="27" a="1"/>
  <c r="JP117" i="27" s="1"/>
  <c r="V114" i="27" a="1"/>
  <c r="V114" i="27" s="1"/>
  <c r="AL114" i="27" a="1"/>
  <c r="AL114" i="27" s="1"/>
  <c r="BB114" i="27" a="1"/>
  <c r="BB114" i="27" s="1"/>
  <c r="BR114" i="27" a="1"/>
  <c r="BR114" i="27" s="1"/>
  <c r="CH114" i="27" a="1"/>
  <c r="CH114" i="27" s="1"/>
  <c r="CX114" i="27" a="1"/>
  <c r="CX114" i="27" s="1"/>
  <c r="DN114" i="27" a="1"/>
  <c r="DN114" i="27" s="1"/>
  <c r="ED114" i="27" a="1"/>
  <c r="ED114" i="27" s="1"/>
  <c r="ET114" i="27" a="1"/>
  <c r="ET114" i="27" s="1"/>
  <c r="FJ114" i="27" a="1"/>
  <c r="FJ114" i="27" s="1"/>
  <c r="FZ114" i="27" a="1"/>
  <c r="FZ114" i="27" s="1"/>
  <c r="GP114" i="27" a="1"/>
  <c r="GP114" i="27" s="1"/>
  <c r="HF114" i="27" a="1"/>
  <c r="HF114" i="27" s="1"/>
  <c r="HV114" i="27" a="1"/>
  <c r="HV114" i="27" s="1"/>
  <c r="IL114" i="27" a="1"/>
  <c r="IL114" i="27" s="1"/>
  <c r="JB114" i="27" a="1"/>
  <c r="JB114" i="27" s="1"/>
  <c r="I115" i="27" a="1"/>
  <c r="I115" i="27" s="1"/>
  <c r="Y115" i="27" a="1"/>
  <c r="Y115" i="27" s="1"/>
  <c r="AO115" i="27" a="1"/>
  <c r="AO115" i="27" s="1"/>
  <c r="BE115" i="27" a="1"/>
  <c r="BE115" i="27" s="1"/>
  <c r="BU115" i="27" a="1"/>
  <c r="BU115" i="27" s="1"/>
  <c r="CK115" i="27" a="1"/>
  <c r="CK115" i="27" s="1"/>
  <c r="DA115" i="27" a="1"/>
  <c r="DA115" i="27" s="1"/>
  <c r="DQ115" i="27" a="1"/>
  <c r="DQ115" i="27" s="1"/>
  <c r="EG115" i="27" a="1"/>
  <c r="EG115" i="27" s="1"/>
  <c r="EW115" i="27" a="1"/>
  <c r="EW115" i="27" s="1"/>
  <c r="FM115" i="27" a="1"/>
  <c r="FM115" i="27" s="1"/>
  <c r="GC115" i="27" a="1"/>
  <c r="GC115" i="27" s="1"/>
  <c r="GS115" i="27" a="1"/>
  <c r="GS115" i="27" s="1"/>
  <c r="HI115" i="27" a="1"/>
  <c r="HI115" i="27" s="1"/>
  <c r="HY115" i="27" a="1"/>
  <c r="HY115" i="27" s="1"/>
  <c r="IO115" i="27" a="1"/>
  <c r="IO115" i="27" s="1"/>
  <c r="JE115" i="27" a="1"/>
  <c r="JE115" i="27" s="1"/>
  <c r="L116" i="27" a="1"/>
  <c r="L116" i="27" s="1"/>
  <c r="AB116" i="27" a="1"/>
  <c r="AB116" i="27" s="1"/>
  <c r="AR116" i="27" a="1"/>
  <c r="AR116" i="27" s="1"/>
  <c r="BH116" i="27" a="1"/>
  <c r="BH116" i="27" s="1"/>
  <c r="BX116" i="27" a="1"/>
  <c r="BX116" i="27" s="1"/>
  <c r="CN116" i="27" a="1"/>
  <c r="CN116" i="27" s="1"/>
  <c r="DD116" i="27" a="1"/>
  <c r="DD116" i="27" s="1"/>
  <c r="DT116" i="27" a="1"/>
  <c r="DT116" i="27" s="1"/>
  <c r="EJ116" i="27" a="1"/>
  <c r="EJ116" i="27" s="1"/>
  <c r="EZ116" i="27" a="1"/>
  <c r="EZ116" i="27" s="1"/>
  <c r="FP116" i="27" a="1"/>
  <c r="FP116" i="27" s="1"/>
  <c r="GF116" i="27" a="1"/>
  <c r="GF116" i="27" s="1"/>
  <c r="GV116" i="27" a="1"/>
  <c r="GV116" i="27" s="1"/>
  <c r="HL116" i="27" a="1"/>
  <c r="HL116" i="27" s="1"/>
  <c r="IB116" i="27" a="1"/>
  <c r="IB116" i="27" s="1"/>
  <c r="IR116" i="27" a="1"/>
  <c r="IR116" i="27" s="1"/>
  <c r="JH116" i="27" a="1"/>
  <c r="JH116" i="27" s="1"/>
  <c r="O117" i="27" a="1"/>
  <c r="O117" i="27" s="1"/>
  <c r="AE117" i="27" a="1"/>
  <c r="AE117" i="27" s="1"/>
  <c r="AU117" i="27" a="1"/>
  <c r="AU117" i="27" s="1"/>
  <c r="BK117" i="27" a="1"/>
  <c r="BK117" i="27" s="1"/>
  <c r="CA117" i="27" a="1"/>
  <c r="CA117" i="27" s="1"/>
  <c r="CQ117" i="27" a="1"/>
  <c r="CQ117" i="27" s="1"/>
  <c r="DG117" i="27" a="1"/>
  <c r="DG117" i="27" s="1"/>
  <c r="DW117" i="27" a="1"/>
  <c r="DW117" i="27" s="1"/>
  <c r="EM117" i="27" a="1"/>
  <c r="EM117" i="27" s="1"/>
  <c r="FC117" i="27" a="1"/>
  <c r="FC117" i="27" s="1"/>
  <c r="FS117" i="27" a="1"/>
  <c r="FS117" i="27" s="1"/>
  <c r="GI117" i="27" a="1"/>
  <c r="GI117" i="27" s="1"/>
  <c r="GY117" i="27" a="1"/>
  <c r="GY117" i="27" s="1"/>
  <c r="HO117" i="27" a="1"/>
  <c r="HO117" i="27" s="1"/>
  <c r="IE117" i="27" a="1"/>
  <c r="IE117" i="27" s="1"/>
  <c r="IU117" i="27" a="1"/>
  <c r="IU117" i="27" s="1"/>
  <c r="JK117" i="27" a="1"/>
  <c r="JK117" i="27" s="1"/>
  <c r="R118" i="27" a="1"/>
  <c r="R118" i="27" s="1"/>
  <c r="AH118" i="27" a="1"/>
  <c r="AH118" i="27" s="1"/>
  <c r="AX118" i="27" a="1"/>
  <c r="AX118" i="27" s="1"/>
  <c r="BN118" i="27" a="1"/>
  <c r="BN118" i="27" s="1"/>
  <c r="CD118" i="27" a="1"/>
  <c r="CD118" i="27" s="1"/>
  <c r="CT118" i="27" a="1"/>
  <c r="CT118" i="27" s="1"/>
  <c r="DJ118" i="27" a="1"/>
  <c r="DJ118" i="27" s="1"/>
  <c r="DZ118" i="27" a="1"/>
  <c r="DZ118" i="27" s="1"/>
  <c r="EP118" i="27" a="1"/>
  <c r="EP118" i="27" s="1"/>
  <c r="FF118" i="27" a="1"/>
  <c r="FF118" i="27" s="1"/>
  <c r="FV118" i="27" a="1"/>
  <c r="FV118" i="27" s="1"/>
  <c r="GL118" i="27" a="1"/>
  <c r="GL118" i="27" s="1"/>
  <c r="HB118" i="27" a="1"/>
  <c r="HB118" i="27" s="1"/>
  <c r="HR118" i="27" a="1"/>
  <c r="HR118" i="27" s="1"/>
  <c r="IH118" i="27" a="1"/>
  <c r="IH118" i="27" s="1"/>
  <c r="IX118" i="27" a="1"/>
  <c r="IX118" i="27" s="1"/>
  <c r="JN118" i="27" a="1"/>
  <c r="JN118" i="27" s="1"/>
  <c r="AH125" i="27" a="1"/>
  <c r="AH125" i="27" s="1"/>
  <c r="BC125" i="27" a="1"/>
  <c r="BC125" i="27" s="1"/>
  <c r="BY125" i="27" a="1"/>
  <c r="BY125" i="27" s="1"/>
  <c r="CN125" i="27" a="1"/>
  <c r="CN125" i="27" s="1"/>
  <c r="DH125" i="27" a="1"/>
  <c r="DH125" i="27" s="1"/>
  <c r="ED125" i="27" a="1"/>
  <c r="ED125" i="27" s="1"/>
  <c r="FC125" i="27" a="1"/>
  <c r="FC125" i="27" s="1"/>
  <c r="GA125" i="27" a="1"/>
  <c r="GA125" i="27" s="1"/>
  <c r="GT125" i="27" a="1"/>
  <c r="GT125" i="27" s="1"/>
  <c r="HF125" i="27" a="1"/>
  <c r="HF125" i="27" s="1"/>
  <c r="IE125" i="27" a="1"/>
  <c r="IE125" i="27" s="1"/>
  <c r="F125" i="27" a="1"/>
  <c r="F125" i="27" s="1"/>
  <c r="G114" i="27" a="1"/>
  <c r="G114" i="27" s="1"/>
  <c r="W114" i="27" a="1"/>
  <c r="W114" i="27" s="1"/>
  <c r="AM114" i="27" a="1"/>
  <c r="AM114" i="27" s="1"/>
  <c r="BC114" i="27" a="1"/>
  <c r="BC114" i="27" s="1"/>
  <c r="BS114" i="27" a="1"/>
  <c r="BS114" i="27" s="1"/>
  <c r="CI114" i="27" a="1"/>
  <c r="CI114" i="27" s="1"/>
  <c r="CY114" i="27" a="1"/>
  <c r="CY114" i="27" s="1"/>
  <c r="DO114" i="27" a="1"/>
  <c r="DO114" i="27" s="1"/>
  <c r="EE114" i="27" a="1"/>
  <c r="EE114" i="27" s="1"/>
  <c r="EU114" i="27" a="1"/>
  <c r="EU114" i="27" s="1"/>
  <c r="FK114" i="27" a="1"/>
  <c r="FK114" i="27" s="1"/>
  <c r="GA114" i="27" a="1"/>
  <c r="GA114" i="27" s="1"/>
  <c r="GQ114" i="27" a="1"/>
  <c r="GQ114" i="27" s="1"/>
  <c r="JP125" i="27" a="1"/>
  <c r="JP125" i="27" s="1"/>
  <c r="AF114" i="27" a="1"/>
  <c r="AF114" i="27" s="1"/>
  <c r="BL114" i="27" a="1"/>
  <c r="BL114" i="27" s="1"/>
  <c r="CR114" i="27" a="1"/>
  <c r="CR114" i="27" s="1"/>
  <c r="DX114" i="27" a="1"/>
  <c r="DX114" i="27" s="1"/>
  <c r="FD114" i="27" a="1"/>
  <c r="FD114" i="27" s="1"/>
  <c r="GJ114" i="27" a="1"/>
  <c r="GJ114" i="27" s="1"/>
  <c r="HK114" i="27" a="1"/>
  <c r="HK114" i="27" s="1"/>
  <c r="IF114" i="27" a="1"/>
  <c r="IF114" i="27" s="1"/>
  <c r="IX114" i="27" a="1"/>
  <c r="IX114" i="27" s="1"/>
  <c r="N115" i="27" a="1"/>
  <c r="N115" i="27" s="1"/>
  <c r="AI115" i="27" a="1"/>
  <c r="AI115" i="27" s="1"/>
  <c r="BA115" i="27" a="1"/>
  <c r="BA115" i="27" s="1"/>
  <c r="BZ115" i="27" a="1"/>
  <c r="BZ115" i="27" s="1"/>
  <c r="CU115" i="27" a="1"/>
  <c r="CU115" i="27" s="1"/>
  <c r="DM115" i="27" a="1"/>
  <c r="DM115" i="27" s="1"/>
  <c r="EL115" i="27" a="1"/>
  <c r="EL115" i="27" s="1"/>
  <c r="FG115" i="27" a="1"/>
  <c r="FG115" i="27" s="1"/>
  <c r="FY115" i="27" a="1"/>
  <c r="FY115" i="27" s="1"/>
  <c r="GX115" i="27" a="1"/>
  <c r="GX115" i="27" s="1"/>
  <c r="HS115" i="27" a="1"/>
  <c r="HS115" i="27" s="1"/>
  <c r="IK115" i="27" a="1"/>
  <c r="IK115" i="27" s="1"/>
  <c r="JJ115" i="27" a="1"/>
  <c r="JJ115" i="27" s="1"/>
  <c r="V116" i="27" a="1"/>
  <c r="V116" i="27" s="1"/>
  <c r="AN116" i="27" a="1"/>
  <c r="AN116" i="27" s="1"/>
  <c r="BM116" i="27" a="1"/>
  <c r="BM116" i="27" s="1"/>
  <c r="CH116" i="27" a="1"/>
  <c r="CH116" i="27" s="1"/>
  <c r="CZ116" i="27" a="1"/>
  <c r="CZ116" i="27" s="1"/>
  <c r="DY116" i="27" a="1"/>
  <c r="DY116" i="27" s="1"/>
  <c r="ET116" i="27" a="1"/>
  <c r="ET116" i="27" s="1"/>
  <c r="FL116" i="27" a="1"/>
  <c r="FL116" i="27" s="1"/>
  <c r="GK116" i="27" a="1"/>
  <c r="GK116" i="27" s="1"/>
  <c r="HF116" i="27" a="1"/>
  <c r="HF116" i="27" s="1"/>
  <c r="HX116" i="27" a="1"/>
  <c r="HX116" i="27" s="1"/>
  <c r="IW116" i="27" a="1"/>
  <c r="IW116" i="27" s="1"/>
  <c r="I117" i="27" a="1"/>
  <c r="I117" i="27" s="1"/>
  <c r="AA117" i="27" a="1"/>
  <c r="AA117" i="27" s="1"/>
  <c r="AZ117" i="27" a="1"/>
  <c r="AZ117" i="27" s="1"/>
  <c r="BU117" i="27" a="1"/>
  <c r="BU117" i="27" s="1"/>
  <c r="CM117" i="27" a="1"/>
  <c r="CM117" i="27" s="1"/>
  <c r="DL117" i="27" a="1"/>
  <c r="DL117" i="27" s="1"/>
  <c r="EG117" i="27" a="1"/>
  <c r="EG117" i="27" s="1"/>
  <c r="EY117" i="27" a="1"/>
  <c r="EY117" i="27" s="1"/>
  <c r="FX117" i="27" a="1"/>
  <c r="FX117" i="27" s="1"/>
  <c r="GS117" i="27" a="1"/>
  <c r="GS117" i="27" s="1"/>
  <c r="HK117" i="27" a="1"/>
  <c r="HK117" i="27" s="1"/>
  <c r="IJ117" i="27" a="1"/>
  <c r="IJ117" i="27" s="1"/>
  <c r="JE117" i="27" a="1"/>
  <c r="JE117" i="27" s="1"/>
  <c r="N118" i="27" a="1"/>
  <c r="N118" i="27" s="1"/>
  <c r="AM118" i="27" a="1"/>
  <c r="AM118" i="27" s="1"/>
  <c r="BH118" i="27" a="1"/>
  <c r="BH118" i="27" s="1"/>
  <c r="BZ118" i="27" a="1"/>
  <c r="BZ118" i="27" s="1"/>
  <c r="CY118" i="27" a="1"/>
  <c r="CY118" i="27" s="1"/>
  <c r="DT118" i="27" a="1"/>
  <c r="DT118" i="27" s="1"/>
  <c r="EL118" i="27" a="1"/>
  <c r="EL118" i="27" s="1"/>
  <c r="FK118" i="27" a="1"/>
  <c r="FK118" i="27" s="1"/>
  <c r="GF118" i="27" a="1"/>
  <c r="GF118" i="27" s="1"/>
  <c r="GX118" i="27" a="1"/>
  <c r="GX118" i="27" s="1"/>
  <c r="HW118" i="27" a="1"/>
  <c r="HW118" i="27" s="1"/>
  <c r="IR118" i="27" a="1"/>
  <c r="IR118" i="27" s="1"/>
  <c r="JJ118" i="27" a="1"/>
  <c r="JJ118" i="27" s="1"/>
  <c r="AR125" i="27" a="1"/>
  <c r="AR125" i="27" s="1"/>
  <c r="BI125" i="27" a="1"/>
  <c r="BI125" i="27" s="1"/>
  <c r="CT125" i="27" a="1"/>
  <c r="CT125" i="27" s="1"/>
  <c r="DT125" i="27" a="1"/>
  <c r="DT125" i="27" s="1"/>
  <c r="EW125" i="27" a="1"/>
  <c r="EW125" i="27" s="1"/>
  <c r="GD125" i="27" a="1"/>
  <c r="GD125" i="27" s="1"/>
  <c r="GW125" i="27" a="1"/>
  <c r="GW125" i="27" s="1"/>
  <c r="HT125" i="27" a="1"/>
  <c r="HT125" i="27" s="1"/>
  <c r="IP125" i="27" a="1"/>
  <c r="IP125" i="27" s="1"/>
  <c r="JF125" i="27" a="1"/>
  <c r="JF125" i="27" s="1"/>
  <c r="AH114" i="27" a="1"/>
  <c r="AH114" i="27" s="1"/>
  <c r="BN114" i="27" a="1"/>
  <c r="BN114" i="27" s="1"/>
  <c r="CT114" i="27" a="1"/>
  <c r="CT114" i="27" s="1"/>
  <c r="DZ114" i="27" a="1"/>
  <c r="DZ114" i="27" s="1"/>
  <c r="FF114" i="27" a="1"/>
  <c r="FF114" i="27" s="1"/>
  <c r="GL114" i="27" a="1"/>
  <c r="GL114" i="27" s="1"/>
  <c r="HL114" i="27" a="1"/>
  <c r="HL114" i="27" s="1"/>
  <c r="IK114" i="27" a="1"/>
  <c r="IK114" i="27" s="1"/>
  <c r="JC114" i="27" a="1"/>
  <c r="JC114" i="27" s="1"/>
  <c r="O115" i="27" a="1"/>
  <c r="O115" i="27" s="1"/>
  <c r="AN115" i="27" a="1"/>
  <c r="AN115" i="27" s="1"/>
  <c r="BF115" i="27" a="1"/>
  <c r="BF115" i="27" s="1"/>
  <c r="CA115" i="27" a="1"/>
  <c r="CA115" i="27" s="1"/>
  <c r="CZ115" i="27" a="1"/>
  <c r="CZ115" i="27" s="1"/>
  <c r="DR115" i="27" a="1"/>
  <c r="DR115" i="27" s="1"/>
  <c r="EM115" i="27" a="1"/>
  <c r="EM115" i="27" s="1"/>
  <c r="FL115" i="27" a="1"/>
  <c r="FL115" i="27" s="1"/>
  <c r="GD115" i="27" a="1"/>
  <c r="GD115" i="27" s="1"/>
  <c r="GY115" i="27" a="1"/>
  <c r="GY115" i="27" s="1"/>
  <c r="HX115" i="27" a="1"/>
  <c r="HX115" i="27" s="1"/>
  <c r="IP115" i="27" a="1"/>
  <c r="IP115" i="27" s="1"/>
  <c r="JK115" i="27" a="1"/>
  <c r="JK115" i="27" s="1"/>
  <c r="AA116" i="27" a="1"/>
  <c r="AA116" i="27" s="1"/>
  <c r="AS116" i="27" a="1"/>
  <c r="AS116" i="27" s="1"/>
  <c r="BN116" i="27" a="1"/>
  <c r="BN116" i="27" s="1"/>
  <c r="CM116" i="27" a="1"/>
  <c r="CM116" i="27" s="1"/>
  <c r="DE116" i="27" a="1"/>
  <c r="DE116" i="27" s="1"/>
  <c r="DZ116" i="27" a="1"/>
  <c r="DZ116" i="27" s="1"/>
  <c r="EY116" i="27" a="1"/>
  <c r="EY116" i="27" s="1"/>
  <c r="FQ116" i="27" a="1"/>
  <c r="FQ116" i="27" s="1"/>
  <c r="GL116" i="27" a="1"/>
  <c r="GL116" i="27" s="1"/>
  <c r="HK116" i="27" a="1"/>
  <c r="HK116" i="27" s="1"/>
  <c r="IC116" i="27" a="1"/>
  <c r="IC116" i="27" s="1"/>
  <c r="IX116" i="27" a="1"/>
  <c r="IX116" i="27" s="1"/>
  <c r="N117" i="27" a="1"/>
  <c r="N117" i="27" s="1"/>
  <c r="AF117" i="27" a="1"/>
  <c r="AF117" i="27" s="1"/>
  <c r="BA117" i="27" a="1"/>
  <c r="BA117" i="27" s="1"/>
  <c r="BZ117" i="27" a="1"/>
  <c r="BZ117" i="27" s="1"/>
  <c r="CR117" i="27" a="1"/>
  <c r="CR117" i="27" s="1"/>
  <c r="DM117" i="27" a="1"/>
  <c r="DM117" i="27" s="1"/>
  <c r="EL117" i="27" a="1"/>
  <c r="EL117" i="27" s="1"/>
  <c r="FD117" i="27" a="1"/>
  <c r="FD117" i="27" s="1"/>
  <c r="FY117" i="27" a="1"/>
  <c r="FY117" i="27" s="1"/>
  <c r="GX117" i="27" a="1"/>
  <c r="GX117" i="27" s="1"/>
  <c r="HP117" i="27" a="1"/>
  <c r="HP117" i="27" s="1"/>
  <c r="IK117" i="27" a="1"/>
  <c r="IK117" i="27" s="1"/>
  <c r="JJ117" i="27" a="1"/>
  <c r="JJ117" i="27" s="1"/>
  <c r="S118" i="27" a="1"/>
  <c r="S118" i="27" s="1"/>
  <c r="AN118" i="27" a="1"/>
  <c r="AN118" i="27" s="1"/>
  <c r="BM118" i="27" a="1"/>
  <c r="BM118" i="27" s="1"/>
  <c r="CE118" i="27" a="1"/>
  <c r="CE118" i="27" s="1"/>
  <c r="CZ118" i="27" a="1"/>
  <c r="CZ118" i="27" s="1"/>
  <c r="DY118" i="27" a="1"/>
  <c r="DY118" i="27" s="1"/>
  <c r="EQ118" i="27" a="1"/>
  <c r="EQ118" i="27" s="1"/>
  <c r="FL118" i="27" a="1"/>
  <c r="FL118" i="27" s="1"/>
  <c r="GK118" i="27" a="1"/>
  <c r="GK118" i="27" s="1"/>
  <c r="HC118" i="27" a="1"/>
  <c r="HC118" i="27" s="1"/>
  <c r="HX118" i="27" a="1"/>
  <c r="HX118" i="27" s="1"/>
  <c r="IW118" i="27" a="1"/>
  <c r="IW118" i="27" s="1"/>
  <c r="JO118" i="27" a="1"/>
  <c r="JO118" i="27" s="1"/>
  <c r="BM125" i="27" a="1"/>
  <c r="BM125" i="27" s="1"/>
  <c r="CG125" i="27" a="1"/>
  <c r="CG125" i="27" s="1"/>
  <c r="DD125" i="27" a="1"/>
  <c r="DD125" i="27" s="1"/>
  <c r="DX125" i="27" a="1"/>
  <c r="DX125" i="27" s="1"/>
  <c r="EO125" i="27" a="1"/>
  <c r="EO125" i="27" s="1"/>
  <c r="FK125" i="27" a="1"/>
  <c r="FK125" i="27" s="1"/>
  <c r="GH125" i="27" a="1"/>
  <c r="GH125" i="27" s="1"/>
  <c r="HA125" i="27" a="1"/>
  <c r="HA125" i="27" s="1"/>
  <c r="IH125" i="27" a="1"/>
  <c r="IH125" i="27" s="1"/>
  <c r="JD125" i="27" a="1"/>
  <c r="JD125" i="27" s="1"/>
  <c r="S114" i="27" a="1"/>
  <c r="S114" i="27" s="1"/>
  <c r="AY114" i="27" a="1"/>
  <c r="AY114" i="27" s="1"/>
  <c r="CE114" i="27" a="1"/>
  <c r="CE114" i="27" s="1"/>
  <c r="DK114" i="27" a="1"/>
  <c r="DK114" i="27" s="1"/>
  <c r="EQ114" i="27" a="1"/>
  <c r="EQ114" i="27" s="1"/>
  <c r="FW114" i="27" a="1"/>
  <c r="FW114" i="27" s="1"/>
  <c r="HB114" i="27" a="1"/>
  <c r="HB114" i="27" s="1"/>
  <c r="IA114" i="27" a="1"/>
  <c r="IA114" i="27" s="1"/>
  <c r="IV114" i="27" a="1"/>
  <c r="IV114" i="27" s="1"/>
  <c r="JN114" i="27" a="1"/>
  <c r="JN114" i="27" s="1"/>
  <c r="AD115" i="27" a="1"/>
  <c r="AD115" i="27" s="1"/>
  <c r="AY115" i="27" a="1"/>
  <c r="AY115" i="27" s="1"/>
  <c r="BQ115" i="27" a="1"/>
  <c r="BQ115" i="27" s="1"/>
  <c r="CP115" i="27" a="1"/>
  <c r="CP115" i="27" s="1"/>
  <c r="DK115" i="27" a="1"/>
  <c r="DK115" i="27" s="1"/>
  <c r="EC115" i="27" a="1"/>
  <c r="EC115" i="27" s="1"/>
  <c r="FB115" i="27" a="1"/>
  <c r="FB115" i="27" s="1"/>
  <c r="FW115" i="27" a="1"/>
  <c r="FW115" i="27" s="1"/>
  <c r="GO115" i="27" a="1"/>
  <c r="GO115" i="27" s="1"/>
  <c r="HN115" i="27" a="1"/>
  <c r="HN115" i="27" s="1"/>
  <c r="II115" i="27" a="1"/>
  <c r="II115" i="27" s="1"/>
  <c r="JA115" i="27" a="1"/>
  <c r="JA115" i="27" s="1"/>
  <c r="Q116" i="27" a="1"/>
  <c r="Q116" i="27" s="1"/>
  <c r="AL116" i="27" a="1"/>
  <c r="AL116" i="27" s="1"/>
  <c r="BD116" i="27" a="1"/>
  <c r="BD116" i="27" s="1"/>
  <c r="CC116" i="27" a="1"/>
  <c r="CC116" i="27" s="1"/>
  <c r="CX116" i="27" a="1"/>
  <c r="CX116" i="27" s="1"/>
  <c r="DP116" i="27" a="1"/>
  <c r="DP116" i="27" s="1"/>
  <c r="EO116" i="27" a="1"/>
  <c r="EO116" i="27" s="1"/>
  <c r="FJ116" i="27" a="1"/>
  <c r="FJ116" i="27" s="1"/>
  <c r="GB116" i="27" a="1"/>
  <c r="GB116" i="27" s="1"/>
  <c r="HA116" i="27" a="1"/>
  <c r="HA116" i="27" s="1"/>
  <c r="HV116" i="27" a="1"/>
  <c r="HV116" i="27" s="1"/>
  <c r="IN116" i="27" a="1"/>
  <c r="IN116" i="27" s="1"/>
  <c r="JM116" i="27" a="1"/>
  <c r="JM116" i="27" s="1"/>
  <c r="Y117" i="27" a="1"/>
  <c r="Y117" i="27" s="1"/>
  <c r="AQ117" i="27" a="1"/>
  <c r="AQ117" i="27" s="1"/>
  <c r="BP117" i="27" a="1"/>
  <c r="BP117" i="27" s="1"/>
  <c r="CK117" i="27" a="1"/>
  <c r="CK117" i="27" s="1"/>
  <c r="DC117" i="27" a="1"/>
  <c r="DC117" i="27" s="1"/>
  <c r="EB117" i="27" a="1"/>
  <c r="EB117" i="27" s="1"/>
  <c r="EW117" i="27" a="1"/>
  <c r="EW117" i="27" s="1"/>
  <c r="FO117" i="27" a="1"/>
  <c r="FO117" i="27" s="1"/>
  <c r="GN117" i="27" a="1"/>
  <c r="GN117" i="27" s="1"/>
  <c r="HI117" i="27" a="1"/>
  <c r="HI117" i="27" s="1"/>
  <c r="IA117" i="27" a="1"/>
  <c r="IA117" i="27" s="1"/>
  <c r="IZ117" i="27" a="1"/>
  <c r="IZ117" i="27" s="1"/>
  <c r="L118" i="27" a="1"/>
  <c r="L118" i="27" s="1"/>
  <c r="AD118" i="27" a="1"/>
  <c r="AD118" i="27" s="1"/>
  <c r="BC118" i="27" a="1"/>
  <c r="BC118" i="27" s="1"/>
  <c r="BX118" i="27" a="1"/>
  <c r="BX118" i="27" s="1"/>
  <c r="CP118" i="27" a="1"/>
  <c r="CP118" i="27" s="1"/>
  <c r="DO118" i="27" a="1"/>
  <c r="DO118" i="27" s="1"/>
  <c r="EJ118" i="27" a="1"/>
  <c r="EJ118" i="27" s="1"/>
  <c r="FB118" i="27" a="1"/>
  <c r="FB118" i="27" s="1"/>
  <c r="GA118" i="27" a="1"/>
  <c r="GA118" i="27" s="1"/>
  <c r="GV118" i="27" a="1"/>
  <c r="GV118" i="27" s="1"/>
  <c r="HN118" i="27" a="1"/>
  <c r="HN118" i="27" s="1"/>
  <c r="IM118" i="27" a="1"/>
  <c r="IM118" i="27" s="1"/>
  <c r="JH118" i="27" a="1"/>
  <c r="JH118" i="27" s="1"/>
  <c r="AF125" i="27" a="1"/>
  <c r="AF125" i="27" s="1"/>
  <c r="BG125" i="27" a="1"/>
  <c r="BG125" i="27" s="1"/>
  <c r="CR125" i="27" a="1"/>
  <c r="CR125" i="27" s="1"/>
  <c r="DV125" i="27" a="1"/>
  <c r="DV125" i="27" s="1"/>
  <c r="FB125" i="27" a="1"/>
  <c r="FB125" i="27" s="1"/>
  <c r="FV125" i="27" a="1"/>
  <c r="FV125" i="27" s="1"/>
  <c r="GO125" i="27" a="1"/>
  <c r="GO125" i="27" s="1"/>
  <c r="IR125" i="27" a="1"/>
  <c r="IR125" i="27" s="1"/>
  <c r="CG114" i="27" a="1"/>
  <c r="CG114" i="27" s="1"/>
  <c r="HC114" i="27" a="1"/>
  <c r="HC114" i="27" s="1"/>
  <c r="AP115" i="27" a="1"/>
  <c r="AP115" i="27" s="1"/>
  <c r="EK115" i="27" a="1"/>
  <c r="EK115" i="27" s="1"/>
  <c r="GP115" i="27" a="1"/>
  <c r="GP115" i="27" s="1"/>
  <c r="AC116" i="27" a="1"/>
  <c r="AC116" i="27" s="1"/>
  <c r="DX116" i="27" a="1"/>
  <c r="DX116" i="27" s="1"/>
  <c r="GC116" i="27" a="1"/>
  <c r="GC116" i="27" s="1"/>
  <c r="P117" i="27" a="1"/>
  <c r="P117" i="27" s="1"/>
  <c r="DK117" i="27" a="1"/>
  <c r="DK117" i="27" s="1"/>
  <c r="FP117" i="27" a="1"/>
  <c r="FP117" i="27" s="1"/>
  <c r="JL117" i="27" a="1"/>
  <c r="JL117" i="27" s="1"/>
  <c r="CX118" i="27" a="1"/>
  <c r="CX118" i="27" s="1"/>
  <c r="FC118" i="27" a="1"/>
  <c r="FC118" i="27" s="1"/>
  <c r="IY118" i="27" a="1"/>
  <c r="IY118" i="27" s="1"/>
  <c r="DF125" i="27" a="1"/>
  <c r="DF125" i="27" s="1"/>
  <c r="IF125" i="27" a="1"/>
  <c r="IF125" i="27" s="1"/>
  <c r="EC114" i="27" a="1"/>
  <c r="EC114" i="27" s="1"/>
  <c r="HU114" i="27" a="1"/>
  <c r="HU114" i="27" s="1"/>
  <c r="BG115" i="27" a="1"/>
  <c r="BG115" i="27" s="1"/>
  <c r="FC115" i="27" a="1"/>
  <c r="FC115" i="27" s="1"/>
  <c r="HH115" i="27" a="1"/>
  <c r="HH115" i="27" s="1"/>
  <c r="AT116" i="27" a="1"/>
  <c r="AT116" i="27" s="1"/>
  <c r="EP116" i="27" a="1"/>
  <c r="EP116" i="27" s="1"/>
  <c r="GU116" i="27" a="1"/>
  <c r="GU116" i="27" s="1"/>
  <c r="AG117" i="27" a="1"/>
  <c r="AG117" i="27" s="1"/>
  <c r="EC117" i="27" a="1"/>
  <c r="EC117" i="27" s="1"/>
  <c r="GH117" i="27" a="1"/>
  <c r="GH117" i="27" s="1"/>
  <c r="T118" i="27" a="1"/>
  <c r="T118" i="27" s="1"/>
  <c r="DP118" i="27" a="1"/>
  <c r="DP118" i="27" s="1"/>
  <c r="FU118" i="27" a="1"/>
  <c r="FU118" i="27" s="1"/>
  <c r="BU125" i="27" a="1"/>
  <c r="BU125" i="27" s="1"/>
  <c r="HI125" i="27" a="1"/>
  <c r="HI125" i="27" s="1"/>
  <c r="F118" i="27" a="1"/>
  <c r="F118" i="27" s="1"/>
  <c r="BV114" i="27" a="1"/>
  <c r="BV114" i="27" s="1"/>
  <c r="GT114" i="27" a="1"/>
  <c r="GT114" i="27" s="1"/>
  <c r="JA114" i="27" a="1"/>
  <c r="JA114" i="27" s="1"/>
  <c r="CM115" i="27" a="1"/>
  <c r="CM115" i="27" s="1"/>
  <c r="GI115" i="27" a="1"/>
  <c r="GI115" i="27" s="1"/>
  <c r="IN115" i="27" a="1"/>
  <c r="IN115" i="27" s="1"/>
  <c r="BZ116" i="27" a="1"/>
  <c r="BZ116" i="27" s="1"/>
  <c r="GD114" i="27" a="1"/>
  <c r="GD114" i="27" s="1"/>
  <c r="EV115" i="27" a="1"/>
  <c r="EV115" i="27" s="1"/>
  <c r="HP116" i="27" a="1"/>
  <c r="HP116" i="27" s="1"/>
  <c r="CS117" i="27" a="1"/>
  <c r="CS117" i="27" s="1"/>
  <c r="JH117" i="27" a="1"/>
  <c r="JH117" i="27" s="1"/>
  <c r="GP118" i="27" a="1"/>
  <c r="GP118" i="27" s="1"/>
  <c r="DB125" i="27" a="1"/>
  <c r="DB125" i="27" s="1"/>
  <c r="F116" i="27" a="1"/>
  <c r="F116" i="27" s="1"/>
  <c r="DE115" i="27" a="1"/>
  <c r="DE115" i="27" s="1"/>
  <c r="DQ116" i="27" a="1"/>
  <c r="DQ116" i="27" s="1"/>
  <c r="AY117" i="27" a="1"/>
  <c r="AY117" i="27" s="1"/>
  <c r="GK117" i="27" a="1"/>
  <c r="GK117" i="27" s="1"/>
  <c r="CQ118" i="27" a="1"/>
  <c r="CQ118" i="27" s="1"/>
  <c r="H125" i="27" a="1"/>
  <c r="H125" i="27" s="1"/>
  <c r="JL125" i="27" a="1"/>
  <c r="JL125" i="27" s="1"/>
  <c r="IC115" i="27" a="1"/>
  <c r="IC115" i="27" s="1"/>
  <c r="EW116" i="27" a="1"/>
  <c r="EW116" i="27" s="1"/>
  <c r="CE117" i="27" a="1"/>
  <c r="CE117" i="27" s="1"/>
  <c r="HQ117" i="27" a="1"/>
  <c r="HQ117" i="27" s="1"/>
  <c r="DW118" i="27" a="1"/>
  <c r="DW118" i="27" s="1"/>
  <c r="AN125" i="27" a="1"/>
  <c r="AN125" i="27" s="1"/>
  <c r="IQ115" i="27" a="1"/>
  <c r="IQ115" i="27" s="1"/>
  <c r="GZ125" i="27" a="1"/>
  <c r="GZ125" i="27" s="1"/>
  <c r="V125" i="27" a="1"/>
  <c r="V125" i="27" s="1"/>
  <c r="EH115" i="27" a="1"/>
  <c r="EH115" i="27" s="1"/>
  <c r="FW117" i="27" a="1"/>
  <c r="FW117" i="27" s="1"/>
  <c r="IO116" i="27" a="1"/>
  <c r="IO116" i="27" s="1"/>
  <c r="FJ118" i="27" a="1"/>
  <c r="FJ118" i="27" s="1"/>
  <c r="I125" i="27" a="1"/>
  <c r="I125" i="27" s="1"/>
  <c r="Q125" i="27" a="1"/>
  <c r="Q125" i="27" s="1"/>
  <c r="Y125" i="27" a="1"/>
  <c r="Y125" i="27" s="1"/>
  <c r="AG125" i="27" a="1"/>
  <c r="AG125" i="27" s="1"/>
  <c r="AO125" i="27" a="1"/>
  <c r="AO125" i="27" s="1"/>
  <c r="AW125" i="27" a="1"/>
  <c r="AW125" i="27" s="1"/>
  <c r="BO125" i="27" a="1"/>
  <c r="BO125" i="27" s="1"/>
  <c r="CH125" i="27" a="1"/>
  <c r="CH125" i="27" s="1"/>
  <c r="CY125" i="27" a="1"/>
  <c r="CY125" i="27" s="1"/>
  <c r="DY125" i="27" a="1"/>
  <c r="DY125" i="27" s="1"/>
  <c r="EN125" i="27" a="1"/>
  <c r="EN125" i="27" s="1"/>
  <c r="FM125" i="27" a="1"/>
  <c r="FM125" i="27" s="1"/>
  <c r="FU125" i="27" a="1"/>
  <c r="FU125" i="27" s="1"/>
  <c r="GP125" i="27" a="1"/>
  <c r="GP125" i="27" s="1"/>
  <c r="HJ125" i="27" a="1"/>
  <c r="HJ125" i="27" s="1"/>
  <c r="HR125" i="27" a="1"/>
  <c r="HR125" i="27" s="1"/>
  <c r="IQ125" i="27" a="1"/>
  <c r="IQ125" i="27" s="1"/>
  <c r="JE125" i="27" a="1"/>
  <c r="JE125" i="27" s="1"/>
  <c r="JM125" i="27" a="1"/>
  <c r="JM125" i="27" s="1"/>
  <c r="I114" i="27" a="1"/>
  <c r="I114" i="27" s="1"/>
  <c r="Y114" i="27" a="1"/>
  <c r="Y114" i="27" s="1"/>
  <c r="AO114" i="27" a="1"/>
  <c r="AO114" i="27" s="1"/>
  <c r="BE114" i="27" a="1"/>
  <c r="BE114" i="27" s="1"/>
  <c r="BU114" i="27" a="1"/>
  <c r="BU114" i="27" s="1"/>
  <c r="CK114" i="27" a="1"/>
  <c r="CK114" i="27" s="1"/>
  <c r="DA114" i="27" a="1"/>
  <c r="DA114" i="27" s="1"/>
  <c r="DQ114" i="27" a="1"/>
  <c r="DQ114" i="27" s="1"/>
  <c r="EG114" i="27" a="1"/>
  <c r="EG114" i="27" s="1"/>
  <c r="EW114" i="27" a="1"/>
  <c r="EW114" i="27" s="1"/>
  <c r="FM114" i="27" a="1"/>
  <c r="FM114" i="27" s="1"/>
  <c r="GC114" i="27" a="1"/>
  <c r="GC114" i="27" s="1"/>
  <c r="GS114" i="27" a="1"/>
  <c r="GS114" i="27" s="1"/>
  <c r="HI114" i="27" a="1"/>
  <c r="HI114" i="27" s="1"/>
  <c r="HY114" i="27" a="1"/>
  <c r="HY114" i="27" s="1"/>
  <c r="IO114" i="27" a="1"/>
  <c r="IO114" i="27" s="1"/>
  <c r="JE114" i="27" a="1"/>
  <c r="JE114" i="27" s="1"/>
  <c r="L115" i="27" a="1"/>
  <c r="L115" i="27" s="1"/>
  <c r="AB115" i="27" a="1"/>
  <c r="AB115" i="27" s="1"/>
  <c r="AR115" i="27" a="1"/>
  <c r="AR115" i="27" s="1"/>
  <c r="BH115" i="27" a="1"/>
  <c r="BH115" i="27" s="1"/>
  <c r="BX115" i="27" a="1"/>
  <c r="BX115" i="27" s="1"/>
  <c r="CN115" i="27" a="1"/>
  <c r="CN115" i="27" s="1"/>
  <c r="DD115" i="27" a="1"/>
  <c r="DD115" i="27" s="1"/>
  <c r="DT115" i="27" a="1"/>
  <c r="DT115" i="27" s="1"/>
  <c r="EJ115" i="27" a="1"/>
  <c r="EJ115" i="27" s="1"/>
  <c r="EZ115" i="27" a="1"/>
  <c r="EZ115" i="27" s="1"/>
  <c r="FP115" i="27" a="1"/>
  <c r="FP115" i="27" s="1"/>
  <c r="GF115" i="27" a="1"/>
  <c r="GF115" i="27" s="1"/>
  <c r="GV115" i="27" a="1"/>
  <c r="GV115" i="27" s="1"/>
  <c r="HL115" i="27" a="1"/>
  <c r="HL115" i="27" s="1"/>
  <c r="IB115" i="27" a="1"/>
  <c r="IB115" i="27" s="1"/>
  <c r="IR115" i="27" a="1"/>
  <c r="IR115" i="27" s="1"/>
  <c r="JH115" i="27" a="1"/>
  <c r="JH115" i="27" s="1"/>
  <c r="O116" i="27" a="1"/>
  <c r="O116" i="27" s="1"/>
  <c r="AE116" i="27" a="1"/>
  <c r="AE116" i="27" s="1"/>
  <c r="AU116" i="27" a="1"/>
  <c r="AU116" i="27" s="1"/>
  <c r="BK116" i="27" a="1"/>
  <c r="BK116" i="27" s="1"/>
  <c r="CA116" i="27" a="1"/>
  <c r="CA116" i="27" s="1"/>
  <c r="CQ116" i="27" a="1"/>
  <c r="CQ116" i="27" s="1"/>
  <c r="DG116" i="27" a="1"/>
  <c r="DG116" i="27" s="1"/>
  <c r="DW116" i="27" a="1"/>
  <c r="DW116" i="27" s="1"/>
  <c r="EM116" i="27" a="1"/>
  <c r="EM116" i="27" s="1"/>
  <c r="FC116" i="27" a="1"/>
  <c r="FC116" i="27" s="1"/>
  <c r="FS116" i="27" a="1"/>
  <c r="FS116" i="27" s="1"/>
  <c r="GI116" i="27" a="1"/>
  <c r="GI116" i="27" s="1"/>
  <c r="GY116" i="27" a="1"/>
  <c r="GY116" i="27" s="1"/>
  <c r="HO116" i="27" a="1"/>
  <c r="HO116" i="27" s="1"/>
  <c r="IE116" i="27" a="1"/>
  <c r="IE116" i="27" s="1"/>
  <c r="IU116" i="27" a="1"/>
  <c r="IU116" i="27" s="1"/>
  <c r="JK116" i="27" a="1"/>
  <c r="JK116" i="27" s="1"/>
  <c r="R117" i="27" a="1"/>
  <c r="R117" i="27" s="1"/>
  <c r="AH117" i="27" a="1"/>
  <c r="AH117" i="27" s="1"/>
  <c r="AX117" i="27" a="1"/>
  <c r="AX117" i="27" s="1"/>
  <c r="BN117" i="27" a="1"/>
  <c r="BN117" i="27" s="1"/>
  <c r="CD117" i="27" a="1"/>
  <c r="CD117" i="27" s="1"/>
  <c r="CT117" i="27" a="1"/>
  <c r="CT117" i="27" s="1"/>
  <c r="DJ117" i="27" a="1"/>
  <c r="DJ117" i="27" s="1"/>
  <c r="DZ117" i="27" a="1"/>
  <c r="DZ117" i="27" s="1"/>
  <c r="EP117" i="27" a="1"/>
  <c r="EP117" i="27" s="1"/>
  <c r="FF117" i="27" a="1"/>
  <c r="FF117" i="27" s="1"/>
  <c r="FV117" i="27" a="1"/>
  <c r="FV117" i="27" s="1"/>
  <c r="GL117" i="27" a="1"/>
  <c r="GL117" i="27" s="1"/>
  <c r="HB117" i="27" a="1"/>
  <c r="HB117" i="27" s="1"/>
  <c r="HR117" i="27" a="1"/>
  <c r="HR117" i="27" s="1"/>
  <c r="IH117" i="27" a="1"/>
  <c r="IH117" i="27" s="1"/>
  <c r="IX117" i="27" a="1"/>
  <c r="IX117" i="27" s="1"/>
  <c r="JN117" i="27" a="1"/>
  <c r="JN117" i="27" s="1"/>
  <c r="U118" i="27" a="1"/>
  <c r="U118" i="27" s="1"/>
  <c r="AK118" i="27" a="1"/>
  <c r="AK118" i="27" s="1"/>
  <c r="BA118" i="27" a="1"/>
  <c r="BA118" i="27" s="1"/>
  <c r="BQ118" i="27" a="1"/>
  <c r="BQ118" i="27" s="1"/>
  <c r="CG118" i="27" a="1"/>
  <c r="CG118" i="27" s="1"/>
  <c r="CW118" i="27" a="1"/>
  <c r="CW118" i="27" s="1"/>
  <c r="DM118" i="27" a="1"/>
  <c r="DM118" i="27" s="1"/>
  <c r="EC118" i="27" a="1"/>
  <c r="EC118" i="27" s="1"/>
  <c r="ES118" i="27" a="1"/>
  <c r="ES118" i="27" s="1"/>
  <c r="FI118" i="27" a="1"/>
  <c r="FI118" i="27" s="1"/>
  <c r="FY118" i="27" a="1"/>
  <c r="FY118" i="27" s="1"/>
  <c r="GO118" i="27" a="1"/>
  <c r="GO118" i="27" s="1"/>
  <c r="HE118" i="27" a="1"/>
  <c r="HE118" i="27" s="1"/>
  <c r="HU118" i="27" a="1"/>
  <c r="HU118" i="27" s="1"/>
  <c r="IK118" i="27" a="1"/>
  <c r="IK118" i="27" s="1"/>
  <c r="JA118" i="27" a="1"/>
  <c r="JA118" i="27" s="1"/>
  <c r="J125" i="27" a="1"/>
  <c r="J125" i="27" s="1"/>
  <c r="AP125" i="27" a="1"/>
  <c r="AP125" i="27" s="1"/>
  <c r="BE125" i="27" a="1"/>
  <c r="BE125" i="27" s="1"/>
  <c r="CD125" i="27" a="1"/>
  <c r="CD125" i="27" s="1"/>
  <c r="CS125" i="27" a="1"/>
  <c r="CS125" i="27" s="1"/>
  <c r="DM125" i="27" a="1"/>
  <c r="DM125" i="27" s="1"/>
  <c r="EI125" i="27" a="1"/>
  <c r="EI125" i="27" s="1"/>
  <c r="FJ125" i="27" a="1"/>
  <c r="FJ125" i="27" s="1"/>
  <c r="GC125" i="27" a="1"/>
  <c r="GC125" i="27" s="1"/>
  <c r="GY125" i="27" a="1"/>
  <c r="GY125" i="27" s="1"/>
  <c r="HK125" i="27" a="1"/>
  <c r="HK125" i="27" s="1"/>
  <c r="IL125" i="27" a="1"/>
  <c r="IL125" i="27" s="1"/>
  <c r="F117" i="27" a="1"/>
  <c r="F117" i="27" s="1"/>
  <c r="L114" i="27" a="1"/>
  <c r="L114" i="27" s="1"/>
  <c r="AB114" i="27" a="1"/>
  <c r="AB114" i="27" s="1"/>
  <c r="AR114" i="27" a="1"/>
  <c r="AR114" i="27" s="1"/>
  <c r="BH114" i="27" a="1"/>
  <c r="BH114" i="27" s="1"/>
  <c r="BX114" i="27" a="1"/>
  <c r="BX114" i="27" s="1"/>
  <c r="CN114" i="27" a="1"/>
  <c r="CN114" i="27" s="1"/>
  <c r="DD114" i="27" a="1"/>
  <c r="DD114" i="27" s="1"/>
  <c r="DT114" i="27" a="1"/>
  <c r="DT114" i="27" s="1"/>
  <c r="EJ114" i="27" a="1"/>
  <c r="EJ114" i="27" s="1"/>
  <c r="EZ114" i="27" a="1"/>
  <c r="EZ114" i="27" s="1"/>
  <c r="FP114" i="27" a="1"/>
  <c r="FP114" i="27" s="1"/>
  <c r="GF114" i="27" a="1"/>
  <c r="GF114" i="27" s="1"/>
  <c r="GV114" i="27" a="1"/>
  <c r="GV114" i="27" s="1"/>
  <c r="K114" i="27" a="1"/>
  <c r="K114" i="27" s="1"/>
  <c r="AQ114" i="27" a="1"/>
  <c r="AQ114" i="27" s="1"/>
  <c r="BW114" i="27" a="1"/>
  <c r="BW114" i="27" s="1"/>
  <c r="DC114" i="27" a="1"/>
  <c r="DC114" i="27" s="1"/>
  <c r="EI114" i="27" a="1"/>
  <c r="EI114" i="27" s="1"/>
  <c r="FO114" i="27" a="1"/>
  <c r="FO114" i="27" s="1"/>
  <c r="GU114" i="27" a="1"/>
  <c r="GU114" i="27" s="1"/>
  <c r="HO114" i="27" a="1"/>
  <c r="HO114" i="27" s="1"/>
  <c r="IJ114" i="27" a="1"/>
  <c r="IJ114" i="27" s="1"/>
  <c r="JI114" i="27" a="1"/>
  <c r="JI114" i="27" s="1"/>
  <c r="R115" i="27" a="1"/>
  <c r="R115" i="27" s="1"/>
  <c r="AM115" i="27" a="1"/>
  <c r="AM115" i="27" s="1"/>
  <c r="BL115" i="27" a="1"/>
  <c r="BL115" i="27" s="1"/>
  <c r="CD115" i="27" a="1"/>
  <c r="CD115" i="27" s="1"/>
  <c r="CY115" i="27" a="1"/>
  <c r="CY115" i="27" s="1"/>
  <c r="DX115" i="27" a="1"/>
  <c r="DX115" i="27" s="1"/>
  <c r="EP115" i="27" a="1"/>
  <c r="EP115" i="27" s="1"/>
  <c r="FK115" i="27" a="1"/>
  <c r="FK115" i="27" s="1"/>
  <c r="GJ115" i="27" a="1"/>
  <c r="GJ115" i="27" s="1"/>
  <c r="HB115" i="27" a="1"/>
  <c r="HB115" i="27" s="1"/>
  <c r="HW115" i="27" a="1"/>
  <c r="HW115" i="27" s="1"/>
  <c r="IV115" i="27" a="1"/>
  <c r="IV115" i="27" s="1"/>
  <c r="JN115" i="27" a="1"/>
  <c r="JN115" i="27" s="1"/>
  <c r="Z116" i="27" a="1"/>
  <c r="Z116" i="27" s="1"/>
  <c r="AY116" i="27" a="1"/>
  <c r="AY116" i="27" s="1"/>
  <c r="BQ116" i="27" a="1"/>
  <c r="BQ116" i="27" s="1"/>
  <c r="CL116" i="27" a="1"/>
  <c r="CL116" i="27" s="1"/>
  <c r="DK116" i="27" a="1"/>
  <c r="DK116" i="27" s="1"/>
  <c r="EC116" i="27" a="1"/>
  <c r="EC116" i="27" s="1"/>
  <c r="EX116" i="27" a="1"/>
  <c r="EX116" i="27" s="1"/>
  <c r="FW116" i="27" a="1"/>
  <c r="FW116" i="27" s="1"/>
  <c r="GO116" i="27" a="1"/>
  <c r="GO116" i="27" s="1"/>
  <c r="HJ116" i="27" a="1"/>
  <c r="HJ116" i="27" s="1"/>
  <c r="II116" i="27" a="1"/>
  <c r="II116" i="27" s="1"/>
  <c r="JA116" i="27" a="1"/>
  <c r="JA116" i="27" s="1"/>
  <c r="M117" i="27" a="1"/>
  <c r="M117" i="27" s="1"/>
  <c r="AL117" i="27" a="1"/>
  <c r="AL117" i="27" s="1"/>
  <c r="BD117" i="27" a="1"/>
  <c r="BD117" i="27" s="1"/>
  <c r="BY117" i="27" a="1"/>
  <c r="BY117" i="27" s="1"/>
  <c r="CX117" i="27" a="1"/>
  <c r="CX117" i="27" s="1"/>
  <c r="DP117" i="27" a="1"/>
  <c r="DP117" i="27" s="1"/>
  <c r="EK117" i="27" a="1"/>
  <c r="EK117" i="27" s="1"/>
  <c r="FJ117" i="27" a="1"/>
  <c r="FJ117" i="27" s="1"/>
  <c r="GB117" i="27" a="1"/>
  <c r="GB117" i="27" s="1"/>
  <c r="GW117" i="27" a="1"/>
  <c r="GW117" i="27" s="1"/>
  <c r="HV117" i="27" a="1"/>
  <c r="HV117" i="27" s="1"/>
  <c r="IN117" i="27" a="1"/>
  <c r="IN117" i="27" s="1"/>
  <c r="JI117" i="27" a="1"/>
  <c r="JI117" i="27" s="1"/>
  <c r="Y118" i="27" a="1"/>
  <c r="Y118" i="27" s="1"/>
  <c r="AQ118" i="27" a="1"/>
  <c r="AQ118" i="27" s="1"/>
  <c r="BL118" i="27" a="1"/>
  <c r="BL118" i="27" s="1"/>
  <c r="CK118" i="27" a="1"/>
  <c r="CK118" i="27" s="1"/>
  <c r="DC118" i="27" a="1"/>
  <c r="DC118" i="27" s="1"/>
  <c r="DX118" i="27" a="1"/>
  <c r="DX118" i="27" s="1"/>
  <c r="EW118" i="27" a="1"/>
  <c r="EW118" i="27" s="1"/>
  <c r="FO118" i="27" a="1"/>
  <c r="FO118" i="27" s="1"/>
  <c r="GJ118" i="27" a="1"/>
  <c r="GJ118" i="27" s="1"/>
  <c r="HI118" i="27" a="1"/>
  <c r="HI118" i="27" s="1"/>
  <c r="IA118" i="27" a="1"/>
  <c r="IA118" i="27" s="1"/>
  <c r="IV118" i="27" a="1"/>
  <c r="IV118" i="27" s="1"/>
  <c r="L125" i="27" a="1"/>
  <c r="L125" i="27" s="1"/>
  <c r="AV125" i="27" a="1"/>
  <c r="AV125" i="27" s="1"/>
  <c r="BL125" i="27" a="1"/>
  <c r="BL125" i="27" s="1"/>
  <c r="CZ125" i="27" a="1"/>
  <c r="CZ125" i="27" s="1"/>
  <c r="EG125" i="27" a="1"/>
  <c r="EG125" i="27" s="1"/>
  <c r="FA125" i="27" a="1"/>
  <c r="FA125" i="27" s="1"/>
  <c r="GG125" i="27" a="1"/>
  <c r="GG125" i="27" s="1"/>
  <c r="HG125" i="27" a="1"/>
  <c r="HG125" i="27" s="1"/>
  <c r="HZ125" i="27" a="1"/>
  <c r="HZ125" i="27" s="1"/>
  <c r="IT125" i="27" a="1"/>
  <c r="IT125" i="27" s="1"/>
  <c r="M114" i="27" a="1"/>
  <c r="M114" i="27" s="1"/>
  <c r="AS114" i="27" a="1"/>
  <c r="AS114" i="27" s="1"/>
  <c r="BY114" i="27" a="1"/>
  <c r="BY114" i="27" s="1"/>
  <c r="DE114" i="27" a="1"/>
  <c r="DE114" i="27" s="1"/>
  <c r="EK114" i="27" a="1"/>
  <c r="EK114" i="27" s="1"/>
  <c r="FQ114" i="27" a="1"/>
  <c r="FQ114" i="27" s="1"/>
  <c r="GW114" i="27" a="1"/>
  <c r="GW114" i="27" s="1"/>
  <c r="HS114" i="27" a="1"/>
  <c r="HS114" i="27" s="1"/>
  <c r="IN114" i="27" a="1"/>
  <c r="IN114" i="27" s="1"/>
  <c r="JF114" i="27" a="1"/>
  <c r="JF114" i="27" s="1"/>
  <c r="V115" i="27" a="1"/>
  <c r="V115" i="27" s="1"/>
  <c r="AQ115" i="27" a="1"/>
  <c r="AQ115" i="27" s="1"/>
  <c r="BI115" i="27" a="1"/>
  <c r="BI115" i="27" s="1"/>
  <c r="CH115" i="27" a="1"/>
  <c r="CH115" i="27" s="1"/>
  <c r="DC115" i="27" a="1"/>
  <c r="DC115" i="27" s="1"/>
  <c r="DU115" i="27" a="1"/>
  <c r="DU115" i="27" s="1"/>
  <c r="ET115" i="27" a="1"/>
  <c r="ET115" i="27" s="1"/>
  <c r="FO115" i="27" a="1"/>
  <c r="FO115" i="27" s="1"/>
  <c r="GG115" i="27" a="1"/>
  <c r="GG115" i="27" s="1"/>
  <c r="HF115" i="27" a="1"/>
  <c r="HF115" i="27" s="1"/>
  <c r="IA115" i="27" a="1"/>
  <c r="IA115" i="27" s="1"/>
  <c r="IS115" i="27" a="1"/>
  <c r="IS115" i="27" s="1"/>
  <c r="I116" i="27" a="1"/>
  <c r="I116" i="27" s="1"/>
  <c r="AD116" i="27" a="1"/>
  <c r="AD116" i="27" s="1"/>
  <c r="AV116" i="27" a="1"/>
  <c r="AV116" i="27" s="1"/>
  <c r="BU116" i="27" a="1"/>
  <c r="BU116" i="27" s="1"/>
  <c r="CP116" i="27" a="1"/>
  <c r="CP116" i="27" s="1"/>
  <c r="DH116" i="27" a="1"/>
  <c r="DH116" i="27" s="1"/>
  <c r="EG116" i="27" a="1"/>
  <c r="EG116" i="27" s="1"/>
  <c r="FB116" i="27" a="1"/>
  <c r="FB116" i="27" s="1"/>
  <c r="FT116" i="27" a="1"/>
  <c r="FT116" i="27" s="1"/>
  <c r="GS116" i="27" a="1"/>
  <c r="GS116" i="27" s="1"/>
  <c r="HN116" i="27" a="1"/>
  <c r="HN116" i="27" s="1"/>
  <c r="IF116" i="27" a="1"/>
  <c r="IF116" i="27" s="1"/>
  <c r="JE116" i="27" a="1"/>
  <c r="JE116" i="27" s="1"/>
  <c r="Q117" i="27" a="1"/>
  <c r="Q117" i="27" s="1"/>
  <c r="AI117" i="27" a="1"/>
  <c r="AI117" i="27" s="1"/>
  <c r="BH117" i="27" a="1"/>
  <c r="BH117" i="27" s="1"/>
  <c r="CC117" i="27" a="1"/>
  <c r="CC117" i="27" s="1"/>
  <c r="CU117" i="27" a="1"/>
  <c r="CU117" i="27" s="1"/>
  <c r="DT117" i="27" a="1"/>
  <c r="DT117" i="27" s="1"/>
  <c r="EO117" i="27" a="1"/>
  <c r="EO117" i="27" s="1"/>
  <c r="FG117" i="27" a="1"/>
  <c r="FG117" i="27" s="1"/>
  <c r="GF117" i="27" a="1"/>
  <c r="GF117" i="27" s="1"/>
  <c r="HA117" i="27" a="1"/>
  <c r="HA117" i="27" s="1"/>
  <c r="HS117" i="27" a="1"/>
  <c r="HS117" i="27" s="1"/>
  <c r="IR117" i="27" a="1"/>
  <c r="IR117" i="27" s="1"/>
  <c r="JM117" i="27" a="1"/>
  <c r="JM117" i="27" s="1"/>
  <c r="V118" i="27" a="1"/>
  <c r="V118" i="27" s="1"/>
  <c r="AU118" i="27" a="1"/>
  <c r="AU118" i="27" s="1"/>
  <c r="BP118" i="27" a="1"/>
  <c r="BP118" i="27" s="1"/>
  <c r="CH118" i="27" a="1"/>
  <c r="CH118" i="27" s="1"/>
  <c r="DG118" i="27" a="1"/>
  <c r="DG118" i="27" s="1"/>
  <c r="EB118" i="27" a="1"/>
  <c r="EB118" i="27" s="1"/>
  <c r="ET118" i="27" a="1"/>
  <c r="ET118" i="27" s="1"/>
  <c r="FS118" i="27" a="1"/>
  <c r="FS118" i="27" s="1"/>
  <c r="GN118" i="27" a="1"/>
  <c r="GN118" i="27" s="1"/>
  <c r="HF118" i="27" a="1"/>
  <c r="HF118" i="27" s="1"/>
  <c r="IE118" i="27" a="1"/>
  <c r="IE118" i="27" s="1"/>
  <c r="IZ118" i="27" a="1"/>
  <c r="IZ118" i="27" s="1"/>
  <c r="T125" i="27" a="1"/>
  <c r="T125" i="27" s="1"/>
  <c r="BP125" i="27" a="1"/>
  <c r="BP125" i="27" s="1"/>
  <c r="CM125" i="27" a="1"/>
  <c r="CM125" i="27" s="1"/>
  <c r="DK125" i="27" a="1"/>
  <c r="DK125" i="27" s="1"/>
  <c r="EA125" i="27" a="1"/>
  <c r="EA125" i="27" s="1"/>
  <c r="ER125" i="27" a="1"/>
  <c r="ER125" i="27" s="1"/>
  <c r="FN125" i="27" a="1"/>
  <c r="FN125" i="27" s="1"/>
  <c r="GN125" i="27" a="1"/>
  <c r="GN125" i="27" s="1"/>
  <c r="HX125" i="27" a="1"/>
  <c r="HX125" i="27" s="1"/>
  <c r="IK125" i="27" a="1"/>
  <c r="IK125" i="27" s="1"/>
  <c r="JN125" i="27" a="1"/>
  <c r="JN125" i="27" s="1"/>
  <c r="X114" i="27" a="1"/>
  <c r="X114" i="27" s="1"/>
  <c r="BD114" i="27" a="1"/>
  <c r="BD114" i="27" s="1"/>
  <c r="CJ114" i="27" a="1"/>
  <c r="CJ114" i="27" s="1"/>
  <c r="DP114" i="27" a="1"/>
  <c r="DP114" i="27" s="1"/>
  <c r="EV114" i="27" a="1"/>
  <c r="EV114" i="27" s="1"/>
  <c r="GB114" i="27" a="1"/>
  <c r="GB114" i="27" s="1"/>
  <c r="HM114" i="27" a="1"/>
  <c r="HM114" i="27" s="1"/>
  <c r="IE114" i="27" a="1"/>
  <c r="IE114" i="27" s="1"/>
  <c r="IZ114" i="27" a="1"/>
  <c r="IZ114" i="27" s="1"/>
  <c r="P115" i="27" a="1"/>
  <c r="P115" i="27" s="1"/>
  <c r="AH115" i="27" a="1"/>
  <c r="AH115" i="27" s="1"/>
  <c r="BC115" i="27" a="1"/>
  <c r="BC115" i="27" s="1"/>
  <c r="CB115" i="27" a="1"/>
  <c r="CB115" i="27" s="1"/>
  <c r="CT115" i="27" a="1"/>
  <c r="CT115" i="27" s="1"/>
  <c r="DO115" i="27" a="1"/>
  <c r="DO115" i="27" s="1"/>
  <c r="EN115" i="27" a="1"/>
  <c r="EN115" i="27" s="1"/>
  <c r="FF115" i="27" a="1"/>
  <c r="FF115" i="27" s="1"/>
  <c r="GA115" i="27" a="1"/>
  <c r="GA115" i="27" s="1"/>
  <c r="GZ115" i="27" a="1"/>
  <c r="GZ115" i="27" s="1"/>
  <c r="HR115" i="27" a="1"/>
  <c r="HR115" i="27" s="1"/>
  <c r="IM115" i="27" a="1"/>
  <c r="IM115" i="27" s="1"/>
  <c r="JL115" i="27" a="1"/>
  <c r="JL115" i="27" s="1"/>
  <c r="U116" i="27" a="1"/>
  <c r="U116" i="27" s="1"/>
  <c r="AP116" i="27" a="1"/>
  <c r="AP116" i="27" s="1"/>
  <c r="BO116" i="27" a="1"/>
  <c r="BO116" i="27" s="1"/>
  <c r="CG116" i="27" a="1"/>
  <c r="CG116" i="27" s="1"/>
  <c r="DB116" i="27" a="1"/>
  <c r="DB116" i="27" s="1"/>
  <c r="EA116" i="27" a="1"/>
  <c r="EA116" i="27" s="1"/>
  <c r="ES116" i="27" a="1"/>
  <c r="ES116" i="27" s="1"/>
  <c r="FN116" i="27" a="1"/>
  <c r="FN116" i="27" s="1"/>
  <c r="GM116" i="27" a="1"/>
  <c r="GM116" i="27" s="1"/>
  <c r="HE116" i="27" a="1"/>
  <c r="HE116" i="27" s="1"/>
  <c r="HZ116" i="27" a="1"/>
  <c r="HZ116" i="27" s="1"/>
  <c r="IY116" i="27" a="1"/>
  <c r="IY116" i="27" s="1"/>
  <c r="H117" i="27" a="1"/>
  <c r="H117" i="27" s="1"/>
  <c r="AC117" i="27" a="1"/>
  <c r="AC117" i="27" s="1"/>
  <c r="BB117" i="27" a="1"/>
  <c r="BB117" i="27" s="1"/>
  <c r="BT117" i="27" a="1"/>
  <c r="BT117" i="27" s="1"/>
  <c r="CO117" i="27" a="1"/>
  <c r="CO117" i="27" s="1"/>
  <c r="DN117" i="27" a="1"/>
  <c r="DN117" i="27" s="1"/>
  <c r="EF117" i="27" a="1"/>
  <c r="EF117" i="27" s="1"/>
  <c r="FA117" i="27" a="1"/>
  <c r="FA117" i="27" s="1"/>
  <c r="FZ117" i="27" a="1"/>
  <c r="FZ117" i="27" s="1"/>
  <c r="GR117" i="27" a="1"/>
  <c r="GR117" i="27" s="1"/>
  <c r="HM117" i="27" a="1"/>
  <c r="HM117" i="27" s="1"/>
  <c r="IL117" i="27" a="1"/>
  <c r="IL117" i="27" s="1"/>
  <c r="JD117" i="27" a="1"/>
  <c r="JD117" i="27" s="1"/>
  <c r="P118" i="27" a="1"/>
  <c r="P118" i="27" s="1"/>
  <c r="AO118" i="27" a="1"/>
  <c r="AO118" i="27" s="1"/>
  <c r="BG118" i="27" a="1"/>
  <c r="BG118" i="27" s="1"/>
  <c r="CB118" i="27" a="1"/>
  <c r="CB118" i="27" s="1"/>
  <c r="DA118" i="27" a="1"/>
  <c r="DA118" i="27" s="1"/>
  <c r="DS118" i="27" a="1"/>
  <c r="DS118" i="27" s="1"/>
  <c r="EN118" i="27" a="1"/>
  <c r="EN118" i="27" s="1"/>
  <c r="FM118" i="27" a="1"/>
  <c r="FM118" i="27" s="1"/>
  <c r="GE118" i="27" a="1"/>
  <c r="GE118" i="27" s="1"/>
  <c r="GZ118" i="27" a="1"/>
  <c r="GZ118" i="27" s="1"/>
  <c r="HY118" i="27" a="1"/>
  <c r="HY118" i="27" s="1"/>
  <c r="IQ118" i="27" a="1"/>
  <c r="IQ118" i="27" s="1"/>
  <c r="JL118" i="27" a="1"/>
  <c r="JL118" i="27" s="1"/>
  <c r="AT125" i="27" a="1"/>
  <c r="AT125" i="27" s="1"/>
  <c r="BK125" i="27" a="1"/>
  <c r="BK125" i="27" s="1"/>
  <c r="DE125" i="27" a="1"/>
  <c r="DE125" i="27" s="1"/>
  <c r="EB125" i="27" a="1"/>
  <c r="EB125" i="27" s="1"/>
  <c r="FF125" i="27" a="1"/>
  <c r="FF125" i="27" s="1"/>
  <c r="GE125" i="27" a="1"/>
  <c r="GE125" i="27" s="1"/>
  <c r="GU125" i="27" a="1"/>
  <c r="GU125" i="27" s="1"/>
  <c r="JH125" i="27" a="1"/>
  <c r="JH125" i="27" s="1"/>
  <c r="DB114" i="27" a="1"/>
  <c r="DB114" i="27" s="1"/>
  <c r="JH114" i="27" a="1"/>
  <c r="JH114" i="27" s="1"/>
  <c r="BD115" i="27" a="1"/>
  <c r="BD115" i="27" s="1"/>
  <c r="EY115" i="27" a="1"/>
  <c r="EY115" i="27" s="1"/>
  <c r="IU115" i="27" a="1"/>
  <c r="IU115" i="27" s="1"/>
  <c r="AQ116" i="27" a="1"/>
  <c r="AQ116" i="27" s="1"/>
  <c r="EL116" i="27" a="1"/>
  <c r="EL116" i="27" s="1"/>
  <c r="IH116" i="27" a="1"/>
  <c r="IH116" i="27" s="1"/>
  <c r="AD117" i="27" a="1"/>
  <c r="AD117" i="27" s="1"/>
  <c r="DY117" i="27" a="1"/>
  <c r="DY117" i="27" s="1"/>
  <c r="HU117" i="27" a="1"/>
  <c r="HU117" i="27" s="1"/>
  <c r="Q118" i="27" a="1"/>
  <c r="Q118" i="27" s="1"/>
  <c r="DL118" i="27" a="1"/>
  <c r="DL118" i="27" s="1"/>
  <c r="HH118" i="27" a="1"/>
  <c r="HH118" i="27" s="1"/>
  <c r="JM118" i="27" a="1"/>
  <c r="JM118" i="27" s="1"/>
  <c r="DS125" i="27" a="1"/>
  <c r="DS125" i="27" s="1"/>
  <c r="Z114" i="27" a="1"/>
  <c r="Z114" i="27" s="1"/>
  <c r="EX114" i="27" a="1"/>
  <c r="EX114" i="27" s="1"/>
  <c r="II114" i="27" a="1"/>
  <c r="II114" i="27" s="1"/>
  <c r="BV115" i="27" a="1"/>
  <c r="BV115" i="27" s="1"/>
  <c r="FQ115" i="27" a="1"/>
  <c r="FQ115" i="27" s="1"/>
  <c r="HV115" i="27" a="1"/>
  <c r="HV115" i="27" s="1"/>
  <c r="BI116" i="27" a="1"/>
  <c r="BI116" i="27" s="1"/>
  <c r="FD116" i="27" a="1"/>
  <c r="FD116" i="27" s="1"/>
  <c r="HI116" i="27" a="1"/>
  <c r="HI116" i="27" s="1"/>
  <c r="AV117" i="27" a="1"/>
  <c r="AV117" i="27" s="1"/>
  <c r="EQ117" i="27" a="1"/>
  <c r="EQ117" i="27" s="1"/>
  <c r="GV117" i="27" a="1"/>
  <c r="GV117" i="27" s="1"/>
  <c r="AI118" i="27" a="1"/>
  <c r="AI118" i="27" s="1"/>
  <c r="ED118" i="27" a="1"/>
  <c r="ED118" i="27" s="1"/>
  <c r="GI118" i="27" a="1"/>
  <c r="GI118" i="27" s="1"/>
  <c r="CV125" i="27" a="1"/>
  <c r="CV125" i="27" s="1"/>
  <c r="HV125" i="27" a="1"/>
  <c r="HV125" i="27" s="1"/>
  <c r="JP116" i="27" a="1"/>
  <c r="JP116" i="27" s="1"/>
  <c r="DM114" i="27" a="1"/>
  <c r="DM114" i="27" s="1"/>
  <c r="HJ114" i="27" a="1"/>
  <c r="HJ114" i="27" s="1"/>
  <c r="JO114" i="27" a="1"/>
  <c r="JO114" i="27" s="1"/>
  <c r="DB115" i="27" a="1"/>
  <c r="DB115" i="27" s="1"/>
  <c r="GW115" i="27" a="1"/>
  <c r="GW115" i="27" s="1"/>
  <c r="JB115" i="27" a="1"/>
  <c r="JB115" i="27" s="1"/>
  <c r="CO116" i="27" a="1"/>
  <c r="CO116" i="27" s="1"/>
  <c r="IP114" i="27" a="1"/>
  <c r="IP114" i="27" s="1"/>
  <c r="JF115" i="27" a="1"/>
  <c r="JF115" i="27" s="1"/>
  <c r="IS116" i="27" a="1"/>
  <c r="IS116" i="27" s="1"/>
  <c r="DV117" i="27" a="1"/>
  <c r="DV117" i="27" s="1"/>
  <c r="BD118" i="27" a="1"/>
  <c r="BD118" i="27" s="1"/>
  <c r="HS118" i="27" a="1"/>
  <c r="HS118" i="27" s="1"/>
  <c r="EC125" i="27" a="1"/>
  <c r="EC125" i="27" s="1"/>
  <c r="AK114" i="27" a="1"/>
  <c r="AK114" i="27" s="1"/>
  <c r="FJ115" i="27" a="1"/>
  <c r="FJ115" i="27" s="1"/>
  <c r="FV116" i="27" a="1"/>
  <c r="FV116" i="27" s="1"/>
  <c r="CB117" i="27" a="1"/>
  <c r="CB117" i="27" s="1"/>
  <c r="HN117" i="27" a="1"/>
  <c r="HN117" i="27" s="1"/>
  <c r="EV118" i="27" a="1"/>
  <c r="EV118" i="27" s="1"/>
  <c r="AJ125" i="27" a="1"/>
  <c r="AJ125" i="27" s="1"/>
  <c r="BF114" i="27" a="1"/>
  <c r="BF114" i="27" s="1"/>
  <c r="Y116" i="27" a="1"/>
  <c r="Y116" i="27" s="1"/>
  <c r="HB116" i="27" a="1"/>
  <c r="HB116" i="27" s="1"/>
  <c r="DH117" i="27" a="1"/>
  <c r="DH117" i="27" s="1"/>
  <c r="IT117" i="27" a="1"/>
  <c r="IT117" i="27" s="1"/>
  <c r="GB118" i="27" a="1"/>
  <c r="GB118" i="27" s="1"/>
  <c r="CO125" i="27" a="1"/>
  <c r="CO125" i="27" s="1"/>
  <c r="IB117" i="27" a="1"/>
  <c r="IB117" i="27" s="1"/>
  <c r="GJ116" i="27" a="1"/>
  <c r="GJ116" i="27" s="1"/>
  <c r="DZ125" i="27" a="1"/>
  <c r="DZ125" i="27" s="1"/>
  <c r="CR116" i="27" a="1"/>
  <c r="CR116" i="27" s="1"/>
  <c r="X118" i="27" a="1"/>
  <c r="X118" i="27" s="1"/>
  <c r="CP117" i="27" a="1"/>
  <c r="CP117" i="27" s="1"/>
  <c r="BX125" i="27" a="1"/>
  <c r="BX125" i="27" s="1"/>
  <c r="K125" i="27" a="1"/>
  <c r="K125" i="27" s="1"/>
  <c r="S125" i="27" a="1"/>
  <c r="S125" i="27" s="1"/>
  <c r="AA125" i="27" a="1"/>
  <c r="AA125" i="27" s="1"/>
  <c r="AI125" i="27" a="1"/>
  <c r="AI125" i="27" s="1"/>
  <c r="AQ125" i="27" a="1"/>
  <c r="AQ125" i="27" s="1"/>
  <c r="BF125" i="27" a="1"/>
  <c r="BF125" i="27" s="1"/>
  <c r="BQ125" i="27" a="1"/>
  <c r="BQ125" i="27" s="1"/>
  <c r="CJ125" i="27" a="1"/>
  <c r="CJ125" i="27" s="1"/>
  <c r="DL125" i="27" a="1"/>
  <c r="DL125" i="27" s="1"/>
  <c r="EH125" i="27" a="1"/>
  <c r="EH125" i="27" s="1"/>
  <c r="EP125" i="27" a="1"/>
  <c r="EP125" i="27" s="1"/>
  <c r="FO125" i="27" a="1"/>
  <c r="FO125" i="27" s="1"/>
  <c r="FZ125" i="27" a="1"/>
  <c r="FZ125" i="27" s="1"/>
  <c r="GR125" i="27" a="1"/>
  <c r="GR125" i="27" s="1"/>
  <c r="HL125" i="27" a="1"/>
  <c r="HL125" i="27" s="1"/>
  <c r="HW125" i="27" a="1"/>
  <c r="HW125" i="27" s="1"/>
  <c r="IS125" i="27" a="1"/>
  <c r="IS125" i="27" s="1"/>
  <c r="JG125" i="27" a="1"/>
  <c r="JG125" i="27" s="1"/>
  <c r="JO125" i="27" a="1"/>
  <c r="JO125" i="27" s="1"/>
  <c r="N114" i="27" a="1"/>
  <c r="N114" i="27" s="1"/>
  <c r="AD114" i="27" a="1"/>
  <c r="AD114" i="27" s="1"/>
  <c r="AT114" i="27" a="1"/>
  <c r="AT114" i="27" s="1"/>
  <c r="BJ114" i="27" a="1"/>
  <c r="BJ114" i="27" s="1"/>
  <c r="BZ114" i="27" a="1"/>
  <c r="BZ114" i="27" s="1"/>
  <c r="CP114" i="27" a="1"/>
  <c r="CP114" i="27" s="1"/>
  <c r="DF114" i="27" a="1"/>
  <c r="DF114" i="27" s="1"/>
  <c r="DV114" i="27" a="1"/>
  <c r="DV114" i="27" s="1"/>
  <c r="EL114" i="27" a="1"/>
  <c r="EL114" i="27" s="1"/>
  <c r="FB114" i="27" a="1"/>
  <c r="FB114" i="27" s="1"/>
  <c r="FR114" i="27" a="1"/>
  <c r="FR114" i="27" s="1"/>
  <c r="GH114" i="27" a="1"/>
  <c r="GH114" i="27" s="1"/>
  <c r="GX114" i="27" a="1"/>
  <c r="GX114" i="27" s="1"/>
  <c r="HN114" i="27" a="1"/>
  <c r="HN114" i="27" s="1"/>
  <c r="ID114" i="27" a="1"/>
  <c r="ID114" i="27" s="1"/>
  <c r="IT114" i="27" a="1"/>
  <c r="IT114" i="27" s="1"/>
  <c r="JJ114" i="27" a="1"/>
  <c r="JJ114" i="27" s="1"/>
  <c r="Q115" i="27" a="1"/>
  <c r="Q115" i="27" s="1"/>
  <c r="AG115" i="27" a="1"/>
  <c r="AG115" i="27" s="1"/>
  <c r="AW115" i="27" a="1"/>
  <c r="AW115" i="27" s="1"/>
  <c r="BM115" i="27" a="1"/>
  <c r="BM115" i="27" s="1"/>
  <c r="CC115" i="27" a="1"/>
  <c r="CC115" i="27" s="1"/>
  <c r="CS115" i="27" a="1"/>
  <c r="CS115" i="27" s="1"/>
  <c r="DI115" i="27" a="1"/>
  <c r="DI115" i="27" s="1"/>
  <c r="DY115" i="27" a="1"/>
  <c r="DY115" i="27" s="1"/>
  <c r="EO115" i="27" a="1"/>
  <c r="EO115" i="27" s="1"/>
  <c r="FE115" i="27" a="1"/>
  <c r="FE115" i="27" s="1"/>
  <c r="FU115" i="27" a="1"/>
  <c r="FU115" i="27" s="1"/>
  <c r="GK115" i="27" a="1"/>
  <c r="GK115" i="27" s="1"/>
  <c r="HA115" i="27" a="1"/>
  <c r="HA115" i="27" s="1"/>
  <c r="HQ115" i="27" a="1"/>
  <c r="HQ115" i="27" s="1"/>
  <c r="IG115" i="27" a="1"/>
  <c r="IG115" i="27" s="1"/>
  <c r="IW115" i="27" a="1"/>
  <c r="IW115" i="27" s="1"/>
  <c r="JM115" i="27" a="1"/>
  <c r="JM115" i="27" s="1"/>
  <c r="T116" i="27" a="1"/>
  <c r="T116" i="27" s="1"/>
  <c r="AJ116" i="27" a="1"/>
  <c r="AJ116" i="27" s="1"/>
  <c r="AZ116" i="27" a="1"/>
  <c r="AZ116" i="27" s="1"/>
  <c r="BP116" i="27" a="1"/>
  <c r="BP116" i="27" s="1"/>
  <c r="CF116" i="27" a="1"/>
  <c r="CF116" i="27" s="1"/>
  <c r="CV116" i="27" a="1"/>
  <c r="CV116" i="27" s="1"/>
  <c r="DL116" i="27" a="1"/>
  <c r="DL116" i="27" s="1"/>
  <c r="EB116" i="27" a="1"/>
  <c r="EB116" i="27" s="1"/>
  <c r="ER116" i="27" a="1"/>
  <c r="ER116" i="27" s="1"/>
  <c r="FH116" i="27" a="1"/>
  <c r="FH116" i="27" s="1"/>
  <c r="FX116" i="27" a="1"/>
  <c r="FX116" i="27" s="1"/>
  <c r="GN116" i="27" a="1"/>
  <c r="GN116" i="27" s="1"/>
  <c r="HD116" i="27" a="1"/>
  <c r="HD116" i="27" s="1"/>
  <c r="HT116" i="27" a="1"/>
  <c r="HT116" i="27" s="1"/>
  <c r="IJ116" i="27" a="1"/>
  <c r="IJ116" i="27" s="1"/>
  <c r="IZ116" i="27" a="1"/>
  <c r="IZ116" i="27" s="1"/>
  <c r="G117" i="27" a="1"/>
  <c r="G117" i="27" s="1"/>
  <c r="W117" i="27" a="1"/>
  <c r="W117" i="27" s="1"/>
  <c r="AM117" i="27" a="1"/>
  <c r="AM117" i="27" s="1"/>
  <c r="BC117" i="27" a="1"/>
  <c r="BC117" i="27" s="1"/>
  <c r="BS117" i="27" a="1"/>
  <c r="BS117" i="27" s="1"/>
  <c r="CI117" i="27" a="1"/>
  <c r="CI117" i="27" s="1"/>
  <c r="CY117" i="27" a="1"/>
  <c r="CY117" i="27" s="1"/>
  <c r="DO117" i="27" a="1"/>
  <c r="DO117" i="27" s="1"/>
  <c r="EE117" i="27" a="1"/>
  <c r="EE117" i="27" s="1"/>
  <c r="EU117" i="27" a="1"/>
  <c r="EU117" i="27" s="1"/>
  <c r="FK117" i="27" a="1"/>
  <c r="FK117" i="27" s="1"/>
  <c r="GA117" i="27" a="1"/>
  <c r="GA117" i="27" s="1"/>
  <c r="GQ117" i="27" a="1"/>
  <c r="GQ117" i="27" s="1"/>
  <c r="HG117" i="27" a="1"/>
  <c r="HG117" i="27" s="1"/>
  <c r="HW117" i="27" a="1"/>
  <c r="HW117" i="27" s="1"/>
  <c r="IM117" i="27" a="1"/>
  <c r="IM117" i="27" s="1"/>
  <c r="JC117" i="27" a="1"/>
  <c r="JC117" i="27" s="1"/>
  <c r="J118" i="27" a="1"/>
  <c r="J118" i="27" s="1"/>
  <c r="Z118" i="27" a="1"/>
  <c r="Z118" i="27" s="1"/>
  <c r="AP118" i="27" a="1"/>
  <c r="AP118" i="27" s="1"/>
  <c r="BF118" i="27" a="1"/>
  <c r="BF118" i="27" s="1"/>
  <c r="BV118" i="27" a="1"/>
  <c r="BV118" i="27" s="1"/>
  <c r="CL118" i="27" a="1"/>
  <c r="CL118" i="27" s="1"/>
  <c r="DB118" i="27" a="1"/>
  <c r="DB118" i="27" s="1"/>
  <c r="DR118" i="27" a="1"/>
  <c r="DR118" i="27" s="1"/>
  <c r="EH118" i="27" a="1"/>
  <c r="EH118" i="27" s="1"/>
  <c r="EX118" i="27" a="1"/>
  <c r="EX118" i="27" s="1"/>
  <c r="FN118" i="27" a="1"/>
  <c r="FN118" i="27" s="1"/>
  <c r="GD118" i="27" a="1"/>
  <c r="GD118" i="27" s="1"/>
  <c r="GT118" i="27" a="1"/>
  <c r="GT118" i="27" s="1"/>
  <c r="HJ118" i="27" a="1"/>
  <c r="HJ118" i="27" s="1"/>
  <c r="HZ118" i="27" a="1"/>
  <c r="HZ118" i="27" s="1"/>
  <c r="IP118" i="27" a="1"/>
  <c r="IP118" i="27" s="1"/>
  <c r="JF118" i="27" a="1"/>
  <c r="JF118" i="27" s="1"/>
  <c r="R125" i="27" a="1"/>
  <c r="R125" i="27" s="1"/>
  <c r="AX125" i="27" a="1"/>
  <c r="AX125" i="27" s="1"/>
  <c r="BT125" i="27" a="1"/>
  <c r="BT125" i="27" s="1"/>
  <c r="CI125" i="27" a="1"/>
  <c r="CI125" i="27" s="1"/>
  <c r="CX125" i="27" a="1"/>
  <c r="CX125" i="27" s="1"/>
  <c r="DR125" i="27" a="1"/>
  <c r="DR125" i="27" s="1"/>
  <c r="ES125" i="27" a="1"/>
  <c r="ES125" i="27" s="1"/>
  <c r="FT125" i="27" a="1"/>
  <c r="FT125" i="27" s="1"/>
  <c r="GF125" i="27" a="1"/>
  <c r="GF125" i="27" s="1"/>
  <c r="HB125" i="27" a="1"/>
  <c r="HB125" i="27" s="1"/>
  <c r="HU125" i="27" a="1"/>
  <c r="HU125" i="27" s="1"/>
  <c r="IX125" i="27" a="1"/>
  <c r="IX125" i="27" s="1"/>
  <c r="F115" i="27" a="1"/>
  <c r="F115" i="27" s="1"/>
  <c r="O114" i="27" a="1"/>
  <c r="O114" i="27" s="1"/>
  <c r="AE114" i="27" a="1"/>
  <c r="AE114" i="27" s="1"/>
  <c r="AU114" i="27" a="1"/>
  <c r="AU114" i="27" s="1"/>
  <c r="BK114" i="27" a="1"/>
  <c r="BK114" i="27" s="1"/>
  <c r="CA114" i="27" a="1"/>
  <c r="CA114" i="27" s="1"/>
  <c r="CQ114" i="27" a="1"/>
  <c r="CQ114" i="27" s="1"/>
  <c r="DG114" i="27" a="1"/>
  <c r="DG114" i="27" s="1"/>
  <c r="DW114" i="27" a="1"/>
  <c r="DW114" i="27" s="1"/>
  <c r="EM114" i="27" a="1"/>
  <c r="EM114" i="27" s="1"/>
  <c r="FC114" i="27" a="1"/>
  <c r="FC114" i="27" s="1"/>
  <c r="FS114" i="27" a="1"/>
  <c r="FS114" i="27" s="1"/>
  <c r="GI114" i="27" a="1"/>
  <c r="GI114" i="27" s="1"/>
  <c r="GY114" i="27" a="1"/>
  <c r="GY114" i="27" s="1"/>
  <c r="P114" i="27" a="1"/>
  <c r="P114" i="27" s="1"/>
  <c r="AV114" i="27" a="1"/>
  <c r="AV114" i="27" s="1"/>
  <c r="CB114" i="27" a="1"/>
  <c r="CB114" i="27" s="1"/>
  <c r="DH114" i="27" a="1"/>
  <c r="DH114" i="27" s="1"/>
  <c r="EN114" i="27" a="1"/>
  <c r="EN114" i="27" s="1"/>
  <c r="FT114" i="27" a="1"/>
  <c r="FT114" i="27" s="1"/>
  <c r="GZ114" i="27" a="1"/>
  <c r="GZ114" i="27" s="1"/>
  <c r="HR114" i="27" a="1"/>
  <c r="HR114" i="27" s="1"/>
  <c r="IQ114" i="27" a="1"/>
  <c r="IQ114" i="27" s="1"/>
  <c r="JL114" i="27" a="1"/>
  <c r="JL114" i="27" s="1"/>
  <c r="U115" i="27" a="1"/>
  <c r="U115" i="27" s="1"/>
  <c r="AT115" i="27" a="1"/>
  <c r="AT115" i="27" s="1"/>
  <c r="BO115" i="27" a="1"/>
  <c r="BO115" i="27" s="1"/>
  <c r="CG115" i="27" a="1"/>
  <c r="CG115" i="27" s="1"/>
  <c r="DF115" i="27" a="1"/>
  <c r="DF115" i="27" s="1"/>
  <c r="EA115" i="27" a="1"/>
  <c r="EA115" i="27" s="1"/>
  <c r="ES115" i="27" a="1"/>
  <c r="ES115" i="27" s="1"/>
  <c r="FR115" i="27" a="1"/>
  <c r="FR115" i="27" s="1"/>
  <c r="GM115" i="27" a="1"/>
  <c r="GM115" i="27" s="1"/>
  <c r="HE115" i="27" a="1"/>
  <c r="HE115" i="27" s="1"/>
  <c r="ID115" i="27" a="1"/>
  <c r="ID115" i="27" s="1"/>
  <c r="IY115" i="27" a="1"/>
  <c r="IY115" i="27" s="1"/>
  <c r="H116" i="27" a="1"/>
  <c r="H116" i="27" s="1"/>
  <c r="AG116" i="27" a="1"/>
  <c r="AG116" i="27" s="1"/>
  <c r="BB116" i="27" a="1"/>
  <c r="BB116" i="27" s="1"/>
  <c r="BT116" i="27" a="1"/>
  <c r="BT116" i="27" s="1"/>
  <c r="CS116" i="27" a="1"/>
  <c r="CS116" i="27" s="1"/>
  <c r="DN116" i="27" a="1"/>
  <c r="DN116" i="27" s="1"/>
  <c r="EF116" i="27" a="1"/>
  <c r="EF116" i="27" s="1"/>
  <c r="FE116" i="27" a="1"/>
  <c r="FE116" i="27" s="1"/>
  <c r="FZ116" i="27" a="1"/>
  <c r="FZ116" i="27" s="1"/>
  <c r="GR116" i="27" a="1"/>
  <c r="GR116" i="27" s="1"/>
  <c r="HQ116" i="27" a="1"/>
  <c r="HQ116" i="27" s="1"/>
  <c r="IL116" i="27" a="1"/>
  <c r="IL116" i="27" s="1"/>
  <c r="JD116" i="27" a="1"/>
  <c r="JD116" i="27" s="1"/>
  <c r="T117" i="27" a="1"/>
  <c r="T117" i="27" s="1"/>
  <c r="AO117" i="27" a="1"/>
  <c r="AO117" i="27" s="1"/>
  <c r="BG117" i="27" a="1"/>
  <c r="BG117" i="27" s="1"/>
  <c r="CF117" i="27" a="1"/>
  <c r="CF117" i="27" s="1"/>
  <c r="DA117" i="27" a="1"/>
  <c r="DA117" i="27" s="1"/>
  <c r="DS117" i="27" a="1"/>
  <c r="DS117" i="27" s="1"/>
  <c r="ER117" i="27" a="1"/>
  <c r="ER117" i="27" s="1"/>
  <c r="FM117" i="27" a="1"/>
  <c r="FM117" i="27" s="1"/>
  <c r="GE117" i="27" a="1"/>
  <c r="GE117" i="27" s="1"/>
  <c r="HD117" i="27" a="1"/>
  <c r="HD117" i="27" s="1"/>
  <c r="HY117" i="27" a="1"/>
  <c r="HY117" i="27" s="1"/>
  <c r="IQ117" i="27" a="1"/>
  <c r="IQ117" i="27" s="1"/>
  <c r="G118" i="27" a="1"/>
  <c r="G118" i="27" s="1"/>
  <c r="AB118" i="27" a="1"/>
  <c r="AB118" i="27" s="1"/>
  <c r="AT118" i="27" a="1"/>
  <c r="AT118" i="27" s="1"/>
  <c r="BS118" i="27" a="1"/>
  <c r="BS118" i="27" s="1"/>
  <c r="CN118" i="27" a="1"/>
  <c r="CN118" i="27" s="1"/>
  <c r="DF118" i="27" a="1"/>
  <c r="DF118" i="27" s="1"/>
  <c r="EE118" i="27" a="1"/>
  <c r="EE118" i="27" s="1"/>
  <c r="EZ118" i="27" a="1"/>
  <c r="EZ118" i="27" s="1"/>
  <c r="FR118" i="27" a="1"/>
  <c r="FR118" i="27" s="1"/>
  <c r="GQ118" i="27" a="1"/>
  <c r="GQ118" i="27" s="1"/>
  <c r="HL118" i="27" a="1"/>
  <c r="HL118" i="27" s="1"/>
  <c r="ID118" i="27" a="1"/>
  <c r="ID118" i="27" s="1"/>
  <c r="JC118" i="27" a="1"/>
  <c r="JC118" i="27" s="1"/>
  <c r="P125" i="27" a="1"/>
  <c r="P125" i="27" s="1"/>
  <c r="AY125" i="27" a="1"/>
  <c r="AY125" i="27" s="1"/>
  <c r="CC125" i="27" a="1"/>
  <c r="CC125" i="27" s="1"/>
  <c r="DG125" i="27" a="1"/>
  <c r="DG125" i="27" s="1"/>
  <c r="EQ125" i="27" a="1"/>
  <c r="EQ125" i="27" s="1"/>
  <c r="FD125" i="27" a="1"/>
  <c r="FD125" i="27" s="1"/>
  <c r="GJ125" i="27" a="1"/>
  <c r="GJ125" i="27" s="1"/>
  <c r="HM125" i="27" a="1"/>
  <c r="HM125" i="27" s="1"/>
  <c r="IG125" i="27" a="1"/>
  <c r="IG125" i="27" s="1"/>
  <c r="IW125" i="27" a="1"/>
  <c r="IW125" i="27" s="1"/>
  <c r="R114" i="27" a="1"/>
  <c r="R114" i="27" s="1"/>
  <c r="AX114" i="27" a="1"/>
  <c r="AX114" i="27" s="1"/>
  <c r="CD114" i="27" a="1"/>
  <c r="CD114" i="27" s="1"/>
  <c r="DJ114" i="27" a="1"/>
  <c r="DJ114" i="27" s="1"/>
  <c r="EP114" i="27" a="1"/>
  <c r="EP114" i="27" s="1"/>
  <c r="FV114" i="27" a="1"/>
  <c r="FV114" i="27" s="1"/>
  <c r="HE114" i="27" a="1"/>
  <c r="HE114" i="27" s="1"/>
  <c r="HW114" i="27" a="1"/>
  <c r="HW114" i="27" s="1"/>
  <c r="IR114" i="27" a="1"/>
  <c r="IR114" i="27" s="1"/>
  <c r="H115" i="27" a="1"/>
  <c r="H115" i="27" s="1"/>
  <c r="Z115" i="27" a="1"/>
  <c r="Z115" i="27" s="1"/>
  <c r="AU115" i="27" a="1"/>
  <c r="AU115" i="27" s="1"/>
  <c r="BT115" i="27" a="1"/>
  <c r="BT115" i="27" s="1"/>
  <c r="CL115" i="27" a="1"/>
  <c r="CL115" i="27" s="1"/>
  <c r="DG115" i="27" a="1"/>
  <c r="DG115" i="27" s="1"/>
  <c r="EF115" i="27" a="1"/>
  <c r="EF115" i="27" s="1"/>
  <c r="EX115" i="27" a="1"/>
  <c r="EX115" i="27" s="1"/>
  <c r="FS115" i="27" a="1"/>
  <c r="FS115" i="27" s="1"/>
  <c r="GR115" i="27" a="1"/>
  <c r="GR115" i="27" s="1"/>
  <c r="HJ115" i="27" a="1"/>
  <c r="HJ115" i="27" s="1"/>
  <c r="IE115" i="27" a="1"/>
  <c r="IE115" i="27" s="1"/>
  <c r="JD115" i="27" a="1"/>
  <c r="JD115" i="27" s="1"/>
  <c r="M116" i="27" a="1"/>
  <c r="M116" i="27" s="1"/>
  <c r="AH116" i="27" a="1"/>
  <c r="AH116" i="27" s="1"/>
  <c r="BG116" i="27" a="1"/>
  <c r="BG116" i="27" s="1"/>
  <c r="BY116" i="27" a="1"/>
  <c r="BY116" i="27" s="1"/>
  <c r="CT116" i="27" a="1"/>
  <c r="CT116" i="27" s="1"/>
  <c r="DS116" i="27" a="1"/>
  <c r="DS116" i="27" s="1"/>
  <c r="EK116" i="27" a="1"/>
  <c r="EK116" i="27" s="1"/>
  <c r="FF116" i="27" a="1"/>
  <c r="FF116" i="27" s="1"/>
  <c r="GE116" i="27" a="1"/>
  <c r="GE116" i="27" s="1"/>
  <c r="GW116" i="27" a="1"/>
  <c r="GW116" i="27" s="1"/>
  <c r="HR116" i="27" a="1"/>
  <c r="HR116" i="27" s="1"/>
  <c r="IQ116" i="27" a="1"/>
  <c r="IQ116" i="27" s="1"/>
  <c r="JI116" i="27" a="1"/>
  <c r="JI116" i="27" s="1"/>
  <c r="U117" i="27" a="1"/>
  <c r="U117" i="27" s="1"/>
  <c r="AT117" i="27" a="1"/>
  <c r="AT117" i="27" s="1"/>
  <c r="BL117" i="27" a="1"/>
  <c r="BL117" i="27" s="1"/>
  <c r="CG117" i="27" a="1"/>
  <c r="CG117" i="27" s="1"/>
  <c r="DF117" i="27" a="1"/>
  <c r="DF117" i="27" s="1"/>
  <c r="DX117" i="27" a="1"/>
  <c r="DX117" i="27" s="1"/>
  <c r="ES117" i="27" a="1"/>
  <c r="ES117" i="27" s="1"/>
  <c r="FR117" i="27" a="1"/>
  <c r="FR117" i="27" s="1"/>
  <c r="GJ117" i="27" a="1"/>
  <c r="GJ117" i="27" s="1"/>
  <c r="HE117" i="27" a="1"/>
  <c r="HE117" i="27" s="1"/>
  <c r="ID117" i="27" a="1"/>
  <c r="ID117" i="27" s="1"/>
  <c r="IV117" i="27" a="1"/>
  <c r="IV117" i="27" s="1"/>
  <c r="H118" i="27" a="1"/>
  <c r="H118" i="27" s="1"/>
  <c r="AG118" i="27" a="1"/>
  <c r="AG118" i="27" s="1"/>
  <c r="AY118" i="27" a="1"/>
  <c r="AY118" i="27" s="1"/>
  <c r="BT118" i="27" a="1"/>
  <c r="BT118" i="27" s="1"/>
  <c r="CS118" i="27" a="1"/>
  <c r="CS118" i="27" s="1"/>
  <c r="DK118" i="27" a="1"/>
  <c r="DK118" i="27" s="1"/>
  <c r="EF118" i="27" a="1"/>
  <c r="EF118" i="27" s="1"/>
  <c r="FE118" i="27" a="1"/>
  <c r="FE118" i="27" s="1"/>
  <c r="FW118" i="27" a="1"/>
  <c r="FW118" i="27" s="1"/>
  <c r="GR118" i="27" a="1"/>
  <c r="GR118" i="27" s="1"/>
  <c r="HQ118" i="27" a="1"/>
  <c r="HQ118" i="27" s="1"/>
  <c r="II118" i="27" a="1"/>
  <c r="II118" i="27" s="1"/>
  <c r="JD118" i="27" a="1"/>
  <c r="JD118" i="27" s="1"/>
  <c r="X125" i="27" a="1"/>
  <c r="X125" i="27" s="1"/>
  <c r="BW125" i="27" a="1"/>
  <c r="BW125" i="27" s="1"/>
  <c r="CQ125" i="27" a="1"/>
  <c r="CQ125" i="27" s="1"/>
  <c r="DQ125" i="27" a="1"/>
  <c r="DQ125" i="27" s="1"/>
  <c r="EE125" i="27" a="1"/>
  <c r="EE125" i="27" s="1"/>
  <c r="EX125" i="27" a="1"/>
  <c r="EX125" i="27" s="1"/>
  <c r="FR125" i="27" a="1"/>
  <c r="FR125" i="27" s="1"/>
  <c r="GQ125" i="27" a="1"/>
  <c r="GQ125" i="27" s="1"/>
  <c r="IA125" i="27" a="1"/>
  <c r="IA125" i="27" s="1"/>
  <c r="IN125" i="27" a="1"/>
  <c r="IN125" i="27" s="1"/>
  <c r="F114" i="27" a="1"/>
  <c r="F114" i="27" s="1"/>
  <c r="AI114" i="27" a="1"/>
  <c r="AI114" i="27" s="1"/>
  <c r="BO114" i="27" a="1"/>
  <c r="BO114" i="27" s="1"/>
  <c r="CU114" i="27" a="1"/>
  <c r="CU114" i="27" s="1"/>
  <c r="EA114" i="27" a="1"/>
  <c r="EA114" i="27" s="1"/>
  <c r="FG114" i="27" a="1"/>
  <c r="FG114" i="27" s="1"/>
  <c r="GM114" i="27" a="1"/>
  <c r="GM114" i="27" s="1"/>
  <c r="HP114" i="27" a="1"/>
  <c r="HP114" i="27" s="1"/>
  <c r="IH114" i="27" a="1"/>
  <c r="IH114" i="27" s="1"/>
  <c r="JG114" i="27" a="1"/>
  <c r="JG114" i="27" s="1"/>
  <c r="S115" i="27" a="1"/>
  <c r="S115" i="27" s="1"/>
  <c r="AK115" i="27" a="1"/>
  <c r="AK115" i="27" s="1"/>
  <c r="BJ115" i="27" a="1"/>
  <c r="BJ115" i="27" s="1"/>
  <c r="CE115" i="27" a="1"/>
  <c r="CE115" i="27" s="1"/>
  <c r="CW115" i="27" a="1"/>
  <c r="CW115" i="27" s="1"/>
  <c r="DV115" i="27" a="1"/>
  <c r="DV115" i="27" s="1"/>
  <c r="EQ115" i="27" a="1"/>
  <c r="EQ115" i="27" s="1"/>
  <c r="FI115" i="27" a="1"/>
  <c r="FI115" i="27" s="1"/>
  <c r="GH115" i="27" a="1"/>
  <c r="GH115" i="27" s="1"/>
  <c r="HC115" i="27" a="1"/>
  <c r="HC115" i="27" s="1"/>
  <c r="HU115" i="27" a="1"/>
  <c r="HU115" i="27" s="1"/>
  <c r="IT115" i="27" a="1"/>
  <c r="IT115" i="27" s="1"/>
  <c r="JO115" i="27" a="1"/>
  <c r="JO115" i="27" s="1"/>
  <c r="X116" i="27" a="1"/>
  <c r="X116" i="27" s="1"/>
  <c r="AW116" i="27" a="1"/>
  <c r="AW116" i="27" s="1"/>
  <c r="BR116" i="27" a="1"/>
  <c r="BR116" i="27" s="1"/>
  <c r="CJ116" i="27" a="1"/>
  <c r="CJ116" i="27" s="1"/>
  <c r="DI116" i="27" a="1"/>
  <c r="DI116" i="27" s="1"/>
  <c r="ED116" i="27" a="1"/>
  <c r="ED116" i="27" s="1"/>
  <c r="EV116" i="27" a="1"/>
  <c r="EV116" i="27" s="1"/>
  <c r="FU116" i="27" a="1"/>
  <c r="FU116" i="27" s="1"/>
  <c r="GP116" i="27" a="1"/>
  <c r="GP116" i="27" s="1"/>
  <c r="HH116" i="27" a="1"/>
  <c r="HH116" i="27" s="1"/>
  <c r="IG116" i="27" a="1"/>
  <c r="IG116" i="27" s="1"/>
  <c r="JB116" i="27" a="1"/>
  <c r="JB116" i="27" s="1"/>
  <c r="K117" i="27" a="1"/>
  <c r="K117" i="27" s="1"/>
  <c r="AJ117" i="27" a="1"/>
  <c r="AJ117" i="27" s="1"/>
  <c r="BE117" i="27" a="1"/>
  <c r="BE117" i="27" s="1"/>
  <c r="BW117" i="27" a="1"/>
  <c r="BW117" i="27" s="1"/>
  <c r="CV117" i="27" a="1"/>
  <c r="CV117" i="27" s="1"/>
  <c r="DQ117" i="27" a="1"/>
  <c r="DQ117" i="27" s="1"/>
  <c r="EI117" i="27" a="1"/>
  <c r="EI117" i="27" s="1"/>
  <c r="FH117" i="27" a="1"/>
  <c r="FH117" i="27" s="1"/>
  <c r="GC117" i="27" a="1"/>
  <c r="GC117" i="27" s="1"/>
  <c r="GU117" i="27" a="1"/>
  <c r="GU117" i="27" s="1"/>
  <c r="HT117" i="27" a="1"/>
  <c r="HT117" i="27" s="1"/>
  <c r="IO117" i="27" a="1"/>
  <c r="IO117" i="27" s="1"/>
  <c r="JG117" i="27" a="1"/>
  <c r="JG117" i="27" s="1"/>
  <c r="W118" i="27" a="1"/>
  <c r="W118" i="27" s="1"/>
  <c r="AR118" i="27" a="1"/>
  <c r="AR118" i="27" s="1"/>
  <c r="BJ118" i="27" a="1"/>
  <c r="BJ118" i="27" s="1"/>
  <c r="CI118" i="27" a="1"/>
  <c r="CI118" i="27" s="1"/>
  <c r="DD118" i="27" a="1"/>
  <c r="DD118" i="27" s="1"/>
  <c r="DV118" i="27" a="1"/>
  <c r="DV118" i="27" s="1"/>
  <c r="EU118" i="27" a="1"/>
  <c r="EU118" i="27" s="1"/>
  <c r="FP118" i="27" a="1"/>
  <c r="FP118" i="27" s="1"/>
  <c r="GH118" i="27" a="1"/>
  <c r="GH118" i="27" s="1"/>
  <c r="HG118" i="27" a="1"/>
  <c r="HG118" i="27" s="1"/>
  <c r="IB118" i="27" a="1"/>
  <c r="IB118" i="27" s="1"/>
  <c r="IT118" i="27" a="1"/>
  <c r="IT118" i="27" s="1"/>
  <c r="N125" i="27" a="1"/>
  <c r="N125" i="27" s="1"/>
  <c r="BA125" i="27" a="1"/>
  <c r="BA125" i="27" s="1"/>
  <c r="BN125" i="27" a="1"/>
  <c r="BN125" i="27" s="1"/>
  <c r="DI125" i="27" a="1"/>
  <c r="DI125" i="27" s="1"/>
  <c r="EV125" i="27" a="1"/>
  <c r="EV125" i="27" s="1"/>
  <c r="FI125" i="27" a="1"/>
  <c r="FI125" i="27" s="1"/>
  <c r="GI125" i="27" a="1"/>
  <c r="GI125" i="27" s="1"/>
  <c r="HH125" i="27" a="1"/>
  <c r="HH125" i="27" s="1"/>
  <c r="U114" i="27" a="1"/>
  <c r="U114" i="27" s="1"/>
  <c r="ES114" i="27" a="1"/>
  <c r="ES114" i="27" s="1"/>
  <c r="M115" i="27" a="1"/>
  <c r="M115" i="27" s="1"/>
  <c r="BR115" i="27" a="1"/>
  <c r="BR115" i="27" s="1"/>
  <c r="FN115" i="27" a="1"/>
  <c r="FN115" i="27" s="1"/>
  <c r="JI115" i="27" a="1"/>
  <c r="JI115" i="27" s="1"/>
  <c r="BE116" i="27" a="1"/>
  <c r="BE116" i="27" s="1"/>
  <c r="FA116" i="27" a="1"/>
  <c r="FA116" i="27" s="1"/>
  <c r="IV116" i="27" a="1"/>
  <c r="IV116" i="27" s="1"/>
  <c r="AR117" i="27" a="1"/>
  <c r="AR117" i="27" s="1"/>
  <c r="EN117" i="27" a="1"/>
  <c r="EN117" i="27" s="1"/>
  <c r="II117" i="27" a="1"/>
  <c r="II117" i="27" s="1"/>
  <c r="AE118" i="27" a="1"/>
  <c r="AE118" i="27" s="1"/>
  <c r="EA118" i="27" a="1"/>
  <c r="EA118" i="27" s="1"/>
  <c r="HV118" i="27" a="1"/>
  <c r="HV118" i="27" s="1"/>
  <c r="BR125" i="27" a="1"/>
  <c r="BR125" i="27" s="1"/>
  <c r="EF125" i="27" a="1"/>
  <c r="EF125" i="27" s="1"/>
  <c r="BQ114" i="27" a="1"/>
  <c r="BQ114" i="27" s="1"/>
  <c r="GO114" i="27" a="1"/>
  <c r="GO114" i="27" s="1"/>
  <c r="AE115" i="27" a="1"/>
  <c r="AE115" i="27" s="1"/>
  <c r="CJ115" i="27" a="1"/>
  <c r="CJ115" i="27" s="1"/>
  <c r="GE115" i="27" a="1"/>
  <c r="GE115" i="27" s="1"/>
  <c r="R116" i="27" a="1"/>
  <c r="R116" i="27" s="1"/>
  <c r="BW116" i="27" a="1"/>
  <c r="BW116" i="27" s="1"/>
  <c r="FR116" i="27" a="1"/>
  <c r="FR116" i="27" s="1"/>
  <c r="JN116" i="27" a="1"/>
  <c r="JN116" i="27" s="1"/>
  <c r="BJ117" i="27" a="1"/>
  <c r="BJ117" i="27" s="1"/>
  <c r="FE117" i="27" a="1"/>
  <c r="FE117" i="27" s="1"/>
  <c r="JA117" i="27" a="1"/>
  <c r="JA117" i="27" s="1"/>
  <c r="AW118" i="27" a="1"/>
  <c r="AW118" i="27" s="1"/>
  <c r="ER118" i="27" a="1"/>
  <c r="ER118" i="27" s="1"/>
  <c r="IN118" i="27" a="1"/>
  <c r="IN118" i="27" s="1"/>
  <c r="FW125" i="27" a="1"/>
  <c r="FW125" i="27" s="1"/>
  <c r="II125" i="27" a="1"/>
  <c r="II125" i="27" s="1"/>
  <c r="J114" i="27" a="1"/>
  <c r="J114" i="27" s="1"/>
  <c r="EH114" i="27" a="1"/>
  <c r="EH114" i="27" s="1"/>
  <c r="HX114" i="27" a="1"/>
  <c r="HX114" i="27" s="1"/>
  <c r="BK115" i="27" a="1"/>
  <c r="BK115" i="27" s="1"/>
  <c r="DP115" i="27" a="1"/>
  <c r="DP115" i="27" s="1"/>
  <c r="HK115" i="27" a="1"/>
  <c r="HK115" i="27" s="1"/>
  <c r="AX116" i="27" a="1"/>
  <c r="AX116" i="27" s="1"/>
  <c r="DC116" i="27" a="1"/>
  <c r="DC116" i="27" s="1"/>
  <c r="AL115" i="27" a="1"/>
  <c r="AL115" i="27" s="1"/>
  <c r="DF116" i="27" a="1"/>
  <c r="DF116" i="27" s="1"/>
  <c r="L117" i="27" a="1"/>
  <c r="L117" i="27" s="1"/>
  <c r="HC117" i="27" a="1"/>
  <c r="HC117" i="27" s="1"/>
  <c r="CF118" i="27" a="1"/>
  <c r="CF118" i="27" s="1"/>
  <c r="IU118" i="27" a="1"/>
  <c r="IU118" i="27" s="1"/>
  <c r="IC125" i="27" a="1"/>
  <c r="IC125" i="27" s="1"/>
  <c r="DR114" i="27" a="1"/>
  <c r="DR114" i="27" s="1"/>
  <c r="HO115" i="27" a="1"/>
  <c r="HO115" i="27" s="1"/>
  <c r="GX116" i="27" a="1"/>
  <c r="GX116" i="27" s="1"/>
  <c r="DD117" i="27" a="1"/>
  <c r="DD117" i="27" s="1"/>
  <c r="AL118" i="27" a="1"/>
  <c r="AL118" i="27" s="1"/>
  <c r="FX118" i="27" a="1"/>
  <c r="FX118" i="27" s="1"/>
  <c r="CL125" i="27" a="1"/>
  <c r="CL125" i="27" s="1"/>
  <c r="J115" i="27" a="1"/>
  <c r="J115" i="27" s="1"/>
  <c r="CD116" i="27" a="1"/>
  <c r="CD116" i="27" s="1"/>
  <c r="ID116" i="27" a="1"/>
  <c r="ID116" i="27" s="1"/>
  <c r="EJ117" i="27" a="1"/>
  <c r="EJ117" i="27" s="1"/>
  <c r="BR118" i="27" a="1"/>
  <c r="BR118" i="27" s="1"/>
  <c r="HD118" i="27" a="1"/>
  <c r="HD118" i="27" s="1"/>
  <c r="FP125" i="27" a="1"/>
  <c r="FP125" i="27" s="1"/>
  <c r="CC118" i="27" a="1"/>
  <c r="CC118" i="27" s="1"/>
  <c r="AK117" i="27" a="1"/>
  <c r="AK117" i="27" s="1"/>
  <c r="HY125" i="27" a="1"/>
  <c r="HY125" i="27" s="1"/>
  <c r="HM116" i="27" a="1"/>
  <c r="HM116" i="27" s="1"/>
  <c r="IY125" i="27" a="1"/>
  <c r="IY125" i="27" s="1"/>
  <c r="GZ117" i="27" a="1"/>
  <c r="GZ117" i="27" s="1"/>
  <c r="J35" i="31"/>
  <c r="V35" i="48"/>
  <c r="F11" i="31"/>
  <c r="F11" i="48"/>
  <c r="F20" i="31"/>
  <c r="F20" i="48"/>
  <c r="F27" i="31"/>
  <c r="F27" i="48"/>
  <c r="H25" i="47"/>
  <c r="I25" i="47" s="1"/>
  <c r="G25" i="48"/>
  <c r="H25" i="48" s="1"/>
  <c r="O40" i="48"/>
  <c r="P40" i="48" s="1"/>
  <c r="P40" i="47"/>
  <c r="K19" i="48"/>
  <c r="L19" i="48" s="1"/>
  <c r="L19" i="47"/>
  <c r="M19" i="47" s="1"/>
  <c r="O28" i="48"/>
  <c r="P28" i="48" s="1"/>
  <c r="P28" i="47"/>
  <c r="K21" i="48"/>
  <c r="L21" i="48" s="1"/>
  <c r="L21" i="47"/>
  <c r="M21" i="47" s="1"/>
  <c r="F41" i="31"/>
  <c r="F41" i="48"/>
  <c r="H34" i="47"/>
  <c r="I34" i="47" s="1"/>
  <c r="G34" i="48"/>
  <c r="H34" i="48" s="1"/>
  <c r="G19" i="49"/>
  <c r="H19" i="49" s="1"/>
  <c r="F19" i="49"/>
  <c r="I19" i="49"/>
  <c r="G31" i="31"/>
  <c r="J31" i="48"/>
  <c r="K33" i="48"/>
  <c r="L33" i="48" s="1"/>
  <c r="L33" i="47"/>
  <c r="M33" i="47" s="1"/>
  <c r="O10" i="48"/>
  <c r="P10" i="48" s="1"/>
  <c r="P10" i="47"/>
  <c r="K39" i="49"/>
  <c r="L39" i="49" s="1"/>
  <c r="M39" i="49"/>
  <c r="J39" i="49"/>
  <c r="G23" i="48"/>
  <c r="H23" i="48" s="1"/>
  <c r="H23" i="47"/>
  <c r="I23" i="47" s="1"/>
  <c r="AJ46" i="47"/>
  <c r="AI46" i="48"/>
  <c r="AJ46" i="48" s="1"/>
  <c r="W13" i="48"/>
  <c r="G27" i="31"/>
  <c r="J27" i="48"/>
  <c r="G47" i="37"/>
  <c r="G47" i="31"/>
  <c r="J47" i="48"/>
  <c r="K31" i="49"/>
  <c r="L31" i="49" s="1"/>
  <c r="J31" i="49"/>
  <c r="M31" i="49"/>
  <c r="H21" i="47"/>
  <c r="I21" i="47" s="1"/>
  <c r="G21" i="48"/>
  <c r="H21" i="48" s="1"/>
  <c r="L8" i="50"/>
  <c r="M8" i="50" s="1"/>
  <c r="J4" i="50"/>
  <c r="L4" i="50" s="1"/>
  <c r="K4" i="50"/>
  <c r="K44" i="48"/>
  <c r="L44" i="48" s="1"/>
  <c r="L44" i="47"/>
  <c r="M44" i="47" s="1"/>
  <c r="K45" i="48"/>
  <c r="L45" i="48" s="1"/>
  <c r="M45" i="48" s="1"/>
  <c r="L45" i="47"/>
  <c r="M45" i="47" s="1"/>
  <c r="G10" i="31"/>
  <c r="T126" i="27" a="1"/>
  <c r="T126" i="27" s="1"/>
  <c r="HP126" i="27" a="1"/>
  <c r="HP126" i="27" s="1"/>
  <c r="BE126" i="27" a="1"/>
  <c r="BE126" i="27" s="1"/>
  <c r="CH126" i="27" a="1"/>
  <c r="CH126" i="27" s="1"/>
  <c r="IC126" i="27" a="1"/>
  <c r="IC126" i="27" s="1"/>
  <c r="Q126" i="27" a="1"/>
  <c r="Q126" i="27" s="1"/>
  <c r="J10" i="48"/>
  <c r="IO126" i="27" a="1"/>
  <c r="IO126" i="27" s="1"/>
  <c r="FC126" i="27" a="1"/>
  <c r="FC126" i="27" s="1"/>
  <c r="HD126" i="27" a="1"/>
  <c r="HD126" i="27" s="1"/>
  <c r="JJ126" i="27" a="1"/>
  <c r="JJ126" i="27" s="1"/>
  <c r="DU126" i="27" a="1"/>
  <c r="DU126" i="27" s="1"/>
  <c r="JM126" i="27" a="1"/>
  <c r="JM126" i="27" s="1"/>
  <c r="G126" i="27" a="1"/>
  <c r="G126" i="27" s="1"/>
  <c r="JA126" i="27" a="1"/>
  <c r="JA126" i="27" s="1"/>
  <c r="EQ126" i="27" a="1"/>
  <c r="EQ126" i="27" s="1"/>
  <c r="ET126" i="27" a="1"/>
  <c r="ET126" i="27" s="1"/>
  <c r="AD126" i="27" a="1"/>
  <c r="AD126" i="27" s="1"/>
  <c r="EH126" i="27" a="1"/>
  <c r="EH126" i="27" s="1"/>
  <c r="F126" i="27" a="1"/>
  <c r="F126" i="27" s="1"/>
  <c r="AQ126" i="27" a="1"/>
  <c r="AQ126" i="27" s="1"/>
  <c r="GE126" i="27" a="1"/>
  <c r="GE126" i="27" s="1"/>
  <c r="IU126" i="27" a="1"/>
  <c r="IU126" i="27" s="1"/>
  <c r="FM126" i="27" a="1"/>
  <c r="FM126" i="27" s="1"/>
  <c r="CA126" i="27" a="1"/>
  <c r="CA126" i="27" s="1"/>
  <c r="H126" i="27" a="1"/>
  <c r="H126" i="27" s="1"/>
  <c r="AJ126" i="27" a="1"/>
  <c r="AJ126" i="27" s="1"/>
  <c r="BH126" i="27" a="1"/>
  <c r="BH126" i="27" s="1"/>
  <c r="BQ126" i="27" a="1"/>
  <c r="BQ126" i="27" s="1"/>
  <c r="CM126" i="27" a="1"/>
  <c r="CM126" i="27" s="1"/>
  <c r="CX126" i="27" a="1"/>
  <c r="CX126" i="27" s="1"/>
  <c r="DT126" i="27" a="1"/>
  <c r="DT126" i="27" s="1"/>
  <c r="EC126" i="27" a="1"/>
  <c r="EC126" i="27" s="1"/>
  <c r="EU126" i="27" a="1"/>
  <c r="EU126" i="27" s="1"/>
  <c r="FG126" i="27" a="1"/>
  <c r="FG126" i="27" s="1"/>
  <c r="FZ126" i="27" a="1"/>
  <c r="FZ126" i="27" s="1"/>
  <c r="GN126" i="27" a="1"/>
  <c r="GN126" i="27" s="1"/>
  <c r="HG126" i="27" a="1"/>
  <c r="HG126" i="27" s="1"/>
  <c r="HS126" i="27" a="1"/>
  <c r="HS126" i="27" s="1"/>
  <c r="IL126" i="27" a="1"/>
  <c r="IL126" i="27" s="1"/>
  <c r="IZ126" i="27" a="1"/>
  <c r="IZ126" i="27" s="1"/>
  <c r="JO126" i="27" a="1"/>
  <c r="JO126" i="27" s="1"/>
  <c r="X126" i="27" a="1"/>
  <c r="X126" i="27" s="1"/>
  <c r="AM126" i="27" a="1"/>
  <c r="AM126" i="27" s="1"/>
  <c r="BD126" i="27" a="1"/>
  <c r="BD126" i="27" s="1"/>
  <c r="BZ126" i="27" a="1"/>
  <c r="BZ126" i="27" s="1"/>
  <c r="CS126" i="27" a="1"/>
  <c r="CS126" i="27" s="1"/>
  <c r="DH126" i="27" a="1"/>
  <c r="DH126" i="27" s="1"/>
  <c r="ED126" i="27" a="1"/>
  <c r="ED126" i="27" s="1"/>
  <c r="FF126" i="27" a="1"/>
  <c r="FF126" i="27" s="1"/>
  <c r="FV126" i="27" a="1"/>
  <c r="FV126" i="27" s="1"/>
  <c r="GH126" i="27" a="1"/>
  <c r="GH126" i="27" s="1"/>
  <c r="GT126" i="27" a="1"/>
  <c r="GT126" i="27" s="1"/>
  <c r="HJ126" i="27" a="1"/>
  <c r="HJ126" i="27" s="1"/>
  <c r="IY126" i="27" a="1"/>
  <c r="IY126" i="27" s="1"/>
  <c r="AX126" i="27" a="1"/>
  <c r="AX126" i="27" s="1"/>
  <c r="BV126" i="27" a="1"/>
  <c r="BV126" i="27" s="1"/>
  <c r="CR126" i="27" a="1"/>
  <c r="CR126" i="27" s="1"/>
  <c r="DO126" i="27" a="1"/>
  <c r="DO126" i="27" s="1"/>
  <c r="FJ126" i="27" a="1"/>
  <c r="FJ126" i="27" s="1"/>
  <c r="GC126" i="27" a="1"/>
  <c r="GC126" i="27" s="1"/>
  <c r="HK126" i="27" a="1"/>
  <c r="HK126" i="27" s="1"/>
  <c r="IS126" i="27" a="1"/>
  <c r="IS126" i="27" s="1"/>
  <c r="JK126" i="27" a="1"/>
  <c r="JK126" i="27" s="1"/>
  <c r="V126" i="27" a="1"/>
  <c r="V126" i="27" s="1"/>
  <c r="AI126" i="27" a="1"/>
  <c r="AI126" i="27" s="1"/>
  <c r="BC126" i="27" a="1"/>
  <c r="BC126" i="27" s="1"/>
  <c r="CP126" i="27" a="1"/>
  <c r="CP126" i="27" s="1"/>
  <c r="DS126" i="27" a="1"/>
  <c r="DS126" i="27" s="1"/>
  <c r="EV126" i="27" a="1"/>
  <c r="EV126" i="27" s="1"/>
  <c r="GM126" i="27" a="1"/>
  <c r="GM126" i="27" s="1"/>
  <c r="HB126" i="27" a="1"/>
  <c r="HB126" i="27" s="1"/>
  <c r="IG126" i="27" a="1"/>
  <c r="IG126" i="27" s="1"/>
  <c r="JF126" i="27" a="1"/>
  <c r="JF126" i="27" s="1"/>
  <c r="AT126" i="27" a="1"/>
  <c r="AT126" i="27" s="1"/>
  <c r="BT126" i="27" a="1"/>
  <c r="BT126" i="27" s="1"/>
  <c r="DD126" i="27" a="1"/>
  <c r="DD126" i="27" s="1"/>
  <c r="EJ126" i="27" a="1"/>
  <c r="EJ126" i="27" s="1"/>
  <c r="FO126" i="27" a="1"/>
  <c r="FO126" i="27" s="1"/>
  <c r="HF126" i="27" a="1"/>
  <c r="HF126" i="27" s="1"/>
  <c r="HY126" i="27" a="1"/>
  <c r="HY126" i="27" s="1"/>
  <c r="IW126" i="27" a="1"/>
  <c r="IW126" i="27" s="1"/>
  <c r="EK126" i="27" a="1"/>
  <c r="EK126" i="27" s="1"/>
  <c r="BX126" i="27" a="1"/>
  <c r="BX126" i="27" s="1"/>
  <c r="AK126" i="27" a="1"/>
  <c r="AK126" i="27" s="1"/>
  <c r="M126" i="27" a="1"/>
  <c r="M126" i="27" s="1"/>
  <c r="IH126" i="27" a="1"/>
  <c r="IH126" i="27" s="1"/>
  <c r="FA126" i="27" a="1"/>
  <c r="FA126" i="27" s="1"/>
  <c r="BN126" i="27" a="1"/>
  <c r="BN126" i="27" s="1"/>
  <c r="S126" i="27" a="1"/>
  <c r="S126" i="27" s="1"/>
  <c r="AL126" i="27" a="1"/>
  <c r="AL126" i="27" s="1"/>
  <c r="BJ126" i="27" a="1"/>
  <c r="BJ126" i="27" s="1"/>
  <c r="BS126" i="27" a="1"/>
  <c r="BS126" i="27" s="1"/>
  <c r="CO126" i="27" a="1"/>
  <c r="CO126" i="27" s="1"/>
  <c r="CZ126" i="27" a="1"/>
  <c r="CZ126" i="27" s="1"/>
  <c r="DV126" i="27" a="1"/>
  <c r="DV126" i="27" s="1"/>
  <c r="EE126" i="27" a="1"/>
  <c r="EE126" i="27" s="1"/>
  <c r="EW126" i="27" a="1"/>
  <c r="EW126" i="27" s="1"/>
  <c r="FI126" i="27" a="1"/>
  <c r="FI126" i="27" s="1"/>
  <c r="GB126" i="27" a="1"/>
  <c r="GB126" i="27" s="1"/>
  <c r="GU126" i="27" a="1"/>
  <c r="GU126" i="27" s="1"/>
  <c r="HI126" i="27" a="1"/>
  <c r="HI126" i="27" s="1"/>
  <c r="HU126" i="27" a="1"/>
  <c r="HU126" i="27" s="1"/>
  <c r="IN126" i="27" a="1"/>
  <c r="IN126" i="27" s="1"/>
  <c r="JG126" i="27" a="1"/>
  <c r="JG126" i="27" s="1"/>
  <c r="JP126" i="27" a="1"/>
  <c r="JP126" i="27" s="1"/>
  <c r="Z126" i="27" a="1"/>
  <c r="Z126" i="27" s="1"/>
  <c r="AO126" i="27" a="1"/>
  <c r="AO126" i="27" s="1"/>
  <c r="BI126" i="27" a="1"/>
  <c r="BI126" i="27" s="1"/>
  <c r="CG126" i="27" a="1"/>
  <c r="CG126" i="27" s="1"/>
  <c r="DA126" i="27" a="1"/>
  <c r="DA126" i="27" s="1"/>
  <c r="DJ126" i="27" a="1"/>
  <c r="DJ126" i="27" s="1"/>
  <c r="EI126" i="27" a="1"/>
  <c r="EI126" i="27" s="1"/>
  <c r="FK126" i="27" a="1"/>
  <c r="FK126" i="27" s="1"/>
  <c r="FY126" i="27" a="1"/>
  <c r="FY126" i="27" s="1"/>
  <c r="GJ126" i="27" a="1"/>
  <c r="GJ126" i="27" s="1"/>
  <c r="GV126" i="27" a="1"/>
  <c r="GV126" i="27" s="1"/>
  <c r="HL126" i="27" a="1"/>
  <c r="HL126" i="27" s="1"/>
  <c r="JD126" i="27" a="1"/>
  <c r="JD126" i="27" s="1"/>
  <c r="BB126" i="27" a="1"/>
  <c r="BB126" i="27" s="1"/>
  <c r="BY126" i="27" a="1"/>
  <c r="BY126" i="27" s="1"/>
  <c r="CU126" i="27" a="1"/>
  <c r="CU126" i="27" s="1"/>
  <c r="EB126" i="27" a="1"/>
  <c r="EB126" i="27" s="1"/>
  <c r="FN126" i="27" a="1"/>
  <c r="FN126" i="27" s="1"/>
  <c r="GI126" i="27" a="1"/>
  <c r="GI126" i="27" s="1"/>
  <c r="HT126" i="27" a="1"/>
  <c r="HT126" i="27" s="1"/>
  <c r="JB126" i="27" a="1"/>
  <c r="JB126" i="27" s="1"/>
  <c r="JN126" i="27" a="1"/>
  <c r="JN126" i="27" s="1"/>
  <c r="Y126" i="27" a="1"/>
  <c r="Y126" i="27" s="1"/>
  <c r="AP126" i="27" a="1"/>
  <c r="AP126" i="27" s="1"/>
  <c r="BF126" i="27" a="1"/>
  <c r="BF126" i="27" s="1"/>
  <c r="DI126" i="27" a="1"/>
  <c r="DI126" i="27" s="1"/>
  <c r="EF126" i="27" a="1"/>
  <c r="EF126" i="27" s="1"/>
  <c r="EY126" i="27" a="1"/>
  <c r="EY126" i="27" s="1"/>
  <c r="GP126" i="27" a="1"/>
  <c r="GP126" i="27" s="1"/>
  <c r="HX126" i="27" a="1"/>
  <c r="HX126" i="27" s="1"/>
  <c r="IJ126" i="27" a="1"/>
  <c r="IJ126" i="27" s="1"/>
  <c r="I126" i="27" a="1"/>
  <c r="I126" i="27" s="1"/>
  <c r="AW126" i="27" a="1"/>
  <c r="AW126" i="27" s="1"/>
  <c r="BW126" i="27" a="1"/>
  <c r="BW126" i="27" s="1"/>
  <c r="DQ126" i="27" a="1"/>
  <c r="DQ126" i="27" s="1"/>
  <c r="EM126" i="27" a="1"/>
  <c r="EM126" i="27" s="1"/>
  <c r="FU126" i="27" a="1"/>
  <c r="FU126" i="27" s="1"/>
  <c r="HM126" i="27" a="1"/>
  <c r="HM126" i="27" s="1"/>
  <c r="IK126" i="27" a="1"/>
  <c r="IK126" i="27" s="1"/>
  <c r="JC126" i="27" a="1"/>
  <c r="JC126" i="27" s="1"/>
  <c r="DX126" i="27" a="1"/>
  <c r="DX126" i="27" s="1"/>
  <c r="CD126" i="27" a="1"/>
  <c r="CD126" i="27" s="1"/>
  <c r="GR126" i="27" a="1"/>
  <c r="GR126" i="27" s="1"/>
  <c r="HV126" i="27" a="1"/>
  <c r="HV126" i="27" s="1"/>
  <c r="DN126" i="27" a="1"/>
  <c r="DN126" i="27" s="1"/>
  <c r="BA126" i="27" a="1"/>
  <c r="BA126" i="27" s="1"/>
  <c r="U126" i="27" a="1"/>
  <c r="U126" i="27" s="1"/>
  <c r="AN126" i="27" a="1"/>
  <c r="AN126" i="27" s="1"/>
  <c r="BM126" i="27" a="1"/>
  <c r="BM126" i="27" s="1"/>
  <c r="BU126" i="27" a="1"/>
  <c r="BU126" i="27" s="1"/>
  <c r="CT126" i="27" a="1"/>
  <c r="CT126" i="27" s="1"/>
  <c r="DB126" i="27" a="1"/>
  <c r="DB126" i="27" s="1"/>
  <c r="DY126" i="27" a="1"/>
  <c r="DY126" i="27" s="1"/>
  <c r="EG126" i="27" a="1"/>
  <c r="EG126" i="27" s="1"/>
  <c r="FB126" i="27" a="1"/>
  <c r="FB126" i="27" s="1"/>
  <c r="FP126" i="27" a="1"/>
  <c r="FP126" i="27" s="1"/>
  <c r="GD126" i="27" a="1"/>
  <c r="GD126" i="27" s="1"/>
  <c r="GW126" i="27" a="1"/>
  <c r="GW126" i="27" s="1"/>
  <c r="HN126" i="27" a="1"/>
  <c r="HN126" i="27" s="1"/>
  <c r="IB126" i="27" a="1"/>
  <c r="IB126" i="27" s="1"/>
  <c r="IP126" i="27" a="1"/>
  <c r="IP126" i="27" s="1"/>
  <c r="JI126" i="27" a="1"/>
  <c r="JI126" i="27" s="1"/>
  <c r="K126" i="27" a="1"/>
  <c r="K126" i="27" s="1"/>
  <c r="AC126" i="27" a="1"/>
  <c r="AC126" i="27" s="1"/>
  <c r="AR126" i="27" a="1"/>
  <c r="AR126" i="27" s="1"/>
  <c r="BK126" i="27" a="1"/>
  <c r="BK126" i="27" s="1"/>
  <c r="CJ126" i="27" a="1"/>
  <c r="CJ126" i="27" s="1"/>
  <c r="DC126" i="27" a="1"/>
  <c r="DC126" i="27" s="1"/>
  <c r="DM126" i="27" a="1"/>
  <c r="DM126" i="27" s="1"/>
  <c r="EP126" i="27" a="1"/>
  <c r="EP126" i="27" s="1"/>
  <c r="FR126" i="27" a="1"/>
  <c r="FR126" i="27" s="1"/>
  <c r="GA126" i="27" a="1"/>
  <c r="GA126" i="27" s="1"/>
  <c r="GO126" i="27" a="1"/>
  <c r="GO126" i="27" s="1"/>
  <c r="GX126" i="27" a="1"/>
  <c r="GX126" i="27" s="1"/>
  <c r="HZ126" i="27" a="1"/>
  <c r="HZ126" i="27" s="1"/>
  <c r="R126" i="27" a="1"/>
  <c r="R126" i="27" s="1"/>
  <c r="BL126" i="27" a="1"/>
  <c r="BL126" i="27" s="1"/>
  <c r="CE126" i="27" a="1"/>
  <c r="CE126" i="27" s="1"/>
  <c r="CY126" i="27" a="1"/>
  <c r="CY126" i="27" s="1"/>
  <c r="EL126" i="27" a="1"/>
  <c r="EL126" i="27" s="1"/>
  <c r="FQ126" i="27" a="1"/>
  <c r="FQ126" i="27" s="1"/>
  <c r="HA126" i="27" a="1"/>
  <c r="HA126" i="27" s="1"/>
  <c r="HW126" i="27" a="1"/>
  <c r="HW126" i="27" s="1"/>
  <c r="JE126" i="27" a="1"/>
  <c r="JE126" i="27" s="1"/>
  <c r="L126" i="27" a="1"/>
  <c r="L126" i="27" s="1"/>
  <c r="AB126" i="27" a="1"/>
  <c r="AB126" i="27" s="1"/>
  <c r="AS126" i="27" a="1"/>
  <c r="AS126" i="27" s="1"/>
  <c r="CF126" i="27" a="1"/>
  <c r="CF126" i="27" s="1"/>
  <c r="DL126" i="27" a="1"/>
  <c r="DL126" i="27" s="1"/>
  <c r="EO126" i="27" a="1"/>
  <c r="EO126" i="27" s="1"/>
  <c r="FH126" i="27" a="1"/>
  <c r="FH126" i="27" s="1"/>
  <c r="GS126" i="27" a="1"/>
  <c r="GS126" i="27" s="1"/>
  <c r="IA126" i="27" a="1"/>
  <c r="IA126" i="27" s="1"/>
  <c r="IM126" i="27" a="1"/>
  <c r="IM126" i="27" s="1"/>
  <c r="P126" i="27" a="1"/>
  <c r="P126" i="27" s="1"/>
  <c r="AZ126" i="27" a="1"/>
  <c r="AZ126" i="27" s="1"/>
  <c r="CC126" i="27" a="1"/>
  <c r="CC126" i="27" s="1"/>
  <c r="DW126" i="27" a="1"/>
  <c r="DW126" i="27" s="1"/>
  <c r="EZ126" i="27" a="1"/>
  <c r="EZ126" i="27" s="1"/>
  <c r="FX126" i="27" a="1"/>
  <c r="FX126" i="27" s="1"/>
  <c r="HO126" i="27" a="1"/>
  <c r="HO126" i="27" s="1"/>
  <c r="IQ126" i="27" a="1"/>
  <c r="IQ126" i="27" s="1"/>
  <c r="IR126" i="27" a="1"/>
  <c r="IR126" i="27" s="1"/>
  <c r="DK126" i="27" a="1"/>
  <c r="DK126" i="27" s="1"/>
  <c r="J126" i="27" a="1"/>
  <c r="J126" i="27" s="1"/>
  <c r="CN126" i="27" a="1"/>
  <c r="CN126" i="27" s="1"/>
  <c r="AU126" i="27" a="1"/>
  <c r="AU126" i="27" s="1"/>
  <c r="DG126" i="27" a="1"/>
  <c r="DG126" i="27" s="1"/>
  <c r="FS126" i="27" a="1"/>
  <c r="FS126" i="27" s="1"/>
  <c r="IE126" i="27" a="1"/>
  <c r="IE126" i="27" s="1"/>
  <c r="AH126" i="27" a="1"/>
  <c r="AH126" i="27" s="1"/>
  <c r="DF126" i="27" a="1"/>
  <c r="DF126" i="27" s="1"/>
  <c r="GF126" i="27" a="1"/>
  <c r="GF126" i="27" s="1"/>
  <c r="AE126" i="27" a="1"/>
  <c r="AE126" i="27" s="1"/>
  <c r="ER126" i="27" a="1"/>
  <c r="ER126" i="27" s="1"/>
  <c r="JH126" i="27" a="1"/>
  <c r="JH126" i="27" s="1"/>
  <c r="CI126" i="27" a="1"/>
  <c r="CI126" i="27" s="1"/>
  <c r="GY126" i="27" a="1"/>
  <c r="GY126" i="27" s="1"/>
  <c r="BG126" i="27" a="1"/>
  <c r="BG126" i="27" s="1"/>
  <c r="HC126" i="27" a="1"/>
  <c r="HC126" i="27" s="1"/>
  <c r="AA126" i="27" a="1"/>
  <c r="AA126" i="27" s="1"/>
  <c r="BO126" i="27" a="1"/>
  <c r="BO126" i="27" s="1"/>
  <c r="EA126" i="27" a="1"/>
  <c r="EA126" i="27" s="1"/>
  <c r="GL126" i="27" a="1"/>
  <c r="GL126" i="27" s="1"/>
  <c r="IX126" i="27" a="1"/>
  <c r="IX126" i="27" s="1"/>
  <c r="AY126" i="27" a="1"/>
  <c r="AY126" i="27" s="1"/>
  <c r="DR126" i="27" a="1"/>
  <c r="DR126" i="27" s="1"/>
  <c r="GQ126" i="27" a="1"/>
  <c r="GQ126" i="27" s="1"/>
  <c r="BR126" i="27" a="1"/>
  <c r="BR126" i="27" s="1"/>
  <c r="FW126" i="27" a="1"/>
  <c r="FW126" i="27" s="1"/>
  <c r="O126" i="27" a="1"/>
  <c r="O126" i="27" s="1"/>
  <c r="DP126" i="27" a="1"/>
  <c r="DP126" i="27" s="1"/>
  <c r="ID126" i="27" a="1"/>
  <c r="ID126" i="27" s="1"/>
  <c r="CW126" i="27" a="1"/>
  <c r="CW126" i="27" s="1"/>
  <c r="HR126" i="27" a="1"/>
  <c r="HR126" i="27" s="1"/>
  <c r="CB126" i="27" a="1"/>
  <c r="CB126" i="27" s="1"/>
  <c r="EN126" i="27" a="1"/>
  <c r="EN126" i="27" s="1"/>
  <c r="GZ126" i="27" a="1"/>
  <c r="GZ126" i="27" s="1"/>
  <c r="JL126" i="27" a="1"/>
  <c r="JL126" i="27" s="1"/>
  <c r="BP126" i="27" a="1"/>
  <c r="BP126" i="27" s="1"/>
  <c r="FD126" i="27" a="1"/>
  <c r="FD126" i="27" s="1"/>
  <c r="HE126" i="27" a="1"/>
  <c r="HE126" i="27" s="1"/>
  <c r="CL126" i="27" a="1"/>
  <c r="CL126" i="27" s="1"/>
  <c r="HH126" i="27" a="1"/>
  <c r="HH126" i="27" s="1"/>
  <c r="AF126" i="27" a="1"/>
  <c r="AF126" i="27" s="1"/>
  <c r="ES126" i="27" a="1"/>
  <c r="ES126" i="27" s="1"/>
  <c r="IV126" i="27" a="1"/>
  <c r="IV126" i="27" s="1"/>
  <c r="DZ126" i="27" a="1"/>
  <c r="DZ126" i="27" s="1"/>
  <c r="IT126" i="27" a="1"/>
  <c r="IT126" i="27" s="1"/>
  <c r="EX126" i="27" a="1"/>
  <c r="EX126" i="27" s="1"/>
  <c r="GK126" i="27" a="1"/>
  <c r="GK126" i="27" s="1"/>
  <c r="W126" i="27" a="1"/>
  <c r="W126" i="27" s="1"/>
  <c r="CV126" i="27" a="1"/>
  <c r="CV126" i="27" s="1"/>
  <c r="FE126" i="27" a="1"/>
  <c r="FE126" i="27" s="1"/>
  <c r="HQ126" i="27" a="1"/>
  <c r="HQ126" i="27" s="1"/>
  <c r="N126" i="27" a="1"/>
  <c r="N126" i="27" s="1"/>
  <c r="CQ126" i="27" a="1"/>
  <c r="CQ126" i="27" s="1"/>
  <c r="FT126" i="27" a="1"/>
  <c r="FT126" i="27" s="1"/>
  <c r="II126" i="27" a="1"/>
  <c r="II126" i="27" s="1"/>
  <c r="DE126" i="27" a="1"/>
  <c r="DE126" i="27" s="1"/>
  <c r="IF126" i="27" a="1"/>
  <c r="IF126" i="27" s="1"/>
  <c r="AV126" i="27" a="1"/>
  <c r="AV126" i="27" s="1"/>
  <c r="GG126" i="27" a="1"/>
  <c r="GG126" i="27" s="1"/>
  <c r="AG126" i="27" a="1"/>
  <c r="AG126" i="27" s="1"/>
  <c r="FL126" i="27" a="1"/>
  <c r="FL126" i="27" s="1"/>
  <c r="CK126" i="27" a="1"/>
  <c r="CK126" i="27" s="1"/>
  <c r="H45" i="47"/>
  <c r="I45" i="47" s="1"/>
  <c r="G45" i="48"/>
  <c r="H45" i="48" s="1"/>
  <c r="G32" i="48"/>
  <c r="H32" i="48" s="1"/>
  <c r="H32" i="47"/>
  <c r="I32" i="47" s="1"/>
  <c r="K13" i="49"/>
  <c r="L13" i="49" s="1"/>
  <c r="M13" i="49"/>
  <c r="J13" i="49"/>
  <c r="G46" i="31"/>
  <c r="J46" i="48"/>
  <c r="G14" i="48"/>
  <c r="H14" i="48" s="1"/>
  <c r="H14" i="47"/>
  <c r="I14" i="47" s="1"/>
  <c r="K25" i="48"/>
  <c r="L25" i="48" s="1"/>
  <c r="L25" i="47"/>
  <c r="M25" i="47" s="1"/>
  <c r="N17" i="7"/>
  <c r="L48" i="47"/>
  <c r="M48" i="47" s="1"/>
  <c r="K48" i="48"/>
  <c r="L48" i="48" s="1"/>
  <c r="M48" i="48" s="1"/>
  <c r="K37" i="48"/>
  <c r="L37" i="48" s="1"/>
  <c r="L37" i="47"/>
  <c r="M37" i="47" s="1"/>
  <c r="AM17" i="49"/>
  <c r="AQ17" i="49"/>
  <c r="N19" i="49"/>
  <c r="O19" i="49"/>
  <c r="P19" i="49" s="1"/>
  <c r="K34" i="49"/>
  <c r="L34" i="49" s="1"/>
  <c r="J34" i="49"/>
  <c r="M34" i="49"/>
  <c r="F44" i="31"/>
  <c r="F44" i="48"/>
  <c r="W19" i="48"/>
  <c r="G35" i="31"/>
  <c r="J35" i="48"/>
  <c r="HW152" i="27"/>
  <c r="HW151" i="27"/>
  <c r="HW149" i="27"/>
  <c r="HW150" i="27"/>
  <c r="G38" i="31"/>
  <c r="J38" i="48"/>
  <c r="M36" i="49"/>
  <c r="J36" i="49"/>
  <c r="K36" i="49"/>
  <c r="L36" i="49" s="1"/>
  <c r="W35" i="48"/>
  <c r="J43" i="31"/>
  <c r="V43" i="48"/>
  <c r="L46" i="47"/>
  <c r="M46" i="47" s="1"/>
  <c r="K46" i="48"/>
  <c r="L46" i="48" s="1"/>
  <c r="M33" i="49"/>
  <c r="J33" i="49"/>
  <c r="K33" i="49"/>
  <c r="L33" i="49" s="1"/>
  <c r="W27" i="48"/>
  <c r="O36" i="48"/>
  <c r="P36" i="48" s="1"/>
  <c r="P36" i="47"/>
  <c r="K42" i="48"/>
  <c r="L42" i="48" s="1"/>
  <c r="L42" i="47"/>
  <c r="M42" i="47" s="1"/>
  <c r="CT152" i="27"/>
  <c r="CT150" i="27"/>
  <c r="CT149" i="27"/>
  <c r="CT151" i="27"/>
  <c r="DP149" i="27"/>
  <c r="DP152" i="27"/>
  <c r="DP151" i="27"/>
  <c r="DP150" i="27"/>
  <c r="DA149" i="27"/>
  <c r="DA151" i="27"/>
  <c r="DA152" i="27"/>
  <c r="DA150" i="27"/>
  <c r="DJ150" i="27"/>
  <c r="DJ149" i="27"/>
  <c r="DJ152" i="27"/>
  <c r="DJ151" i="27"/>
  <c r="FA150" i="27"/>
  <c r="FA151" i="27"/>
  <c r="FA152" i="27"/>
  <c r="FA149" i="27"/>
  <c r="CI149" i="27"/>
  <c r="CI150" i="27"/>
  <c r="CI152" i="27"/>
  <c r="CI151" i="27"/>
  <c r="IN150" i="27"/>
  <c r="IN149" i="27"/>
  <c r="IN152" i="27"/>
  <c r="IN151" i="27"/>
  <c r="IX149" i="27"/>
  <c r="IX150" i="27"/>
  <c r="IX151" i="27"/>
  <c r="IX152" i="27"/>
  <c r="HS149" i="27"/>
  <c r="HS150" i="27"/>
  <c r="HS152" i="27"/>
  <c r="HS151" i="27"/>
  <c r="T149" i="27"/>
  <c r="T152" i="27"/>
  <c r="T151" i="27"/>
  <c r="T150" i="27"/>
  <c r="HB151" i="27"/>
  <c r="HB149" i="27"/>
  <c r="HB152" i="27"/>
  <c r="HB150" i="27"/>
  <c r="GV150" i="27"/>
  <c r="GV152" i="27"/>
  <c r="GV151" i="27"/>
  <c r="GV149" i="27"/>
  <c r="CV149" i="27"/>
  <c r="CV152" i="27"/>
  <c r="CV151" i="27"/>
  <c r="CV150" i="27"/>
  <c r="JD151" i="27"/>
  <c r="JD150" i="27"/>
  <c r="JD152" i="27"/>
  <c r="JD149" i="27"/>
  <c r="CX152" i="27"/>
  <c r="CX151" i="27"/>
  <c r="CX150" i="27"/>
  <c r="CX149" i="27"/>
  <c r="DW152" i="27"/>
  <c r="DW151" i="27"/>
  <c r="DW150" i="27"/>
  <c r="DW149" i="27"/>
  <c r="IF150" i="27"/>
  <c r="IF149" i="27"/>
  <c r="IF152" i="27"/>
  <c r="IF151" i="27"/>
  <c r="CY151" i="27"/>
  <c r="CY149" i="27"/>
  <c r="CY150" i="27"/>
  <c r="CY152" i="27"/>
  <c r="I150" i="27"/>
  <c r="I149" i="27"/>
  <c r="I151" i="27"/>
  <c r="I152" i="27"/>
  <c r="JA151" i="27"/>
  <c r="JA149" i="27"/>
  <c r="JA152" i="27"/>
  <c r="JA150" i="27"/>
  <c r="FW151" i="27"/>
  <c r="FW149" i="27"/>
  <c r="FW150" i="27"/>
  <c r="FW152" i="27"/>
  <c r="CG151" i="27"/>
  <c r="CG149" i="27"/>
  <c r="CG152" i="27"/>
  <c r="CG150" i="27"/>
  <c r="AN151" i="27"/>
  <c r="AN150" i="27"/>
  <c r="AN152" i="27"/>
  <c r="AN149" i="27"/>
  <c r="AA152" i="27"/>
  <c r="AA149" i="27"/>
  <c r="AA151" i="27"/>
  <c r="AA150" i="27"/>
  <c r="IJ151" i="27"/>
  <c r="IJ152" i="27"/>
  <c r="IJ150" i="27"/>
  <c r="IJ149" i="27"/>
  <c r="FU149" i="27"/>
  <c r="FU152" i="27"/>
  <c r="FU151" i="27"/>
  <c r="FU150" i="27"/>
  <c r="JE149" i="27"/>
  <c r="JE152" i="27"/>
  <c r="JE151" i="27"/>
  <c r="JE150" i="27"/>
  <c r="V152" i="27"/>
  <c r="V151" i="27"/>
  <c r="V150" i="27"/>
  <c r="V149" i="27"/>
  <c r="HV152" i="27"/>
  <c r="HV151" i="27"/>
  <c r="HV150" i="27"/>
  <c r="HV149" i="27"/>
  <c r="DR152" i="27"/>
  <c r="DR151" i="27"/>
  <c r="DR149" i="27"/>
  <c r="DR150" i="27"/>
  <c r="IP151" i="27"/>
  <c r="IP150" i="27"/>
  <c r="IP149" i="27"/>
  <c r="IP152" i="27"/>
  <c r="CJ151" i="27"/>
  <c r="CJ149" i="27"/>
  <c r="CJ152" i="27"/>
  <c r="CJ150" i="27"/>
  <c r="CR150" i="27"/>
  <c r="CR149" i="27"/>
  <c r="CR152" i="27"/>
  <c r="CR151" i="27"/>
  <c r="DT149" i="27"/>
  <c r="DT150" i="27"/>
  <c r="DT152" i="27"/>
  <c r="DT151" i="27"/>
  <c r="BD150" i="27"/>
  <c r="BD149" i="27"/>
  <c r="BD152" i="27"/>
  <c r="BD151" i="27"/>
  <c r="EY150" i="27"/>
  <c r="EY151" i="27"/>
  <c r="EY149" i="27"/>
  <c r="EY152" i="27"/>
  <c r="HM149" i="27"/>
  <c r="HM151" i="27"/>
  <c r="HM150" i="27"/>
  <c r="HM152" i="27"/>
  <c r="GE150" i="27"/>
  <c r="GE151" i="27"/>
  <c r="GE152" i="27"/>
  <c r="GE149" i="27"/>
  <c r="AQ152" i="27"/>
  <c r="AQ151" i="27"/>
  <c r="AQ149" i="27"/>
  <c r="AQ150" i="27"/>
  <c r="IU149" i="27"/>
  <c r="IU152" i="27"/>
  <c r="IU151" i="27"/>
  <c r="IU150" i="27"/>
  <c r="FZ152" i="27"/>
  <c r="FZ151" i="27"/>
  <c r="FZ150" i="27"/>
  <c r="FZ149" i="27"/>
  <c r="BV151" i="27"/>
  <c r="BV149" i="27"/>
  <c r="BV150" i="27"/>
  <c r="BV152" i="27"/>
  <c r="GT150" i="27"/>
  <c r="GT149" i="27"/>
  <c r="GT152" i="27"/>
  <c r="GT151" i="27"/>
  <c r="IM151" i="27"/>
  <c r="IM149" i="27"/>
  <c r="IM150" i="27"/>
  <c r="IM152" i="27"/>
  <c r="Y149" i="27"/>
  <c r="Y152" i="27"/>
  <c r="Y151" i="27"/>
  <c r="Y150" i="27"/>
  <c r="ES152" i="27"/>
  <c r="ES149" i="27"/>
  <c r="ES151" i="27"/>
  <c r="ES150" i="27"/>
  <c r="BJ150" i="27"/>
  <c r="BJ152" i="27"/>
  <c r="BJ151" i="27"/>
  <c r="BJ149" i="27"/>
  <c r="DV152" i="27"/>
  <c r="DV151" i="27"/>
  <c r="DV150" i="27"/>
  <c r="DV149" i="27"/>
  <c r="GH150" i="27"/>
  <c r="GH152" i="27"/>
  <c r="GH151" i="27"/>
  <c r="GH149" i="27"/>
  <c r="IT150" i="27"/>
  <c r="IT152" i="27"/>
  <c r="IT151" i="27"/>
  <c r="IT149" i="27"/>
  <c r="BP151" i="27"/>
  <c r="BP150" i="27"/>
  <c r="BP149" i="27"/>
  <c r="BP152" i="27"/>
  <c r="HA149" i="27"/>
  <c r="HA151" i="27"/>
  <c r="HA152" i="27"/>
  <c r="HA150" i="27"/>
  <c r="EE152" i="27"/>
  <c r="EE151" i="27"/>
  <c r="EE149" i="27"/>
  <c r="EE150" i="27"/>
  <c r="AV151" i="27"/>
  <c r="AV150" i="27"/>
  <c r="AV149" i="27"/>
  <c r="AV152" i="27"/>
  <c r="HC149" i="27"/>
  <c r="HC150" i="27"/>
  <c r="HC151" i="27"/>
  <c r="HC152" i="27"/>
  <c r="DM151" i="27"/>
  <c r="DM152" i="27"/>
  <c r="DM149" i="27"/>
  <c r="DM150" i="27"/>
  <c r="AI149" i="27"/>
  <c r="AI152" i="27"/>
  <c r="AI151" i="27"/>
  <c r="AI150" i="27"/>
  <c r="BT151" i="27"/>
  <c r="BT149" i="27"/>
  <c r="BT150" i="27"/>
  <c r="BT152" i="27"/>
  <c r="CO152" i="27"/>
  <c r="CO151" i="27"/>
  <c r="CO150" i="27"/>
  <c r="CO149" i="27"/>
  <c r="GZ150" i="27"/>
  <c r="GZ149" i="27"/>
  <c r="GZ151" i="27"/>
  <c r="GZ152" i="27"/>
  <c r="CM150" i="27"/>
  <c r="CM152" i="27"/>
  <c r="CM151" i="27"/>
  <c r="CM149" i="27"/>
  <c r="JL151" i="27"/>
  <c r="JL150" i="27"/>
  <c r="JL149" i="27"/>
  <c r="JL152" i="27"/>
  <c r="DE149" i="27"/>
  <c r="DE152" i="27"/>
  <c r="DE151" i="27"/>
  <c r="DE150" i="27"/>
  <c r="EJ151" i="27"/>
  <c r="EJ150" i="27"/>
  <c r="EJ152" i="27"/>
  <c r="EJ149" i="27"/>
  <c r="CF152" i="27"/>
  <c r="CF151" i="27"/>
  <c r="CF150" i="27"/>
  <c r="CF149" i="27"/>
  <c r="JG151" i="27"/>
  <c r="JG150" i="27"/>
  <c r="JG152" i="27"/>
  <c r="JG149" i="27"/>
  <c r="AZ152" i="27"/>
  <c r="AZ151" i="27"/>
  <c r="AZ150" i="27"/>
  <c r="AZ149" i="27"/>
  <c r="AJ150" i="27"/>
  <c r="AJ149" i="27"/>
  <c r="AJ152" i="27"/>
  <c r="AJ151" i="27"/>
  <c r="BG150" i="27"/>
  <c r="BG151" i="27"/>
  <c r="BG149" i="27"/>
  <c r="BG152" i="27"/>
  <c r="IS150" i="27"/>
  <c r="IS149" i="27"/>
  <c r="IS151" i="27"/>
  <c r="IS152" i="27"/>
  <c r="JI149" i="27"/>
  <c r="JI152" i="27"/>
  <c r="JI151" i="27"/>
  <c r="JI150" i="27"/>
  <c r="GB152" i="27"/>
  <c r="GB151" i="27"/>
  <c r="GB150" i="27"/>
  <c r="GB149" i="27"/>
  <c r="G28" i="48"/>
  <c r="H28" i="48" s="1"/>
  <c r="H28" i="47"/>
  <c r="I28" i="47" s="1"/>
  <c r="P48" i="47"/>
  <c r="O48" i="48"/>
  <c r="P48" i="48" s="1"/>
  <c r="L10" i="47"/>
  <c r="M10" i="47" s="1"/>
  <c r="K10" i="48"/>
  <c r="L10" i="48" s="1"/>
  <c r="AF36" i="47"/>
  <c r="AE36" i="48"/>
  <c r="AF36" i="48" s="1"/>
  <c r="W43" i="48"/>
  <c r="I22" i="49"/>
  <c r="F22" i="49"/>
  <c r="G22" i="49"/>
  <c r="H22" i="49" s="1"/>
  <c r="G42" i="31"/>
  <c r="J42" i="48"/>
  <c r="JK149" i="27"/>
  <c r="JK152" i="27"/>
  <c r="JK151" i="27"/>
  <c r="JK150" i="27"/>
  <c r="G34" i="49"/>
  <c r="H34" i="49" s="1"/>
  <c r="F34" i="49"/>
  <c r="I34" i="49"/>
  <c r="F40" i="31"/>
  <c r="F40" i="48"/>
  <c r="H8" i="47"/>
  <c r="I8" i="47" s="1"/>
  <c r="G8" i="48"/>
  <c r="H8" i="48" s="1"/>
  <c r="G36" i="48"/>
  <c r="H36" i="48" s="1"/>
  <c r="H36" i="47"/>
  <c r="I36" i="47" s="1"/>
  <c r="AF150" i="38"/>
  <c r="AF149" i="38"/>
  <c r="AF151" i="38"/>
  <c r="AF152" i="38"/>
  <c r="JA152" i="38"/>
  <c r="JA150" i="38"/>
  <c r="JA149" i="38"/>
  <c r="JA151" i="38"/>
  <c r="G150" i="38"/>
  <c r="G149" i="38"/>
  <c r="G152" i="38"/>
  <c r="G151" i="38"/>
  <c r="JK150" i="38"/>
  <c r="JK149" i="38"/>
  <c r="JK152" i="38"/>
  <c r="JK151" i="38"/>
  <c r="BW149" i="38"/>
  <c r="BW151" i="38"/>
  <c r="BW150" i="38"/>
  <c r="BW152" i="38"/>
  <c r="FS150" i="38"/>
  <c r="FS152" i="38"/>
  <c r="FS151" i="38"/>
  <c r="FS149" i="38"/>
  <c r="GF151" i="38"/>
  <c r="GF149" i="38"/>
  <c r="GF150" i="38"/>
  <c r="GF152" i="38"/>
  <c r="HY151" i="38"/>
  <c r="HY150" i="38"/>
  <c r="HY152" i="38"/>
  <c r="HY149" i="38"/>
  <c r="BP152" i="38"/>
  <c r="BP151" i="38"/>
  <c r="BP149" i="38"/>
  <c r="BP150" i="38"/>
  <c r="JN151" i="38"/>
  <c r="JN149" i="38"/>
  <c r="JN152" i="38"/>
  <c r="JN150" i="38"/>
  <c r="GM151" i="38"/>
  <c r="GM150" i="38"/>
  <c r="GM152" i="38"/>
  <c r="GM149" i="38"/>
  <c r="HA150" i="38"/>
  <c r="HA149" i="38"/>
  <c r="HA152" i="38"/>
  <c r="HA151" i="38"/>
  <c r="IH152" i="38"/>
  <c r="IH150" i="38"/>
  <c r="IH149" i="38"/>
  <c r="IH151" i="38"/>
  <c r="EE149" i="38"/>
  <c r="EE150" i="38"/>
  <c r="EE152" i="38"/>
  <c r="EE151" i="38"/>
  <c r="AC150" i="38"/>
  <c r="AC149" i="38"/>
  <c r="AC152" i="38"/>
  <c r="AC151" i="38"/>
  <c r="HP149" i="38"/>
  <c r="HP150" i="38"/>
  <c r="HP151" i="38"/>
  <c r="HP152" i="38"/>
  <c r="IT150" i="38"/>
  <c r="IT149" i="38"/>
  <c r="IT151" i="38"/>
  <c r="IT152" i="38"/>
  <c r="FG151" i="38"/>
  <c r="FG150" i="38"/>
  <c r="FG152" i="38"/>
  <c r="FG149" i="38"/>
  <c r="AE149" i="38"/>
  <c r="AE151" i="38"/>
  <c r="AE152" i="38"/>
  <c r="AE150" i="38"/>
  <c r="GL149" i="38"/>
  <c r="GL150" i="38"/>
  <c r="GL152" i="38"/>
  <c r="GL151" i="38"/>
  <c r="AD149" i="38"/>
  <c r="AD151" i="38"/>
  <c r="AD152" i="38"/>
  <c r="AD150" i="38"/>
  <c r="IE150" i="38"/>
  <c r="IE149" i="38"/>
  <c r="IE152" i="38"/>
  <c r="IE151" i="38"/>
  <c r="IZ151" i="38"/>
  <c r="IZ152" i="38"/>
  <c r="IZ150" i="38"/>
  <c r="IZ149" i="38"/>
  <c r="FN152" i="38"/>
  <c r="FN150" i="38"/>
  <c r="FN149" i="38"/>
  <c r="FN151" i="38"/>
  <c r="HB149" i="38"/>
  <c r="HB151" i="38"/>
  <c r="HB150" i="38"/>
  <c r="HB152" i="38"/>
  <c r="GV152" i="38"/>
  <c r="GV151" i="38"/>
  <c r="GV150" i="38"/>
  <c r="GV149" i="38"/>
  <c r="IY151" i="38"/>
  <c r="IY149" i="38"/>
  <c r="IY150" i="38"/>
  <c r="IY152" i="38"/>
  <c r="DD150" i="38"/>
  <c r="DD151" i="38"/>
  <c r="DD152" i="38"/>
  <c r="DD149" i="38"/>
  <c r="HC152" i="38"/>
  <c r="HC151" i="38"/>
  <c r="HC150" i="38"/>
  <c r="HC149" i="38"/>
  <c r="IG151" i="38"/>
  <c r="IG149" i="38"/>
  <c r="IG152" i="38"/>
  <c r="IG150" i="38"/>
  <c r="EU151" i="38"/>
  <c r="EU150" i="38"/>
  <c r="EU152" i="38"/>
  <c r="EU149" i="38"/>
  <c r="AS149" i="38"/>
  <c r="AS152" i="38"/>
  <c r="AS150" i="38"/>
  <c r="AS151" i="38"/>
  <c r="CZ151" i="38"/>
  <c r="CZ152" i="38"/>
  <c r="CZ150" i="38"/>
  <c r="CZ149" i="38"/>
  <c r="HX152" i="38"/>
  <c r="HX151" i="38"/>
  <c r="HX150" i="38"/>
  <c r="HX149" i="38"/>
  <c r="F150" i="38"/>
  <c r="F151" i="38"/>
  <c r="F152" i="38"/>
  <c r="F149" i="38"/>
  <c r="ED150" i="38"/>
  <c r="ED151" i="38"/>
  <c r="ED149" i="38"/>
  <c r="ED152" i="38"/>
  <c r="JB152" i="38"/>
  <c r="JB151" i="38"/>
  <c r="JB150" i="38"/>
  <c r="JB149" i="38"/>
  <c r="BV152" i="38"/>
  <c r="BV149" i="38"/>
  <c r="BV151" i="38"/>
  <c r="BV150" i="38"/>
  <c r="FF152" i="38"/>
  <c r="FF151" i="38"/>
  <c r="FF149" i="38"/>
  <c r="FF150" i="38"/>
  <c r="EW149" i="38"/>
  <c r="EW152" i="38"/>
  <c r="EW151" i="38"/>
  <c r="EW150" i="38"/>
  <c r="GD152" i="38"/>
  <c r="GD151" i="38"/>
  <c r="GD150" i="38"/>
  <c r="GD149" i="38"/>
  <c r="BO152" i="38"/>
  <c r="BO149" i="38"/>
  <c r="BO151" i="38"/>
  <c r="BO150" i="38"/>
  <c r="DK152" i="38"/>
  <c r="DK149" i="38"/>
  <c r="DK151" i="38"/>
  <c r="DK150" i="38"/>
  <c r="EO152" i="38"/>
  <c r="EO151" i="38"/>
  <c r="EO150" i="38"/>
  <c r="EO149" i="38"/>
  <c r="HL151" i="38"/>
  <c r="HL150" i="38"/>
  <c r="HL152" i="38"/>
  <c r="HL149" i="38"/>
  <c r="DJ150" i="38"/>
  <c r="DJ152" i="38"/>
  <c r="DJ151" i="38"/>
  <c r="DJ149" i="38"/>
  <c r="JG149" i="38"/>
  <c r="JG152" i="38"/>
  <c r="JG151" i="38"/>
  <c r="JG150" i="38"/>
  <c r="IK152" i="38"/>
  <c r="IK150" i="38"/>
  <c r="IK151" i="38"/>
  <c r="IK149" i="38"/>
  <c r="CY152" i="38"/>
  <c r="CY151" i="38"/>
  <c r="CY149" i="38"/>
  <c r="CY150" i="38"/>
  <c r="IS152" i="38"/>
  <c r="IS151" i="38"/>
  <c r="IS150" i="38"/>
  <c r="IS149" i="38"/>
  <c r="CB151" i="38"/>
  <c r="CB152" i="38"/>
  <c r="CB150" i="38"/>
  <c r="CB149" i="38"/>
  <c r="GZ151" i="38"/>
  <c r="GZ152" i="38"/>
  <c r="GZ149" i="38"/>
  <c r="GZ150" i="38"/>
  <c r="DF152" i="38"/>
  <c r="DF151" i="38"/>
  <c r="DF149" i="38"/>
  <c r="DF150" i="38"/>
  <c r="ID151" i="38"/>
  <c r="ID152" i="38"/>
  <c r="ID149" i="38"/>
  <c r="ID150" i="38"/>
  <c r="HO150" i="38"/>
  <c r="HO152" i="38"/>
  <c r="HO151" i="38"/>
  <c r="HO149" i="38"/>
  <c r="CM151" i="38"/>
  <c r="CM152" i="38"/>
  <c r="CM150" i="38"/>
  <c r="CM149" i="38"/>
  <c r="EP149" i="38"/>
  <c r="EP152" i="38"/>
  <c r="EP150" i="38"/>
  <c r="EP151" i="38"/>
  <c r="CV150" i="38"/>
  <c r="CV149" i="38"/>
  <c r="CV152" i="38"/>
  <c r="CV151" i="38"/>
  <c r="IJ150" i="38"/>
  <c r="IJ151" i="38"/>
  <c r="IJ152" i="38"/>
  <c r="IJ149" i="38"/>
  <c r="BH150" i="38"/>
  <c r="BH149" i="38"/>
  <c r="BH152" i="38"/>
  <c r="BH151" i="38"/>
  <c r="GE150" i="38"/>
  <c r="GE152" i="38"/>
  <c r="GE151" i="38"/>
  <c r="GE149" i="38"/>
  <c r="FE149" i="38"/>
  <c r="FE152" i="38"/>
  <c r="FE151" i="38"/>
  <c r="FE150" i="38"/>
  <c r="AQ149" i="38"/>
  <c r="AQ150" i="38"/>
  <c r="AQ152" i="38"/>
  <c r="AQ151" i="38"/>
  <c r="BU150" i="38"/>
  <c r="BU152" i="38"/>
  <c r="BU149" i="38"/>
  <c r="BU151" i="38"/>
  <c r="U152" i="38"/>
  <c r="U150" i="38"/>
  <c r="U149" i="38"/>
  <c r="U151" i="38"/>
  <c r="IM151" i="38"/>
  <c r="IM152" i="38"/>
  <c r="IM150" i="38"/>
  <c r="IM149" i="38"/>
  <c r="EK149" i="38"/>
  <c r="EK152" i="38"/>
  <c r="EK151" i="38"/>
  <c r="EK150" i="38"/>
  <c r="X152" i="38"/>
  <c r="X151" i="38"/>
  <c r="X150" i="38"/>
  <c r="X149" i="38"/>
  <c r="EV151" i="38"/>
  <c r="EV149" i="38"/>
  <c r="EV150" i="38"/>
  <c r="EV152" i="38"/>
  <c r="BB151" i="38"/>
  <c r="BB149" i="38"/>
  <c r="BB150" i="38"/>
  <c r="BB152" i="38"/>
  <c r="FZ150" i="38"/>
  <c r="FZ152" i="38"/>
  <c r="FZ151" i="38"/>
  <c r="FZ149" i="38"/>
  <c r="O7" i="48"/>
  <c r="P7" i="47"/>
  <c r="N4" i="47"/>
  <c r="P4" i="47" s="1"/>
  <c r="O4" i="47"/>
  <c r="N35" i="49"/>
  <c r="Q35" i="49"/>
  <c r="O35" i="49"/>
  <c r="P35" i="49" s="1"/>
  <c r="G29" i="48"/>
  <c r="H29" i="48" s="1"/>
  <c r="H29" i="47"/>
  <c r="I29" i="47" s="1"/>
  <c r="G37" i="31"/>
  <c r="J37" i="48"/>
  <c r="K13" i="48"/>
  <c r="L13" i="48" s="1"/>
  <c r="L13" i="47"/>
  <c r="M13" i="47" s="1"/>
  <c r="AQ17" i="50"/>
  <c r="AM17" i="50"/>
  <c r="H30" i="31"/>
  <c r="CH110" i="38" a="1"/>
  <c r="CH110" i="38" s="1"/>
  <c r="AF120" i="38" a="1"/>
  <c r="AF120" i="38" s="1"/>
  <c r="JO120" i="38" a="1"/>
  <c r="JO120" i="38" s="1"/>
  <c r="GR120" i="38" a="1"/>
  <c r="GR120" i="38" s="1"/>
  <c r="EF120" i="38" a="1"/>
  <c r="EF120" i="38" s="1"/>
  <c r="BT120" i="38" a="1"/>
  <c r="BT120" i="38" s="1"/>
  <c r="H120" i="38" a="1"/>
  <c r="H120" i="38" s="1"/>
  <c r="HG119" i="38" a="1"/>
  <c r="HG119" i="38" s="1"/>
  <c r="EP119" i="38" a="1"/>
  <c r="EP119" i="38" s="1"/>
  <c r="CD119" i="38" a="1"/>
  <c r="CD119" i="38" s="1"/>
  <c r="R119" i="38" a="1"/>
  <c r="R119" i="38" s="1"/>
  <c r="HQ113" i="38" a="1"/>
  <c r="HQ113" i="38" s="1"/>
  <c r="FE113" i="38" a="1"/>
  <c r="FE113" i="38" s="1"/>
  <c r="CC113" i="38" a="1"/>
  <c r="CC113" i="38" s="1"/>
  <c r="Q113" i="38" a="1"/>
  <c r="Q113" i="38" s="1"/>
  <c r="HP112" i="38" a="1"/>
  <c r="HP112" i="38" s="1"/>
  <c r="FD112" i="38" a="1"/>
  <c r="FD112" i="38" s="1"/>
  <c r="CR112" i="38" a="1"/>
  <c r="CR112" i="38" s="1"/>
  <c r="AA112" i="38" a="1"/>
  <c r="AA112" i="38" s="1"/>
  <c r="HZ111" i="38" a="1"/>
  <c r="HZ111" i="38" s="1"/>
  <c r="FN111" i="38" a="1"/>
  <c r="FN111" i="38" s="1"/>
  <c r="DB111" i="38" a="1"/>
  <c r="DB111" i="38" s="1"/>
  <c r="AP111" i="38" a="1"/>
  <c r="AP111" i="38" s="1"/>
  <c r="IO110" i="38" a="1"/>
  <c r="IO110" i="38" s="1"/>
  <c r="GC110" i="38" a="1"/>
  <c r="GC110" i="38" s="1"/>
  <c r="DQ110" i="38" a="1"/>
  <c r="DQ110" i="38" s="1"/>
  <c r="BE110" i="38" a="1"/>
  <c r="BE110" i="38" s="1"/>
  <c r="JD109" i="38" a="1"/>
  <c r="JD109" i="38" s="1"/>
  <c r="GZ120" i="38" a="1"/>
  <c r="GZ120" i="38" s="1"/>
  <c r="CB120" i="38" a="1"/>
  <c r="CB120" i="38" s="1"/>
  <c r="HJ119" i="38" a="1"/>
  <c r="HJ119" i="38" s="1"/>
  <c r="CL119" i="38" a="1"/>
  <c r="CL119" i="38" s="1"/>
  <c r="IJ113" i="38" a="1"/>
  <c r="IJ113" i="38" s="1"/>
  <c r="DA113" i="38" a="1"/>
  <c r="DA113" i="38" s="1"/>
  <c r="JO112" i="38" a="1"/>
  <c r="JO112" i="38" s="1"/>
  <c r="GR112" i="38" a="1"/>
  <c r="GR112" i="38" s="1"/>
  <c r="EA112" i="38" a="1"/>
  <c r="EA112" i="38" s="1"/>
  <c r="JN111" i="38" a="1"/>
  <c r="JN111" i="38" s="1"/>
  <c r="DZ111" i="38" a="1"/>
  <c r="DZ111" i="38" s="1"/>
  <c r="G111" i="38" a="1"/>
  <c r="G111" i="38" s="1"/>
  <c r="ET110" i="38" a="1"/>
  <c r="ET110" i="38" s="1"/>
  <c r="F110" i="38" a="1"/>
  <c r="F110" i="38" s="1"/>
  <c r="HN120" i="38" a="1"/>
  <c r="HN120" i="38" s="1"/>
  <c r="CP120" i="38" a="1"/>
  <c r="CP120" i="38" s="1"/>
  <c r="HM119" i="38" a="1"/>
  <c r="HM119" i="38" s="1"/>
  <c r="IM113" i="38" a="1"/>
  <c r="IM113" i="38" s="1"/>
  <c r="AX113" i="38" a="1"/>
  <c r="AX113" i="38" s="1"/>
  <c r="AL112" i="38" a="1"/>
  <c r="AL112" i="38" s="1"/>
  <c r="AK111" i="38" a="1"/>
  <c r="AK111" i="38" s="1"/>
  <c r="JJ109" i="38" a="1"/>
  <c r="JJ109" i="38" s="1"/>
  <c r="DH109" i="38" a="1"/>
  <c r="DH109" i="38" s="1"/>
  <c r="IL120" i="38" a="1"/>
  <c r="IL120" i="38" s="1"/>
  <c r="DN120" i="38" a="1"/>
  <c r="DN120" i="38" s="1"/>
  <c r="IK119" i="38" a="1"/>
  <c r="IK119" i="38" s="1"/>
  <c r="DM119" i="38" a="1"/>
  <c r="DM119" i="38" s="1"/>
  <c r="IP113" i="38" a="1"/>
  <c r="IP113" i="38" s="1"/>
  <c r="DR113" i="38" a="1"/>
  <c r="DR113" i="38" s="1"/>
  <c r="JE112" i="38" a="1"/>
  <c r="JE112" i="38" s="1"/>
  <c r="EG112" i="38" a="1"/>
  <c r="EG112" i="38" s="1"/>
  <c r="I112" i="38" a="1"/>
  <c r="I112" i="38" s="1"/>
  <c r="EF111" i="38" a="1"/>
  <c r="EF111" i="38" s="1"/>
  <c r="H111" i="38" a="1"/>
  <c r="H111" i="38" s="1"/>
  <c r="EU110" i="38" a="1"/>
  <c r="EU110" i="38" s="1"/>
  <c r="L110" i="38" a="1"/>
  <c r="L110" i="38" s="1"/>
  <c r="FZ109" i="38" a="1"/>
  <c r="FZ109" i="38" s="1"/>
  <c r="DN109" i="38" a="1"/>
  <c r="DN109" i="38" s="1"/>
  <c r="AX109" i="38" a="1"/>
  <c r="AX109" i="38" s="1"/>
  <c r="HK120" i="38" a="1"/>
  <c r="HK120" i="38" s="1"/>
  <c r="HZ119" i="38" a="1"/>
  <c r="HZ119" i="38" s="1"/>
  <c r="HI113" i="38" a="1"/>
  <c r="HI113" i="38" s="1"/>
  <c r="CJ112" i="38" a="1"/>
  <c r="CJ112" i="38" s="1"/>
  <c r="CY111" i="38" a="1"/>
  <c r="CY111" i="38" s="1"/>
  <c r="CS110" i="38" a="1"/>
  <c r="CS110" i="38" s="1"/>
  <c r="EW120" i="38" a="1"/>
  <c r="EW120" i="38" s="1"/>
  <c r="EV119" i="38" a="1"/>
  <c r="EV119" i="38" s="1"/>
  <c r="BC113" i="38" a="1"/>
  <c r="BC113" i="38" s="1"/>
  <c r="DH111" i="38" a="1"/>
  <c r="DH111" i="38" s="1"/>
  <c r="GR109" i="38" a="1"/>
  <c r="GR109" i="38" s="1"/>
  <c r="HF112" i="38" a="1"/>
  <c r="HF112" i="38" s="1"/>
  <c r="IJ110" i="38" a="1"/>
  <c r="IJ110" i="38" s="1"/>
  <c r="DP109" i="38" a="1"/>
  <c r="DP109" i="38" s="1"/>
  <c r="AF111" i="38" a="1"/>
  <c r="AF111" i="38" s="1"/>
  <c r="IB109" i="38" a="1"/>
  <c r="IB109" i="38" s="1"/>
  <c r="JH109" i="38" a="1"/>
  <c r="JH109" i="38" s="1"/>
  <c r="AC110" i="38" a="1"/>
  <c r="AC110" i="38" s="1"/>
  <c r="BI110" i="38" a="1"/>
  <c r="BI110" i="38" s="1"/>
  <c r="CO110" i="38" a="1"/>
  <c r="CO110" i="38" s="1"/>
  <c r="DU110" i="38" a="1"/>
  <c r="DU110" i="38" s="1"/>
  <c r="FA110" i="38" a="1"/>
  <c r="FA110" i="38" s="1"/>
  <c r="GG110" i="38" a="1"/>
  <c r="GG110" i="38" s="1"/>
  <c r="HM110" i="38" a="1"/>
  <c r="HM110" i="38" s="1"/>
  <c r="IS110" i="38" a="1"/>
  <c r="IS110" i="38" s="1"/>
  <c r="N111" i="38" a="1"/>
  <c r="N111" i="38" s="1"/>
  <c r="AT111" i="38" a="1"/>
  <c r="AT111" i="38" s="1"/>
  <c r="BZ111" i="38" a="1"/>
  <c r="BZ111" i="38" s="1"/>
  <c r="DF111" i="38" a="1"/>
  <c r="DF111" i="38" s="1"/>
  <c r="EL111" i="38" a="1"/>
  <c r="EL111" i="38" s="1"/>
  <c r="FR111" i="38" a="1"/>
  <c r="FR111" i="38" s="1"/>
  <c r="GX111" i="38" a="1"/>
  <c r="GX111" i="38" s="1"/>
  <c r="ID111" i="38" a="1"/>
  <c r="ID111" i="38" s="1"/>
  <c r="JJ111" i="38" a="1"/>
  <c r="JJ111" i="38" s="1"/>
  <c r="AE112" i="38" a="1"/>
  <c r="AE112" i="38" s="1"/>
  <c r="BK112" i="38" a="1"/>
  <c r="BK112" i="38" s="1"/>
  <c r="CQ112" i="38" a="1"/>
  <c r="CQ112" i="38" s="1"/>
  <c r="DW112" i="38" a="1"/>
  <c r="DW112" i="38" s="1"/>
  <c r="FC112" i="38" a="1"/>
  <c r="FC112" i="38" s="1"/>
  <c r="GI112" i="38" a="1"/>
  <c r="GI112" i="38" s="1"/>
  <c r="HO112" i="38" a="1"/>
  <c r="HO112" i="38" s="1"/>
  <c r="IU112" i="38" a="1"/>
  <c r="IU112" i="38" s="1"/>
  <c r="P113" i="38" a="1"/>
  <c r="P113" i="38" s="1"/>
  <c r="AV113" i="38" a="1"/>
  <c r="AV113" i="38" s="1"/>
  <c r="CB113" i="38" a="1"/>
  <c r="CB113" i="38" s="1"/>
  <c r="DH113" i="38" a="1"/>
  <c r="DH113" i="38" s="1"/>
  <c r="EN113" i="38" a="1"/>
  <c r="EN113" i="38" s="1"/>
  <c r="FT113" i="38" a="1"/>
  <c r="FT113" i="38" s="1"/>
  <c r="GZ113" i="38" a="1"/>
  <c r="GZ113" i="38" s="1"/>
  <c r="IF113" i="38" a="1"/>
  <c r="IF113" i="38" s="1"/>
  <c r="JL113" i="38" a="1"/>
  <c r="JL113" i="38" s="1"/>
  <c r="AI119" i="38" a="1"/>
  <c r="AI119" i="38" s="1"/>
  <c r="BO119" i="38" a="1"/>
  <c r="BO119" i="38" s="1"/>
  <c r="CU119" i="38" a="1"/>
  <c r="CU119" i="38" s="1"/>
  <c r="EA119" i="38" a="1"/>
  <c r="EA119" i="38" s="1"/>
  <c r="FG119" i="38" a="1"/>
  <c r="FG119" i="38" s="1"/>
  <c r="GM119" i="38" a="1"/>
  <c r="GM119" i="38" s="1"/>
  <c r="HS119" i="38" a="1"/>
  <c r="HS119" i="38" s="1"/>
  <c r="IY119" i="38" a="1"/>
  <c r="IY119" i="38" s="1"/>
  <c r="T120" i="38" a="1"/>
  <c r="T120" i="38" s="1"/>
  <c r="AZ120" i="38" a="1"/>
  <c r="AZ120" i="38" s="1"/>
  <c r="CF120" i="38" a="1"/>
  <c r="CF120" i="38" s="1"/>
  <c r="DL120" i="38" a="1"/>
  <c r="DL120" i="38" s="1"/>
  <c r="ER120" i="38" a="1"/>
  <c r="ER120" i="38" s="1"/>
  <c r="FX120" i="38" a="1"/>
  <c r="FX120" i="38" s="1"/>
  <c r="HD120" i="38" a="1"/>
  <c r="HD120" i="38" s="1"/>
  <c r="IJ120" i="38" a="1"/>
  <c r="IJ120" i="38" s="1"/>
  <c r="JP120" i="38" a="1"/>
  <c r="JP120" i="38" s="1"/>
  <c r="EQ120" i="38" a="1"/>
  <c r="EQ120" i="38" s="1"/>
  <c r="S120" i="38" a="1"/>
  <c r="S120" i="38" s="1"/>
  <c r="EU119" i="38" a="1"/>
  <c r="EU119" i="38" s="1"/>
  <c r="W119" i="38" a="1"/>
  <c r="W119" i="38" s="1"/>
  <c r="FP113" i="38" a="1"/>
  <c r="FP113" i="38" s="1"/>
  <c r="AB113" i="38" a="1"/>
  <c r="AB113" i="38" s="1"/>
  <c r="FO112" i="38" a="1"/>
  <c r="FO112" i="38" s="1"/>
  <c r="AQ112" i="38" a="1"/>
  <c r="AQ112" i="38" s="1"/>
  <c r="FS111" i="38" a="1"/>
  <c r="FS111" i="38" s="1"/>
  <c r="AU111" i="38" a="1"/>
  <c r="AU111" i="38" s="1"/>
  <c r="GH110" i="38" a="1"/>
  <c r="GH110" i="38" s="1"/>
  <c r="BJ110" i="38" a="1"/>
  <c r="BJ110" i="38" s="1"/>
  <c r="HP120" i="38" a="1"/>
  <c r="HP120" i="38" s="1"/>
  <c r="HO119" i="38" a="1"/>
  <c r="HO119" i="38" s="1"/>
  <c r="IZ113" i="38" a="1"/>
  <c r="IZ113" i="38" s="1"/>
  <c r="I113" i="38" a="1"/>
  <c r="I113" i="38" s="1"/>
  <c r="EQ112" i="38" a="1"/>
  <c r="EQ112" i="38" s="1"/>
  <c r="EP111" i="38" a="1"/>
  <c r="EP111" i="38" s="1"/>
  <c r="FJ110" i="38" a="1"/>
  <c r="FJ110" i="38" s="1"/>
  <c r="ID120" i="38" a="1"/>
  <c r="ID120" i="38" s="1"/>
  <c r="IS119" i="38" a="1"/>
  <c r="IS119" i="38" s="1"/>
  <c r="JN113" i="38" a="1"/>
  <c r="JN113" i="38" s="1"/>
  <c r="CI113" i="38" a="1"/>
  <c r="CI113" i="38" s="1"/>
  <c r="BR112" i="38" a="1"/>
  <c r="BR112" i="38" s="1"/>
  <c r="BQ111" i="38" a="1"/>
  <c r="BQ111" i="38" s="1"/>
  <c r="AU110" i="38" a="1"/>
  <c r="AU110" i="38" s="1"/>
  <c r="DX109" i="38" a="1"/>
  <c r="DX109" i="38" s="1"/>
  <c r="JB120" i="38" a="1"/>
  <c r="JB120" i="38" s="1"/>
  <c r="ED120" i="38" a="1"/>
  <c r="ED120" i="38" s="1"/>
  <c r="JA119" i="38" a="1"/>
  <c r="JA119" i="38" s="1"/>
  <c r="EC119" i="38" a="1"/>
  <c r="EC119" i="38" s="1"/>
  <c r="JF113" i="38" a="1"/>
  <c r="JF113" i="38" s="1"/>
  <c r="EH113" i="38" a="1"/>
  <c r="EH113" i="38" s="1"/>
  <c r="J113" i="38" a="1"/>
  <c r="J113" i="38" s="1"/>
  <c r="EW112" i="38" a="1"/>
  <c r="EW112" i="38" s="1"/>
  <c r="Y112" i="38" a="1"/>
  <c r="Y112" i="38" s="1"/>
  <c r="EV111" i="38" a="1"/>
  <c r="EV111" i="38" s="1"/>
  <c r="X111" i="38" a="1"/>
  <c r="X111" i="38" s="1"/>
  <c r="FK110" i="38" a="1"/>
  <c r="FK110" i="38" s="1"/>
  <c r="AB110" i="38" a="1"/>
  <c r="AB110" i="38" s="1"/>
  <c r="GH109" i="38" a="1"/>
  <c r="GH109" i="38" s="1"/>
  <c r="DV109" i="38" a="1"/>
  <c r="DV109" i="38" s="1"/>
  <c r="BF109" i="38" a="1"/>
  <c r="BF109" i="38" s="1"/>
  <c r="IQ120" i="38" a="1"/>
  <c r="IQ120" i="38" s="1"/>
  <c r="JF119" i="38" a="1"/>
  <c r="JF119" i="38" s="1"/>
  <c r="IO113" i="38" a="1"/>
  <c r="IO113" i="38" s="1"/>
  <c r="DP112" i="38" a="1"/>
  <c r="DP112" i="38" s="1"/>
  <c r="EE111" i="38" a="1"/>
  <c r="EE111" i="38" s="1"/>
  <c r="EO110" i="38" a="1"/>
  <c r="EO110" i="38" s="1"/>
  <c r="GC120" i="38" a="1"/>
  <c r="GC120" i="38" s="1"/>
  <c r="GB119" i="38" a="1"/>
  <c r="GB119" i="38" s="1"/>
  <c r="CY113" i="38" a="1"/>
  <c r="CY113" i="38" s="1"/>
  <c r="FT111" i="38" a="1"/>
  <c r="FT111" i="38" s="1"/>
  <c r="II109" i="38" a="1"/>
  <c r="II109" i="38" s="1"/>
  <c r="G113" i="38" a="1"/>
  <c r="G113" i="38" s="1"/>
  <c r="BL111" i="38" a="1"/>
  <c r="BL111" i="38" s="1"/>
  <c r="EV109" i="38" a="1"/>
  <c r="EV109" i="38" s="1"/>
  <c r="AF109" i="38" a="1"/>
  <c r="AF109" i="38" s="1"/>
  <c r="HB113" i="38" a="1"/>
  <c r="HB113" i="38" s="1"/>
  <c r="IF111" i="38" a="1"/>
  <c r="IF111" i="38" s="1"/>
  <c r="GZ109" i="38" a="1"/>
  <c r="GZ109" i="38" s="1"/>
  <c r="HF120" i="38" a="1"/>
  <c r="HF120" i="38" s="1"/>
  <c r="HE119" i="38" a="1"/>
  <c r="HE119" i="38" s="1"/>
  <c r="HJ113" i="38" a="1"/>
  <c r="HJ113" i="38" s="1"/>
  <c r="HY112" i="38" a="1"/>
  <c r="HY112" i="38" s="1"/>
  <c r="IC111" i="38" a="1"/>
  <c r="IC111" i="38" s="1"/>
  <c r="IM110" i="38" a="1"/>
  <c r="IM110" i="38" s="1"/>
  <c r="IQ109" i="38" a="1"/>
  <c r="IQ109" i="38" s="1"/>
  <c r="CX109" i="38" a="1"/>
  <c r="CX109" i="38" s="1"/>
  <c r="EY120" i="38" a="1"/>
  <c r="EY120" i="38" s="1"/>
  <c r="FH113" i="38" a="1"/>
  <c r="FH113" i="38" s="1"/>
  <c r="AM111" i="38" a="1"/>
  <c r="AM111" i="38" s="1"/>
  <c r="CK120" i="38" a="1"/>
  <c r="CK120" i="38" s="1"/>
  <c r="GP112" i="38" a="1"/>
  <c r="GP112" i="38" s="1"/>
  <c r="DT109" i="38" a="1"/>
  <c r="DT109" i="38" s="1"/>
  <c r="DL110" i="38" a="1"/>
  <c r="DL110" i="38" s="1"/>
  <c r="IN120" i="38" a="1"/>
  <c r="IN120" i="38" s="1"/>
  <c r="IW109" i="38" a="1"/>
  <c r="IW109" i="38" s="1"/>
  <c r="DJ110" i="38" a="1"/>
  <c r="DJ110" i="38" s="1"/>
  <c r="IH110" i="38" a="1"/>
  <c r="IH110" i="38" s="1"/>
  <c r="CU111" i="38" a="1"/>
  <c r="CU111" i="38" s="1"/>
  <c r="HS111" i="38" a="1"/>
  <c r="HS111" i="38" s="1"/>
  <c r="CF112" i="38" a="1"/>
  <c r="CF112" i="38" s="1"/>
  <c r="HD112" i="38" a="1"/>
  <c r="HD112" i="38" s="1"/>
  <c r="BQ113" i="38" a="1"/>
  <c r="BQ113" i="38" s="1"/>
  <c r="GO113" i="38" a="1"/>
  <c r="GO113" i="38" s="1"/>
  <c r="BB119" i="38" a="1"/>
  <c r="BB119" i="38" s="1"/>
  <c r="FZ119" i="38" a="1"/>
  <c r="FZ119" i="38" s="1"/>
  <c r="AM120" i="38" a="1"/>
  <c r="AM120" i="38" s="1"/>
  <c r="FK120" i="38" a="1"/>
  <c r="FK120" i="38" s="1"/>
  <c r="K109" i="38" a="1"/>
  <c r="K109" i="38" s="1"/>
  <c r="AQ109" i="38" a="1"/>
  <c r="AQ109" i="38" s="1"/>
  <c r="BW109" i="38" a="1"/>
  <c r="BW109" i="38" s="1"/>
  <c r="DC109" i="38" a="1"/>
  <c r="DC109" i="38" s="1"/>
  <c r="EI109" i="38" a="1"/>
  <c r="EI109" i="38" s="1"/>
  <c r="FO109" i="38" a="1"/>
  <c r="FO109" i="38" s="1"/>
  <c r="GU109" i="38" a="1"/>
  <c r="GU109" i="38" s="1"/>
  <c r="IU109" i="38" a="1"/>
  <c r="IU109" i="38" s="1"/>
  <c r="AV110" i="38" a="1"/>
  <c r="AV110" i="38" s="1"/>
  <c r="DH110" i="38" a="1"/>
  <c r="DH110" i="38" s="1"/>
  <c r="FT110" i="38" a="1"/>
  <c r="FT110" i="38" s="1"/>
  <c r="IF110" i="38" a="1"/>
  <c r="IF110" i="38" s="1"/>
  <c r="AG111" i="38" a="1"/>
  <c r="AG111" i="38" s="1"/>
  <c r="CS111" i="38" a="1"/>
  <c r="CS111" i="38" s="1"/>
  <c r="FE111" i="38" a="1"/>
  <c r="FE111" i="38" s="1"/>
  <c r="HQ111" i="38" a="1"/>
  <c r="HQ111" i="38" s="1"/>
  <c r="R112" i="38" a="1"/>
  <c r="R112" i="38" s="1"/>
  <c r="CD112" i="38" a="1"/>
  <c r="CD112" i="38" s="1"/>
  <c r="EP112" i="38" a="1"/>
  <c r="EP112" i="38" s="1"/>
  <c r="HB112" i="38" a="1"/>
  <c r="HB112" i="38" s="1"/>
  <c r="JN112" i="38" a="1"/>
  <c r="JN112" i="38" s="1"/>
  <c r="BO113" i="38" a="1"/>
  <c r="BO113" i="38" s="1"/>
  <c r="EA113" i="38" a="1"/>
  <c r="EA113" i="38" s="1"/>
  <c r="GM113" i="38" a="1"/>
  <c r="GM113" i="38" s="1"/>
  <c r="IY113" i="38" a="1"/>
  <c r="IY113" i="38" s="1"/>
  <c r="AZ119" i="38" a="1"/>
  <c r="AZ119" i="38" s="1"/>
  <c r="DL119" i="38" a="1"/>
  <c r="DL119" i="38" s="1"/>
  <c r="FX119" i="38" a="1"/>
  <c r="FX119" i="38" s="1"/>
  <c r="IJ119" i="38" a="1"/>
  <c r="IJ119" i="38" s="1"/>
  <c r="AK120" i="38" a="1"/>
  <c r="AK120" i="38" s="1"/>
  <c r="JD120" i="38" a="1"/>
  <c r="JD120" i="38" s="1"/>
  <c r="JN119" i="38" a="1"/>
  <c r="JN119" i="38" s="1"/>
  <c r="G119" i="38" a="1"/>
  <c r="G119" i="38" s="1"/>
  <c r="L113" i="38" a="1"/>
  <c r="L113" i="38" s="1"/>
  <c r="P112" i="38" a="1"/>
  <c r="P112" i="38" s="1"/>
  <c r="AE111" i="38" a="1"/>
  <c r="AE111" i="38" s="1"/>
  <c r="AT110" i="38" a="1"/>
  <c r="AT110" i="38" s="1"/>
  <c r="GT119" i="38" a="1"/>
  <c r="GT119" i="38" s="1"/>
  <c r="JD112" i="38" a="1"/>
  <c r="JD112" i="38" s="1"/>
  <c r="DJ111" i="38" a="1"/>
  <c r="DJ111" i="38" s="1"/>
  <c r="GX120" i="38" a="1"/>
  <c r="GX120" i="38" s="1"/>
  <c r="GQ113" i="38" a="1"/>
  <c r="GQ113" i="38" s="1"/>
  <c r="HP111" i="38" a="1"/>
  <c r="HP111" i="38" s="1"/>
  <c r="GV109" i="38" a="1"/>
  <c r="GV109" i="38" s="1"/>
  <c r="HA120" i="38" a="1"/>
  <c r="HA120" i="38" s="1"/>
  <c r="GZ119" i="38" a="1"/>
  <c r="GZ119" i="38" s="1"/>
  <c r="GY113" i="38" a="1"/>
  <c r="GY113" i="38" s="1"/>
  <c r="HN112" i="38" a="1"/>
  <c r="HN112" i="38" s="1"/>
  <c r="HX111" i="38" a="1"/>
  <c r="HX111" i="38" s="1"/>
  <c r="IB110" i="38" a="1"/>
  <c r="IB110" i="38" s="1"/>
  <c r="IL109" i="38" a="1"/>
  <c r="IL109" i="38" s="1"/>
  <c r="CT109" i="38" a="1"/>
  <c r="CT109" i="38" s="1"/>
  <c r="EI120" i="38" a="1"/>
  <c r="EI120" i="38" s="1"/>
  <c r="ER113" i="38" a="1"/>
  <c r="ER113" i="38" s="1"/>
  <c r="W111" i="38" a="1"/>
  <c r="W111" i="38" s="1"/>
  <c r="BU120" i="38" a="1"/>
  <c r="BU120" i="38" s="1"/>
  <c r="FU112" i="38" a="1"/>
  <c r="FU112" i="38" s="1"/>
  <c r="CZ109" i="38" a="1"/>
  <c r="CZ109" i="38" s="1"/>
  <c r="CF110" i="38" a="1"/>
  <c r="CF110" i="38" s="1"/>
  <c r="DE119" i="38" a="1"/>
  <c r="DE119" i="38" s="1"/>
  <c r="HA112" i="38" a="1"/>
  <c r="HA112" i="38" s="1"/>
  <c r="FH110" i="38" a="1"/>
  <c r="FH110" i="38" s="1"/>
  <c r="AZ109" i="38" a="1"/>
  <c r="AZ109" i="38" s="1"/>
  <c r="AW120" i="38" a="1"/>
  <c r="AW120" i="38" s="1"/>
  <c r="BL119" i="38" a="1"/>
  <c r="BL119" i="38" s="1"/>
  <c r="BK113" i="38" a="1"/>
  <c r="BK113" i="38" s="1"/>
  <c r="BZ112" i="38" a="1"/>
  <c r="BZ112" i="38" s="1"/>
  <c r="BY111" i="38" a="1"/>
  <c r="BY111" i="38" s="1"/>
  <c r="CI110" i="38" a="1"/>
  <c r="CI110" i="38" s="1"/>
  <c r="EX109" i="38" a="1"/>
  <c r="EX109" i="38" s="1"/>
  <c r="V109" i="38" a="1"/>
  <c r="V109" i="38" s="1"/>
  <c r="DG119" i="38" a="1"/>
  <c r="DG119" i="38" s="1"/>
  <c r="IM111" i="38" a="1"/>
  <c r="IM111" i="38" s="1"/>
  <c r="IF109" i="38" a="1"/>
  <c r="IF109" i="38" s="1"/>
  <c r="AN119" i="38" a="1"/>
  <c r="AN119" i="38" s="1"/>
  <c r="FS110" i="38" a="1"/>
  <c r="FS110" i="38" s="1"/>
  <c r="F112" i="38" a="1"/>
  <c r="F112" i="38" s="1"/>
  <c r="L109" i="38" a="1"/>
  <c r="L109" i="38" s="1"/>
  <c r="AI120" i="38" a="1"/>
  <c r="AI120" i="38" s="1"/>
  <c r="BK111" i="38" a="1"/>
  <c r="BK111" i="38" s="1"/>
  <c r="FV111" i="38" a="1"/>
  <c r="FV111" i="38" s="1"/>
  <c r="EB109" i="38" a="1"/>
  <c r="EB109" i="38" s="1"/>
  <c r="FB112" i="38" a="1"/>
  <c r="FB112" i="38" s="1"/>
  <c r="BJ109" i="38" a="1"/>
  <c r="BJ109" i="38" s="1"/>
  <c r="GR119" i="38" a="1"/>
  <c r="GR119" i="38" s="1"/>
  <c r="DI110" i="38" a="1"/>
  <c r="DI110" i="38" s="1"/>
  <c r="AH110" i="38" a="1"/>
  <c r="AH110" i="38" s="1"/>
  <c r="HJ110" i="38" a="1"/>
  <c r="HJ110" i="38" s="1"/>
  <c r="CM111" i="38" a="1"/>
  <c r="CM111" i="38" s="1"/>
  <c r="JO111" i="38" a="1"/>
  <c r="JO111" i="38" s="1"/>
  <c r="GF112" i="38" a="1"/>
  <c r="GF112" i="38" s="1"/>
  <c r="BI113" i="38" a="1"/>
  <c r="BI113" i="38" s="1"/>
  <c r="IK113" i="38" a="1"/>
  <c r="IK113" i="38" s="1"/>
  <c r="FB119" i="38" a="1"/>
  <c r="FB119" i="38" s="1"/>
  <c r="AE120" i="38" a="1"/>
  <c r="AE120" i="38" s="1"/>
  <c r="HG120" i="38" a="1"/>
  <c r="HG120" i="38" s="1"/>
  <c r="AG109" i="38" a="1"/>
  <c r="AG109" i="38" s="1"/>
  <c r="CE109" i="38" a="1"/>
  <c r="CE109" i="38" s="1"/>
  <c r="DO109" i="38" a="1"/>
  <c r="DO109" i="38" s="1"/>
  <c r="FE109" i="38" a="1"/>
  <c r="FE109" i="38" s="1"/>
  <c r="HC109" i="38" a="1"/>
  <c r="HC109" i="38" s="1"/>
  <c r="H110" i="38" a="1"/>
  <c r="H110" i="38" s="1"/>
  <c r="CM110" i="38" a="1"/>
  <c r="CM110" i="38" s="1"/>
  <c r="GJ110" i="38" a="1"/>
  <c r="GJ110" i="38" s="1"/>
  <c r="JD110" i="38" a="1"/>
  <c r="JD110" i="38" s="1"/>
  <c r="BX111" i="38" a="1"/>
  <c r="BX111" i="38" s="1"/>
  <c r="FU111" i="38" a="1"/>
  <c r="FU111" i="38" s="1"/>
  <c r="IO111" i="38" a="1"/>
  <c r="IO111" i="38" s="1"/>
  <c r="BI112" i="38" a="1"/>
  <c r="BI112" i="38" s="1"/>
  <c r="FF112" i="38" a="1"/>
  <c r="FF112" i="38" s="1"/>
  <c r="HZ112" i="38" a="1"/>
  <c r="HZ112" i="38" s="1"/>
  <c r="AT113" i="38" a="1"/>
  <c r="AT113" i="38" s="1"/>
  <c r="EQ113" i="38" a="1"/>
  <c r="EQ113" i="38" s="1"/>
  <c r="HK113" i="38" a="1"/>
  <c r="HK113" i="38" s="1"/>
  <c r="AG119" i="38" a="1"/>
  <c r="AG119" i="38" s="1"/>
  <c r="EB119" i="38" a="1"/>
  <c r="EB119" i="38" s="1"/>
  <c r="GV119" i="38" a="1"/>
  <c r="GV119" i="38" s="1"/>
  <c r="R120" i="38" a="1"/>
  <c r="R120" i="38" s="1"/>
  <c r="CW120" i="38" a="1"/>
  <c r="CW120" i="38" s="1"/>
  <c r="FI120" i="38" a="1"/>
  <c r="FI120" i="38" s="1"/>
  <c r="HU120" i="38" a="1"/>
  <c r="HU120" i="38" s="1"/>
  <c r="IH119" i="38" a="1"/>
  <c r="IH119" i="38" s="1"/>
  <c r="JJ110" i="38" a="1"/>
  <c r="JJ110" i="38" s="1"/>
  <c r="AX111" i="38" a="1"/>
  <c r="AX111" i="38" s="1"/>
  <c r="BP110" i="38" a="1"/>
  <c r="BP110" i="38" s="1"/>
  <c r="O113" i="38" a="1"/>
  <c r="O113" i="38" s="1"/>
  <c r="DZ109" i="38" a="1"/>
  <c r="DZ109" i="38" s="1"/>
  <c r="GS120" i="38" a="1"/>
  <c r="GS120" i="38" s="1"/>
  <c r="JE109" i="38" a="1"/>
  <c r="JE109" i="38" s="1"/>
  <c r="EH110" i="38" a="1"/>
  <c r="EH110" i="38" s="1"/>
  <c r="AY111" i="38" a="1"/>
  <c r="AY111" i="38" s="1"/>
  <c r="IA111" i="38" a="1"/>
  <c r="IA111" i="38" s="1"/>
  <c r="DD112" i="38" a="1"/>
  <c r="DD112" i="38" s="1"/>
  <c r="U113" i="38" a="1"/>
  <c r="U113" i="38" s="1"/>
  <c r="GW113" i="38" a="1"/>
  <c r="GW113" i="38" s="1"/>
  <c r="BZ119" i="38" a="1"/>
  <c r="BZ119" i="38" s="1"/>
  <c r="JB119" i="38" a="1"/>
  <c r="JB119" i="38" s="1"/>
  <c r="FS120" i="38" a="1"/>
  <c r="FS120" i="38" s="1"/>
  <c r="M109" i="38" a="1"/>
  <c r="M109" i="38" s="1"/>
  <c r="BK109" i="38" a="1"/>
  <c r="BK109" i="38" s="1"/>
  <c r="DA109" i="38" a="1"/>
  <c r="DA109" i="38" s="1"/>
  <c r="EK109" i="38" a="1"/>
  <c r="EK109" i="38" s="1"/>
  <c r="GI109" i="38" a="1"/>
  <c r="GI109" i="38" s="1"/>
  <c r="IP109" i="38" a="1"/>
  <c r="IP109" i="38" s="1"/>
  <c r="AY110" i="38" a="1"/>
  <c r="AY110" i="38" s="1"/>
  <c r="EV110" i="38" a="1"/>
  <c r="EV110" i="38" s="1"/>
  <c r="IA110" i="38" a="1"/>
  <c r="IA110" i="38" s="1"/>
  <c r="AJ111" i="38" a="1"/>
  <c r="AJ111" i="38" s="1"/>
  <c r="EG111" i="38" a="1"/>
  <c r="EG111" i="38" s="1"/>
  <c r="HL111" i="38" a="1"/>
  <c r="HL111" i="38" s="1"/>
  <c r="U112" i="38" a="1"/>
  <c r="U112" i="38" s="1"/>
  <c r="DR112" i="38" a="1"/>
  <c r="DR112" i="38" s="1"/>
  <c r="GW112" i="38" a="1"/>
  <c r="GW112" i="38" s="1"/>
  <c r="F113" i="38" a="1"/>
  <c r="F113" i="38" s="1"/>
  <c r="DC113" i="38" a="1"/>
  <c r="DC113" i="38" s="1"/>
  <c r="GH113" i="38" a="1"/>
  <c r="GH113" i="38" s="1"/>
  <c r="JB113" i="38" a="1"/>
  <c r="JB113" i="38" s="1"/>
  <c r="CN119" i="38" a="1"/>
  <c r="CN119" i="38" s="1"/>
  <c r="FU119" i="38" a="1"/>
  <c r="FU119" i="38" s="1"/>
  <c r="IO119" i="38" a="1"/>
  <c r="IO119" i="38" s="1"/>
  <c r="BY120" i="38" a="1"/>
  <c r="BY120" i="38" s="1"/>
  <c r="EP120" i="38" a="1"/>
  <c r="EP120" i="38" s="1"/>
  <c r="HB120" i="38" a="1"/>
  <c r="HB120" i="38" s="1"/>
  <c r="FG120" i="38" a="1"/>
  <c r="FG120" i="38" s="1"/>
  <c r="GI111" i="38" a="1"/>
  <c r="GI111" i="38" s="1"/>
  <c r="FG112" i="38" a="1"/>
  <c r="FG112" i="38" s="1"/>
  <c r="CG111" i="38" a="1"/>
  <c r="CG111" i="38" s="1"/>
  <c r="EM113" i="38" a="1"/>
  <c r="EM113" i="38" s="1"/>
  <c r="GP109" i="38" a="1"/>
  <c r="GP109" i="38" s="1"/>
  <c r="FE110" i="38" a="1"/>
  <c r="FE110" i="38" s="1"/>
  <c r="FL109" i="38" a="1"/>
  <c r="FL109" i="38" s="1"/>
  <c r="AP110" i="38" a="1"/>
  <c r="AP110" i="38" s="1"/>
  <c r="HR110" i="38" a="1"/>
  <c r="HR110" i="38" s="1"/>
  <c r="EI111" i="38" a="1"/>
  <c r="EI111" i="38" s="1"/>
  <c r="L112" i="38" a="1"/>
  <c r="L112" i="38" s="1"/>
  <c r="GN112" i="38" a="1"/>
  <c r="GN112" i="38" s="1"/>
  <c r="DE113" i="38" a="1"/>
  <c r="DE113" i="38" s="1"/>
  <c r="IS113" i="38" a="1"/>
  <c r="IS113" i="38" s="1"/>
  <c r="FJ119" i="38" a="1"/>
  <c r="FJ119" i="38" s="1"/>
  <c r="CA120" i="38" a="1"/>
  <c r="CA120" i="38" s="1"/>
  <c r="HO120" i="38" a="1"/>
  <c r="HO120" i="38" s="1"/>
  <c r="AY109" i="38" a="1"/>
  <c r="AY109" i="38" s="1"/>
  <c r="CI109" i="38" a="1"/>
  <c r="CI109" i="38" s="1"/>
  <c r="DY109" i="38" a="1"/>
  <c r="DY109" i="38" s="1"/>
  <c r="FW109" i="38" a="1"/>
  <c r="FW109" i="38" s="1"/>
  <c r="HG109" i="38" a="1"/>
  <c r="HG109" i="38" s="1"/>
  <c r="AA110" i="38" a="1"/>
  <c r="AA110" i="38" s="1"/>
  <c r="DX110" i="38" a="1"/>
  <c r="DX110" i="38" s="1"/>
  <c r="GR110" i="38" a="1"/>
  <c r="GR110" i="38" s="1"/>
  <c r="L111" i="38" a="1"/>
  <c r="L111" i="38" s="1"/>
  <c r="DI111" i="38" a="1"/>
  <c r="DI111" i="38" s="1"/>
  <c r="GC111" i="38" a="1"/>
  <c r="GC111" i="38" s="1"/>
  <c r="JH111" i="38" a="1"/>
  <c r="JH111" i="38" s="1"/>
  <c r="CT112" i="38" a="1"/>
  <c r="CT112" i="38" s="1"/>
  <c r="FN112" i="38" a="1"/>
  <c r="FN112" i="38" s="1"/>
  <c r="IS112" i="38" a="1"/>
  <c r="IS112" i="38" s="1"/>
  <c r="CE113" i="38" a="1"/>
  <c r="CE113" i="38" s="1"/>
  <c r="EY113" i="38" a="1"/>
  <c r="EY113" i="38" s="1"/>
  <c r="ID113" i="38" a="1"/>
  <c r="ID113" i="38" s="1"/>
  <c r="BP119" i="38" a="1"/>
  <c r="BP119" i="38" s="1"/>
  <c r="EJ119" i="38" a="1"/>
  <c r="EJ119" i="38" s="1"/>
  <c r="HQ119" i="38" a="1"/>
  <c r="HQ119" i="38" s="1"/>
  <c r="BA120" i="38" a="1"/>
  <c r="BA120" i="38" s="1"/>
  <c r="DM120" i="38" a="1"/>
  <c r="DM120" i="38" s="1"/>
  <c r="FY120" i="38" a="1"/>
  <c r="FY120" i="38" s="1"/>
  <c r="IK120" i="38" a="1"/>
  <c r="IK120" i="38" s="1"/>
  <c r="AY112" i="38" a="1"/>
  <c r="AY112" i="38" s="1"/>
  <c r="GI119" i="38" a="1"/>
  <c r="GI119" i="38" s="1"/>
  <c r="JM109" i="38" a="1"/>
  <c r="JM109" i="38" s="1"/>
  <c r="AB112" i="38" a="1"/>
  <c r="AB112" i="38" s="1"/>
  <c r="DW120" i="38" a="1"/>
  <c r="DW120" i="38" s="1"/>
  <c r="DE109" i="38" a="1"/>
  <c r="DE109" i="38" s="1"/>
  <c r="HW109" i="38" a="1"/>
  <c r="HW109" i="38" s="1"/>
  <c r="CK111" i="38" a="1"/>
  <c r="CK111" i="38" s="1"/>
  <c r="HE112" i="38" a="1"/>
  <c r="HE112" i="38" s="1"/>
  <c r="FO113" i="38" a="1"/>
  <c r="FO113" i="38" s="1"/>
  <c r="AC120" i="38" a="1"/>
  <c r="AC120" i="38" s="1"/>
  <c r="IX120" i="38" a="1"/>
  <c r="IX120" i="38" s="1"/>
  <c r="IU110" i="38" a="1"/>
  <c r="IU110" i="38" s="1"/>
  <c r="CN109" i="38" a="1"/>
  <c r="CN109" i="38" s="1"/>
  <c r="AR112" i="38" a="1"/>
  <c r="AR112" i="38" s="1"/>
  <c r="BR119" i="38" a="1"/>
  <c r="BR119" i="38" s="1"/>
  <c r="EO109" i="38" a="1"/>
  <c r="EO109" i="38" s="1"/>
  <c r="AF110" i="38" a="1"/>
  <c r="AF110" i="38" s="1"/>
  <c r="EZ111" i="38" a="1"/>
  <c r="EZ111" i="38" s="1"/>
  <c r="N113" i="38" a="1"/>
  <c r="N113" i="38" s="1"/>
  <c r="II113" i="38" a="1"/>
  <c r="II113" i="38" s="1"/>
  <c r="CT120" i="38" a="1"/>
  <c r="CT120" i="38" s="1"/>
  <c r="DD113" i="38" a="1"/>
  <c r="DD113" i="38" s="1"/>
  <c r="DP111" i="38" a="1"/>
  <c r="DP111" i="38" s="1"/>
  <c r="IX110" i="38" a="1"/>
  <c r="IX110" i="38" s="1"/>
  <c r="M113" i="38" a="1"/>
  <c r="M113" i="38" s="1"/>
  <c r="I109" i="38" a="1"/>
  <c r="I109" i="38" s="1"/>
  <c r="HA109" i="38" a="1"/>
  <c r="HA109" i="38" s="1"/>
  <c r="FD110" i="38" a="1"/>
  <c r="FD110" i="38" s="1"/>
  <c r="M112" i="38" a="1"/>
  <c r="M112" i="38" s="1"/>
  <c r="EL113" i="38" a="1"/>
  <c r="EL113" i="38" s="1"/>
  <c r="CV119" i="38" a="1"/>
  <c r="CV119" i="38" s="1"/>
  <c r="IC120" i="38" a="1"/>
  <c r="IC120" i="38" s="1"/>
  <c r="DG120" i="38" a="1"/>
  <c r="DG120" i="38" s="1"/>
  <c r="AC112" i="38" a="1"/>
  <c r="AC112" i="38" s="1"/>
  <c r="JN120" i="38" a="1"/>
  <c r="JN120" i="38" s="1"/>
  <c r="FO110" i="38" a="1"/>
  <c r="FO110" i="38" s="1"/>
  <c r="HT119" i="38" a="1"/>
  <c r="HT119" i="38" s="1"/>
  <c r="FO111" i="38" a="1"/>
  <c r="FO111" i="38" s="1"/>
  <c r="EA109" i="38" a="1"/>
  <c r="EA109" i="38" s="1"/>
  <c r="M120" i="38" a="1"/>
  <c r="M120" i="38" s="1"/>
  <c r="DI119" i="38" a="1"/>
  <c r="DI119" i="38" s="1"/>
  <c r="GT112" i="38" a="1"/>
  <c r="GT112" i="38" s="1"/>
  <c r="GL119" i="38" a="1"/>
  <c r="GL119" i="38" s="1"/>
  <c r="EJ110" i="38" a="1"/>
  <c r="EJ110" i="38" s="1"/>
  <c r="IY120" i="38" a="1"/>
  <c r="IY120" i="38" s="1"/>
  <c r="GB120" i="38" a="1"/>
  <c r="GB120" i="38" s="1"/>
  <c r="DP120" i="38" a="1"/>
  <c r="DP120" i="38" s="1"/>
  <c r="BD120" i="38" a="1"/>
  <c r="BD120" i="38" s="1"/>
  <c r="JC119" i="38" a="1"/>
  <c r="JC119" i="38" s="1"/>
  <c r="GQ119" i="38" a="1"/>
  <c r="GQ119" i="38" s="1"/>
  <c r="DZ119" i="38" a="1"/>
  <c r="DZ119" i="38" s="1"/>
  <c r="BN119" i="38" a="1"/>
  <c r="BN119" i="38" s="1"/>
  <c r="JM113" i="38" a="1"/>
  <c r="JM113" i="38" s="1"/>
  <c r="HA113" i="38" a="1"/>
  <c r="HA113" i="38" s="1"/>
  <c r="EO113" i="38" a="1"/>
  <c r="EO113" i="38" s="1"/>
  <c r="BM113" i="38" a="1"/>
  <c r="BM113" i="38" s="1"/>
  <c r="JL112" i="38" a="1"/>
  <c r="JL112" i="38" s="1"/>
  <c r="GZ112" i="38" a="1"/>
  <c r="GZ112" i="38" s="1"/>
  <c r="EN112" i="38" a="1"/>
  <c r="EN112" i="38" s="1"/>
  <c r="CB112" i="38" a="1"/>
  <c r="CB112" i="38" s="1"/>
  <c r="K112" i="38" a="1"/>
  <c r="K112" i="38" s="1"/>
  <c r="HJ111" i="38" a="1"/>
  <c r="HJ111" i="38" s="1"/>
  <c r="EX111" i="38" a="1"/>
  <c r="EX111" i="38" s="1"/>
  <c r="CL111" i="38" a="1"/>
  <c r="CL111" i="38" s="1"/>
  <c r="Z111" i="38" a="1"/>
  <c r="Z111" i="38" s="1"/>
  <c r="HY110" i="38" a="1"/>
  <c r="HY110" i="38" s="1"/>
  <c r="FM110" i="38" a="1"/>
  <c r="FM110" i="38" s="1"/>
  <c r="DA110" i="38" a="1"/>
  <c r="DA110" i="38" s="1"/>
  <c r="AO110" i="38" a="1"/>
  <c r="AO110" i="38" s="1"/>
  <c r="IC109" i="38" a="1"/>
  <c r="IC109" i="38" s="1"/>
  <c r="FT120" i="38" a="1"/>
  <c r="FT120" i="38" s="1"/>
  <c r="AV120" i="38" a="1"/>
  <c r="AV120" i="38" s="1"/>
  <c r="GD119" i="38" a="1"/>
  <c r="GD119" i="38" s="1"/>
  <c r="BF119" i="38" a="1"/>
  <c r="BF119" i="38" s="1"/>
  <c r="HD113" i="38" a="1"/>
  <c r="HD113" i="38" s="1"/>
  <c r="BU113" i="38" a="1"/>
  <c r="BU113" i="38" s="1"/>
  <c r="IY112" i="38" a="1"/>
  <c r="IY112" i="38" s="1"/>
  <c r="GB112" i="38" a="1"/>
  <c r="GB112" i="38" s="1"/>
  <c r="CU112" i="38" a="1"/>
  <c r="CU112" i="38" s="1"/>
  <c r="IH111" i="38" a="1"/>
  <c r="IH111" i="38" s="1"/>
  <c r="CT111" i="38" a="1"/>
  <c r="CT111" i="38" s="1"/>
  <c r="IL110" i="38" a="1"/>
  <c r="IL110" i="38" s="1"/>
  <c r="DN110" i="38" a="1"/>
  <c r="DN110" i="38" s="1"/>
  <c r="IV109" i="38" a="1"/>
  <c r="IV109" i="38" s="1"/>
  <c r="GH120" i="38" a="1"/>
  <c r="GH120" i="38" s="1"/>
  <c r="BJ120" i="38" a="1"/>
  <c r="BJ120" i="38" s="1"/>
  <c r="FQ119" i="38" a="1"/>
  <c r="FQ119" i="38" s="1"/>
  <c r="HG113" i="38" a="1"/>
  <c r="HG113" i="38" s="1"/>
  <c r="JM112" i="38" a="1"/>
  <c r="JM112" i="38" s="1"/>
  <c r="IV111" i="38" a="1"/>
  <c r="IV111" i="38" s="1"/>
  <c r="IE110" i="38" a="1"/>
  <c r="IE110" i="38" s="1"/>
  <c r="HS109" i="38" a="1"/>
  <c r="HS109" i="38" s="1"/>
  <c r="CF109" i="38" a="1"/>
  <c r="CF109" i="38" s="1"/>
  <c r="HQ120" i="38" a="1"/>
  <c r="HQ120" i="38" s="1"/>
  <c r="CC120" i="38" a="1"/>
  <c r="CC120" i="38" s="1"/>
  <c r="HP119" i="38" a="1"/>
  <c r="HP119" i="38" s="1"/>
  <c r="CR119" i="38" a="1"/>
  <c r="CR119" i="38" s="1"/>
  <c r="HO113" i="38" a="1"/>
  <c r="HO113" i="38" s="1"/>
  <c r="CQ113" i="38" a="1"/>
  <c r="CQ113" i="38" s="1"/>
  <c r="ID112" i="38" a="1"/>
  <c r="ID112" i="38" s="1"/>
  <c r="DF112" i="38" a="1"/>
  <c r="DF112" i="38" s="1"/>
  <c r="IS111" i="38" a="1"/>
  <c r="IS111" i="38" s="1"/>
  <c r="DE111" i="38" a="1"/>
  <c r="DE111" i="38" s="1"/>
  <c r="IR110" i="38" a="1"/>
  <c r="IR110" i="38" s="1"/>
  <c r="DO110" i="38" a="1"/>
  <c r="DO110" i="38" s="1"/>
  <c r="JB109" i="38" a="1"/>
  <c r="JB109" i="38" s="1"/>
  <c r="FN109" i="38" a="1"/>
  <c r="FN109" i="38" s="1"/>
  <c r="DB109" i="38" a="1"/>
  <c r="DB109" i="38" s="1"/>
  <c r="AL109" i="38" a="1"/>
  <c r="AL109" i="38" s="1"/>
  <c r="FO120" i="38" a="1"/>
  <c r="FO120" i="38" s="1"/>
  <c r="FS119" i="38" a="1"/>
  <c r="FS119" i="38" s="1"/>
  <c r="FX113" i="38" a="1"/>
  <c r="FX113" i="38" s="1"/>
  <c r="AN112" i="38" a="1"/>
  <c r="AN112" i="38" s="1"/>
  <c r="BC111" i="38" a="1"/>
  <c r="BC111" i="38" s="1"/>
  <c r="AW110" i="38" a="1"/>
  <c r="AW110" i="38" s="1"/>
  <c r="DA120" i="38" a="1"/>
  <c r="DA120" i="38" s="1"/>
  <c r="CZ119" i="38" a="1"/>
  <c r="CZ119" i="38" s="1"/>
  <c r="HV112" i="38" a="1"/>
  <c r="HV112" i="38" s="1"/>
  <c r="U111" i="38" a="1"/>
  <c r="U111" i="38" s="1"/>
  <c r="EZ109" i="38" a="1"/>
  <c r="EZ109" i="38" s="1"/>
  <c r="DY112" i="38" a="1"/>
  <c r="DY112" i="38" s="1"/>
  <c r="ER110" i="38" a="1"/>
  <c r="ER110" i="38" s="1"/>
  <c r="BX109" i="38" a="1"/>
  <c r="BX109" i="38" s="1"/>
  <c r="IN109" i="38" a="1"/>
  <c r="IN109" i="38" s="1"/>
  <c r="IJ109" i="38" a="1"/>
  <c r="IJ109" i="38" s="1"/>
  <c r="JP109" i="38" a="1"/>
  <c r="JP109" i="38" s="1"/>
  <c r="AK110" i="38" a="1"/>
  <c r="AK110" i="38" s="1"/>
  <c r="BQ110" i="38" a="1"/>
  <c r="BQ110" i="38" s="1"/>
  <c r="CW110" i="38" a="1"/>
  <c r="CW110" i="38" s="1"/>
  <c r="EC110" i="38" a="1"/>
  <c r="EC110" i="38" s="1"/>
  <c r="FI110" i="38" a="1"/>
  <c r="FI110" i="38" s="1"/>
  <c r="GO110" i="38" a="1"/>
  <c r="GO110" i="38" s="1"/>
  <c r="HU110" i="38" a="1"/>
  <c r="HU110" i="38" s="1"/>
  <c r="JA110" i="38" a="1"/>
  <c r="JA110" i="38" s="1"/>
  <c r="V111" i="38" a="1"/>
  <c r="V111" i="38" s="1"/>
  <c r="BB111" i="38" a="1"/>
  <c r="BB111" i="38" s="1"/>
  <c r="CH111" i="38" a="1"/>
  <c r="CH111" i="38" s="1"/>
  <c r="DN111" i="38" a="1"/>
  <c r="DN111" i="38" s="1"/>
  <c r="ET111" i="38" a="1"/>
  <c r="ET111" i="38" s="1"/>
  <c r="FZ111" i="38" a="1"/>
  <c r="FZ111" i="38" s="1"/>
  <c r="HF111" i="38" a="1"/>
  <c r="HF111" i="38" s="1"/>
  <c r="IL111" i="38" a="1"/>
  <c r="IL111" i="38" s="1"/>
  <c r="G112" i="38" a="1"/>
  <c r="G112" i="38" s="1"/>
  <c r="AM112" i="38" a="1"/>
  <c r="AM112" i="38" s="1"/>
  <c r="BS112" i="38" a="1"/>
  <c r="BS112" i="38" s="1"/>
  <c r="CY112" i="38" a="1"/>
  <c r="CY112" i="38" s="1"/>
  <c r="EE112" i="38" a="1"/>
  <c r="EE112" i="38" s="1"/>
  <c r="FK112" i="38" a="1"/>
  <c r="FK112" i="38" s="1"/>
  <c r="GQ112" i="38" a="1"/>
  <c r="GQ112" i="38" s="1"/>
  <c r="HW112" i="38" a="1"/>
  <c r="HW112" i="38" s="1"/>
  <c r="JC112" i="38" a="1"/>
  <c r="JC112" i="38" s="1"/>
  <c r="X113" i="38" a="1"/>
  <c r="X113" i="38" s="1"/>
  <c r="BD113" i="38" a="1"/>
  <c r="BD113" i="38" s="1"/>
  <c r="CJ113" i="38" a="1"/>
  <c r="CJ113" i="38" s="1"/>
  <c r="DP113" i="38" a="1"/>
  <c r="DP113" i="38" s="1"/>
  <c r="EV113" i="38" a="1"/>
  <c r="EV113" i="38" s="1"/>
  <c r="GB113" i="38" a="1"/>
  <c r="GB113" i="38" s="1"/>
  <c r="HH113" i="38" a="1"/>
  <c r="HH113" i="38" s="1"/>
  <c r="IN113" i="38" a="1"/>
  <c r="IN113" i="38" s="1"/>
  <c r="K119" i="38" a="1"/>
  <c r="K119" i="38" s="1"/>
  <c r="AQ119" i="38" a="1"/>
  <c r="AQ119" i="38" s="1"/>
  <c r="BW119" i="38" a="1"/>
  <c r="BW119" i="38" s="1"/>
  <c r="DC119" i="38" a="1"/>
  <c r="DC119" i="38" s="1"/>
  <c r="EI119" i="38" a="1"/>
  <c r="EI119" i="38" s="1"/>
  <c r="FO119" i="38" a="1"/>
  <c r="FO119" i="38" s="1"/>
  <c r="GU119" i="38" a="1"/>
  <c r="GU119" i="38" s="1"/>
  <c r="IA119" i="38" a="1"/>
  <c r="IA119" i="38" s="1"/>
  <c r="JG119" i="38" a="1"/>
  <c r="JG119" i="38" s="1"/>
  <c r="AB120" i="38" a="1"/>
  <c r="AB120" i="38" s="1"/>
  <c r="BH120" i="38" a="1"/>
  <c r="BH120" i="38" s="1"/>
  <c r="CN120" i="38" a="1"/>
  <c r="CN120" i="38" s="1"/>
  <c r="DT120" i="38" a="1"/>
  <c r="DT120" i="38" s="1"/>
  <c r="EZ120" i="38" a="1"/>
  <c r="EZ120" i="38" s="1"/>
  <c r="GF120" i="38" a="1"/>
  <c r="GF120" i="38" s="1"/>
  <c r="HL120" i="38" a="1"/>
  <c r="HL120" i="38" s="1"/>
  <c r="IR120" i="38" a="1"/>
  <c r="IR120" i="38" s="1"/>
  <c r="II120" i="38" a="1"/>
  <c r="II120" i="38" s="1"/>
  <c r="DK120" i="38" a="1"/>
  <c r="DK120" i="38" s="1"/>
  <c r="IX119" i="38" a="1"/>
  <c r="IX119" i="38" s="1"/>
  <c r="DO119" i="38" a="1"/>
  <c r="DO119" i="38" s="1"/>
  <c r="JH113" i="38" a="1"/>
  <c r="JH113" i="38" s="1"/>
  <c r="DY113" i="38" a="1"/>
  <c r="DY113" i="38" s="1"/>
  <c r="JG112" i="38" a="1"/>
  <c r="JG112" i="38" s="1"/>
  <c r="EI112" i="38" a="1"/>
  <c r="EI112" i="38" s="1"/>
  <c r="JK111" i="38" a="1"/>
  <c r="JK111" i="38" s="1"/>
  <c r="EM111" i="38" a="1"/>
  <c r="EM111" i="38" s="1"/>
  <c r="O111" i="38" a="1"/>
  <c r="O111" i="38" s="1"/>
  <c r="FB110" i="38" a="1"/>
  <c r="FB110" i="38" s="1"/>
  <c r="AD110" i="38" a="1"/>
  <c r="AD110" i="38" s="1"/>
  <c r="FD120" i="38" a="1"/>
  <c r="FD120" i="38" s="1"/>
  <c r="FN119" i="38" a="1"/>
  <c r="FN119" i="38" s="1"/>
  <c r="GC113" i="38" a="1"/>
  <c r="GC113" i="38" s="1"/>
  <c r="II112" i="38" a="1"/>
  <c r="II112" i="38" s="1"/>
  <c r="CE112" i="38" a="1"/>
  <c r="CE112" i="38" s="1"/>
  <c r="CD111" i="38" a="1"/>
  <c r="CD111" i="38" s="1"/>
  <c r="CX110" i="38" a="1"/>
  <c r="CX110" i="38" s="1"/>
  <c r="FR120" i="38" a="1"/>
  <c r="FR120" i="38" s="1"/>
  <c r="GW119" i="38" a="1"/>
  <c r="GW119" i="38" s="1"/>
  <c r="HW113" i="38" a="1"/>
  <c r="HW113" i="38" s="1"/>
  <c r="AH113" i="38" a="1"/>
  <c r="AH113" i="38" s="1"/>
  <c r="Q112" i="38" a="1"/>
  <c r="Q112" i="38" s="1"/>
  <c r="P111" i="38" a="1"/>
  <c r="P111" i="38" s="1"/>
  <c r="IY109" i="38" a="1"/>
  <c r="IY109" i="38" s="1"/>
  <c r="CV109" i="38" a="1"/>
  <c r="CV109" i="38" s="1"/>
  <c r="IG120" i="38" a="1"/>
  <c r="IG120" i="38" s="1"/>
  <c r="CX120" i="38" a="1"/>
  <c r="CX120" i="38" s="1"/>
  <c r="IF119" i="38" a="1"/>
  <c r="IF119" i="38" s="1"/>
  <c r="DH119" i="38" a="1"/>
  <c r="DH119" i="38" s="1"/>
  <c r="IE113" i="38" a="1"/>
  <c r="IE113" i="38" s="1"/>
  <c r="DG113" i="38" a="1"/>
  <c r="DG113" i="38" s="1"/>
  <c r="IT112" i="38" a="1"/>
  <c r="IT112" i="38" s="1"/>
  <c r="DV112" i="38" a="1"/>
  <c r="DV112" i="38" s="1"/>
  <c r="JI111" i="38" a="1"/>
  <c r="JI111" i="38" s="1"/>
  <c r="DU111" i="38" a="1"/>
  <c r="DU111" i="38" s="1"/>
  <c r="JH110" i="38" a="1"/>
  <c r="JH110" i="38" s="1"/>
  <c r="EE110" i="38" a="1"/>
  <c r="EE110" i="38" s="1"/>
  <c r="G110" i="38" a="1"/>
  <c r="G110" i="38" s="1"/>
  <c r="FV109" i="38" a="1"/>
  <c r="FV109" i="38" s="1"/>
  <c r="DJ109" i="38" a="1"/>
  <c r="DJ109" i="38" s="1"/>
  <c r="AT109" i="38" a="1"/>
  <c r="AT109" i="38" s="1"/>
  <c r="GU120" i="38" a="1"/>
  <c r="GU120" i="38" s="1"/>
  <c r="GY119" i="38" a="1"/>
  <c r="GY119" i="38" s="1"/>
  <c r="GS113" i="38" a="1"/>
  <c r="GS113" i="38" s="1"/>
  <c r="BT112" i="38" a="1"/>
  <c r="BT112" i="38" s="1"/>
  <c r="CI111" i="38" a="1"/>
  <c r="CI111" i="38" s="1"/>
  <c r="CC110" i="38" a="1"/>
  <c r="CC110" i="38" s="1"/>
  <c r="EL120" i="38" a="1"/>
  <c r="EL120" i="38" s="1"/>
  <c r="EF119" i="38" a="1"/>
  <c r="EF119" i="38" s="1"/>
  <c r="W113" i="38" a="1"/>
  <c r="W113" i="38" s="1"/>
  <c r="CB111" i="38" a="1"/>
  <c r="CB111" i="38" s="1"/>
  <c r="GB109" i="38" a="1"/>
  <c r="GB109" i="38" s="1"/>
  <c r="FZ112" i="38" a="1"/>
  <c r="FZ112" i="38" s="1"/>
  <c r="HD110" i="38" a="1"/>
  <c r="HD110" i="38" s="1"/>
  <c r="DD109" i="38" a="1"/>
  <c r="DD109" i="38" s="1"/>
  <c r="IC119" i="38" a="1"/>
  <c r="IC119" i="38" s="1"/>
  <c r="BN113" i="38" a="1"/>
  <c r="BN113" i="38" s="1"/>
  <c r="AV111" i="38" a="1"/>
  <c r="AV111" i="38" s="1"/>
  <c r="DL109" i="38" a="1"/>
  <c r="DL109" i="38" s="1"/>
  <c r="DY120" i="38" a="1"/>
  <c r="DY120" i="38" s="1"/>
  <c r="DX119" i="38" a="1"/>
  <c r="DX119" i="38" s="1"/>
  <c r="DW113" i="38" a="1"/>
  <c r="DW113" i="38" s="1"/>
  <c r="EL112" i="38" a="1"/>
  <c r="EL112" i="38" s="1"/>
  <c r="EK111" i="38" a="1"/>
  <c r="EK111" i="38" s="1"/>
  <c r="EZ110" i="38" a="1"/>
  <c r="EZ110" i="38" s="1"/>
  <c r="GD109" i="38" a="1"/>
  <c r="GD109" i="38" s="1"/>
  <c r="BB109" i="38" a="1"/>
  <c r="BB109" i="38" s="1"/>
  <c r="IP119" i="38" a="1"/>
  <c r="IP119" i="38" s="1"/>
  <c r="CZ112" i="38" a="1"/>
  <c r="CZ112" i="38" s="1"/>
  <c r="DY110" i="38" a="1"/>
  <c r="DY110" i="38" s="1"/>
  <c r="FL119" i="38" a="1"/>
  <c r="FL119" i="38" s="1"/>
  <c r="EN111" i="38" a="1"/>
  <c r="EN111" i="38" s="1"/>
  <c r="IL112" i="38" a="1"/>
  <c r="IL112" i="38" s="1"/>
  <c r="EF109" i="38" a="1"/>
  <c r="EF109" i="38" s="1"/>
  <c r="IN111" i="38" a="1"/>
  <c r="IN111" i="38" s="1"/>
  <c r="R110" i="38" a="1"/>
  <c r="R110" i="38" s="1"/>
  <c r="EP110" i="38" a="1"/>
  <c r="EP110" i="38" s="1"/>
  <c r="JN110" i="38" a="1"/>
  <c r="JN110" i="38" s="1"/>
  <c r="EA111" i="38" a="1"/>
  <c r="EA111" i="38" s="1"/>
  <c r="IY111" i="38" a="1"/>
  <c r="IY111" i="38" s="1"/>
  <c r="DL112" i="38" a="1"/>
  <c r="DL112" i="38" s="1"/>
  <c r="IJ112" i="38" a="1"/>
  <c r="IJ112" i="38" s="1"/>
  <c r="CW113" i="38" a="1"/>
  <c r="CW113" i="38" s="1"/>
  <c r="HU113" i="38" a="1"/>
  <c r="HU113" i="38" s="1"/>
  <c r="CH119" i="38" a="1"/>
  <c r="CH119" i="38" s="1"/>
  <c r="HF119" i="38" a="1"/>
  <c r="HF119" i="38" s="1"/>
  <c r="BS120" i="38" a="1"/>
  <c r="BS120" i="38" s="1"/>
  <c r="GQ120" i="38" a="1"/>
  <c r="GQ120" i="38" s="1"/>
  <c r="U109" i="38" a="1"/>
  <c r="U109" i="38" s="1"/>
  <c r="BA109" i="38" a="1"/>
  <c r="BA109" i="38" s="1"/>
  <c r="CG109" i="38" a="1"/>
  <c r="CG109" i="38" s="1"/>
  <c r="DM109" i="38" a="1"/>
  <c r="DM109" i="38" s="1"/>
  <c r="ES109" i="38" a="1"/>
  <c r="ES109" i="38" s="1"/>
  <c r="FY109" i="38" a="1"/>
  <c r="FY109" i="38" s="1"/>
  <c r="HE109" i="38" a="1"/>
  <c r="HE109" i="38" s="1"/>
  <c r="JN109" i="38" a="1"/>
  <c r="JN109" i="38" s="1"/>
  <c r="BO110" i="38" a="1"/>
  <c r="BO110" i="38" s="1"/>
  <c r="EA110" i="38" a="1"/>
  <c r="EA110" i="38" s="1"/>
  <c r="GM110" i="38" a="1"/>
  <c r="GM110" i="38" s="1"/>
  <c r="IY110" i="38" a="1"/>
  <c r="IY110" i="38" s="1"/>
  <c r="AZ111" i="38" a="1"/>
  <c r="AZ111" i="38" s="1"/>
  <c r="DL111" i="38" a="1"/>
  <c r="DL111" i="38" s="1"/>
  <c r="FX111" i="38" a="1"/>
  <c r="FX111" i="38" s="1"/>
  <c r="IJ111" i="38" a="1"/>
  <c r="IJ111" i="38" s="1"/>
  <c r="AK112" i="38" a="1"/>
  <c r="AK112" i="38" s="1"/>
  <c r="CW112" i="38" a="1"/>
  <c r="CW112" i="38" s="1"/>
  <c r="FI112" i="38" a="1"/>
  <c r="FI112" i="38" s="1"/>
  <c r="HU112" i="38" a="1"/>
  <c r="HU112" i="38" s="1"/>
  <c r="V113" i="38" a="1"/>
  <c r="V113" i="38" s="1"/>
  <c r="CH113" i="38" a="1"/>
  <c r="CH113" i="38" s="1"/>
  <c r="ET113" i="38" a="1"/>
  <c r="ET113" i="38" s="1"/>
  <c r="HF113" i="38" a="1"/>
  <c r="HF113" i="38" s="1"/>
  <c r="I119" i="38" a="1"/>
  <c r="I119" i="38" s="1"/>
  <c r="BU119" i="38" a="1"/>
  <c r="BU119" i="38" s="1"/>
  <c r="EG119" i="38" a="1"/>
  <c r="EG119" i="38" s="1"/>
  <c r="GS119" i="38" a="1"/>
  <c r="GS119" i="38" s="1"/>
  <c r="JE119" i="38" a="1"/>
  <c r="JE119" i="38" s="1"/>
  <c r="BF120" i="38" a="1"/>
  <c r="BF120" i="38" s="1"/>
  <c r="GM120" i="38" a="1"/>
  <c r="GM120" i="38" s="1"/>
  <c r="HB119" i="38" a="1"/>
  <c r="HB119" i="38" s="1"/>
  <c r="HL113" i="38" a="1"/>
  <c r="HL113" i="38" s="1"/>
  <c r="HK112" i="38" a="1"/>
  <c r="HK112" i="38" s="1"/>
  <c r="HO111" i="38" a="1"/>
  <c r="HO111" i="38" s="1"/>
  <c r="ID110" i="38" a="1"/>
  <c r="ID110" i="38" s="1"/>
  <c r="IS109" i="38" a="1"/>
  <c r="IS109" i="38" s="1"/>
  <c r="BV119" i="38" a="1"/>
  <c r="BV119" i="38" s="1"/>
  <c r="GM112" i="38" a="1"/>
  <c r="GM112" i="38" s="1"/>
  <c r="IW110" i="38" a="1"/>
  <c r="IW110" i="38" s="1"/>
  <c r="BZ120" i="38" a="1"/>
  <c r="BZ120" i="38" s="1"/>
  <c r="EE113" i="38" a="1"/>
  <c r="EE113" i="38" s="1"/>
  <c r="EC111" i="38" a="1"/>
  <c r="EC111" i="38" s="1"/>
  <c r="FD109" i="38" a="1"/>
  <c r="FD109" i="38" s="1"/>
  <c r="FJ120" i="38" a="1"/>
  <c r="FJ120" i="38" s="1"/>
  <c r="FI119" i="38" a="1"/>
  <c r="FI119" i="38" s="1"/>
  <c r="FN113" i="38" a="1"/>
  <c r="FN113" i="38" s="1"/>
  <c r="GC112" i="38" a="1"/>
  <c r="GC112" i="38" s="1"/>
  <c r="GB111" i="38" a="1"/>
  <c r="GB111" i="38" s="1"/>
  <c r="GQ110" i="38" a="1"/>
  <c r="GQ110" i="38" s="1"/>
  <c r="HB109" i="38" a="1"/>
  <c r="HB109" i="38" s="1"/>
  <c r="BV109" i="38" a="1"/>
  <c r="BV109" i="38" s="1"/>
  <c r="BG120" i="38" a="1"/>
  <c r="BG120" i="38" s="1"/>
  <c r="BP113" i="38" a="1"/>
  <c r="BP113" i="38" s="1"/>
  <c r="HA110" i="38" a="1"/>
  <c r="HA110" i="38" s="1"/>
  <c r="JD119" i="38" a="1"/>
  <c r="JD119" i="38" s="1"/>
  <c r="V112" i="38" a="1"/>
  <c r="V112" i="38" s="1"/>
  <c r="P109" i="38" a="1"/>
  <c r="P109" i="38" s="1"/>
  <c r="HN109" i="38" a="1"/>
  <c r="HN109" i="38" s="1"/>
  <c r="AC119" i="38" a="1"/>
  <c r="AC119" i="38" s="1"/>
  <c r="DN112" i="38" a="1"/>
  <c r="DN112" i="38" s="1"/>
  <c r="CQ110" i="38" a="1"/>
  <c r="CQ110" i="38" s="1"/>
  <c r="H109" i="38" a="1"/>
  <c r="H109" i="38" s="1"/>
  <c r="F120" i="38" a="1"/>
  <c r="F120" i="38" s="1"/>
  <c r="P119" i="38" a="1"/>
  <c r="P119" i="38" s="1"/>
  <c r="Z113" i="38" a="1"/>
  <c r="Z113" i="38" s="1"/>
  <c r="AO112" i="38" a="1"/>
  <c r="AO112" i="38" s="1"/>
  <c r="AN111" i="38" a="1"/>
  <c r="AN111" i="38" s="1"/>
  <c r="AR110" i="38" a="1"/>
  <c r="AR110" i="38" s="1"/>
  <c r="ED109" i="38" a="1"/>
  <c r="ED109" i="38" s="1"/>
  <c r="JL120" i="38" a="1"/>
  <c r="JL120" i="38" s="1"/>
  <c r="AE119" i="38" a="1"/>
  <c r="AE119" i="38" s="1"/>
  <c r="FK111" i="38" a="1"/>
  <c r="FK111" i="38" s="1"/>
  <c r="HI120" i="38" a="1"/>
  <c r="HI120" i="38" s="1"/>
  <c r="GA113" i="38" a="1"/>
  <c r="GA113" i="38" s="1"/>
  <c r="AE110" i="38" a="1"/>
  <c r="AE110" i="38" s="1"/>
  <c r="DX111" i="38" a="1"/>
  <c r="DX111" i="38" s="1"/>
  <c r="AF112" i="38" a="1"/>
  <c r="AF112" i="38" s="1"/>
  <c r="AM119" i="38" a="1"/>
  <c r="AM119" i="38" s="1"/>
  <c r="BZ110" i="38" a="1"/>
  <c r="BZ110" i="38" s="1"/>
  <c r="JE120" i="38" a="1"/>
  <c r="JE120" i="38" s="1"/>
  <c r="HV120" i="38" a="1"/>
  <c r="HV120" i="38" s="1"/>
  <c r="JD111" i="38" a="1"/>
  <c r="JD111" i="38" s="1"/>
  <c r="GE120" i="38" a="1"/>
  <c r="GE120" i="38" s="1"/>
  <c r="JB112" i="38" a="1"/>
  <c r="JB112" i="38" s="1"/>
  <c r="DI120" i="38" a="1"/>
  <c r="DI120" i="38" s="1"/>
  <c r="CL110" i="38" a="1"/>
  <c r="CL110" i="38" s="1"/>
  <c r="HZ110" i="38" a="1"/>
  <c r="HZ110" i="38" s="1"/>
  <c r="EQ111" i="38" a="1"/>
  <c r="EQ111" i="38" s="1"/>
  <c r="BH112" i="38" a="1"/>
  <c r="BH112" i="38" s="1"/>
  <c r="GV112" i="38" a="1"/>
  <c r="GV112" i="38" s="1"/>
  <c r="DM113" i="38" a="1"/>
  <c r="DM113" i="38" s="1"/>
  <c r="AD119" i="38" a="1"/>
  <c r="AD119" i="38" s="1"/>
  <c r="FR119" i="38" a="1"/>
  <c r="FR119" i="38" s="1"/>
  <c r="CI120" i="38" a="1"/>
  <c r="CI120" i="38" s="1"/>
  <c r="JK120" i="38" a="1"/>
  <c r="JK120" i="38" s="1"/>
  <c r="AU109" i="38" a="1"/>
  <c r="AU109" i="38" s="1"/>
  <c r="CK109" i="38" a="1"/>
  <c r="CK109" i="38" s="1"/>
  <c r="DU109" i="38" a="1"/>
  <c r="DU109" i="38" s="1"/>
  <c r="FS109" i="38" a="1"/>
  <c r="FS109" i="38" s="1"/>
  <c r="HJ109" i="38" a="1"/>
  <c r="HJ109" i="38" s="1"/>
  <c r="S110" i="38" a="1"/>
  <c r="S110" i="38" s="1"/>
  <c r="DP110" i="38" a="1"/>
  <c r="DP110" i="38" s="1"/>
  <c r="GU110" i="38" a="1"/>
  <c r="GU110" i="38" s="1"/>
  <c r="JO110" i="38" a="1"/>
  <c r="JO110" i="38" s="1"/>
  <c r="DA111" i="38" a="1"/>
  <c r="DA111" i="38" s="1"/>
  <c r="GF111" i="38" a="1"/>
  <c r="GF111" i="38" s="1"/>
  <c r="IZ111" i="38" a="1"/>
  <c r="IZ111" i="38" s="1"/>
  <c r="CL112" i="38" a="1"/>
  <c r="CL112" i="38" s="1"/>
  <c r="FQ112" i="38" a="1"/>
  <c r="FQ112" i="38" s="1"/>
  <c r="IK112" i="38" a="1"/>
  <c r="IK112" i="38" s="1"/>
  <c r="BW113" i="38" a="1"/>
  <c r="BW113" i="38" s="1"/>
  <c r="FB113" i="38" a="1"/>
  <c r="FB113" i="38" s="1"/>
  <c r="HV113" i="38" a="1"/>
  <c r="HV113" i="38" s="1"/>
  <c r="BH119" i="38" a="1"/>
  <c r="BH119" i="38" s="1"/>
  <c r="EO119" i="38" a="1"/>
  <c r="EO119" i="38" s="1"/>
  <c r="HI119" i="38" a="1"/>
  <c r="HI119" i="38" s="1"/>
  <c r="AS120" i="38" a="1"/>
  <c r="AS120" i="38" s="1"/>
  <c r="DR120" i="38" a="1"/>
  <c r="DR120" i="38" s="1"/>
  <c r="GD120" i="38" a="1"/>
  <c r="GD120" i="38" s="1"/>
  <c r="IP120" i="38" a="1"/>
  <c r="IP120" i="38" s="1"/>
  <c r="IR113" i="38" a="1"/>
  <c r="IR113" i="38" s="1"/>
  <c r="N110" i="38" a="1"/>
  <c r="N110" i="38" s="1"/>
  <c r="EG120" i="38" a="1"/>
  <c r="EG120" i="38" s="1"/>
  <c r="CJ109" i="38" a="1"/>
  <c r="CJ109" i="38" s="1"/>
  <c r="DQ112" i="38" a="1"/>
  <c r="DQ112" i="38" s="1"/>
  <c r="AP109" i="38" a="1"/>
  <c r="AP109" i="38" s="1"/>
  <c r="DP119" i="38" a="1"/>
  <c r="DP119" i="38" s="1"/>
  <c r="J110" i="38" a="1"/>
  <c r="J110" i="38" s="1"/>
  <c r="GL110" i="38" a="1"/>
  <c r="GL110" i="38" s="1"/>
  <c r="DC111" i="38" a="1"/>
  <c r="DC111" i="38" s="1"/>
  <c r="IQ111" i="38" a="1"/>
  <c r="IQ111" i="38" s="1"/>
  <c r="FH112" i="38" a="1"/>
  <c r="FH112" i="38" s="1"/>
  <c r="BY113" i="38" a="1"/>
  <c r="BY113" i="38" s="1"/>
  <c r="HM113" i="38" a="1"/>
  <c r="HM113" i="38" s="1"/>
  <c r="ED119" i="38" a="1"/>
  <c r="ED119" i="38" s="1"/>
  <c r="AU120" i="38" a="1"/>
  <c r="AU120" i="38" s="1"/>
  <c r="GI120" i="38" a="1"/>
  <c r="GI120" i="38" s="1"/>
  <c r="AI109" i="38" a="1"/>
  <c r="AI109" i="38" s="1"/>
  <c r="BS109" i="38" a="1"/>
  <c r="BS109" i="38" s="1"/>
  <c r="DI109" i="38" a="1"/>
  <c r="DI109" i="38" s="1"/>
  <c r="FG109" i="38" a="1"/>
  <c r="FG109" i="38" s="1"/>
  <c r="GQ109" i="38" a="1"/>
  <c r="GQ109" i="38" s="1"/>
  <c r="JF109" i="38" a="1"/>
  <c r="JF109" i="38" s="1"/>
  <c r="CR110" i="38" a="1"/>
  <c r="CR110" i="38" s="1"/>
  <c r="FL110" i="38" a="1"/>
  <c r="FL110" i="38" s="1"/>
  <c r="IQ110" i="38" a="1"/>
  <c r="IQ110" i="38" s="1"/>
  <c r="CC111" i="38" a="1"/>
  <c r="CC111" i="38" s="1"/>
  <c r="EW111" i="38" a="1"/>
  <c r="EW111" i="38" s="1"/>
  <c r="IB111" i="38" a="1"/>
  <c r="IB111" i="38" s="1"/>
  <c r="BN112" i="38" a="1"/>
  <c r="BN112" i="38" s="1"/>
  <c r="EH112" i="38" a="1"/>
  <c r="EH112" i="38" s="1"/>
  <c r="HM112" i="38" a="1"/>
  <c r="HM112" i="38" s="1"/>
  <c r="AY113" i="38" a="1"/>
  <c r="AY113" i="38" s="1"/>
  <c r="DS113" i="38" a="1"/>
  <c r="DS113" i="38" s="1"/>
  <c r="GX113" i="38" a="1"/>
  <c r="GX113" i="38" s="1"/>
  <c r="AJ119" i="38" a="1"/>
  <c r="AJ119" i="38" s="1"/>
  <c r="DD119" i="38" a="1"/>
  <c r="DD119" i="38" s="1"/>
  <c r="GK119" i="38" a="1"/>
  <c r="GK119" i="38" s="1"/>
  <c r="U120" i="38" a="1"/>
  <c r="U120" i="38" s="1"/>
  <c r="CO120" i="38" a="1"/>
  <c r="CO120" i="38" s="1"/>
  <c r="FA120" i="38" a="1"/>
  <c r="FA120" i="38" s="1"/>
  <c r="HM120" i="38" a="1"/>
  <c r="HM120" i="38" s="1"/>
  <c r="FK119" i="38" a="1"/>
  <c r="FK119" i="38" s="1"/>
  <c r="GX110" i="38" a="1"/>
  <c r="GX110" i="38" s="1"/>
  <c r="GP110" i="38" a="1"/>
  <c r="GP110" i="38" s="1"/>
  <c r="ID109" i="38" a="1"/>
  <c r="ID109" i="38" s="1"/>
  <c r="IO112" i="38" a="1"/>
  <c r="IO112" i="38" s="1"/>
  <c r="DF109" i="38" a="1"/>
  <c r="DF109" i="38" s="1"/>
  <c r="DV120" i="38" a="1"/>
  <c r="DV120" i="38" s="1"/>
  <c r="IN119" i="38" a="1"/>
  <c r="IN119" i="38" s="1"/>
  <c r="CT110" i="38" a="1"/>
  <c r="CT110" i="38" s="1"/>
  <c r="K111" i="38" a="1"/>
  <c r="K111" i="38" s="1"/>
  <c r="EY111" i="38" a="1"/>
  <c r="EY111" i="38" s="1"/>
  <c r="BP112" i="38" a="1"/>
  <c r="BP112" i="38" s="1"/>
  <c r="IR112" i="38" a="1"/>
  <c r="IR112" i="38" s="1"/>
  <c r="DU113" i="38" a="1"/>
  <c r="DU113" i="38" s="1"/>
  <c r="AL119" i="38" a="1"/>
  <c r="AL119" i="38" s="1"/>
  <c r="HN119" i="38" a="1"/>
  <c r="HN119" i="38" s="1"/>
  <c r="CQ120" i="38" a="1"/>
  <c r="CQ120" i="38" s="1"/>
  <c r="O109" i="38" a="1"/>
  <c r="O109" i="38" s="1"/>
  <c r="BE109" i="38" a="1"/>
  <c r="BE109" i="38" s="1"/>
  <c r="CO109" i="38" a="1"/>
  <c r="CO109" i="38" s="1"/>
  <c r="EM109" i="38" a="1"/>
  <c r="EM109" i="38" s="1"/>
  <c r="GC109" i="38" a="1"/>
  <c r="GC109" i="38" s="1"/>
  <c r="HR109" i="38" a="1"/>
  <c r="HR109" i="38" s="1"/>
  <c r="BD110" i="38" a="1"/>
  <c r="BD110" i="38" s="1"/>
  <c r="EI110" i="38" a="1"/>
  <c r="EI110" i="38" s="1"/>
  <c r="HC110" i="38" a="1"/>
  <c r="HC110" i="38" s="1"/>
  <c r="AO111" i="38" a="1"/>
  <c r="AO111" i="38" s="1"/>
  <c r="DT111" i="38" a="1"/>
  <c r="DT111" i="38" s="1"/>
  <c r="GN111" i="38" a="1"/>
  <c r="GN111" i="38" s="1"/>
  <c r="Z112" i="38" a="1"/>
  <c r="Z112" i="38" s="1"/>
  <c r="DE112" i="38" a="1"/>
  <c r="DE112" i="38" s="1"/>
  <c r="FY112" i="38" a="1"/>
  <c r="FY112" i="38" s="1"/>
  <c r="K113" i="38" a="1"/>
  <c r="K113" i="38" s="1"/>
  <c r="CP113" i="38" a="1"/>
  <c r="CP113" i="38" s="1"/>
  <c r="FJ113" i="38" a="1"/>
  <c r="FJ113" i="38" s="1"/>
  <c r="JG113" i="38" a="1"/>
  <c r="JG113" i="38" s="1"/>
  <c r="CC119" i="38" a="1"/>
  <c r="CC119" i="38" s="1"/>
  <c r="EW119" i="38" a="1"/>
  <c r="EW119" i="38" s="1"/>
  <c r="IR119" i="38" a="1"/>
  <c r="IR119" i="38" s="1"/>
  <c r="BN120" i="38" a="1"/>
  <c r="BN120" i="38" s="1"/>
  <c r="EH120" i="38" a="1"/>
  <c r="EH120" i="38" s="1"/>
  <c r="GT120" i="38" a="1"/>
  <c r="GT120" i="38" s="1"/>
  <c r="JF120" i="38" a="1"/>
  <c r="JF120" i="38" s="1"/>
  <c r="CX112" i="38" a="1"/>
  <c r="CX112" i="38" s="1"/>
  <c r="CR111" i="38" a="1"/>
  <c r="CR111" i="38" s="1"/>
  <c r="BF110" i="38" a="1"/>
  <c r="BF110" i="38" s="1"/>
  <c r="FA113" i="38" a="1"/>
  <c r="FA113" i="38" s="1"/>
  <c r="GA120" i="38" a="1"/>
  <c r="GA120" i="38" s="1"/>
  <c r="EG109" i="38" a="1"/>
  <c r="EG109" i="38" s="1"/>
  <c r="GE110" i="38" a="1"/>
  <c r="GE110" i="38" s="1"/>
  <c r="EO111" i="38" a="1"/>
  <c r="EO111" i="38" s="1"/>
  <c r="JI112" i="38" a="1"/>
  <c r="JI112" i="38" s="1"/>
  <c r="DY119" i="38" a="1"/>
  <c r="DY119" i="38" s="1"/>
  <c r="CG120" i="38" a="1"/>
  <c r="CG120" i="38" s="1"/>
  <c r="CY119" i="38" a="1"/>
  <c r="CY119" i="38" s="1"/>
  <c r="AD112" i="38" a="1"/>
  <c r="AD112" i="38" s="1"/>
  <c r="BV110" i="38" a="1"/>
  <c r="BV110" i="38" s="1"/>
  <c r="CV112" i="38" a="1"/>
  <c r="CV112" i="38" s="1"/>
  <c r="DV119" i="38" a="1"/>
  <c r="DV119" i="38" s="1"/>
  <c r="FQ109" i="38" a="1"/>
  <c r="FQ109" i="38" s="1"/>
  <c r="CJ110" i="38" a="1"/>
  <c r="CJ110" i="38" s="1"/>
  <c r="HI111" i="38" a="1"/>
  <c r="HI111" i="38" s="1"/>
  <c r="BR113" i="38" a="1"/>
  <c r="BR113" i="38" s="1"/>
  <c r="AB119" i="38" a="1"/>
  <c r="AB119" i="38" s="1"/>
  <c r="EK120" i="38" a="1"/>
  <c r="EK120" i="38" s="1"/>
  <c r="DX120" i="38" a="1"/>
  <c r="DX120" i="38" s="1"/>
  <c r="EU111" i="38" a="1"/>
  <c r="EU111" i="38" s="1"/>
  <c r="AQ111" i="38" a="1"/>
  <c r="AQ111" i="38" s="1"/>
  <c r="EL119" i="38" a="1"/>
  <c r="EL119" i="38" s="1"/>
  <c r="AM109" i="38" a="1"/>
  <c r="AM109" i="38" s="1"/>
  <c r="IX109" i="38" a="1"/>
  <c r="IX109" i="38" s="1"/>
  <c r="HH110" i="38" a="1"/>
  <c r="HH110" i="38" s="1"/>
  <c r="BV112" i="38" a="1"/>
  <c r="BV112" i="38" s="1"/>
  <c r="GP113" i="38" a="1"/>
  <c r="GP113" i="38" s="1"/>
  <c r="EZ119" i="38" a="1"/>
  <c r="EZ119" i="38" s="1"/>
  <c r="EW113" i="38" a="1"/>
  <c r="EW113" i="38" s="1"/>
  <c r="BU109" i="38" a="1"/>
  <c r="BU109" i="38" s="1"/>
  <c r="IX112" i="38" a="1"/>
  <c r="IX112" i="38" s="1"/>
  <c r="DK111" i="38" a="1"/>
  <c r="DK111" i="38" s="1"/>
  <c r="CG112" i="38" a="1"/>
  <c r="CG112" i="38" s="1"/>
  <c r="FF120" i="38" a="1"/>
  <c r="FF120" i="38" s="1"/>
  <c r="CG113" i="38" a="1"/>
  <c r="CG113" i="38" s="1"/>
  <c r="HX110" i="38" a="1"/>
  <c r="HX110" i="38" s="1"/>
  <c r="GW120" i="38" a="1"/>
  <c r="GW120" i="38" s="1"/>
  <c r="BC120" i="38" a="1"/>
  <c r="BC120" i="38" s="1"/>
  <c r="EK113" i="38" a="1"/>
  <c r="EK113" i="38" s="1"/>
  <c r="GL109" i="38" a="1"/>
  <c r="GL109" i="38" s="1"/>
  <c r="EJ109" i="38" a="1"/>
  <c r="EJ109" i="38" s="1"/>
  <c r="HX120" i="38" a="1"/>
  <c r="HX120" i="38" s="1"/>
  <c r="FL120" i="38" a="1"/>
  <c r="FL120" i="38" s="1"/>
  <c r="CZ120" i="38" a="1"/>
  <c r="CZ120" i="38" s="1"/>
  <c r="AN120" i="38" a="1"/>
  <c r="AN120" i="38" s="1"/>
  <c r="IM119" i="38" a="1"/>
  <c r="IM119" i="38" s="1"/>
  <c r="FV119" i="38" a="1"/>
  <c r="FV119" i="38" s="1"/>
  <c r="DJ119" i="38" a="1"/>
  <c r="DJ119" i="38" s="1"/>
  <c r="AX119" i="38" a="1"/>
  <c r="AX119" i="38" s="1"/>
  <c r="IW113" i="38" a="1"/>
  <c r="IW113" i="38" s="1"/>
  <c r="GK113" i="38" a="1"/>
  <c r="GK113" i="38" s="1"/>
  <c r="DT113" i="38" a="1"/>
  <c r="DT113" i="38" s="1"/>
  <c r="AW113" i="38" a="1"/>
  <c r="AW113" i="38" s="1"/>
  <c r="IV112" i="38" a="1"/>
  <c r="IV112" i="38" s="1"/>
  <c r="GJ112" i="38" a="1"/>
  <c r="GJ112" i="38" s="1"/>
  <c r="DX112" i="38" a="1"/>
  <c r="DX112" i="38" s="1"/>
  <c r="BL112" i="38" a="1"/>
  <c r="BL112" i="38" s="1"/>
  <c r="JF111" i="38" a="1"/>
  <c r="JF111" i="38" s="1"/>
  <c r="GT111" i="38" a="1"/>
  <c r="GT111" i="38" s="1"/>
  <c r="EH111" i="38" a="1"/>
  <c r="EH111" i="38" s="1"/>
  <c r="BV111" i="38" a="1"/>
  <c r="BV111" i="38" s="1"/>
  <c r="J111" i="38" a="1"/>
  <c r="J111" i="38" s="1"/>
  <c r="HI110" i="38" a="1"/>
  <c r="HI110" i="38" s="1"/>
  <c r="EW110" i="38" a="1"/>
  <c r="EW110" i="38" s="1"/>
  <c r="CK110" i="38" a="1"/>
  <c r="CK110" i="38" s="1"/>
  <c r="Y110" i="38" a="1"/>
  <c r="Y110" i="38" s="1"/>
  <c r="HH109" i="38" a="1"/>
  <c r="HH109" i="38" s="1"/>
  <c r="EN120" i="38" a="1"/>
  <c r="EN120" i="38" s="1"/>
  <c r="JK119" i="38" a="1"/>
  <c r="JK119" i="38" s="1"/>
  <c r="EX119" i="38" a="1"/>
  <c r="EX119" i="38" s="1"/>
  <c r="Z119" i="38" a="1"/>
  <c r="Z119" i="38" s="1"/>
  <c r="FM113" i="38" a="1"/>
  <c r="FM113" i="38" s="1"/>
  <c r="AO113" i="38" a="1"/>
  <c r="AO113" i="38" s="1"/>
  <c r="HX112" i="38" a="1"/>
  <c r="HX112" i="38" s="1"/>
  <c r="FL112" i="38" a="1"/>
  <c r="FL112" i="38" s="1"/>
  <c r="BO112" i="38" a="1"/>
  <c r="BO112" i="38" s="1"/>
  <c r="HB111" i="38" a="1"/>
  <c r="HB111" i="38" s="1"/>
  <c r="BN111" i="38" a="1"/>
  <c r="BN111" i="38" s="1"/>
  <c r="HF110" i="38" a="1"/>
  <c r="HF110" i="38" s="1"/>
  <c r="BR110" i="38" a="1"/>
  <c r="BR110" i="38" s="1"/>
  <c r="HU109" i="38" a="1"/>
  <c r="HU109" i="38" s="1"/>
  <c r="FB120" i="38" a="1"/>
  <c r="FB120" i="38" s="1"/>
  <c r="AD120" i="38" a="1"/>
  <c r="AD120" i="38" s="1"/>
  <c r="CO119" i="38" a="1"/>
  <c r="CO119" i="38" s="1"/>
  <c r="EU113" i="38" a="1"/>
  <c r="EU113" i="38" s="1"/>
  <c r="GK112" i="38" a="1"/>
  <c r="GK112" i="38" s="1"/>
  <c r="FI111" i="38" a="1"/>
  <c r="FI111" i="38" s="1"/>
  <c r="FC110" i="38" a="1"/>
  <c r="FC110" i="38" s="1"/>
  <c r="FT109" i="38" a="1"/>
  <c r="FT109" i="38" s="1"/>
  <c r="AN109" i="38" a="1"/>
  <c r="AN109" i="38" s="1"/>
  <c r="FZ120" i="38" a="1"/>
  <c r="FZ120" i="38" s="1"/>
  <c r="AL120" i="38" a="1"/>
  <c r="AL120" i="38" s="1"/>
  <c r="FY119" i="38" a="1"/>
  <c r="FY119" i="38" s="1"/>
  <c r="BA119" i="38" a="1"/>
  <c r="BA119" i="38" s="1"/>
  <c r="GD113" i="38" a="1"/>
  <c r="GD113" i="38" s="1"/>
  <c r="BF113" i="38" a="1"/>
  <c r="BF113" i="38" s="1"/>
  <c r="GS112" i="38" a="1"/>
  <c r="GS112" i="38" s="1"/>
  <c r="BU112" i="38" a="1"/>
  <c r="BU112" i="38" s="1"/>
  <c r="GR111" i="38" a="1"/>
  <c r="GR111" i="38" s="1"/>
  <c r="BT111" i="38" a="1"/>
  <c r="BT111" i="38" s="1"/>
  <c r="HG110" i="38" a="1"/>
  <c r="HG110" i="38" s="1"/>
  <c r="BX110" i="38" a="1"/>
  <c r="BX110" i="38" s="1"/>
  <c r="HK109" i="38" a="1"/>
  <c r="HK109" i="38" s="1"/>
  <c r="ET109" i="38" a="1"/>
  <c r="ET109" i="38" s="1"/>
  <c r="CD109" i="38" a="1"/>
  <c r="CD109" i="38" s="1"/>
  <c r="R109" i="38" a="1"/>
  <c r="R109" i="38" s="1"/>
  <c r="CM120" i="38" a="1"/>
  <c r="CM120" i="38" s="1"/>
  <c r="CQ119" i="38" a="1"/>
  <c r="CQ119" i="38" s="1"/>
  <c r="CV113" i="38" a="1"/>
  <c r="CV113" i="38" s="1"/>
  <c r="HW111" i="38" a="1"/>
  <c r="HW111" i="38" s="1"/>
  <c r="IG110" i="38" a="1"/>
  <c r="IG110" i="38" s="1"/>
  <c r="HP109" i="38" a="1"/>
  <c r="HP109" i="38" s="1"/>
  <c r="Y120" i="38" a="1"/>
  <c r="Y120" i="38" s="1"/>
  <c r="X119" i="38" a="1"/>
  <c r="X119" i="38" s="1"/>
  <c r="CC112" i="38" a="1"/>
  <c r="CC112" i="38" s="1"/>
  <c r="EM110" i="38" a="1"/>
  <c r="EM110" i="38" s="1"/>
  <c r="BL109" i="38" a="1"/>
  <c r="BL109" i="38" s="1"/>
  <c r="IK111" i="38" a="1"/>
  <c r="IK111" i="38" s="1"/>
  <c r="O110" i="38" a="1"/>
  <c r="O110" i="38" s="1"/>
  <c r="CH112" i="38" a="1"/>
  <c r="CH112" i="38" s="1"/>
  <c r="HL109" i="38" a="1"/>
  <c r="HL109" i="38" s="1"/>
  <c r="IR109" i="38" a="1"/>
  <c r="IR109" i="38" s="1"/>
  <c r="M110" i="38" a="1"/>
  <c r="M110" i="38" s="1"/>
  <c r="AS110" i="38" a="1"/>
  <c r="AS110" i="38" s="1"/>
  <c r="BY110" i="38" a="1"/>
  <c r="BY110" i="38" s="1"/>
  <c r="DE110" i="38" a="1"/>
  <c r="DE110" i="38" s="1"/>
  <c r="EK110" i="38" a="1"/>
  <c r="EK110" i="38" s="1"/>
  <c r="FQ110" i="38" a="1"/>
  <c r="FQ110" i="38" s="1"/>
  <c r="GW110" i="38" a="1"/>
  <c r="GW110" i="38" s="1"/>
  <c r="IC110" i="38" a="1"/>
  <c r="IC110" i="38" s="1"/>
  <c r="JI110" i="38" a="1"/>
  <c r="JI110" i="38" s="1"/>
  <c r="AD111" i="38" a="1"/>
  <c r="AD111" i="38" s="1"/>
  <c r="BJ111" i="38" a="1"/>
  <c r="BJ111" i="38" s="1"/>
  <c r="CP111" i="38" a="1"/>
  <c r="CP111" i="38" s="1"/>
  <c r="DV111" i="38" a="1"/>
  <c r="DV111" i="38" s="1"/>
  <c r="FB111" i="38" a="1"/>
  <c r="FB111" i="38" s="1"/>
  <c r="GH111" i="38" a="1"/>
  <c r="GH111" i="38" s="1"/>
  <c r="HN111" i="38" a="1"/>
  <c r="HN111" i="38" s="1"/>
  <c r="IT111" i="38" a="1"/>
  <c r="IT111" i="38" s="1"/>
  <c r="O112" i="38" a="1"/>
  <c r="O112" i="38" s="1"/>
  <c r="AU112" i="38" a="1"/>
  <c r="AU112" i="38" s="1"/>
  <c r="CA112" i="38" a="1"/>
  <c r="CA112" i="38" s="1"/>
  <c r="DG112" i="38" a="1"/>
  <c r="DG112" i="38" s="1"/>
  <c r="EM112" i="38" a="1"/>
  <c r="EM112" i="38" s="1"/>
  <c r="FS112" i="38" a="1"/>
  <c r="FS112" i="38" s="1"/>
  <c r="GY112" i="38" a="1"/>
  <c r="GY112" i="38" s="1"/>
  <c r="IE112" i="38" a="1"/>
  <c r="IE112" i="38" s="1"/>
  <c r="JK112" i="38" a="1"/>
  <c r="JK112" i="38" s="1"/>
  <c r="AF113" i="38" a="1"/>
  <c r="AF113" i="38" s="1"/>
  <c r="BL113" i="38" a="1"/>
  <c r="BL113" i="38" s="1"/>
  <c r="CR113" i="38" a="1"/>
  <c r="CR113" i="38" s="1"/>
  <c r="DX113" i="38" a="1"/>
  <c r="DX113" i="38" s="1"/>
  <c r="FD113" i="38" a="1"/>
  <c r="FD113" i="38" s="1"/>
  <c r="GJ113" i="38" a="1"/>
  <c r="GJ113" i="38" s="1"/>
  <c r="HP113" i="38" a="1"/>
  <c r="HP113" i="38" s="1"/>
  <c r="IV113" i="38" a="1"/>
  <c r="IV113" i="38" s="1"/>
  <c r="S119" i="38" a="1"/>
  <c r="S119" i="38" s="1"/>
  <c r="AY119" i="38" a="1"/>
  <c r="AY119" i="38" s="1"/>
  <c r="CE119" i="38" a="1"/>
  <c r="CE119" i="38" s="1"/>
  <c r="DK119" i="38" a="1"/>
  <c r="DK119" i="38" s="1"/>
  <c r="EQ119" i="38" a="1"/>
  <c r="EQ119" i="38" s="1"/>
  <c r="FW119" i="38" a="1"/>
  <c r="FW119" i="38" s="1"/>
  <c r="HC119" i="38" a="1"/>
  <c r="HC119" i="38" s="1"/>
  <c r="II119" i="38" a="1"/>
  <c r="II119" i="38" s="1"/>
  <c r="JO119" i="38" a="1"/>
  <c r="JO119" i="38" s="1"/>
  <c r="AJ120" i="38" a="1"/>
  <c r="AJ120" i="38" s="1"/>
  <c r="BP120" i="38" a="1"/>
  <c r="BP120" i="38" s="1"/>
  <c r="CV120" i="38" a="1"/>
  <c r="CV120" i="38" s="1"/>
  <c r="EB120" i="38" a="1"/>
  <c r="EB120" i="38" s="1"/>
  <c r="FH120" i="38" a="1"/>
  <c r="FH120" i="38" s="1"/>
  <c r="GN120" i="38" a="1"/>
  <c r="GN120" i="38" s="1"/>
  <c r="HT120" i="38" a="1"/>
  <c r="HT120" i="38" s="1"/>
  <c r="IZ120" i="38" a="1"/>
  <c r="IZ120" i="38" s="1"/>
  <c r="HC120" i="38" a="1"/>
  <c r="HC120" i="38" s="1"/>
  <c r="CE120" i="38" a="1"/>
  <c r="CE120" i="38" s="1"/>
  <c r="HR119" i="38" a="1"/>
  <c r="HR119" i="38" s="1"/>
  <c r="CI119" i="38" a="1"/>
  <c r="CI119" i="38" s="1"/>
  <c r="IB113" i="38" a="1"/>
  <c r="IB113" i="38" s="1"/>
  <c r="CN113" i="38" a="1"/>
  <c r="CN113" i="38" s="1"/>
  <c r="IA112" i="38" a="1"/>
  <c r="IA112" i="38" s="1"/>
  <c r="DC112" i="38" a="1"/>
  <c r="DC112" i="38" s="1"/>
  <c r="IE111" i="38" a="1"/>
  <c r="IE111" i="38" s="1"/>
  <c r="DG111" i="38" a="1"/>
  <c r="DG111" i="38" s="1"/>
  <c r="IT110" i="38" a="1"/>
  <c r="IT110" i="38" s="1"/>
  <c r="DV110" i="38" a="1"/>
  <c r="DV110" i="38" s="1"/>
  <c r="JI109" i="38" a="1"/>
  <c r="JI109" i="38" s="1"/>
  <c r="CR120" i="38" a="1"/>
  <c r="CR120" i="38" s="1"/>
  <c r="DB119" i="38" a="1"/>
  <c r="DB119" i="38" s="1"/>
  <c r="DQ113" i="38" a="1"/>
  <c r="DQ113" i="38" s="1"/>
  <c r="HC112" i="38" a="1"/>
  <c r="HC112" i="38" s="1"/>
  <c r="S112" i="38" a="1"/>
  <c r="S112" i="38" s="1"/>
  <c r="R111" i="38" a="1"/>
  <c r="R111" i="38" s="1"/>
  <c r="V110" i="38" a="1"/>
  <c r="V110" i="38" s="1"/>
  <c r="DF120" i="38" a="1"/>
  <c r="DF120" i="38" s="1"/>
  <c r="DU119" i="38" a="1"/>
  <c r="DU119" i="38" s="1"/>
  <c r="FV113" i="38" a="1"/>
  <c r="FV113" i="38" s="1"/>
  <c r="HQ112" i="38" a="1"/>
  <c r="HQ112" i="38" s="1"/>
  <c r="GZ111" i="38" a="1"/>
  <c r="GZ111" i="38" s="1"/>
  <c r="GI110" i="38" a="1"/>
  <c r="GI110" i="38" s="1"/>
  <c r="GJ109" i="38" a="1"/>
  <c r="GJ109" i="38" s="1"/>
  <c r="BD109" i="38" a="1"/>
  <c r="BD109" i="38" s="1"/>
  <c r="GP120" i="38" a="1"/>
  <c r="GP120" i="38" s="1"/>
  <c r="BB120" i="38" a="1"/>
  <c r="BB120" i="38" s="1"/>
  <c r="GO119" i="38" a="1"/>
  <c r="GO119" i="38" s="1"/>
  <c r="BQ119" i="38" a="1"/>
  <c r="BQ119" i="38" s="1"/>
  <c r="GT113" i="38" a="1"/>
  <c r="GT113" i="38" s="1"/>
  <c r="BV113" i="38" a="1"/>
  <c r="BV113" i="38" s="1"/>
  <c r="HI112" i="38" a="1"/>
  <c r="HI112" i="38" s="1"/>
  <c r="CK112" i="38" a="1"/>
  <c r="CK112" i="38" s="1"/>
  <c r="HH111" i="38" a="1"/>
  <c r="HH111" i="38" s="1"/>
  <c r="CJ111" i="38" a="1"/>
  <c r="CJ111" i="38" s="1"/>
  <c r="HW110" i="38" a="1"/>
  <c r="HW110" i="38" s="1"/>
  <c r="CN110" i="38" a="1"/>
  <c r="CN110" i="38" s="1"/>
  <c r="IA109" i="38" a="1"/>
  <c r="IA109" i="38" s="1"/>
  <c r="FB109" i="38" a="1"/>
  <c r="FB109" i="38" s="1"/>
  <c r="CP109" i="38" a="1"/>
  <c r="CP109" i="38" s="1"/>
  <c r="Z109" i="38" a="1"/>
  <c r="Z109" i="38" s="1"/>
  <c r="DS120" i="38" a="1"/>
  <c r="DS120" i="38" s="1"/>
  <c r="DW119" i="38" a="1"/>
  <c r="DW119" i="38" s="1"/>
  <c r="EB113" i="38" a="1"/>
  <c r="EB113" i="38" s="1"/>
  <c r="JC111" i="38" a="1"/>
  <c r="JC111" i="38" s="1"/>
  <c r="JM110" i="38" a="1"/>
  <c r="JM110" i="38" s="1"/>
  <c r="JA109" i="38" a="1"/>
  <c r="JA109" i="38" s="1"/>
  <c r="BE120" i="38" a="1"/>
  <c r="BE120" i="38" s="1"/>
  <c r="BD119" i="38" a="1"/>
  <c r="BD119" i="38" s="1"/>
  <c r="EO112" i="38" a="1"/>
  <c r="EO112" i="38" s="1"/>
  <c r="GN110" i="38" a="1"/>
  <c r="GN110" i="38" s="1"/>
  <c r="CR109" i="38" a="1"/>
  <c r="CR109" i="38" s="1"/>
  <c r="AG112" i="38" a="1"/>
  <c r="AG112" i="38" s="1"/>
  <c r="BK110" i="38" a="1"/>
  <c r="BK110" i="38" s="1"/>
  <c r="AB109" i="38" a="1"/>
  <c r="AB109" i="38" s="1"/>
  <c r="FA119" i="38" a="1"/>
  <c r="FA119" i="38" s="1"/>
  <c r="IW112" i="38" a="1"/>
  <c r="IW112" i="38" s="1"/>
  <c r="HO110" i="38" a="1"/>
  <c r="HO110" i="38" s="1"/>
  <c r="BT109" i="38" a="1"/>
  <c r="BT109" i="38" s="1"/>
  <c r="BR120" i="38" a="1"/>
  <c r="BR120" i="38" s="1"/>
  <c r="CG119" i="38" a="1"/>
  <c r="CG119" i="38" s="1"/>
  <c r="CL113" i="38" a="1"/>
  <c r="CL113" i="38" s="1"/>
  <c r="DA112" i="38" a="1"/>
  <c r="DA112" i="38" s="1"/>
  <c r="CZ111" i="38" a="1"/>
  <c r="CZ111" i="38" s="1"/>
  <c r="DD110" i="38" a="1"/>
  <c r="DD110" i="38" s="1"/>
  <c r="FJ109" i="38" a="1"/>
  <c r="FJ109" i="38" s="1"/>
  <c r="AH109" i="38" a="1"/>
  <c r="AH109" i="38" s="1"/>
  <c r="FC119" i="38" a="1"/>
  <c r="FC119" i="38" s="1"/>
  <c r="X112" i="38" a="1"/>
  <c r="X112" i="38" s="1"/>
  <c r="AG110" i="38" a="1"/>
  <c r="AG110" i="38" s="1"/>
  <c r="CJ119" i="38" a="1"/>
  <c r="CJ119" i="38" s="1"/>
  <c r="IZ110" i="38" a="1"/>
  <c r="IZ110" i="38" s="1"/>
  <c r="CS112" i="38" a="1"/>
  <c r="CS112" i="38" s="1"/>
  <c r="BH109" i="38" a="1"/>
  <c r="BH109" i="38" s="1"/>
  <c r="HM109" i="38" a="1"/>
  <c r="HM109" i="38" s="1"/>
  <c r="AX110" i="38" a="1"/>
  <c r="AX110" i="38" s="1"/>
  <c r="FV110" i="38" a="1"/>
  <c r="FV110" i="38" s="1"/>
  <c r="AI111" i="38" a="1"/>
  <c r="AI111" i="38" s="1"/>
  <c r="FG111" i="38" a="1"/>
  <c r="FG111" i="38" s="1"/>
  <c r="T112" i="38" a="1"/>
  <c r="T112" i="38" s="1"/>
  <c r="ER112" i="38" a="1"/>
  <c r="ER112" i="38" s="1"/>
  <c r="JP112" i="38" a="1"/>
  <c r="JP112" i="38" s="1"/>
  <c r="EC113" i="38" a="1"/>
  <c r="EC113" i="38" s="1"/>
  <c r="JA113" i="38" a="1"/>
  <c r="JA113" i="38" s="1"/>
  <c r="DN119" i="38" a="1"/>
  <c r="DN119" i="38" s="1"/>
  <c r="IL119" i="38" a="1"/>
  <c r="IL119" i="38" s="1"/>
  <c r="CY120" i="38" a="1"/>
  <c r="CY120" i="38" s="1"/>
  <c r="HW120" i="38" a="1"/>
  <c r="HW120" i="38" s="1"/>
  <c r="AA109" i="38" a="1"/>
  <c r="AA109" i="38" s="1"/>
  <c r="BG109" i="38" a="1"/>
  <c r="BG109" i="38" s="1"/>
  <c r="CM109" i="38" a="1"/>
  <c r="CM109" i="38" s="1"/>
  <c r="DS109" i="38" a="1"/>
  <c r="DS109" i="38" s="1"/>
  <c r="EY109" i="38" a="1"/>
  <c r="EY109" i="38" s="1"/>
  <c r="GE109" i="38" a="1"/>
  <c r="GE109" i="38" s="1"/>
  <c r="HO109" i="38" a="1"/>
  <c r="HO109" i="38" s="1"/>
  <c r="P110" i="38" a="1"/>
  <c r="P110" i="38" s="1"/>
  <c r="CB110" i="38" a="1"/>
  <c r="CB110" i="38" s="1"/>
  <c r="EN110" i="38" a="1"/>
  <c r="EN110" i="38" s="1"/>
  <c r="GZ110" i="38" a="1"/>
  <c r="GZ110" i="38" s="1"/>
  <c r="JL110" i="38" a="1"/>
  <c r="JL110" i="38" s="1"/>
  <c r="BM111" i="38" a="1"/>
  <c r="BM111" i="38" s="1"/>
  <c r="DY111" i="38" a="1"/>
  <c r="DY111" i="38" s="1"/>
  <c r="GK111" i="38" a="1"/>
  <c r="GK111" i="38" s="1"/>
  <c r="IW111" i="38" a="1"/>
  <c r="IW111" i="38" s="1"/>
  <c r="AX112" i="38" a="1"/>
  <c r="AX112" i="38" s="1"/>
  <c r="DJ112" i="38" a="1"/>
  <c r="DJ112" i="38" s="1"/>
  <c r="FV112" i="38" a="1"/>
  <c r="FV112" i="38" s="1"/>
  <c r="IH112" i="38" a="1"/>
  <c r="IH112" i="38" s="1"/>
  <c r="AI113" i="38" a="1"/>
  <c r="AI113" i="38" s="1"/>
  <c r="CU113" i="38" a="1"/>
  <c r="CU113" i="38" s="1"/>
  <c r="FG113" i="38" a="1"/>
  <c r="FG113" i="38" s="1"/>
  <c r="HS113" i="38" a="1"/>
  <c r="HS113" i="38" s="1"/>
  <c r="T119" i="38" a="1"/>
  <c r="T119" i="38" s="1"/>
  <c r="CF119" i="38" a="1"/>
  <c r="CF119" i="38" s="1"/>
  <c r="ER119" i="38" a="1"/>
  <c r="ER119" i="38" s="1"/>
  <c r="HD119" i="38" a="1"/>
  <c r="HD119" i="38" s="1"/>
  <c r="JP119" i="38" a="1"/>
  <c r="JP119" i="38" s="1"/>
  <c r="BQ120" i="38" a="1"/>
  <c r="BQ120" i="38" s="1"/>
  <c r="EA120" i="38" a="1"/>
  <c r="EA120" i="38" s="1"/>
  <c r="EE119" i="38" a="1"/>
  <c r="EE119" i="38" s="1"/>
  <c r="EZ113" i="38" a="1"/>
  <c r="EZ113" i="38" s="1"/>
  <c r="EY112" i="38" a="1"/>
  <c r="EY112" i="38" s="1"/>
  <c r="FC111" i="38" a="1"/>
  <c r="FC111" i="38" s="1"/>
  <c r="FR110" i="38" a="1"/>
  <c r="FR110" i="38" s="1"/>
  <c r="GJ120" i="38" a="1"/>
  <c r="GJ120" i="38" s="1"/>
  <c r="HT113" i="38" a="1"/>
  <c r="HT113" i="38" s="1"/>
  <c r="DK112" i="38" a="1"/>
  <c r="DK112" i="38" s="1"/>
  <c r="ED110" i="38" a="1"/>
  <c r="ED110" i="38" s="1"/>
  <c r="EK119" i="38" a="1"/>
  <c r="EK119" i="38" s="1"/>
  <c r="IG112" i="38" a="1"/>
  <c r="IG112" i="38" s="1"/>
  <c r="GY110" i="38" a="1"/>
  <c r="GY110" i="38" s="1"/>
  <c r="BP109" i="38" a="1"/>
  <c r="BP109" i="38" s="1"/>
  <c r="BM120" i="38" a="1"/>
  <c r="BM120" i="38" s="1"/>
  <c r="CB119" i="38" a="1"/>
  <c r="CB119" i="38" s="1"/>
  <c r="CA113" i="38" a="1"/>
  <c r="CA113" i="38" s="1"/>
  <c r="CP112" i="38" a="1"/>
  <c r="CP112" i="38" s="1"/>
  <c r="CO111" i="38" a="1"/>
  <c r="CO111" i="38" s="1"/>
  <c r="CY110" i="38" a="1"/>
  <c r="CY110" i="38" s="1"/>
  <c r="FF109" i="38" a="1"/>
  <c r="FF109" i="38" s="1"/>
  <c r="AD109" i="38" a="1"/>
  <c r="AD109" i="38" s="1"/>
  <c r="EM119" i="38" a="1"/>
  <c r="EM119" i="38" s="1"/>
  <c r="H112" i="38" a="1"/>
  <c r="H112" i="38" s="1"/>
  <c r="Q110" i="38" a="1"/>
  <c r="Q110" i="38" s="1"/>
  <c r="BT119" i="38" a="1"/>
  <c r="BT119" i="38" s="1"/>
  <c r="HT110" i="38" a="1"/>
  <c r="HT110" i="38" s="1"/>
  <c r="BM112" i="38" a="1"/>
  <c r="BM112" i="38" s="1"/>
  <c r="AV109" i="38" a="1"/>
  <c r="AV109" i="38" s="1"/>
  <c r="FK113" i="38" a="1"/>
  <c r="FK113" i="38" s="1"/>
  <c r="GJ111" i="38" a="1"/>
  <c r="GJ111" i="38" s="1"/>
  <c r="GF109" i="38" a="1"/>
  <c r="GF109" i="38" s="1"/>
  <c r="GK120" i="38" a="1"/>
  <c r="GK120" i="38" s="1"/>
  <c r="GJ119" i="38" a="1"/>
  <c r="GJ119" i="38" s="1"/>
  <c r="GI113" i="38" a="1"/>
  <c r="GI113" i="38" s="1"/>
  <c r="GX112" i="38" a="1"/>
  <c r="GX112" i="38" s="1"/>
  <c r="GW111" i="38" a="1"/>
  <c r="GW111" i="38" s="1"/>
  <c r="HL110" i="38" a="1"/>
  <c r="HL110" i="38" s="1"/>
  <c r="HV109" i="38" a="1"/>
  <c r="HV109" i="38" s="1"/>
  <c r="CL109" i="38" a="1"/>
  <c r="CL109" i="38" s="1"/>
  <c r="DC120" i="38" a="1"/>
  <c r="DC120" i="38" s="1"/>
  <c r="DL113" i="38" a="1"/>
  <c r="DL113" i="38" s="1"/>
  <c r="JB110" i="38" a="1"/>
  <c r="JB110" i="38" s="1"/>
  <c r="AO120" i="38" a="1"/>
  <c r="AO120" i="38" s="1"/>
  <c r="DI112" i="38" a="1"/>
  <c r="DI112" i="38" s="1"/>
  <c r="CB109" i="38" a="1"/>
  <c r="CB109" i="38" s="1"/>
  <c r="T110" i="38" a="1"/>
  <c r="T110" i="38" s="1"/>
  <c r="AF119" i="38" a="1"/>
  <c r="AF119" i="38" s="1"/>
  <c r="AR113" i="38" a="1"/>
  <c r="AR113" i="38" s="1"/>
  <c r="IU119" i="38" a="1"/>
  <c r="IU119" i="38" s="1"/>
  <c r="CT113" i="38" a="1"/>
  <c r="CT113" i="38" s="1"/>
  <c r="EN119" i="38" a="1"/>
  <c r="EN119" i="38" s="1"/>
  <c r="FP110" i="38" a="1"/>
  <c r="FP110" i="38" s="1"/>
  <c r="EF112" i="38" a="1"/>
  <c r="EF112" i="38" s="1"/>
  <c r="AM113" i="38" a="1"/>
  <c r="AM113" i="38" s="1"/>
  <c r="HY109" i="38" a="1"/>
  <c r="HY109" i="38" s="1"/>
  <c r="DB110" i="38" a="1"/>
  <c r="DB110" i="38" s="1"/>
  <c r="S111" i="38" a="1"/>
  <c r="S111" i="38" s="1"/>
  <c r="GU111" i="38" a="1"/>
  <c r="GU111" i="38" s="1"/>
  <c r="BX112" i="38" a="1"/>
  <c r="BX112" i="38" s="1"/>
  <c r="IZ112" i="38" a="1"/>
  <c r="IZ112" i="38" s="1"/>
  <c r="FQ113" i="38" a="1"/>
  <c r="FQ113" i="38" s="1"/>
  <c r="AT119" i="38" a="1"/>
  <c r="AT119" i="38" s="1"/>
  <c r="HV119" i="38" a="1"/>
  <c r="HV119" i="38" s="1"/>
  <c r="EM120" i="38" a="1"/>
  <c r="EM120" i="38" s="1"/>
  <c r="S109" i="38" a="1"/>
  <c r="S109" i="38" s="1"/>
  <c r="BC109" i="38" a="1"/>
  <c r="BC109" i="38" s="1"/>
  <c r="CS109" i="38" a="1"/>
  <c r="CS109" i="38" s="1"/>
  <c r="EQ109" i="38" a="1"/>
  <c r="EQ109" i="38" s="1"/>
  <c r="GA109" i="38" a="1"/>
  <c r="GA109" i="38" s="1"/>
  <c r="HZ109" i="38" a="1"/>
  <c r="HZ109" i="38" s="1"/>
  <c r="BL110" i="38" a="1"/>
  <c r="BL110" i="38" s="1"/>
  <c r="EF110" i="38" a="1"/>
  <c r="EF110" i="38" s="1"/>
  <c r="HK110" i="38" a="1"/>
  <c r="HK110" i="38" s="1"/>
  <c r="AW111" i="38" a="1"/>
  <c r="AW111" i="38" s="1"/>
  <c r="DQ111" i="38" a="1"/>
  <c r="DQ111" i="38" s="1"/>
  <c r="GV111" i="38" a="1"/>
  <c r="GV111" i="38" s="1"/>
  <c r="AH112" i="38" a="1"/>
  <c r="AH112" i="38" s="1"/>
  <c r="DB112" i="38" a="1"/>
  <c r="DB112" i="38" s="1"/>
  <c r="GG112" i="38" a="1"/>
  <c r="GG112" i="38" s="1"/>
  <c r="S113" i="38" a="1"/>
  <c r="S113" i="38" s="1"/>
  <c r="CM113" i="38" a="1"/>
  <c r="CM113" i="38" s="1"/>
  <c r="FR113" i="38" a="1"/>
  <c r="FR113" i="38" s="1"/>
  <c r="JO113" i="38" a="1"/>
  <c r="JO113" i="38" s="1"/>
  <c r="BX119" i="38" a="1"/>
  <c r="BX119" i="38" s="1"/>
  <c r="FE119" i="38" a="1"/>
  <c r="FE119" i="38" s="1"/>
  <c r="IZ119" i="38" a="1"/>
  <c r="IZ119" i="38" s="1"/>
  <c r="BI120" i="38" a="1"/>
  <c r="BI120" i="38" s="1"/>
  <c r="EC120" i="38" a="1"/>
  <c r="EC120" i="38" s="1"/>
  <c r="GO120" i="38" a="1"/>
  <c r="GO120" i="38" s="1"/>
  <c r="JA120" i="38" a="1"/>
  <c r="JA120" i="38" s="1"/>
  <c r="IQ112" i="38" a="1"/>
  <c r="IQ112" i="38" s="1"/>
  <c r="EH119" i="38" a="1"/>
  <c r="EH119" i="38" s="1"/>
  <c r="M119" i="38" a="1"/>
  <c r="M119" i="38" s="1"/>
  <c r="JL119" i="38" a="1"/>
  <c r="JL119" i="38" s="1"/>
  <c r="AC111" i="38" a="1"/>
  <c r="AC111" i="38" s="1"/>
  <c r="O119" i="38" a="1"/>
  <c r="O119" i="38" s="1"/>
  <c r="JO109" i="38" a="1"/>
  <c r="JO109" i="38" s="1"/>
  <c r="BN110" i="38" a="1"/>
  <c r="BN110" i="38" s="1"/>
  <c r="IP110" i="38" a="1"/>
  <c r="IP110" i="38" s="1"/>
  <c r="DS111" i="38" a="1"/>
  <c r="DS111" i="38" s="1"/>
  <c r="AJ112" i="38" a="1"/>
  <c r="AJ112" i="38" s="1"/>
  <c r="HL112" i="38" a="1"/>
  <c r="HL112" i="38" s="1"/>
  <c r="CO113" i="38" a="1"/>
  <c r="CO113" i="38" s="1"/>
  <c r="F119" i="38" a="1"/>
  <c r="F119" i="38" s="1"/>
  <c r="GH119" i="38" a="1"/>
  <c r="GH119" i="38" s="1"/>
  <c r="BK120" i="38" a="1"/>
  <c r="BK120" i="38" s="1"/>
  <c r="IM120" i="38" a="1"/>
  <c r="IM120" i="38" s="1"/>
  <c r="AO109" i="38" a="1"/>
  <c r="AO109" i="38" s="1"/>
  <c r="BY109" i="38" a="1"/>
  <c r="BY109" i="38" s="1"/>
  <c r="DW109" i="38" a="1"/>
  <c r="DW109" i="38" s="1"/>
  <c r="FM109" i="38" a="1"/>
  <c r="FM109" i="38" s="1"/>
  <c r="GW109" i="38" a="1"/>
  <c r="GW109" i="38" s="1"/>
  <c r="X110" i="38" a="1"/>
  <c r="X110" i="38" s="1"/>
  <c r="DC110" i="38" a="1"/>
  <c r="DC110" i="38" s="1"/>
  <c r="FW110" i="38" a="1"/>
  <c r="FW110" i="38" s="1"/>
  <c r="I111" i="38" a="1"/>
  <c r="I111" i="38" s="1"/>
  <c r="CN111" i="38" a="1"/>
  <c r="CN111" i="38" s="1"/>
  <c r="FH111" i="38" a="1"/>
  <c r="FH111" i="38" s="1"/>
  <c r="JE111" i="38" a="1"/>
  <c r="JE111" i="38" s="1"/>
  <c r="BY112" i="38" a="1"/>
  <c r="BY112" i="38" s="1"/>
  <c r="ES112" i="38" a="1"/>
  <c r="ES112" i="38" s="1"/>
  <c r="IP112" i="38" a="1"/>
  <c r="IP112" i="38" s="1"/>
  <c r="BJ113" i="38" a="1"/>
  <c r="BJ113" i="38" s="1"/>
  <c r="ED113" i="38" a="1"/>
  <c r="ED113" i="38" s="1"/>
  <c r="IA113" i="38" a="1"/>
  <c r="IA113" i="38" s="1"/>
  <c r="AW119" i="38" a="1"/>
  <c r="AW119" i="38" s="1"/>
  <c r="DQ119" i="38" a="1"/>
  <c r="DQ119" i="38" s="1"/>
  <c r="HL119" i="38" a="1"/>
  <c r="HL119" i="38" s="1"/>
  <c r="AH120" i="38" a="1"/>
  <c r="AH120" i="38" s="1"/>
  <c r="DJ120" i="38" a="1"/>
  <c r="DJ120" i="38" s="1"/>
  <c r="FV120" i="38" a="1"/>
  <c r="FV120" i="38" s="1"/>
  <c r="IH120" i="38" a="1"/>
  <c r="IH120" i="38" s="1"/>
  <c r="GF113" i="38" a="1"/>
  <c r="GF113" i="38" s="1"/>
  <c r="IV120" i="38" a="1"/>
  <c r="IV120" i="38" s="1"/>
  <c r="N120" i="38" a="1"/>
  <c r="N120" i="38" s="1"/>
  <c r="EO120" i="38" a="1"/>
  <c r="EO120" i="38" s="1"/>
  <c r="FA111" i="38" a="1"/>
  <c r="FA111" i="38" s="1"/>
  <c r="K120" i="38" a="1"/>
  <c r="K120" i="38" s="1"/>
  <c r="GO111" i="38" a="1"/>
  <c r="GO111" i="38" s="1"/>
  <c r="IG109" i="38" a="1"/>
  <c r="IG109" i="38" s="1"/>
  <c r="EX110" i="38" a="1"/>
  <c r="EX110" i="38" s="1"/>
  <c r="AA111" i="38" a="1"/>
  <c r="AA111" i="38" s="1"/>
  <c r="HC111" i="38" a="1"/>
  <c r="HC111" i="38" s="1"/>
  <c r="DT112" i="38" a="1"/>
  <c r="DT112" i="38" s="1"/>
  <c r="JH112" i="38" a="1"/>
  <c r="JH112" i="38" s="1"/>
  <c r="FY113" i="38" a="1"/>
  <c r="FY113" i="38" s="1"/>
  <c r="CP119" i="38" a="1"/>
  <c r="CP119" i="38" s="1"/>
  <c r="ID119" i="38" a="1"/>
  <c r="ID119" i="38" s="1"/>
  <c r="EU120" i="38" a="1"/>
  <c r="EU120" i="38" s="1"/>
  <c r="W109" i="38" a="1"/>
  <c r="W109" i="38" s="1"/>
  <c r="BM109" i="38" a="1"/>
  <c r="BM109" i="38" s="1"/>
  <c r="DK109" i="38" a="1"/>
  <c r="DK109" i="38" s="1"/>
  <c r="EU109" i="38" a="1"/>
  <c r="EU109" i="38" s="1"/>
  <c r="GK109" i="38" a="1"/>
  <c r="GK109" i="38" s="1"/>
  <c r="JK109" i="38" a="1"/>
  <c r="JK109" i="38" s="1"/>
  <c r="BT110" i="38" a="1"/>
  <c r="BT110" i="38" s="1"/>
  <c r="EY110" i="38" a="1"/>
  <c r="EY110" i="38" s="1"/>
  <c r="IV110" i="38" a="1"/>
  <c r="IV110" i="38" s="1"/>
  <c r="BE111" i="38" a="1"/>
  <c r="BE111" i="38" s="1"/>
  <c r="EJ111" i="38" a="1"/>
  <c r="EJ111" i="38" s="1"/>
  <c r="IG111" i="38" a="1"/>
  <c r="IG111" i="38" s="1"/>
  <c r="AP112" i="38" a="1"/>
  <c r="AP112" i="38" s="1"/>
  <c r="DU112" i="38" a="1"/>
  <c r="DU112" i="38" s="1"/>
  <c r="HR112" i="38" a="1"/>
  <c r="HR112" i="38" s="1"/>
  <c r="AA113" i="38" a="1"/>
  <c r="AA113" i="38" s="1"/>
  <c r="DF113" i="38" a="1"/>
  <c r="DF113" i="38" s="1"/>
  <c r="HC113" i="38" a="1"/>
  <c r="HC113" i="38" s="1"/>
  <c r="L119" i="38" a="1"/>
  <c r="L119" i="38" s="1"/>
  <c r="CS119" i="38" a="1"/>
  <c r="CS119" i="38" s="1"/>
  <c r="GN119" i="38" a="1"/>
  <c r="GN119" i="38" s="1"/>
  <c r="JH119" i="38" a="1"/>
  <c r="JH119" i="38" s="1"/>
  <c r="CD120" i="38" a="1"/>
  <c r="CD120" i="38" s="1"/>
  <c r="ES120" i="38" a="1"/>
  <c r="ES120" i="38" s="1"/>
  <c r="HE120" i="38" a="1"/>
  <c r="HE120" i="38" s="1"/>
  <c r="CU120" i="38" a="1"/>
  <c r="CU120" i="38" s="1"/>
  <c r="CS120" i="38" a="1"/>
  <c r="CS120" i="38" s="1"/>
  <c r="CH120" i="38" a="1"/>
  <c r="CH120" i="38" s="1"/>
  <c r="GE111" i="38" a="1"/>
  <c r="GE111" i="38" s="1"/>
  <c r="HE113" i="38" a="1"/>
  <c r="HE113" i="38" s="1"/>
  <c r="IE120" i="38" a="1"/>
  <c r="IE120" i="38" s="1"/>
  <c r="FK109" i="38" a="1"/>
  <c r="FK109" i="38" s="1"/>
  <c r="II110" i="38" a="1"/>
  <c r="II110" i="38" s="1"/>
  <c r="GS111" i="38" a="1"/>
  <c r="GS111" i="38" s="1"/>
  <c r="BG113" i="38" a="1"/>
  <c r="BG113" i="38" s="1"/>
  <c r="GC119" i="38" a="1"/>
  <c r="GC119" i="38" s="1"/>
  <c r="DZ120" i="38" a="1"/>
  <c r="DZ120" i="38" s="1"/>
  <c r="EL110" i="38" a="1"/>
  <c r="EL110" i="38" s="1"/>
  <c r="FR109" i="38" a="1"/>
  <c r="FR109" i="38" s="1"/>
  <c r="DZ110" i="38" a="1"/>
  <c r="DZ110" i="38" s="1"/>
  <c r="EZ112" i="38" a="1"/>
  <c r="EZ112" i="38" s="1"/>
  <c r="IU120" i="38" a="1"/>
  <c r="IU120" i="38" s="1"/>
  <c r="GS109" i="38" a="1"/>
  <c r="GS109" i="38" s="1"/>
  <c r="AR111" i="38" a="1"/>
  <c r="AR111" i="38" s="1"/>
  <c r="JM111" i="38" a="1"/>
  <c r="JM111" i="38" s="1"/>
  <c r="DV113" i="38" a="1"/>
  <c r="DV113" i="38" s="1"/>
  <c r="IW119" i="38" a="1"/>
  <c r="IW119" i="38" s="1"/>
  <c r="HR120" i="38" a="1"/>
  <c r="HR120" i="38" s="1"/>
  <c r="GG119" i="38" a="1"/>
  <c r="GG119" i="38" s="1"/>
  <c r="BA111" i="38" a="1"/>
  <c r="BA111" i="38" s="1"/>
  <c r="FP112" i="38" a="1"/>
  <c r="FP112" i="38" s="1"/>
  <c r="GP119" i="38" a="1"/>
  <c r="GP119" i="38" s="1"/>
  <c r="BO109" i="38" a="1"/>
  <c r="BO109" i="38" s="1"/>
  <c r="AQ110" i="38" a="1"/>
  <c r="AQ110" i="38" s="1"/>
  <c r="FP111" i="38" a="1"/>
  <c r="FP111" i="38" s="1"/>
  <c r="DZ112" i="38" a="1"/>
  <c r="DZ112" i="38" s="1"/>
  <c r="IT113" i="38" a="1"/>
  <c r="IT113" i="38" s="1"/>
  <c r="DE120" i="38" a="1"/>
  <c r="DE120" i="38" s="1"/>
  <c r="DI113" i="38" a="1"/>
  <c r="DI113" i="38" s="1"/>
  <c r="DK110" i="38" a="1"/>
  <c r="DK110" i="38" s="1"/>
  <c r="FP119" i="38" a="1"/>
  <c r="FP119" i="38" s="1"/>
  <c r="AC113" i="38" a="1"/>
  <c r="AC113" i="38" s="1"/>
  <c r="AQ113" i="38" a="1"/>
  <c r="AQ113" i="38" s="1"/>
  <c r="JM120" i="38" a="1"/>
  <c r="JM120" i="38" s="1"/>
  <c r="JJ119" i="38" a="1"/>
  <c r="JJ119" i="38" s="1"/>
  <c r="EK112" i="38" a="1"/>
  <c r="EK112" i="38" s="1"/>
  <c r="DB113" i="38" a="1"/>
  <c r="DB113" i="38" s="1"/>
  <c r="AS109" i="38" a="1"/>
  <c r="AS109" i="38" s="1"/>
  <c r="BG110" i="38" a="1"/>
  <c r="BG110" i="38" s="1"/>
  <c r="HM111" i="38" a="1"/>
  <c r="HM111" i="38" s="1"/>
  <c r="JP113" i="38" a="1"/>
  <c r="JP113" i="38" s="1"/>
  <c r="IN112" i="38" a="1"/>
  <c r="IN112" i="38" s="1"/>
  <c r="HH120" i="38" a="1"/>
  <c r="HH120" i="38" s="1"/>
  <c r="EV120" i="38" a="1"/>
  <c r="EV120" i="38" s="1"/>
  <c r="CJ120" i="38" a="1"/>
  <c r="CJ120" i="38" s="1"/>
  <c r="X120" i="38" a="1"/>
  <c r="X120" i="38" s="1"/>
  <c r="HW119" i="38" a="1"/>
  <c r="HW119" i="38" s="1"/>
  <c r="FF119" i="38" a="1"/>
  <c r="FF119" i="38" s="1"/>
  <c r="CT119" i="38" a="1"/>
  <c r="CT119" i="38" s="1"/>
  <c r="AH119" i="38" a="1"/>
  <c r="AH119" i="38" s="1"/>
  <c r="IG113" i="38" a="1"/>
  <c r="IG113" i="38" s="1"/>
  <c r="FU113" i="38" a="1"/>
  <c r="FU113" i="38" s="1"/>
  <c r="CS113" i="38" a="1"/>
  <c r="CS113" i="38" s="1"/>
  <c r="AG113" i="38" a="1"/>
  <c r="AG113" i="38" s="1"/>
  <c r="IF112" i="38" a="1"/>
  <c r="IF112" i="38" s="1"/>
  <c r="FT112" i="38" a="1"/>
  <c r="FT112" i="38" s="1"/>
  <c r="DH112" i="38" a="1"/>
  <c r="DH112" i="38" s="1"/>
  <c r="AV112" i="38" a="1"/>
  <c r="AV112" i="38" s="1"/>
  <c r="IP111" i="38" a="1"/>
  <c r="IP111" i="38" s="1"/>
  <c r="GD111" i="38" a="1"/>
  <c r="GD111" i="38" s="1"/>
  <c r="DR111" i="38" a="1"/>
  <c r="DR111" i="38" s="1"/>
  <c r="BF111" i="38" a="1"/>
  <c r="BF111" i="38" s="1"/>
  <c r="JE110" i="38" a="1"/>
  <c r="JE110" i="38" s="1"/>
  <c r="GS110" i="38" a="1"/>
  <c r="GS110" i="38" s="1"/>
  <c r="EG110" i="38" a="1"/>
  <c r="EG110" i="38" s="1"/>
  <c r="BU110" i="38" a="1"/>
  <c r="BU110" i="38" s="1"/>
  <c r="I110" i="38" a="1"/>
  <c r="I110" i="38" s="1"/>
  <c r="IF120" i="38" a="1"/>
  <c r="IF120" i="38" s="1"/>
  <c r="DH120" i="38" a="1"/>
  <c r="DH120" i="38" s="1"/>
  <c r="IE119" i="38" a="1"/>
  <c r="IE119" i="38" s="1"/>
  <c r="DR119" i="38" a="1"/>
  <c r="DR119" i="38" s="1"/>
  <c r="JE113" i="38" a="1"/>
  <c r="JE113" i="38" s="1"/>
  <c r="EG113" i="38" a="1"/>
  <c r="EG113" i="38" s="1"/>
  <c r="T113" i="38" a="1"/>
  <c r="T113" i="38" s="1"/>
  <c r="HH112" i="38" a="1"/>
  <c r="HH112" i="38" s="1"/>
  <c r="EV112" i="38" a="1"/>
  <c r="EV112" i="38" s="1"/>
  <c r="AI112" i="38" a="1"/>
  <c r="AI112" i="38" s="1"/>
  <c r="FF111" i="38" a="1"/>
  <c r="FF111" i="38" s="1"/>
  <c r="AH111" i="38" a="1"/>
  <c r="AH111" i="38" s="1"/>
  <c r="FZ110" i="38" a="1"/>
  <c r="FZ110" i="38" s="1"/>
  <c r="AL110" i="38" a="1"/>
  <c r="AL110" i="38" s="1"/>
  <c r="IT120" i="38" a="1"/>
  <c r="IT120" i="38" s="1"/>
  <c r="DQ120" i="38" a="1"/>
  <c r="DQ120" i="38" s="1"/>
  <c r="JI119" i="38" a="1"/>
  <c r="JI119" i="38" s="1"/>
  <c r="AS119" i="38" a="1"/>
  <c r="AS119" i="38" s="1"/>
  <c r="DO113" i="38" a="1"/>
  <c r="DO113" i="38" s="1"/>
  <c r="ED112" i="38" a="1"/>
  <c r="ED112" i="38" s="1"/>
  <c r="DM111" i="38" a="1"/>
  <c r="DM111" i="38" s="1"/>
  <c r="CV110" i="38" a="1"/>
  <c r="CV110" i="38" s="1"/>
  <c r="ER109" i="38" a="1"/>
  <c r="ER109" i="38" s="1"/>
  <c r="T109" i="38" a="1"/>
  <c r="T109" i="38" s="1"/>
  <c r="FE120" i="38" a="1"/>
  <c r="FE120" i="38" s="1"/>
  <c r="Q120" i="38" a="1"/>
  <c r="Q120" i="38" s="1"/>
  <c r="FD119" i="38" a="1"/>
  <c r="FD119" i="38" s="1"/>
  <c r="U119" i="38" a="1"/>
  <c r="U119" i="38" s="1"/>
  <c r="FC113" i="38" a="1"/>
  <c r="FC113" i="38" s="1"/>
  <c r="AE113" i="38" a="1"/>
  <c r="AE113" i="38" s="1"/>
  <c r="FR112" i="38" a="1"/>
  <c r="FR112" i="38" s="1"/>
  <c r="AT112" i="38" a="1"/>
  <c r="AT112" i="38" s="1"/>
  <c r="FQ111" i="38" a="1"/>
  <c r="FQ111" i="38" s="1"/>
  <c r="AS111" i="38" a="1"/>
  <c r="AS111" i="38" s="1"/>
  <c r="GF110" i="38" a="1"/>
  <c r="GF110" i="38" s="1"/>
  <c r="BC110" i="38" a="1"/>
  <c r="BC110" i="38" s="1"/>
  <c r="GX109" i="38" a="1"/>
  <c r="GX109" i="38" s="1"/>
  <c r="EH109" i="38" a="1"/>
  <c r="EH109" i="38" s="1"/>
  <c r="BR109" i="38" a="1"/>
  <c r="BR109" i="38" s="1"/>
  <c r="F109" i="38" a="1"/>
  <c r="F109" i="38" s="1"/>
  <c r="AQ120" i="38" a="1"/>
  <c r="AQ120" i="38" s="1"/>
  <c r="AU119" i="38" a="1"/>
  <c r="AU119" i="38" s="1"/>
  <c r="AZ113" i="38" a="1"/>
  <c r="AZ113" i="38" s="1"/>
  <c r="GA111" i="38" a="1"/>
  <c r="GA111" i="38" s="1"/>
  <c r="GK110" i="38" a="1"/>
  <c r="GK110" i="38" s="1"/>
  <c r="HY120" i="38" a="1"/>
  <c r="HY120" i="38" s="1"/>
  <c r="HX119" i="38" a="1"/>
  <c r="HX119" i="38" s="1"/>
  <c r="IH113" i="38" a="1"/>
  <c r="IH113" i="38" s="1"/>
  <c r="JA111" i="38" a="1"/>
  <c r="JA111" i="38" s="1"/>
  <c r="AZ110" i="38" a="1"/>
  <c r="AZ110" i="38" s="1"/>
  <c r="FF113" i="38" a="1"/>
  <c r="FF113" i="38" s="1"/>
  <c r="ES111" i="38" a="1"/>
  <c r="ES111" i="38" s="1"/>
  <c r="GN109" i="38" a="1"/>
  <c r="GN109" i="38" s="1"/>
  <c r="GL111" i="38" a="1"/>
  <c r="GL111" i="38" s="1"/>
  <c r="HT109" i="38" a="1"/>
  <c r="HT109" i="38" s="1"/>
  <c r="IZ109" i="38" a="1"/>
  <c r="IZ109" i="38" s="1"/>
  <c r="U110" i="38" a="1"/>
  <c r="U110" i="38" s="1"/>
  <c r="BA110" i="38" a="1"/>
  <c r="BA110" i="38" s="1"/>
  <c r="CG110" i="38" a="1"/>
  <c r="CG110" i="38" s="1"/>
  <c r="DM110" i="38" a="1"/>
  <c r="DM110" i="38" s="1"/>
  <c r="ES110" i="38" a="1"/>
  <c r="ES110" i="38" s="1"/>
  <c r="FY110" i="38" a="1"/>
  <c r="FY110" i="38" s="1"/>
  <c r="HE110" i="38" a="1"/>
  <c r="HE110" i="38" s="1"/>
  <c r="IK110" i="38" a="1"/>
  <c r="IK110" i="38" s="1"/>
  <c r="F111" i="38" a="1"/>
  <c r="F111" i="38" s="1"/>
  <c r="AL111" i="38" a="1"/>
  <c r="AL111" i="38" s="1"/>
  <c r="BR111" i="38" a="1"/>
  <c r="BR111" i="38" s="1"/>
  <c r="CX111" i="38" a="1"/>
  <c r="CX111" i="38" s="1"/>
  <c r="ED111" i="38" a="1"/>
  <c r="ED111" i="38" s="1"/>
  <c r="FJ111" i="38" a="1"/>
  <c r="FJ111" i="38" s="1"/>
  <c r="GP111" i="38" a="1"/>
  <c r="GP111" i="38" s="1"/>
  <c r="HV111" i="38" a="1"/>
  <c r="HV111" i="38" s="1"/>
  <c r="JB111" i="38" a="1"/>
  <c r="JB111" i="38" s="1"/>
  <c r="W112" i="38" a="1"/>
  <c r="W112" i="38" s="1"/>
  <c r="BC112" i="38" a="1"/>
  <c r="BC112" i="38" s="1"/>
  <c r="CI112" i="38" a="1"/>
  <c r="CI112" i="38" s="1"/>
  <c r="DO112" i="38" a="1"/>
  <c r="DO112" i="38" s="1"/>
  <c r="EU112" i="38" a="1"/>
  <c r="EU112" i="38" s="1"/>
  <c r="GA112" i="38" a="1"/>
  <c r="GA112" i="38" s="1"/>
  <c r="HG112" i="38" a="1"/>
  <c r="HG112" i="38" s="1"/>
  <c r="IM112" i="38" a="1"/>
  <c r="IM112" i="38" s="1"/>
  <c r="H113" i="38" a="1"/>
  <c r="H113" i="38" s="1"/>
  <c r="AN113" i="38" a="1"/>
  <c r="AN113" i="38" s="1"/>
  <c r="BT113" i="38" a="1"/>
  <c r="BT113" i="38" s="1"/>
  <c r="CZ113" i="38" a="1"/>
  <c r="CZ113" i="38" s="1"/>
  <c r="EF113" i="38" a="1"/>
  <c r="EF113" i="38" s="1"/>
  <c r="FL113" i="38" a="1"/>
  <c r="FL113" i="38" s="1"/>
  <c r="GR113" i="38" a="1"/>
  <c r="GR113" i="38" s="1"/>
  <c r="HX113" i="38" a="1"/>
  <c r="HX113" i="38" s="1"/>
  <c r="JD113" i="38" a="1"/>
  <c r="JD113" i="38" s="1"/>
  <c r="AA119" i="38" a="1"/>
  <c r="AA119" i="38" s="1"/>
  <c r="BG119" i="38" a="1"/>
  <c r="BG119" i="38" s="1"/>
  <c r="CM119" i="38" a="1"/>
  <c r="CM119" i="38" s="1"/>
  <c r="DS119" i="38" a="1"/>
  <c r="DS119" i="38" s="1"/>
  <c r="EY119" i="38" a="1"/>
  <c r="EY119" i="38" s="1"/>
  <c r="GE119" i="38" a="1"/>
  <c r="GE119" i="38" s="1"/>
  <c r="HK119" i="38" a="1"/>
  <c r="HK119" i="38" s="1"/>
  <c r="IQ119" i="38" a="1"/>
  <c r="IQ119" i="38" s="1"/>
  <c r="L120" i="38" a="1"/>
  <c r="L120" i="38" s="1"/>
  <c r="AR120" i="38" a="1"/>
  <c r="AR120" i="38" s="1"/>
  <c r="BX120" i="38" a="1"/>
  <c r="BX120" i="38" s="1"/>
  <c r="DD120" i="38" a="1"/>
  <c r="DD120" i="38" s="1"/>
  <c r="EJ120" i="38" a="1"/>
  <c r="EJ120" i="38" s="1"/>
  <c r="FP120" i="38" a="1"/>
  <c r="FP120" i="38" s="1"/>
  <c r="GV120" i="38" a="1"/>
  <c r="GV120" i="38" s="1"/>
  <c r="IB120" i="38" a="1"/>
  <c r="IB120" i="38" s="1"/>
  <c r="JH120" i="38" a="1"/>
  <c r="JH120" i="38" s="1"/>
  <c r="FW120" i="38" a="1"/>
  <c r="FW120" i="38" s="1"/>
  <c r="AY120" i="38" a="1"/>
  <c r="AY120" i="38" s="1"/>
  <c r="GA119" i="38" a="1"/>
  <c r="GA119" i="38" s="1"/>
  <c r="BC119" i="38" a="1"/>
  <c r="BC119" i="38" s="1"/>
  <c r="GV113" i="38" a="1"/>
  <c r="GV113" i="38" s="1"/>
  <c r="BH113" i="38" a="1"/>
  <c r="BH113" i="38" s="1"/>
  <c r="GU112" i="38" a="1"/>
  <c r="GU112" i="38" s="1"/>
  <c r="BW112" i="38" a="1"/>
  <c r="BW112" i="38" s="1"/>
  <c r="GY111" i="38" a="1"/>
  <c r="GY111" i="38" s="1"/>
  <c r="CA111" i="38" a="1"/>
  <c r="CA111" i="38" s="1"/>
  <c r="HN110" i="38" a="1"/>
  <c r="HN110" i="38" s="1"/>
  <c r="CP110" i="38" a="1"/>
  <c r="CP110" i="38" s="1"/>
  <c r="HX109" i="38" a="1"/>
  <c r="HX109" i="38" s="1"/>
  <c r="P120" i="38" a="1"/>
  <c r="P120" i="38" s="1"/>
  <c r="AP119" i="38" a="1"/>
  <c r="AP119" i="38" s="1"/>
  <c r="BE113" i="38" a="1"/>
  <c r="BE113" i="38" s="1"/>
  <c r="FW112" i="38" a="1"/>
  <c r="FW112" i="38" s="1"/>
  <c r="HR111" i="38" a="1"/>
  <c r="HR111" i="38" s="1"/>
  <c r="HV110" i="38" a="1"/>
  <c r="HV110" i="38" s="1"/>
  <c r="IK109" i="38" a="1"/>
  <c r="IK109" i="38" s="1"/>
  <c r="AT120" i="38" a="1"/>
  <c r="AT120" i="38" s="1"/>
  <c r="BY119" i="38" a="1"/>
  <c r="BY119" i="38" s="1"/>
  <c r="EP113" i="38" a="1"/>
  <c r="EP113" i="38" s="1"/>
  <c r="FJ112" i="38" a="1"/>
  <c r="FJ112" i="38" s="1"/>
  <c r="FD111" i="38" a="1"/>
  <c r="FD111" i="38" s="1"/>
  <c r="EB110" i="38" a="1"/>
  <c r="EB110" i="38" s="1"/>
  <c r="FH109" i="38" a="1"/>
  <c r="FH109" i="38" s="1"/>
  <c r="AJ109" i="38" a="1"/>
  <c r="AJ109" i="38" s="1"/>
  <c r="FU120" i="38" a="1"/>
  <c r="FU120" i="38" s="1"/>
  <c r="AG120" i="38" a="1"/>
  <c r="AG120" i="38" s="1"/>
  <c r="FT119" i="38" a="1"/>
  <c r="FT119" i="38" s="1"/>
  <c r="AV119" i="38" a="1"/>
  <c r="AV119" i="38" s="1"/>
  <c r="FS113" i="38" a="1"/>
  <c r="FS113" i="38" s="1"/>
  <c r="AU113" i="38" a="1"/>
  <c r="AU113" i="38" s="1"/>
  <c r="GH112" i="38" a="1"/>
  <c r="GH112" i="38" s="1"/>
  <c r="BJ112" i="38" a="1"/>
  <c r="BJ112" i="38" s="1"/>
  <c r="GG111" i="38" a="1"/>
  <c r="GG111" i="38" s="1"/>
  <c r="BI111" i="38" a="1"/>
  <c r="BI111" i="38" s="1"/>
  <c r="GV110" i="38" a="1"/>
  <c r="GV110" i="38" s="1"/>
  <c r="BS110" i="38" a="1"/>
  <c r="BS110" i="38" s="1"/>
  <c r="HF109" i="38" a="1"/>
  <c r="HF109" i="38" s="1"/>
  <c r="EP109" i="38" a="1"/>
  <c r="EP109" i="38" s="1"/>
  <c r="BZ109" i="38" a="1"/>
  <c r="BZ109" i="38" s="1"/>
  <c r="N109" i="38" a="1"/>
  <c r="N109" i="38" s="1"/>
  <c r="BW120" i="38" a="1"/>
  <c r="BW120" i="38" s="1"/>
  <c r="CA119" i="38" a="1"/>
  <c r="CA119" i="38" s="1"/>
  <c r="CF113" i="38" a="1"/>
  <c r="CF113" i="38" s="1"/>
  <c r="HG111" i="38" a="1"/>
  <c r="HG111" i="38" s="1"/>
  <c r="HQ110" i="38" a="1"/>
  <c r="HQ110" i="38" s="1"/>
  <c r="JJ120" i="38" a="1"/>
  <c r="JJ120" i="38" s="1"/>
  <c r="I120" i="38" a="1"/>
  <c r="I120" i="38" s="1"/>
  <c r="H119" i="38" a="1"/>
  <c r="H119" i="38" s="1"/>
  <c r="BB112" i="38" a="1"/>
  <c r="BB112" i="38" s="1"/>
  <c r="DG110" i="38" a="1"/>
  <c r="DG110" i="38" s="1"/>
  <c r="AR109" i="38" a="1"/>
  <c r="AR109" i="38" s="1"/>
  <c r="HE111" i="38" a="1"/>
  <c r="HE111" i="38" s="1"/>
  <c r="IT109" i="38" a="1"/>
  <c r="IT109" i="38" s="1"/>
  <c r="JP110" i="38" a="1"/>
  <c r="JP110" i="38" s="1"/>
  <c r="IX113" i="38" a="1"/>
  <c r="IX113" i="38" s="1"/>
  <c r="AW112" i="38" a="1"/>
  <c r="AW112" i="38" s="1"/>
  <c r="AJ110" i="38" a="1"/>
  <c r="AJ110" i="38" s="1"/>
  <c r="IW120" i="38" a="1"/>
  <c r="IW120" i="38" s="1"/>
  <c r="IV119" i="38" a="1"/>
  <c r="IV119" i="38" s="1"/>
  <c r="IU113" i="38" a="1"/>
  <c r="IU113" i="38" s="1"/>
  <c r="JJ112" i="38" a="1"/>
  <c r="JJ112" i="38" s="1"/>
  <c r="N112" i="38" a="1"/>
  <c r="N112" i="38" s="1"/>
  <c r="M111" i="38" a="1"/>
  <c r="M111" i="38" s="1"/>
  <c r="W110" i="38" a="1"/>
  <c r="W110" i="38" s="1"/>
  <c r="DR109" i="38" a="1"/>
  <c r="DR109" i="38" s="1"/>
  <c r="IA120" i="38" a="1"/>
  <c r="IA120" i="38" s="1"/>
  <c r="HY113" i="38" a="1"/>
  <c r="HY113" i="38" s="1"/>
  <c r="DO111" i="38" a="1"/>
  <c r="DO111" i="38" s="1"/>
  <c r="FM120" i="38" a="1"/>
  <c r="FM120" i="38" s="1"/>
  <c r="CD113" i="38" a="1"/>
  <c r="CD113" i="38" s="1"/>
  <c r="HD109" i="38" a="1"/>
  <c r="HD109" i="38" s="1"/>
  <c r="JK110" i="38" a="1"/>
  <c r="JK110" i="38" s="1"/>
  <c r="CH109" i="38" a="1"/>
  <c r="CH109" i="38" s="1"/>
  <c r="HQ109" i="38" a="1"/>
  <c r="HQ109" i="38" s="1"/>
  <c r="CD110" i="38" a="1"/>
  <c r="CD110" i="38" s="1"/>
  <c r="HB110" i="38" a="1"/>
  <c r="HB110" i="38" s="1"/>
  <c r="BO111" i="38" a="1"/>
  <c r="BO111" i="38" s="1"/>
  <c r="GM111" i="38" a="1"/>
  <c r="GM111" i="38" s="1"/>
  <c r="AZ112" i="38" a="1"/>
  <c r="AZ112" i="38" s="1"/>
  <c r="FX112" i="38" a="1"/>
  <c r="FX112" i="38" s="1"/>
  <c r="AK113" i="38" a="1"/>
  <c r="AK113" i="38" s="1"/>
  <c r="FI113" i="38" a="1"/>
  <c r="FI113" i="38" s="1"/>
  <c r="V119" i="38" a="1"/>
  <c r="V119" i="38" s="1"/>
  <c r="ET119" i="38" a="1"/>
  <c r="ET119" i="38" s="1"/>
  <c r="G120" i="38" a="1"/>
  <c r="G120" i="38" s="1"/>
  <c r="EE120" i="38" a="1"/>
  <c r="EE120" i="38" s="1"/>
  <c r="JC120" i="38" a="1"/>
  <c r="JC120" i="38" s="1"/>
  <c r="AK109" i="38" a="1"/>
  <c r="AK109" i="38" s="1"/>
  <c r="BQ109" i="38" a="1"/>
  <c r="BQ109" i="38" s="1"/>
  <c r="CW109" i="38" a="1"/>
  <c r="CW109" i="38" s="1"/>
  <c r="EC109" i="38" a="1"/>
  <c r="EC109" i="38" s="1"/>
  <c r="FI109" i="38" a="1"/>
  <c r="FI109" i="38" s="1"/>
  <c r="GO109" i="38" a="1"/>
  <c r="GO109" i="38" s="1"/>
  <c r="IH109" i="38" a="1"/>
  <c r="IH109" i="38" s="1"/>
  <c r="AI110" i="38" a="1"/>
  <c r="AI110" i="38" s="1"/>
  <c r="CU110" i="38" a="1"/>
  <c r="CU110" i="38" s="1"/>
  <c r="FG110" i="38" a="1"/>
  <c r="FG110" i="38" s="1"/>
  <c r="HS110" i="38" a="1"/>
  <c r="HS110" i="38" s="1"/>
  <c r="T111" i="38" a="1"/>
  <c r="T111" i="38" s="1"/>
  <c r="CF111" i="38" a="1"/>
  <c r="CF111" i="38" s="1"/>
  <c r="ER111" i="38" a="1"/>
  <c r="ER111" i="38" s="1"/>
  <c r="HD111" i="38" a="1"/>
  <c r="HD111" i="38" s="1"/>
  <c r="JP111" i="38" a="1"/>
  <c r="JP111" i="38" s="1"/>
  <c r="BQ112" i="38" a="1"/>
  <c r="BQ112" i="38" s="1"/>
  <c r="EC112" i="38" a="1"/>
  <c r="EC112" i="38" s="1"/>
  <c r="GO112" i="38" a="1"/>
  <c r="GO112" i="38" s="1"/>
  <c r="JA112" i="38" a="1"/>
  <c r="JA112" i="38" s="1"/>
  <c r="BB113" i="38" a="1"/>
  <c r="BB113" i="38" s="1"/>
  <c r="DN113" i="38" a="1"/>
  <c r="DN113" i="38" s="1"/>
  <c r="FZ113" i="38" a="1"/>
  <c r="FZ113" i="38" s="1"/>
  <c r="IL113" i="38" a="1"/>
  <c r="IL113" i="38" s="1"/>
  <c r="AO119" i="38" a="1"/>
  <c r="AO119" i="38" s="1"/>
  <c r="DA119" i="38" a="1"/>
  <c r="DA119" i="38" s="1"/>
  <c r="FM119" i="38" a="1"/>
  <c r="FM119" i="38" s="1"/>
  <c r="HY119" i="38" a="1"/>
  <c r="HY119" i="38" s="1"/>
  <c r="Z120" i="38" a="1"/>
  <c r="Z120" i="38" s="1"/>
  <c r="CL120" i="38" a="1"/>
  <c r="CL120" i="38" s="1"/>
  <c r="BO120" i="38" a="1"/>
  <c r="BO120" i="38" s="1"/>
  <c r="BS119" i="38" a="1"/>
  <c r="BS119" i="38" s="1"/>
  <c r="BX113" i="38" a="1"/>
  <c r="BX113" i="38" s="1"/>
  <c r="CM112" i="38" a="1"/>
  <c r="CM112" i="38" s="1"/>
  <c r="CQ111" i="38" a="1"/>
  <c r="CQ111" i="38" s="1"/>
  <c r="DF110" i="38" a="1"/>
  <c r="DF110" i="38" s="1"/>
  <c r="BL120" i="38" a="1"/>
  <c r="BL120" i="38" s="1"/>
  <c r="CK113" i="38" a="1"/>
  <c r="CK113" i="38" s="1"/>
  <c r="IX111" i="38" a="1"/>
  <c r="IX111" i="38" s="1"/>
  <c r="JL109" i="38" a="1"/>
  <c r="JL109" i="38" s="1"/>
  <c r="BI119" i="38" a="1"/>
  <c r="BI119" i="38" s="1"/>
  <c r="FE112" i="38" a="1"/>
  <c r="FE112" i="38" s="1"/>
  <c r="DW110" i="38" a="1"/>
  <c r="DW110" i="38" s="1"/>
  <c r="X109" i="38" a="1"/>
  <c r="X109" i="38" s="1"/>
  <c r="V120" i="38" a="1"/>
  <c r="V120" i="38" s="1"/>
  <c r="AK119" i="38" a="1"/>
  <c r="AK119" i="38" s="1"/>
  <c r="AP113" i="38" a="1"/>
  <c r="AP113" i="38" s="1"/>
  <c r="BE112" i="38" a="1"/>
  <c r="BE112" i="38" s="1"/>
  <c r="BD111" i="38" a="1"/>
  <c r="BD111" i="38" s="1"/>
  <c r="BH110" i="38" a="1"/>
  <c r="BH110" i="38" s="1"/>
  <c r="EL109" i="38" a="1"/>
  <c r="EL109" i="38" s="1"/>
  <c r="J109" i="38" a="1"/>
  <c r="J109" i="38" s="1"/>
  <c r="BK119" i="38" a="1"/>
  <c r="BK119" i="38" s="1"/>
  <c r="GQ111" i="38" a="1"/>
  <c r="GQ111" i="38" s="1"/>
  <c r="IO120" i="38" a="1"/>
  <c r="IO120" i="38" s="1"/>
  <c r="JC113" i="38" a="1"/>
  <c r="JC113" i="38" s="1"/>
  <c r="CA110" i="38" a="1"/>
  <c r="CA110" i="38" s="1"/>
  <c r="FY111" i="38" a="1"/>
  <c r="FY111" i="38" s="1"/>
  <c r="GL113" i="38" a="1"/>
  <c r="GL113" i="38" s="1"/>
  <c r="DJ113" i="38" a="1"/>
  <c r="DJ113" i="38" s="1"/>
  <c r="CW111" i="38" a="1"/>
  <c r="CW111" i="38" s="1"/>
  <c r="EN109" i="38" a="1"/>
  <c r="EN109" i="38" s="1"/>
  <c r="ET120" i="38" a="1"/>
  <c r="ET120" i="38" s="1"/>
  <c r="ES119" i="38" a="1"/>
  <c r="ES119" i="38" s="1"/>
  <c r="EX113" i="38" a="1"/>
  <c r="EX113" i="38" s="1"/>
  <c r="FM112" i="38" a="1"/>
  <c r="FM112" i="38" s="1"/>
  <c r="FL111" i="38" a="1"/>
  <c r="FL111" i="38" s="1"/>
  <c r="GA110" i="38" a="1"/>
  <c r="GA110" i="38" s="1"/>
  <c r="GT109" i="38" a="1"/>
  <c r="GT109" i="38" s="1"/>
  <c r="BN109" i="38" a="1"/>
  <c r="BN109" i="38" s="1"/>
  <c r="AA120" i="38" a="1"/>
  <c r="AA120" i="38" s="1"/>
  <c r="AJ113" i="38" a="1"/>
  <c r="AJ113" i="38" s="1"/>
  <c r="FU110" i="38" a="1"/>
  <c r="FU110" i="38" s="1"/>
  <c r="HH119" i="38" a="1"/>
  <c r="HH119" i="38" s="1"/>
  <c r="HU111" i="38" a="1"/>
  <c r="HU111" i="38" s="1"/>
  <c r="BS113" i="38" a="1"/>
  <c r="BS113" i="38" s="1"/>
  <c r="FX109" i="38" a="1"/>
  <c r="FX109" i="38" s="1"/>
  <c r="EJ113" i="38" a="1"/>
  <c r="EJ113" i="38" s="1"/>
  <c r="BG112" i="38" a="1"/>
  <c r="BG112" i="38" s="1"/>
  <c r="Y113" i="38" a="1"/>
  <c r="Y113" i="38" s="1"/>
  <c r="JL111" i="38" a="1"/>
  <c r="JL111" i="38" s="1"/>
  <c r="HZ113" i="38" a="1"/>
  <c r="HZ113" i="38" s="1"/>
  <c r="JG109" i="38" a="1"/>
  <c r="JG109" i="38" s="1"/>
  <c r="BS111" i="38" a="1"/>
  <c r="BS111" i="38" s="1"/>
  <c r="FX110" i="38" a="1"/>
  <c r="FX110" i="38" s="1"/>
  <c r="IO109" i="38" a="1"/>
  <c r="IO109" i="38" s="1"/>
  <c r="FF110" i="38" a="1"/>
  <c r="FF110" i="38" s="1"/>
  <c r="BW111" i="38" a="1"/>
  <c r="BW111" i="38" s="1"/>
  <c r="HK111" i="38" a="1"/>
  <c r="HK111" i="38" s="1"/>
  <c r="EB112" i="38" a="1"/>
  <c r="EB112" i="38" s="1"/>
  <c r="AS113" i="38" a="1"/>
  <c r="AS113" i="38" s="1"/>
  <c r="GG113" i="38" a="1"/>
  <c r="GG113" i="38" s="1"/>
  <c r="CX119" i="38" a="1"/>
  <c r="CX119" i="38" s="1"/>
  <c r="O120" i="38" a="1"/>
  <c r="O120" i="38" s="1"/>
  <c r="FC120" i="38" a="1"/>
  <c r="FC120" i="38" s="1"/>
  <c r="Y109" i="38" a="1"/>
  <c r="Y109" i="38" s="1"/>
  <c r="BI109" i="38" a="1"/>
  <c r="BI109" i="38" s="1"/>
  <c r="DG109" i="38" a="1"/>
  <c r="DG109" i="38" s="1"/>
  <c r="EW109" i="38" a="1"/>
  <c r="EW109" i="38" s="1"/>
  <c r="GG109" i="38" a="1"/>
  <c r="GG109" i="38" s="1"/>
  <c r="JC109" i="38" a="1"/>
  <c r="JC109" i="38" s="1"/>
  <c r="BW110" i="38" a="1"/>
  <c r="BW110" i="38" s="1"/>
  <c r="EQ110" i="38" a="1"/>
  <c r="EQ110" i="38" s="1"/>
  <c r="IN110" i="38" a="1"/>
  <c r="IN110" i="38" s="1"/>
  <c r="BH111" i="38" a="1"/>
  <c r="BH111" i="38" s="1"/>
  <c r="EB111" i="38" a="1"/>
  <c r="EB111" i="38" s="1"/>
  <c r="HY111" i="38" a="1"/>
  <c r="HY111" i="38" s="1"/>
  <c r="AS112" i="38" a="1"/>
  <c r="AS112" i="38" s="1"/>
  <c r="DM112" i="38" a="1"/>
  <c r="DM112" i="38" s="1"/>
  <c r="HJ112" i="38" a="1"/>
  <c r="HJ112" i="38" s="1"/>
  <c r="AD113" i="38" a="1"/>
  <c r="AD113" i="38" s="1"/>
  <c r="CX113" i="38" a="1"/>
  <c r="CX113" i="38" s="1"/>
  <c r="GU113" i="38" a="1"/>
  <c r="GU113" i="38" s="1"/>
  <c r="Q119" i="38" a="1"/>
  <c r="Q119" i="38" s="1"/>
  <c r="CK119" i="38" a="1"/>
  <c r="CK119" i="38" s="1"/>
  <c r="GF119" i="38" a="1"/>
  <c r="GF119" i="38" s="1"/>
  <c r="JM119" i="38" a="1"/>
  <c r="JM119" i="38" s="1"/>
  <c r="BV120" i="38" a="1"/>
  <c r="BV120" i="38" s="1"/>
  <c r="EX120" i="38" a="1"/>
  <c r="EX120" i="38" s="1"/>
  <c r="HJ120" i="38" a="1"/>
  <c r="HJ120" i="38" s="1"/>
  <c r="HS120" i="38" a="1"/>
  <c r="HS120" i="38" s="1"/>
  <c r="IU111" i="38" a="1"/>
  <c r="IU111" i="38" s="1"/>
  <c r="HS112" i="38" a="1"/>
  <c r="HS112" i="38" s="1"/>
  <c r="R113" i="38" a="1"/>
  <c r="R113" i="38" s="1"/>
  <c r="CW119" i="38" a="1"/>
  <c r="CW119" i="38" s="1"/>
  <c r="DT110" i="38" a="1"/>
  <c r="DT110" i="38" s="1"/>
  <c r="BD112" i="38" a="1"/>
  <c r="BD112" i="38" s="1"/>
  <c r="ET112" i="38" a="1"/>
  <c r="ET112" i="38" s="1"/>
  <c r="DR110" i="38" a="1"/>
  <c r="DR110" i="38" s="1"/>
  <c r="JF110" i="38" a="1"/>
  <c r="JF110" i="38" s="1"/>
  <c r="FW111" i="38" a="1"/>
  <c r="FW111" i="38" s="1"/>
  <c r="CN112" i="38" a="1"/>
  <c r="CN112" i="38" s="1"/>
  <c r="IB112" i="38" a="1"/>
  <c r="IB112" i="38" s="1"/>
  <c r="ES113" i="38" a="1"/>
  <c r="ES113" i="38" s="1"/>
  <c r="BJ119" i="38" a="1"/>
  <c r="BJ119" i="38" s="1"/>
  <c r="GX119" i="38" a="1"/>
  <c r="GX119" i="38" s="1"/>
  <c r="DO120" i="38" a="1"/>
  <c r="DO120" i="38" s="1"/>
  <c r="G109" i="38" a="1"/>
  <c r="G109" i="38" s="1"/>
  <c r="AW109" i="38" a="1"/>
  <c r="AW109" i="38" s="1"/>
  <c r="CU109" i="38" a="1"/>
  <c r="CU109" i="38" s="1"/>
  <c r="EE109" i="38" a="1"/>
  <c r="EE109" i="38" s="1"/>
  <c r="FU109" i="38" a="1"/>
  <c r="FU109" i="38" s="1"/>
  <c r="IE109" i="38" a="1"/>
  <c r="IE109" i="38" s="1"/>
  <c r="AN110" i="38" a="1"/>
  <c r="AN110" i="38" s="1"/>
  <c r="DS110" i="38" a="1"/>
  <c r="DS110" i="38" s="1"/>
  <c r="HP110" i="38" a="1"/>
  <c r="HP110" i="38" s="1"/>
  <c r="Y111" i="38" a="1"/>
  <c r="Y111" i="38" s="1"/>
  <c r="DD111" i="38" a="1"/>
  <c r="DD111" i="38" s="1"/>
  <c r="HA111" i="38" a="1"/>
  <c r="HA111" i="38" s="1"/>
  <c r="J112" i="38" a="1"/>
  <c r="J112" i="38" s="1"/>
  <c r="CO112" i="38" a="1"/>
  <c r="CO112" i="38" s="1"/>
  <c r="GL112" i="38" a="1"/>
  <c r="GL112" i="38" s="1"/>
  <c r="JF112" i="38" a="1"/>
  <c r="JF112" i="38" s="1"/>
  <c r="BZ113" i="38" a="1"/>
  <c r="BZ113" i="38" s="1"/>
  <c r="FW113" i="38" a="1"/>
  <c r="FW113" i="38" s="1"/>
  <c r="IQ113" i="38" a="1"/>
  <c r="IQ113" i="38" s="1"/>
  <c r="BM119" i="38" a="1"/>
  <c r="BM119" i="38" s="1"/>
  <c r="FH119" i="38" a="1"/>
  <c r="FH119" i="38" s="1"/>
  <c r="IB119" i="38" a="1"/>
  <c r="IB119" i="38" s="1"/>
  <c r="AX120" i="38" a="1"/>
  <c r="AX120" i="38" s="1"/>
  <c r="DU120" i="38" a="1"/>
  <c r="DU120" i="38" s="1"/>
  <c r="GG120" i="38" a="1"/>
  <c r="GG120" i="38" s="1"/>
  <c r="IS120" i="38" a="1"/>
  <c r="IS120" i="38" s="1"/>
  <c r="GE112" i="38" a="1"/>
  <c r="GE112" i="38" s="1"/>
  <c r="J119" i="38" a="1"/>
  <c r="J119" i="38" s="1"/>
  <c r="HR113" i="38" a="1"/>
  <c r="HR113" i="38" s="1"/>
  <c r="HU119" i="38" a="1"/>
  <c r="HU119" i="38" s="1"/>
  <c r="JC110" i="38" a="1"/>
  <c r="JC110" i="38" s="1"/>
  <c r="GN113" i="38" a="1"/>
  <c r="GN113" i="38" s="1"/>
  <c r="FP109" i="38" a="1"/>
  <c r="FP109" i="38" s="1"/>
  <c r="Z110" i="38" a="1"/>
  <c r="Z110" i="38" s="1"/>
  <c r="FN110" i="38" a="1"/>
  <c r="FN110" i="38" s="1"/>
  <c r="CE111" i="38" a="1"/>
  <c r="CE111" i="38" s="1"/>
  <c r="JG111" i="38" a="1"/>
  <c r="JG111" i="38" s="1"/>
  <c r="EJ112" i="38" a="1"/>
  <c r="EJ112" i="38" s="1"/>
  <c r="BA113" i="38" a="1"/>
  <c r="BA113" i="38" s="1"/>
  <c r="IC113" i="38" a="1"/>
  <c r="IC113" i="38" s="1"/>
  <c r="DF119" i="38" a="1"/>
  <c r="DF119" i="38" s="1"/>
  <c r="W120" i="38" a="1"/>
  <c r="W120" i="38" s="1"/>
  <c r="GY120" i="38" a="1"/>
  <c r="GY120" i="38" s="1"/>
  <c r="AC109" i="38" a="1"/>
  <c r="AC109" i="38" s="1"/>
  <c r="CA109" i="38" a="1"/>
  <c r="CA109" i="38" s="1"/>
  <c r="DQ109" i="38" a="1"/>
  <c r="DQ109" i="38" s="1"/>
  <c r="FA109" i="38" a="1"/>
  <c r="FA109" i="38" s="1"/>
  <c r="GY109" i="38" a="1"/>
  <c r="GY109" i="38" s="1"/>
  <c r="K110" i="38" a="1"/>
  <c r="K110" i="38" s="1"/>
  <c r="CE110" i="38" a="1"/>
  <c r="CE110" i="38" s="1"/>
  <c r="GB110" i="38" a="1"/>
  <c r="GB110" i="38" s="1"/>
  <c r="JG110" i="38" a="1"/>
  <c r="JG110" i="38" s="1"/>
  <c r="BP111" i="38" a="1"/>
  <c r="BP111" i="38" s="1"/>
  <c r="FM111" i="38" a="1"/>
  <c r="FM111" i="38" s="1"/>
  <c r="IR111" i="38" a="1"/>
  <c r="IR111" i="38" s="1"/>
  <c r="BA112" i="38" a="1"/>
  <c r="BA112" i="38" s="1"/>
  <c r="EX112" i="38" a="1"/>
  <c r="EX112" i="38" s="1"/>
  <c r="IC112" i="38" a="1"/>
  <c r="IC112" i="38" s="1"/>
  <c r="AL113" i="38" a="1"/>
  <c r="AL113" i="38" s="1"/>
  <c r="EI113" i="38" a="1"/>
  <c r="EI113" i="38" s="1"/>
  <c r="HN113" i="38" a="1"/>
  <c r="HN113" i="38" s="1"/>
  <c r="Y119" i="38" a="1"/>
  <c r="Y119" i="38" s="1"/>
  <c r="DT119" i="38" a="1"/>
  <c r="DT119" i="38" s="1"/>
  <c r="HA119" i="38" a="1"/>
  <c r="HA119" i="38" s="1"/>
  <c r="J120" i="38" a="1"/>
  <c r="J120" i="38" s="1"/>
  <c r="DB120" i="38" a="1"/>
  <c r="DB120" i="38" s="1"/>
  <c r="FN120" i="38" a="1"/>
  <c r="FN120" i="38" s="1"/>
  <c r="HZ120" i="38" a="1"/>
  <c r="HZ120" i="38" s="1"/>
  <c r="DW111" i="38" a="1"/>
  <c r="DW111" i="38" s="1"/>
  <c r="AM110" i="38" a="1"/>
  <c r="AM110" i="38" s="1"/>
  <c r="HI109" i="38" a="1"/>
  <c r="HI109" i="38" s="1"/>
  <c r="II111" i="38" a="1"/>
  <c r="II111" i="38" s="1"/>
  <c r="JI113" i="38" a="1"/>
  <c r="JI113" i="38" s="1"/>
  <c r="CC109" i="38" a="1"/>
  <c r="CC109" i="38" s="1"/>
  <c r="GM109" i="38" a="1"/>
  <c r="GM109" i="38" s="1"/>
  <c r="AB111" i="38" a="1"/>
  <c r="AB111" i="38" s="1"/>
  <c r="FA112" i="38" a="1"/>
  <c r="FA112" i="38" s="1"/>
  <c r="DK113" i="38" a="1"/>
  <c r="DK113" i="38" s="1"/>
  <c r="IG119" i="38" a="1"/>
  <c r="IG119" i="38" s="1"/>
  <c r="FQ120" i="38" a="1"/>
  <c r="FQ120" i="38" s="1"/>
  <c r="BB110" i="38" a="1"/>
  <c r="BB110" i="38" s="1"/>
  <c r="DZ113" i="38" a="1"/>
  <c r="DZ113" i="38" s="1"/>
  <c r="GD110" i="38" a="1"/>
  <c r="GD110" i="38" s="1"/>
  <c r="N119" i="38" a="1"/>
  <c r="N119" i="38" s="1"/>
  <c r="AE109" i="38" a="1"/>
  <c r="AE109" i="38" s="1"/>
  <c r="IM109" i="38" a="1"/>
  <c r="IM109" i="38" s="1"/>
  <c r="CV111" i="38" a="1"/>
  <c r="CV111" i="38" s="1"/>
  <c r="BF112" i="38" a="1"/>
  <c r="BF112" i="38" s="1"/>
  <c r="GE113" i="38" a="1"/>
  <c r="GE113" i="38" s="1"/>
  <c r="AP120" i="38" a="1"/>
  <c r="AP120" i="38" s="1"/>
  <c r="JI120" i="38" a="1"/>
  <c r="JI120" i="38" s="1"/>
  <c r="JK113" i="38" a="1"/>
  <c r="JK113" i="38" s="1"/>
  <c r="GT110" i="38" a="1"/>
  <c r="GT110" i="38" s="1"/>
  <c r="HT112" i="38" a="1"/>
  <c r="HT112" i="38" s="1"/>
  <c r="IT119" i="38" a="1"/>
  <c r="IT119" i="38" s="1"/>
  <c r="CQ109" i="38" a="1"/>
  <c r="CQ109" i="38" s="1"/>
  <c r="CZ110" i="38" a="1"/>
  <c r="CZ110" i="38" s="1"/>
  <c r="HT111" i="38" a="1"/>
  <c r="HT111" i="38" s="1"/>
  <c r="GD112" i="38" a="1"/>
  <c r="GD112" i="38" s="1"/>
  <c r="AR119" i="38" a="1"/>
  <c r="AR119" i="38" s="1"/>
  <c r="GL120" i="38" a="1"/>
  <c r="GL120" i="38" s="1"/>
  <c r="BG111" i="38" a="1"/>
  <c r="BG111" i="38" s="1"/>
  <c r="BU111" i="38" a="1"/>
  <c r="BU111" i="38" s="1"/>
  <c r="JG120" i="38" a="1"/>
  <c r="JG120" i="38" s="1"/>
  <c r="CY109" i="38" a="1"/>
  <c r="CY109" i="38" s="1"/>
  <c r="JJ113" i="38" a="1"/>
  <c r="JJ113" i="38" s="1"/>
  <c r="BM110" i="38" a="1"/>
  <c r="BM110" i="38" s="1"/>
  <c r="Q109" i="38" a="1"/>
  <c r="Q109" i="38" s="1"/>
  <c r="BE119" i="38" a="1"/>
  <c r="BE119" i="38" s="1"/>
  <c r="Q111" i="38" a="1"/>
  <c r="Q111" i="38" s="1"/>
  <c r="FC109" i="38" a="1"/>
  <c r="FC109" i="38" s="1"/>
  <c r="DS112" i="38" a="1"/>
  <c r="DS112" i="38" s="1"/>
  <c r="G32" i="49"/>
  <c r="H32" i="49" s="1"/>
  <c r="F32" i="49"/>
  <c r="I32" i="49" s="1"/>
  <c r="O9" i="48"/>
  <c r="P9" i="48" s="1"/>
  <c r="P9" i="47"/>
  <c r="O31" i="48"/>
  <c r="P31" i="48" s="1"/>
  <c r="P31" i="47"/>
  <c r="G10" i="48"/>
  <c r="H10" i="48" s="1"/>
  <c r="H10" i="47"/>
  <c r="I10" i="47" s="1"/>
  <c r="F12" i="49"/>
  <c r="I12" i="49" s="1"/>
  <c r="G12" i="49"/>
  <c r="H12" i="49" s="1"/>
  <c r="O13" i="48"/>
  <c r="P13" i="48" s="1"/>
  <c r="P13" i="47"/>
  <c r="O33" i="48"/>
  <c r="P33" i="48" s="1"/>
  <c r="P33" i="47"/>
  <c r="L18" i="47"/>
  <c r="M18" i="47" s="1"/>
  <c r="K18" i="48"/>
  <c r="L18" i="48" s="1"/>
  <c r="G13" i="31"/>
  <c r="J13" i="48"/>
  <c r="G25" i="31"/>
  <c r="J25" i="48"/>
  <c r="F29" i="48"/>
  <c r="F29" i="31"/>
  <c r="F37" i="31"/>
  <c r="F37" i="48"/>
  <c r="F10" i="31"/>
  <c r="BU126" i="24" a="1"/>
  <c r="BU126" i="24" s="1"/>
  <c r="GN126" i="24" a="1"/>
  <c r="GN126" i="24" s="1"/>
  <c r="BP126" i="24" a="1"/>
  <c r="BP126" i="24" s="1"/>
  <c r="DF126" i="24" a="1"/>
  <c r="DF126" i="24" s="1"/>
  <c r="JK126" i="24" a="1"/>
  <c r="JK126" i="24" s="1"/>
  <c r="ER126" i="24" a="1"/>
  <c r="ER126" i="24" s="1"/>
  <c r="T126" i="24" a="1"/>
  <c r="T126" i="24" s="1"/>
  <c r="EW126" i="24" a="1"/>
  <c r="EW126" i="24" s="1"/>
  <c r="AU126" i="24" a="1"/>
  <c r="AU126" i="24" s="1"/>
  <c r="F126" i="24" a="1"/>
  <c r="F126" i="24" s="1"/>
  <c r="ED126" i="24" a="1"/>
  <c r="ED126" i="24" s="1"/>
  <c r="JB126" i="24" a="1"/>
  <c r="JB126" i="24" s="1"/>
  <c r="EG126" i="24" a="1"/>
  <c r="EG126" i="24" s="1"/>
  <c r="DQ126" i="24" a="1"/>
  <c r="DQ126" i="24" s="1"/>
  <c r="CH126" i="24" a="1"/>
  <c r="CH126" i="24" s="1"/>
  <c r="HF126" i="24" a="1"/>
  <c r="HF126" i="24" s="1"/>
  <c r="IE126" i="24" a="1"/>
  <c r="IE126" i="24" s="1"/>
  <c r="N126" i="24" a="1"/>
  <c r="N126" i="24" s="1"/>
  <c r="IF126" i="24" a="1"/>
  <c r="IF126" i="24" s="1"/>
  <c r="FT126" i="24" a="1"/>
  <c r="FT126" i="24" s="1"/>
  <c r="DH126" i="24" a="1"/>
  <c r="DH126" i="24" s="1"/>
  <c r="AV126" i="24" a="1"/>
  <c r="AV126" i="24" s="1"/>
  <c r="IS126" i="24" a="1"/>
  <c r="IS126" i="24" s="1"/>
  <c r="GG126" i="24" a="1"/>
  <c r="GG126" i="24" s="1"/>
  <c r="DU126" i="24" a="1"/>
  <c r="DU126" i="24" s="1"/>
  <c r="BI126" i="24" a="1"/>
  <c r="BI126" i="24" s="1"/>
  <c r="BM126" i="24" a="1"/>
  <c r="BM126" i="24" s="1"/>
  <c r="CK126" i="24" a="1"/>
  <c r="CK126" i="24" s="1"/>
  <c r="EL126" i="24" a="1"/>
  <c r="EL126" i="24" s="1"/>
  <c r="HH126" i="24" a="1"/>
  <c r="HH126" i="24" s="1"/>
  <c r="EV126" i="24" a="1"/>
  <c r="EV126" i="24" s="1"/>
  <c r="CJ126" i="24" a="1"/>
  <c r="CJ126" i="24" s="1"/>
  <c r="X126" i="24" a="1"/>
  <c r="X126" i="24" s="1"/>
  <c r="HU126" i="24" a="1"/>
  <c r="HU126" i="24" s="1"/>
  <c r="FI126" i="24" a="1"/>
  <c r="FI126" i="24" s="1"/>
  <c r="CW126" i="24" a="1"/>
  <c r="CW126" i="24" s="1"/>
  <c r="AK126" i="24" a="1"/>
  <c r="AK126" i="24" s="1"/>
  <c r="FE126" i="24" a="1"/>
  <c r="FE126" i="24" s="1"/>
  <c r="IY126" i="24" a="1"/>
  <c r="IY126" i="24" s="1"/>
  <c r="EA126" i="24" a="1"/>
  <c r="EA126" i="24" s="1"/>
  <c r="JN126" i="24" a="1"/>
  <c r="JN126" i="24" s="1"/>
  <c r="EP126" i="24" a="1"/>
  <c r="EP126" i="24" s="1"/>
  <c r="R126" i="24" a="1"/>
  <c r="R126" i="24" s="1"/>
  <c r="GI126" i="24" a="1"/>
  <c r="GI126" i="24" s="1"/>
  <c r="FW126" i="24" a="1"/>
  <c r="FW126" i="24" s="1"/>
  <c r="AY126" i="24" a="1"/>
  <c r="AY126" i="24" s="1"/>
  <c r="GL126" i="24" a="1"/>
  <c r="GL126" i="24" s="1"/>
  <c r="BN126" i="24" a="1"/>
  <c r="BN126" i="24" s="1"/>
  <c r="IQ126" i="24" a="1"/>
  <c r="IQ126" i="24" s="1"/>
  <c r="JF126" i="24" a="1"/>
  <c r="JF126" i="24" s="1"/>
  <c r="J126" i="24" a="1"/>
  <c r="J126" i="24" s="1"/>
  <c r="EY126" i="24" a="1"/>
  <c r="EY126" i="24" s="1"/>
  <c r="FN126" i="24" a="1"/>
  <c r="FN126" i="24" s="1"/>
  <c r="HY126" i="24" a="1"/>
  <c r="HY126" i="24" s="1"/>
  <c r="DR126" i="24" a="1"/>
  <c r="DR126" i="24" s="1"/>
  <c r="DD126" i="24" a="1"/>
  <c r="DD126" i="24" s="1"/>
  <c r="IB126" i="24" a="1"/>
  <c r="IB126" i="24" s="1"/>
  <c r="GD126" i="24" a="1"/>
  <c r="GD126" i="24" s="1"/>
  <c r="BC126" i="24" a="1"/>
  <c r="BC126" i="24" s="1"/>
  <c r="GA126" i="24" a="1"/>
  <c r="GA126" i="24" s="1"/>
  <c r="BH126" i="24" a="1"/>
  <c r="BH126" i="24" s="1"/>
  <c r="FK126" i="24" a="1"/>
  <c r="FK126" i="24" s="1"/>
  <c r="K126" i="24" a="1"/>
  <c r="K126" i="24" s="1"/>
  <c r="JE126" i="24" a="1"/>
  <c r="JE126" i="24" s="1"/>
  <c r="FB126" i="24" a="1"/>
  <c r="FB126" i="24" s="1"/>
  <c r="FH126" i="24" a="1"/>
  <c r="FH126" i="24" s="1"/>
  <c r="AJ126" i="24" a="1"/>
  <c r="AJ126" i="24" s="1"/>
  <c r="HI126" i="24" a="1"/>
  <c r="HI126" i="24" s="1"/>
  <c r="IJ126" i="24" a="1"/>
  <c r="IJ126" i="24" s="1"/>
  <c r="DL126" i="24" a="1"/>
  <c r="DL126" i="24" s="1"/>
  <c r="HO126" i="24" a="1"/>
  <c r="HO126" i="24" s="1"/>
  <c r="GY126" i="24" a="1"/>
  <c r="GY126" i="24" s="1"/>
  <c r="AO126" i="24" a="1"/>
  <c r="AO126" i="24" s="1"/>
  <c r="AL126" i="24" a="1"/>
  <c r="AL126" i="24" s="1"/>
  <c r="FJ126" i="24" a="1"/>
  <c r="FJ126" i="24" s="1"/>
  <c r="FM126" i="24" a="1"/>
  <c r="FM126" i="24" s="1"/>
  <c r="DW126" i="24" a="1"/>
  <c r="DW126" i="24" s="1"/>
  <c r="IO126" i="24" a="1"/>
  <c r="IO126" i="24" s="1"/>
  <c r="DN126" i="24" a="1"/>
  <c r="DN126" i="24" s="1"/>
  <c r="IL126" i="24" a="1"/>
  <c r="IL126" i="24" s="1"/>
  <c r="DG126" i="24" a="1"/>
  <c r="DG126" i="24" s="1"/>
  <c r="JJ126" i="24" a="1"/>
  <c r="JJ126" i="24" s="1"/>
  <c r="HP126" i="24" a="1"/>
  <c r="HP126" i="24" s="1"/>
  <c r="FD126" i="24" a="1"/>
  <c r="FD126" i="24" s="1"/>
  <c r="CR126" i="24" a="1"/>
  <c r="CR126" i="24" s="1"/>
  <c r="AF126" i="24" a="1"/>
  <c r="AF126" i="24" s="1"/>
  <c r="IC126" i="24" a="1"/>
  <c r="IC126" i="24" s="1"/>
  <c r="FQ126" i="24" a="1"/>
  <c r="FQ126" i="24" s="1"/>
  <c r="DE126" i="24" a="1"/>
  <c r="DE126" i="24" s="1"/>
  <c r="AS126" i="24" a="1"/>
  <c r="AS126" i="24" s="1"/>
  <c r="DY126" i="24" a="1"/>
  <c r="DY126" i="24" s="1"/>
  <c r="I126" i="24" a="1"/>
  <c r="I126" i="24" s="1"/>
  <c r="JD126" i="24" a="1"/>
  <c r="JD126" i="24" s="1"/>
  <c r="GR126" i="24" a="1"/>
  <c r="GR126" i="24" s="1"/>
  <c r="EF126" i="24" a="1"/>
  <c r="EF126" i="24" s="1"/>
  <c r="BT126" i="24" a="1"/>
  <c r="BT126" i="24" s="1"/>
  <c r="H126" i="24" a="1"/>
  <c r="H126" i="24" s="1"/>
  <c r="HE126" i="24" a="1"/>
  <c r="HE126" i="24" s="1"/>
  <c r="ES126" i="24" a="1"/>
  <c r="ES126" i="24" s="1"/>
  <c r="CG126" i="24" a="1"/>
  <c r="CG126" i="24" s="1"/>
  <c r="U126" i="24" a="1"/>
  <c r="U126" i="24" s="1"/>
  <c r="HQ126" i="24" a="1"/>
  <c r="HQ126" i="24" s="1"/>
  <c r="HS126" i="24" a="1"/>
  <c r="HS126" i="24" s="1"/>
  <c r="CU126" i="24" a="1"/>
  <c r="CU126" i="24" s="1"/>
  <c r="IH126" i="24" a="1"/>
  <c r="IH126" i="24" s="1"/>
  <c r="DJ126" i="24" a="1"/>
  <c r="DJ126" i="24" s="1"/>
  <c r="Q126" i="24" a="1"/>
  <c r="Q126" i="24" s="1"/>
  <c r="JO126" i="24" a="1"/>
  <c r="JO126" i="24" s="1"/>
  <c r="EQ126" i="24" a="1"/>
  <c r="EQ126" i="24" s="1"/>
  <c r="S126" i="24" a="1"/>
  <c r="S126" i="24" s="1"/>
  <c r="FF126" i="24" a="1"/>
  <c r="FF126" i="24" s="1"/>
  <c r="AH126" i="24" a="1"/>
  <c r="AH126" i="24" s="1"/>
  <c r="GE126" i="24" a="1"/>
  <c r="GE126" i="24" s="1"/>
  <c r="GT126" i="24" a="1"/>
  <c r="GT126" i="24" s="1"/>
  <c r="DI126" i="24" a="1"/>
  <c r="DI126" i="24" s="1"/>
  <c r="CM126" i="24" a="1"/>
  <c r="CM126" i="24" s="1"/>
  <c r="DB126" i="24" a="1"/>
  <c r="DB126" i="24" s="1"/>
  <c r="IA126" i="24" a="1"/>
  <c r="IA126" i="24" s="1"/>
  <c r="W126" i="24" a="1"/>
  <c r="W126" i="24" s="1"/>
  <c r="EU126" i="24" a="1"/>
  <c r="EU126" i="24" s="1"/>
  <c r="BZ126" i="24" a="1"/>
  <c r="BZ126" i="24" s="1"/>
  <c r="BF126" i="24" a="1"/>
  <c r="BF126" i="24" s="1"/>
  <c r="BX126" i="24" a="1"/>
  <c r="BX126" i="24" s="1"/>
  <c r="GV126" i="24" a="1"/>
  <c r="GV126" i="24" s="1"/>
  <c r="HW126" i="24" a="1"/>
  <c r="HW126" i="24" s="1"/>
  <c r="EX126" i="24" a="1"/>
  <c r="EX126" i="24" s="1"/>
  <c r="DT126" i="24" a="1"/>
  <c r="DT126" i="24" s="1"/>
  <c r="JG126" i="24" a="1"/>
  <c r="JG126" i="24" s="1"/>
  <c r="FR126" i="24" a="1"/>
  <c r="FR126" i="24" s="1"/>
  <c r="IZ126" i="24" a="1"/>
  <c r="IZ126" i="24" s="1"/>
  <c r="EB126" i="24" a="1"/>
  <c r="EB126" i="24" s="1"/>
  <c r="IU126" i="24" a="1"/>
  <c r="IU126" i="24" s="1"/>
  <c r="AD126" i="24" a="1"/>
  <c r="AD126" i="24" s="1"/>
  <c r="HD126" i="24" a="1"/>
  <c r="HD126" i="24" s="1"/>
  <c r="CF126" i="24" a="1"/>
  <c r="CF126" i="24" s="1"/>
  <c r="FS126" i="24" a="1"/>
  <c r="FS126" i="24" s="1"/>
  <c r="EM126" i="24" a="1"/>
  <c r="EM126" i="24" s="1"/>
  <c r="BE126" i="24" a="1"/>
  <c r="BE126" i="24" s="1"/>
  <c r="BR126" i="24" a="1"/>
  <c r="BR126" i="24" s="1"/>
  <c r="GP126" i="24" a="1"/>
  <c r="GP126" i="24" s="1"/>
  <c r="AT126" i="24" a="1"/>
  <c r="AT126" i="24" s="1"/>
  <c r="AE126" i="24" a="1"/>
  <c r="AE126" i="24" s="1"/>
  <c r="V126" i="24" a="1"/>
  <c r="V126" i="24" s="1"/>
  <c r="ET126" i="24" a="1"/>
  <c r="ET126" i="24" s="1"/>
  <c r="IT126" i="24" a="1"/>
  <c r="IT126" i="24" s="1"/>
  <c r="O126" i="24" a="1"/>
  <c r="O126" i="24" s="1"/>
  <c r="JL126" i="24" a="1"/>
  <c r="JL126" i="24" s="1"/>
  <c r="GZ126" i="24" a="1"/>
  <c r="GZ126" i="24" s="1"/>
  <c r="EN126" i="24" a="1"/>
  <c r="EN126" i="24" s="1"/>
  <c r="CB126" i="24" a="1"/>
  <c r="CB126" i="24" s="1"/>
  <c r="P126" i="24" a="1"/>
  <c r="P126" i="24" s="1"/>
  <c r="HM126" i="24" a="1"/>
  <c r="HM126" i="24" s="1"/>
  <c r="FA126" i="24" a="1"/>
  <c r="FA126" i="24" s="1"/>
  <c r="CO126" i="24" a="1"/>
  <c r="CO126" i="24" s="1"/>
  <c r="AC126" i="24" a="1"/>
  <c r="AC126" i="24" s="1"/>
  <c r="GK126" i="24" a="1"/>
  <c r="GK126" i="24" s="1"/>
  <c r="FC126" i="24" a="1"/>
  <c r="FC126" i="24" s="1"/>
  <c r="IN126" i="24" a="1"/>
  <c r="IN126" i="24" s="1"/>
  <c r="GB126" i="24" a="1"/>
  <c r="GB126" i="24" s="1"/>
  <c r="DP126" i="24" a="1"/>
  <c r="DP126" i="24" s="1"/>
  <c r="BD126" i="24" a="1"/>
  <c r="BD126" i="24" s="1"/>
  <c r="JA126" i="24" a="1"/>
  <c r="JA126" i="24" s="1"/>
  <c r="GO126" i="24" a="1"/>
  <c r="GO126" i="24" s="1"/>
  <c r="EC126" i="24" a="1"/>
  <c r="EC126" i="24" s="1"/>
  <c r="BQ126" i="24" a="1"/>
  <c r="BQ126" i="24" s="1"/>
  <c r="AG126" i="24" a="1"/>
  <c r="AG126" i="24" s="1"/>
  <c r="CA126" i="24" a="1"/>
  <c r="CA126" i="24" s="1"/>
  <c r="GM126" i="24" a="1"/>
  <c r="GM126" i="24" s="1"/>
  <c r="BO126" i="24" a="1"/>
  <c r="BO126" i="24" s="1"/>
  <c r="HB126" i="24" a="1"/>
  <c r="HB126" i="24" s="1"/>
  <c r="CD126" i="24" a="1"/>
  <c r="CD126" i="24" s="1"/>
  <c r="EO126" i="24" a="1"/>
  <c r="EO126" i="24" s="1"/>
  <c r="II126" i="24" a="1"/>
  <c r="II126" i="24" s="1"/>
  <c r="DK126" i="24" a="1"/>
  <c r="DK126" i="24" s="1"/>
  <c r="IX126" i="24" a="1"/>
  <c r="IX126" i="24" s="1"/>
  <c r="DZ126" i="24" a="1"/>
  <c r="DZ126" i="24" s="1"/>
  <c r="CC126" i="24" a="1"/>
  <c r="CC126" i="24" s="1"/>
  <c r="DS126" i="24" a="1"/>
  <c r="DS126" i="24" s="1"/>
  <c r="EH126" i="24" a="1"/>
  <c r="EH126" i="24" s="1"/>
  <c r="CP126" i="24" a="1"/>
  <c r="CP126" i="24" s="1"/>
  <c r="AA126" i="24" a="1"/>
  <c r="AA126" i="24" s="1"/>
  <c r="AP126" i="24" a="1"/>
  <c r="AP126" i="24" s="1"/>
  <c r="DC126" i="24" a="1"/>
  <c r="DC126" i="24" s="1"/>
  <c r="AR126" i="24" a="1"/>
  <c r="AR126" i="24" s="1"/>
  <c r="FP126" i="24" a="1"/>
  <c r="FP126" i="24" s="1"/>
  <c r="FO126" i="24" a="1"/>
  <c r="FO126" i="24" s="1"/>
  <c r="AW126" i="24" a="1"/>
  <c r="AW126" i="24" s="1"/>
  <c r="DO126" i="24" a="1"/>
  <c r="DO126" i="24" s="1"/>
  <c r="IM126" i="24" a="1"/>
  <c r="IM126" i="24" s="1"/>
  <c r="GF126" i="24" a="1"/>
  <c r="GF126" i="24" s="1"/>
  <c r="EI126" i="24" a="1"/>
  <c r="EI126" i="24" s="1"/>
  <c r="AM126" i="24" a="1"/>
  <c r="AM126" i="24" s="1"/>
  <c r="F10" i="48"/>
  <c r="CV126" i="24" a="1"/>
  <c r="CV126" i="24" s="1"/>
  <c r="AZ126" i="24" a="1"/>
  <c r="AZ126" i="24" s="1"/>
  <c r="CX126" i="24" a="1"/>
  <c r="CX126" i="24" s="1"/>
  <c r="BB126" i="24" a="1"/>
  <c r="BB126" i="24" s="1"/>
  <c r="IV126" i="24" a="1"/>
  <c r="IV126" i="24" s="1"/>
  <c r="JI126" i="24" a="1"/>
  <c r="JI126" i="24" s="1"/>
  <c r="M126" i="24" a="1"/>
  <c r="M126" i="24" s="1"/>
  <c r="FL126" i="24" a="1"/>
  <c r="FL126" i="24" s="1"/>
  <c r="FY126" i="24" a="1"/>
  <c r="FY126" i="24" s="1"/>
  <c r="GX126" i="24" a="1"/>
  <c r="GX126" i="24" s="1"/>
  <c r="AX126" i="24" a="1"/>
  <c r="AX126" i="24" s="1"/>
  <c r="HR126" i="24" a="1"/>
  <c r="HR126" i="24" s="1"/>
  <c r="BV126" i="24" a="1"/>
  <c r="BV126" i="24" s="1"/>
  <c r="IP126" i="24" a="1"/>
  <c r="IP126" i="24" s="1"/>
  <c r="L126" i="24" a="1"/>
  <c r="L126" i="24" s="1"/>
  <c r="Z126" i="24" a="1"/>
  <c r="Z126" i="24" s="1"/>
  <c r="Y126" i="24" a="1"/>
  <c r="Y126" i="24" s="1"/>
  <c r="BJ126" i="24" a="1"/>
  <c r="BJ126" i="24" s="1"/>
  <c r="HV126" i="24" a="1"/>
  <c r="HV126" i="24" s="1"/>
  <c r="FZ126" i="24" a="1"/>
  <c r="FZ126" i="24" s="1"/>
  <c r="GJ126" i="24" a="1"/>
  <c r="GJ126" i="24" s="1"/>
  <c r="GW126" i="24" a="1"/>
  <c r="GW126" i="24" s="1"/>
  <c r="IW126" i="24" a="1"/>
  <c r="IW126" i="24" s="1"/>
  <c r="CZ126" i="24" a="1"/>
  <c r="CZ126" i="24" s="1"/>
  <c r="DM126" i="24" a="1"/>
  <c r="DM126" i="24" s="1"/>
  <c r="FG126" i="24" a="1"/>
  <c r="FG126" i="24" s="1"/>
  <c r="JM126" i="24" a="1"/>
  <c r="JM126" i="24" s="1"/>
  <c r="CT126" i="24" a="1"/>
  <c r="CT126" i="24" s="1"/>
  <c r="HK126" i="24" a="1"/>
  <c r="HK126" i="24" s="1"/>
  <c r="CI126" i="24" a="1"/>
  <c r="CI126" i="24" s="1"/>
  <c r="EJ126" i="24" a="1"/>
  <c r="EJ126" i="24" s="1"/>
  <c r="JP126" i="24" a="1"/>
  <c r="JP126" i="24" s="1"/>
  <c r="HN126" i="24" a="1"/>
  <c r="HN126" i="24" s="1"/>
  <c r="CQ126" i="24" a="1"/>
  <c r="CQ126" i="24" s="1"/>
  <c r="ID126" i="24" a="1"/>
  <c r="ID126" i="24" s="1"/>
  <c r="GS126" i="24" a="1"/>
  <c r="GS126" i="24" s="1"/>
  <c r="DX126" i="24" a="1"/>
  <c r="DX126" i="24" s="1"/>
  <c r="EK126" i="24" a="1"/>
  <c r="EK126" i="24" s="1"/>
  <c r="BK126" i="24" a="1"/>
  <c r="BK126" i="24" s="1"/>
  <c r="AN126" i="24" a="1"/>
  <c r="AN126" i="24" s="1"/>
  <c r="BA126" i="24" a="1"/>
  <c r="BA126" i="24" s="1"/>
  <c r="AI126" i="24" a="1"/>
  <c r="AI126" i="24" s="1"/>
  <c r="HC126" i="24" a="1"/>
  <c r="HC126" i="24" s="1"/>
  <c r="HA126" i="24" a="1"/>
  <c r="HA126" i="24" s="1"/>
  <c r="HZ126" i="24" a="1"/>
  <c r="HZ126" i="24" s="1"/>
  <c r="HG126" i="24" a="1"/>
  <c r="HG126" i="24" s="1"/>
  <c r="JH126" i="24" a="1"/>
  <c r="JH126" i="24" s="1"/>
  <c r="CY126" i="24" a="1"/>
  <c r="CY126" i="24" s="1"/>
  <c r="GC126" i="24" a="1"/>
  <c r="GC126" i="24" s="1"/>
  <c r="BY126" i="24" a="1"/>
  <c r="BY126" i="24" s="1"/>
  <c r="FV126" i="24" a="1"/>
  <c r="FV126" i="24" s="1"/>
  <c r="AQ126" i="24" a="1"/>
  <c r="AQ126" i="24" s="1"/>
  <c r="GH126" i="24" a="1"/>
  <c r="GH126" i="24" s="1"/>
  <c r="HX126" i="24" a="1"/>
  <c r="HX126" i="24" s="1"/>
  <c r="CE126" i="24" a="1"/>
  <c r="CE126" i="24" s="1"/>
  <c r="HT126" i="24" a="1"/>
  <c r="HT126" i="24" s="1"/>
  <c r="DV126" i="24" a="1"/>
  <c r="DV126" i="24" s="1"/>
  <c r="IK126" i="24" a="1"/>
  <c r="IK126" i="24" s="1"/>
  <c r="BG126" i="24" a="1"/>
  <c r="BG126" i="24" s="1"/>
  <c r="IR126" i="24" a="1"/>
  <c r="IR126" i="24" s="1"/>
  <c r="FX126" i="24" a="1"/>
  <c r="FX126" i="24" s="1"/>
  <c r="BL126" i="24" a="1"/>
  <c r="BL126" i="24" s="1"/>
  <c r="CS126" i="24" a="1"/>
  <c r="CS126" i="24" s="1"/>
  <c r="IG126" i="24" a="1"/>
  <c r="IG126" i="24" s="1"/>
  <c r="BW126" i="24" a="1"/>
  <c r="BW126" i="24" s="1"/>
  <c r="GU126" i="24" a="1"/>
  <c r="GU126" i="24" s="1"/>
  <c r="HJ126" i="24" a="1"/>
  <c r="HJ126" i="24" s="1"/>
  <c r="AB126" i="24" a="1"/>
  <c r="AB126" i="24" s="1"/>
  <c r="G126" i="24" a="1"/>
  <c r="G126" i="24" s="1"/>
  <c r="FU126" i="24" a="1"/>
  <c r="FU126" i="24" s="1"/>
  <c r="CN126" i="24" a="1"/>
  <c r="CN126" i="24" s="1"/>
  <c r="GQ126" i="24" a="1"/>
  <c r="GQ126" i="24" s="1"/>
  <c r="EE126" i="24" a="1"/>
  <c r="EE126" i="24" s="1"/>
  <c r="BS126" i="24" a="1"/>
  <c r="BS126" i="24" s="1"/>
  <c r="CL126" i="24" a="1"/>
  <c r="CL126" i="24" s="1"/>
  <c r="DA126" i="24" a="1"/>
  <c r="DA126" i="24" s="1"/>
  <c r="JC126" i="24" a="1"/>
  <c r="JC126" i="24" s="1"/>
  <c r="HL126" i="24" a="1"/>
  <c r="HL126" i="24" s="1"/>
  <c r="EZ126" i="24" a="1"/>
  <c r="EZ126" i="24" s="1"/>
  <c r="K24" i="48"/>
  <c r="L24" i="48" s="1"/>
  <c r="L24" i="47"/>
  <c r="M24" i="47" s="1"/>
  <c r="K40" i="49"/>
  <c r="L40" i="49" s="1"/>
  <c r="M40" i="49"/>
  <c r="J40" i="49"/>
  <c r="G11" i="31"/>
  <c r="J11" i="48"/>
  <c r="GK152" i="27"/>
  <c r="GK149" i="27"/>
  <c r="GK151" i="27"/>
  <c r="GK150" i="27"/>
  <c r="AJ20" i="47"/>
  <c r="AI20" i="48"/>
  <c r="AJ20" i="48" s="1"/>
  <c r="AQ46" i="50"/>
  <c r="AM46" i="50"/>
  <c r="F21" i="31"/>
  <c r="F21" i="48"/>
  <c r="JL120" i="24" a="1"/>
  <c r="JL120" i="24" s="1"/>
  <c r="IV120" i="24" a="1"/>
  <c r="IV120" i="24" s="1"/>
  <c r="IF120" i="24" a="1"/>
  <c r="IF120" i="24" s="1"/>
  <c r="HP120" i="24" a="1"/>
  <c r="HP120" i="24" s="1"/>
  <c r="GZ120" i="24" a="1"/>
  <c r="GZ120" i="24" s="1"/>
  <c r="GJ120" i="24" a="1"/>
  <c r="GJ120" i="24" s="1"/>
  <c r="FT120" i="24" a="1"/>
  <c r="FT120" i="24" s="1"/>
  <c r="FD120" i="24" a="1"/>
  <c r="FD120" i="24" s="1"/>
  <c r="EN120" i="24" a="1"/>
  <c r="EN120" i="24" s="1"/>
  <c r="DX120" i="24" a="1"/>
  <c r="DX120" i="24" s="1"/>
  <c r="DH120" i="24" a="1"/>
  <c r="DH120" i="24" s="1"/>
  <c r="CR120" i="24" a="1"/>
  <c r="CR120" i="24" s="1"/>
  <c r="BO120" i="24" a="1"/>
  <c r="BO120" i="24" s="1"/>
  <c r="AI120" i="24" a="1"/>
  <c r="AI120" i="24" s="1"/>
  <c r="JN119" i="24" a="1"/>
  <c r="JN119" i="24" s="1"/>
  <c r="IH119" i="24" a="1"/>
  <c r="IH119" i="24" s="1"/>
  <c r="HB119" i="24" a="1"/>
  <c r="HB119" i="24" s="1"/>
  <c r="FV119" i="24" a="1"/>
  <c r="FV119" i="24" s="1"/>
  <c r="EP119" i="24" a="1"/>
  <c r="EP119" i="24" s="1"/>
  <c r="DJ119" i="24" a="1"/>
  <c r="DJ119" i="24" s="1"/>
  <c r="CD119" i="24" a="1"/>
  <c r="CD119" i="24" s="1"/>
  <c r="AX119" i="24" a="1"/>
  <c r="AX119" i="24" s="1"/>
  <c r="R119" i="24" a="1"/>
  <c r="R119" i="24" s="1"/>
  <c r="IZ113" i="24" a="1"/>
  <c r="IZ113" i="24" s="1"/>
  <c r="HT113" i="24" a="1"/>
  <c r="HT113" i="24" s="1"/>
  <c r="GN113" i="24" a="1"/>
  <c r="GN113" i="24" s="1"/>
  <c r="FH113" i="24" a="1"/>
  <c r="FH113" i="24" s="1"/>
  <c r="EB113" i="24" a="1"/>
  <c r="EB113" i="24" s="1"/>
  <c r="CV113" i="24" a="1"/>
  <c r="CV113" i="24" s="1"/>
  <c r="BP113" i="24" a="1"/>
  <c r="BP113" i="24" s="1"/>
  <c r="AJ113" i="24" a="1"/>
  <c r="AJ113" i="24" s="1"/>
  <c r="JO112" i="24" a="1"/>
  <c r="JO112" i="24" s="1"/>
  <c r="II112" i="24" a="1"/>
  <c r="II112" i="24" s="1"/>
  <c r="HC112" i="24" a="1"/>
  <c r="HC112" i="24" s="1"/>
  <c r="FW112" i="24" a="1"/>
  <c r="FW112" i="24" s="1"/>
  <c r="EQ112" i="24" a="1"/>
  <c r="EQ112" i="24" s="1"/>
  <c r="DK112" i="24" a="1"/>
  <c r="DK112" i="24" s="1"/>
  <c r="CE112" i="24" a="1"/>
  <c r="CE112" i="24" s="1"/>
  <c r="JJ120" i="24" a="1"/>
  <c r="JJ120" i="24" s="1"/>
  <c r="IT120" i="24" a="1"/>
  <c r="IT120" i="24" s="1"/>
  <c r="ID120" i="24" a="1"/>
  <c r="ID120" i="24" s="1"/>
  <c r="HN120" i="24" a="1"/>
  <c r="HN120" i="24" s="1"/>
  <c r="GX120" i="24" a="1"/>
  <c r="GX120" i="24" s="1"/>
  <c r="GH120" i="24" a="1"/>
  <c r="GH120" i="24" s="1"/>
  <c r="FR120" i="24" a="1"/>
  <c r="FR120" i="24" s="1"/>
  <c r="FB120" i="24" a="1"/>
  <c r="FB120" i="24" s="1"/>
  <c r="EL120" i="24" a="1"/>
  <c r="EL120" i="24" s="1"/>
  <c r="DV120" i="24" a="1"/>
  <c r="DV120" i="24" s="1"/>
  <c r="DF120" i="24" a="1"/>
  <c r="DF120" i="24" s="1"/>
  <c r="CP120" i="24" a="1"/>
  <c r="CP120" i="24" s="1"/>
  <c r="BL120" i="24" a="1"/>
  <c r="BL120" i="24" s="1"/>
  <c r="AF120" i="24" a="1"/>
  <c r="AF120" i="24" s="1"/>
  <c r="JK119" i="24" a="1"/>
  <c r="JK119" i="24" s="1"/>
  <c r="IE119" i="24" a="1"/>
  <c r="IE119" i="24" s="1"/>
  <c r="GY119" i="24" a="1"/>
  <c r="GY119" i="24" s="1"/>
  <c r="FS119" i="24" a="1"/>
  <c r="FS119" i="24" s="1"/>
  <c r="EM119" i="24" a="1"/>
  <c r="EM119" i="24" s="1"/>
  <c r="DG119" i="24" a="1"/>
  <c r="DG119" i="24" s="1"/>
  <c r="CA119" i="24" a="1"/>
  <c r="CA119" i="24" s="1"/>
  <c r="AU119" i="24" a="1"/>
  <c r="AU119" i="24" s="1"/>
  <c r="O119" i="24" a="1"/>
  <c r="O119" i="24" s="1"/>
  <c r="IW113" i="24" a="1"/>
  <c r="IW113" i="24" s="1"/>
  <c r="HQ113" i="24" a="1"/>
  <c r="HQ113" i="24" s="1"/>
  <c r="JH120" i="24" a="1"/>
  <c r="JH120" i="24" s="1"/>
  <c r="IR120" i="24" a="1"/>
  <c r="IR120" i="24" s="1"/>
  <c r="IB120" i="24" a="1"/>
  <c r="IB120" i="24" s="1"/>
  <c r="HL120" i="24" a="1"/>
  <c r="HL120" i="24" s="1"/>
  <c r="GV120" i="24" a="1"/>
  <c r="GV120" i="24" s="1"/>
  <c r="GF120" i="24" a="1"/>
  <c r="GF120" i="24" s="1"/>
  <c r="FP120" i="24" a="1"/>
  <c r="FP120" i="24" s="1"/>
  <c r="EZ120" i="24" a="1"/>
  <c r="EZ120" i="24" s="1"/>
  <c r="EJ120" i="24" a="1"/>
  <c r="EJ120" i="24" s="1"/>
  <c r="DT120" i="24" a="1"/>
  <c r="DT120" i="24" s="1"/>
  <c r="DD120" i="24" a="1"/>
  <c r="DD120" i="24" s="1"/>
  <c r="CM120" i="24" a="1"/>
  <c r="CM120" i="24" s="1"/>
  <c r="BG120" i="24" a="1"/>
  <c r="BG120" i="24" s="1"/>
  <c r="AA120" i="24" a="1"/>
  <c r="AA120" i="24" s="1"/>
  <c r="JF119" i="24" a="1"/>
  <c r="JF119" i="24" s="1"/>
  <c r="HZ119" i="24" a="1"/>
  <c r="HZ119" i="24" s="1"/>
  <c r="GT119" i="24" a="1"/>
  <c r="GT119" i="24" s="1"/>
  <c r="FN119" i="24" a="1"/>
  <c r="FN119" i="24" s="1"/>
  <c r="EH119" i="24" a="1"/>
  <c r="EH119" i="24" s="1"/>
  <c r="DB119" i="24" a="1"/>
  <c r="DB119" i="24" s="1"/>
  <c r="BV119" i="24" a="1"/>
  <c r="BV119" i="24" s="1"/>
  <c r="AP119" i="24" a="1"/>
  <c r="AP119" i="24" s="1"/>
  <c r="J119" i="24" a="1"/>
  <c r="J119" i="24" s="1"/>
  <c r="IR113" i="24" a="1"/>
  <c r="IR113" i="24" s="1"/>
  <c r="HL113" i="24" a="1"/>
  <c r="HL113" i="24" s="1"/>
  <c r="GF113" i="24" a="1"/>
  <c r="GF113" i="24" s="1"/>
  <c r="EZ113" i="24" a="1"/>
  <c r="EZ113" i="24" s="1"/>
  <c r="DT113" i="24" a="1"/>
  <c r="DT113" i="24" s="1"/>
  <c r="CN113" i="24" a="1"/>
  <c r="CN113" i="24" s="1"/>
  <c r="BH113" i="24" a="1"/>
  <c r="BH113" i="24" s="1"/>
  <c r="AB113" i="24" a="1"/>
  <c r="AB113" i="24" s="1"/>
  <c r="JG112" i="24" a="1"/>
  <c r="JG112" i="24" s="1"/>
  <c r="IA112" i="24" a="1"/>
  <c r="IA112" i="24" s="1"/>
  <c r="GU112" i="24" a="1"/>
  <c r="GU112" i="24" s="1"/>
  <c r="FO112" i="24" a="1"/>
  <c r="FO112" i="24" s="1"/>
  <c r="EI112" i="24" a="1"/>
  <c r="EI112" i="24" s="1"/>
  <c r="DC112" i="24" a="1"/>
  <c r="DC112" i="24" s="1"/>
  <c r="BW112" i="24" a="1"/>
  <c r="BW112" i="24" s="1"/>
  <c r="JF120" i="24" a="1"/>
  <c r="JF120" i="24" s="1"/>
  <c r="IP120" i="24" a="1"/>
  <c r="IP120" i="24" s="1"/>
  <c r="HZ120" i="24" a="1"/>
  <c r="HZ120" i="24" s="1"/>
  <c r="HJ120" i="24" a="1"/>
  <c r="HJ120" i="24" s="1"/>
  <c r="GT120" i="24" a="1"/>
  <c r="GT120" i="24" s="1"/>
  <c r="GD120" i="24" a="1"/>
  <c r="GD120" i="24" s="1"/>
  <c r="FN120" i="24" a="1"/>
  <c r="FN120" i="24" s="1"/>
  <c r="EX120" i="24" a="1"/>
  <c r="EX120" i="24" s="1"/>
  <c r="EH120" i="24" a="1"/>
  <c r="EH120" i="24" s="1"/>
  <c r="DR120" i="24" a="1"/>
  <c r="DR120" i="24" s="1"/>
  <c r="DB120" i="24" a="1"/>
  <c r="DB120" i="24" s="1"/>
  <c r="CJ120" i="24" a="1"/>
  <c r="CJ120" i="24" s="1"/>
  <c r="BD120" i="24" a="1"/>
  <c r="BD120" i="24" s="1"/>
  <c r="X120" i="24" a="1"/>
  <c r="X120" i="24" s="1"/>
  <c r="JC119" i="24" a="1"/>
  <c r="JC119" i="24" s="1"/>
  <c r="HW119" i="24" a="1"/>
  <c r="HW119" i="24" s="1"/>
  <c r="GQ119" i="24" a="1"/>
  <c r="GQ119" i="24" s="1"/>
  <c r="FK119" i="24" a="1"/>
  <c r="FK119" i="24" s="1"/>
  <c r="EE119" i="24" a="1"/>
  <c r="EE119" i="24" s="1"/>
  <c r="CY119" i="24" a="1"/>
  <c r="CY119" i="24" s="1"/>
  <c r="BS119" i="24" a="1"/>
  <c r="BS119" i="24" s="1"/>
  <c r="AM119" i="24" a="1"/>
  <c r="AM119" i="24" s="1"/>
  <c r="G119" i="24" a="1"/>
  <c r="G119" i="24" s="1"/>
  <c r="IO113" i="24" a="1"/>
  <c r="IO113" i="24" s="1"/>
  <c r="JD120" i="24" a="1"/>
  <c r="JD120" i="24" s="1"/>
  <c r="IN120" i="24" a="1"/>
  <c r="IN120" i="24" s="1"/>
  <c r="HX120" i="24" a="1"/>
  <c r="HX120" i="24" s="1"/>
  <c r="HH120" i="24" a="1"/>
  <c r="HH120" i="24" s="1"/>
  <c r="GR120" i="24" a="1"/>
  <c r="GR120" i="24" s="1"/>
  <c r="GB120" i="24" a="1"/>
  <c r="GB120" i="24" s="1"/>
  <c r="FL120" i="24" a="1"/>
  <c r="FL120" i="24" s="1"/>
  <c r="EV120" i="24" a="1"/>
  <c r="EV120" i="24" s="1"/>
  <c r="EF120" i="24" a="1"/>
  <c r="EF120" i="24" s="1"/>
  <c r="DP120" i="24" a="1"/>
  <c r="DP120" i="24" s="1"/>
  <c r="CZ120" i="24" a="1"/>
  <c r="CZ120" i="24" s="1"/>
  <c r="CE120" i="24" a="1"/>
  <c r="CE120" i="24" s="1"/>
  <c r="AY120" i="24" a="1"/>
  <c r="AY120" i="24" s="1"/>
  <c r="S120" i="24" a="1"/>
  <c r="S120" i="24" s="1"/>
  <c r="IX119" i="24" a="1"/>
  <c r="IX119" i="24" s="1"/>
  <c r="HR119" i="24" a="1"/>
  <c r="HR119" i="24" s="1"/>
  <c r="GL119" i="24" a="1"/>
  <c r="GL119" i="24" s="1"/>
  <c r="FF119" i="24" a="1"/>
  <c r="FF119" i="24" s="1"/>
  <c r="DZ119" i="24" a="1"/>
  <c r="DZ119" i="24" s="1"/>
  <c r="CT119" i="24" a="1"/>
  <c r="CT119" i="24" s="1"/>
  <c r="BN119" i="24" a="1"/>
  <c r="BN119" i="24" s="1"/>
  <c r="AH119" i="24" a="1"/>
  <c r="AH119" i="24" s="1"/>
  <c r="JP113" i="24" a="1"/>
  <c r="JP113" i="24" s="1"/>
  <c r="IJ113" i="24" a="1"/>
  <c r="IJ113" i="24" s="1"/>
  <c r="HD113" i="24" a="1"/>
  <c r="HD113" i="24" s="1"/>
  <c r="FX113" i="24" a="1"/>
  <c r="FX113" i="24" s="1"/>
  <c r="ER113" i="24" a="1"/>
  <c r="ER113" i="24" s="1"/>
  <c r="DL113" i="24" a="1"/>
  <c r="DL113" i="24" s="1"/>
  <c r="CF113" i="24" a="1"/>
  <c r="CF113" i="24" s="1"/>
  <c r="AZ113" i="24" a="1"/>
  <c r="AZ113" i="24" s="1"/>
  <c r="T113" i="24" a="1"/>
  <c r="T113" i="24" s="1"/>
  <c r="IY112" i="24" a="1"/>
  <c r="IY112" i="24" s="1"/>
  <c r="HS112" i="24" a="1"/>
  <c r="HS112" i="24" s="1"/>
  <c r="GM112" i="24" a="1"/>
  <c r="GM112" i="24" s="1"/>
  <c r="FG112" i="24" a="1"/>
  <c r="FG112" i="24" s="1"/>
  <c r="EA112" i="24" a="1"/>
  <c r="EA112" i="24" s="1"/>
  <c r="CU112" i="24" a="1"/>
  <c r="CU112" i="24" s="1"/>
  <c r="BO112" i="24" a="1"/>
  <c r="BO112" i="24" s="1"/>
  <c r="JB120" i="24" a="1"/>
  <c r="JB120" i="24" s="1"/>
  <c r="IL120" i="24" a="1"/>
  <c r="IL120" i="24" s="1"/>
  <c r="HV120" i="24" a="1"/>
  <c r="HV120" i="24" s="1"/>
  <c r="HF120" i="24" a="1"/>
  <c r="HF120" i="24" s="1"/>
  <c r="GP120" i="24" a="1"/>
  <c r="GP120" i="24" s="1"/>
  <c r="FZ120" i="24" a="1"/>
  <c r="FZ120" i="24" s="1"/>
  <c r="FJ120" i="24" a="1"/>
  <c r="FJ120" i="24" s="1"/>
  <c r="ET120" i="24" a="1"/>
  <c r="ET120" i="24" s="1"/>
  <c r="ED120" i="24" a="1"/>
  <c r="ED120" i="24" s="1"/>
  <c r="DN120" i="24" a="1"/>
  <c r="DN120" i="24" s="1"/>
  <c r="CX120" i="24" a="1"/>
  <c r="CX120" i="24" s="1"/>
  <c r="CB120" i="24" a="1"/>
  <c r="CB120" i="24" s="1"/>
  <c r="AV120" i="24" a="1"/>
  <c r="AV120" i="24" s="1"/>
  <c r="P120" i="24" a="1"/>
  <c r="P120" i="24" s="1"/>
  <c r="IU119" i="24" a="1"/>
  <c r="IU119" i="24" s="1"/>
  <c r="HO119" i="24" a="1"/>
  <c r="HO119" i="24" s="1"/>
  <c r="GI119" i="24" a="1"/>
  <c r="GI119" i="24" s="1"/>
  <c r="FC119" i="24" a="1"/>
  <c r="FC119" i="24" s="1"/>
  <c r="DW119" i="24" a="1"/>
  <c r="DW119" i="24" s="1"/>
  <c r="CQ119" i="24" a="1"/>
  <c r="CQ119" i="24" s="1"/>
  <c r="BK119" i="24" a="1"/>
  <c r="BK119" i="24" s="1"/>
  <c r="AE119" i="24" a="1"/>
  <c r="AE119" i="24" s="1"/>
  <c r="JM113" i="24" a="1"/>
  <c r="JM113" i="24" s="1"/>
  <c r="IG113" i="24" a="1"/>
  <c r="IG113" i="24" s="1"/>
  <c r="JP120" i="24" a="1"/>
  <c r="JP120" i="24" s="1"/>
  <c r="IZ120" i="24" a="1"/>
  <c r="IZ120" i="24" s="1"/>
  <c r="IJ120" i="24" a="1"/>
  <c r="IJ120" i="24" s="1"/>
  <c r="HT120" i="24" a="1"/>
  <c r="HT120" i="24" s="1"/>
  <c r="HD120" i="24" a="1"/>
  <c r="HD120" i="24" s="1"/>
  <c r="GN120" i="24" a="1"/>
  <c r="GN120" i="24" s="1"/>
  <c r="FX120" i="24" a="1"/>
  <c r="FX120" i="24" s="1"/>
  <c r="FH120" i="24" a="1"/>
  <c r="FH120" i="24" s="1"/>
  <c r="ER120" i="24" a="1"/>
  <c r="ER120" i="24" s="1"/>
  <c r="EB120" i="24" a="1"/>
  <c r="EB120" i="24" s="1"/>
  <c r="DL120" i="24" a="1"/>
  <c r="DL120" i="24" s="1"/>
  <c r="CV120" i="24" a="1"/>
  <c r="CV120" i="24" s="1"/>
  <c r="BW120" i="24" a="1"/>
  <c r="BW120" i="24" s="1"/>
  <c r="AQ120" i="24" a="1"/>
  <c r="AQ120" i="24" s="1"/>
  <c r="K120" i="24" a="1"/>
  <c r="K120" i="24" s="1"/>
  <c r="IP119" i="24" a="1"/>
  <c r="IP119" i="24" s="1"/>
  <c r="HJ119" i="24" a="1"/>
  <c r="HJ119" i="24" s="1"/>
  <c r="GD119" i="24" a="1"/>
  <c r="GD119" i="24" s="1"/>
  <c r="EX119" i="24" a="1"/>
  <c r="EX119" i="24" s="1"/>
  <c r="DR119" i="24" a="1"/>
  <c r="DR119" i="24" s="1"/>
  <c r="CL119" i="24" a="1"/>
  <c r="CL119" i="24" s="1"/>
  <c r="BF119" i="24" a="1"/>
  <c r="BF119" i="24" s="1"/>
  <c r="Z119" i="24" a="1"/>
  <c r="Z119" i="24" s="1"/>
  <c r="JH113" i="24" a="1"/>
  <c r="JH113" i="24" s="1"/>
  <c r="IB113" i="24" a="1"/>
  <c r="IB113" i="24" s="1"/>
  <c r="GV113" i="24" a="1"/>
  <c r="GV113" i="24" s="1"/>
  <c r="FP113" i="24" a="1"/>
  <c r="FP113" i="24" s="1"/>
  <c r="EJ113" i="24" a="1"/>
  <c r="EJ113" i="24" s="1"/>
  <c r="DD113" i="24" a="1"/>
  <c r="DD113" i="24" s="1"/>
  <c r="BX113" i="24" a="1"/>
  <c r="BX113" i="24" s="1"/>
  <c r="AR113" i="24" a="1"/>
  <c r="AR113" i="24" s="1"/>
  <c r="L113" i="24" a="1"/>
  <c r="L113" i="24" s="1"/>
  <c r="IQ112" i="24" a="1"/>
  <c r="IQ112" i="24" s="1"/>
  <c r="HK112" i="24" a="1"/>
  <c r="HK112" i="24" s="1"/>
  <c r="GE112" i="24" a="1"/>
  <c r="GE112" i="24" s="1"/>
  <c r="EY112" i="24" a="1"/>
  <c r="EY112" i="24" s="1"/>
  <c r="DS112" i="24" a="1"/>
  <c r="DS112" i="24" s="1"/>
  <c r="CM112" i="24" a="1"/>
  <c r="CM112" i="24" s="1"/>
  <c r="JN120" i="24" a="1"/>
  <c r="JN120" i="24" s="1"/>
  <c r="IX120" i="24" a="1"/>
  <c r="IX120" i="24" s="1"/>
  <c r="IH120" i="24" a="1"/>
  <c r="IH120" i="24" s="1"/>
  <c r="HR120" i="24" a="1"/>
  <c r="HR120" i="24" s="1"/>
  <c r="HB120" i="24" a="1"/>
  <c r="HB120" i="24" s="1"/>
  <c r="GL120" i="24" a="1"/>
  <c r="GL120" i="24" s="1"/>
  <c r="FV120" i="24" a="1"/>
  <c r="FV120" i="24" s="1"/>
  <c r="FF120" i="24" a="1"/>
  <c r="FF120" i="24" s="1"/>
  <c r="EP120" i="24" a="1"/>
  <c r="EP120" i="24" s="1"/>
  <c r="DZ120" i="24" a="1"/>
  <c r="DZ120" i="24" s="1"/>
  <c r="DJ120" i="24" a="1"/>
  <c r="DJ120" i="24" s="1"/>
  <c r="CT120" i="24" a="1"/>
  <c r="CT120" i="24" s="1"/>
  <c r="BT120" i="24" a="1"/>
  <c r="BT120" i="24" s="1"/>
  <c r="AN120" i="24" a="1"/>
  <c r="AN120" i="24" s="1"/>
  <c r="H120" i="24" a="1"/>
  <c r="H120" i="24" s="1"/>
  <c r="IM119" i="24" a="1"/>
  <c r="IM119" i="24" s="1"/>
  <c r="HG119" i="24" a="1"/>
  <c r="HG119" i="24" s="1"/>
  <c r="GA119" i="24" a="1"/>
  <c r="GA119" i="24" s="1"/>
  <c r="EU119" i="24" a="1"/>
  <c r="EU119" i="24" s="1"/>
  <c r="DO119" i="24" a="1"/>
  <c r="DO119" i="24" s="1"/>
  <c r="CI119" i="24" a="1"/>
  <c r="CI119" i="24" s="1"/>
  <c r="BC119" i="24" a="1"/>
  <c r="BC119" i="24" s="1"/>
  <c r="W119" i="24" a="1"/>
  <c r="W119" i="24" s="1"/>
  <c r="JE113" i="24" a="1"/>
  <c r="JE113" i="24" s="1"/>
  <c r="HY113" i="24" a="1"/>
  <c r="HY113" i="24" s="1"/>
  <c r="GK113" i="24" a="1"/>
  <c r="GK113" i="24" s="1"/>
  <c r="FE113" i="24" a="1"/>
  <c r="FE113" i="24" s="1"/>
  <c r="DY113" i="24" a="1"/>
  <c r="DY113" i="24" s="1"/>
  <c r="CS113" i="24" a="1"/>
  <c r="CS113" i="24" s="1"/>
  <c r="BM113" i="24" a="1"/>
  <c r="BM113" i="24" s="1"/>
  <c r="AG113" i="24" a="1"/>
  <c r="AG113" i="24" s="1"/>
  <c r="JL112" i="24" a="1"/>
  <c r="JL112" i="24" s="1"/>
  <c r="IF112" i="24" a="1"/>
  <c r="IF112" i="24" s="1"/>
  <c r="GZ112" i="24" a="1"/>
  <c r="GZ112" i="24" s="1"/>
  <c r="FT112" i="24" a="1"/>
  <c r="FT112" i="24" s="1"/>
  <c r="EN112" i="24" a="1"/>
  <c r="EN112" i="24" s="1"/>
  <c r="DH112" i="24" a="1"/>
  <c r="DH112" i="24" s="1"/>
  <c r="CB112" i="24" a="1"/>
  <c r="CB112" i="24" s="1"/>
  <c r="AV112" i="24" a="1"/>
  <c r="AV112" i="24" s="1"/>
  <c r="P112" i="24" a="1"/>
  <c r="P112" i="24" s="1"/>
  <c r="IU111" i="24" a="1"/>
  <c r="IU111" i="24" s="1"/>
  <c r="HO111" i="24" a="1"/>
  <c r="HO111" i="24" s="1"/>
  <c r="GI111" i="24" a="1"/>
  <c r="GI111" i="24" s="1"/>
  <c r="FC111" i="24" a="1"/>
  <c r="FC111" i="24" s="1"/>
  <c r="DW111" i="24" a="1"/>
  <c r="DW111" i="24" s="1"/>
  <c r="CQ111" i="24" a="1"/>
  <c r="CQ111" i="24" s="1"/>
  <c r="BK111" i="24" a="1"/>
  <c r="BK111" i="24" s="1"/>
  <c r="AE111" i="24" a="1"/>
  <c r="AE111" i="24" s="1"/>
  <c r="JJ110" i="24" a="1"/>
  <c r="JJ110" i="24" s="1"/>
  <c r="ID110" i="24" a="1"/>
  <c r="ID110" i="24" s="1"/>
  <c r="GX110" i="24" a="1"/>
  <c r="GX110" i="24" s="1"/>
  <c r="FR110" i="24" a="1"/>
  <c r="FR110" i="24" s="1"/>
  <c r="EL110" i="24" a="1"/>
  <c r="EL110" i="24" s="1"/>
  <c r="DF110" i="24" a="1"/>
  <c r="DF110" i="24" s="1"/>
  <c r="BZ110" i="24" a="1"/>
  <c r="BZ110" i="24" s="1"/>
  <c r="AT110" i="24" a="1"/>
  <c r="AT110" i="24" s="1"/>
  <c r="N110" i="24" a="1"/>
  <c r="N110" i="24" s="1"/>
  <c r="IS109" i="24" a="1"/>
  <c r="IS109" i="24" s="1"/>
  <c r="HZ109" i="24" a="1"/>
  <c r="HZ109" i="24" s="1"/>
  <c r="HJ109" i="24" a="1"/>
  <c r="HJ109" i="24" s="1"/>
  <c r="GT109" i="24" a="1"/>
  <c r="GT109" i="24" s="1"/>
  <c r="GD109" i="24" a="1"/>
  <c r="GD109" i="24" s="1"/>
  <c r="FN109" i="24" a="1"/>
  <c r="FN109" i="24" s="1"/>
  <c r="EX109" i="24" a="1"/>
  <c r="EX109" i="24" s="1"/>
  <c r="EH109" i="24" a="1"/>
  <c r="EH109" i="24" s="1"/>
  <c r="DR109" i="24" a="1"/>
  <c r="DR109" i="24" s="1"/>
  <c r="DB109" i="24" a="1"/>
  <c r="DB109" i="24" s="1"/>
  <c r="CL109" i="24" a="1"/>
  <c r="CL109" i="24" s="1"/>
  <c r="BV109" i="24" a="1"/>
  <c r="BV109" i="24" s="1"/>
  <c r="BF109" i="24" a="1"/>
  <c r="BF109" i="24" s="1"/>
  <c r="AP109" i="24" a="1"/>
  <c r="AP109" i="24" s="1"/>
  <c r="Z109" i="24" a="1"/>
  <c r="Z109" i="24" s="1"/>
  <c r="J109" i="24" a="1"/>
  <c r="J109" i="24" s="1"/>
  <c r="BK120" i="24" a="1"/>
  <c r="BK120" i="24" s="1"/>
  <c r="L120" i="24" a="1"/>
  <c r="L120" i="24" s="1"/>
  <c r="JI120" i="24" a="1"/>
  <c r="JI120" i="24" s="1"/>
  <c r="IC120" i="24" a="1"/>
  <c r="IC120" i="24" s="1"/>
  <c r="GW120" i="24" a="1"/>
  <c r="GW120" i="24" s="1"/>
  <c r="FQ120" i="24" a="1"/>
  <c r="FQ120" i="24" s="1"/>
  <c r="EK120" i="24" a="1"/>
  <c r="EK120" i="24" s="1"/>
  <c r="DE120" i="24" a="1"/>
  <c r="DE120" i="24" s="1"/>
  <c r="BY120" i="24" a="1"/>
  <c r="BY120" i="24" s="1"/>
  <c r="AS120" i="24" a="1"/>
  <c r="AS120" i="24" s="1"/>
  <c r="M120" i="24" a="1"/>
  <c r="M120" i="24" s="1"/>
  <c r="IR119" i="24" a="1"/>
  <c r="IR119" i="24" s="1"/>
  <c r="HL119" i="24" a="1"/>
  <c r="HL119" i="24" s="1"/>
  <c r="GF119" i="24" a="1"/>
  <c r="GF119" i="24" s="1"/>
  <c r="EZ119" i="24" a="1"/>
  <c r="EZ119" i="24" s="1"/>
  <c r="DT119" i="24" a="1"/>
  <c r="DT119" i="24" s="1"/>
  <c r="CN119" i="24" a="1"/>
  <c r="CN119" i="24" s="1"/>
  <c r="BH119" i="24" a="1"/>
  <c r="BH119" i="24" s="1"/>
  <c r="AB119" i="24" a="1"/>
  <c r="AB119" i="24" s="1"/>
  <c r="JG113" i="24" a="1"/>
  <c r="JG113" i="24" s="1"/>
  <c r="IA113" i="24" a="1"/>
  <c r="IA113" i="24" s="1"/>
  <c r="GU113" i="24" a="1"/>
  <c r="GU113" i="24" s="1"/>
  <c r="FO113" i="24" a="1"/>
  <c r="FO113" i="24" s="1"/>
  <c r="EI113" i="24" a="1"/>
  <c r="EI113" i="24" s="1"/>
  <c r="DC113" i="24" a="1"/>
  <c r="DC113" i="24" s="1"/>
  <c r="BW113" i="24" a="1"/>
  <c r="BW113" i="24" s="1"/>
  <c r="AQ113" i="24" a="1"/>
  <c r="AQ113" i="24" s="1"/>
  <c r="K113" i="24" a="1"/>
  <c r="K113" i="24" s="1"/>
  <c r="IP112" i="24" a="1"/>
  <c r="IP112" i="24" s="1"/>
  <c r="HJ112" i="24" a="1"/>
  <c r="HJ112" i="24" s="1"/>
  <c r="GD112" i="24" a="1"/>
  <c r="GD112" i="24" s="1"/>
  <c r="EX112" i="24" a="1"/>
  <c r="EX112" i="24" s="1"/>
  <c r="DR112" i="24" a="1"/>
  <c r="DR112" i="24" s="1"/>
  <c r="CL112" i="24" a="1"/>
  <c r="CL112" i="24" s="1"/>
  <c r="BF112" i="24" a="1"/>
  <c r="BF112" i="24" s="1"/>
  <c r="Z112" i="24" a="1"/>
  <c r="Z112" i="24" s="1"/>
  <c r="JE111" i="24" a="1"/>
  <c r="JE111" i="24" s="1"/>
  <c r="HY111" i="24" a="1"/>
  <c r="HY111" i="24" s="1"/>
  <c r="GS111" i="24" a="1"/>
  <c r="GS111" i="24" s="1"/>
  <c r="FM111" i="24" a="1"/>
  <c r="FM111" i="24" s="1"/>
  <c r="EG111" i="24" a="1"/>
  <c r="EG111" i="24" s="1"/>
  <c r="DA111" i="24" a="1"/>
  <c r="DA111" i="24" s="1"/>
  <c r="BU111" i="24" a="1"/>
  <c r="BU111" i="24" s="1"/>
  <c r="AO111" i="24" a="1"/>
  <c r="AO111" i="24" s="1"/>
  <c r="I111" i="24" a="1"/>
  <c r="I111" i="24" s="1"/>
  <c r="IN110" i="24" a="1"/>
  <c r="IN110" i="24" s="1"/>
  <c r="HH110" i="24" a="1"/>
  <c r="HH110" i="24" s="1"/>
  <c r="GB110" i="24" a="1"/>
  <c r="GB110" i="24" s="1"/>
  <c r="EV110" i="24" a="1"/>
  <c r="EV110" i="24" s="1"/>
  <c r="DP110" i="24" a="1"/>
  <c r="DP110" i="24" s="1"/>
  <c r="CJ110" i="24" a="1"/>
  <c r="CJ110" i="24" s="1"/>
  <c r="BD110" i="24" a="1"/>
  <c r="BD110" i="24" s="1"/>
  <c r="X110" i="24" a="1"/>
  <c r="X110" i="24" s="1"/>
  <c r="JC109" i="24" a="1"/>
  <c r="JC109" i="24" s="1"/>
  <c r="AE120" i="24" a="1"/>
  <c r="AE120" i="24" s="1"/>
  <c r="ID119" i="24" a="1"/>
  <c r="ID119" i="24" s="1"/>
  <c r="CQ110" i="24" a="1"/>
  <c r="CQ110" i="24" s="1"/>
  <c r="HO110" i="24" a="1"/>
  <c r="HO110" i="24" s="1"/>
  <c r="CB111" i="24" a="1"/>
  <c r="CB111" i="24" s="1"/>
  <c r="GZ111" i="24" a="1"/>
  <c r="GZ111" i="24" s="1"/>
  <c r="BM112" i="24" a="1"/>
  <c r="BM112" i="24" s="1"/>
  <c r="GK112" i="24" a="1"/>
  <c r="GK112" i="24" s="1"/>
  <c r="AX113" i="24" a="1"/>
  <c r="AX113" i="24" s="1"/>
  <c r="FV113" i="24" a="1"/>
  <c r="FV113" i="24" s="1"/>
  <c r="X119" i="24" a="1"/>
  <c r="X119" i="24" s="1"/>
  <c r="EV119" i="24" a="1"/>
  <c r="EV119" i="24" s="1"/>
  <c r="BZ120" i="24" a="1"/>
  <c r="BZ120" i="24" s="1"/>
  <c r="M109" i="24" a="1"/>
  <c r="M109" i="24" s="1"/>
  <c r="BY109" i="24" a="1"/>
  <c r="BY109" i="24" s="1"/>
  <c r="EK109" i="24" a="1"/>
  <c r="EK109" i="24" s="1"/>
  <c r="GW109" i="24" a="1"/>
  <c r="GW109" i="24" s="1"/>
  <c r="U110" i="24" a="1"/>
  <c r="U110" i="24" s="1"/>
  <c r="ES110" i="24" a="1"/>
  <c r="ES110" i="24" s="1"/>
  <c r="F111" i="24" a="1"/>
  <c r="F111" i="24" s="1"/>
  <c r="ED111" i="24" a="1"/>
  <c r="ED111" i="24" s="1"/>
  <c r="AY112" i="24" a="1"/>
  <c r="AY112" i="24" s="1"/>
  <c r="S112" i="24" a="1"/>
  <c r="S112" i="24" s="1"/>
  <c r="IX111" i="24" a="1"/>
  <c r="IX111" i="24" s="1"/>
  <c r="HR111" i="24" a="1"/>
  <c r="HR111" i="24" s="1"/>
  <c r="GL111" i="24" a="1"/>
  <c r="GL111" i="24" s="1"/>
  <c r="FF111" i="24" a="1"/>
  <c r="FF111" i="24" s="1"/>
  <c r="DZ111" i="24" a="1"/>
  <c r="DZ111" i="24" s="1"/>
  <c r="CT111" i="24" a="1"/>
  <c r="CT111" i="24" s="1"/>
  <c r="BN111" i="24" a="1"/>
  <c r="BN111" i="24" s="1"/>
  <c r="AH111" i="24" a="1"/>
  <c r="AH111" i="24" s="1"/>
  <c r="JM110" i="24" a="1"/>
  <c r="JM110" i="24" s="1"/>
  <c r="IG110" i="24" a="1"/>
  <c r="IG110" i="24" s="1"/>
  <c r="HA110" i="24" a="1"/>
  <c r="HA110" i="24" s="1"/>
  <c r="FU110" i="24" a="1"/>
  <c r="FU110" i="24" s="1"/>
  <c r="EO110" i="24" a="1"/>
  <c r="EO110" i="24" s="1"/>
  <c r="DI110" i="24" a="1"/>
  <c r="DI110" i="24" s="1"/>
  <c r="CC110" i="24" a="1"/>
  <c r="CC110" i="24" s="1"/>
  <c r="AW110" i="24" a="1"/>
  <c r="AW110" i="24" s="1"/>
  <c r="Q110" i="24" a="1"/>
  <c r="Q110" i="24" s="1"/>
  <c r="IV109" i="24" a="1"/>
  <c r="IV109" i="24" s="1"/>
  <c r="IB109" i="24" a="1"/>
  <c r="IB109" i="24" s="1"/>
  <c r="HL109" i="24" a="1"/>
  <c r="HL109" i="24" s="1"/>
  <c r="GV109" i="24" a="1"/>
  <c r="GV109" i="24" s="1"/>
  <c r="GF109" i="24" a="1"/>
  <c r="GF109" i="24" s="1"/>
  <c r="FP109" i="24" a="1"/>
  <c r="FP109" i="24" s="1"/>
  <c r="EZ109" i="24" a="1"/>
  <c r="EZ109" i="24" s="1"/>
  <c r="EJ109" i="24" a="1"/>
  <c r="EJ109" i="24" s="1"/>
  <c r="DT109" i="24" a="1"/>
  <c r="DT109" i="24" s="1"/>
  <c r="DD109" i="24" a="1"/>
  <c r="DD109" i="24" s="1"/>
  <c r="CN109" i="24" a="1"/>
  <c r="CN109" i="24" s="1"/>
  <c r="BX109" i="24" a="1"/>
  <c r="BX109" i="24" s="1"/>
  <c r="BH109" i="24" a="1"/>
  <c r="BH109" i="24" s="1"/>
  <c r="AR109" i="24" a="1"/>
  <c r="AR109" i="24" s="1"/>
  <c r="AB109" i="24" a="1"/>
  <c r="AB109" i="24" s="1"/>
  <c r="L109" i="24" a="1"/>
  <c r="L109" i="24" s="1"/>
  <c r="BP120" i="24" a="1"/>
  <c r="BP120" i="24" s="1"/>
  <c r="T120" i="24" a="1"/>
  <c r="T120" i="24" s="1"/>
  <c r="JM120" i="24" a="1"/>
  <c r="JM120" i="24" s="1"/>
  <c r="IG120" i="24" a="1"/>
  <c r="IG120" i="24" s="1"/>
  <c r="HA120" i="24" a="1"/>
  <c r="HA120" i="24" s="1"/>
  <c r="FU120" i="24" a="1"/>
  <c r="FU120" i="24" s="1"/>
  <c r="EO120" i="24" a="1"/>
  <c r="EO120" i="24" s="1"/>
  <c r="DI120" i="24" a="1"/>
  <c r="DI120" i="24" s="1"/>
  <c r="CD120" i="24" a="1"/>
  <c r="CD120" i="24" s="1"/>
  <c r="AX120" i="24" a="1"/>
  <c r="AX120" i="24" s="1"/>
  <c r="R120" i="24" a="1"/>
  <c r="R120" i="24" s="1"/>
  <c r="IW119" i="24" a="1"/>
  <c r="IW119" i="24" s="1"/>
  <c r="HQ119" i="24" a="1"/>
  <c r="HQ119" i="24" s="1"/>
  <c r="GK119" i="24" a="1"/>
  <c r="GK119" i="24" s="1"/>
  <c r="FE119" i="24" a="1"/>
  <c r="FE119" i="24" s="1"/>
  <c r="DY119" i="24" a="1"/>
  <c r="DY119" i="24" s="1"/>
  <c r="CS119" i="24" a="1"/>
  <c r="CS119" i="24" s="1"/>
  <c r="BM119" i="24" a="1"/>
  <c r="BM119" i="24" s="1"/>
  <c r="AG119" i="24" a="1"/>
  <c r="AG119" i="24" s="1"/>
  <c r="JJ113" i="24" a="1"/>
  <c r="JJ113" i="24" s="1"/>
  <c r="ID113" i="24" a="1"/>
  <c r="ID113" i="24" s="1"/>
  <c r="GX113" i="24" a="1"/>
  <c r="GX113" i="24" s="1"/>
  <c r="FR113" i="24" a="1"/>
  <c r="FR113" i="24" s="1"/>
  <c r="EL113" i="24" a="1"/>
  <c r="EL113" i="24" s="1"/>
  <c r="DF113" i="24" a="1"/>
  <c r="DF113" i="24" s="1"/>
  <c r="BZ113" i="24" a="1"/>
  <c r="BZ113" i="24" s="1"/>
  <c r="AT113" i="24" a="1"/>
  <c r="AT113" i="24" s="1"/>
  <c r="N113" i="24" a="1"/>
  <c r="N113" i="24" s="1"/>
  <c r="IS112" i="24" a="1"/>
  <c r="IS112" i="24" s="1"/>
  <c r="HM112" i="24" a="1"/>
  <c r="HM112" i="24" s="1"/>
  <c r="GG112" i="24" a="1"/>
  <c r="GG112" i="24" s="1"/>
  <c r="FA112" i="24" a="1"/>
  <c r="FA112" i="24" s="1"/>
  <c r="DU112" i="24" a="1"/>
  <c r="DU112" i="24" s="1"/>
  <c r="CO112" i="24" a="1"/>
  <c r="CO112" i="24" s="1"/>
  <c r="BI112" i="24" a="1"/>
  <c r="BI112" i="24" s="1"/>
  <c r="AC112" i="24" a="1"/>
  <c r="AC112" i="24" s="1"/>
  <c r="JH111" i="24" a="1"/>
  <c r="JH111" i="24" s="1"/>
  <c r="IB111" i="24" a="1"/>
  <c r="IB111" i="24" s="1"/>
  <c r="GV111" i="24" a="1"/>
  <c r="GV111" i="24" s="1"/>
  <c r="FP111" i="24" a="1"/>
  <c r="FP111" i="24" s="1"/>
  <c r="EJ111" i="24" a="1"/>
  <c r="EJ111" i="24" s="1"/>
  <c r="DD111" i="24" a="1"/>
  <c r="DD111" i="24" s="1"/>
  <c r="BX111" i="24" a="1"/>
  <c r="BX111" i="24" s="1"/>
  <c r="AR111" i="24" a="1"/>
  <c r="AR111" i="24" s="1"/>
  <c r="L111" i="24" a="1"/>
  <c r="L111" i="24" s="1"/>
  <c r="IQ110" i="24" a="1"/>
  <c r="IQ110" i="24" s="1"/>
  <c r="HK110" i="24" a="1"/>
  <c r="HK110" i="24" s="1"/>
  <c r="GE110" i="24" a="1"/>
  <c r="GE110" i="24" s="1"/>
  <c r="EY110" i="24" a="1"/>
  <c r="EY110" i="24" s="1"/>
  <c r="DS110" i="24" a="1"/>
  <c r="DS110" i="24" s="1"/>
  <c r="CM110" i="24" a="1"/>
  <c r="CM110" i="24" s="1"/>
  <c r="BG110" i="24" a="1"/>
  <c r="BG110" i="24" s="1"/>
  <c r="AA110" i="24" a="1"/>
  <c r="AA110" i="24" s="1"/>
  <c r="JF109" i="24" a="1"/>
  <c r="JF109" i="24" s="1"/>
  <c r="AM120" i="24" a="1"/>
  <c r="AM120" i="24" s="1"/>
  <c r="IL119" i="24" a="1"/>
  <c r="IL119" i="24" s="1"/>
  <c r="CA110" i="24" a="1"/>
  <c r="CA110" i="24" s="1"/>
  <c r="GY110" i="24" a="1"/>
  <c r="GY110" i="24" s="1"/>
  <c r="BL111" i="24" a="1"/>
  <c r="BL111" i="24" s="1"/>
  <c r="GJ111" i="24" a="1"/>
  <c r="GJ111" i="24" s="1"/>
  <c r="AW112" i="24" a="1"/>
  <c r="AW112" i="24" s="1"/>
  <c r="FU112" i="24" a="1"/>
  <c r="FU112" i="24" s="1"/>
  <c r="AH113" i="24" a="1"/>
  <c r="AH113" i="24" s="1"/>
  <c r="FF113" i="24" a="1"/>
  <c r="FF113" i="24" s="1"/>
  <c r="H119" i="24" a="1"/>
  <c r="H119" i="24" s="1"/>
  <c r="EF119" i="24" a="1"/>
  <c r="EF119" i="24" s="1"/>
  <c r="AT120" i="24" a="1"/>
  <c r="AT120" i="24" s="1"/>
  <c r="U109" i="24" a="1"/>
  <c r="U109" i="24" s="1"/>
  <c r="CG109" i="24" a="1"/>
  <c r="CG109" i="24" s="1"/>
  <c r="ES109" i="24" a="1"/>
  <c r="ES109" i="24" s="1"/>
  <c r="HE109" i="24" a="1"/>
  <c r="HE109" i="24" s="1"/>
  <c r="AK110" i="24" a="1"/>
  <c r="AK110" i="24" s="1"/>
  <c r="FI110" i="24" a="1"/>
  <c r="FI110" i="24" s="1"/>
  <c r="V111" i="24" a="1"/>
  <c r="V111" i="24" s="1"/>
  <c r="ET111" i="24" a="1"/>
  <c r="ET111" i="24" s="1"/>
  <c r="CY112" i="24" a="1"/>
  <c r="CY112" i="24" s="1"/>
  <c r="CJ113" i="24" a="1"/>
  <c r="CJ113" i="24" s="1"/>
  <c r="S119" i="24" a="1"/>
  <c r="S119" i="24" s="1"/>
  <c r="AW120" i="24" a="1"/>
  <c r="AW120" i="24" s="1"/>
  <c r="IQ109" i="24" a="1"/>
  <c r="IQ109" i="24" s="1"/>
  <c r="DD110" i="24" a="1"/>
  <c r="DD110" i="24" s="1"/>
  <c r="IB110" i="24" a="1"/>
  <c r="IB110" i="24" s="1"/>
  <c r="CO111" i="24" a="1"/>
  <c r="CO111" i="24" s="1"/>
  <c r="HM111" i="24" a="1"/>
  <c r="HM111" i="24" s="1"/>
  <c r="BZ112" i="24" a="1"/>
  <c r="BZ112" i="24" s="1"/>
  <c r="GX112" i="24" a="1"/>
  <c r="GX112" i="24" s="1"/>
  <c r="BK113" i="24" a="1"/>
  <c r="BK113" i="24" s="1"/>
  <c r="GI113" i="24" a="1"/>
  <c r="GI113" i="24" s="1"/>
  <c r="BA119" i="24" a="1"/>
  <c r="BA119" i="24" s="1"/>
  <c r="FY119" i="24" a="1"/>
  <c r="FY119" i="24" s="1"/>
  <c r="DG120" i="24" a="1"/>
  <c r="DG120" i="24" s="1"/>
  <c r="AM112" i="24" a="1"/>
  <c r="AM112" i="24" s="1"/>
  <c r="X113" i="24" a="1"/>
  <c r="X113" i="24" s="1"/>
  <c r="BZ119" i="24" a="1"/>
  <c r="BZ119" i="24" s="1"/>
  <c r="EI120" i="24" a="1"/>
  <c r="EI120" i="24" s="1"/>
  <c r="BX110" i="24" a="1"/>
  <c r="BX110" i="24" s="1"/>
  <c r="GV110" i="24" a="1"/>
  <c r="GV110" i="24" s="1"/>
  <c r="BI111" i="24" a="1"/>
  <c r="BI111" i="24" s="1"/>
  <c r="GG111" i="24" a="1"/>
  <c r="GG111" i="24" s="1"/>
  <c r="AT112" i="24" a="1"/>
  <c r="AT112" i="24" s="1"/>
  <c r="FR112" i="24" a="1"/>
  <c r="FR112" i="24" s="1"/>
  <c r="AE113" i="24" a="1"/>
  <c r="AE113" i="24" s="1"/>
  <c r="FC113" i="24" a="1"/>
  <c r="FC113" i="24" s="1"/>
  <c r="BC112" i="24" a="1"/>
  <c r="BC112" i="24" s="1"/>
  <c r="AY119" i="24" a="1"/>
  <c r="AY119" i="24" s="1"/>
  <c r="CN110" i="24" a="1"/>
  <c r="CN110" i="24" s="1"/>
  <c r="BY111" i="24" a="1"/>
  <c r="BY111" i="24" s="1"/>
  <c r="BJ112" i="24" a="1"/>
  <c r="BJ112" i="24" s="1"/>
  <c r="AU113" i="24" a="1"/>
  <c r="AU113" i="24" s="1"/>
  <c r="AF119" i="24" a="1"/>
  <c r="AF119" i="24" s="1"/>
  <c r="GO119" i="24" a="1"/>
  <c r="GO119" i="24" s="1"/>
  <c r="FS120" i="24" a="1"/>
  <c r="FS120" i="24" s="1"/>
  <c r="FH110" i="24" a="1"/>
  <c r="FH110" i="24" s="1"/>
  <c r="ES111" i="24" a="1"/>
  <c r="ES111" i="24" s="1"/>
  <c r="ED112" i="24" a="1"/>
  <c r="ED112" i="24" s="1"/>
  <c r="DO113" i="24" a="1"/>
  <c r="DO113" i="24" s="1"/>
  <c r="BS112" i="24" a="1"/>
  <c r="BS112" i="24" s="1"/>
  <c r="FB119" i="24" a="1"/>
  <c r="FB119" i="24" s="1"/>
  <c r="BH110" i="24" a="1"/>
  <c r="BH110" i="24" s="1"/>
  <c r="AS111" i="24" a="1"/>
  <c r="AS111" i="24" s="1"/>
  <c r="AD112" i="24" a="1"/>
  <c r="AD112" i="24" s="1"/>
  <c r="O113" i="24" a="1"/>
  <c r="O113" i="24" s="1"/>
  <c r="JK113" i="24" a="1"/>
  <c r="JK113" i="24" s="1"/>
  <c r="ES119" i="24" a="1"/>
  <c r="ES119" i="24" s="1"/>
  <c r="GI120" i="24" a="1"/>
  <c r="GI120" i="24" s="1"/>
  <c r="EB110" i="24" a="1"/>
  <c r="EB110" i="24" s="1"/>
  <c r="DM111" i="24" a="1"/>
  <c r="DM111" i="24" s="1"/>
  <c r="CX112" i="24" a="1"/>
  <c r="CX112" i="24" s="1"/>
  <c r="CI113" i="24" a="1"/>
  <c r="CI113" i="24" s="1"/>
  <c r="BI119" i="24" a="1"/>
  <c r="BI119" i="24" s="1"/>
  <c r="GG119" i="24" a="1"/>
  <c r="GG119" i="24" s="1"/>
  <c r="DO120" i="24" a="1"/>
  <c r="DO120" i="24" s="1"/>
  <c r="AG109" i="24" a="1"/>
  <c r="AG109" i="24" s="1"/>
  <c r="CS109" i="24" a="1"/>
  <c r="CS109" i="24" s="1"/>
  <c r="FE109" i="24" a="1"/>
  <c r="FE109" i="24" s="1"/>
  <c r="HQ109" i="24" a="1"/>
  <c r="HQ109" i="24" s="1"/>
  <c r="BF110" i="24" a="1"/>
  <c r="BF110" i="24" s="1"/>
  <c r="GD110" i="24" a="1"/>
  <c r="GD110" i="24" s="1"/>
  <c r="AQ111" i="24" a="1"/>
  <c r="AQ111" i="24" s="1"/>
  <c r="FO111" i="24" a="1"/>
  <c r="FO111" i="24" s="1"/>
  <c r="AB112" i="24" a="1"/>
  <c r="AB112" i="24" s="1"/>
  <c r="EZ112" i="24" a="1"/>
  <c r="EZ112" i="24" s="1"/>
  <c r="M113" i="24" a="1"/>
  <c r="M113" i="24" s="1"/>
  <c r="EK113" i="24" a="1"/>
  <c r="EK113" i="24" s="1"/>
  <c r="JI113" i="24" a="1"/>
  <c r="JI113" i="24" s="1"/>
  <c r="FL113" i="24" a="1"/>
  <c r="FL113" i="24" s="1"/>
  <c r="EY120" i="24" a="1"/>
  <c r="EY120" i="24" s="1"/>
  <c r="DO110" i="24" a="1"/>
  <c r="DO110" i="24" s="1"/>
  <c r="CZ111" i="24" a="1"/>
  <c r="CZ111" i="24" s="1"/>
  <c r="CK112" i="24" a="1"/>
  <c r="CK112" i="24" s="1"/>
  <c r="BV113" i="24" a="1"/>
  <c r="BV113" i="24" s="1"/>
  <c r="AV119" i="24" a="1"/>
  <c r="AV119" i="24" s="1"/>
  <c r="GJ119" i="24" a="1"/>
  <c r="GJ119" i="24" s="1"/>
  <c r="GY120" i="24" a="1"/>
  <c r="GY120" i="24" s="1"/>
  <c r="HT110" i="24" a="1"/>
  <c r="HT110" i="24" s="1"/>
  <c r="HE111" i="24" a="1"/>
  <c r="HE111" i="24" s="1"/>
  <c r="GP112" i="24" a="1"/>
  <c r="GP112" i="24" s="1"/>
  <c r="GA113" i="24" a="1"/>
  <c r="GA113" i="24" s="1"/>
  <c r="DT110" i="24" a="1"/>
  <c r="DT110" i="24" s="1"/>
  <c r="DH119" i="24" a="1"/>
  <c r="DH119" i="24" s="1"/>
  <c r="IL112" i="24" a="1"/>
  <c r="IL112" i="24" s="1"/>
  <c r="CK120" i="24" a="1"/>
  <c r="CK120" i="24" s="1"/>
  <c r="HI109" i="24" a="1"/>
  <c r="HI109" i="24" s="1"/>
  <c r="EY111" i="24" a="1"/>
  <c r="EY111" i="24" s="1"/>
  <c r="DU113" i="24" a="1"/>
  <c r="DU113" i="24" s="1"/>
  <c r="FW119" i="24" a="1"/>
  <c r="FW119" i="24" s="1"/>
  <c r="W109" i="24" a="1"/>
  <c r="W109" i="24" s="1"/>
  <c r="CI109" i="24" a="1"/>
  <c r="CI109" i="24" s="1"/>
  <c r="EU109" i="24" a="1"/>
  <c r="EU109" i="24" s="1"/>
  <c r="HG109" i="24" a="1"/>
  <c r="HG109" i="24" s="1"/>
  <c r="AH110" i="24" a="1"/>
  <c r="AH110" i="24" s="1"/>
  <c r="FF110" i="24" a="1"/>
  <c r="FF110" i="24" s="1"/>
  <c r="S111" i="24" a="1"/>
  <c r="S111" i="24" s="1"/>
  <c r="EQ111" i="24" a="1"/>
  <c r="EQ111" i="24" s="1"/>
  <c r="JO111" i="24" a="1"/>
  <c r="JO111" i="24" s="1"/>
  <c r="EB112" i="24" a="1"/>
  <c r="EB112" i="24" s="1"/>
  <c r="IZ112" i="24" a="1"/>
  <c r="IZ112" i="24" s="1"/>
  <c r="DM113" i="24" a="1"/>
  <c r="DM113" i="24" s="1"/>
  <c r="IK113" i="24" a="1"/>
  <c r="IK113" i="24" s="1"/>
  <c r="CX119" i="24" a="1"/>
  <c r="CX119" i="24" s="1"/>
  <c r="HV119" i="24" a="1"/>
  <c r="HV119" i="24" s="1"/>
  <c r="HC120" i="24" a="1"/>
  <c r="HC120" i="24" s="1"/>
  <c r="U119" i="24" a="1"/>
  <c r="U119" i="24" s="1"/>
  <c r="ER110" i="24" a="1"/>
  <c r="ER110" i="24" s="1"/>
  <c r="BY119" i="24" a="1"/>
  <c r="BY119" i="24" s="1"/>
  <c r="GT110" i="24" a="1"/>
  <c r="GT110" i="24" s="1"/>
  <c r="AA109" i="24" a="1"/>
  <c r="AA109" i="24" s="1"/>
  <c r="EY109" i="24" a="1"/>
  <c r="EY109" i="24" s="1"/>
  <c r="AS110" i="24" a="1"/>
  <c r="AS110" i="24" s="1"/>
  <c r="FB111" i="24" a="1"/>
  <c r="FB111" i="24" s="1"/>
  <c r="JK112" i="24" a="1"/>
  <c r="JK112" i="24" s="1"/>
  <c r="DC119" i="24" a="1"/>
  <c r="DC119" i="24" s="1"/>
  <c r="HG110" i="24" a="1"/>
  <c r="HG110" i="24" s="1"/>
  <c r="DE119" i="24" a="1"/>
  <c r="DE119" i="24" s="1"/>
  <c r="GV112" i="24" a="1"/>
  <c r="GV112" i="24" s="1"/>
  <c r="CA109" i="24" a="1"/>
  <c r="CA109" i="24" s="1"/>
  <c r="R110" i="24" a="1"/>
  <c r="R110" i="24" s="1"/>
  <c r="EA111" i="24" a="1"/>
  <c r="EA111" i="24" s="1"/>
  <c r="IJ112" i="24" a="1"/>
  <c r="IJ112" i="24" s="1"/>
  <c r="CH119" i="24" a="1"/>
  <c r="CH119" i="24" s="1"/>
  <c r="AL112" i="24" a="1"/>
  <c r="AL112" i="24" s="1"/>
  <c r="EN113" i="24" a="1"/>
  <c r="EN113" i="24" s="1"/>
  <c r="BR120" i="24" a="1"/>
  <c r="BR120" i="24" s="1"/>
  <c r="FT113" i="24" a="1"/>
  <c r="FT113" i="24" s="1"/>
  <c r="BO109" i="24" a="1"/>
  <c r="BO109" i="24" s="1"/>
  <c r="DS119" i="24" a="1"/>
  <c r="DS119" i="24" s="1"/>
  <c r="HM113" i="24" a="1"/>
  <c r="HM113" i="24" s="1"/>
  <c r="IU112" i="24" a="1"/>
  <c r="IU112" i="24" s="1"/>
  <c r="HI113" i="24" a="1"/>
  <c r="HI113" i="24" s="1"/>
  <c r="GC113" i="24" a="1"/>
  <c r="GC113" i="24" s="1"/>
  <c r="EW113" i="24" a="1"/>
  <c r="EW113" i="24" s="1"/>
  <c r="DQ113" i="24" a="1"/>
  <c r="DQ113" i="24" s="1"/>
  <c r="CK113" i="24" a="1"/>
  <c r="CK113" i="24" s="1"/>
  <c r="BE113" i="24" a="1"/>
  <c r="BE113" i="24" s="1"/>
  <c r="Y113" i="24" a="1"/>
  <c r="Y113" i="24" s="1"/>
  <c r="JD112" i="24" a="1"/>
  <c r="JD112" i="24" s="1"/>
  <c r="HX112" i="24" a="1"/>
  <c r="HX112" i="24" s="1"/>
  <c r="GR112" i="24" a="1"/>
  <c r="GR112" i="24" s="1"/>
  <c r="FL112" i="24" a="1"/>
  <c r="FL112" i="24" s="1"/>
  <c r="EF112" i="24" a="1"/>
  <c r="EF112" i="24" s="1"/>
  <c r="CZ112" i="24" a="1"/>
  <c r="CZ112" i="24" s="1"/>
  <c r="BT112" i="24" a="1"/>
  <c r="BT112" i="24" s="1"/>
  <c r="AN112" i="24" a="1"/>
  <c r="AN112" i="24" s="1"/>
  <c r="H112" i="24" a="1"/>
  <c r="H112" i="24" s="1"/>
  <c r="IM111" i="24" a="1"/>
  <c r="IM111" i="24" s="1"/>
  <c r="HG111" i="24" a="1"/>
  <c r="HG111" i="24" s="1"/>
  <c r="GA111" i="24" a="1"/>
  <c r="GA111" i="24" s="1"/>
  <c r="EU111" i="24" a="1"/>
  <c r="EU111" i="24" s="1"/>
  <c r="DO111" i="24" a="1"/>
  <c r="DO111" i="24" s="1"/>
  <c r="CI111" i="24" a="1"/>
  <c r="CI111" i="24" s="1"/>
  <c r="BC111" i="24" a="1"/>
  <c r="BC111" i="24" s="1"/>
  <c r="W111" i="24" a="1"/>
  <c r="W111" i="24" s="1"/>
  <c r="JB110" i="24" a="1"/>
  <c r="JB110" i="24" s="1"/>
  <c r="HV110" i="24" a="1"/>
  <c r="HV110" i="24" s="1"/>
  <c r="GP110" i="24" a="1"/>
  <c r="GP110" i="24" s="1"/>
  <c r="FJ110" i="24" a="1"/>
  <c r="FJ110" i="24" s="1"/>
  <c r="ED110" i="24" a="1"/>
  <c r="ED110" i="24" s="1"/>
  <c r="CX110" i="24" a="1"/>
  <c r="CX110" i="24" s="1"/>
  <c r="BR110" i="24" a="1"/>
  <c r="BR110" i="24" s="1"/>
  <c r="AL110" i="24" a="1"/>
  <c r="AL110" i="24" s="1"/>
  <c r="F110" i="24" a="1"/>
  <c r="F110" i="24" s="1"/>
  <c r="IL109" i="24" a="1"/>
  <c r="IL109" i="24" s="1"/>
  <c r="HV109" i="24" a="1"/>
  <c r="HV109" i="24" s="1"/>
  <c r="HF109" i="24" a="1"/>
  <c r="HF109" i="24" s="1"/>
  <c r="GP109" i="24" a="1"/>
  <c r="GP109" i="24" s="1"/>
  <c r="FZ109" i="24" a="1"/>
  <c r="FZ109" i="24" s="1"/>
  <c r="FJ109" i="24" a="1"/>
  <c r="FJ109" i="24" s="1"/>
  <c r="ET109" i="24" a="1"/>
  <c r="ET109" i="24" s="1"/>
  <c r="ED109" i="24" a="1"/>
  <c r="ED109" i="24" s="1"/>
  <c r="DN109" i="24" a="1"/>
  <c r="DN109" i="24" s="1"/>
  <c r="CX109" i="24" a="1"/>
  <c r="CX109" i="24" s="1"/>
  <c r="CH109" i="24" a="1"/>
  <c r="CH109" i="24" s="1"/>
  <c r="BR109" i="24" a="1"/>
  <c r="BR109" i="24" s="1"/>
  <c r="BB109" i="24" a="1"/>
  <c r="BB109" i="24" s="1"/>
  <c r="AL109" i="24" a="1"/>
  <c r="AL109" i="24" s="1"/>
  <c r="V109" i="24" a="1"/>
  <c r="V109" i="24" s="1"/>
  <c r="F109" i="24" a="1"/>
  <c r="F109" i="24" s="1"/>
  <c r="BC120" i="24" a="1"/>
  <c r="BC120" i="24" s="1"/>
  <c r="JG119" i="24" a="1"/>
  <c r="JG119" i="24" s="1"/>
  <c r="JA120" i="24" a="1"/>
  <c r="JA120" i="24" s="1"/>
  <c r="HU120" i="24" a="1"/>
  <c r="HU120" i="24" s="1"/>
  <c r="GO120" i="24" a="1"/>
  <c r="GO120" i="24" s="1"/>
  <c r="FI120" i="24" a="1"/>
  <c r="FI120" i="24" s="1"/>
  <c r="EC120" i="24" a="1"/>
  <c r="EC120" i="24" s="1"/>
  <c r="CW120" i="24" a="1"/>
  <c r="CW120" i="24" s="1"/>
  <c r="BQ120" i="24" a="1"/>
  <c r="BQ120" i="24" s="1"/>
  <c r="AK120" i="24" a="1"/>
  <c r="AK120" i="24" s="1"/>
  <c r="JP119" i="24" a="1"/>
  <c r="JP119" i="24" s="1"/>
  <c r="IJ119" i="24" a="1"/>
  <c r="IJ119" i="24" s="1"/>
  <c r="HD119" i="24" a="1"/>
  <c r="HD119" i="24" s="1"/>
  <c r="FX119" i="24" a="1"/>
  <c r="FX119" i="24" s="1"/>
  <c r="ER119" i="24" a="1"/>
  <c r="ER119" i="24" s="1"/>
  <c r="DL119" i="24" a="1"/>
  <c r="DL119" i="24" s="1"/>
  <c r="CF119" i="24" a="1"/>
  <c r="CF119" i="24" s="1"/>
  <c r="AZ119" i="24" a="1"/>
  <c r="AZ119" i="24" s="1"/>
  <c r="T119" i="24" a="1"/>
  <c r="T119" i="24" s="1"/>
  <c r="IY113" i="24" a="1"/>
  <c r="IY113" i="24" s="1"/>
  <c r="HS113" i="24" a="1"/>
  <c r="HS113" i="24" s="1"/>
  <c r="GM113" i="24" a="1"/>
  <c r="GM113" i="24" s="1"/>
  <c r="FG113" i="24" a="1"/>
  <c r="FG113" i="24" s="1"/>
  <c r="EA113" i="24" a="1"/>
  <c r="EA113" i="24" s="1"/>
  <c r="CU113" i="24" a="1"/>
  <c r="CU113" i="24" s="1"/>
  <c r="BO113" i="24" a="1"/>
  <c r="BO113" i="24" s="1"/>
  <c r="AI113" i="24" a="1"/>
  <c r="AI113" i="24" s="1"/>
  <c r="JN112" i="24" a="1"/>
  <c r="JN112" i="24" s="1"/>
  <c r="IH112" i="24" a="1"/>
  <c r="IH112" i="24" s="1"/>
  <c r="HB112" i="24" a="1"/>
  <c r="HB112" i="24" s="1"/>
  <c r="FV112" i="24" a="1"/>
  <c r="FV112" i="24" s="1"/>
  <c r="EP112" i="24" a="1"/>
  <c r="EP112" i="24" s="1"/>
  <c r="DJ112" i="24" a="1"/>
  <c r="DJ112" i="24" s="1"/>
  <c r="CD112" i="24" a="1"/>
  <c r="CD112" i="24" s="1"/>
  <c r="AX112" i="24" a="1"/>
  <c r="AX112" i="24" s="1"/>
  <c r="R112" i="24" a="1"/>
  <c r="R112" i="24" s="1"/>
  <c r="IW111" i="24" a="1"/>
  <c r="IW111" i="24" s="1"/>
  <c r="HQ111" i="24" a="1"/>
  <c r="HQ111" i="24" s="1"/>
  <c r="GK111" i="24" a="1"/>
  <c r="GK111" i="24" s="1"/>
  <c r="FE111" i="24" a="1"/>
  <c r="FE111" i="24" s="1"/>
  <c r="DY111" i="24" a="1"/>
  <c r="DY111" i="24" s="1"/>
  <c r="CS111" i="24" a="1"/>
  <c r="CS111" i="24" s="1"/>
  <c r="BM111" i="24" a="1"/>
  <c r="BM111" i="24" s="1"/>
  <c r="AG111" i="24" a="1"/>
  <c r="AG111" i="24" s="1"/>
  <c r="JL110" i="24" a="1"/>
  <c r="JL110" i="24" s="1"/>
  <c r="IF110" i="24" a="1"/>
  <c r="IF110" i="24" s="1"/>
  <c r="GZ110" i="24" a="1"/>
  <c r="GZ110" i="24" s="1"/>
  <c r="FT110" i="24" a="1"/>
  <c r="FT110" i="24" s="1"/>
  <c r="EN110" i="24" a="1"/>
  <c r="EN110" i="24" s="1"/>
  <c r="DH110" i="24" a="1"/>
  <c r="DH110" i="24" s="1"/>
  <c r="CB110" i="24" a="1"/>
  <c r="CB110" i="24" s="1"/>
  <c r="AV110" i="24" a="1"/>
  <c r="AV110" i="24" s="1"/>
  <c r="P110" i="24" a="1"/>
  <c r="P110" i="24" s="1"/>
  <c r="IU109" i="24" a="1"/>
  <c r="IU109" i="24" s="1"/>
  <c r="O120" i="24" a="1"/>
  <c r="O120" i="24" s="1"/>
  <c r="JJ109" i="24" a="1"/>
  <c r="JJ109" i="24" s="1"/>
  <c r="DW110" i="24" a="1"/>
  <c r="DW110" i="24" s="1"/>
  <c r="IU110" i="24" a="1"/>
  <c r="IU110" i="24" s="1"/>
  <c r="DH111" i="24" a="1"/>
  <c r="DH111" i="24" s="1"/>
  <c r="IF111" i="24" a="1"/>
  <c r="IF111" i="24" s="1"/>
  <c r="CS112" i="24" a="1"/>
  <c r="CS112" i="24" s="1"/>
  <c r="HQ112" i="24" a="1"/>
  <c r="HQ112" i="24" s="1"/>
  <c r="CD113" i="24" a="1"/>
  <c r="CD113" i="24" s="1"/>
  <c r="HB113" i="24" a="1"/>
  <c r="HB113" i="24" s="1"/>
  <c r="BD119" i="24" a="1"/>
  <c r="BD119" i="24" s="1"/>
  <c r="GB119" i="24" a="1"/>
  <c r="GB119" i="24" s="1"/>
  <c r="EE120" i="24" a="1"/>
  <c r="EE120" i="24" s="1"/>
  <c r="AC109" i="24" a="1"/>
  <c r="AC109" i="24" s="1"/>
  <c r="CO109" i="24" a="1"/>
  <c r="CO109" i="24" s="1"/>
  <c r="FA109" i="24" a="1"/>
  <c r="FA109" i="24" s="1"/>
  <c r="HM109" i="24" a="1"/>
  <c r="HM109" i="24" s="1"/>
  <c r="BA110" i="24" a="1"/>
  <c r="BA110" i="24" s="1"/>
  <c r="FY110" i="24" a="1"/>
  <c r="FY110" i="24" s="1"/>
  <c r="AL111" i="24" a="1"/>
  <c r="AL111" i="24" s="1"/>
  <c r="FJ111" i="24" a="1"/>
  <c r="FJ111" i="24" s="1"/>
  <c r="AQ112" i="24" a="1"/>
  <c r="AQ112" i="24" s="1"/>
  <c r="K112" i="24" a="1"/>
  <c r="K112" i="24" s="1"/>
  <c r="IP111" i="24" a="1"/>
  <c r="IP111" i="24" s="1"/>
  <c r="HJ111" i="24" a="1"/>
  <c r="HJ111" i="24" s="1"/>
  <c r="GD111" i="24" a="1"/>
  <c r="GD111" i="24" s="1"/>
  <c r="EX111" i="24" a="1"/>
  <c r="EX111" i="24" s="1"/>
  <c r="DR111" i="24" a="1"/>
  <c r="DR111" i="24" s="1"/>
  <c r="CL111" i="24" a="1"/>
  <c r="CL111" i="24" s="1"/>
  <c r="BF111" i="24" a="1"/>
  <c r="BF111" i="24" s="1"/>
  <c r="Z111" i="24" a="1"/>
  <c r="Z111" i="24" s="1"/>
  <c r="JE110" i="24" a="1"/>
  <c r="JE110" i="24" s="1"/>
  <c r="HY110" i="24" a="1"/>
  <c r="HY110" i="24" s="1"/>
  <c r="GS110" i="24" a="1"/>
  <c r="GS110" i="24" s="1"/>
  <c r="FM110" i="24" a="1"/>
  <c r="FM110" i="24" s="1"/>
  <c r="EG110" i="24" a="1"/>
  <c r="EG110" i="24" s="1"/>
  <c r="DA110" i="24" a="1"/>
  <c r="DA110" i="24" s="1"/>
  <c r="BU110" i="24" a="1"/>
  <c r="BU110" i="24" s="1"/>
  <c r="AO110" i="24" a="1"/>
  <c r="AO110" i="24" s="1"/>
  <c r="I110" i="24" a="1"/>
  <c r="I110" i="24" s="1"/>
  <c r="IN109" i="24" a="1"/>
  <c r="IN109" i="24" s="1"/>
  <c r="HX109" i="24" a="1"/>
  <c r="HX109" i="24" s="1"/>
  <c r="HH109" i="24" a="1"/>
  <c r="HH109" i="24" s="1"/>
  <c r="GR109" i="24" a="1"/>
  <c r="GR109" i="24" s="1"/>
  <c r="GB109" i="24" a="1"/>
  <c r="GB109" i="24" s="1"/>
  <c r="FL109" i="24" a="1"/>
  <c r="FL109" i="24" s="1"/>
  <c r="EV109" i="24" a="1"/>
  <c r="EV109" i="24" s="1"/>
  <c r="EF109" i="24" a="1"/>
  <c r="EF109" i="24" s="1"/>
  <c r="DP109" i="24" a="1"/>
  <c r="DP109" i="24" s="1"/>
  <c r="CZ109" i="24" a="1"/>
  <c r="CZ109" i="24" s="1"/>
  <c r="CJ109" i="24" a="1"/>
  <c r="CJ109" i="24" s="1"/>
  <c r="BT109" i="24" a="1"/>
  <c r="BT109" i="24" s="1"/>
  <c r="BD109" i="24" a="1"/>
  <c r="BD109" i="24" s="1"/>
  <c r="AN109" i="24" a="1"/>
  <c r="AN109" i="24" s="1"/>
  <c r="X109" i="24" a="1"/>
  <c r="X109" i="24" s="1"/>
  <c r="H109" i="24" a="1"/>
  <c r="H109" i="24" s="1"/>
  <c r="BH120" i="24" a="1"/>
  <c r="BH120" i="24" s="1"/>
  <c r="JO119" i="24" a="1"/>
  <c r="JO119" i="24" s="1"/>
  <c r="JE120" i="24" a="1"/>
  <c r="JE120" i="24" s="1"/>
  <c r="HY120" i="24" a="1"/>
  <c r="HY120" i="24" s="1"/>
  <c r="GS120" i="24" a="1"/>
  <c r="GS120" i="24" s="1"/>
  <c r="FM120" i="24" a="1"/>
  <c r="FM120" i="24" s="1"/>
  <c r="EG120" i="24" a="1"/>
  <c r="EG120" i="24" s="1"/>
  <c r="DA120" i="24" a="1"/>
  <c r="DA120" i="24" s="1"/>
  <c r="BV120" i="24" a="1"/>
  <c r="BV120" i="24" s="1"/>
  <c r="AP120" i="24" a="1"/>
  <c r="AP120" i="24" s="1"/>
  <c r="J120" i="24" a="1"/>
  <c r="J120" i="24" s="1"/>
  <c r="IO119" i="24" a="1"/>
  <c r="IO119" i="24" s="1"/>
  <c r="HI119" i="24" a="1"/>
  <c r="HI119" i="24" s="1"/>
  <c r="GC119" i="24" a="1"/>
  <c r="GC119" i="24" s="1"/>
  <c r="EW119" i="24" a="1"/>
  <c r="EW119" i="24" s="1"/>
  <c r="DQ119" i="24" a="1"/>
  <c r="DQ119" i="24" s="1"/>
  <c r="CK119" i="24" a="1"/>
  <c r="CK119" i="24" s="1"/>
  <c r="BE119" i="24" a="1"/>
  <c r="BE119" i="24" s="1"/>
  <c r="Y119" i="24" a="1"/>
  <c r="Y119" i="24" s="1"/>
  <c r="JB113" i="24" a="1"/>
  <c r="JB113" i="24" s="1"/>
  <c r="HV113" i="24" a="1"/>
  <c r="HV113" i="24" s="1"/>
  <c r="GP113" i="24" a="1"/>
  <c r="GP113" i="24" s="1"/>
  <c r="FJ113" i="24" a="1"/>
  <c r="FJ113" i="24" s="1"/>
  <c r="ED113" i="24" a="1"/>
  <c r="ED113" i="24" s="1"/>
  <c r="CX113" i="24" a="1"/>
  <c r="CX113" i="24" s="1"/>
  <c r="BR113" i="24" a="1"/>
  <c r="BR113" i="24" s="1"/>
  <c r="AL113" i="24" a="1"/>
  <c r="AL113" i="24" s="1"/>
  <c r="F113" i="24" a="1"/>
  <c r="F113" i="24" s="1"/>
  <c r="IK112" i="24" a="1"/>
  <c r="IK112" i="24" s="1"/>
  <c r="HE112" i="24" a="1"/>
  <c r="HE112" i="24" s="1"/>
  <c r="FY112" i="24" a="1"/>
  <c r="FY112" i="24" s="1"/>
  <c r="ES112" i="24" a="1"/>
  <c r="ES112" i="24" s="1"/>
  <c r="DM112" i="24" a="1"/>
  <c r="DM112" i="24" s="1"/>
  <c r="CG112" i="24" a="1"/>
  <c r="CG112" i="24" s="1"/>
  <c r="BA112" i="24" a="1"/>
  <c r="BA112" i="24" s="1"/>
  <c r="U112" i="24" a="1"/>
  <c r="U112" i="24" s="1"/>
  <c r="IZ111" i="24" a="1"/>
  <c r="IZ111" i="24" s="1"/>
  <c r="HT111" i="24" a="1"/>
  <c r="HT111" i="24" s="1"/>
  <c r="GN111" i="24" a="1"/>
  <c r="GN111" i="24" s="1"/>
  <c r="FH111" i="24" a="1"/>
  <c r="FH111" i="24" s="1"/>
  <c r="EB111" i="24" a="1"/>
  <c r="EB111" i="24" s="1"/>
  <c r="CV111" i="24" a="1"/>
  <c r="CV111" i="24" s="1"/>
  <c r="BP111" i="24" a="1"/>
  <c r="BP111" i="24" s="1"/>
  <c r="AJ111" i="24" a="1"/>
  <c r="AJ111" i="24" s="1"/>
  <c r="JO110" i="24" a="1"/>
  <c r="JO110" i="24" s="1"/>
  <c r="II110" i="24" a="1"/>
  <c r="II110" i="24" s="1"/>
  <c r="HC110" i="24" a="1"/>
  <c r="HC110" i="24" s="1"/>
  <c r="FW110" i="24" a="1"/>
  <c r="FW110" i="24" s="1"/>
  <c r="EQ110" i="24" a="1"/>
  <c r="EQ110" i="24" s="1"/>
  <c r="DK110" i="24" a="1"/>
  <c r="DK110" i="24" s="1"/>
  <c r="CE110" i="24" a="1"/>
  <c r="CE110" i="24" s="1"/>
  <c r="AY110" i="24" a="1"/>
  <c r="AY110" i="24" s="1"/>
  <c r="S110" i="24" a="1"/>
  <c r="S110" i="24" s="1"/>
  <c r="IX109" i="24" a="1"/>
  <c r="IX109" i="24" s="1"/>
  <c r="W120" i="24" a="1"/>
  <c r="W120" i="24" s="1"/>
  <c r="IT109" i="24" a="1"/>
  <c r="IT109" i="24" s="1"/>
  <c r="DG110" i="24" a="1"/>
  <c r="DG110" i="24" s="1"/>
  <c r="IE110" i="24" a="1"/>
  <c r="IE110" i="24" s="1"/>
  <c r="CR111" i="24" a="1"/>
  <c r="CR111" i="24" s="1"/>
  <c r="HP111" i="24" a="1"/>
  <c r="HP111" i="24" s="1"/>
  <c r="CC112" i="24" a="1"/>
  <c r="CC112" i="24" s="1"/>
  <c r="HA112" i="24" a="1"/>
  <c r="HA112" i="24" s="1"/>
  <c r="BN113" i="24" a="1"/>
  <c r="BN113" i="24" s="1"/>
  <c r="GL113" i="24" a="1"/>
  <c r="GL113" i="24" s="1"/>
  <c r="AN119" i="24" a="1"/>
  <c r="AN119" i="24" s="1"/>
  <c r="FL119" i="24" a="1"/>
  <c r="FL119" i="24" s="1"/>
  <c r="CY120" i="24" a="1"/>
  <c r="CY120" i="24" s="1"/>
  <c r="AK109" i="24" a="1"/>
  <c r="AK109" i="24" s="1"/>
  <c r="CW109" i="24" a="1"/>
  <c r="CW109" i="24" s="1"/>
  <c r="FI109" i="24" a="1"/>
  <c r="FI109" i="24" s="1"/>
  <c r="HU109" i="24" a="1"/>
  <c r="HU109" i="24" s="1"/>
  <c r="BQ110" i="24" a="1"/>
  <c r="BQ110" i="24" s="1"/>
  <c r="GO110" i="24" a="1"/>
  <c r="GO110" i="24" s="1"/>
  <c r="BB111" i="24" a="1"/>
  <c r="BB111" i="24" s="1"/>
  <c r="FZ111" i="24" a="1"/>
  <c r="FZ111" i="24" s="1"/>
  <c r="EU112" i="24" a="1"/>
  <c r="EU112" i="24" s="1"/>
  <c r="EF113" i="24" a="1"/>
  <c r="EF113" i="24" s="1"/>
  <c r="BJ119" i="24" a="1"/>
  <c r="BJ119" i="24" s="1"/>
  <c r="DS120" i="24" a="1"/>
  <c r="DS120" i="24" s="1"/>
  <c r="G110" i="24" a="1"/>
  <c r="G110" i="24" s="1"/>
  <c r="EE110" i="24" a="1"/>
  <c r="EE110" i="24" s="1"/>
  <c r="JC110" i="24" a="1"/>
  <c r="JC110" i="24" s="1"/>
  <c r="DP111" i="24" a="1"/>
  <c r="DP111" i="24" s="1"/>
  <c r="IN111" i="24" a="1"/>
  <c r="IN111" i="24" s="1"/>
  <c r="DA112" i="24" a="1"/>
  <c r="DA112" i="24" s="1"/>
  <c r="HY112" i="24" a="1"/>
  <c r="HY112" i="24" s="1"/>
  <c r="CL113" i="24" a="1"/>
  <c r="CL113" i="24" s="1"/>
  <c r="HJ113" i="24" a="1"/>
  <c r="HJ113" i="24" s="1"/>
  <c r="CB119" i="24" a="1"/>
  <c r="CB119" i="24" s="1"/>
  <c r="GZ119" i="24" a="1"/>
  <c r="GZ119" i="24" s="1"/>
  <c r="FC120" i="24" a="1"/>
  <c r="FC120" i="24" s="1"/>
  <c r="CI112" i="24" a="1"/>
  <c r="CI112" i="24" s="1"/>
  <c r="BT113" i="24" a="1"/>
  <c r="BT113" i="24" s="1"/>
  <c r="EA119" i="24" a="1"/>
  <c r="EA119" i="24" s="1"/>
  <c r="GE120" i="24" a="1"/>
  <c r="GE120" i="24" s="1"/>
  <c r="CY110" i="24" a="1"/>
  <c r="CY110" i="24" s="1"/>
  <c r="HW110" i="24" a="1"/>
  <c r="HW110" i="24" s="1"/>
  <c r="CJ111" i="24" a="1"/>
  <c r="CJ111" i="24" s="1"/>
  <c r="HH111" i="24" a="1"/>
  <c r="HH111" i="24" s="1"/>
  <c r="BU112" i="24" a="1"/>
  <c r="BU112" i="24" s="1"/>
  <c r="GS112" i="24" a="1"/>
  <c r="GS112" i="24" s="1"/>
  <c r="BF113" i="24" a="1"/>
  <c r="BF113" i="24" s="1"/>
  <c r="GD113" i="24" a="1"/>
  <c r="GD113" i="24" s="1"/>
  <c r="EE112" i="24" a="1"/>
  <c r="EE112" i="24" s="1"/>
  <c r="HN119" i="24" a="1"/>
  <c r="HN119" i="24" s="1"/>
  <c r="GA110" i="24" a="1"/>
  <c r="GA110" i="24" s="1"/>
  <c r="FL111" i="24" a="1"/>
  <c r="FL111" i="24" s="1"/>
  <c r="EW112" i="24" a="1"/>
  <c r="EW112" i="24" s="1"/>
  <c r="EH113" i="24" a="1"/>
  <c r="EH113" i="24" s="1"/>
  <c r="BL119" i="24" a="1"/>
  <c r="BL119" i="24" s="1"/>
  <c r="HU119" i="24" a="1"/>
  <c r="HU119" i="24" s="1"/>
  <c r="IY109" i="24" a="1"/>
  <c r="IY109" i="24" s="1"/>
  <c r="IJ110" i="24" a="1"/>
  <c r="IJ110" i="24" s="1"/>
  <c r="HU111" i="24" a="1"/>
  <c r="HU111" i="24" s="1"/>
  <c r="HF112" i="24" a="1"/>
  <c r="HF112" i="24" s="1"/>
  <c r="GQ113" i="24" a="1"/>
  <c r="GQ113" i="24" s="1"/>
  <c r="IM112" i="24" a="1"/>
  <c r="IM112" i="24" s="1"/>
  <c r="IV119" i="24" a="1"/>
  <c r="IV119" i="24" s="1"/>
  <c r="EU110" i="24" a="1"/>
  <c r="EU110" i="24" s="1"/>
  <c r="EF111" i="24" a="1"/>
  <c r="EF111" i="24" s="1"/>
  <c r="DQ112" i="24" a="1"/>
  <c r="DQ112" i="24" s="1"/>
  <c r="DB113" i="24" a="1"/>
  <c r="DB113" i="24" s="1"/>
  <c r="AK119" i="24" a="1"/>
  <c r="AK119" i="24" s="1"/>
  <c r="IC119" i="24" a="1"/>
  <c r="IC119" i="24" s="1"/>
  <c r="IU120" i="24" a="1"/>
  <c r="IU120" i="24" s="1"/>
  <c r="HD110" i="24" a="1"/>
  <c r="HD110" i="24" s="1"/>
  <c r="GO111" i="24" a="1"/>
  <c r="GO111" i="24" s="1"/>
  <c r="FZ112" i="24" a="1"/>
  <c r="FZ112" i="24" s="1"/>
  <c r="FK113" i="24" a="1"/>
  <c r="FK113" i="24" s="1"/>
  <c r="CO119" i="24" a="1"/>
  <c r="CO119" i="24" s="1"/>
  <c r="HH119" i="24" a="1"/>
  <c r="HH119" i="24" s="1"/>
  <c r="GQ120" i="24" a="1"/>
  <c r="GQ120" i="24" s="1"/>
  <c r="AW109" i="24" a="1"/>
  <c r="AW109" i="24" s="1"/>
  <c r="DI109" i="24" a="1"/>
  <c r="DI109" i="24" s="1"/>
  <c r="FU109" i="24" a="1"/>
  <c r="FU109" i="24" s="1"/>
  <c r="IG109" i="24" a="1"/>
  <c r="IG109" i="24" s="1"/>
  <c r="CL110" i="24" a="1"/>
  <c r="CL110" i="24" s="1"/>
  <c r="HJ110" i="24" a="1"/>
  <c r="HJ110" i="24" s="1"/>
  <c r="BW111" i="24" a="1"/>
  <c r="BW111" i="24" s="1"/>
  <c r="GU111" i="24" a="1"/>
  <c r="GU111" i="24" s="1"/>
  <c r="BH112" i="24" a="1"/>
  <c r="BH112" i="24" s="1"/>
  <c r="GF112" i="24" a="1"/>
  <c r="GF112" i="24" s="1"/>
  <c r="AS113" i="24" a="1"/>
  <c r="AS113" i="24" s="1"/>
  <c r="FQ113" i="24" a="1"/>
  <c r="FQ113" i="24" s="1"/>
  <c r="G112" i="24" a="1"/>
  <c r="G112" i="24" s="1"/>
  <c r="IN113" i="24" a="1"/>
  <c r="IN113" i="24" s="1"/>
  <c r="IQ120" i="24" a="1"/>
  <c r="IQ120" i="24" s="1"/>
  <c r="EZ110" i="24" a="1"/>
  <c r="EZ110" i="24" s="1"/>
  <c r="EK111" i="24" a="1"/>
  <c r="EK111" i="24" s="1"/>
  <c r="DV112" i="24" a="1"/>
  <c r="DV112" i="24" s="1"/>
  <c r="DG113" i="24" a="1"/>
  <c r="DG113" i="24" s="1"/>
  <c r="BQ119" i="24" a="1"/>
  <c r="BQ119" i="24" s="1"/>
  <c r="HE119" i="24" a="1"/>
  <c r="HE119" i="24" s="1"/>
  <c r="AZ110" i="24" a="1"/>
  <c r="AZ110" i="24" s="1"/>
  <c r="AK111" i="24" a="1"/>
  <c r="AK111" i="24" s="1"/>
  <c r="V112" i="24" a="1"/>
  <c r="V112" i="24" s="1"/>
  <c r="G113" i="24" a="1"/>
  <c r="G113" i="24" s="1"/>
  <c r="JC113" i="24" a="1"/>
  <c r="JC113" i="24" s="1"/>
  <c r="GR111" i="24" a="1"/>
  <c r="GR111" i="24" s="1"/>
  <c r="HP119" i="24" a="1"/>
  <c r="HP119" i="24" s="1"/>
  <c r="EU113" i="24" a="1"/>
  <c r="EU113" i="24" s="1"/>
  <c r="Y109" i="24" a="1"/>
  <c r="Y109" i="24" s="1"/>
  <c r="AP110" i="24" a="1"/>
  <c r="AP110" i="24" s="1"/>
  <c r="L112" i="24" a="1"/>
  <c r="L112" i="24" s="1"/>
  <c r="IS113" i="24" a="1"/>
  <c r="IS113" i="24" s="1"/>
  <c r="IK119" i="24" a="1"/>
  <c r="IK119" i="24" s="1"/>
  <c r="AM109" i="24" a="1"/>
  <c r="AM109" i="24" s="1"/>
  <c r="CY109" i="24" a="1"/>
  <c r="CY109" i="24" s="1"/>
  <c r="FK109" i="24" a="1"/>
  <c r="FK109" i="24" s="1"/>
  <c r="HW109" i="24" a="1"/>
  <c r="HW109" i="24" s="1"/>
  <c r="BN110" i="24" a="1"/>
  <c r="BN110" i="24" s="1"/>
  <c r="GL110" i="24" a="1"/>
  <c r="GL110" i="24" s="1"/>
  <c r="AY111" i="24" a="1"/>
  <c r="AY111" i="24" s="1"/>
  <c r="FW111" i="24" a="1"/>
  <c r="FW111" i="24" s="1"/>
  <c r="AJ112" i="24" a="1"/>
  <c r="AJ112" i="24" s="1"/>
  <c r="FH112" i="24" a="1"/>
  <c r="FH112" i="24" s="1"/>
  <c r="U113" i="24" a="1"/>
  <c r="U113" i="24" s="1"/>
  <c r="ES113" i="24" a="1"/>
  <c r="ES113" i="24" s="1"/>
  <c r="F119" i="24" a="1"/>
  <c r="F119" i="24" s="1"/>
  <c r="ED119" i="24" a="1"/>
  <c r="ED119" i="24" s="1"/>
  <c r="V120" i="24" a="1"/>
  <c r="V120" i="24" s="1"/>
  <c r="JO120" i="24" a="1"/>
  <c r="JO120" i="24" s="1"/>
  <c r="IC111" i="24" a="1"/>
  <c r="IC111" i="24" s="1"/>
  <c r="EC119" i="24" a="1"/>
  <c r="EC119" i="24" s="1"/>
  <c r="BA111" i="24" a="1"/>
  <c r="BA111" i="24" s="1"/>
  <c r="GW119" i="24" a="1"/>
  <c r="GW119" i="24" s="1"/>
  <c r="FM109" i="24" a="1"/>
  <c r="FM109" i="24" s="1"/>
  <c r="BG111" i="24" a="1"/>
  <c r="BG111" i="24" s="1"/>
  <c r="AC113" i="24" a="1"/>
  <c r="AC113" i="24" s="1"/>
  <c r="GM119" i="24" a="1"/>
  <c r="GM119" i="24" s="1"/>
  <c r="AQ109" i="24" a="1"/>
  <c r="AQ109" i="24" s="1"/>
  <c r="DC109" i="24" a="1"/>
  <c r="DC109" i="24" s="1"/>
  <c r="FO109" i="24" a="1"/>
  <c r="FO109" i="24" s="1"/>
  <c r="IA109" i="24" a="1"/>
  <c r="IA109" i="24" s="1"/>
  <c r="BY110" i="24" a="1"/>
  <c r="BY110" i="24" s="1"/>
  <c r="GW110" i="24" a="1"/>
  <c r="GW110" i="24" s="1"/>
  <c r="BJ111" i="24" a="1"/>
  <c r="BJ111" i="24" s="1"/>
  <c r="GH111" i="24" a="1"/>
  <c r="GH111" i="24" s="1"/>
  <c r="AU112" i="24" a="1"/>
  <c r="AU112" i="24" s="1"/>
  <c r="FS112" i="24" a="1"/>
  <c r="FS112" i="24" s="1"/>
  <c r="AF113" i="24" a="1"/>
  <c r="AF113" i="24" s="1"/>
  <c r="FD113" i="24" a="1"/>
  <c r="FD113" i="24" s="1"/>
  <c r="K119" i="24" a="1"/>
  <c r="K119" i="24" s="1"/>
  <c r="EI119" i="24" a="1"/>
  <c r="EI119" i="24" s="1"/>
  <c r="AG120" i="24" a="1"/>
  <c r="AG120" i="24" s="1"/>
  <c r="DO112" i="24" a="1"/>
  <c r="DO112" i="24" s="1"/>
  <c r="DE111" i="24" a="1"/>
  <c r="DE111" i="24" s="1"/>
  <c r="AO120" i="24" a="1"/>
  <c r="AO120" i="24" s="1"/>
  <c r="JA111" i="24" a="1"/>
  <c r="JA111" i="24" s="1"/>
  <c r="HX119" i="24" a="1"/>
  <c r="HX119" i="24" s="1"/>
  <c r="GC109" i="24" a="1"/>
  <c r="GC109" i="24" s="1"/>
  <c r="CM111" i="24" a="1"/>
  <c r="CM111" i="24" s="1"/>
  <c r="BI113" i="24" a="1"/>
  <c r="BI113" i="24" s="1"/>
  <c r="EL119" i="24" a="1"/>
  <c r="EL119" i="24" s="1"/>
  <c r="AE109" i="24" a="1"/>
  <c r="AE109" i="24" s="1"/>
  <c r="CQ109" i="24" a="1"/>
  <c r="CQ109" i="24" s="1"/>
  <c r="FC109" i="24" a="1"/>
  <c r="FC109" i="24" s="1"/>
  <c r="HO109" i="24" a="1"/>
  <c r="HO109" i="24" s="1"/>
  <c r="AX110" i="24" a="1"/>
  <c r="AX110" i="24" s="1"/>
  <c r="FV110" i="24" a="1"/>
  <c r="FV110" i="24" s="1"/>
  <c r="AI111" i="24" a="1"/>
  <c r="AI111" i="24" s="1"/>
  <c r="FG111" i="24" a="1"/>
  <c r="FG111" i="24" s="1"/>
  <c r="T112" i="24" a="1"/>
  <c r="T112" i="24" s="1"/>
  <c r="ER112" i="24" a="1"/>
  <c r="ER112" i="24" s="1"/>
  <c r="JP112" i="24" a="1"/>
  <c r="JP112" i="24" s="1"/>
  <c r="EC113" i="24" a="1"/>
  <c r="EC113" i="24" s="1"/>
  <c r="JA113" i="24" a="1"/>
  <c r="JA113" i="24" s="1"/>
  <c r="DN119" i="24" a="1"/>
  <c r="DN119" i="24" s="1"/>
  <c r="JA119" i="24" a="1"/>
  <c r="JA119" i="24" s="1"/>
  <c r="II120" i="24" a="1"/>
  <c r="II120" i="24" s="1"/>
  <c r="BU109" i="24" a="1"/>
  <c r="BU109" i="24" s="1"/>
  <c r="AI109" i="24" a="1"/>
  <c r="AI109" i="24" s="1"/>
  <c r="BI110" i="24" a="1"/>
  <c r="BI110" i="24" s="1"/>
  <c r="AE112" i="24" a="1"/>
  <c r="AE112" i="24" s="1"/>
  <c r="JL113" i="24" a="1"/>
  <c r="JL113" i="24" s="1"/>
  <c r="AI119" i="24" a="1"/>
  <c r="AI119" i="24" s="1"/>
  <c r="JF110" i="24" a="1"/>
  <c r="JF110" i="24" s="1"/>
  <c r="AY109" i="24" a="1"/>
  <c r="AY109" i="24" s="1"/>
  <c r="CO110" i="24" a="1"/>
  <c r="CO110" i="24" s="1"/>
  <c r="BK112" i="24" a="1"/>
  <c r="BK112" i="24" s="1"/>
  <c r="CM119" i="24" a="1"/>
  <c r="CM119" i="24" s="1"/>
  <c r="BE112" i="24" a="1"/>
  <c r="BE112" i="24" s="1"/>
  <c r="DS111" i="24" a="1"/>
  <c r="DS111" i="24" s="1"/>
  <c r="EA109" i="24" a="1"/>
  <c r="EA109" i="24" s="1"/>
  <c r="IS110" i="24" a="1"/>
  <c r="IS110" i="24" s="1"/>
  <c r="HO112" i="24" a="1"/>
  <c r="HO112" i="24" s="1"/>
  <c r="JL119" i="24" a="1"/>
  <c r="JL119" i="24" s="1"/>
  <c r="Y120" i="24" a="1"/>
  <c r="Y120" i="24" s="1"/>
  <c r="JJ111" i="24" a="1"/>
  <c r="JJ111" i="24" s="1"/>
  <c r="CE109" i="24" a="1"/>
  <c r="CE109" i="24" s="1"/>
  <c r="I109" i="24" a="1"/>
  <c r="I109" i="24" s="1"/>
  <c r="EL111" i="24" a="1"/>
  <c r="EL111" i="24" s="1"/>
  <c r="HA113" i="24" a="1"/>
  <c r="HA113" i="24" s="1"/>
  <c r="FU113" i="24" a="1"/>
  <c r="FU113" i="24" s="1"/>
  <c r="EO113" i="24" a="1"/>
  <c r="EO113" i="24" s="1"/>
  <c r="DI113" i="24" a="1"/>
  <c r="DI113" i="24" s="1"/>
  <c r="CC113" i="24" a="1"/>
  <c r="CC113" i="24" s="1"/>
  <c r="AW113" i="24" a="1"/>
  <c r="AW113" i="24" s="1"/>
  <c r="Q113" i="24" a="1"/>
  <c r="Q113" i="24" s="1"/>
  <c r="IV112" i="24" a="1"/>
  <c r="IV112" i="24" s="1"/>
  <c r="HP112" i="24" a="1"/>
  <c r="HP112" i="24" s="1"/>
  <c r="GJ112" i="24" a="1"/>
  <c r="GJ112" i="24" s="1"/>
  <c r="FD112" i="24" a="1"/>
  <c r="FD112" i="24" s="1"/>
  <c r="DX112" i="24" a="1"/>
  <c r="DX112" i="24" s="1"/>
  <c r="CR112" i="24" a="1"/>
  <c r="CR112" i="24" s="1"/>
  <c r="BL112" i="24" a="1"/>
  <c r="BL112" i="24" s="1"/>
  <c r="AF112" i="24" a="1"/>
  <c r="AF112" i="24" s="1"/>
  <c r="JK111" i="24" a="1"/>
  <c r="JK111" i="24" s="1"/>
  <c r="IE111" i="24" a="1"/>
  <c r="IE111" i="24" s="1"/>
  <c r="GY111" i="24" a="1"/>
  <c r="GY111" i="24" s="1"/>
  <c r="FS111" i="24" a="1"/>
  <c r="FS111" i="24" s="1"/>
  <c r="EM111" i="24" a="1"/>
  <c r="EM111" i="24" s="1"/>
  <c r="DG111" i="24" a="1"/>
  <c r="DG111" i="24" s="1"/>
  <c r="CA111" i="24" a="1"/>
  <c r="CA111" i="24" s="1"/>
  <c r="AU111" i="24" a="1"/>
  <c r="AU111" i="24" s="1"/>
  <c r="O111" i="24" a="1"/>
  <c r="O111" i="24" s="1"/>
  <c r="IT110" i="24" a="1"/>
  <c r="IT110" i="24" s="1"/>
  <c r="HN110" i="24" a="1"/>
  <c r="HN110" i="24" s="1"/>
  <c r="GH110" i="24" a="1"/>
  <c r="GH110" i="24" s="1"/>
  <c r="FB110" i="24" a="1"/>
  <c r="FB110" i="24" s="1"/>
  <c r="DV110" i="24" a="1"/>
  <c r="DV110" i="24" s="1"/>
  <c r="CP110" i="24" a="1"/>
  <c r="CP110" i="24" s="1"/>
  <c r="BJ110" i="24" a="1"/>
  <c r="BJ110" i="24" s="1"/>
  <c r="AD110" i="24" a="1"/>
  <c r="AD110" i="24" s="1"/>
  <c r="JI109" i="24" a="1"/>
  <c r="JI109" i="24" s="1"/>
  <c r="IH109" i="24" a="1"/>
  <c r="IH109" i="24" s="1"/>
  <c r="HR109" i="24" a="1"/>
  <c r="HR109" i="24" s="1"/>
  <c r="HB109" i="24" a="1"/>
  <c r="HB109" i="24" s="1"/>
  <c r="GL109" i="24" a="1"/>
  <c r="GL109" i="24" s="1"/>
  <c r="FV109" i="24" a="1"/>
  <c r="FV109" i="24" s="1"/>
  <c r="FF109" i="24" a="1"/>
  <c r="FF109" i="24" s="1"/>
  <c r="EP109" i="24" a="1"/>
  <c r="EP109" i="24" s="1"/>
  <c r="DZ109" i="24" a="1"/>
  <c r="DZ109" i="24" s="1"/>
  <c r="DJ109" i="24" a="1"/>
  <c r="DJ109" i="24" s="1"/>
  <c r="CT109" i="24" a="1"/>
  <c r="CT109" i="24" s="1"/>
  <c r="CD109" i="24" a="1"/>
  <c r="CD109" i="24" s="1"/>
  <c r="BN109" i="24" a="1"/>
  <c r="BN109" i="24" s="1"/>
  <c r="AX109" i="24" a="1"/>
  <c r="AX109" i="24" s="1"/>
  <c r="AH109" i="24" a="1"/>
  <c r="AH109" i="24" s="1"/>
  <c r="R109" i="24" a="1"/>
  <c r="R109" i="24" s="1"/>
  <c r="CF120" i="24" a="1"/>
  <c r="CF120" i="24" s="1"/>
  <c r="AR120" i="24" a="1"/>
  <c r="AR120" i="24" s="1"/>
  <c r="IQ119" i="24" a="1"/>
  <c r="IQ119" i="24" s="1"/>
  <c r="IS120" i="24" a="1"/>
  <c r="IS120" i="24" s="1"/>
  <c r="HM120" i="24" a="1"/>
  <c r="HM120" i="24" s="1"/>
  <c r="GG120" i="24" a="1"/>
  <c r="GG120" i="24" s="1"/>
  <c r="FA120" i="24" a="1"/>
  <c r="FA120" i="24" s="1"/>
  <c r="DU120" i="24" a="1"/>
  <c r="DU120" i="24" s="1"/>
  <c r="CO120" i="24" a="1"/>
  <c r="CO120" i="24" s="1"/>
  <c r="BI120" i="24" a="1"/>
  <c r="BI120" i="24" s="1"/>
  <c r="AC120" i="24" a="1"/>
  <c r="AC120" i="24" s="1"/>
  <c r="JH119" i="24" a="1"/>
  <c r="JH119" i="24" s="1"/>
  <c r="IB119" i="24" a="1"/>
  <c r="IB119" i="24" s="1"/>
  <c r="GV119" i="24" a="1"/>
  <c r="GV119" i="24" s="1"/>
  <c r="FP119" i="24" a="1"/>
  <c r="FP119" i="24" s="1"/>
  <c r="EJ119" i="24" a="1"/>
  <c r="EJ119" i="24" s="1"/>
  <c r="DD119" i="24" a="1"/>
  <c r="DD119" i="24" s="1"/>
  <c r="BX119" i="24" a="1"/>
  <c r="BX119" i="24" s="1"/>
  <c r="AR119" i="24" a="1"/>
  <c r="AR119" i="24" s="1"/>
  <c r="L119" i="24" a="1"/>
  <c r="L119" i="24" s="1"/>
  <c r="IQ113" i="24" a="1"/>
  <c r="IQ113" i="24" s="1"/>
  <c r="HK113" i="24" a="1"/>
  <c r="HK113" i="24" s="1"/>
  <c r="GE113" i="24" a="1"/>
  <c r="GE113" i="24" s="1"/>
  <c r="EY113" i="24" a="1"/>
  <c r="EY113" i="24" s="1"/>
  <c r="DS113" i="24" a="1"/>
  <c r="DS113" i="24" s="1"/>
  <c r="CM113" i="24" a="1"/>
  <c r="CM113" i="24" s="1"/>
  <c r="BG113" i="24" a="1"/>
  <c r="BG113" i="24" s="1"/>
  <c r="AA113" i="24" a="1"/>
  <c r="AA113" i="24" s="1"/>
  <c r="JF112" i="24" a="1"/>
  <c r="JF112" i="24" s="1"/>
  <c r="HZ112" i="24" a="1"/>
  <c r="HZ112" i="24" s="1"/>
  <c r="GT112" i="24" a="1"/>
  <c r="GT112" i="24" s="1"/>
  <c r="FN112" i="24" a="1"/>
  <c r="FN112" i="24" s="1"/>
  <c r="EH112" i="24" a="1"/>
  <c r="EH112" i="24" s="1"/>
  <c r="DB112" i="24" a="1"/>
  <c r="DB112" i="24" s="1"/>
  <c r="BV112" i="24" a="1"/>
  <c r="BV112" i="24" s="1"/>
  <c r="AP112" i="24" a="1"/>
  <c r="AP112" i="24" s="1"/>
  <c r="J112" i="24" a="1"/>
  <c r="J112" i="24" s="1"/>
  <c r="IO111" i="24" a="1"/>
  <c r="IO111" i="24" s="1"/>
  <c r="HI111" i="24" a="1"/>
  <c r="HI111" i="24" s="1"/>
  <c r="GC111" i="24" a="1"/>
  <c r="GC111" i="24" s="1"/>
  <c r="EW111" i="24" a="1"/>
  <c r="EW111" i="24" s="1"/>
  <c r="DQ111" i="24" a="1"/>
  <c r="DQ111" i="24" s="1"/>
  <c r="CK111" i="24" a="1"/>
  <c r="CK111" i="24" s="1"/>
  <c r="BE111" i="24" a="1"/>
  <c r="BE111" i="24" s="1"/>
  <c r="Y111" i="24" a="1"/>
  <c r="Y111" i="24" s="1"/>
  <c r="JD110" i="24" a="1"/>
  <c r="JD110" i="24" s="1"/>
  <c r="HX110" i="24" a="1"/>
  <c r="HX110" i="24" s="1"/>
  <c r="GR110" i="24" a="1"/>
  <c r="GR110" i="24" s="1"/>
  <c r="FL110" i="24" a="1"/>
  <c r="FL110" i="24" s="1"/>
  <c r="EF110" i="24" a="1"/>
  <c r="EF110" i="24" s="1"/>
  <c r="CZ110" i="24" a="1"/>
  <c r="CZ110" i="24" s="1"/>
  <c r="BT110" i="24" a="1"/>
  <c r="BT110" i="24" s="1"/>
  <c r="AN110" i="24" a="1"/>
  <c r="AN110" i="24" s="1"/>
  <c r="H110" i="24" a="1"/>
  <c r="H110" i="24" s="1"/>
  <c r="CI120" i="24" a="1"/>
  <c r="CI120" i="24" s="1"/>
  <c r="JJ119" i="24" a="1"/>
  <c r="JJ119" i="24" s="1"/>
  <c r="AE110" i="24" a="1"/>
  <c r="AE110" i="24" s="1"/>
  <c r="FC110" i="24" a="1"/>
  <c r="FC110" i="24" s="1"/>
  <c r="P111" i="24" a="1"/>
  <c r="P111" i="24" s="1"/>
  <c r="EN111" i="24" a="1"/>
  <c r="EN111" i="24" s="1"/>
  <c r="JL111" i="24" a="1"/>
  <c r="JL111" i="24" s="1"/>
  <c r="DY112" i="24" a="1"/>
  <c r="DY112" i="24" s="1"/>
  <c r="IW112" i="24" a="1"/>
  <c r="IW112" i="24" s="1"/>
  <c r="DJ113" i="24" a="1"/>
  <c r="DJ113" i="24" s="1"/>
  <c r="IH113" i="24" a="1"/>
  <c r="IH113" i="24" s="1"/>
  <c r="CJ119" i="24" a="1"/>
  <c r="CJ119" i="24" s="1"/>
  <c r="HM119" i="24" a="1"/>
  <c r="HM119" i="24" s="1"/>
  <c r="GA120" i="24" a="1"/>
  <c r="GA120" i="24" s="1"/>
  <c r="AS109" i="24" a="1"/>
  <c r="AS109" i="24" s="1"/>
  <c r="DE109" i="24" a="1"/>
  <c r="DE109" i="24" s="1"/>
  <c r="FQ109" i="24" a="1"/>
  <c r="FQ109" i="24" s="1"/>
  <c r="IC109" i="24" a="1"/>
  <c r="IC109" i="24" s="1"/>
  <c r="CG110" i="24" a="1"/>
  <c r="CG110" i="24" s="1"/>
  <c r="HE110" i="24" a="1"/>
  <c r="HE110" i="24" s="1"/>
  <c r="BR111" i="24" a="1"/>
  <c r="BR111" i="24" s="1"/>
  <c r="GP111" i="24" a="1"/>
  <c r="GP111" i="24" s="1"/>
  <c r="AI112" i="24" a="1"/>
  <c r="AI112" i="24" s="1"/>
  <c r="JN111" i="24" a="1"/>
  <c r="JN111" i="24" s="1"/>
  <c r="IH111" i="24" a="1"/>
  <c r="IH111" i="24" s="1"/>
  <c r="HB111" i="24" a="1"/>
  <c r="HB111" i="24" s="1"/>
  <c r="FV111" i="24" a="1"/>
  <c r="FV111" i="24" s="1"/>
  <c r="EP111" i="24" a="1"/>
  <c r="EP111" i="24" s="1"/>
  <c r="DJ111" i="24" a="1"/>
  <c r="DJ111" i="24" s="1"/>
  <c r="CD111" i="24" a="1"/>
  <c r="CD111" i="24" s="1"/>
  <c r="AX111" i="24" a="1"/>
  <c r="AX111" i="24" s="1"/>
  <c r="R111" i="24" a="1"/>
  <c r="R111" i="24" s="1"/>
  <c r="IW110" i="24" a="1"/>
  <c r="IW110" i="24" s="1"/>
  <c r="HQ110" i="24" a="1"/>
  <c r="HQ110" i="24" s="1"/>
  <c r="GK110" i="24" a="1"/>
  <c r="GK110" i="24" s="1"/>
  <c r="FE110" i="24" a="1"/>
  <c r="FE110" i="24" s="1"/>
  <c r="DY110" i="24" a="1"/>
  <c r="DY110" i="24" s="1"/>
  <c r="CS110" i="24" a="1"/>
  <c r="CS110" i="24" s="1"/>
  <c r="BM110" i="24" a="1"/>
  <c r="BM110" i="24" s="1"/>
  <c r="AG110" i="24" a="1"/>
  <c r="AG110" i="24" s="1"/>
  <c r="JL109" i="24" a="1"/>
  <c r="JL109" i="24" s="1"/>
  <c r="IJ109" i="24" a="1"/>
  <c r="IJ109" i="24" s="1"/>
  <c r="HT109" i="24" a="1"/>
  <c r="HT109" i="24" s="1"/>
  <c r="HD109" i="24" a="1"/>
  <c r="HD109" i="24" s="1"/>
  <c r="GN109" i="24" a="1"/>
  <c r="GN109" i="24" s="1"/>
  <c r="FX109" i="24" a="1"/>
  <c r="FX109" i="24" s="1"/>
  <c r="FH109" i="24" a="1"/>
  <c r="FH109" i="24" s="1"/>
  <c r="ER109" i="24" a="1"/>
  <c r="ER109" i="24" s="1"/>
  <c r="EB109" i="24" a="1"/>
  <c r="EB109" i="24" s="1"/>
  <c r="DL109" i="24" a="1"/>
  <c r="DL109" i="24" s="1"/>
  <c r="CV109" i="24" a="1"/>
  <c r="CV109" i="24" s="1"/>
  <c r="CF109" i="24" a="1"/>
  <c r="CF109" i="24" s="1"/>
  <c r="BP109" i="24" a="1"/>
  <c r="BP109" i="24" s="1"/>
  <c r="AZ109" i="24" a="1"/>
  <c r="AZ109" i="24" s="1"/>
  <c r="AJ109" i="24" a="1"/>
  <c r="AJ109" i="24" s="1"/>
  <c r="T109" i="24" a="1"/>
  <c r="T109" i="24" s="1"/>
  <c r="CN120" i="24" a="1"/>
  <c r="CN120" i="24" s="1"/>
  <c r="AZ120" i="24" a="1"/>
  <c r="AZ120" i="24" s="1"/>
  <c r="IY119" i="24" a="1"/>
  <c r="IY119" i="24" s="1"/>
  <c r="IW120" i="24" a="1"/>
  <c r="IW120" i="24" s="1"/>
  <c r="HQ120" i="24" a="1"/>
  <c r="HQ120" i="24" s="1"/>
  <c r="GK120" i="24" a="1"/>
  <c r="GK120" i="24" s="1"/>
  <c r="FE120" i="24" a="1"/>
  <c r="FE120" i="24" s="1"/>
  <c r="DY120" i="24" a="1"/>
  <c r="DY120" i="24" s="1"/>
  <c r="CS120" i="24" a="1"/>
  <c r="CS120" i="24" s="1"/>
  <c r="BN120" i="24" a="1"/>
  <c r="BN120" i="24" s="1"/>
  <c r="AH120" i="24" a="1"/>
  <c r="AH120" i="24" s="1"/>
  <c r="JM119" i="24" a="1"/>
  <c r="JM119" i="24" s="1"/>
  <c r="IG119" i="24" a="1"/>
  <c r="IG119" i="24" s="1"/>
  <c r="HA119" i="24" a="1"/>
  <c r="HA119" i="24" s="1"/>
  <c r="FU119" i="24" a="1"/>
  <c r="FU119" i="24" s="1"/>
  <c r="EO119" i="24" a="1"/>
  <c r="EO119" i="24" s="1"/>
  <c r="DI119" i="24" a="1"/>
  <c r="DI119" i="24" s="1"/>
  <c r="CC119" i="24" a="1"/>
  <c r="CC119" i="24" s="1"/>
  <c r="AW119" i="24" a="1"/>
  <c r="AW119" i="24" s="1"/>
  <c r="Q119" i="24" a="1"/>
  <c r="Q119" i="24" s="1"/>
  <c r="IT113" i="24" a="1"/>
  <c r="IT113" i="24" s="1"/>
  <c r="HN113" i="24" a="1"/>
  <c r="HN113" i="24" s="1"/>
  <c r="GH113" i="24" a="1"/>
  <c r="GH113" i="24" s="1"/>
  <c r="FB113" i="24" a="1"/>
  <c r="FB113" i="24" s="1"/>
  <c r="DV113" i="24" a="1"/>
  <c r="DV113" i="24" s="1"/>
  <c r="CP113" i="24" a="1"/>
  <c r="CP113" i="24" s="1"/>
  <c r="BJ113" i="24" a="1"/>
  <c r="BJ113" i="24" s="1"/>
  <c r="AD113" i="24" a="1"/>
  <c r="AD113" i="24" s="1"/>
  <c r="JI112" i="24" a="1"/>
  <c r="JI112" i="24" s="1"/>
  <c r="IC112" i="24" a="1"/>
  <c r="IC112" i="24" s="1"/>
  <c r="GW112" i="24" a="1"/>
  <c r="GW112" i="24" s="1"/>
  <c r="FQ112" i="24" a="1"/>
  <c r="FQ112" i="24" s="1"/>
  <c r="EK112" i="24" a="1"/>
  <c r="EK112" i="24" s="1"/>
  <c r="DE112" i="24" a="1"/>
  <c r="DE112" i="24" s="1"/>
  <c r="BY112" i="24" a="1"/>
  <c r="BY112" i="24" s="1"/>
  <c r="AS112" i="24" a="1"/>
  <c r="AS112" i="24" s="1"/>
  <c r="M112" i="24" a="1"/>
  <c r="M112" i="24" s="1"/>
  <c r="IR111" i="24" a="1"/>
  <c r="IR111" i="24" s="1"/>
  <c r="HL111" i="24" a="1"/>
  <c r="HL111" i="24" s="1"/>
  <c r="GF111" i="24" a="1"/>
  <c r="GF111" i="24" s="1"/>
  <c r="EZ111" i="24" a="1"/>
  <c r="EZ111" i="24" s="1"/>
  <c r="DT111" i="24" a="1"/>
  <c r="DT111" i="24" s="1"/>
  <c r="CN111" i="24" a="1"/>
  <c r="CN111" i="24" s="1"/>
  <c r="BH111" i="24" a="1"/>
  <c r="BH111" i="24" s="1"/>
  <c r="AB111" i="24" a="1"/>
  <c r="AB111" i="24" s="1"/>
  <c r="JG110" i="24" a="1"/>
  <c r="JG110" i="24" s="1"/>
  <c r="IA110" i="24" a="1"/>
  <c r="IA110" i="24" s="1"/>
  <c r="GU110" i="24" a="1"/>
  <c r="GU110" i="24" s="1"/>
  <c r="FO110" i="24" a="1"/>
  <c r="FO110" i="24" s="1"/>
  <c r="EI110" i="24" a="1"/>
  <c r="EI110" i="24" s="1"/>
  <c r="DC110" i="24" a="1"/>
  <c r="DC110" i="24" s="1"/>
  <c r="BW110" i="24" a="1"/>
  <c r="BW110" i="24" s="1"/>
  <c r="AQ110" i="24" a="1"/>
  <c r="AQ110" i="24" s="1"/>
  <c r="K110" i="24" a="1"/>
  <c r="K110" i="24" s="1"/>
  <c r="IP109" i="24" a="1"/>
  <c r="IP109" i="24" s="1"/>
  <c r="G120" i="24" a="1"/>
  <c r="G120" i="24" s="1"/>
  <c r="O110" i="24" a="1"/>
  <c r="O110" i="24" s="1"/>
  <c r="EM110" i="24" a="1"/>
  <c r="EM110" i="24" s="1"/>
  <c r="JK110" i="24" a="1"/>
  <c r="JK110" i="24" s="1"/>
  <c r="DX111" i="24" a="1"/>
  <c r="DX111" i="24" s="1"/>
  <c r="IV111" i="24" a="1"/>
  <c r="IV111" i="24" s="1"/>
  <c r="DI112" i="24" a="1"/>
  <c r="DI112" i="24" s="1"/>
  <c r="IG112" i="24" a="1"/>
  <c r="IG112" i="24" s="1"/>
  <c r="CT113" i="24" a="1"/>
  <c r="CT113" i="24" s="1"/>
  <c r="HR113" i="24" a="1"/>
  <c r="HR113" i="24" s="1"/>
  <c r="BT119" i="24" a="1"/>
  <c r="BT119" i="24" s="1"/>
  <c r="GR119" i="24" a="1"/>
  <c r="GR119" i="24" s="1"/>
  <c r="EU120" i="24" a="1"/>
  <c r="EU120" i="24" s="1"/>
  <c r="BA109" i="24" a="1"/>
  <c r="BA109" i="24" s="1"/>
  <c r="DM109" i="24" a="1"/>
  <c r="DM109" i="24" s="1"/>
  <c r="FY109" i="24" a="1"/>
  <c r="FY109" i="24" s="1"/>
  <c r="IK109" i="24" a="1"/>
  <c r="IK109" i="24" s="1"/>
  <c r="CW110" i="24" a="1"/>
  <c r="CW110" i="24" s="1"/>
  <c r="HU110" i="24" a="1"/>
  <c r="HU110" i="24" s="1"/>
  <c r="CH111" i="24" a="1"/>
  <c r="CH111" i="24" s="1"/>
  <c r="IL111" i="24" a="1"/>
  <c r="IL111" i="24" s="1"/>
  <c r="HW112" i="24" a="1"/>
  <c r="HW112" i="24" s="1"/>
  <c r="HH113" i="24" a="1"/>
  <c r="HH113" i="24" s="1"/>
  <c r="EQ119" i="24" a="1"/>
  <c r="EQ119" i="24" s="1"/>
  <c r="GU120" i="24" a="1"/>
  <c r="GU120" i="24" s="1"/>
  <c r="AR110" i="24" a="1"/>
  <c r="AR110" i="24" s="1"/>
  <c r="FP110" i="24" a="1"/>
  <c r="FP110" i="24" s="1"/>
  <c r="AC111" i="24" a="1"/>
  <c r="AC111" i="24" s="1"/>
  <c r="FA111" i="24" a="1"/>
  <c r="FA111" i="24" s="1"/>
  <c r="N112" i="24" a="1"/>
  <c r="N112" i="24" s="1"/>
  <c r="EL112" i="24" a="1"/>
  <c r="EL112" i="24" s="1"/>
  <c r="JJ112" i="24" a="1"/>
  <c r="JJ112" i="24" s="1"/>
  <c r="DW113" i="24" a="1"/>
  <c r="DW113" i="24" s="1"/>
  <c r="IU113" i="24" a="1"/>
  <c r="IU113" i="24" s="1"/>
  <c r="DM119" i="24" a="1"/>
  <c r="DM119" i="24" s="1"/>
  <c r="IN119" i="24" a="1"/>
  <c r="IN119" i="24" s="1"/>
  <c r="IE120" i="24" a="1"/>
  <c r="IE120" i="24" s="1"/>
  <c r="FK112" i="24" a="1"/>
  <c r="FK112" i="24" s="1"/>
  <c r="EV113" i="24" a="1"/>
  <c r="EV113" i="24" s="1"/>
  <c r="GX119" i="24" a="1"/>
  <c r="GX119" i="24" s="1"/>
  <c r="L110" i="24" a="1"/>
  <c r="L110" i="24" s="1"/>
  <c r="EJ110" i="24" a="1"/>
  <c r="EJ110" i="24" s="1"/>
  <c r="JH110" i="24" a="1"/>
  <c r="JH110" i="24" s="1"/>
  <c r="DU111" i="24" a="1"/>
  <c r="DU111" i="24" s="1"/>
  <c r="IS111" i="24" a="1"/>
  <c r="IS111" i="24" s="1"/>
  <c r="DF112" i="24" a="1"/>
  <c r="DF112" i="24" s="1"/>
  <c r="ID112" i="24" a="1"/>
  <c r="ID112" i="24" s="1"/>
  <c r="CQ113" i="24" a="1"/>
  <c r="CQ113" i="24" s="1"/>
  <c r="HO113" i="24" a="1"/>
  <c r="HO113" i="24" s="1"/>
  <c r="AN113" i="24" a="1"/>
  <c r="AN113" i="24" s="1"/>
  <c r="DC120" i="24" a="1"/>
  <c r="DC120" i="24" s="1"/>
  <c r="HL110" i="24" a="1"/>
  <c r="HL110" i="24" s="1"/>
  <c r="GW111" i="24" a="1"/>
  <c r="GW111" i="24" s="1"/>
  <c r="GH112" i="24" a="1"/>
  <c r="GH112" i="24" s="1"/>
  <c r="FS113" i="24" a="1"/>
  <c r="FS113" i="24" s="1"/>
  <c r="CG119" i="24" a="1"/>
  <c r="CG119" i="24" s="1"/>
  <c r="BJ120" i="24" a="1"/>
  <c r="BJ120" i="24" s="1"/>
  <c r="AJ110" i="24" a="1"/>
  <c r="AJ110" i="24" s="1"/>
  <c r="U111" i="24" a="1"/>
  <c r="U111" i="24" s="1"/>
  <c r="F112" i="24" a="1"/>
  <c r="F112" i="24" s="1"/>
  <c r="JB112" i="24" a="1"/>
  <c r="JB112" i="24" s="1"/>
  <c r="IM113" i="24" a="1"/>
  <c r="IM113" i="24" s="1"/>
  <c r="BD113" i="24" a="1"/>
  <c r="BD113" i="24" s="1"/>
  <c r="IA120" i="24" a="1"/>
  <c r="IA120" i="24" s="1"/>
  <c r="GF110" i="24" a="1"/>
  <c r="GF110" i="24" s="1"/>
  <c r="FQ111" i="24" a="1"/>
  <c r="FQ111" i="24" s="1"/>
  <c r="FB112" i="24" a="1"/>
  <c r="FB112" i="24" s="1"/>
  <c r="EM113" i="24" a="1"/>
  <c r="EM113" i="24" s="1"/>
  <c r="CR119" i="24" a="1"/>
  <c r="CR119" i="24" s="1"/>
  <c r="I120" i="24" a="1"/>
  <c r="I120" i="24" s="1"/>
  <c r="JO109" i="24" a="1"/>
  <c r="JO109" i="24" s="1"/>
  <c r="IZ110" i="24" a="1"/>
  <c r="IZ110" i="24" s="1"/>
  <c r="IK111" i="24" a="1"/>
  <c r="IK111" i="24" s="1"/>
  <c r="HV112" i="24" a="1"/>
  <c r="HV112" i="24" s="1"/>
  <c r="HG113" i="24" a="1"/>
  <c r="HG113" i="24" s="1"/>
  <c r="DU119" i="24" a="1"/>
  <c r="DU119" i="24" s="1"/>
  <c r="JD119" i="24" a="1"/>
  <c r="JD119" i="24" s="1"/>
  <c r="IM120" i="24" a="1"/>
  <c r="IM120" i="24" s="1"/>
  <c r="BM109" i="24" a="1"/>
  <c r="BM109" i="24" s="1"/>
  <c r="DY109" i="24" a="1"/>
  <c r="DY109" i="24" s="1"/>
  <c r="GK109" i="24" a="1"/>
  <c r="GK109" i="24" s="1"/>
  <c r="JE109" i="24" a="1"/>
  <c r="JE109" i="24" s="1"/>
  <c r="DR110" i="24" a="1"/>
  <c r="DR110" i="24" s="1"/>
  <c r="IP110" i="24" a="1"/>
  <c r="IP110" i="24" s="1"/>
  <c r="DC111" i="24" a="1"/>
  <c r="DC111" i="24" s="1"/>
  <c r="IA111" i="24" a="1"/>
  <c r="IA111" i="24" s="1"/>
  <c r="CN112" i="24" a="1"/>
  <c r="CN112" i="24" s="1"/>
  <c r="HL112" i="24" a="1"/>
  <c r="HL112" i="24" s="1"/>
  <c r="BY113" i="24" a="1"/>
  <c r="BY113" i="24" s="1"/>
  <c r="GW113" i="24" a="1"/>
  <c r="GW113" i="24" s="1"/>
  <c r="GA112" i="24" a="1"/>
  <c r="GA112" i="24" s="1"/>
  <c r="CP119" i="24" a="1"/>
  <c r="CP119" i="24" s="1"/>
  <c r="JB109" i="24" a="1"/>
  <c r="JB109" i="24" s="1"/>
  <c r="IM110" i="24" a="1"/>
  <c r="IM110" i="24" s="1"/>
  <c r="HX111" i="24" a="1"/>
  <c r="HX111" i="24" s="1"/>
  <c r="HI112" i="24" a="1"/>
  <c r="HI112" i="24" s="1"/>
  <c r="GT113" i="24" a="1"/>
  <c r="GT113" i="24" s="1"/>
  <c r="CW119" i="24" a="1"/>
  <c r="CW119" i="24" s="1"/>
  <c r="CQ120" i="24" a="1"/>
  <c r="CQ120" i="24" s="1"/>
  <c r="CV110" i="24" a="1"/>
  <c r="CV110" i="24" s="1"/>
  <c r="CG111" i="24" a="1"/>
  <c r="CG111" i="24" s="1"/>
  <c r="BR112" i="24" a="1"/>
  <c r="BR112" i="24" s="1"/>
  <c r="BC113" i="24" a="1"/>
  <c r="BC113" i="24" s="1"/>
  <c r="HF111" i="24" a="1"/>
  <c r="HF111" i="24" s="1"/>
  <c r="CP112" i="24" a="1"/>
  <c r="CP112" i="24" s="1"/>
  <c r="JP110" i="24" a="1"/>
  <c r="JP110" i="24" s="1"/>
  <c r="AS119" i="24" a="1"/>
  <c r="AS119" i="24" s="1"/>
  <c r="CK109" i="24" a="1"/>
  <c r="CK109" i="24" s="1"/>
  <c r="FN110" i="24" a="1"/>
  <c r="FN110" i="24" s="1"/>
  <c r="EJ112" i="24" a="1"/>
  <c r="EJ112" i="24" s="1"/>
  <c r="AT119" i="24" a="1"/>
  <c r="AT119" i="24" s="1"/>
  <c r="HK120" i="24" a="1"/>
  <c r="HK120" i="24" s="1"/>
  <c r="BC109" i="24" a="1"/>
  <c r="BC109" i="24" s="1"/>
  <c r="DO109" i="24" a="1"/>
  <c r="DO109" i="24" s="1"/>
  <c r="GA109" i="24" a="1"/>
  <c r="GA109" i="24" s="1"/>
  <c r="IM109" i="24" a="1"/>
  <c r="IM109" i="24" s="1"/>
  <c r="CT110" i="24" a="1"/>
  <c r="CT110" i="24" s="1"/>
  <c r="HR110" i="24" a="1"/>
  <c r="HR110" i="24" s="1"/>
  <c r="CE111" i="24" a="1"/>
  <c r="CE111" i="24" s="1"/>
  <c r="HC111" i="24" a="1"/>
  <c r="HC111" i="24" s="1"/>
  <c r="BP112" i="24" a="1"/>
  <c r="BP112" i="24" s="1"/>
  <c r="GN112" i="24" a="1"/>
  <c r="GN112" i="24" s="1"/>
  <c r="BA113" i="24" a="1"/>
  <c r="BA113" i="24" s="1"/>
  <c r="FY113" i="24" a="1"/>
  <c r="FY113" i="24" s="1"/>
  <c r="AL119" i="24" a="1"/>
  <c r="AL119" i="24" s="1"/>
  <c r="FJ119" i="24" a="1"/>
  <c r="FJ119" i="24" s="1"/>
  <c r="CH120" i="24" a="1"/>
  <c r="CH120" i="24" s="1"/>
  <c r="CZ113" i="24" a="1"/>
  <c r="CZ113" i="24" s="1"/>
  <c r="AP113" i="24" a="1"/>
  <c r="AP113" i="24" s="1"/>
  <c r="JI119" i="24" a="1"/>
  <c r="JI119" i="24" s="1"/>
  <c r="DN112" i="24" a="1"/>
  <c r="DN112" i="24" s="1"/>
  <c r="FK120" i="24" a="1"/>
  <c r="FK120" i="24" s="1"/>
  <c r="HY109" i="24" a="1"/>
  <c r="HY109" i="24" s="1"/>
  <c r="GE111" i="24" a="1"/>
  <c r="GE111" i="24" s="1"/>
  <c r="FA113" i="24" a="1"/>
  <c r="FA113" i="24" s="1"/>
  <c r="F120" i="24" a="1"/>
  <c r="F120" i="24" s="1"/>
  <c r="BG109" i="24" a="1"/>
  <c r="BG109" i="24" s="1"/>
  <c r="DS109" i="24" a="1"/>
  <c r="DS109" i="24" s="1"/>
  <c r="GE109" i="24" a="1"/>
  <c r="GE109" i="24" s="1"/>
  <c r="IR109" i="24" a="1"/>
  <c r="IR109" i="24" s="1"/>
  <c r="DE110" i="24" a="1"/>
  <c r="DE110" i="24" s="1"/>
  <c r="IC110" i="24" a="1"/>
  <c r="IC110" i="24" s="1"/>
  <c r="CP111" i="24" a="1"/>
  <c r="CP111" i="24" s="1"/>
  <c r="HN111" i="24" a="1"/>
  <c r="HN111" i="24" s="1"/>
  <c r="CA112" i="24" a="1"/>
  <c r="CA112" i="24" s="1"/>
  <c r="GY112" i="24" a="1"/>
  <c r="GY112" i="24" s="1"/>
  <c r="BL113" i="24" a="1"/>
  <c r="BL113" i="24" s="1"/>
  <c r="GJ113" i="24" a="1"/>
  <c r="GJ113" i="24" s="1"/>
  <c r="AQ119" i="24" a="1"/>
  <c r="AQ119" i="24" s="1"/>
  <c r="FO119" i="24" a="1"/>
  <c r="FO119" i="24" s="1"/>
  <c r="CU120" i="24" a="1"/>
  <c r="CU120" i="24" s="1"/>
  <c r="GB113" i="24" a="1"/>
  <c r="GB113" i="24" s="1"/>
  <c r="GC112" i="24" a="1"/>
  <c r="GC112" i="24" s="1"/>
  <c r="JK120" i="24" a="1"/>
  <c r="JK120" i="24" s="1"/>
  <c r="FJ112" i="24" a="1"/>
  <c r="FJ112" i="24" s="1"/>
  <c r="HW120" i="24" a="1"/>
  <c r="HW120" i="24" s="1"/>
  <c r="IO109" i="24" a="1"/>
  <c r="IO109" i="24" s="1"/>
  <c r="HK111" i="24" a="1"/>
  <c r="HK111" i="24" s="1"/>
  <c r="GG113" i="24" a="1"/>
  <c r="GG113" i="24" s="1"/>
  <c r="HC119" i="24" a="1"/>
  <c r="HC119" i="24" s="1"/>
  <c r="AU109" i="24" a="1"/>
  <c r="AU109" i="24" s="1"/>
  <c r="DG109" i="24" a="1"/>
  <c r="DG109" i="24" s="1"/>
  <c r="FS109" i="24" a="1"/>
  <c r="FS109" i="24" s="1"/>
  <c r="IE109" i="24" a="1"/>
  <c r="IE109" i="24" s="1"/>
  <c r="CD110" i="24" a="1"/>
  <c r="CD110" i="24" s="1"/>
  <c r="HB110" i="24" a="1"/>
  <c r="HB110" i="24" s="1"/>
  <c r="BO111" i="24" a="1"/>
  <c r="BO111" i="24" s="1"/>
  <c r="GM111" i="24" a="1"/>
  <c r="GM111" i="24" s="1"/>
  <c r="AZ112" i="24" a="1"/>
  <c r="AZ112" i="24" s="1"/>
  <c r="FX112" i="24" a="1"/>
  <c r="FX112" i="24" s="1"/>
  <c r="AK113" i="24" a="1"/>
  <c r="AK113" i="24" s="1"/>
  <c r="FI113" i="24" a="1"/>
  <c r="FI113" i="24" s="1"/>
  <c r="V119" i="24" a="1"/>
  <c r="V119" i="24" s="1"/>
  <c r="ET119" i="24" a="1"/>
  <c r="ET119" i="24" s="1"/>
  <c r="BB120" i="24" a="1"/>
  <c r="BB120" i="24" s="1"/>
  <c r="GQ112" i="24" a="1"/>
  <c r="GQ112" i="24" s="1"/>
  <c r="EH110" i="24" a="1"/>
  <c r="EH110" i="24" s="1"/>
  <c r="CU109" i="24" a="1"/>
  <c r="CU109" i="24" s="1"/>
  <c r="GG110" i="24" a="1"/>
  <c r="GG110" i="24" s="1"/>
  <c r="FC112" i="24" a="1"/>
  <c r="FC112" i="24" s="1"/>
  <c r="BG119" i="24" a="1"/>
  <c r="BG119" i="24" s="1"/>
  <c r="BP110" i="24" a="1"/>
  <c r="BP110" i="24" s="1"/>
  <c r="IB112" i="24" a="1"/>
  <c r="IB112" i="24" s="1"/>
  <c r="DK109" i="24" a="1"/>
  <c r="DK109" i="24" s="1"/>
  <c r="HM110" i="24" a="1"/>
  <c r="HM110" i="24" s="1"/>
  <c r="GI112" i="24" a="1"/>
  <c r="GI112" i="24" s="1"/>
  <c r="HK119" i="24" a="1"/>
  <c r="HK119" i="24" s="1"/>
  <c r="CY113" i="24" a="1"/>
  <c r="CY113" i="24" s="1"/>
  <c r="CO113" i="24" a="1"/>
  <c r="CO113" i="24" s="1"/>
  <c r="GM109" i="24" a="1"/>
  <c r="GM109" i="24" s="1"/>
  <c r="DF111" i="24" a="1"/>
  <c r="DF111" i="24" s="1"/>
  <c r="CB113" i="24" a="1"/>
  <c r="CB113" i="24" s="1"/>
  <c r="IY120" i="24" a="1"/>
  <c r="IY120" i="24" s="1"/>
  <c r="IQ111" i="24" a="1"/>
  <c r="IQ111" i="24" s="1"/>
  <c r="IF113" i="24" a="1"/>
  <c r="IF113" i="24" s="1"/>
  <c r="FA110" i="24" a="1"/>
  <c r="FA110" i="24" s="1"/>
  <c r="EQ109" i="24" a="1"/>
  <c r="EQ109" i="24" s="1"/>
  <c r="J110" i="24" a="1"/>
  <c r="J110" i="24" s="1"/>
  <c r="FG119" i="24" a="1"/>
  <c r="FG119" i="24" s="1"/>
  <c r="DV119" i="24" a="1"/>
  <c r="DV119" i="24" s="1"/>
  <c r="FQ110" i="24" a="1"/>
  <c r="FQ110" i="24" s="1"/>
  <c r="O112" i="24" a="1"/>
  <c r="O112" i="24" s="1"/>
  <c r="DX113" i="24" a="1"/>
  <c r="DX113" i="24" s="1"/>
  <c r="IF119" i="24" a="1"/>
  <c r="IF119" i="24" s="1"/>
  <c r="FI119" i="24" a="1"/>
  <c r="FI119" i="24" s="1"/>
  <c r="DQ109" i="24" a="1"/>
  <c r="DQ109" i="24" s="1"/>
  <c r="CE119" i="24" a="1"/>
  <c r="CE119" i="24" s="1"/>
  <c r="EM109" i="24" a="1"/>
  <c r="EM109" i="24" s="1"/>
  <c r="EP110" i="24" a="1"/>
  <c r="EP110" i="24" s="1"/>
  <c r="IY111" i="24" a="1"/>
  <c r="IY111" i="24" s="1"/>
  <c r="CW113" i="24" a="1"/>
  <c r="CW113" i="24" s="1"/>
  <c r="HF119" i="24" a="1"/>
  <c r="HF119" i="24" s="1"/>
  <c r="HS119" i="24" a="1"/>
  <c r="HS119" i="24" s="1"/>
  <c r="FR111" i="24" a="1"/>
  <c r="FR111" i="24" s="1"/>
  <c r="EG109" i="24" a="1"/>
  <c r="EG109" i="24" s="1"/>
  <c r="GX111" i="24" a="1"/>
  <c r="GX111" i="24" s="1"/>
  <c r="GS109" i="24" a="1"/>
  <c r="GS109" i="24" s="1"/>
  <c r="CQ112" i="24" a="1"/>
  <c r="CQ112" i="24" s="1"/>
  <c r="AC110" i="24" a="1"/>
  <c r="AC110" i="24" s="1"/>
  <c r="CI110" i="24" a="1"/>
  <c r="CI110" i="24" s="1"/>
  <c r="GS113" i="24" a="1"/>
  <c r="GS113" i="24" s="1"/>
  <c r="FM113" i="24" a="1"/>
  <c r="FM113" i="24" s="1"/>
  <c r="EG113" i="24" a="1"/>
  <c r="EG113" i="24" s="1"/>
  <c r="DA113" i="24" a="1"/>
  <c r="DA113" i="24" s="1"/>
  <c r="BU113" i="24" a="1"/>
  <c r="BU113" i="24" s="1"/>
  <c r="AO113" i="24" a="1"/>
  <c r="AO113" i="24" s="1"/>
  <c r="I113" i="24" a="1"/>
  <c r="I113" i="24" s="1"/>
  <c r="IN112" i="24" a="1"/>
  <c r="IN112" i="24" s="1"/>
  <c r="HH112" i="24" a="1"/>
  <c r="HH112" i="24" s="1"/>
  <c r="GB112" i="24" a="1"/>
  <c r="GB112" i="24" s="1"/>
  <c r="EV112" i="24" a="1"/>
  <c r="EV112" i="24" s="1"/>
  <c r="DP112" i="24" a="1"/>
  <c r="DP112" i="24" s="1"/>
  <c r="CJ112" i="24" a="1"/>
  <c r="CJ112" i="24" s="1"/>
  <c r="BD112" i="24" a="1"/>
  <c r="BD112" i="24" s="1"/>
  <c r="X112" i="24" a="1"/>
  <c r="X112" i="24" s="1"/>
  <c r="JC111" i="24" a="1"/>
  <c r="JC111" i="24" s="1"/>
  <c r="HW111" i="24" a="1"/>
  <c r="HW111" i="24" s="1"/>
  <c r="GQ111" i="24" a="1"/>
  <c r="GQ111" i="24" s="1"/>
  <c r="FK111" i="24" a="1"/>
  <c r="FK111" i="24" s="1"/>
  <c r="EE111" i="24" a="1"/>
  <c r="EE111" i="24" s="1"/>
  <c r="CY111" i="24" a="1"/>
  <c r="CY111" i="24" s="1"/>
  <c r="BS111" i="24" a="1"/>
  <c r="BS111" i="24" s="1"/>
  <c r="AM111" i="24" a="1"/>
  <c r="AM111" i="24" s="1"/>
  <c r="G111" i="24" a="1"/>
  <c r="G111" i="24" s="1"/>
  <c r="IL110" i="24" a="1"/>
  <c r="IL110" i="24" s="1"/>
  <c r="HF110" i="24" a="1"/>
  <c r="HF110" i="24" s="1"/>
  <c r="FZ110" i="24" a="1"/>
  <c r="FZ110" i="24" s="1"/>
  <c r="ET110" i="24" a="1"/>
  <c r="ET110" i="24" s="1"/>
  <c r="DN110" i="24" a="1"/>
  <c r="DN110" i="24" s="1"/>
  <c r="CH110" i="24" a="1"/>
  <c r="CH110" i="24" s="1"/>
  <c r="BB110" i="24" a="1"/>
  <c r="BB110" i="24" s="1"/>
  <c r="V110" i="24" a="1"/>
  <c r="V110" i="24" s="1"/>
  <c r="JA109" i="24" a="1"/>
  <c r="JA109" i="24" s="1"/>
  <c r="ID109" i="24" a="1"/>
  <c r="ID109" i="24" s="1"/>
  <c r="HN109" i="24" a="1"/>
  <c r="HN109" i="24" s="1"/>
  <c r="GX109" i="24" a="1"/>
  <c r="GX109" i="24" s="1"/>
  <c r="GH109" i="24" a="1"/>
  <c r="GH109" i="24" s="1"/>
  <c r="FR109" i="24" a="1"/>
  <c r="FR109" i="24" s="1"/>
  <c r="FB109" i="24" a="1"/>
  <c r="FB109" i="24" s="1"/>
  <c r="EL109" i="24" a="1"/>
  <c r="EL109" i="24" s="1"/>
  <c r="DV109" i="24" a="1"/>
  <c r="DV109" i="24" s="1"/>
  <c r="DF109" i="24" a="1"/>
  <c r="DF109" i="24" s="1"/>
  <c r="CP109" i="24" a="1"/>
  <c r="CP109" i="24" s="1"/>
  <c r="BZ109" i="24" a="1"/>
  <c r="BZ109" i="24" s="1"/>
  <c r="BJ109" i="24" a="1"/>
  <c r="BJ109" i="24" s="1"/>
  <c r="AT109" i="24" a="1"/>
  <c r="AT109" i="24" s="1"/>
  <c r="AD109" i="24" a="1"/>
  <c r="AD109" i="24" s="1"/>
  <c r="N109" i="24" a="1"/>
  <c r="N109" i="24" s="1"/>
  <c r="BS120" i="24" a="1"/>
  <c r="BS120" i="24" s="1"/>
  <c r="AB120" i="24" a="1"/>
  <c r="AB120" i="24" s="1"/>
  <c r="IA119" i="24" a="1"/>
  <c r="IA119" i="24" s="1"/>
  <c r="IK120" i="24" a="1"/>
  <c r="IK120" i="24" s="1"/>
  <c r="HE120" i="24" a="1"/>
  <c r="HE120" i="24" s="1"/>
  <c r="FY120" i="24" a="1"/>
  <c r="FY120" i="24" s="1"/>
  <c r="ES120" i="24" a="1"/>
  <c r="ES120" i="24" s="1"/>
  <c r="DM120" i="24" a="1"/>
  <c r="DM120" i="24" s="1"/>
  <c r="CG120" i="24" a="1"/>
  <c r="CG120" i="24" s="1"/>
  <c r="BA120" i="24" a="1"/>
  <c r="BA120" i="24" s="1"/>
  <c r="U120" i="24" a="1"/>
  <c r="U120" i="24" s="1"/>
  <c r="IZ119" i="24" a="1"/>
  <c r="IZ119" i="24" s="1"/>
  <c r="HT119" i="24" a="1"/>
  <c r="HT119" i="24" s="1"/>
  <c r="GN119" i="24" a="1"/>
  <c r="GN119" i="24" s="1"/>
  <c r="FH119" i="24" a="1"/>
  <c r="FH119" i="24" s="1"/>
  <c r="EB119" i="24" a="1"/>
  <c r="EB119" i="24" s="1"/>
  <c r="CV119" i="24" a="1"/>
  <c r="CV119" i="24" s="1"/>
  <c r="BP119" i="24" a="1"/>
  <c r="BP119" i="24" s="1"/>
  <c r="AJ119" i="24" a="1"/>
  <c r="AJ119" i="24" s="1"/>
  <c r="JO113" i="24" a="1"/>
  <c r="JO113" i="24" s="1"/>
  <c r="II113" i="24" a="1"/>
  <c r="II113" i="24" s="1"/>
  <c r="HC113" i="24" a="1"/>
  <c r="HC113" i="24" s="1"/>
  <c r="FW113" i="24" a="1"/>
  <c r="FW113" i="24" s="1"/>
  <c r="EQ113" i="24" a="1"/>
  <c r="EQ113" i="24" s="1"/>
  <c r="DK113" i="24" a="1"/>
  <c r="DK113" i="24" s="1"/>
  <c r="CE113" i="24" a="1"/>
  <c r="CE113" i="24" s="1"/>
  <c r="AY113" i="24" a="1"/>
  <c r="AY113" i="24" s="1"/>
  <c r="S113" i="24" a="1"/>
  <c r="S113" i="24" s="1"/>
  <c r="IX112" i="24" a="1"/>
  <c r="IX112" i="24" s="1"/>
  <c r="HR112" i="24" a="1"/>
  <c r="HR112" i="24" s="1"/>
  <c r="GL112" i="24" a="1"/>
  <c r="GL112" i="24" s="1"/>
  <c r="FF112" i="24" a="1"/>
  <c r="FF112" i="24" s="1"/>
  <c r="DZ112" i="24" a="1"/>
  <c r="DZ112" i="24" s="1"/>
  <c r="CT112" i="24" a="1"/>
  <c r="CT112" i="24" s="1"/>
  <c r="BN112" i="24" a="1"/>
  <c r="BN112" i="24" s="1"/>
  <c r="AH112" i="24" a="1"/>
  <c r="AH112" i="24" s="1"/>
  <c r="JM111" i="24" a="1"/>
  <c r="JM111" i="24" s="1"/>
  <c r="IG111" i="24" a="1"/>
  <c r="IG111" i="24" s="1"/>
  <c r="HA111" i="24" a="1"/>
  <c r="HA111" i="24" s="1"/>
  <c r="FU111" i="24" a="1"/>
  <c r="FU111" i="24" s="1"/>
  <c r="EO111" i="24" a="1"/>
  <c r="EO111" i="24" s="1"/>
  <c r="DI111" i="24" a="1"/>
  <c r="DI111" i="24" s="1"/>
  <c r="CC111" i="24" a="1"/>
  <c r="CC111" i="24" s="1"/>
  <c r="AW111" i="24" a="1"/>
  <c r="AW111" i="24" s="1"/>
  <c r="Q111" i="24" a="1"/>
  <c r="Q111" i="24" s="1"/>
  <c r="IV110" i="24" a="1"/>
  <c r="IV110" i="24" s="1"/>
  <c r="HP110" i="24" a="1"/>
  <c r="HP110" i="24" s="1"/>
  <c r="GJ110" i="24" a="1"/>
  <c r="GJ110" i="24" s="1"/>
  <c r="FD110" i="24" a="1"/>
  <c r="FD110" i="24" s="1"/>
  <c r="DX110" i="24" a="1"/>
  <c r="DX110" i="24" s="1"/>
  <c r="CR110" i="24" a="1"/>
  <c r="CR110" i="24" s="1"/>
  <c r="BL110" i="24" a="1"/>
  <c r="BL110" i="24" s="1"/>
  <c r="AF110" i="24" a="1"/>
  <c r="AF110" i="24" s="1"/>
  <c r="JK109" i="24" a="1"/>
  <c r="JK109" i="24" s="1"/>
  <c r="AU120" i="24" a="1"/>
  <c r="AU120" i="24" s="1"/>
  <c r="IT119" i="24" a="1"/>
  <c r="IT119" i="24" s="1"/>
  <c r="BK110" i="24" a="1"/>
  <c r="BK110" i="24" s="1"/>
  <c r="GI110" i="24" a="1"/>
  <c r="GI110" i="24" s="1"/>
  <c r="AV111" i="24" a="1"/>
  <c r="AV111" i="24" s="1"/>
  <c r="FT111" i="24" a="1"/>
  <c r="FT111" i="24" s="1"/>
  <c r="AG112" i="24" a="1"/>
  <c r="AG112" i="24" s="1"/>
  <c r="FE112" i="24" a="1"/>
  <c r="FE112" i="24" s="1"/>
  <c r="R113" i="24" a="1"/>
  <c r="R113" i="24" s="1"/>
  <c r="EP113" i="24" a="1"/>
  <c r="EP113" i="24" s="1"/>
  <c r="JN113" i="24" a="1"/>
  <c r="JN113" i="24" s="1"/>
  <c r="DP119" i="24" a="1"/>
  <c r="DP119" i="24" s="1"/>
  <c r="N120" i="24" a="1"/>
  <c r="N120" i="24" s="1"/>
  <c r="JC120" i="24" a="1"/>
  <c r="JC120" i="24" s="1"/>
  <c r="BI109" i="24" a="1"/>
  <c r="BI109" i="24" s="1"/>
  <c r="DU109" i="24" a="1"/>
  <c r="DU109" i="24" s="1"/>
  <c r="GG109" i="24" a="1"/>
  <c r="GG109" i="24" s="1"/>
  <c r="IZ109" i="24" a="1"/>
  <c r="IZ109" i="24" s="1"/>
  <c r="DM110" i="24" a="1"/>
  <c r="DM110" i="24" s="1"/>
  <c r="IK110" i="24" a="1"/>
  <c r="IK110" i="24" s="1"/>
  <c r="CX111" i="24" a="1"/>
  <c r="CX111" i="24" s="1"/>
  <c r="BG112" i="24" a="1"/>
  <c r="BG112" i="24" s="1"/>
  <c r="AA112" i="24" a="1"/>
  <c r="AA112" i="24" s="1"/>
  <c r="JF111" i="24" a="1"/>
  <c r="JF111" i="24" s="1"/>
  <c r="HZ111" i="24" a="1"/>
  <c r="HZ111" i="24" s="1"/>
  <c r="GT111" i="24" a="1"/>
  <c r="GT111" i="24" s="1"/>
  <c r="FN111" i="24" a="1"/>
  <c r="FN111" i="24" s="1"/>
  <c r="EH111" i="24" a="1"/>
  <c r="EH111" i="24" s="1"/>
  <c r="DB111" i="24" a="1"/>
  <c r="DB111" i="24" s="1"/>
  <c r="BV111" i="24" a="1"/>
  <c r="BV111" i="24" s="1"/>
  <c r="AP111" i="24" a="1"/>
  <c r="AP111" i="24" s="1"/>
  <c r="J111" i="24" a="1"/>
  <c r="J111" i="24" s="1"/>
  <c r="IO110" i="24" a="1"/>
  <c r="IO110" i="24" s="1"/>
  <c r="HI110" i="24" a="1"/>
  <c r="HI110" i="24" s="1"/>
  <c r="GC110" i="24" a="1"/>
  <c r="GC110" i="24" s="1"/>
  <c r="EW110" i="24" a="1"/>
  <c r="EW110" i="24" s="1"/>
  <c r="DQ110" i="24" a="1"/>
  <c r="DQ110" i="24" s="1"/>
  <c r="CK110" i="24" a="1"/>
  <c r="CK110" i="24" s="1"/>
  <c r="BE110" i="24" a="1"/>
  <c r="BE110" i="24" s="1"/>
  <c r="Y110" i="24" a="1"/>
  <c r="Y110" i="24" s="1"/>
  <c r="JD109" i="24" a="1"/>
  <c r="JD109" i="24" s="1"/>
  <c r="IF109" i="24" a="1"/>
  <c r="IF109" i="24" s="1"/>
  <c r="HP109" i="24" a="1"/>
  <c r="HP109" i="24" s="1"/>
  <c r="GZ109" i="24" a="1"/>
  <c r="GZ109" i="24" s="1"/>
  <c r="GJ109" i="24" a="1"/>
  <c r="GJ109" i="24" s="1"/>
  <c r="FT109" i="24" a="1"/>
  <c r="FT109" i="24" s="1"/>
  <c r="FD109" i="24" a="1"/>
  <c r="FD109" i="24" s="1"/>
  <c r="EN109" i="24" a="1"/>
  <c r="EN109" i="24" s="1"/>
  <c r="DX109" i="24" a="1"/>
  <c r="DX109" i="24" s="1"/>
  <c r="DH109" i="24" a="1"/>
  <c r="DH109" i="24" s="1"/>
  <c r="CR109" i="24" a="1"/>
  <c r="CR109" i="24" s="1"/>
  <c r="CB109" i="24" a="1"/>
  <c r="CB109" i="24" s="1"/>
  <c r="BL109" i="24" a="1"/>
  <c r="BL109" i="24" s="1"/>
  <c r="AV109" i="24" a="1"/>
  <c r="AV109" i="24" s="1"/>
  <c r="AF109" i="24" a="1"/>
  <c r="AF109" i="24" s="1"/>
  <c r="P109" i="24" a="1"/>
  <c r="P109" i="24" s="1"/>
  <c r="BX120" i="24" a="1"/>
  <c r="BX120" i="24" s="1"/>
  <c r="AJ120" i="24" a="1"/>
  <c r="AJ120" i="24" s="1"/>
  <c r="II119" i="24" a="1"/>
  <c r="II119" i="24" s="1"/>
  <c r="IO120" i="24" a="1"/>
  <c r="IO120" i="24" s="1"/>
  <c r="HI120" i="24" a="1"/>
  <c r="HI120" i="24" s="1"/>
  <c r="GC120" i="24" a="1"/>
  <c r="GC120" i="24" s="1"/>
  <c r="EW120" i="24" a="1"/>
  <c r="EW120" i="24" s="1"/>
  <c r="DQ120" i="24" a="1"/>
  <c r="DQ120" i="24" s="1"/>
  <c r="CL120" i="24" a="1"/>
  <c r="CL120" i="24" s="1"/>
  <c r="BF120" i="24" a="1"/>
  <c r="BF120" i="24" s="1"/>
  <c r="Z120" i="24" a="1"/>
  <c r="Z120" i="24" s="1"/>
  <c r="JE119" i="24" a="1"/>
  <c r="JE119" i="24" s="1"/>
  <c r="HY119" i="24" a="1"/>
  <c r="HY119" i="24" s="1"/>
  <c r="GS119" i="24" a="1"/>
  <c r="GS119" i="24" s="1"/>
  <c r="FM119" i="24" a="1"/>
  <c r="FM119" i="24" s="1"/>
  <c r="EG119" i="24" a="1"/>
  <c r="EG119" i="24" s="1"/>
  <c r="DA119" i="24" a="1"/>
  <c r="DA119" i="24" s="1"/>
  <c r="BU119" i="24" a="1"/>
  <c r="BU119" i="24" s="1"/>
  <c r="AO119" i="24" a="1"/>
  <c r="AO119" i="24" s="1"/>
  <c r="I119" i="24" a="1"/>
  <c r="I119" i="24" s="1"/>
  <c r="IL113" i="24" a="1"/>
  <c r="IL113" i="24" s="1"/>
  <c r="HF113" i="24" a="1"/>
  <c r="HF113" i="24" s="1"/>
  <c r="FZ113" i="24" a="1"/>
  <c r="FZ113" i="24" s="1"/>
  <c r="ET113" i="24" a="1"/>
  <c r="ET113" i="24" s="1"/>
  <c r="DN113" i="24" a="1"/>
  <c r="DN113" i="24" s="1"/>
  <c r="CH113" i="24" a="1"/>
  <c r="CH113" i="24" s="1"/>
  <c r="BB113" i="24" a="1"/>
  <c r="BB113" i="24" s="1"/>
  <c r="V113" i="24" a="1"/>
  <c r="V113" i="24" s="1"/>
  <c r="JA112" i="24" a="1"/>
  <c r="JA112" i="24" s="1"/>
  <c r="HU112" i="24" a="1"/>
  <c r="HU112" i="24" s="1"/>
  <c r="GO112" i="24" a="1"/>
  <c r="GO112" i="24" s="1"/>
  <c r="FI112" i="24" a="1"/>
  <c r="FI112" i="24" s="1"/>
  <c r="EC112" i="24" a="1"/>
  <c r="EC112" i="24" s="1"/>
  <c r="CW112" i="24" a="1"/>
  <c r="CW112" i="24" s="1"/>
  <c r="BQ112" i="24" a="1"/>
  <c r="BQ112" i="24" s="1"/>
  <c r="AK112" i="24" a="1"/>
  <c r="AK112" i="24" s="1"/>
  <c r="JP111" i="24" a="1"/>
  <c r="JP111" i="24" s="1"/>
  <c r="IJ111" i="24" a="1"/>
  <c r="IJ111" i="24" s="1"/>
  <c r="HD111" i="24" a="1"/>
  <c r="HD111" i="24" s="1"/>
  <c r="FX111" i="24" a="1"/>
  <c r="FX111" i="24" s="1"/>
  <c r="ER111" i="24" a="1"/>
  <c r="ER111" i="24" s="1"/>
  <c r="DL111" i="24" a="1"/>
  <c r="DL111" i="24" s="1"/>
  <c r="CF111" i="24" a="1"/>
  <c r="CF111" i="24" s="1"/>
  <c r="AZ111" i="24" a="1"/>
  <c r="AZ111" i="24" s="1"/>
  <c r="T111" i="24" a="1"/>
  <c r="T111" i="24" s="1"/>
  <c r="IY110" i="24" a="1"/>
  <c r="IY110" i="24" s="1"/>
  <c r="HS110" i="24" a="1"/>
  <c r="HS110" i="24" s="1"/>
  <c r="GM110" i="24" a="1"/>
  <c r="GM110" i="24" s="1"/>
  <c r="FG110" i="24" a="1"/>
  <c r="FG110" i="24" s="1"/>
  <c r="EA110" i="24" a="1"/>
  <c r="EA110" i="24" s="1"/>
  <c r="CU110" i="24" a="1"/>
  <c r="CU110" i="24" s="1"/>
  <c r="BO110" i="24" a="1"/>
  <c r="BO110" i="24" s="1"/>
  <c r="AI110" i="24" a="1"/>
  <c r="AI110" i="24" s="1"/>
  <c r="JN109" i="24" a="1"/>
  <c r="JN109" i="24" s="1"/>
  <c r="CA120" i="24" a="1"/>
  <c r="CA120" i="24" s="1"/>
  <c r="JB119" i="24" a="1"/>
  <c r="JB119" i="24" s="1"/>
  <c r="AU110" i="24" a="1"/>
  <c r="AU110" i="24" s="1"/>
  <c r="FS110" i="24" a="1"/>
  <c r="FS110" i="24" s="1"/>
  <c r="AF111" i="24" a="1"/>
  <c r="AF111" i="24" s="1"/>
  <c r="FD111" i="24" a="1"/>
  <c r="FD111" i="24" s="1"/>
  <c r="Q112" i="24" a="1"/>
  <c r="Q112" i="24" s="1"/>
  <c r="EO112" i="24" a="1"/>
  <c r="EO112" i="24" s="1"/>
  <c r="JM112" i="24" a="1"/>
  <c r="JM112" i="24" s="1"/>
  <c r="DZ113" i="24" a="1"/>
  <c r="DZ113" i="24" s="1"/>
  <c r="IX113" i="24" a="1"/>
  <c r="IX113" i="24" s="1"/>
  <c r="CZ119" i="24" a="1"/>
  <c r="CZ119" i="24" s="1"/>
  <c r="IS119" i="24" a="1"/>
  <c r="IS119" i="24" s="1"/>
  <c r="HG120" i="24" a="1"/>
  <c r="HG120" i="24" s="1"/>
  <c r="BQ109" i="24" a="1"/>
  <c r="BQ109" i="24" s="1"/>
  <c r="EC109" i="24" a="1"/>
  <c r="EC109" i="24" s="1"/>
  <c r="GO109" i="24" a="1"/>
  <c r="GO109" i="24" s="1"/>
  <c r="JP109" i="24" a="1"/>
  <c r="JP109" i="24" s="1"/>
  <c r="EC110" i="24" a="1"/>
  <c r="EC110" i="24" s="1"/>
  <c r="JA110" i="24" a="1"/>
  <c r="JA110" i="24" s="1"/>
  <c r="DN111" i="24" a="1"/>
  <c r="DN111" i="24" s="1"/>
  <c r="W112" i="24" a="1"/>
  <c r="W112" i="24" s="1"/>
  <c r="H113" i="24" a="1"/>
  <c r="H113" i="24" s="1"/>
  <c r="JD113" i="24" a="1"/>
  <c r="JD113" i="24" s="1"/>
  <c r="GH119" i="24" a="1"/>
  <c r="GH119" i="24" s="1"/>
  <c r="JG120" i="24" a="1"/>
  <c r="JG120" i="24" s="1"/>
  <c r="BS110" i="24" a="1"/>
  <c r="BS110" i="24" s="1"/>
  <c r="GQ110" i="24" a="1"/>
  <c r="GQ110" i="24" s="1"/>
  <c r="BD111" i="24" a="1"/>
  <c r="BD111" i="24" s="1"/>
  <c r="GB111" i="24" a="1"/>
  <c r="GB111" i="24" s="1"/>
  <c r="AO112" i="24" a="1"/>
  <c r="AO112" i="24" s="1"/>
  <c r="FM112" i="24" a="1"/>
  <c r="FM112" i="24" s="1"/>
  <c r="Z113" i="24" a="1"/>
  <c r="Z113" i="24" s="1"/>
  <c r="EX113" i="24" a="1"/>
  <c r="EX113" i="24" s="1"/>
  <c r="P119" i="24" a="1"/>
  <c r="P119" i="24" s="1"/>
  <c r="EN119" i="24" a="1"/>
  <c r="EN119" i="24" s="1"/>
  <c r="AD120" i="24" a="1"/>
  <c r="AD120" i="24" s="1"/>
  <c r="HV111" i="24" a="1"/>
  <c r="HV111" i="24" s="1"/>
  <c r="HG112" i="24" a="1"/>
  <c r="HG112" i="24" s="1"/>
  <c r="GR113" i="24" a="1"/>
  <c r="GR113" i="24" s="1"/>
  <c r="Q120" i="24" a="1"/>
  <c r="Q120" i="24" s="1"/>
  <c r="AM110" i="24" a="1"/>
  <c r="AM110" i="24" s="1"/>
  <c r="FK110" i="24" a="1"/>
  <c r="FK110" i="24" s="1"/>
  <c r="X111" i="24" a="1"/>
  <c r="X111" i="24" s="1"/>
  <c r="EV111" i="24" a="1"/>
  <c r="EV111" i="24" s="1"/>
  <c r="I112" i="24" a="1"/>
  <c r="I112" i="24" s="1"/>
  <c r="EG112" i="24" a="1"/>
  <c r="EG112" i="24" s="1"/>
  <c r="JE112" i="24" a="1"/>
  <c r="JE112" i="24" s="1"/>
  <c r="DR113" i="24" a="1"/>
  <c r="DR113" i="24" s="1"/>
  <c r="IP113" i="24" a="1"/>
  <c r="IP113" i="24" s="1"/>
  <c r="DP113" i="24" a="1"/>
  <c r="DP113" i="24" s="1"/>
  <c r="BC110" i="24" a="1"/>
  <c r="BC110" i="24" s="1"/>
  <c r="AN111" i="24" a="1"/>
  <c r="AN111" i="24" s="1"/>
  <c r="Y112" i="24" a="1"/>
  <c r="Y112" i="24" s="1"/>
  <c r="J113" i="24" a="1"/>
  <c r="J113" i="24" s="1"/>
  <c r="JF113" i="24" a="1"/>
  <c r="JF113" i="24" s="1"/>
  <c r="FT119" i="24" a="1"/>
  <c r="FT119" i="24" s="1"/>
  <c r="DW120" i="24" a="1"/>
  <c r="DW120" i="24" s="1"/>
  <c r="DL110" i="24" a="1"/>
  <c r="DL110" i="24" s="1"/>
  <c r="CW111" i="24" a="1"/>
  <c r="CW111" i="24" s="1"/>
  <c r="CH112" i="24" a="1"/>
  <c r="CH112" i="24" s="1"/>
  <c r="BS113" i="24" a="1"/>
  <c r="BS113" i="24" s="1"/>
  <c r="JB111" i="24" a="1"/>
  <c r="JB111" i="24" s="1"/>
  <c r="HX113" i="24" a="1"/>
  <c r="HX113" i="24" s="1"/>
  <c r="W110" i="24" a="1"/>
  <c r="W110" i="24" s="1"/>
  <c r="H111" i="24" a="1"/>
  <c r="H111" i="24" s="1"/>
  <c r="JD111" i="24" a="1"/>
  <c r="JD111" i="24" s="1"/>
  <c r="IO112" i="24" a="1"/>
  <c r="IO112" i="24" s="1"/>
  <c r="HZ113" i="24" a="1"/>
  <c r="HZ113" i="24" s="1"/>
  <c r="DX119" i="24" a="1"/>
  <c r="DX119" i="24" s="1"/>
  <c r="BU120" i="24" a="1"/>
  <c r="BU120" i="24" s="1"/>
  <c r="CF110" i="24" a="1"/>
  <c r="CF110" i="24" s="1"/>
  <c r="BQ111" i="24" a="1"/>
  <c r="BQ111" i="24" s="1"/>
  <c r="BB112" i="24" a="1"/>
  <c r="BB112" i="24" s="1"/>
  <c r="AM113" i="24" a="1"/>
  <c r="AM113" i="24" s="1"/>
  <c r="AC119" i="24" a="1"/>
  <c r="AC119" i="24" s="1"/>
  <c r="FA119" i="24" a="1"/>
  <c r="FA119" i="24" s="1"/>
  <c r="BE120" i="24" a="1"/>
  <c r="BE120" i="24" s="1"/>
  <c r="Q109" i="24" a="1"/>
  <c r="Q109" i="24" s="1"/>
  <c r="CC109" i="24" a="1"/>
  <c r="CC109" i="24" s="1"/>
  <c r="EO109" i="24" a="1"/>
  <c r="EO109" i="24" s="1"/>
  <c r="HA109" i="24" a="1"/>
  <c r="HA109" i="24" s="1"/>
  <c r="Z110" i="24" a="1"/>
  <c r="Z110" i="24" s="1"/>
  <c r="EX110" i="24" a="1"/>
  <c r="EX110" i="24" s="1"/>
  <c r="K111" i="24" a="1"/>
  <c r="K111" i="24" s="1"/>
  <c r="EI111" i="24" a="1"/>
  <c r="EI111" i="24" s="1"/>
  <c r="JG111" i="24" a="1"/>
  <c r="JG111" i="24" s="1"/>
  <c r="DT112" i="24" a="1"/>
  <c r="DT112" i="24" s="1"/>
  <c r="IR112" i="24" a="1"/>
  <c r="IR112" i="24" s="1"/>
  <c r="DE113" i="24" a="1"/>
  <c r="DE113" i="24" s="1"/>
  <c r="IC113" i="24" a="1"/>
  <c r="IC113" i="24" s="1"/>
  <c r="JC112" i="24" a="1"/>
  <c r="JC112" i="24" s="1"/>
  <c r="FR119" i="24" a="1"/>
  <c r="FR119" i="24" s="1"/>
  <c r="AB110" i="24" a="1"/>
  <c r="AB110" i="24" s="1"/>
  <c r="M111" i="24" a="1"/>
  <c r="M111" i="24" s="1"/>
  <c r="JI111" i="24" a="1"/>
  <c r="JI111" i="24" s="1"/>
  <c r="IT112" i="24" a="1"/>
  <c r="IT112" i="24" s="1"/>
  <c r="IE113" i="24" a="1"/>
  <c r="IE113" i="24" s="1"/>
  <c r="FD119" i="24" a="1"/>
  <c r="FD119" i="24" s="1"/>
  <c r="EM120" i="24" a="1"/>
  <c r="EM120" i="24" s="1"/>
  <c r="FX110" i="24" a="1"/>
  <c r="FX110" i="24" s="1"/>
  <c r="FI111" i="24" a="1"/>
  <c r="FI111" i="24" s="1"/>
  <c r="ET112" i="24" a="1"/>
  <c r="ET112" i="24" s="1"/>
  <c r="EE113" i="24" a="1"/>
  <c r="EE113" i="24" s="1"/>
  <c r="DF119" i="24" a="1"/>
  <c r="DF119" i="24" s="1"/>
  <c r="FN113" i="24" a="1"/>
  <c r="FN113" i="24" s="1"/>
  <c r="FY111" i="24" a="1"/>
  <c r="FY111" i="24" s="1"/>
  <c r="FQ119" i="24" a="1"/>
  <c r="FQ119" i="24" s="1"/>
  <c r="EW109" i="24" a="1"/>
  <c r="EW109" i="24" s="1"/>
  <c r="AA111" i="24" a="1"/>
  <c r="AA111" i="24" s="1"/>
  <c r="JH112" i="24" a="1"/>
  <c r="JH112" i="24" s="1"/>
  <c r="DK119" i="24" a="1"/>
  <c r="DK119" i="24" s="1"/>
  <c r="G109" i="24" a="1"/>
  <c r="G109" i="24" s="1"/>
  <c r="BS109" i="24" a="1"/>
  <c r="BS109" i="24" s="1"/>
  <c r="EE109" i="24" a="1"/>
  <c r="EE109" i="24" s="1"/>
  <c r="GQ109" i="24" a="1"/>
  <c r="GQ109" i="24" s="1"/>
  <c r="JM109" i="24" a="1"/>
  <c r="JM109" i="24" s="1"/>
  <c r="DZ110" i="24" a="1"/>
  <c r="DZ110" i="24" s="1"/>
  <c r="IX110" i="24" a="1"/>
  <c r="IX110" i="24" s="1"/>
  <c r="DK111" i="24" a="1"/>
  <c r="DK111" i="24" s="1"/>
  <c r="II111" i="24" a="1"/>
  <c r="II111" i="24" s="1"/>
  <c r="CV112" i="24" a="1"/>
  <c r="CV112" i="24" s="1"/>
  <c r="HT112" i="24" a="1"/>
  <c r="HT112" i="24" s="1"/>
  <c r="CG113" i="24" a="1"/>
  <c r="CG113" i="24" s="1"/>
  <c r="HE113" i="24" a="1"/>
  <c r="HE113" i="24" s="1"/>
  <c r="BR119" i="24" a="1"/>
  <c r="BR119" i="24" s="1"/>
  <c r="GP119" i="24" a="1"/>
  <c r="GP119" i="24" s="1"/>
  <c r="EQ120" i="24" a="1"/>
  <c r="EQ120" i="24" s="1"/>
  <c r="JG109" i="24" a="1"/>
  <c r="JG109" i="24" s="1"/>
  <c r="GY113" i="24" a="1"/>
  <c r="GY113" i="24" s="1"/>
  <c r="HO120" i="24" a="1"/>
  <c r="HO120" i="24" s="1"/>
  <c r="W113" i="24" a="1"/>
  <c r="W113" i="24" s="1"/>
  <c r="AO109" i="24" a="1"/>
  <c r="AO109" i="24" s="1"/>
  <c r="BV110" i="24" a="1"/>
  <c r="BV110" i="24" s="1"/>
  <c r="AR112" i="24" a="1"/>
  <c r="AR112" i="24" s="1"/>
  <c r="BO119" i="24" a="1"/>
  <c r="BO119" i="24" s="1"/>
  <c r="K109" i="24" a="1"/>
  <c r="K109" i="24" s="1"/>
  <c r="BW109" i="24" a="1"/>
  <c r="BW109" i="24" s="1"/>
  <c r="EI109" i="24" a="1"/>
  <c r="EI109" i="24" s="1"/>
  <c r="GU109" i="24" a="1"/>
  <c r="GU109" i="24" s="1"/>
  <c r="M110" i="24" a="1"/>
  <c r="M110" i="24" s="1"/>
  <c r="EK110" i="24" a="1"/>
  <c r="EK110" i="24" s="1"/>
  <c r="JI110" i="24" a="1"/>
  <c r="JI110" i="24" s="1"/>
  <c r="DV111" i="24" a="1"/>
  <c r="DV111" i="24" s="1"/>
  <c r="IT111" i="24" a="1"/>
  <c r="IT111" i="24" s="1"/>
  <c r="DG112" i="24" a="1"/>
  <c r="DG112" i="24" s="1"/>
  <c r="IE112" i="24" a="1"/>
  <c r="IE112" i="24" s="1"/>
  <c r="CR113" i="24" a="1"/>
  <c r="CR113" i="24" s="1"/>
  <c r="HP113" i="24" a="1"/>
  <c r="HP113" i="24" s="1"/>
  <c r="BW119" i="24" a="1"/>
  <c r="BW119" i="24" s="1"/>
  <c r="GU119" i="24" a="1"/>
  <c r="GU119" i="24" s="1"/>
  <c r="FG120" i="24" a="1"/>
  <c r="FG120" i="24" s="1"/>
  <c r="CC120" i="24" a="1"/>
  <c r="CC120" i="24" s="1"/>
  <c r="CA113" i="24" a="1"/>
  <c r="CA113" i="24" s="1"/>
  <c r="T110" i="24" a="1"/>
  <c r="T110" i="24" s="1"/>
  <c r="HW113" i="24" a="1"/>
  <c r="HW113" i="24" s="1"/>
  <c r="BE109" i="24" a="1"/>
  <c r="BE109" i="24" s="1"/>
  <c r="DB110" i="24" a="1"/>
  <c r="DB110" i="24" s="1"/>
  <c r="BX112" i="24" a="1"/>
  <c r="BX112" i="24" s="1"/>
  <c r="N119" i="24" a="1"/>
  <c r="N119" i="24" s="1"/>
  <c r="AL120" i="24" a="1"/>
  <c r="AL120" i="24" s="1"/>
  <c r="BK109" i="24" a="1"/>
  <c r="BK109" i="24" s="1"/>
  <c r="DW109" i="24" a="1"/>
  <c r="DW109" i="24" s="1"/>
  <c r="GI109" i="24" a="1"/>
  <c r="GI109" i="24" s="1"/>
  <c r="IW109" i="24" a="1"/>
  <c r="IW109" i="24" s="1"/>
  <c r="DJ110" i="24" a="1"/>
  <c r="DJ110" i="24" s="1"/>
  <c r="IH110" i="24" a="1"/>
  <c r="IH110" i="24" s="1"/>
  <c r="CU111" i="24" a="1"/>
  <c r="CU111" i="24" s="1"/>
  <c r="HS111" i="24" a="1"/>
  <c r="HS111" i="24" s="1"/>
  <c r="CF112" i="24" a="1"/>
  <c r="CF112" i="24" s="1"/>
  <c r="HD112" i="24" a="1"/>
  <c r="HD112" i="24" s="1"/>
  <c r="BQ113" i="24" a="1"/>
  <c r="BQ113" i="24" s="1"/>
  <c r="GO113" i="24" a="1"/>
  <c r="GO113" i="24" s="1"/>
  <c r="BB119" i="24" a="1"/>
  <c r="BB119" i="24" s="1"/>
  <c r="FZ119" i="24" a="1"/>
  <c r="FZ119" i="24" s="1"/>
  <c r="DK120" i="24" a="1"/>
  <c r="DK120" i="24" s="1"/>
  <c r="IR110" i="24" a="1"/>
  <c r="IR110" i="24" s="1"/>
  <c r="DD112" i="24" a="1"/>
  <c r="DD112" i="24" s="1"/>
  <c r="FG109" i="24" a="1"/>
  <c r="FG109" i="24" s="1"/>
  <c r="AT111" i="24" a="1"/>
  <c r="AT111" i="24" s="1"/>
  <c r="P113" i="24" a="1"/>
  <c r="P113" i="24" s="1"/>
  <c r="GE119" i="24" a="1"/>
  <c r="GE119" i="24" s="1"/>
  <c r="M119" i="24" a="1"/>
  <c r="M119" i="24" s="1"/>
  <c r="AD119" i="24" a="1"/>
  <c r="AD119" i="24" s="1"/>
  <c r="FW109" i="24" a="1"/>
  <c r="FW109" i="24" s="1"/>
  <c r="BZ111" i="24" a="1"/>
  <c r="BZ111" i="24" s="1"/>
  <c r="AV113" i="24" a="1"/>
  <c r="AV113" i="24" s="1"/>
  <c r="GM120" i="24" a="1"/>
  <c r="GM120" i="24" s="1"/>
  <c r="EK119" i="24" a="1"/>
  <c r="EK119" i="24" s="1"/>
  <c r="CU119" i="24" a="1"/>
  <c r="CU119" i="24" s="1"/>
  <c r="JH109" i="24" a="1"/>
  <c r="JH109" i="24" s="1"/>
  <c r="ID111" i="24" a="1"/>
  <c r="ID111" i="24" s="1"/>
  <c r="GZ113" i="24" a="1"/>
  <c r="GZ113" i="24" s="1"/>
  <c r="HN112" i="24" a="1"/>
  <c r="HN112" i="24" s="1"/>
  <c r="S109" i="24" a="1"/>
  <c r="S109" i="24" s="1"/>
  <c r="EY119" i="24" a="1"/>
  <c r="EY119" i="24" s="1"/>
  <c r="DW112" i="24" a="1"/>
  <c r="DW112" i="24" s="1"/>
  <c r="N111" i="24" a="1"/>
  <c r="N111" i="24" s="1"/>
  <c r="DH113" i="24" a="1"/>
  <c r="DH113" i="24" s="1"/>
  <c r="HC109" i="24" a="1"/>
  <c r="HC109" i="24" s="1"/>
  <c r="BT111" i="24" a="1"/>
  <c r="BT111" i="24" s="1"/>
  <c r="DA109" i="24" a="1"/>
  <c r="DA109" i="24" s="1"/>
  <c r="FP112" i="24" a="1"/>
  <c r="FP112" i="24" s="1"/>
  <c r="CM109" i="24" a="1"/>
  <c r="CM109" i="24" s="1"/>
  <c r="HK109" i="24" a="1"/>
  <c r="HK109" i="24" s="1"/>
  <c r="AD111" i="24" a="1"/>
  <c r="AD111" i="24" s="1"/>
  <c r="EM112" i="24" a="1"/>
  <c r="EM112" i="24" s="1"/>
  <c r="IV113" i="24" a="1"/>
  <c r="IV113" i="24" s="1"/>
  <c r="HS120" i="24" a="1"/>
  <c r="HS120" i="24" s="1"/>
  <c r="GN110" i="24" a="1"/>
  <c r="GN110" i="24" s="1"/>
  <c r="HZ110" i="24" a="1"/>
  <c r="HZ110" i="24" s="1"/>
  <c r="O109" i="24" a="1"/>
  <c r="O109" i="24" s="1"/>
  <c r="GY109" i="24" a="1"/>
  <c r="GY109" i="24" s="1"/>
  <c r="JN110" i="24" a="1"/>
  <c r="JN110" i="24" s="1"/>
  <c r="DL112" i="24" a="1"/>
  <c r="DL112" i="24" s="1"/>
  <c r="HU113" i="24" a="1"/>
  <c r="HU113" i="24" s="1"/>
  <c r="FW120" i="24" a="1"/>
  <c r="FW120" i="24" s="1"/>
  <c r="HS109" i="24" a="1"/>
  <c r="HS109" i="24" s="1"/>
  <c r="EA120" i="24" a="1"/>
  <c r="EA120" i="24" s="1"/>
  <c r="II109" i="24" a="1"/>
  <c r="II109" i="24" s="1"/>
  <c r="FO120" i="24" a="1"/>
  <c r="FO120" i="24" s="1"/>
  <c r="DU110" i="24" a="1"/>
  <c r="DU110" i="24" s="1"/>
  <c r="EC111" i="24" a="1"/>
  <c r="EC111" i="24" s="1"/>
  <c r="BM120" i="24" a="1"/>
  <c r="BM120" i="24" s="1"/>
  <c r="AA119" i="24" a="1"/>
  <c r="AA119" i="24" s="1"/>
  <c r="O46" i="48"/>
  <c r="P46" i="48" s="1"/>
  <c r="P46" i="47"/>
  <c r="J7" i="49"/>
  <c r="K7" i="49"/>
  <c r="K27" i="48"/>
  <c r="L27" i="48" s="1"/>
  <c r="L27" i="47"/>
  <c r="M27" i="47" s="1"/>
  <c r="K12" i="48"/>
  <c r="L12" i="48" s="1"/>
  <c r="L12" i="47"/>
  <c r="M12" i="47" s="1"/>
  <c r="W39" i="48"/>
  <c r="N39" i="49"/>
  <c r="Q39" i="49" s="1"/>
  <c r="O39" i="49"/>
  <c r="P39" i="49" s="1"/>
  <c r="O41" i="48"/>
  <c r="P41" i="48" s="1"/>
  <c r="P41" i="47"/>
  <c r="O11" i="48"/>
  <c r="P11" i="48" s="1"/>
  <c r="P11" i="47"/>
  <c r="O20" i="48"/>
  <c r="P20" i="48" s="1"/>
  <c r="P20" i="47"/>
  <c r="J22" i="49"/>
  <c r="M22" i="49" s="1"/>
  <c r="K22" i="49"/>
  <c r="L22" i="49" s="1"/>
  <c r="N38" i="49"/>
  <c r="Q38" i="49" s="1"/>
  <c r="O38" i="49"/>
  <c r="P38" i="49" s="1"/>
  <c r="Q36" i="49"/>
  <c r="L43" i="47"/>
  <c r="M43" i="47" s="1"/>
  <c r="K43" i="48"/>
  <c r="L43" i="48" s="1"/>
  <c r="O25" i="48"/>
  <c r="P25" i="48" s="1"/>
  <c r="P25" i="47"/>
  <c r="V19" i="45"/>
  <c r="AG19" i="45" s="1"/>
  <c r="AA19" i="45"/>
  <c r="AB19" i="45" s="1"/>
  <c r="U19" i="45"/>
  <c r="AE19" i="45" s="1"/>
  <c r="AF19" i="45" s="1"/>
  <c r="Z19" i="45"/>
  <c r="Y19" i="45"/>
  <c r="G40" i="31"/>
  <c r="J40" i="48"/>
  <c r="IZ151" i="27"/>
  <c r="IZ150" i="27"/>
  <c r="IZ149" i="27"/>
  <c r="IZ152" i="27"/>
  <c r="F13" i="31"/>
  <c r="F13" i="48"/>
  <c r="K35" i="48"/>
  <c r="L35" i="48" s="1"/>
  <c r="L35" i="47"/>
  <c r="M35" i="47" s="1"/>
  <c r="K20" i="48"/>
  <c r="L20" i="48" s="1"/>
  <c r="L20" i="47"/>
  <c r="M20" i="47" s="1"/>
  <c r="O37" i="48"/>
  <c r="P37" i="48" s="1"/>
  <c r="P37" i="47"/>
  <c r="W23" i="48"/>
  <c r="X23" i="48" s="1"/>
  <c r="G37" i="48"/>
  <c r="H37" i="48" s="1"/>
  <c r="H37" i="47"/>
  <c r="I37" i="47" s="1"/>
  <c r="G28" i="31"/>
  <c r="J28" i="48"/>
  <c r="G13" i="48"/>
  <c r="H13" i="48" s="1"/>
  <c r="H13" i="47"/>
  <c r="I13" i="47" s="1"/>
  <c r="O32" i="48"/>
  <c r="P32" i="48" s="1"/>
  <c r="P32" i="47"/>
  <c r="K9" i="48"/>
  <c r="L9" i="48" s="1"/>
  <c r="L9" i="47"/>
  <c r="M9" i="47" s="1"/>
  <c r="O37" i="49"/>
  <c r="P37" i="49" s="1"/>
  <c r="N37" i="49"/>
  <c r="Q37" i="49"/>
  <c r="G39" i="48"/>
  <c r="H39" i="48" s="1"/>
  <c r="H39" i="47"/>
  <c r="I39" i="47" s="1"/>
  <c r="F12" i="31"/>
  <c r="F12" i="48"/>
  <c r="O19" i="48"/>
  <c r="P19" i="48" s="1"/>
  <c r="P19" i="47"/>
  <c r="K38" i="49"/>
  <c r="L38" i="49" s="1"/>
  <c r="M38" i="49"/>
  <c r="J38" i="49"/>
  <c r="G39" i="49"/>
  <c r="H39" i="49" s="1"/>
  <c r="F39" i="49"/>
  <c r="I39" i="49" s="1"/>
  <c r="Q20" i="49"/>
  <c r="O20" i="49"/>
  <c r="P20" i="49" s="1"/>
  <c r="N20" i="49"/>
  <c r="O29" i="48"/>
  <c r="P29" i="48" s="1"/>
  <c r="P29" i="47"/>
  <c r="G21" i="31"/>
  <c r="J21" i="48"/>
  <c r="BQ120" i="27" a="1"/>
  <c r="BQ120" i="27" s="1"/>
  <c r="AD120" i="27" a="1"/>
  <c r="AD120" i="27" s="1"/>
  <c r="AM109" i="27" a="1"/>
  <c r="AM109" i="27" s="1"/>
  <c r="Z110" i="27" a="1"/>
  <c r="Z110" i="27" s="1"/>
  <c r="M111" i="27" a="1"/>
  <c r="M111" i="27" s="1"/>
  <c r="DU111" i="27" a="1"/>
  <c r="DU111" i="27" s="1"/>
  <c r="GZ111" i="27" a="1"/>
  <c r="GZ111" i="27" s="1"/>
  <c r="AA112" i="27" a="1"/>
  <c r="AA112" i="27" s="1"/>
  <c r="DH112" i="27" a="1"/>
  <c r="DH112" i="27" s="1"/>
  <c r="GM112" i="27" a="1"/>
  <c r="GM112" i="27" s="1"/>
  <c r="N113" i="27" a="1"/>
  <c r="N113" i="27" s="1"/>
  <c r="CU113" i="27" a="1"/>
  <c r="CU113" i="27" s="1"/>
  <c r="FZ113" i="27" a="1"/>
  <c r="FZ113" i="27" s="1"/>
  <c r="JJ113" i="27" a="1"/>
  <c r="JJ113" i="27" s="1"/>
  <c r="DW119" i="27" a="1"/>
  <c r="DW119" i="27" s="1"/>
  <c r="HD119" i="27" a="1"/>
  <c r="HD119" i="27" s="1"/>
  <c r="AN120" i="27" a="1"/>
  <c r="AN120" i="27" s="1"/>
  <c r="EZ120" i="27" a="1"/>
  <c r="EZ120" i="27" s="1"/>
  <c r="IX120" i="27" a="1"/>
  <c r="IX120" i="27" s="1"/>
  <c r="BL109" i="27" a="1"/>
  <c r="BL109" i="27" s="1"/>
  <c r="ES109" i="27" a="1"/>
  <c r="ES109" i="27" s="1"/>
  <c r="HX109" i="27" a="1"/>
  <c r="HX109" i="27" s="1"/>
  <c r="AY110" i="27" a="1"/>
  <c r="AY110" i="27" s="1"/>
  <c r="EF110" i="27" a="1"/>
  <c r="EF110" i="27" s="1"/>
  <c r="HK110" i="27" a="1"/>
  <c r="HK110" i="27" s="1"/>
  <c r="AL111" i="27" a="1"/>
  <c r="AL111" i="27" s="1"/>
  <c r="DS111" i="27" a="1"/>
  <c r="DS111" i="27" s="1"/>
  <c r="GX111" i="27" a="1"/>
  <c r="GX111" i="27" s="1"/>
  <c r="Y112" i="27" a="1"/>
  <c r="Y112" i="27" s="1"/>
  <c r="DF112" i="27" a="1"/>
  <c r="DF112" i="27" s="1"/>
  <c r="FR112" i="27" a="1"/>
  <c r="FR112" i="27" s="1"/>
  <c r="ID112" i="27" a="1"/>
  <c r="ID112" i="27" s="1"/>
  <c r="AZ113" i="27" a="1"/>
  <c r="AZ113" i="27" s="1"/>
  <c r="EJ113" i="27" a="1"/>
  <c r="EJ113" i="27" s="1"/>
  <c r="HQ113" i="27" a="1"/>
  <c r="HQ113" i="27" s="1"/>
  <c r="JH113" i="27" a="1"/>
  <c r="JH113" i="27" s="1"/>
  <c r="AI109" i="27" a="1"/>
  <c r="AI109" i="27" s="1"/>
  <c r="CU109" i="27" a="1"/>
  <c r="CU109" i="27" s="1"/>
  <c r="GE109" i="27" a="1"/>
  <c r="GE109" i="27" s="1"/>
  <c r="IQ109" i="27" a="1"/>
  <c r="IQ109" i="27" s="1"/>
  <c r="AT110" i="27" a="1"/>
  <c r="AT110" i="27" s="1"/>
  <c r="DF110" i="27" a="1"/>
  <c r="DF110" i="27" s="1"/>
  <c r="ET110" i="27" a="1"/>
  <c r="ET110" i="27" s="1"/>
  <c r="GK110" i="27" a="1"/>
  <c r="GK110" i="27" s="1"/>
  <c r="ID110" i="27" a="1"/>
  <c r="ID110" i="27" s="1"/>
  <c r="T109" i="27" a="1"/>
  <c r="T109" i="27" s="1"/>
  <c r="CN110" i="27" a="1"/>
  <c r="CN110" i="27" s="1"/>
  <c r="DJ111" i="27" a="1"/>
  <c r="DJ111" i="27" s="1"/>
  <c r="J112" i="27" a="1"/>
  <c r="J112" i="27" s="1"/>
  <c r="EH112" i="27" a="1"/>
  <c r="EH112" i="27" s="1"/>
  <c r="X113" i="27" a="1"/>
  <c r="X113" i="27" s="1"/>
  <c r="GB113" i="27" a="1"/>
  <c r="GB113" i="27" s="1"/>
  <c r="AN119" i="27" a="1"/>
  <c r="AN119" i="27" s="1"/>
  <c r="EW119" i="27" a="1"/>
  <c r="EW119" i="27" s="1"/>
  <c r="ID119" i="27" a="1"/>
  <c r="ID119" i="27" s="1"/>
  <c r="DF120" i="27" a="1"/>
  <c r="DF120" i="27" s="1"/>
  <c r="FW120" i="27" a="1"/>
  <c r="FW120" i="27" s="1"/>
  <c r="JP111" i="27" a="1"/>
  <c r="JP111" i="27" s="1"/>
  <c r="IW109" i="27" a="1"/>
  <c r="IW109" i="27" s="1"/>
  <c r="IJ110" i="27" a="1"/>
  <c r="IJ110" i="27" s="1"/>
  <c r="EG111" i="27" a="1"/>
  <c r="EG111" i="27" s="1"/>
  <c r="JE111" i="27" a="1"/>
  <c r="JE111" i="27" s="1"/>
  <c r="DT112" i="27" a="1"/>
  <c r="DT112" i="27" s="1"/>
  <c r="IR112" i="27" a="1"/>
  <c r="IR112" i="27" s="1"/>
  <c r="DG113" i="27" a="1"/>
  <c r="DG113" i="27" s="1"/>
  <c r="IE113" i="27" a="1"/>
  <c r="IE113" i="27" s="1"/>
  <c r="DY119" i="27" a="1"/>
  <c r="DY119" i="27" s="1"/>
  <c r="HF119" i="27" a="1"/>
  <c r="HF119" i="27" s="1"/>
  <c r="AC120" i="27" a="1"/>
  <c r="AC120" i="27" s="1"/>
  <c r="DY120" i="27" a="1"/>
  <c r="DY120" i="27" s="1"/>
  <c r="IM120" i="27" a="1"/>
  <c r="IM120" i="27" s="1"/>
  <c r="GN109" i="27" a="1"/>
  <c r="GN109" i="27" s="1"/>
  <c r="GA110" i="27" a="1"/>
  <c r="GA110" i="27" s="1"/>
  <c r="BV111" i="27" a="1"/>
  <c r="BV111" i="27" s="1"/>
  <c r="GT111" i="27" a="1"/>
  <c r="GT111" i="27" s="1"/>
  <c r="BI112" i="27" a="1"/>
  <c r="BI112" i="27" s="1"/>
  <c r="HM112" i="27" a="1"/>
  <c r="HM112" i="27" s="1"/>
  <c r="AV113" i="27" a="1"/>
  <c r="AV113" i="27" s="1"/>
  <c r="FT113" i="27" a="1"/>
  <c r="FT113" i="27" s="1"/>
  <c r="BD119" i="27" a="1"/>
  <c r="BD119" i="27" s="1"/>
  <c r="EN119" i="27" a="1"/>
  <c r="EN119" i="27" s="1"/>
  <c r="IT119" i="27" a="1"/>
  <c r="IT119" i="27" s="1"/>
  <c r="BW120" i="27" a="1"/>
  <c r="BW120" i="27" s="1"/>
  <c r="FU120" i="27" a="1"/>
  <c r="FU120" i="27" s="1"/>
  <c r="JD120" i="27" a="1"/>
  <c r="JD120" i="27" s="1"/>
  <c r="GF111" i="27" a="1"/>
  <c r="GF111" i="27" s="1"/>
  <c r="FF113" i="27" a="1"/>
  <c r="FF113" i="27" s="1"/>
  <c r="DW120" i="27" a="1"/>
  <c r="DW120" i="27" s="1"/>
  <c r="JK110" i="27" a="1"/>
  <c r="JK110" i="27" s="1"/>
  <c r="DL112" i="27" a="1"/>
  <c r="DL112" i="27" s="1"/>
  <c r="BZ119" i="27" a="1"/>
  <c r="BZ119" i="27" s="1"/>
  <c r="DT109" i="27" a="1"/>
  <c r="DT109" i="27" s="1"/>
  <c r="CA112" i="27" a="1"/>
  <c r="CA112" i="27" s="1"/>
  <c r="HF120" i="27" a="1"/>
  <c r="HF120" i="27" s="1"/>
  <c r="BG119" i="27" a="1"/>
  <c r="BG119" i="27" s="1"/>
  <c r="JA120" i="27" a="1"/>
  <c r="JA120" i="27" s="1"/>
  <c r="HW109" i="27" a="1"/>
  <c r="HW109" i="27" s="1"/>
  <c r="HJ110" i="27" a="1"/>
  <c r="HJ110" i="27" s="1"/>
  <c r="CZ111" i="27" a="1"/>
  <c r="CZ111" i="27" s="1"/>
  <c r="GG111" i="27" a="1"/>
  <c r="GG111" i="27" s="1"/>
  <c r="JL111" i="27" a="1"/>
  <c r="JL111" i="27" s="1"/>
  <c r="CM112" i="27" a="1"/>
  <c r="CM112" i="27" s="1"/>
  <c r="FT112" i="27" a="1"/>
  <c r="FT112" i="27" s="1"/>
  <c r="IY112" i="27" a="1"/>
  <c r="IY112" i="27" s="1"/>
  <c r="BB113" i="27" a="1"/>
  <c r="BB113" i="27" s="1"/>
  <c r="DN113" i="27" a="1"/>
  <c r="DN113" i="27" s="1"/>
  <c r="HS113" i="27" a="1"/>
  <c r="HS113" i="27" s="1"/>
  <c r="Z119" i="27" a="1"/>
  <c r="Z119" i="27" s="1"/>
  <c r="FP119" i="27" a="1"/>
  <c r="FP119" i="27" s="1"/>
  <c r="IB119" i="27" a="1"/>
  <c r="IB119" i="27" s="1"/>
  <c r="CZ120" i="27" a="1"/>
  <c r="CZ120" i="27" s="1"/>
  <c r="HE120" i="27" a="1"/>
  <c r="HE120" i="27" s="1"/>
  <c r="JP112" i="27" a="1"/>
  <c r="JP112" i="27" s="1"/>
  <c r="CG109" i="27" a="1"/>
  <c r="CG109" i="27" s="1"/>
  <c r="FL109" i="27" a="1"/>
  <c r="FL109" i="27" s="1"/>
  <c r="IV109" i="27" a="1"/>
  <c r="IV109" i="27" s="1"/>
  <c r="CM110" i="27" a="1"/>
  <c r="CM110" i="27" s="1"/>
  <c r="FW110" i="27" a="1"/>
  <c r="FW110" i="27" s="1"/>
  <c r="N111" i="27" a="1"/>
  <c r="N111" i="27" s="1"/>
  <c r="CX111" i="27" a="1"/>
  <c r="CX111" i="27" s="1"/>
  <c r="FJ111" i="27" a="1"/>
  <c r="FJ111" i="27" s="1"/>
  <c r="IQ111" i="27" a="1"/>
  <c r="IQ111" i="27" s="1"/>
  <c r="BM112" i="27" a="1"/>
  <c r="BM112" i="27" s="1"/>
  <c r="L113" i="27" a="1"/>
  <c r="L113" i="27" s="1"/>
  <c r="CS113" i="27" a="1"/>
  <c r="CS113" i="27" s="1"/>
  <c r="FX113" i="27" a="1"/>
  <c r="FX113" i="27" s="1"/>
  <c r="AG111" i="27" a="1"/>
  <c r="AG111" i="27" s="1"/>
  <c r="G110" i="27" a="1"/>
  <c r="G110" i="27" s="1"/>
  <c r="BN111" i="27" a="1"/>
  <c r="BN111" i="27" s="1"/>
  <c r="IH111" i="27" a="1"/>
  <c r="IH111" i="27" s="1"/>
  <c r="FY112" i="27" a="1"/>
  <c r="FY112" i="27" s="1"/>
  <c r="BD113" i="27" a="1"/>
  <c r="BD113" i="27" s="1"/>
  <c r="EV113" i="27" a="1"/>
  <c r="EV113" i="27" s="1"/>
  <c r="L119" i="27" a="1"/>
  <c r="L119" i="27" s="1"/>
  <c r="DX119" i="27" a="1"/>
  <c r="DX119" i="27" s="1"/>
  <c r="HI119" i="27" a="1"/>
  <c r="HI119" i="27" s="1"/>
  <c r="CE120" i="27" a="1"/>
  <c r="CE120" i="27" s="1"/>
  <c r="GW120" i="27" a="1"/>
  <c r="GW120" i="27" s="1"/>
  <c r="BM109" i="27" a="1"/>
  <c r="BM109" i="27" s="1"/>
  <c r="AZ110" i="27" a="1"/>
  <c r="AZ110" i="27" s="1"/>
  <c r="AM111" i="27" a="1"/>
  <c r="AM111" i="27" s="1"/>
  <c r="FM111" i="27" a="1"/>
  <c r="FM111" i="27" s="1"/>
  <c r="BH112" i="27" a="1"/>
  <c r="BH112" i="27" s="1"/>
  <c r="GF112" i="27" a="1"/>
  <c r="GF112" i="27" s="1"/>
  <c r="O113" i="27" a="1"/>
  <c r="O113" i="27" s="1"/>
  <c r="EM113" i="27" a="1"/>
  <c r="EM113" i="27" s="1"/>
  <c r="AV119" i="27" a="1"/>
  <c r="AV119" i="27" s="1"/>
  <c r="FL119" i="27" a="1"/>
  <c r="FL119" i="27" s="1"/>
  <c r="HX119" i="27" a="1"/>
  <c r="HX119" i="27" s="1"/>
  <c r="BV120" i="27" a="1"/>
  <c r="BV120" i="27" s="1"/>
  <c r="EP120" i="27" a="1"/>
  <c r="EP120" i="27" s="1"/>
  <c r="JM120" i="27" a="1"/>
  <c r="JM120" i="27" s="1"/>
  <c r="IZ109" i="27" a="1"/>
  <c r="IZ109" i="27" s="1"/>
  <c r="AP111" i="27" a="1"/>
  <c r="AP111" i="27" s="1"/>
  <c r="EH111" i="27" a="1"/>
  <c r="EH111" i="27" s="1"/>
  <c r="AC112" i="27" a="1"/>
  <c r="AC112" i="27" s="1"/>
  <c r="DU112" i="27" a="1"/>
  <c r="DU112" i="27" s="1"/>
  <c r="P113" i="27" a="1"/>
  <c r="P113" i="27" s="1"/>
  <c r="EN113" i="27" a="1"/>
  <c r="EN113" i="27" s="1"/>
  <c r="IF113" i="27" a="1"/>
  <c r="IF113" i="27" s="1"/>
  <c r="CX119" i="27" a="1"/>
  <c r="CX119" i="27" s="1"/>
  <c r="GZ119" i="27" a="1"/>
  <c r="GZ119" i="27" s="1"/>
  <c r="AA120" i="27" a="1"/>
  <c r="AA120" i="27" s="1"/>
  <c r="EC120" i="27" a="1"/>
  <c r="EC120" i="27" s="1"/>
  <c r="HU120" i="27" a="1"/>
  <c r="HU120" i="27" s="1"/>
  <c r="EB110" i="27" a="1"/>
  <c r="EB110" i="27" s="1"/>
  <c r="FS112" i="27" a="1"/>
  <c r="FS112" i="27" s="1"/>
  <c r="HH119" i="27" a="1"/>
  <c r="HH119" i="27" s="1"/>
  <c r="IK120" i="27" a="1"/>
  <c r="IK120" i="27" s="1"/>
  <c r="DY111" i="27" a="1"/>
  <c r="DY111" i="27" s="1"/>
  <c r="CY113" i="27" a="1"/>
  <c r="CY113" i="27" s="1"/>
  <c r="BJ120" i="27" a="1"/>
  <c r="BJ120" i="27" s="1"/>
  <c r="DG110" i="27" a="1"/>
  <c r="DG110" i="27" s="1"/>
  <c r="GY112" i="27" a="1"/>
  <c r="GY112" i="27" s="1"/>
  <c r="AA119" i="27" a="1"/>
  <c r="AA119" i="27" s="1"/>
  <c r="BZ120" i="27" a="1"/>
  <c r="BZ120" i="27" s="1"/>
  <c r="CY109" i="27" a="1"/>
  <c r="CY109" i="27" s="1"/>
  <c r="CL110" i="27" a="1"/>
  <c r="CL110" i="27" s="1"/>
  <c r="BD111" i="27" a="1"/>
  <c r="BD111" i="27" s="1"/>
  <c r="EN111" i="27" a="1"/>
  <c r="EN111" i="27" s="1"/>
  <c r="HX111" i="27" a="1"/>
  <c r="HX111" i="27" s="1"/>
  <c r="AV112" i="27" a="1"/>
  <c r="AV112" i="27" s="1"/>
  <c r="EA112" i="27" a="1"/>
  <c r="EA112" i="27" s="1"/>
  <c r="HK112" i="27" a="1"/>
  <c r="HK112" i="27" s="1"/>
  <c r="AI113" i="27" a="1"/>
  <c r="AI113" i="27" s="1"/>
  <c r="EL113" i="27" a="1"/>
  <c r="EL113" i="27" s="1"/>
  <c r="GX113" i="27" a="1"/>
  <c r="GX113" i="27" s="1"/>
  <c r="DD119" i="27" a="1"/>
  <c r="DD119" i="27" s="1"/>
  <c r="ER119" i="27" a="1"/>
  <c r="ER119" i="27" s="1"/>
  <c r="IU119" i="27" a="1"/>
  <c r="IU119" i="27" s="1"/>
  <c r="BX120" i="27" a="1"/>
  <c r="BX120" i="27" s="1"/>
  <c r="GA120" i="27" a="1"/>
  <c r="GA120" i="27" s="1"/>
  <c r="U109" i="27" a="1"/>
  <c r="U109" i="27" s="1"/>
  <c r="DX109" i="27" a="1"/>
  <c r="DX109" i="27" s="1"/>
  <c r="HE109" i="27" a="1"/>
  <c r="HE109" i="27" s="1"/>
  <c r="H110" i="27" a="1"/>
  <c r="H110" i="27" s="1"/>
  <c r="DK110" i="27" a="1"/>
  <c r="DK110" i="27" s="1"/>
  <c r="GR110" i="27" a="1"/>
  <c r="GR110" i="27" s="1"/>
  <c r="JD110" i="27" a="1"/>
  <c r="JD110" i="27" s="1"/>
  <c r="BZ111" i="27" a="1"/>
  <c r="BZ111" i="27" s="1"/>
  <c r="GE111" i="27" a="1"/>
  <c r="GE111" i="27" s="1"/>
  <c r="JJ111" i="27" a="1"/>
  <c r="JJ111" i="27" s="1"/>
  <c r="CK112" i="27" a="1"/>
  <c r="CK112" i="27" s="1"/>
  <c r="EW112" i="27" a="1"/>
  <c r="EW112" i="27" s="1"/>
  <c r="HI112" i="27" a="1"/>
  <c r="HI112" i="27" s="1"/>
  <c r="AG113" i="27" a="1"/>
  <c r="AG113" i="27" s="1"/>
  <c r="DL113" i="27" a="1"/>
  <c r="DL113" i="27" s="1"/>
  <c r="GV113" i="27" a="1"/>
  <c r="GV113" i="27" s="1"/>
  <c r="IJ113" i="27" a="1"/>
  <c r="IJ113" i="27" s="1"/>
  <c r="N109" i="27" a="1"/>
  <c r="N109" i="27" s="1"/>
  <c r="BG109" i="27" a="1"/>
  <c r="BG109" i="27" s="1"/>
  <c r="DS109" i="27" a="1"/>
  <c r="DS109" i="27" s="1"/>
  <c r="FG109" i="27" a="1"/>
  <c r="FG109" i="27" s="1"/>
  <c r="HS109" i="27" a="1"/>
  <c r="HS109" i="27" s="1"/>
  <c r="JJ109" i="27" a="1"/>
  <c r="JJ109" i="27" s="1"/>
  <c r="BM110" i="27" a="1"/>
  <c r="BM110" i="27" s="1"/>
  <c r="IW110" i="27" a="1"/>
  <c r="IW110" i="27" s="1"/>
  <c r="DA109" i="27" a="1"/>
  <c r="DA109" i="27" s="1"/>
  <c r="GF110" i="27" a="1"/>
  <c r="GF110" i="27" s="1"/>
  <c r="EU111" i="27" a="1"/>
  <c r="EU111" i="27" s="1"/>
  <c r="BA112" i="27" a="1"/>
  <c r="BA112" i="27" s="1"/>
  <c r="HU112" i="27" a="1"/>
  <c r="HU112" i="27" s="1"/>
  <c r="CJ113" i="27" a="1"/>
  <c r="CJ113" i="27" s="1"/>
  <c r="HH113" i="27" a="1"/>
  <c r="HH113" i="27" s="1"/>
  <c r="CH119" i="27" a="1"/>
  <c r="CH119" i="27" s="1"/>
  <c r="FR119" i="27" a="1"/>
  <c r="FR119" i="27" s="1"/>
  <c r="IV119" i="27" a="1"/>
  <c r="IV119" i="27" s="1"/>
  <c r="EK120" i="27" a="1"/>
  <c r="EK120" i="27" s="1"/>
  <c r="HT120" i="27" a="1"/>
  <c r="HT120" i="27" s="1"/>
  <c r="DY109" i="27" a="1"/>
  <c r="DY109" i="27" s="1"/>
  <c r="DL110" i="27" a="1"/>
  <c r="DL110" i="27" s="1"/>
  <c r="BU111" i="27" a="1"/>
  <c r="BU111" i="27" s="1"/>
  <c r="GS111" i="27" a="1"/>
  <c r="GS111" i="27" s="1"/>
  <c r="AB112" i="27" a="1"/>
  <c r="AB112" i="27" s="1"/>
  <c r="EZ112" i="27" a="1"/>
  <c r="EZ112" i="27" s="1"/>
  <c r="AU113" i="27" a="1"/>
  <c r="AU113" i="27" s="1"/>
  <c r="FS113" i="27" a="1"/>
  <c r="FS113" i="27" s="1"/>
  <c r="JK113" i="27" a="1"/>
  <c r="JK113" i="27" s="1"/>
  <c r="ET119" i="27" a="1"/>
  <c r="ET119" i="27" s="1"/>
  <c r="IW119" i="27" a="1"/>
  <c r="IW119" i="27" s="1"/>
  <c r="AT120" i="27" a="1"/>
  <c r="AT120" i="27" s="1"/>
  <c r="GJ120" i="27" a="1"/>
  <c r="GJ120" i="27" s="1"/>
  <c r="BP109" i="27" a="1"/>
  <c r="BP109" i="27" s="1"/>
  <c r="BC110" i="27" a="1"/>
  <c r="BC110" i="27" s="1"/>
  <c r="IM110" i="27" a="1"/>
  <c r="IM110" i="27" s="1"/>
  <c r="FN111" i="27" a="1"/>
  <c r="FN111" i="27" s="1"/>
  <c r="JF111" i="27" a="1"/>
  <c r="JF111" i="27" s="1"/>
  <c r="FA112" i="27" a="1"/>
  <c r="FA112" i="27" s="1"/>
  <c r="IS112" i="27" a="1"/>
  <c r="IS112" i="27" s="1"/>
  <c r="DH113" i="27" a="1"/>
  <c r="DH113" i="27" s="1"/>
  <c r="JL113" i="27" a="1"/>
  <c r="JL113" i="27" s="1"/>
  <c r="DV119" i="27" a="1"/>
  <c r="DV119" i="27" s="1"/>
  <c r="GH119" i="27" a="1"/>
  <c r="GH119" i="27" s="1"/>
  <c r="J120" i="27" a="1"/>
  <c r="J120" i="27" s="1"/>
  <c r="FD120" i="27" a="1"/>
  <c r="FD120" i="27" s="1"/>
  <c r="IJ120" i="27" a="1"/>
  <c r="IJ120" i="27" s="1"/>
  <c r="BH111" i="27" a="1"/>
  <c r="BH111" i="27" s="1"/>
  <c r="AH113" i="27" a="1"/>
  <c r="AH113" i="27" s="1"/>
  <c r="DM119" i="27" a="1"/>
  <c r="DM119" i="27" s="1"/>
  <c r="AB109" i="27" a="1"/>
  <c r="AB109" i="27" s="1"/>
  <c r="IW111" i="27" a="1"/>
  <c r="IW111" i="27" s="1"/>
  <c r="HW113" i="27" a="1"/>
  <c r="HW113" i="27" s="1"/>
  <c r="IN119" i="27" a="1"/>
  <c r="IN119" i="27" s="1"/>
  <c r="CN111" i="27" a="1"/>
  <c r="CN111" i="27" s="1"/>
  <c r="BN113" i="27" a="1"/>
  <c r="BN113" i="27" s="1"/>
  <c r="CM119" i="27" a="1"/>
  <c r="CM119" i="27" s="1"/>
  <c r="FA120" i="27" a="1"/>
  <c r="FA120" i="27" s="1"/>
  <c r="FK109" i="27" a="1"/>
  <c r="FK109" i="27" s="1"/>
  <c r="EX110" i="27" a="1"/>
  <c r="EX110" i="27" s="1"/>
  <c r="CB111" i="27" a="1"/>
  <c r="CB111" i="27" s="1"/>
  <c r="FL111" i="27" a="1"/>
  <c r="FL111" i="27" s="1"/>
  <c r="IS111" i="27" a="1"/>
  <c r="IS111" i="27" s="1"/>
  <c r="BO112" i="27" a="1"/>
  <c r="BO112" i="27" s="1"/>
  <c r="EY112" i="27" a="1"/>
  <c r="EY112" i="27" s="1"/>
  <c r="IF112" i="27" a="1"/>
  <c r="IF112" i="27" s="1"/>
  <c r="BZ113" i="27" a="1"/>
  <c r="BZ113" i="27" s="1"/>
  <c r="FG113" i="27" a="1"/>
  <c r="FG113" i="27" s="1"/>
  <c r="IL113" i="27" a="1"/>
  <c r="IL113" i="27" s="1"/>
  <c r="BN119" i="27" a="1"/>
  <c r="BN119" i="27" s="1"/>
  <c r="GI119" i="27" a="1"/>
  <c r="GI119" i="27" s="1"/>
  <c r="N120" i="27" a="1"/>
  <c r="N120" i="27" s="1"/>
  <c r="DZ120" i="27" a="1"/>
  <c r="DZ120" i="27" s="1"/>
  <c r="IB120" i="27" a="1"/>
  <c r="IB120" i="27" s="1"/>
  <c r="AN109" i="27" a="1"/>
  <c r="AN109" i="27" s="1"/>
  <c r="CZ109" i="27" a="1"/>
  <c r="CZ109" i="27" s="1"/>
  <c r="GJ109" i="27" a="1"/>
  <c r="GJ109" i="27" s="1"/>
  <c r="AA110" i="27" a="1"/>
  <c r="AA110" i="27" s="1"/>
  <c r="BT110" i="27" a="1"/>
  <c r="BT110" i="27" s="1"/>
  <c r="EY110" i="27" a="1"/>
  <c r="EY110" i="27" s="1"/>
  <c r="II110" i="27" a="1"/>
  <c r="II110" i="27" s="1"/>
  <c r="BG111" i="27" a="1"/>
  <c r="BG111" i="27" s="1"/>
  <c r="EL111" i="27" a="1"/>
  <c r="EL111" i="27" s="1"/>
  <c r="HV111" i="27" a="1"/>
  <c r="HV111" i="27" s="1"/>
  <c r="AT112" i="27" a="1"/>
  <c r="AT112" i="27" s="1"/>
  <c r="DY112" i="27" a="1"/>
  <c r="DY112" i="27" s="1"/>
  <c r="GK112" i="27" a="1"/>
  <c r="GK112" i="27" s="1"/>
  <c r="IW112" i="27" a="1"/>
  <c r="IW112" i="27" s="1"/>
  <c r="BX113" i="27" a="1"/>
  <c r="BX113" i="27" s="1"/>
  <c r="FE113" i="27" a="1"/>
  <c r="FE113" i="27" s="1"/>
  <c r="BZ109" i="27" a="1"/>
  <c r="BZ109" i="27" s="1"/>
  <c r="EL109" i="27" a="1"/>
  <c r="EL109" i="27" s="1"/>
  <c r="GX109" i="27" a="1"/>
  <c r="GX109" i="27" s="1"/>
  <c r="V110" i="27" a="1"/>
  <c r="V110" i="27" s="1"/>
  <c r="CH110" i="27" a="1"/>
  <c r="CH110" i="27" s="1"/>
  <c r="DY110" i="27" a="1"/>
  <c r="DY110" i="27" s="1"/>
  <c r="FR110" i="27" a="1"/>
  <c r="FR110" i="27" s="1"/>
  <c r="HF110" i="27" a="1"/>
  <c r="HF110" i="27" s="1"/>
  <c r="I111" i="27" a="1"/>
  <c r="I111" i="27" s="1"/>
  <c r="GS109" i="27" a="1"/>
  <c r="GS109" i="27" s="1"/>
  <c r="JC110" i="27" a="1"/>
  <c r="JC110" i="27" s="1"/>
  <c r="GL111" i="27" a="1"/>
  <c r="GL111" i="27" s="1"/>
  <c r="CW112" i="27" a="1"/>
  <c r="CW112" i="27" s="1"/>
  <c r="JA112" i="27" a="1"/>
  <c r="JA112" i="27" s="1"/>
  <c r="DP113" i="27" a="1"/>
  <c r="DP113" i="27" s="1"/>
  <c r="IN113" i="27" a="1"/>
  <c r="IN113" i="27" s="1"/>
  <c r="DF119" i="27" a="1"/>
  <c r="DF119" i="27" s="1"/>
  <c r="GJ119" i="27" a="1"/>
  <c r="GJ119" i="27" s="1"/>
  <c r="AP120" i="27" a="1"/>
  <c r="AP120" i="27" s="1"/>
  <c r="FI120" i="27" a="1"/>
  <c r="FI120" i="27" s="1"/>
  <c r="IV120" i="27" a="1"/>
  <c r="IV120" i="27" s="1"/>
  <c r="GK109" i="27" a="1"/>
  <c r="GK109" i="27" s="1"/>
  <c r="FX110" i="27" a="1"/>
  <c r="FX110" i="27" s="1"/>
  <c r="DA111" i="27" a="1"/>
  <c r="DA111" i="27" s="1"/>
  <c r="HY111" i="27" a="1"/>
  <c r="HY111" i="27" s="1"/>
  <c r="CN112" i="27" a="1"/>
  <c r="CN112" i="27" s="1"/>
  <c r="HL112" i="27" a="1"/>
  <c r="HL112" i="27" s="1"/>
  <c r="CA113" i="27" a="1"/>
  <c r="CA113" i="27" s="1"/>
  <c r="GY113" i="27" a="1"/>
  <c r="GY113" i="27" s="1"/>
  <c r="CP119" i="27" a="1"/>
  <c r="CP119" i="27" s="1"/>
  <c r="GK119" i="27" a="1"/>
  <c r="GK119" i="27" s="1"/>
  <c r="JK119" i="27" a="1"/>
  <c r="JK119" i="27" s="1"/>
  <c r="DD120" i="27" a="1"/>
  <c r="DD120" i="27" s="1"/>
  <c r="HA120" i="27" a="1"/>
  <c r="HA120" i="27" s="1"/>
  <c r="EB109" i="27" a="1"/>
  <c r="EB109" i="27" s="1"/>
  <c r="DO110" i="27" a="1"/>
  <c r="DO110" i="27" s="1"/>
  <c r="DB111" i="27" a="1"/>
  <c r="DB111" i="27" s="1"/>
  <c r="HZ111" i="27" a="1"/>
  <c r="HZ111" i="27" s="1"/>
  <c r="CO112" i="27" a="1"/>
  <c r="CO112" i="27" s="1"/>
  <c r="GG112" i="27" a="1"/>
  <c r="GG112" i="27" s="1"/>
  <c r="CB113" i="27" a="1"/>
  <c r="CB113" i="27" s="1"/>
  <c r="GZ113" i="27" a="1"/>
  <c r="GZ113" i="27" s="1"/>
  <c r="T119" i="27" a="1"/>
  <c r="T119" i="27" s="1"/>
  <c r="FM119" i="27" a="1"/>
  <c r="FM119" i="27" s="1"/>
  <c r="HY119" i="27" a="1"/>
  <c r="HY119" i="27" s="1"/>
  <c r="DH120" i="27" a="1"/>
  <c r="DH120" i="27" s="1"/>
  <c r="HB120" i="27" a="1"/>
  <c r="HB120" i="27" s="1"/>
  <c r="EO109" i="27" a="1"/>
  <c r="EO109" i="27" s="1"/>
  <c r="AU112" i="27" a="1"/>
  <c r="AU112" i="27" s="1"/>
  <c r="R119" i="27" a="1"/>
  <c r="R119" i="27" s="1"/>
  <c r="AE120" i="27" a="1"/>
  <c r="AE120" i="27" s="1"/>
  <c r="O110" i="27" a="1"/>
  <c r="O110" i="27" s="1"/>
  <c r="IJ112" i="27" a="1"/>
  <c r="IJ112" i="27" s="1"/>
  <c r="ES119" i="27" a="1"/>
  <c r="ES119" i="27" s="1"/>
  <c r="HC120" i="27" a="1"/>
  <c r="HC120" i="27" s="1"/>
  <c r="HL111" i="27" a="1"/>
  <c r="HL111" i="27" s="1"/>
  <c r="GL113" i="27" a="1"/>
  <c r="GL113" i="27" s="1"/>
  <c r="EE113" i="27" a="1"/>
  <c r="EE113" i="27" s="1"/>
  <c r="GQ113" i="27" a="1"/>
  <c r="GQ113" i="27" s="1"/>
  <c r="FE111" i="27" a="1"/>
  <c r="FE111" i="27" s="1"/>
  <c r="HQ111" i="27" a="1"/>
  <c r="HQ111" i="27" s="1"/>
  <c r="HI120" i="27" a="1"/>
  <c r="HI120" i="27" s="1"/>
  <c r="AL120" i="27" a="1"/>
  <c r="AL120" i="27" s="1"/>
  <c r="JI119" i="27" a="1"/>
  <c r="JI119" i="27" s="1"/>
  <c r="T112" i="27" a="1"/>
  <c r="T112" i="27" s="1"/>
  <c r="AO120" i="27" a="1"/>
  <c r="AO120" i="27" s="1"/>
  <c r="U119" i="27" a="1"/>
  <c r="U119" i="27" s="1"/>
  <c r="BA119" i="27" a="1"/>
  <c r="BA119" i="27" s="1"/>
  <c r="CG119" i="27" a="1"/>
  <c r="CG119" i="27" s="1"/>
  <c r="G120" i="27" a="1"/>
  <c r="G120" i="27" s="1"/>
  <c r="BK120" i="27" a="1"/>
  <c r="BK120" i="27" s="1"/>
  <c r="EF120" i="27" a="1"/>
  <c r="EF120" i="27" s="1"/>
  <c r="HJ120" i="27" a="1"/>
  <c r="HJ120" i="27" s="1"/>
  <c r="Z109" i="27" a="1"/>
  <c r="Z109" i="27" s="1"/>
  <c r="CL109" i="27" a="1"/>
  <c r="CL109" i="27" s="1"/>
  <c r="EX109" i="27" a="1"/>
  <c r="EX109" i="27" s="1"/>
  <c r="HJ109" i="27" a="1"/>
  <c r="HJ109" i="27" s="1"/>
  <c r="M110" i="27" a="1"/>
  <c r="M110" i="27" s="1"/>
  <c r="BY110" i="27" a="1"/>
  <c r="BY110" i="27" s="1"/>
  <c r="EK110" i="27" a="1"/>
  <c r="EK110" i="27" s="1"/>
  <c r="GW110" i="27" a="1"/>
  <c r="GW110" i="27" s="1"/>
  <c r="JI110" i="27" a="1"/>
  <c r="JI110" i="27" s="1"/>
  <c r="BL111" i="27" a="1"/>
  <c r="BL111" i="27" s="1"/>
  <c r="IE120" i="27" a="1"/>
  <c r="IE120" i="27" s="1"/>
  <c r="HS119" i="27" a="1"/>
  <c r="HS119" i="27" s="1"/>
  <c r="AE119" i="27" a="1"/>
  <c r="AE119" i="27" s="1"/>
  <c r="BK119" i="27" a="1"/>
  <c r="BK119" i="27" s="1"/>
  <c r="CQ119" i="27" a="1"/>
  <c r="CQ119" i="27" s="1"/>
  <c r="AH120" i="27" a="1"/>
  <c r="AH120" i="27" s="1"/>
  <c r="CD120" i="27" a="1"/>
  <c r="CD120" i="27" s="1"/>
  <c r="FE120" i="27" a="1"/>
  <c r="FE120" i="27" s="1"/>
  <c r="JE120" i="27" a="1"/>
  <c r="JE120" i="27" s="1"/>
  <c r="AU109" i="27" a="1"/>
  <c r="AU109" i="27" s="1"/>
  <c r="DG109" i="27" a="1"/>
  <c r="DG109" i="27" s="1"/>
  <c r="FS109" i="27" a="1"/>
  <c r="FS109" i="27" s="1"/>
  <c r="IE109" i="27" a="1"/>
  <c r="IE109" i="27" s="1"/>
  <c r="AH110" i="27" a="1"/>
  <c r="AH110" i="27" s="1"/>
  <c r="CT110" i="27" a="1"/>
  <c r="CT110" i="27" s="1"/>
  <c r="FF110" i="27" a="1"/>
  <c r="FF110" i="27" s="1"/>
  <c r="HR110" i="27" a="1"/>
  <c r="HR110" i="27" s="1"/>
  <c r="U111" i="27" a="1"/>
  <c r="U111" i="27" s="1"/>
  <c r="CG111" i="27" a="1"/>
  <c r="CG111" i="27" s="1"/>
  <c r="ES111" i="27" a="1"/>
  <c r="ES111" i="27" s="1"/>
  <c r="HE111" i="27" a="1"/>
  <c r="HE111" i="27" s="1"/>
  <c r="H112" i="27" a="1"/>
  <c r="H112" i="27" s="1"/>
  <c r="BT112" i="27" a="1"/>
  <c r="BT112" i="27" s="1"/>
  <c r="EF112" i="27" a="1"/>
  <c r="EF112" i="27" s="1"/>
  <c r="GR112" i="27" a="1"/>
  <c r="GR112" i="27" s="1"/>
  <c r="JD112" i="27" a="1"/>
  <c r="JD112" i="27" s="1"/>
  <c r="BG113" i="27" a="1"/>
  <c r="BG113" i="27" s="1"/>
  <c r="DS113" i="27" a="1"/>
  <c r="DS113" i="27" s="1"/>
  <c r="GE113" i="27" a="1"/>
  <c r="GE113" i="27" s="1"/>
  <c r="IQ113" i="27" a="1"/>
  <c r="IQ113" i="27" s="1"/>
  <c r="BV119" i="27" a="1"/>
  <c r="BV119" i="27" s="1"/>
  <c r="EU119" i="27" a="1"/>
  <c r="EU119" i="27" s="1"/>
  <c r="HG119" i="27" a="1"/>
  <c r="HG119" i="27" s="1"/>
  <c r="Q120" i="27" a="1"/>
  <c r="Q120" i="27" s="1"/>
  <c r="DE120" i="27" a="1"/>
  <c r="DE120" i="27" s="1"/>
  <c r="GD120" i="27" a="1"/>
  <c r="GD120" i="27" s="1"/>
  <c r="IZ120" i="27" a="1"/>
  <c r="IZ120" i="27" s="1"/>
  <c r="AS109" i="27" a="1"/>
  <c r="AS109" i="27" s="1"/>
  <c r="DE109" i="27" a="1"/>
  <c r="DE109" i="27" s="1"/>
  <c r="FQ109" i="27" a="1"/>
  <c r="FQ109" i="27" s="1"/>
  <c r="IC109" i="27" a="1"/>
  <c r="IC109" i="27" s="1"/>
  <c r="AF110" i="27" a="1"/>
  <c r="AF110" i="27" s="1"/>
  <c r="CR110" i="27" a="1"/>
  <c r="CR110" i="27" s="1"/>
  <c r="FD110" i="27" a="1"/>
  <c r="FD110" i="27" s="1"/>
  <c r="HP110" i="27" a="1"/>
  <c r="HP110" i="27" s="1"/>
  <c r="S111" i="27" a="1"/>
  <c r="S111" i="27" s="1"/>
  <c r="CE111" i="27" a="1"/>
  <c r="CE111" i="27" s="1"/>
  <c r="EQ111" i="27" a="1"/>
  <c r="EQ111" i="27" s="1"/>
  <c r="HC111" i="27" a="1"/>
  <c r="HC111" i="27" s="1"/>
  <c r="JO111" i="27" a="1"/>
  <c r="JO111" i="27" s="1"/>
  <c r="BR112" i="27" a="1"/>
  <c r="BR112" i="27" s="1"/>
  <c r="ED112" i="27" a="1"/>
  <c r="ED112" i="27" s="1"/>
  <c r="GP112" i="27" a="1"/>
  <c r="GP112" i="27" s="1"/>
  <c r="JB112" i="27" a="1"/>
  <c r="JB112" i="27" s="1"/>
  <c r="BE113" i="27" a="1"/>
  <c r="BE113" i="27" s="1"/>
  <c r="DQ113" i="27" a="1"/>
  <c r="DQ113" i="27" s="1"/>
  <c r="GC113" i="27" a="1"/>
  <c r="GC113" i="27" s="1"/>
  <c r="IO113" i="27" a="1"/>
  <c r="IO113" i="27" s="1"/>
  <c r="AL109" i="27" a="1"/>
  <c r="AL109" i="27" s="1"/>
  <c r="CX109" i="27" a="1"/>
  <c r="CX109" i="27" s="1"/>
  <c r="FJ109" i="27" a="1"/>
  <c r="FJ109" i="27" s="1"/>
  <c r="HV109" i="27" a="1"/>
  <c r="HV109" i="27" s="1"/>
  <c r="Y110" i="27" a="1"/>
  <c r="Y110" i="27" s="1"/>
  <c r="CK110" i="27" a="1"/>
  <c r="CK110" i="27" s="1"/>
  <c r="EW110" i="27" a="1"/>
  <c r="EW110" i="27" s="1"/>
  <c r="HI110" i="27" a="1"/>
  <c r="HI110" i="27" s="1"/>
  <c r="L111" i="27" a="1"/>
  <c r="L111" i="27" s="1"/>
  <c r="DL109" i="27" a="1"/>
  <c r="DL109" i="27" s="1"/>
  <c r="CY110" i="27" a="1"/>
  <c r="CY110" i="27" s="1"/>
  <c r="BS111" i="27" a="1"/>
  <c r="BS111" i="27" s="1"/>
  <c r="GQ111" i="27" a="1"/>
  <c r="GQ111" i="27" s="1"/>
  <c r="BF112" i="27" a="1"/>
  <c r="BF112" i="27" s="1"/>
  <c r="GD112" i="27" a="1"/>
  <c r="GD112" i="27" s="1"/>
  <c r="JC113" i="27" a="1"/>
  <c r="JC113" i="27" s="1"/>
  <c r="JH111" i="27" a="1"/>
  <c r="JH111" i="27" s="1"/>
  <c r="AW119" i="27" a="1"/>
  <c r="AW119" i="27" s="1"/>
  <c r="CC119" i="27" a="1"/>
  <c r="CC119" i="27" s="1"/>
  <c r="JL119" i="27" a="1"/>
  <c r="JL119" i="27" s="1"/>
  <c r="BG120" i="27" a="1"/>
  <c r="BG120" i="27" s="1"/>
  <c r="DC120" i="27" a="1"/>
  <c r="DC120" i="27" s="1"/>
  <c r="GT120" i="27" a="1"/>
  <c r="GT120" i="27" s="1"/>
  <c r="R109" i="27" a="1"/>
  <c r="R109" i="27" s="1"/>
  <c r="CD109" i="27" a="1"/>
  <c r="CD109" i="27" s="1"/>
  <c r="EP109" i="27" a="1"/>
  <c r="EP109" i="27" s="1"/>
  <c r="HB109" i="27" a="1"/>
  <c r="HB109" i="27" s="1"/>
  <c r="JN109" i="27" a="1"/>
  <c r="JN109" i="27" s="1"/>
  <c r="BQ110" i="27" a="1"/>
  <c r="BQ110" i="27" s="1"/>
  <c r="EC110" i="27" a="1"/>
  <c r="EC110" i="27" s="1"/>
  <c r="GO110" i="27" a="1"/>
  <c r="GO110" i="27" s="1"/>
  <c r="JA110" i="27" a="1"/>
  <c r="JA110" i="27" s="1"/>
  <c r="GB119" i="27" a="1"/>
  <c r="GB119" i="27" s="1"/>
  <c r="BK112" i="27" a="1"/>
  <c r="BK112" i="27" s="1"/>
  <c r="W113" i="27" a="1"/>
  <c r="W113" i="27" s="1"/>
  <c r="AW111" i="27" a="1"/>
  <c r="AW111" i="27" s="1"/>
  <c r="AV120" i="27" a="1"/>
  <c r="AV120" i="27" s="1"/>
  <c r="HB113" i="27" a="1"/>
  <c r="HB113" i="27" s="1"/>
  <c r="IB111" i="27" a="1"/>
  <c r="IB111" i="27" s="1"/>
  <c r="F110" i="27" a="1"/>
  <c r="F110" i="27" s="1"/>
  <c r="GT119" i="27" a="1"/>
  <c r="GT119" i="27" s="1"/>
  <c r="IZ112" i="27" a="1"/>
  <c r="IZ112" i="27" s="1"/>
  <c r="AH111" i="27" a="1"/>
  <c r="AH111" i="27" s="1"/>
  <c r="ID120" i="27" a="1"/>
  <c r="ID120" i="27" s="1"/>
  <c r="EX120" i="27" a="1"/>
  <c r="EX120" i="27" s="1"/>
  <c r="T120" i="27" a="1"/>
  <c r="T120" i="27" s="1"/>
  <c r="GW119" i="27" a="1"/>
  <c r="GW119" i="27" s="1"/>
  <c r="DS119" i="27" a="1"/>
  <c r="DS119" i="27" s="1"/>
  <c r="JA113" i="27" a="1"/>
  <c r="JA113" i="27" s="1"/>
  <c r="EC113" i="27" a="1"/>
  <c r="EC113" i="27" s="1"/>
  <c r="JN112" i="27" a="1"/>
  <c r="JN112" i="27" s="1"/>
  <c r="EP112" i="27" a="1"/>
  <c r="EP112" i="27" s="1"/>
  <c r="R112" i="27" a="1"/>
  <c r="R112" i="27" s="1"/>
  <c r="FC111" i="27" a="1"/>
  <c r="FC111" i="27" s="1"/>
  <c r="AE111" i="27" a="1"/>
  <c r="AE111" i="27" s="1"/>
  <c r="AR110" i="27" a="1"/>
  <c r="AR110" i="27" s="1"/>
  <c r="BE109" i="27" a="1"/>
  <c r="BE109" i="27" s="1"/>
  <c r="FQ120" i="27" a="1"/>
  <c r="FQ120" i="27" s="1"/>
  <c r="BR120" i="27" a="1"/>
  <c r="BR120" i="27" s="1"/>
  <c r="IP119" i="27" a="1"/>
  <c r="IP119" i="27" s="1"/>
  <c r="FI119" i="27" a="1"/>
  <c r="FI119" i="27" s="1"/>
  <c r="AR119" i="27" a="1"/>
  <c r="AR119" i="27" s="1"/>
  <c r="FN113" i="27" a="1"/>
  <c r="FN113" i="27" s="1"/>
  <c r="AP113" i="27" a="1"/>
  <c r="AP113" i="27" s="1"/>
  <c r="GA112" i="27" a="1"/>
  <c r="GA112" i="27" s="1"/>
  <c r="BC112" i="27" a="1"/>
  <c r="BC112" i="27" s="1"/>
  <c r="GN111" i="27" a="1"/>
  <c r="GN111" i="27" s="1"/>
  <c r="BP111" i="27" a="1"/>
  <c r="BP111" i="27" s="1"/>
  <c r="CQ110" i="27" a="1"/>
  <c r="CQ110" i="27" s="1"/>
  <c r="DD109" i="27" a="1"/>
  <c r="DD109" i="27" s="1"/>
  <c r="HP120" i="27" a="1"/>
  <c r="HP120" i="27" s="1"/>
  <c r="DX120" i="27" a="1"/>
  <c r="DX120" i="27" s="1"/>
  <c r="IS119" i="27" a="1"/>
  <c r="IS119" i="27" s="1"/>
  <c r="FO119" i="27" a="1"/>
  <c r="FO119" i="27" s="1"/>
  <c r="BT119" i="27" a="1"/>
  <c r="BT119" i="27" s="1"/>
  <c r="GW113" i="27" a="1"/>
  <c r="GW113" i="27" s="1"/>
  <c r="BY113" i="27" a="1"/>
  <c r="BY113" i="27" s="1"/>
  <c r="HE112" i="27" a="1"/>
  <c r="HE112" i="27" s="1"/>
  <c r="AP112" i="27" a="1"/>
  <c r="AP112" i="27" s="1"/>
  <c r="EP111" i="27" a="1"/>
  <c r="EP111" i="27" s="1"/>
  <c r="EZ110" i="27" a="1"/>
  <c r="EZ110" i="27" s="1"/>
  <c r="CF109" i="27" a="1"/>
  <c r="CF109" i="27" s="1"/>
  <c r="IT110" i="27" a="1"/>
  <c r="IT110" i="27" s="1"/>
  <c r="FJ110" i="27" a="1"/>
  <c r="FJ110" i="27" s="1"/>
  <c r="CC110" i="27" a="1"/>
  <c r="CC110" i="27" s="1"/>
  <c r="JG109" i="27" a="1"/>
  <c r="JG109" i="27" s="1"/>
  <c r="FW109" i="27" a="1"/>
  <c r="FW109" i="27" s="1"/>
  <c r="CP109" i="27" a="1"/>
  <c r="CP109" i="27" s="1"/>
  <c r="HA119" i="27" a="1"/>
  <c r="HA119" i="27" s="1"/>
  <c r="G113" i="27" a="1"/>
  <c r="G113" i="27" s="1"/>
  <c r="DI119" i="27" a="1"/>
  <c r="DI119" i="27" s="1"/>
  <c r="AC119" i="27" a="1"/>
  <c r="AC119" i="27" s="1"/>
  <c r="BI119" i="27" a="1"/>
  <c r="BI119" i="27" s="1"/>
  <c r="CO119" i="27" a="1"/>
  <c r="CO119" i="27" s="1"/>
  <c r="AF120" i="27" a="1"/>
  <c r="AF120" i="27" s="1"/>
  <c r="CB120" i="27" a="1"/>
  <c r="CB120" i="27" s="1"/>
  <c r="FC120" i="27" a="1"/>
  <c r="FC120" i="27" s="1"/>
  <c r="JC120" i="27" a="1"/>
  <c r="JC120" i="27" s="1"/>
  <c r="AP109" i="27" a="1"/>
  <c r="AP109" i="27" s="1"/>
  <c r="DB109" i="27" a="1"/>
  <c r="DB109" i="27" s="1"/>
  <c r="FN109" i="27" a="1"/>
  <c r="FN109" i="27" s="1"/>
  <c r="HZ109" i="27" a="1"/>
  <c r="HZ109" i="27" s="1"/>
  <c r="AC110" i="27" a="1"/>
  <c r="AC110" i="27" s="1"/>
  <c r="CO110" i="27" a="1"/>
  <c r="CO110" i="27" s="1"/>
  <c r="FA110" i="27" a="1"/>
  <c r="FA110" i="27" s="1"/>
  <c r="HM110" i="27" a="1"/>
  <c r="HM110" i="27" s="1"/>
  <c r="P111" i="27" a="1"/>
  <c r="P111" i="27" s="1"/>
  <c r="FV113" i="27" a="1"/>
  <c r="FV113" i="27" s="1"/>
  <c r="GV111" i="27" a="1"/>
  <c r="GV111" i="27" s="1"/>
  <c r="AB119" i="27" a="1"/>
  <c r="AB119" i="27" s="1"/>
  <c r="AM119" i="27" a="1"/>
  <c r="AM119" i="27" s="1"/>
  <c r="BS119" i="27" a="1"/>
  <c r="BS119" i="27" s="1"/>
  <c r="CY119" i="27" a="1"/>
  <c r="CY119" i="27" s="1"/>
  <c r="AW120" i="27" a="1"/>
  <c r="AW120" i="27" s="1"/>
  <c r="CL120" i="27" a="1"/>
  <c r="CL120" i="27" s="1"/>
  <c r="FV120" i="27" a="1"/>
  <c r="FV120" i="27" s="1"/>
  <c r="JN120" i="27" a="1"/>
  <c r="JN120" i="27" s="1"/>
  <c r="BK109" i="27" a="1"/>
  <c r="BK109" i="27" s="1"/>
  <c r="DW109" i="27" a="1"/>
  <c r="DW109" i="27" s="1"/>
  <c r="GI109" i="27" a="1"/>
  <c r="GI109" i="27" s="1"/>
  <c r="IU109" i="27" a="1"/>
  <c r="IU109" i="27" s="1"/>
  <c r="AX110" i="27" a="1"/>
  <c r="AX110" i="27" s="1"/>
  <c r="DJ110" i="27" a="1"/>
  <c r="DJ110" i="27" s="1"/>
  <c r="FV110" i="27" a="1"/>
  <c r="FV110" i="27" s="1"/>
  <c r="IH110" i="27" a="1"/>
  <c r="IH110" i="27" s="1"/>
  <c r="AK111" i="27" a="1"/>
  <c r="AK111" i="27" s="1"/>
  <c r="CW111" i="27" a="1"/>
  <c r="CW111" i="27" s="1"/>
  <c r="FI111" i="27" a="1"/>
  <c r="FI111" i="27" s="1"/>
  <c r="HU111" i="27" a="1"/>
  <c r="HU111" i="27" s="1"/>
  <c r="X112" i="27" a="1"/>
  <c r="X112" i="27" s="1"/>
  <c r="CJ112" i="27" a="1"/>
  <c r="CJ112" i="27" s="1"/>
  <c r="EV112" i="27" a="1"/>
  <c r="EV112" i="27" s="1"/>
  <c r="HH112" i="27" a="1"/>
  <c r="HH112" i="27" s="1"/>
  <c r="K113" i="27" a="1"/>
  <c r="K113" i="27" s="1"/>
  <c r="BW113" i="27" a="1"/>
  <c r="BW113" i="27" s="1"/>
  <c r="EI113" i="27" a="1"/>
  <c r="EI113" i="27" s="1"/>
  <c r="GU113" i="27" a="1"/>
  <c r="GU113" i="27" s="1"/>
  <c r="JG113" i="27" a="1"/>
  <c r="JG113" i="27" s="1"/>
  <c r="DB119" i="27" a="1"/>
  <c r="DB119" i="27" s="1"/>
  <c r="FK119" i="27" a="1"/>
  <c r="FK119" i="27" s="1"/>
  <c r="HW119" i="27" a="1"/>
  <c r="HW119" i="27" s="1"/>
  <c r="AK120" i="27" a="1"/>
  <c r="AK120" i="27" s="1"/>
  <c r="DU120" i="27" a="1"/>
  <c r="DU120" i="27" s="1"/>
  <c r="GZ120" i="27" a="1"/>
  <c r="GZ120" i="27" s="1"/>
  <c r="F109" i="27" a="1"/>
  <c r="F109" i="27" s="1"/>
  <c r="BI109" i="27" a="1"/>
  <c r="BI109" i="27" s="1"/>
  <c r="DU109" i="27" a="1"/>
  <c r="DU109" i="27" s="1"/>
  <c r="GG109" i="27" a="1"/>
  <c r="GG109" i="27" s="1"/>
  <c r="IS109" i="27" a="1"/>
  <c r="IS109" i="27" s="1"/>
  <c r="AV110" i="27" a="1"/>
  <c r="AV110" i="27" s="1"/>
  <c r="DH110" i="27" a="1"/>
  <c r="DH110" i="27" s="1"/>
  <c r="FT110" i="27" a="1"/>
  <c r="FT110" i="27" s="1"/>
  <c r="IF110" i="27" a="1"/>
  <c r="IF110" i="27" s="1"/>
  <c r="AI111" i="27" a="1"/>
  <c r="AI111" i="27" s="1"/>
  <c r="CU111" i="27" a="1"/>
  <c r="CU111" i="27" s="1"/>
  <c r="FG111" i="27" a="1"/>
  <c r="FG111" i="27" s="1"/>
  <c r="HS111" i="27" a="1"/>
  <c r="HS111" i="27" s="1"/>
  <c r="V112" i="27" a="1"/>
  <c r="V112" i="27" s="1"/>
  <c r="CH112" i="27" a="1"/>
  <c r="CH112" i="27" s="1"/>
  <c r="ET112" i="27" a="1"/>
  <c r="ET112" i="27" s="1"/>
  <c r="HF112" i="27" a="1"/>
  <c r="HF112" i="27" s="1"/>
  <c r="I113" i="27" a="1"/>
  <c r="I113" i="27" s="1"/>
  <c r="BU113" i="27" a="1"/>
  <c r="BU113" i="27" s="1"/>
  <c r="EG113" i="27" a="1"/>
  <c r="EG113" i="27" s="1"/>
  <c r="GS113" i="27" a="1"/>
  <c r="GS113" i="27" s="1"/>
  <c r="JE113" i="27" a="1"/>
  <c r="JE113" i="27" s="1"/>
  <c r="BB109" i="27" a="1"/>
  <c r="BB109" i="27" s="1"/>
  <c r="DN109" i="27" a="1"/>
  <c r="DN109" i="27" s="1"/>
  <c r="FZ109" i="27" a="1"/>
  <c r="FZ109" i="27" s="1"/>
  <c r="IL109" i="27" a="1"/>
  <c r="IL109" i="27" s="1"/>
  <c r="AO110" i="27" a="1"/>
  <c r="AO110" i="27" s="1"/>
  <c r="DA110" i="27" a="1"/>
  <c r="DA110" i="27" s="1"/>
  <c r="FM110" i="27" a="1"/>
  <c r="FM110" i="27" s="1"/>
  <c r="HY110" i="27" a="1"/>
  <c r="HY110" i="27" s="1"/>
  <c r="AB111" i="27" a="1"/>
  <c r="AB111" i="27" s="1"/>
  <c r="FX109" i="27" a="1"/>
  <c r="FX109" i="27" s="1"/>
  <c r="FK110" i="27" a="1"/>
  <c r="FK110" i="27" s="1"/>
  <c r="CY111" i="27" a="1"/>
  <c r="CY111" i="27" s="1"/>
  <c r="HW111" i="27" a="1"/>
  <c r="HW111" i="27" s="1"/>
  <c r="CL112" i="27" a="1"/>
  <c r="CL112" i="27" s="1"/>
  <c r="HJ112" i="27" a="1"/>
  <c r="HJ112" i="27" s="1"/>
  <c r="CR120" i="27" a="1"/>
  <c r="CR120" i="27" s="1"/>
  <c r="Y119" i="27" a="1"/>
  <c r="Y119" i="27" s="1"/>
  <c r="BE119" i="27" a="1"/>
  <c r="BE119" i="27" s="1"/>
  <c r="CK119" i="27" a="1"/>
  <c r="CK119" i="27" s="1"/>
  <c r="K120" i="27" a="1"/>
  <c r="K120" i="27" s="1"/>
  <c r="BO120" i="27" a="1"/>
  <c r="BO120" i="27" s="1"/>
  <c r="EJ120" i="27" a="1"/>
  <c r="EJ120" i="27" s="1"/>
  <c r="IY120" i="27" a="1"/>
  <c r="IY120" i="27" s="1"/>
  <c r="AH109" i="27" a="1"/>
  <c r="AH109" i="27" s="1"/>
  <c r="CT109" i="27" a="1"/>
  <c r="CT109" i="27" s="1"/>
  <c r="FF109" i="27" a="1"/>
  <c r="FF109" i="27" s="1"/>
  <c r="HR109" i="27" a="1"/>
  <c r="HR109" i="27" s="1"/>
  <c r="U110" i="27" a="1"/>
  <c r="U110" i="27" s="1"/>
  <c r="CG110" i="27" a="1"/>
  <c r="CG110" i="27" s="1"/>
  <c r="ES110" i="27" a="1"/>
  <c r="ES110" i="27" s="1"/>
  <c r="HE110" i="27" a="1"/>
  <c r="HE110" i="27" s="1"/>
  <c r="H111" i="27" a="1"/>
  <c r="H111" i="27" s="1"/>
  <c r="AB120" i="27" a="1"/>
  <c r="AB120" i="27" s="1"/>
  <c r="EH119" i="27" a="1"/>
  <c r="EH119" i="27" s="1"/>
  <c r="FH112" i="27" a="1"/>
  <c r="FH112" i="27" s="1"/>
  <c r="BP110" i="27" a="1"/>
  <c r="BP110" i="27" s="1"/>
  <c r="HZ119" i="27" a="1"/>
  <c r="HZ119" i="27" s="1"/>
  <c r="CD113" i="27" a="1"/>
  <c r="CD113" i="27" s="1"/>
  <c r="DD111" i="27" a="1"/>
  <c r="DD111" i="27" s="1"/>
  <c r="HY120" i="27" a="1"/>
  <c r="HY120" i="27" s="1"/>
  <c r="BH119" i="27" a="1"/>
  <c r="BH119" i="27" s="1"/>
  <c r="EB112" i="27" a="1"/>
  <c r="EB112" i="27" s="1"/>
  <c r="AU110" i="27" a="1"/>
  <c r="AU110" i="27" s="1"/>
  <c r="HR120" i="27" a="1"/>
  <c r="HR120" i="27" s="1"/>
  <c r="DV120" i="27" a="1"/>
  <c r="DV120" i="27" s="1"/>
  <c r="JO119" i="27" a="1"/>
  <c r="JO119" i="27" s="1"/>
  <c r="GE119" i="27" a="1"/>
  <c r="GE119" i="27" s="1"/>
  <c r="CJ119" i="27" a="1"/>
  <c r="CJ119" i="27" s="1"/>
  <c r="HU113" i="27" a="1"/>
  <c r="HU113" i="27" s="1"/>
  <c r="CW113" i="27" a="1"/>
  <c r="CW113" i="27" s="1"/>
  <c r="IH112" i="27" a="1"/>
  <c r="IH112" i="27" s="1"/>
  <c r="DJ112" i="27" a="1"/>
  <c r="DJ112" i="27" s="1"/>
  <c r="IU111" i="27" a="1"/>
  <c r="IU111" i="27" s="1"/>
  <c r="DW111" i="27" a="1"/>
  <c r="DW111" i="27" s="1"/>
  <c r="IB110" i="27" a="1"/>
  <c r="IB110" i="27" s="1"/>
  <c r="IO109" i="27" a="1"/>
  <c r="IO109" i="27" s="1"/>
  <c r="JI120" i="27" a="1"/>
  <c r="JI120" i="27" s="1"/>
  <c r="EL120" i="27" a="1"/>
  <c r="EL120" i="27" s="1"/>
  <c r="AQ120" i="27" a="1"/>
  <c r="AQ120" i="27" s="1"/>
  <c r="HU119" i="27" a="1"/>
  <c r="HU119" i="27" s="1"/>
  <c r="EQ119" i="27" a="1"/>
  <c r="EQ119" i="27" s="1"/>
  <c r="JF113" i="27" a="1"/>
  <c r="JF113" i="27" s="1"/>
  <c r="EH113" i="27" a="1"/>
  <c r="EH113" i="27" s="1"/>
  <c r="J113" i="27" a="1"/>
  <c r="J113" i="27" s="1"/>
  <c r="EU112" i="27" a="1"/>
  <c r="EU112" i="27" s="1"/>
  <c r="W112" i="27" a="1"/>
  <c r="W112" i="27" s="1"/>
  <c r="FH111" i="27" a="1"/>
  <c r="FH111" i="27" s="1"/>
  <c r="R111" i="27" a="1"/>
  <c r="R111" i="27" s="1"/>
  <c r="AE110" i="27" a="1"/>
  <c r="AE110" i="27" s="1"/>
  <c r="AR109" i="27" a="1"/>
  <c r="AR109" i="27" s="1"/>
  <c r="GM120" i="27" a="1"/>
  <c r="GM120" i="27" s="1"/>
  <c r="CS120" i="27" a="1"/>
  <c r="CS120" i="27" s="1"/>
  <c r="IA119" i="27" a="1"/>
  <c r="IA119" i="27" s="1"/>
  <c r="EP119" i="27" a="1"/>
  <c r="EP119" i="27" s="1"/>
  <c r="AJ119" i="27" a="1"/>
  <c r="AJ119" i="27" s="1"/>
  <c r="FQ113" i="27" a="1"/>
  <c r="FQ113" i="27" s="1"/>
  <c r="AS113" i="27" a="1"/>
  <c r="AS113" i="27" s="1"/>
  <c r="FN112" i="27" a="1"/>
  <c r="FN112" i="27" s="1"/>
  <c r="JN111" i="27" a="1"/>
  <c r="JN111" i="27" s="1"/>
  <c r="CT111" i="27" a="1"/>
  <c r="CT111" i="27" s="1"/>
  <c r="BS110" i="27" a="1"/>
  <c r="BS110" i="27" s="1"/>
  <c r="I109" i="27" a="1"/>
  <c r="I109" i="27" s="1"/>
  <c r="HV110" i="27" a="1"/>
  <c r="HV110" i="27" s="1"/>
  <c r="EO110" i="27" a="1"/>
  <c r="EO110" i="27" s="1"/>
  <c r="K119" i="27" a="1"/>
  <c r="K119" i="27" s="1"/>
  <c r="DB120" i="27" a="1"/>
  <c r="DB120" i="27" s="1"/>
  <c r="IU112" i="27" a="1"/>
  <c r="IU112" i="27" s="1"/>
  <c r="AK119" i="27" a="1"/>
  <c r="AK119" i="27" s="1"/>
  <c r="BQ119" i="27" a="1"/>
  <c r="BQ119" i="27" s="1"/>
  <c r="CW119" i="27" a="1"/>
  <c r="CW119" i="27" s="1"/>
  <c r="AU120" i="27" a="1"/>
  <c r="AU120" i="27" s="1"/>
  <c r="CJ120" i="27" a="1"/>
  <c r="CJ120" i="27" s="1"/>
  <c r="FT120" i="27" a="1"/>
  <c r="FT120" i="27" s="1"/>
  <c r="JL120" i="27" a="1"/>
  <c r="JL120" i="27" s="1"/>
  <c r="BF109" i="27" a="1"/>
  <c r="BF109" i="27" s="1"/>
  <c r="DR109" i="27" a="1"/>
  <c r="DR109" i="27" s="1"/>
  <c r="GD109" i="27" a="1"/>
  <c r="GD109" i="27" s="1"/>
  <c r="IP109" i="27" a="1"/>
  <c r="IP109" i="27" s="1"/>
  <c r="AS110" i="27" a="1"/>
  <c r="AS110" i="27" s="1"/>
  <c r="DE110" i="27" a="1"/>
  <c r="DE110" i="27" s="1"/>
  <c r="FQ110" i="27" a="1"/>
  <c r="FQ110" i="27" s="1"/>
  <c r="IC110" i="27" a="1"/>
  <c r="IC110" i="27" s="1"/>
  <c r="AF111" i="27" a="1"/>
  <c r="AF111" i="27" s="1"/>
  <c r="F112" i="27" a="1"/>
  <c r="F112" i="27" s="1"/>
  <c r="EV119" i="27" a="1"/>
  <c r="EV119" i="27" s="1"/>
  <c r="CF112" i="27" a="1"/>
  <c r="CF112" i="27" s="1"/>
  <c r="AU119" i="27" a="1"/>
  <c r="AU119" i="27" s="1"/>
  <c r="CA119" i="27" a="1"/>
  <c r="CA119" i="27" s="1"/>
  <c r="JJ119" i="27" a="1"/>
  <c r="JJ119" i="27" s="1"/>
  <c r="BE120" i="27" a="1"/>
  <c r="BE120" i="27" s="1"/>
  <c r="DA120" i="27" a="1"/>
  <c r="DA120" i="27" s="1"/>
  <c r="GR120" i="27" a="1"/>
  <c r="GR120" i="27" s="1"/>
  <c r="O109" i="27" a="1"/>
  <c r="O109" i="27" s="1"/>
  <c r="CA109" i="27" a="1"/>
  <c r="CA109" i="27" s="1"/>
  <c r="EM109" i="27" a="1"/>
  <c r="EM109" i="27" s="1"/>
  <c r="GY109" i="27" a="1"/>
  <c r="GY109" i="27" s="1"/>
  <c r="JK109" i="27" a="1"/>
  <c r="JK109" i="27" s="1"/>
  <c r="BN110" i="27" a="1"/>
  <c r="BN110" i="27" s="1"/>
  <c r="DZ110" i="27" a="1"/>
  <c r="DZ110" i="27" s="1"/>
  <c r="GL110" i="27" a="1"/>
  <c r="GL110" i="27" s="1"/>
  <c r="IX110" i="27" a="1"/>
  <c r="IX110" i="27" s="1"/>
  <c r="BA111" i="27" a="1"/>
  <c r="BA111" i="27" s="1"/>
  <c r="DM111" i="27" a="1"/>
  <c r="DM111" i="27" s="1"/>
  <c r="FY111" i="27" a="1"/>
  <c r="FY111" i="27" s="1"/>
  <c r="IK111" i="27" a="1"/>
  <c r="IK111" i="27" s="1"/>
  <c r="AN112" i="27" a="1"/>
  <c r="AN112" i="27" s="1"/>
  <c r="CZ112" i="27" a="1"/>
  <c r="CZ112" i="27" s="1"/>
  <c r="FL112" i="27" a="1"/>
  <c r="FL112" i="27" s="1"/>
  <c r="HX112" i="27" a="1"/>
  <c r="HX112" i="27" s="1"/>
  <c r="AA113" i="27" a="1"/>
  <c r="AA113" i="27" s="1"/>
  <c r="CM113" i="27" a="1"/>
  <c r="CM113" i="27" s="1"/>
  <c r="EY113" i="27" a="1"/>
  <c r="EY113" i="27" s="1"/>
  <c r="HK113" i="27" a="1"/>
  <c r="HK113" i="27" s="1"/>
  <c r="M119" i="27" a="1"/>
  <c r="M119" i="27" s="1"/>
  <c r="DO119" i="27" a="1"/>
  <c r="DO119" i="27" s="1"/>
  <c r="GA119" i="27" a="1"/>
  <c r="GA119" i="27" s="1"/>
  <c r="IM119" i="27" a="1"/>
  <c r="IM119" i="27" s="1"/>
  <c r="BN120" i="27" a="1"/>
  <c r="BN120" i="27" s="1"/>
  <c r="ER120" i="27" a="1"/>
  <c r="ER120" i="27" s="1"/>
  <c r="HS120" i="27" a="1"/>
  <c r="HS120" i="27" s="1"/>
  <c r="M109" i="27" a="1"/>
  <c r="M109" i="27" s="1"/>
  <c r="BY109" i="27" a="1"/>
  <c r="BY109" i="27" s="1"/>
  <c r="EK109" i="27" a="1"/>
  <c r="EK109" i="27" s="1"/>
  <c r="GW109" i="27" a="1"/>
  <c r="GW109" i="27" s="1"/>
  <c r="JI109" i="27" a="1"/>
  <c r="JI109" i="27" s="1"/>
  <c r="BL110" i="27" a="1"/>
  <c r="BL110" i="27" s="1"/>
  <c r="DX110" i="27" a="1"/>
  <c r="DX110" i="27" s="1"/>
  <c r="GJ110" i="27" a="1"/>
  <c r="GJ110" i="27" s="1"/>
  <c r="IV110" i="27" a="1"/>
  <c r="IV110" i="27" s="1"/>
  <c r="AY111" i="27" a="1"/>
  <c r="AY111" i="27" s="1"/>
  <c r="DK111" i="27" a="1"/>
  <c r="DK111" i="27" s="1"/>
  <c r="FW111" i="27" a="1"/>
  <c r="FW111" i="27" s="1"/>
  <c r="II111" i="27" a="1"/>
  <c r="II111" i="27" s="1"/>
  <c r="AL112" i="27" a="1"/>
  <c r="AL112" i="27" s="1"/>
  <c r="CX112" i="27" a="1"/>
  <c r="CX112" i="27" s="1"/>
  <c r="FJ112" i="27" a="1"/>
  <c r="FJ112" i="27" s="1"/>
  <c r="HV112" i="27" a="1"/>
  <c r="HV112" i="27" s="1"/>
  <c r="Y113" i="27" a="1"/>
  <c r="Y113" i="27" s="1"/>
  <c r="CK113" i="27" a="1"/>
  <c r="CK113" i="27" s="1"/>
  <c r="EW113" i="27" a="1"/>
  <c r="EW113" i="27" s="1"/>
  <c r="HI113" i="27" a="1"/>
  <c r="HI113" i="27" s="1"/>
  <c r="JP113" i="27" a="1"/>
  <c r="JP113" i="27" s="1"/>
  <c r="BR109" i="27" a="1"/>
  <c r="BR109" i="27" s="1"/>
  <c r="ED109" i="27" a="1"/>
  <c r="ED109" i="27" s="1"/>
  <c r="GP109" i="27" a="1"/>
  <c r="GP109" i="27" s="1"/>
  <c r="JB109" i="27" a="1"/>
  <c r="JB109" i="27" s="1"/>
  <c r="BE110" i="27" a="1"/>
  <c r="BE110" i="27" s="1"/>
  <c r="DQ110" i="27" a="1"/>
  <c r="DQ110" i="27" s="1"/>
  <c r="GC110" i="27" a="1"/>
  <c r="GC110" i="27" s="1"/>
  <c r="IO110" i="27" a="1"/>
  <c r="IO110" i="27" s="1"/>
  <c r="JP119" i="27" a="1"/>
  <c r="JP119" i="27" s="1"/>
  <c r="IJ109" i="27" a="1"/>
  <c r="IJ109" i="27" s="1"/>
  <c r="HW110" i="27" a="1"/>
  <c r="HW110" i="27" s="1"/>
  <c r="EE111" i="27" a="1"/>
  <c r="EE111" i="27" s="1"/>
  <c r="JC111" i="27" a="1"/>
  <c r="JC111" i="27" s="1"/>
  <c r="DR112" i="27" a="1"/>
  <c r="DR112" i="27" s="1"/>
  <c r="X120" i="27" a="1"/>
  <c r="X120" i="27" s="1"/>
  <c r="GP119" i="27" a="1"/>
  <c r="GP119" i="27" s="1"/>
  <c r="AG119" i="27" a="1"/>
  <c r="AG119" i="27" s="1"/>
  <c r="BM119" i="27" a="1"/>
  <c r="BM119" i="27" s="1"/>
  <c r="CS119" i="27" a="1"/>
  <c r="CS119" i="27" s="1"/>
  <c r="AJ120" i="27" a="1"/>
  <c r="AJ120" i="27" s="1"/>
  <c r="CF120" i="27" a="1"/>
  <c r="CF120" i="27" s="1"/>
  <c r="FG120" i="27" a="1"/>
  <c r="FG120" i="27" s="1"/>
  <c r="JH120" i="27" a="1"/>
  <c r="JH120" i="27" s="1"/>
  <c r="AX109" i="27" a="1"/>
  <c r="AX109" i="27" s="1"/>
  <c r="DJ109" i="27" a="1"/>
  <c r="DJ109" i="27" s="1"/>
  <c r="FV109" i="27" a="1"/>
  <c r="FV109" i="27" s="1"/>
  <c r="IH109" i="27" a="1"/>
  <c r="IH109" i="27" s="1"/>
  <c r="AK110" i="27" a="1"/>
  <c r="AK110" i="27" s="1"/>
  <c r="CW110" i="27" a="1"/>
  <c r="CW110" i="27" s="1"/>
  <c r="FI110" i="27" a="1"/>
  <c r="FI110" i="27" s="1"/>
  <c r="HU110" i="27" a="1"/>
  <c r="HU110" i="27" s="1"/>
  <c r="X111" i="27" a="1"/>
  <c r="X111" i="27" s="1"/>
  <c r="CN109" i="27" a="1"/>
  <c r="CN109" i="27" s="1"/>
  <c r="IH120" i="27" a="1"/>
  <c r="IH120" i="27" s="1"/>
  <c r="DP120" i="27" a="1"/>
  <c r="DP120" i="27" s="1"/>
  <c r="AJ112" i="27" a="1"/>
  <c r="AJ112" i="27" s="1"/>
  <c r="CC109" i="27" a="1"/>
  <c r="CC109" i="27" s="1"/>
  <c r="ED119" i="27" a="1"/>
  <c r="ED119" i="27" s="1"/>
  <c r="HO112" i="27" a="1"/>
  <c r="HO112" i="27" s="1"/>
  <c r="HT110" i="27" a="1"/>
  <c r="HT110" i="27" s="1"/>
  <c r="DI120" i="27" a="1"/>
  <c r="DI120" i="27" s="1"/>
  <c r="IM113" i="27" a="1"/>
  <c r="IM113" i="27" s="1"/>
  <c r="JM111" i="27" a="1"/>
  <c r="JM111" i="27" s="1"/>
  <c r="BH109" i="27" a="1"/>
  <c r="BH109" i="27" s="1"/>
  <c r="GO120" i="27" a="1"/>
  <c r="GO120" i="27" s="1"/>
  <c r="CX120" i="27" a="1"/>
  <c r="CX120" i="27" s="1"/>
  <c r="IQ119" i="27" a="1"/>
  <c r="IQ119" i="27" s="1"/>
  <c r="FF119" i="27" a="1"/>
  <c r="FF119" i="27" s="1"/>
  <c r="AZ119" i="27" a="1"/>
  <c r="AZ119" i="27" s="1"/>
  <c r="GO113" i="27" a="1"/>
  <c r="GO113" i="27" s="1"/>
  <c r="BQ113" i="27" a="1"/>
  <c r="BQ113" i="27" s="1"/>
  <c r="HB112" i="27" a="1"/>
  <c r="HB112" i="27" s="1"/>
  <c r="CD112" i="27" a="1"/>
  <c r="CD112" i="27" s="1"/>
  <c r="HO111" i="27" a="1"/>
  <c r="HO111" i="27" s="1"/>
  <c r="CQ111" i="27" a="1"/>
  <c r="CQ111" i="27" s="1"/>
  <c r="FP110" i="27" a="1"/>
  <c r="FP110" i="27" s="1"/>
  <c r="GC109" i="27" a="1"/>
  <c r="GC109" i="27" s="1"/>
  <c r="IC120" i="27" a="1"/>
  <c r="IC120" i="27" s="1"/>
  <c r="DN120" i="27" a="1"/>
  <c r="DN120" i="27" s="1"/>
  <c r="Z120" i="27" a="1"/>
  <c r="Z120" i="27" s="1"/>
  <c r="HC119" i="27" a="1"/>
  <c r="HC119" i="27" s="1"/>
  <c r="DR119" i="27" a="1"/>
  <c r="DR119" i="27" s="1"/>
  <c r="HZ113" i="27" a="1"/>
  <c r="HZ113" i="27" s="1"/>
  <c r="DB113" i="27" a="1"/>
  <c r="DB113" i="27" s="1"/>
  <c r="IM112" i="27" a="1"/>
  <c r="IM112" i="27" s="1"/>
  <c r="DO112" i="27" a="1"/>
  <c r="DO112" i="27" s="1"/>
  <c r="IZ111" i="27" a="1"/>
  <c r="IZ111" i="27" s="1"/>
  <c r="EB111" i="27" a="1"/>
  <c r="EB111" i="27" s="1"/>
  <c r="HO110" i="27" a="1"/>
  <c r="HO110" i="27" s="1"/>
  <c r="IB109" i="27" a="1"/>
  <c r="IB109" i="27" s="1"/>
  <c r="JO120" i="27" a="1"/>
  <c r="JO120" i="27" s="1"/>
  <c r="FS120" i="27" a="1"/>
  <c r="FS120" i="27" s="1"/>
  <c r="BU120" i="27" a="1"/>
  <c r="BU120" i="27" s="1"/>
  <c r="HB119" i="27" a="1"/>
  <c r="HB119" i="27" s="1"/>
  <c r="DU119" i="27" a="1"/>
  <c r="DU119" i="27" s="1"/>
  <c r="JI113" i="27" a="1"/>
  <c r="JI113" i="27" s="1"/>
  <c r="EK113" i="27" a="1"/>
  <c r="EK113" i="27" s="1"/>
  <c r="M113" i="27" a="1"/>
  <c r="M113" i="27" s="1"/>
  <c r="EC112" i="27" a="1"/>
  <c r="EC112" i="27" s="1"/>
  <c r="HR111" i="27" a="1"/>
  <c r="HR111" i="27" s="1"/>
  <c r="BC111" i="27" a="1"/>
  <c r="BC111" i="27" s="1"/>
  <c r="JE109" i="27" a="1"/>
  <c r="JE109" i="27" s="1"/>
  <c r="Y111" i="27" a="1"/>
  <c r="Y111" i="27" s="1"/>
  <c r="HA110" i="27" a="1"/>
  <c r="HA110" i="27" s="1"/>
  <c r="DV110" i="27" a="1"/>
  <c r="DV110" i="27" s="1"/>
  <c r="AL110" i="27" a="1"/>
  <c r="AL110" i="27" s="1"/>
  <c r="HN109" i="27" a="1"/>
  <c r="HN109" i="27" s="1"/>
  <c r="W111" i="27" a="1"/>
  <c r="W111" i="27" s="1"/>
  <c r="HV120" i="27" a="1"/>
  <c r="HV120" i="27" s="1"/>
  <c r="CA110" i="27" a="1"/>
  <c r="CA110" i="27" s="1"/>
  <c r="AS119" i="27" a="1"/>
  <c r="AS119" i="27" s="1"/>
  <c r="BY119" i="27" a="1"/>
  <c r="BY119" i="27" s="1"/>
  <c r="JH119" i="27" a="1"/>
  <c r="JH119" i="27" s="1"/>
  <c r="BC120" i="27" a="1"/>
  <c r="BC120" i="27" s="1"/>
  <c r="CY120" i="27" a="1"/>
  <c r="CY120" i="27" s="1"/>
  <c r="GP120" i="27" a="1"/>
  <c r="GP120" i="27" s="1"/>
  <c r="J109" i="27" a="1"/>
  <c r="J109" i="27" s="1"/>
  <c r="BV109" i="27" a="1"/>
  <c r="BV109" i="27" s="1"/>
  <c r="EH109" i="27" a="1"/>
  <c r="EH109" i="27" s="1"/>
  <c r="GT109" i="27" a="1"/>
  <c r="GT109" i="27" s="1"/>
  <c r="JF109" i="27" a="1"/>
  <c r="JF109" i="27" s="1"/>
  <c r="BI110" i="27" a="1"/>
  <c r="BI110" i="27" s="1"/>
  <c r="DU110" i="27" a="1"/>
  <c r="DU110" i="27" s="1"/>
  <c r="GG110" i="27" a="1"/>
  <c r="GG110" i="27" s="1"/>
  <c r="IS110" i="27" a="1"/>
  <c r="IS110" i="27" s="1"/>
  <c r="AV111" i="27" a="1"/>
  <c r="AV111" i="27" s="1"/>
  <c r="GF120" i="27" a="1"/>
  <c r="GF120" i="27" s="1"/>
  <c r="EU120" i="27" a="1"/>
  <c r="EU120" i="27" s="1"/>
  <c r="W119" i="27" a="1"/>
  <c r="W119" i="27" s="1"/>
  <c r="BC119" i="27" a="1"/>
  <c r="BC119" i="27" s="1"/>
  <c r="CI119" i="27" a="1"/>
  <c r="CI119" i="27" s="1"/>
  <c r="I120" i="27" a="1"/>
  <c r="I120" i="27" s="1"/>
  <c r="BM120" i="27" a="1"/>
  <c r="BM120" i="27" s="1"/>
  <c r="EH120" i="27" a="1"/>
  <c r="EH120" i="27" s="1"/>
  <c r="HL120" i="27" a="1"/>
  <c r="HL120" i="27" s="1"/>
  <c r="AE109" i="27" a="1"/>
  <c r="AE109" i="27" s="1"/>
  <c r="CQ109" i="27" a="1"/>
  <c r="CQ109" i="27" s="1"/>
  <c r="FC109" i="27" a="1"/>
  <c r="FC109" i="27" s="1"/>
  <c r="HO109" i="27" a="1"/>
  <c r="HO109" i="27" s="1"/>
  <c r="R110" i="27" a="1"/>
  <c r="R110" i="27" s="1"/>
  <c r="CD110" i="27" a="1"/>
  <c r="CD110" i="27" s="1"/>
  <c r="EP110" i="27" a="1"/>
  <c r="EP110" i="27" s="1"/>
  <c r="HB110" i="27" a="1"/>
  <c r="HB110" i="27" s="1"/>
  <c r="JN110" i="27" a="1"/>
  <c r="JN110" i="27" s="1"/>
  <c r="BQ111" i="27" a="1"/>
  <c r="BQ111" i="27" s="1"/>
  <c r="EC111" i="27" a="1"/>
  <c r="EC111" i="27" s="1"/>
  <c r="GO111" i="27" a="1"/>
  <c r="GO111" i="27" s="1"/>
  <c r="JA111" i="27" a="1"/>
  <c r="JA111" i="27" s="1"/>
  <c r="BD112" i="27" a="1"/>
  <c r="BD112" i="27" s="1"/>
  <c r="DP112" i="27" a="1"/>
  <c r="DP112" i="27" s="1"/>
  <c r="GB112" i="27" a="1"/>
  <c r="GB112" i="27" s="1"/>
  <c r="IN112" i="27" a="1"/>
  <c r="IN112" i="27" s="1"/>
  <c r="AQ113" i="27" a="1"/>
  <c r="AQ113" i="27" s="1"/>
  <c r="DC113" i="27" a="1"/>
  <c r="DC113" i="27" s="1"/>
  <c r="FO113" i="27" a="1"/>
  <c r="FO113" i="27" s="1"/>
  <c r="IA113" i="27" a="1"/>
  <c r="IA113" i="27" s="1"/>
  <c r="AP119" i="27" a="1"/>
  <c r="AP119" i="27" s="1"/>
  <c r="EE119" i="27" a="1"/>
  <c r="EE119" i="27" s="1"/>
  <c r="GQ119" i="27" a="1"/>
  <c r="GQ119" i="27" s="1"/>
  <c r="JC119" i="27" a="1"/>
  <c r="JC119" i="27" s="1"/>
  <c r="CK120" i="27" a="1"/>
  <c r="CK120" i="27" s="1"/>
  <c r="FL120" i="27" a="1"/>
  <c r="FL120" i="27" s="1"/>
  <c r="II120" i="27" a="1"/>
  <c r="II120" i="27" s="1"/>
  <c r="AC109" i="27" a="1"/>
  <c r="AC109" i="27" s="1"/>
  <c r="CO109" i="27" a="1"/>
  <c r="CO109" i="27" s="1"/>
  <c r="FA109" i="27" a="1"/>
  <c r="FA109" i="27" s="1"/>
  <c r="HM109" i="27" a="1"/>
  <c r="HM109" i="27" s="1"/>
  <c r="P110" i="27" a="1"/>
  <c r="P110" i="27" s="1"/>
  <c r="CB110" i="27" a="1"/>
  <c r="CB110" i="27" s="1"/>
  <c r="EN110" i="27" a="1"/>
  <c r="EN110" i="27" s="1"/>
  <c r="GZ110" i="27" a="1"/>
  <c r="GZ110" i="27" s="1"/>
  <c r="JL110" i="27" a="1"/>
  <c r="JL110" i="27" s="1"/>
  <c r="BO111" i="27" a="1"/>
  <c r="BO111" i="27" s="1"/>
  <c r="EA111" i="27" a="1"/>
  <c r="EA111" i="27" s="1"/>
  <c r="GM111" i="27" a="1"/>
  <c r="GM111" i="27" s="1"/>
  <c r="IY111" i="27" a="1"/>
  <c r="IY111" i="27" s="1"/>
  <c r="BB112" i="27" a="1"/>
  <c r="BB112" i="27" s="1"/>
  <c r="DN112" i="27" a="1"/>
  <c r="DN112" i="27" s="1"/>
  <c r="FZ112" i="27" a="1"/>
  <c r="FZ112" i="27" s="1"/>
  <c r="IL112" i="27" a="1"/>
  <c r="IL112" i="27" s="1"/>
  <c r="AO113" i="27" a="1"/>
  <c r="AO113" i="27" s="1"/>
  <c r="DA113" i="27" a="1"/>
  <c r="DA113" i="27" s="1"/>
  <c r="FM113" i="27" a="1"/>
  <c r="FM113" i="27" s="1"/>
  <c r="HY113" i="27" a="1"/>
  <c r="HY113" i="27" s="1"/>
  <c r="V109" i="27" a="1"/>
  <c r="V109" i="27" s="1"/>
  <c r="CH109" i="27" a="1"/>
  <c r="CH109" i="27" s="1"/>
  <c r="ET109" i="27" a="1"/>
  <c r="ET109" i="27" s="1"/>
  <c r="HF109" i="27" a="1"/>
  <c r="HF109" i="27" s="1"/>
  <c r="I110" i="27" a="1"/>
  <c r="I110" i="27" s="1"/>
  <c r="BU110" i="27" a="1"/>
  <c r="BU110" i="27" s="1"/>
  <c r="EG110" i="27" a="1"/>
  <c r="EG110" i="27" s="1"/>
  <c r="GS110" i="27" a="1"/>
  <c r="GS110" i="27" s="1"/>
  <c r="JE110" i="27" a="1"/>
  <c r="JE110" i="27" s="1"/>
  <c r="AZ109" i="27" a="1"/>
  <c r="AZ109" i="27" s="1"/>
  <c r="AM110" i="27" a="1"/>
  <c r="AM110" i="27" s="1"/>
  <c r="Z111" i="27" a="1"/>
  <c r="Z111" i="27" s="1"/>
  <c r="FK111" i="27" a="1"/>
  <c r="FK111" i="27" s="1"/>
  <c r="Z112" i="27" a="1"/>
  <c r="Z112" i="27" s="1"/>
  <c r="EX112" i="27" a="1"/>
  <c r="EX112" i="27" s="1"/>
  <c r="HL109" i="27" a="1"/>
  <c r="HL109" i="27" s="1"/>
  <c r="IH113" i="27" a="1"/>
  <c r="IH113" i="27" s="1"/>
  <c r="AO119" i="27" a="1"/>
  <c r="AO119" i="27" s="1"/>
  <c r="BU119" i="27" a="1"/>
  <c r="BU119" i="27" s="1"/>
  <c r="DA119" i="27" a="1"/>
  <c r="DA119" i="27" s="1"/>
  <c r="AY120" i="27" a="1"/>
  <c r="AY120" i="27" s="1"/>
  <c r="CN120" i="27" a="1"/>
  <c r="CN120" i="27" s="1"/>
  <c r="FX120" i="27" a="1"/>
  <c r="FX120" i="27" s="1"/>
  <c r="JP109" i="27" a="1"/>
  <c r="JP109" i="27" s="1"/>
  <c r="BN109" i="27" a="1"/>
  <c r="BN109" i="27" s="1"/>
  <c r="DZ109" i="27" a="1"/>
  <c r="DZ109" i="27" s="1"/>
  <c r="GL109" i="27" a="1"/>
  <c r="GL109" i="27" s="1"/>
  <c r="IX109" i="27" a="1"/>
  <c r="IX109" i="27" s="1"/>
  <c r="BA110" i="27" a="1"/>
  <c r="BA110" i="27" s="1"/>
  <c r="DM110" i="27" a="1"/>
  <c r="DM110" i="27" s="1"/>
  <c r="FY110" i="27" a="1"/>
  <c r="FY110" i="27" s="1"/>
  <c r="IK110" i="27" a="1"/>
  <c r="IK110" i="27" s="1"/>
  <c r="DW112" i="27" a="1"/>
  <c r="DW112" i="27" s="1"/>
  <c r="AJ110" i="27" a="1"/>
  <c r="AJ110" i="27" s="1"/>
  <c r="EU113" i="27" a="1"/>
  <c r="EU113" i="27" s="1"/>
  <c r="FU111" i="27" a="1"/>
  <c r="FU111" i="27" s="1"/>
  <c r="EN120" i="27" a="1"/>
  <c r="EN120" i="27" s="1"/>
  <c r="BL119" i="27" a="1"/>
  <c r="BL119" i="27" s="1"/>
  <c r="CQ112" i="27" a="1"/>
  <c r="CQ112" i="27" s="1"/>
  <c r="IG109" i="27" a="1"/>
  <c r="IG109" i="27" s="1"/>
  <c r="IY119" i="27" a="1"/>
  <c r="IY119" i="27" s="1"/>
  <c r="DO113" i="27" a="1"/>
  <c r="DO113" i="27" s="1"/>
  <c r="EO111" i="27" a="1"/>
  <c r="EO111" i="27" s="1"/>
  <c r="IW120" i="27" a="1"/>
  <c r="IW120" i="27" s="1"/>
  <c r="FN120" i="27" a="1"/>
  <c r="FN120" i="27" s="1"/>
  <c r="BP120" i="27" a="1"/>
  <c r="BP120" i="27" s="1"/>
  <c r="HR119" i="27" a="1"/>
  <c r="HR119" i="27" s="1"/>
  <c r="EK119" i="27" a="1"/>
  <c r="EK119" i="27" s="1"/>
  <c r="Q119" i="27" a="1"/>
  <c r="Q119" i="27" s="1"/>
  <c r="FI113" i="27" a="1"/>
  <c r="FI113" i="27" s="1"/>
  <c r="AK113" i="27" a="1"/>
  <c r="AK113" i="27" s="1"/>
  <c r="FV112" i="27" a="1"/>
  <c r="FV112" i="27" s="1"/>
  <c r="AX112" i="27" a="1"/>
  <c r="AX112" i="27" s="1"/>
  <c r="GI111" i="27" a="1"/>
  <c r="GI111" i="27" s="1"/>
  <c r="BK111" i="27" a="1"/>
  <c r="BK111" i="27" s="1"/>
  <c r="DD110" i="27" a="1"/>
  <c r="DD110" i="27" s="1"/>
  <c r="DQ109" i="27" a="1"/>
  <c r="DQ109" i="27" s="1"/>
  <c r="GX120" i="27" a="1"/>
  <c r="GX120" i="27" s="1"/>
  <c r="CT120" i="27" a="1"/>
  <c r="CT120" i="27" s="1"/>
  <c r="JG119" i="27" a="1"/>
  <c r="JG119" i="27" s="1"/>
  <c r="GD119" i="27" a="1"/>
  <c r="GD119" i="27" s="1"/>
  <c r="CB119" i="27" a="1"/>
  <c r="CB119" i="27" s="1"/>
  <c r="GT113" i="27" a="1"/>
  <c r="GT113" i="27" s="1"/>
  <c r="BV113" i="27" a="1"/>
  <c r="BV113" i="27" s="1"/>
  <c r="HG112" i="27" a="1"/>
  <c r="HG112" i="27" s="1"/>
  <c r="CI112" i="27" a="1"/>
  <c r="CI112" i="27" s="1"/>
  <c r="HT111" i="27" a="1"/>
  <c r="HT111" i="27" s="1"/>
  <c r="CV111" i="27" a="1"/>
  <c r="CV111" i="27" s="1"/>
  <c r="FC110" i="27" a="1"/>
  <c r="FC110" i="27" s="1"/>
  <c r="FP109" i="27" a="1"/>
  <c r="FP109" i="27" s="1"/>
  <c r="IR120" i="27" a="1"/>
  <c r="IR120" i="27" s="1"/>
  <c r="FF120" i="27" a="1"/>
  <c r="FF120" i="27" s="1"/>
  <c r="R120" i="27" a="1"/>
  <c r="R120" i="27" s="1"/>
  <c r="GG119" i="27" a="1"/>
  <c r="GG119" i="27" s="1"/>
  <c r="DC119" i="27" a="1"/>
  <c r="DC119" i="27" s="1"/>
  <c r="IC113" i="27" a="1"/>
  <c r="IC113" i="27" s="1"/>
  <c r="DE113" i="27" a="1"/>
  <c r="DE113" i="27" s="1"/>
  <c r="IP112" i="27" a="1"/>
  <c r="IP112" i="27" s="1"/>
  <c r="CG112" i="27" a="1"/>
  <c r="CG112" i="27" s="1"/>
  <c r="GA111" i="27" a="1"/>
  <c r="GA111" i="27" s="1"/>
  <c r="FM109" i="27" a="1"/>
  <c r="FM109" i="27" s="1"/>
  <c r="BJ110" i="27" a="1"/>
  <c r="BJ110" i="27" s="1"/>
  <c r="FB109" i="27" a="1"/>
  <c r="FB109" i="27" s="1"/>
  <c r="AY109" i="27" a="1"/>
  <c r="AY109" i="27" s="1"/>
  <c r="IG113" i="27" a="1"/>
  <c r="IG113" i="27" s="1"/>
  <c r="EZ113" i="27" a="1"/>
  <c r="EZ113" i="27" s="1"/>
  <c r="BP113" i="27" a="1"/>
  <c r="BP113" i="27" s="1"/>
  <c r="IT112" i="27" a="1"/>
  <c r="IT112" i="27" s="1"/>
  <c r="FM112" i="27" a="1"/>
  <c r="FM112" i="27" s="1"/>
  <c r="CC112" i="27" a="1"/>
  <c r="CC112" i="27" s="1"/>
  <c r="JG111" i="27" a="1"/>
  <c r="JG111" i="27" s="1"/>
  <c r="FZ111" i="27" a="1"/>
  <c r="FZ111" i="27" s="1"/>
  <c r="CP111" i="27" a="1"/>
  <c r="CP111" i="27" s="1"/>
  <c r="K111" i="27" a="1"/>
  <c r="K111" i="27" s="1"/>
  <c r="GM110" i="27" a="1"/>
  <c r="GM110" i="27" s="1"/>
  <c r="DC110" i="27" a="1"/>
  <c r="DC110" i="27" s="1"/>
  <c r="X110" i="27" a="1"/>
  <c r="X110" i="27" s="1"/>
  <c r="GZ109" i="27" a="1"/>
  <c r="GZ109" i="27" s="1"/>
  <c r="DP109" i="27" a="1"/>
  <c r="DP109" i="27" s="1"/>
  <c r="AK109" i="27" a="1"/>
  <c r="AK109" i="27" s="1"/>
  <c r="HZ120" i="27" a="1"/>
  <c r="HZ120" i="27" s="1"/>
  <c r="DR120" i="27" a="1"/>
  <c r="DR120" i="27" s="1"/>
  <c r="L120" i="27" a="1"/>
  <c r="L120" i="27" s="1"/>
  <c r="GF119" i="27" a="1"/>
  <c r="GF119" i="27" s="1"/>
  <c r="CT119" i="27" a="1"/>
  <c r="CT119" i="27" s="1"/>
  <c r="II113" i="27" a="1"/>
  <c r="II113" i="27" s="1"/>
  <c r="FB113" i="27" a="1"/>
  <c r="FB113" i="27" s="1"/>
  <c r="BR113" i="27" a="1"/>
  <c r="BR113" i="27" s="1"/>
  <c r="IV112" i="27" a="1"/>
  <c r="IV112" i="27" s="1"/>
  <c r="FO112" i="27" a="1"/>
  <c r="FO112" i="27" s="1"/>
  <c r="CE112" i="27" a="1"/>
  <c r="CE112" i="27" s="1"/>
  <c r="JI111" i="27" a="1"/>
  <c r="JI111" i="27" s="1"/>
  <c r="GB111" i="27" a="1"/>
  <c r="GB111" i="27" s="1"/>
  <c r="CR111" i="27" a="1"/>
  <c r="CR111" i="27" s="1"/>
  <c r="GT110" i="27" a="1"/>
  <c r="GT110" i="27" s="1"/>
  <c r="HG109" i="27" a="1"/>
  <c r="HG109" i="27" s="1"/>
  <c r="GV120" i="27" a="1"/>
  <c r="GV120" i="27" s="1"/>
  <c r="CE119" i="27" a="1"/>
  <c r="CE119" i="27" s="1"/>
  <c r="FY119" i="27" a="1"/>
  <c r="FY119" i="27" s="1"/>
  <c r="FH110" i="27" a="1"/>
  <c r="FH110" i="27" s="1"/>
  <c r="GY110" i="27" a="1"/>
  <c r="GY110" i="27" s="1"/>
  <c r="IX113" i="27" a="1"/>
  <c r="IX113" i="27" s="1"/>
  <c r="O112" i="27" a="1"/>
  <c r="O112" i="27" s="1"/>
  <c r="IO120" i="27" a="1"/>
  <c r="IO120" i="27" s="1"/>
  <c r="DP119" i="27" a="1"/>
  <c r="DP119" i="27" s="1"/>
  <c r="FX112" i="27" a="1"/>
  <c r="FX112" i="27" s="1"/>
  <c r="EM110" i="27" a="1"/>
  <c r="EM110" i="27" s="1"/>
  <c r="CV120" i="27" a="1"/>
  <c r="CV120" i="27" s="1"/>
  <c r="HR113" i="27" a="1"/>
  <c r="HR113" i="27" s="1"/>
  <c r="IR111" i="27" a="1"/>
  <c r="IR111" i="27" s="1"/>
  <c r="Q109" i="27" a="1"/>
  <c r="Q109" i="27" s="1"/>
  <c r="GE120" i="27" a="1"/>
  <c r="GE120" i="27" s="1"/>
  <c r="CQ120" i="27" a="1"/>
  <c r="CQ120" i="27" s="1"/>
  <c r="IF119" i="27" a="1"/>
  <c r="IF119" i="27" s="1"/>
  <c r="FB119" i="27" a="1"/>
  <c r="FB119" i="27" s="1"/>
  <c r="AL119" i="27" a="1"/>
  <c r="AL119" i="27" s="1"/>
  <c r="GJ113" i="27" a="1"/>
  <c r="GJ113" i="27" s="1"/>
  <c r="BL113" i="27" a="1"/>
  <c r="BL113" i="27" s="1"/>
  <c r="GW112" i="27" a="1"/>
  <c r="GW112" i="27" s="1"/>
  <c r="BY112" i="27" a="1"/>
  <c r="BY112" i="27" s="1"/>
  <c r="HJ111" i="27" a="1"/>
  <c r="HJ111" i="27" s="1"/>
  <c r="CL111" i="27" a="1"/>
  <c r="CL111" i="27" s="1"/>
  <c r="EU110" i="27" a="1"/>
  <c r="EU110" i="27" s="1"/>
  <c r="FH109" i="27" a="1"/>
  <c r="FH109" i="27" s="1"/>
  <c r="HW120" i="27" a="1"/>
  <c r="HW120" i="27" s="1"/>
  <c r="DK120" i="27" a="1"/>
  <c r="DK120" i="27" s="1"/>
  <c r="W120" i="27" a="1"/>
  <c r="W120" i="27" s="1"/>
  <c r="GR119" i="27" a="1"/>
  <c r="GR119" i="27" s="1"/>
  <c r="DN119" i="27" a="1"/>
  <c r="DN119" i="27" s="1"/>
  <c r="HO113" i="27" a="1"/>
  <c r="HO113" i="27" s="1"/>
  <c r="CQ113" i="27" a="1"/>
  <c r="CQ113" i="27" s="1"/>
  <c r="IB112" i="27" a="1"/>
  <c r="IB112" i="27" s="1"/>
  <c r="DD112" i="27" a="1"/>
  <c r="DD112" i="27" s="1"/>
  <c r="IO111" i="27" a="1"/>
  <c r="IO111" i="27" s="1"/>
  <c r="DQ111" i="27" a="1"/>
  <c r="DQ111" i="27" s="1"/>
  <c r="HD110" i="27" a="1"/>
  <c r="HD110" i="27" s="1"/>
  <c r="HQ109" i="27" a="1"/>
  <c r="HQ109" i="27" s="1"/>
  <c r="JF120" i="27" a="1"/>
  <c r="JF120" i="27" s="1"/>
  <c r="FP120" i="27" a="1"/>
  <c r="FP120" i="27" s="1"/>
  <c r="BD120" i="27" a="1"/>
  <c r="BD120" i="27" s="1"/>
  <c r="GX119" i="27" a="1"/>
  <c r="GX119" i="27" s="1"/>
  <c r="DQ119" i="27" a="1"/>
  <c r="DQ119" i="27" s="1"/>
  <c r="JD113" i="27" a="1"/>
  <c r="JD113" i="27" s="1"/>
  <c r="EF113" i="27" a="1"/>
  <c r="EF113" i="27" s="1"/>
  <c r="H113" i="27" a="1"/>
  <c r="H113" i="27" s="1"/>
  <c r="DM112" i="27" a="1"/>
  <c r="DM112" i="27" s="1"/>
  <c r="HG111" i="27" a="1"/>
  <c r="HG111" i="27" s="1"/>
  <c r="AX111" i="27" a="1"/>
  <c r="AX111" i="27" s="1"/>
  <c r="HY109" i="27" a="1"/>
  <c r="HY109" i="27" s="1"/>
  <c r="T111" i="27" a="1"/>
  <c r="T111" i="27" s="1"/>
  <c r="GX110" i="27" a="1"/>
  <c r="GX110" i="27" s="1"/>
  <c r="DN110" i="27" a="1"/>
  <c r="DN110" i="27" s="1"/>
  <c r="AG110" i="27" a="1"/>
  <c r="AG110" i="27" s="1"/>
  <c r="HK109" i="27" a="1"/>
  <c r="HK109" i="27" s="1"/>
  <c r="EA109" i="27" a="1"/>
  <c r="EA109" i="27" s="1"/>
  <c r="AT109" i="27" a="1"/>
  <c r="AT109" i="27" s="1"/>
  <c r="IB113" i="27" a="1"/>
  <c r="IB113" i="27" s="1"/>
  <c r="ER113" i="27" a="1"/>
  <c r="ER113" i="27" s="1"/>
  <c r="BM113" i="27" a="1"/>
  <c r="BM113" i="27" s="1"/>
  <c r="IO112" i="27" a="1"/>
  <c r="IO112" i="27" s="1"/>
  <c r="FE112" i="27" a="1"/>
  <c r="FE112" i="27" s="1"/>
  <c r="BZ112" i="27" a="1"/>
  <c r="BZ112" i="27" s="1"/>
  <c r="JB111" i="27" a="1"/>
  <c r="JB111" i="27" s="1"/>
  <c r="FR111" i="27" a="1"/>
  <c r="FR111" i="27" s="1"/>
  <c r="CM111" i="27" a="1"/>
  <c r="CM111" i="27" s="1"/>
  <c r="JO110" i="27" a="1"/>
  <c r="JO110" i="27" s="1"/>
  <c r="GE110" i="27" a="1"/>
  <c r="GE110" i="27" s="1"/>
  <c r="CZ110" i="27" a="1"/>
  <c r="CZ110" i="27" s="1"/>
  <c r="S110" i="27" a="1"/>
  <c r="S110" i="27" s="1"/>
  <c r="GR109" i="27" a="1"/>
  <c r="GR109" i="27" s="1"/>
  <c r="DM109" i="27" a="1"/>
  <c r="DM109" i="27" s="1"/>
  <c r="AF109" i="27" a="1"/>
  <c r="AF109" i="27" s="1"/>
  <c r="HN120" i="27" a="1"/>
  <c r="HN120" i="27" s="1"/>
  <c r="DM120" i="27" a="1"/>
  <c r="DM120" i="27" s="1"/>
  <c r="JM119" i="27" a="1"/>
  <c r="JM119" i="27" s="1"/>
  <c r="FX119" i="27" a="1"/>
  <c r="FX119" i="27" s="1"/>
  <c r="CL119" i="27" a="1"/>
  <c r="CL119" i="27" s="1"/>
  <c r="ID113" i="27" a="1"/>
  <c r="ID113" i="27" s="1"/>
  <c r="ET113" i="27" a="1"/>
  <c r="ET113" i="27" s="1"/>
  <c r="BO113" i="27" a="1"/>
  <c r="BO113" i="27" s="1"/>
  <c r="IQ112" i="27" a="1"/>
  <c r="IQ112" i="27" s="1"/>
  <c r="FG112" i="27" a="1"/>
  <c r="FG112" i="27" s="1"/>
  <c r="CB112" i="27" a="1"/>
  <c r="CB112" i="27" s="1"/>
  <c r="JD111" i="27" a="1"/>
  <c r="JD111" i="27" s="1"/>
  <c r="FT111" i="27" a="1"/>
  <c r="FT111" i="27" s="1"/>
  <c r="CO111" i="27" a="1"/>
  <c r="CO111" i="27" s="1"/>
  <c r="GD110" i="27" a="1"/>
  <c r="GD110" i="27" s="1"/>
  <c r="GQ109" i="27" a="1"/>
  <c r="GQ109" i="27" s="1"/>
  <c r="GG120" i="27" a="1"/>
  <c r="GG120" i="27" s="1"/>
  <c r="BW119" i="27" a="1"/>
  <c r="BW119" i="27" s="1"/>
  <c r="IG119" i="27" a="1"/>
  <c r="IG119" i="27" s="1"/>
  <c r="GM119" i="27" a="1"/>
  <c r="GM119" i="27" s="1"/>
  <c r="HT112" i="27" a="1"/>
  <c r="HT112" i="27" s="1"/>
  <c r="GN110" i="27" a="1"/>
  <c r="GN110" i="27" s="1"/>
  <c r="JB119" i="27" a="1"/>
  <c r="JB119" i="27" s="1"/>
  <c r="EP113" i="27" a="1"/>
  <c r="EP113" i="27" s="1"/>
  <c r="FP111" i="27" a="1"/>
  <c r="FP111" i="27" s="1"/>
  <c r="JK120" i="27" a="1"/>
  <c r="JK120" i="27" s="1"/>
  <c r="EA119" i="27" a="1"/>
  <c r="EA119" i="27" s="1"/>
  <c r="GN112" i="27" a="1"/>
  <c r="GN112" i="27" s="1"/>
  <c r="FS110" i="27" a="1"/>
  <c r="FS110" i="27" s="1"/>
  <c r="HX120" i="27" a="1"/>
  <c r="HX120" i="27" s="1"/>
  <c r="EM120" i="27" a="1"/>
  <c r="EM120" i="27" s="1"/>
  <c r="M120" i="27" a="1"/>
  <c r="M120" i="27" s="1"/>
  <c r="GL119" i="27" a="1"/>
  <c r="GL119" i="27" s="1"/>
  <c r="DE119" i="27" a="1"/>
  <c r="DE119" i="27" s="1"/>
  <c r="IK113" i="27" a="1"/>
  <c r="IK113" i="27" s="1"/>
  <c r="DM113" i="27" a="1"/>
  <c r="DM113" i="27" s="1"/>
  <c r="IX112" i="27" a="1"/>
  <c r="IX112" i="27" s="1"/>
  <c r="DZ112" i="27" a="1"/>
  <c r="DZ112" i="27" s="1"/>
  <c r="JK111" i="27" a="1"/>
  <c r="JK111" i="27" s="1"/>
  <c r="EM111" i="27" a="1"/>
  <c r="EM111" i="27" s="1"/>
  <c r="JH110" i="27" a="1"/>
  <c r="JH110" i="27" s="1"/>
  <c r="L110" i="27" a="1"/>
  <c r="L110" i="27" s="1"/>
  <c r="Y109" i="27" a="1"/>
  <c r="Y109" i="27" s="1"/>
  <c r="ES120" i="27" a="1"/>
  <c r="ES120" i="27" s="1"/>
  <c r="BH120" i="27" a="1"/>
  <c r="BH120" i="27" s="1"/>
  <c r="II119" i="27" a="1"/>
  <c r="II119" i="27" s="1"/>
  <c r="EX119" i="27" a="1"/>
  <c r="EX119" i="27" s="1"/>
  <c r="I119" i="27" a="1"/>
  <c r="I119" i="27" s="1"/>
  <c r="EX113" i="27" a="1"/>
  <c r="EX113" i="27" s="1"/>
  <c r="Z113" i="27" a="1"/>
  <c r="Z113" i="27" s="1"/>
  <c r="FK112" i="27" a="1"/>
  <c r="FK112" i="27" s="1"/>
  <c r="AM112" i="27" a="1"/>
  <c r="AM112" i="27" s="1"/>
  <c r="FX111" i="27" a="1"/>
  <c r="FX111" i="27" s="1"/>
  <c r="AZ111" i="27" a="1"/>
  <c r="AZ111" i="27" s="1"/>
  <c r="BK110" i="27" a="1"/>
  <c r="BK110" i="27" s="1"/>
  <c r="BX109" i="27" a="1"/>
  <c r="BX109" i="27" s="1"/>
  <c r="HD120" i="27" a="1"/>
  <c r="HD120" i="27" s="1"/>
  <c r="DQ120" i="27" a="1"/>
  <c r="DQ120" i="27" s="1"/>
  <c r="IH119" i="27" a="1"/>
  <c r="IH119" i="27" s="1"/>
  <c r="FA119" i="27" a="1"/>
  <c r="FA119" i="27" s="1"/>
  <c r="BB119" i="27" a="1"/>
  <c r="BB119" i="27" s="1"/>
  <c r="GG113" i="27" a="1"/>
  <c r="GG113" i="27" s="1"/>
  <c r="BI113" i="27" a="1"/>
  <c r="BI113" i="27" s="1"/>
  <c r="GO112" i="27" a="1"/>
  <c r="GO112" i="27" s="1"/>
  <c r="U112" i="27" a="1"/>
  <c r="U112" i="27" s="1"/>
  <c r="DO111" i="27" a="1"/>
  <c r="DO111" i="27" s="1"/>
  <c r="DT110" i="27" a="1"/>
  <c r="DT110" i="27" s="1"/>
  <c r="AO109" i="27" a="1"/>
  <c r="AO109" i="27" s="1"/>
  <c r="IG110" i="27" a="1"/>
  <c r="IG110" i="27" s="1"/>
  <c r="FB110" i="27" a="1"/>
  <c r="FB110" i="27" s="1"/>
  <c r="BR110" i="27" a="1"/>
  <c r="BR110" i="27" s="1"/>
  <c r="IT109" i="27" a="1"/>
  <c r="IT109" i="27" s="1"/>
  <c r="FO109" i="27" a="1"/>
  <c r="FO109" i="27" s="1"/>
  <c r="CE109" i="27" a="1"/>
  <c r="CE109" i="27" s="1"/>
  <c r="JM113" i="27" a="1"/>
  <c r="JM113" i="27" s="1"/>
  <c r="GF113" i="27" a="1"/>
  <c r="GF113" i="27" s="1"/>
  <c r="CV113" i="27" a="1"/>
  <c r="CV113" i="27" s="1"/>
  <c r="Q113" i="27" a="1"/>
  <c r="Q113" i="27" s="1"/>
  <c r="GS112" i="27" a="1"/>
  <c r="GS112" i="27" s="1"/>
  <c r="DI112" i="27" a="1"/>
  <c r="DI112" i="27" s="1"/>
  <c r="AD112" i="27" a="1"/>
  <c r="AD112" i="27" s="1"/>
  <c r="HF111" i="27" a="1"/>
  <c r="HF111" i="27" s="1"/>
  <c r="DV111" i="27" a="1"/>
  <c r="DV111" i="27" s="1"/>
  <c r="AQ111" i="27" a="1"/>
  <c r="AQ111" i="27" s="1"/>
  <c r="HS110" i="27" a="1"/>
  <c r="HS110" i="27" s="1"/>
  <c r="EI110" i="27" a="1"/>
  <c r="EI110" i="27" s="1"/>
  <c r="BD110" i="27" a="1"/>
  <c r="BD110" i="27" s="1"/>
  <c r="IF109" i="27" a="1"/>
  <c r="IF109" i="27" s="1"/>
  <c r="EV109" i="27" a="1"/>
  <c r="EV109" i="27" s="1"/>
  <c r="BQ109" i="27" a="1"/>
  <c r="BQ109" i="27" s="1"/>
  <c r="F120" i="27" a="1"/>
  <c r="F120" i="27" s="1"/>
  <c r="FB120" i="27" a="1"/>
  <c r="FB120" i="27" s="1"/>
  <c r="AX120" i="27" a="1"/>
  <c r="AX120" i="27" s="1"/>
  <c r="HL119" i="27" a="1"/>
  <c r="HL119" i="27" s="1"/>
  <c r="EB119" i="27" a="1"/>
  <c r="EB119" i="27" s="1"/>
  <c r="JO113" i="27" a="1"/>
  <c r="JO113" i="27" s="1"/>
  <c r="GH113" i="27" a="1"/>
  <c r="GH113" i="27" s="1"/>
  <c r="CX113" i="27" a="1"/>
  <c r="CX113" i="27" s="1"/>
  <c r="S113" i="27" a="1"/>
  <c r="S113" i="27" s="1"/>
  <c r="GU112" i="27" a="1"/>
  <c r="GU112" i="27" s="1"/>
  <c r="DK112" i="27" a="1"/>
  <c r="DK112" i="27" s="1"/>
  <c r="AF112" i="27" a="1"/>
  <c r="AF112" i="27" s="1"/>
  <c r="HH111" i="27" a="1"/>
  <c r="HH111" i="27" s="1"/>
  <c r="DX111" i="27" a="1"/>
  <c r="DX111" i="27" s="1"/>
  <c r="AC111" i="27" a="1"/>
  <c r="AC111" i="27" s="1"/>
  <c r="AP110" i="27" a="1"/>
  <c r="AP110" i="27" s="1"/>
  <c r="BC109" i="27" a="1"/>
  <c r="BC109" i="27" s="1"/>
  <c r="AS120" i="27" a="1"/>
  <c r="AS120" i="27" s="1"/>
  <c r="FN119" i="27" a="1"/>
  <c r="FN119" i="27" s="1"/>
  <c r="AW109" i="27" a="1"/>
  <c r="AW109" i="27" s="1"/>
  <c r="JM110" i="27" a="1"/>
  <c r="JM110" i="27" s="1"/>
  <c r="Q110" i="27" a="1"/>
  <c r="Q110" i="27" s="1"/>
  <c r="EI109" i="27" a="1"/>
  <c r="EI109" i="27" s="1"/>
  <c r="AD109" i="27" a="1"/>
  <c r="AD109" i="27" s="1"/>
  <c r="HL113" i="27" a="1"/>
  <c r="HL113" i="27" s="1"/>
  <c r="EB113" i="27" a="1"/>
  <c r="EB113" i="27" s="1"/>
  <c r="AW113" i="27" a="1"/>
  <c r="AW113" i="27" s="1"/>
  <c r="HY112" i="27" a="1"/>
  <c r="HY112" i="27" s="1"/>
  <c r="EO112" i="27" a="1"/>
  <c r="EO112" i="27" s="1"/>
  <c r="BJ112" i="27" a="1"/>
  <c r="BJ112" i="27" s="1"/>
  <c r="IL111" i="27" a="1"/>
  <c r="IL111" i="27" s="1"/>
  <c r="FB111" i="27" a="1"/>
  <c r="FB111" i="27" s="1"/>
  <c r="BW111" i="27" a="1"/>
  <c r="BW111" i="27" s="1"/>
  <c r="IY110" i="27" a="1"/>
  <c r="IY110" i="27" s="1"/>
  <c r="FO110" i="27" a="1"/>
  <c r="FO110" i="27" s="1"/>
  <c r="CJ110" i="27" a="1"/>
  <c r="CJ110" i="27" s="1"/>
  <c r="JL109" i="27" a="1"/>
  <c r="JL109" i="27" s="1"/>
  <c r="GB109" i="27" a="1"/>
  <c r="GB109" i="27" s="1"/>
  <c r="CW109" i="27" a="1"/>
  <c r="CW109" i="27" s="1"/>
  <c r="P109" i="27" a="1"/>
  <c r="P109" i="27" s="1"/>
  <c r="GU120" i="27" a="1"/>
  <c r="GU120" i="27" s="1"/>
  <c r="CU120" i="27" a="1"/>
  <c r="CU120" i="27" s="1"/>
  <c r="IR119" i="27" a="1"/>
  <c r="IR119" i="27" s="1"/>
  <c r="FH119" i="27" a="1"/>
  <c r="FH119" i="27" s="1"/>
  <c r="BF119" i="27" a="1"/>
  <c r="BF119" i="27" s="1"/>
  <c r="HN113" i="27" a="1"/>
  <c r="HN113" i="27" s="1"/>
  <c r="ED113" i="27" a="1"/>
  <c r="ED113" i="27" s="1"/>
  <c r="AY113" i="27" a="1"/>
  <c r="AY113" i="27" s="1"/>
  <c r="IA112" i="27" a="1"/>
  <c r="IA112" i="27" s="1"/>
  <c r="EQ112" i="27" a="1"/>
  <c r="EQ112" i="27" s="1"/>
  <c r="BL112" i="27" a="1"/>
  <c r="BL112" i="27" s="1"/>
  <c r="IN111" i="27" a="1"/>
  <c r="IN111" i="27" s="1"/>
  <c r="FD111" i="27" a="1"/>
  <c r="FD111" i="27" s="1"/>
  <c r="BY111" i="27" a="1"/>
  <c r="BY111" i="27" s="1"/>
  <c r="EH110" i="27" a="1"/>
  <c r="EH110" i="27" s="1"/>
  <c r="EU109" i="27" a="1"/>
  <c r="EU109" i="27" s="1"/>
  <c r="ED120" i="27" a="1"/>
  <c r="ED120" i="27" s="1"/>
  <c r="AY119" i="27" a="1"/>
  <c r="AY119" i="27" s="1"/>
  <c r="HD112" i="27" a="1"/>
  <c r="HD112" i="27" s="1"/>
  <c r="ER112" i="27" a="1"/>
  <c r="ER112" i="27" s="1"/>
  <c r="DZ113" i="27" a="1"/>
  <c r="DZ113" i="27" s="1"/>
  <c r="EZ111" i="27" a="1"/>
  <c r="EZ111" i="27" s="1"/>
  <c r="EA120" i="27" a="1"/>
  <c r="EA120" i="27" s="1"/>
  <c r="G119" i="27" a="1"/>
  <c r="G119" i="27" s="1"/>
  <c r="AZ112" i="27" a="1"/>
  <c r="AZ112" i="27" s="1"/>
  <c r="EZ109" i="27" a="1"/>
  <c r="EZ109" i="27" s="1"/>
  <c r="IK119" i="27" a="1"/>
  <c r="IK119" i="27" s="1"/>
  <c r="CT113" i="27" a="1"/>
  <c r="CT113" i="27" s="1"/>
  <c r="DT111" i="27" a="1"/>
  <c r="DT111" i="27" s="1"/>
  <c r="IT120" i="27" a="1"/>
  <c r="IT120" i="27" s="1"/>
  <c r="FK120" i="27" a="1"/>
  <c r="FK120" i="27" s="1"/>
  <c r="BB120" i="27" a="1"/>
  <c r="BB120" i="27" s="1"/>
  <c r="HN119" i="27" a="1"/>
  <c r="HN119" i="27" s="1"/>
  <c r="EG119" i="27" a="1"/>
  <c r="EG119" i="27" s="1"/>
  <c r="N119" i="27" a="1"/>
  <c r="N119" i="27" s="1"/>
  <c r="FD113" i="27" a="1"/>
  <c r="FD113" i="27" s="1"/>
  <c r="AF113" i="27" a="1"/>
  <c r="AF113" i="27" s="1"/>
  <c r="FQ112" i="27" a="1"/>
  <c r="FQ112" i="27" s="1"/>
  <c r="AS112" i="27" a="1"/>
  <c r="AS112" i="27" s="1"/>
  <c r="GD111" i="27" a="1"/>
  <c r="GD111" i="27" s="1"/>
  <c r="BF111" i="27" a="1"/>
  <c r="BF111" i="27" s="1"/>
  <c r="CI110" i="27" a="1"/>
  <c r="CI110" i="27" s="1"/>
  <c r="CV109" i="27" a="1"/>
  <c r="CV109" i="27" s="1"/>
  <c r="GQ120" i="27" a="1"/>
  <c r="GQ120" i="27" s="1"/>
  <c r="CM120" i="27" a="1"/>
  <c r="CM120" i="27" s="1"/>
  <c r="JD119" i="27" a="1"/>
  <c r="JD119" i="27" s="1"/>
  <c r="FZ119" i="27" a="1"/>
  <c r="FZ119" i="27" s="1"/>
  <c r="BX119" i="27" a="1"/>
  <c r="BX119" i="27" s="1"/>
  <c r="GI113" i="27" a="1"/>
  <c r="GI113" i="27" s="1"/>
  <c r="BK113" i="27" a="1"/>
  <c r="BK113" i="27" s="1"/>
  <c r="GV112" i="27" a="1"/>
  <c r="GV112" i="27" s="1"/>
  <c r="BX112" i="27" a="1"/>
  <c r="BX112" i="27" s="1"/>
  <c r="HI111" i="27" a="1"/>
  <c r="HI111" i="27" s="1"/>
  <c r="CK111" i="27" a="1"/>
  <c r="CK111" i="27" s="1"/>
  <c r="ER110" i="27" a="1"/>
  <c r="ER110" i="27" s="1"/>
  <c r="FE109" i="27" a="1"/>
  <c r="FE109" i="27" s="1"/>
  <c r="IL120" i="27" a="1"/>
  <c r="IL120" i="27" s="1"/>
  <c r="EY120" i="27" a="1"/>
  <c r="EY120" i="27" s="1"/>
  <c r="O120" i="27" a="1"/>
  <c r="O120" i="27" s="1"/>
  <c r="GC119" i="27" a="1"/>
  <c r="GC119" i="27" s="1"/>
  <c r="CZ119" i="27" a="1"/>
  <c r="CZ119" i="27" s="1"/>
  <c r="HX113" i="27" a="1"/>
  <c r="HX113" i="27" s="1"/>
  <c r="CZ113" i="27" a="1"/>
  <c r="CZ113" i="27" s="1"/>
  <c r="IK112" i="27" a="1"/>
  <c r="IK112" i="27" s="1"/>
  <c r="BV112" i="27" a="1"/>
  <c r="BV112" i="27" s="1"/>
  <c r="FV111" i="27" a="1"/>
  <c r="FV111" i="27" s="1"/>
  <c r="HL110" i="27" a="1"/>
  <c r="HL110" i="27" s="1"/>
  <c r="ER109" i="27" a="1"/>
  <c r="ER109" i="27" s="1"/>
  <c r="JJ110" i="27" a="1"/>
  <c r="JJ110" i="27" s="1"/>
  <c r="FZ110" i="27" a="1"/>
  <c r="FZ110" i="27" s="1"/>
  <c r="CS110" i="27" a="1"/>
  <c r="CS110" i="27" s="1"/>
  <c r="N110" i="27" a="1"/>
  <c r="N110" i="27" s="1"/>
  <c r="GM109" i="27" a="1"/>
  <c r="GM109" i="27" s="1"/>
  <c r="DF109" i="27" a="1"/>
  <c r="DF109" i="27" s="1"/>
  <c r="AA109" i="27" a="1"/>
  <c r="AA109" i="27" s="1"/>
  <c r="HD113" i="27" a="1"/>
  <c r="HD113" i="27" s="1"/>
  <c r="DY113" i="27" a="1"/>
  <c r="DY113" i="27" s="1"/>
  <c r="AR113" i="27" a="1"/>
  <c r="AR113" i="27" s="1"/>
  <c r="HQ112" i="27" a="1"/>
  <c r="HQ112" i="27" s="1"/>
  <c r="EL112" i="27" a="1"/>
  <c r="EL112" i="27" s="1"/>
  <c r="BE112" i="27" a="1"/>
  <c r="BE112" i="27" s="1"/>
  <c r="ID111" i="27" a="1"/>
  <c r="ID111" i="27" s="1"/>
  <c r="EY111" i="27" a="1"/>
  <c r="EY111" i="27" s="1"/>
  <c r="BR111" i="27" a="1"/>
  <c r="BR111" i="27" s="1"/>
  <c r="IQ110" i="27" a="1"/>
  <c r="IQ110" i="27" s="1"/>
  <c r="FL110" i="27" a="1"/>
  <c r="FL110" i="27" s="1"/>
  <c r="CE110" i="27" a="1"/>
  <c r="CE110" i="27" s="1"/>
  <c r="JD109" i="27" a="1"/>
  <c r="JD109" i="27" s="1"/>
  <c r="FY109" i="27" a="1"/>
  <c r="FY109" i="27" s="1"/>
  <c r="CR109" i="27" a="1"/>
  <c r="CR109" i="27" s="1"/>
  <c r="H109" i="27" a="1"/>
  <c r="H109" i="27" s="1"/>
  <c r="GK120" i="27" a="1"/>
  <c r="GK120" i="27" s="1"/>
  <c r="CP120" i="27" a="1"/>
  <c r="CP120" i="27" s="1"/>
  <c r="IJ119" i="27" a="1"/>
  <c r="IJ119" i="27" s="1"/>
  <c r="FC119" i="27" a="1"/>
  <c r="FC119" i="27" s="1"/>
  <c r="AX119" i="27" a="1"/>
  <c r="AX119" i="27" s="1"/>
  <c r="HF113" i="27" a="1"/>
  <c r="HF113" i="27" s="1"/>
  <c r="EA113" i="27" a="1"/>
  <c r="EA113" i="27" s="1"/>
  <c r="AT113" i="27" a="1"/>
  <c r="AT113" i="27" s="1"/>
  <c r="HS112" i="27" a="1"/>
  <c r="HS112" i="27" s="1"/>
  <c r="EN112" i="27" a="1"/>
  <c r="EN112" i="27" s="1"/>
  <c r="BG112" i="27" a="1"/>
  <c r="BG112" i="27" s="1"/>
  <c r="IF111" i="27" a="1"/>
  <c r="IF111" i="27" s="1"/>
  <c r="FA111" i="27" a="1"/>
  <c r="FA111" i="27" s="1"/>
  <c r="BT111" i="27" a="1"/>
  <c r="BT111" i="27" s="1"/>
  <c r="DR110" i="27" a="1"/>
  <c r="DR110" i="27" s="1"/>
  <c r="EE109" i="27" a="1"/>
  <c r="EE109" i="27" s="1"/>
  <c r="CW120" i="27" a="1"/>
  <c r="CW120" i="27" s="1"/>
  <c r="AQ119" i="27" a="1"/>
  <c r="AQ119" i="27" s="1"/>
  <c r="GI120" i="27" a="1"/>
  <c r="GI120" i="27" s="1"/>
  <c r="GS120" i="27" a="1"/>
  <c r="GS120" i="27" s="1"/>
  <c r="CV112" i="27" a="1"/>
  <c r="CV112" i="27" s="1"/>
  <c r="HA109" i="27" a="1"/>
  <c r="HA109" i="27" s="1"/>
  <c r="FG119" i="27" a="1"/>
  <c r="FG119" i="27" s="1"/>
  <c r="R113" i="27" a="1"/>
  <c r="R113" i="27" s="1"/>
  <c r="AR111" i="27" a="1"/>
  <c r="AR111" i="27" s="1"/>
  <c r="GL120" i="27" a="1"/>
  <c r="GL120" i="27" s="1"/>
  <c r="AF119" i="27" a="1"/>
  <c r="AF119" i="27" s="1"/>
  <c r="BP112" i="27" a="1"/>
  <c r="BP112" i="27" s="1"/>
  <c r="GF109" i="27" a="1"/>
  <c r="GF109" i="27" s="1"/>
  <c r="HH120" i="27" a="1"/>
  <c r="HH120" i="27" s="1"/>
  <c r="DO120" i="27" a="1"/>
  <c r="DO120" i="27" s="1"/>
  <c r="IX119" i="27" a="1"/>
  <c r="IX119" i="27" s="1"/>
  <c r="FQ119" i="27" a="1"/>
  <c r="FQ119" i="27" s="1"/>
  <c r="BR119" i="27" a="1"/>
  <c r="BR119" i="27" s="1"/>
  <c r="HE113" i="27" a="1"/>
  <c r="HE113" i="27" s="1"/>
  <c r="CG113" i="27" a="1"/>
  <c r="CG113" i="27" s="1"/>
  <c r="HR112" i="27" a="1"/>
  <c r="HR112" i="27" s="1"/>
  <c r="CT112" i="27" a="1"/>
  <c r="CT112" i="27" s="1"/>
  <c r="IE111" i="27" a="1"/>
  <c r="IE111" i="27" s="1"/>
  <c r="DG111" i="27" a="1"/>
  <c r="DG111" i="27" s="1"/>
  <c r="GV110" i="27" a="1"/>
  <c r="GV110" i="27" s="1"/>
  <c r="HI109" i="27" a="1"/>
  <c r="HI109" i="27" s="1"/>
  <c r="IP120" i="27" a="1"/>
  <c r="IP120" i="27" s="1"/>
  <c r="EB120" i="27" a="1"/>
  <c r="EB120" i="27" s="1"/>
  <c r="AG120" i="27" a="1"/>
  <c r="AG120" i="27" s="1"/>
  <c r="HJ119" i="27" a="1"/>
  <c r="HJ119" i="27" s="1"/>
  <c r="EC119" i="27" a="1"/>
  <c r="EC119" i="27" s="1"/>
  <c r="IP113" i="27" a="1"/>
  <c r="IP113" i="27" s="1"/>
  <c r="DR113" i="27" a="1"/>
  <c r="DR113" i="27" s="1"/>
  <c r="JC112" i="27" a="1"/>
  <c r="JC112" i="27" s="1"/>
  <c r="EE112" i="27" a="1"/>
  <c r="EE112" i="27" s="1"/>
  <c r="G112" i="27" a="1"/>
  <c r="G112" i="27" s="1"/>
  <c r="ER111" i="27" a="1"/>
  <c r="ER111" i="27" s="1"/>
  <c r="IU110" i="27" a="1"/>
  <c r="IU110" i="27" s="1"/>
  <c r="JH109" i="27" a="1"/>
  <c r="JH109" i="27" s="1"/>
  <c r="L109" i="27" a="1"/>
  <c r="L109" i="27" s="1"/>
  <c r="FZ120" i="27" a="1"/>
  <c r="FZ120" i="27" s="1"/>
  <c r="CI120" i="27" a="1"/>
  <c r="CI120" i="27" s="1"/>
  <c r="HM119" i="27" a="1"/>
  <c r="HM119" i="27" s="1"/>
  <c r="EI119" i="27" a="1"/>
  <c r="EI119" i="27" s="1"/>
  <c r="O119" i="27" a="1"/>
  <c r="O119" i="27" s="1"/>
  <c r="FA113" i="27" a="1"/>
  <c r="FA113" i="27" s="1"/>
  <c r="AC113" i="27" a="1"/>
  <c r="AC113" i="27" s="1"/>
  <c r="ES112" i="27" a="1"/>
  <c r="ES112" i="27" s="1"/>
  <c r="IM111" i="27" a="1"/>
  <c r="IM111" i="27" s="1"/>
  <c r="CD111" i="27" a="1"/>
  <c r="CD111" i="27" s="1"/>
  <c r="AB110" i="27" a="1"/>
  <c r="AB110" i="27" s="1"/>
  <c r="AJ111" i="27" a="1"/>
  <c r="AJ111" i="27" s="1"/>
  <c r="HN110" i="27" a="1"/>
  <c r="HN110" i="27" s="1"/>
  <c r="ED110" i="27" a="1"/>
  <c r="ED110" i="27" s="1"/>
  <c r="AW110" i="27" a="1"/>
  <c r="AW110" i="27" s="1"/>
  <c r="IA109" i="27" a="1"/>
  <c r="IA109" i="27" s="1"/>
  <c r="EQ109" i="27" a="1"/>
  <c r="EQ109" i="27" s="1"/>
  <c r="BJ109" i="27" a="1"/>
  <c r="BJ109" i="27" s="1"/>
  <c r="IR113" i="27" a="1"/>
  <c r="IR113" i="27" s="1"/>
  <c r="FH113" i="27" a="1"/>
  <c r="FH113" i="27" s="1"/>
  <c r="CC113" i="27" a="1"/>
  <c r="CC113" i="27" s="1"/>
  <c r="JE112" i="27" a="1"/>
  <c r="JE112" i="27" s="1"/>
  <c r="FU112" i="27" a="1"/>
  <c r="FU112" i="27" s="1"/>
  <c r="CP112" i="27" a="1"/>
  <c r="CP112" i="27" s="1"/>
  <c r="I112" i="27" a="1"/>
  <c r="I112" i="27" s="1"/>
  <c r="GH111" i="27" a="1"/>
  <c r="GH111" i="27" s="1"/>
  <c r="DC111" i="27" a="1"/>
  <c r="DC111" i="27" s="1"/>
  <c r="V111" i="27" a="1"/>
  <c r="V111" i="27" s="1"/>
  <c r="GU110" i="27" a="1"/>
  <c r="GU110" i="27" s="1"/>
  <c r="DP110" i="27" a="1"/>
  <c r="DP110" i="27" s="1"/>
  <c r="AI110" i="27" a="1"/>
  <c r="AI110" i="27" s="1"/>
  <c r="HH109" i="27" a="1"/>
  <c r="HH109" i="27" s="1"/>
  <c r="EC109" i="27" a="1"/>
  <c r="EC109" i="27" s="1"/>
  <c r="AV109" i="27" a="1"/>
  <c r="AV109" i="27" s="1"/>
  <c r="IG120" i="27" a="1"/>
  <c r="IG120" i="27" s="1"/>
  <c r="EE120" i="27" a="1"/>
  <c r="EE120" i="27" s="1"/>
  <c r="V120" i="27" a="1"/>
  <c r="V120" i="27" s="1"/>
  <c r="GN119" i="27" a="1"/>
  <c r="GN119" i="27" s="1"/>
  <c r="DG119" i="27" a="1"/>
  <c r="DG119" i="27" s="1"/>
  <c r="IT113" i="27" a="1"/>
  <c r="IT113" i="27" s="1"/>
  <c r="FJ113" i="27" a="1"/>
  <c r="FJ113" i="27" s="1"/>
  <c r="CE113" i="27" a="1"/>
  <c r="CE113" i="27" s="1"/>
  <c r="JG112" i="27" a="1"/>
  <c r="JG112" i="27" s="1"/>
  <c r="FW112" i="27" a="1"/>
  <c r="FW112" i="27" s="1"/>
  <c r="CR112" i="27" a="1"/>
  <c r="CR112" i="27" s="1"/>
  <c r="K112" i="27" a="1"/>
  <c r="K112" i="27" s="1"/>
  <c r="GJ111" i="27" a="1"/>
  <c r="GJ111" i="27" s="1"/>
  <c r="DE111" i="27" a="1"/>
  <c r="DE111" i="27" s="1"/>
  <c r="HZ110" i="27" a="1"/>
  <c r="HZ110" i="27" s="1"/>
  <c r="IM109" i="27" a="1"/>
  <c r="IM109" i="27" s="1"/>
  <c r="JJ120" i="27" a="1"/>
  <c r="JJ120" i="27" s="1"/>
  <c r="CU119" i="27" a="1"/>
  <c r="CU119" i="27" s="1"/>
  <c r="GI112" i="27" a="1"/>
  <c r="GI112" i="27" s="1"/>
  <c r="GH110" i="27" a="1"/>
  <c r="GH110" i="27" s="1"/>
  <c r="II109" i="27" a="1"/>
  <c r="II109" i="27" s="1"/>
  <c r="DK109" i="27" a="1"/>
  <c r="DK109" i="27" s="1"/>
  <c r="K109" i="27" a="1"/>
  <c r="K109" i="27" s="1"/>
  <c r="GN113" i="27" a="1"/>
  <c r="GN113" i="27" s="1"/>
  <c r="DI113" i="27" a="1"/>
  <c r="DI113" i="27" s="1"/>
  <c r="AB113" i="27" a="1"/>
  <c r="AB113" i="27" s="1"/>
  <c r="HA112" i="27" a="1"/>
  <c r="HA112" i="27" s="1"/>
  <c r="DV112" i="27" a="1"/>
  <c r="DV112" i="27" s="1"/>
  <c r="AO112" i="27" a="1"/>
  <c r="AO112" i="27" s="1"/>
  <c r="HN111" i="27" a="1"/>
  <c r="HN111" i="27" s="1"/>
  <c r="EI111" i="27" a="1"/>
  <c r="EI111" i="27" s="1"/>
  <c r="BB111" i="27" a="1"/>
  <c r="BB111" i="27" s="1"/>
  <c r="IA110" i="27" a="1"/>
  <c r="IA110" i="27" s="1"/>
  <c r="EV110" i="27" a="1"/>
  <c r="EV110" i="27" s="1"/>
  <c r="BO110" i="27" a="1"/>
  <c r="BO110" i="27" s="1"/>
  <c r="IN109" i="27" a="1"/>
  <c r="IN109" i="27" s="1"/>
  <c r="FI109" i="27" a="1"/>
  <c r="FI109" i="27" s="1"/>
  <c r="CB109" i="27" a="1"/>
  <c r="CB109" i="27" s="1"/>
  <c r="F111" i="27" a="1"/>
  <c r="F111" i="27" s="1"/>
  <c r="FY120" i="27" a="1"/>
  <c r="FY120" i="27" s="1"/>
  <c r="BS120" i="27" a="1"/>
  <c r="BS120" i="27" s="1"/>
  <c r="HT119" i="27" a="1"/>
  <c r="HT119" i="27" s="1"/>
  <c r="EM119" i="27" a="1"/>
  <c r="EM119" i="27" s="1"/>
  <c r="P119" i="27" a="1"/>
  <c r="P119" i="27" s="1"/>
  <c r="GP113" i="27" a="1"/>
  <c r="GP113" i="27" s="1"/>
  <c r="DK113" i="27" a="1"/>
  <c r="DK113" i="27" s="1"/>
  <c r="AD113" i="27" a="1"/>
  <c r="AD113" i="27" s="1"/>
  <c r="HC112" i="27" a="1"/>
  <c r="HC112" i="27" s="1"/>
  <c r="DX112" i="27" a="1"/>
  <c r="DX112" i="27" s="1"/>
  <c r="AQ112" i="27" a="1"/>
  <c r="AQ112" i="27" s="1"/>
  <c r="HP111" i="27" a="1"/>
  <c r="HP111" i="27" s="1"/>
  <c r="EK111" i="27" a="1"/>
  <c r="EK111" i="27" s="1"/>
  <c r="AS111" i="27" a="1"/>
  <c r="AS111" i="27" s="1"/>
  <c r="BV110" i="27" a="1"/>
  <c r="BV110" i="27" s="1"/>
  <c r="CI109" i="27" a="1"/>
  <c r="CI109" i="27" s="1"/>
  <c r="BI120" i="27" a="1"/>
  <c r="BI120" i="27" s="1"/>
  <c r="S119" i="27" a="1"/>
  <c r="S119" i="27" s="1"/>
  <c r="HE119" i="27" a="1"/>
  <c r="HE119" i="27" s="1"/>
  <c r="FJ119" i="27" a="1"/>
  <c r="FJ119" i="27" s="1"/>
  <c r="JK112" i="27" a="1"/>
  <c r="JK112" i="27" s="1"/>
  <c r="IE110" i="27" a="1"/>
  <c r="IE110" i="27" s="1"/>
  <c r="U120" i="27" a="1"/>
  <c r="U120" i="27" s="1"/>
  <c r="FK113" i="27" a="1"/>
  <c r="FK113" i="27" s="1"/>
  <c r="GK111" i="27" a="1"/>
  <c r="GK111" i="27" s="1"/>
  <c r="F119" i="27" a="1"/>
  <c r="F119" i="27" s="1"/>
  <c r="EO119" i="27" a="1"/>
  <c r="EO119" i="27" s="1"/>
  <c r="IE112" i="27" a="1"/>
  <c r="IE112" i="27" s="1"/>
  <c r="IZ110" i="27" a="1"/>
  <c r="IZ110" i="27" s="1"/>
  <c r="IA120" i="27" a="1"/>
  <c r="IA120" i="27" s="1"/>
  <c r="ET120" i="27" a="1"/>
  <c r="ET120" i="27" s="1"/>
  <c r="P120" i="27" a="1"/>
  <c r="P120" i="27" s="1"/>
  <c r="GS119" i="27" a="1"/>
  <c r="GS119" i="27" s="1"/>
  <c r="DH119" i="27" a="1"/>
  <c r="DH119" i="27" s="1"/>
  <c r="IV113" i="27" a="1"/>
  <c r="IV113" i="27" s="1"/>
  <c r="DX113" i="27" a="1"/>
  <c r="DX113" i="27" s="1"/>
  <c r="JI112" i="27" a="1"/>
  <c r="JI112" i="27" s="1"/>
  <c r="EK112" i="27" a="1"/>
  <c r="EK112" i="27" s="1"/>
  <c r="M112" i="27" a="1"/>
  <c r="M112" i="27" s="1"/>
  <c r="EX111" i="27" a="1"/>
  <c r="EX111" i="27" s="1"/>
  <c r="J111" i="27" a="1"/>
  <c r="J111" i="27" s="1"/>
  <c r="W110" i="27" a="1"/>
  <c r="W110" i="27" s="1"/>
  <c r="AJ109" i="27" a="1"/>
  <c r="AJ109" i="27" s="1"/>
  <c r="FJ120" i="27" a="1"/>
  <c r="FJ120" i="27" s="1"/>
  <c r="BL120" i="27" a="1"/>
  <c r="BL120" i="27" s="1"/>
  <c r="IL119" i="27" a="1"/>
  <c r="IL119" i="27" s="1"/>
  <c r="FE119" i="27" a="1"/>
  <c r="FE119" i="27" s="1"/>
  <c r="AD119" i="27" a="1"/>
  <c r="AD119" i="27" s="1"/>
  <c r="FC113" i="27" a="1"/>
  <c r="FC113" i="27" s="1"/>
  <c r="AE113" i="27" a="1"/>
  <c r="AE113" i="27" s="1"/>
  <c r="FP112" i="27" a="1"/>
  <c r="FP112" i="27" s="1"/>
  <c r="AR112" i="27" a="1"/>
  <c r="AR112" i="27" s="1"/>
  <c r="GC111" i="27" a="1"/>
  <c r="GC111" i="27" s="1"/>
  <c r="BE111" i="27" a="1"/>
  <c r="BE111" i="27" s="1"/>
  <c r="CF110" i="27" a="1"/>
  <c r="CF110" i="27" s="1"/>
  <c r="CS109" i="27" a="1"/>
  <c r="CS109" i="27" s="1"/>
  <c r="HM120" i="27" a="1"/>
  <c r="HM120" i="27" s="1"/>
  <c r="DT120" i="27" a="1"/>
  <c r="DT120" i="27" s="1"/>
  <c r="IO119" i="27" a="1"/>
  <c r="IO119" i="27" s="1"/>
  <c r="FD119" i="27" a="1"/>
  <c r="FD119" i="27" s="1"/>
  <c r="BP119" i="27" a="1"/>
  <c r="BP119" i="27" s="1"/>
  <c r="GR113" i="27" a="1"/>
  <c r="GR113" i="27" s="1"/>
  <c r="BT113" i="27" a="1"/>
  <c r="BT113" i="27" s="1"/>
  <c r="GT112" i="27" a="1"/>
  <c r="GT112" i="27" s="1"/>
  <c r="AK112" i="27" a="1"/>
  <c r="AK112" i="27" s="1"/>
  <c r="DZ111" i="27" a="1"/>
  <c r="DZ111" i="27" s="1"/>
  <c r="EE110" i="27" a="1"/>
  <c r="EE110" i="27" s="1"/>
  <c r="BU109" i="27" a="1"/>
  <c r="BU109" i="27" s="1"/>
  <c r="IL110" i="27" a="1"/>
  <c r="IL110" i="27" s="1"/>
  <c r="FE110" i="27" a="1"/>
  <c r="FE110" i="27" s="1"/>
  <c r="BZ110" i="27" a="1"/>
  <c r="BZ110" i="27" s="1"/>
  <c r="IY109" i="27" a="1"/>
  <c r="IY109" i="27" s="1"/>
  <c r="FR109" i="27" a="1"/>
  <c r="FR109" i="27" s="1"/>
  <c r="CM109" i="27" a="1"/>
  <c r="CM109" i="27" s="1"/>
  <c r="JP110" i="27" a="1"/>
  <c r="JP110" i="27" s="1"/>
  <c r="GK113" i="27" a="1"/>
  <c r="GK113" i="27" s="1"/>
  <c r="DD113" i="27" a="1"/>
  <c r="DD113" i="27" s="1"/>
  <c r="T113" i="27" a="1"/>
  <c r="T113" i="27" s="1"/>
  <c r="GX112" i="27" a="1"/>
  <c r="GX112" i="27" s="1"/>
  <c r="DQ112" i="27" a="1"/>
  <c r="DQ112" i="27" s="1"/>
  <c r="AG112" i="27" a="1"/>
  <c r="AG112" i="27" s="1"/>
  <c r="HK111" i="27" a="1"/>
  <c r="HK111" i="27" s="1"/>
  <c r="ED111" i="27" a="1"/>
  <c r="ED111" i="27" s="1"/>
  <c r="AT111" i="27" a="1"/>
  <c r="AT111" i="27" s="1"/>
  <c r="HX110" i="27" a="1"/>
  <c r="HX110" i="27" s="1"/>
  <c r="EQ110" i="27" a="1"/>
  <c r="EQ110" i="27" s="1"/>
  <c r="BG110" i="27" a="1"/>
  <c r="BG110" i="27" s="1"/>
  <c r="IK109" i="27" a="1"/>
  <c r="IK109" i="27" s="1"/>
  <c r="FD109" i="27" a="1"/>
  <c r="FD109" i="27" s="1"/>
  <c r="BT109" i="27" a="1"/>
  <c r="BT109" i="27" s="1"/>
  <c r="F113" i="27" a="1"/>
  <c r="F113" i="27" s="1"/>
  <c r="FO120" i="27" a="1"/>
  <c r="FO120" i="27" s="1"/>
  <c r="BF120" i="27" a="1"/>
  <c r="BF120" i="27" s="1"/>
  <c r="HO119" i="27" a="1"/>
  <c r="HO119" i="27" s="1"/>
  <c r="EJ119" i="27" a="1"/>
  <c r="EJ119" i="27" s="1"/>
  <c r="H119" i="27" a="1"/>
  <c r="H119" i="27" s="1"/>
  <c r="GM113" i="27" a="1"/>
  <c r="GM113" i="27" s="1"/>
  <c r="DF113" i="27" a="1"/>
  <c r="DF113" i="27" s="1"/>
  <c r="V113" i="27" a="1"/>
  <c r="V113" i="27" s="1"/>
  <c r="GZ112" i="27" a="1"/>
  <c r="GZ112" i="27" s="1"/>
  <c r="DS112" i="27" a="1"/>
  <c r="DS112" i="27" s="1"/>
  <c r="AI112" i="27" a="1"/>
  <c r="AI112" i="27" s="1"/>
  <c r="HM111" i="27" a="1"/>
  <c r="HM111" i="27" s="1"/>
  <c r="EF111" i="27" a="1"/>
  <c r="EF111" i="27" s="1"/>
  <c r="AN111" i="27" a="1"/>
  <c r="AN111" i="27" s="1"/>
  <c r="BF110" i="27" a="1"/>
  <c r="BF110" i="27" s="1"/>
  <c r="BS109" i="27" a="1"/>
  <c r="BS109" i="27" s="1"/>
  <c r="BA120" i="27" a="1"/>
  <c r="BA120" i="27" s="1"/>
  <c r="BS113" i="27" a="1"/>
  <c r="BS113" i="27" s="1"/>
  <c r="EJ111" i="27" a="1"/>
  <c r="EJ111" i="27" s="1"/>
  <c r="BX111" i="27" a="1"/>
  <c r="BX111" i="27" s="1"/>
  <c r="HG113" i="27" a="1"/>
  <c r="HG113" i="27" s="1"/>
  <c r="IG111" i="27" a="1"/>
  <c r="IG111" i="27" s="1"/>
  <c r="HO120" i="27" a="1"/>
  <c r="HO120" i="27" s="1"/>
  <c r="CN119" i="27" a="1"/>
  <c r="CN119" i="27" s="1"/>
  <c r="FC112" i="27" a="1"/>
  <c r="FC112" i="27" s="1"/>
  <c r="CV110" i="27" a="1"/>
  <c r="CV110" i="27" s="1"/>
  <c r="BT120" i="27" a="1"/>
  <c r="BT120" i="27" s="1"/>
  <c r="GA113" i="27" a="1"/>
  <c r="GA113" i="27" s="1"/>
  <c r="HA111" i="27" a="1"/>
  <c r="HA111" i="27" s="1"/>
  <c r="JG120" i="27" a="1"/>
  <c r="JG120" i="27" s="1"/>
  <c r="GB120" i="27" a="1"/>
  <c r="GB120" i="27" s="1"/>
  <c r="CG120" i="27" a="1"/>
  <c r="CG120" i="27" s="1"/>
  <c r="IC119" i="27" a="1"/>
  <c r="IC119" i="27" s="1"/>
  <c r="EY119" i="27" a="1"/>
  <c r="EY119" i="27" s="1"/>
  <c r="X119" i="27" a="1"/>
  <c r="X119" i="27" s="1"/>
  <c r="FY113" i="27" a="1"/>
  <c r="FY113" i="27" s="1"/>
  <c r="BA113" i="27" a="1"/>
  <c r="BA113" i="27" s="1"/>
  <c r="GL112" i="27" a="1"/>
  <c r="GL112" i="27" s="1"/>
  <c r="BN112" i="27" a="1"/>
  <c r="BN112" i="27" s="1"/>
  <c r="GY111" i="27" a="1"/>
  <c r="GY111" i="27" s="1"/>
  <c r="CA111" i="27" a="1"/>
  <c r="CA111" i="27" s="1"/>
  <c r="EJ110" i="27" a="1"/>
  <c r="EJ110" i="27" s="1"/>
  <c r="EW109" i="27" a="1"/>
  <c r="EW109" i="27" s="1"/>
  <c r="HQ120" i="27" a="1"/>
  <c r="HQ120" i="27" s="1"/>
  <c r="DG120" i="27" a="1"/>
  <c r="DG120" i="27" s="1"/>
  <c r="S120" i="27" a="1"/>
  <c r="S120" i="27" s="1"/>
  <c r="GO119" i="27" a="1"/>
  <c r="GO119" i="27" s="1"/>
  <c r="DK119" i="27" a="1"/>
  <c r="DK119" i="27" s="1"/>
  <c r="HJ113" i="27" a="1"/>
  <c r="HJ113" i="27" s="1"/>
  <c r="CL113" i="27" a="1"/>
  <c r="CL113" i="27" s="1"/>
  <c r="HW112" i="27" a="1"/>
  <c r="HW112" i="27" s="1"/>
  <c r="CY112" i="27" a="1"/>
  <c r="CY112" i="27" s="1"/>
  <c r="IJ111" i="27" a="1"/>
  <c r="IJ111" i="27" s="1"/>
  <c r="DL111" i="27" a="1"/>
  <c r="DL111" i="27" s="1"/>
  <c r="GI110" i="27" a="1"/>
  <c r="GI110" i="27" s="1"/>
  <c r="GV109" i="27" a="1"/>
  <c r="GV109" i="27" s="1"/>
  <c r="JB120" i="27" a="1"/>
  <c r="JB120" i="27" s="1"/>
  <c r="FM120" i="27" a="1"/>
  <c r="FM120" i="27" s="1"/>
  <c r="AZ120" i="27" a="1"/>
  <c r="AZ120" i="27" s="1"/>
  <c r="GU119" i="27" a="1"/>
  <c r="GU119" i="27" s="1"/>
  <c r="DJ119" i="27" a="1"/>
  <c r="DJ119" i="27" s="1"/>
  <c r="IS113" i="27" a="1"/>
  <c r="IS113" i="27" s="1"/>
  <c r="DU113" i="27" a="1"/>
  <c r="DU113" i="27" s="1"/>
  <c r="JF112" i="27" a="1"/>
  <c r="JF112" i="27" s="1"/>
  <c r="DB112" i="27" a="1"/>
  <c r="DB112" i="27" s="1"/>
  <c r="HB111" i="27" a="1"/>
  <c r="HB111" i="27" s="1"/>
  <c r="O111" i="27" a="1"/>
  <c r="O111" i="27" s="1"/>
  <c r="HD109" i="27" a="1"/>
  <c r="HD109" i="27" s="1"/>
  <c r="Q111" i="27" a="1"/>
  <c r="Q111" i="27" s="1"/>
  <c r="GP110" i="27" a="1"/>
  <c r="GP110" i="27" s="1"/>
  <c r="DI110" i="27" a="1"/>
  <c r="DI110" i="27" s="1"/>
  <c r="AD110" i="27" a="1"/>
  <c r="AD110" i="27" s="1"/>
  <c r="HC109" i="27" a="1"/>
  <c r="HC109" i="27" s="1"/>
  <c r="DV109" i="27" a="1"/>
  <c r="DV109" i="27" s="1"/>
  <c r="AQ109" i="27" a="1"/>
  <c r="AQ109" i="27" s="1"/>
  <c r="HT113" i="27" a="1"/>
  <c r="HT113" i="27" s="1"/>
  <c r="EO113" i="27" a="1"/>
  <c r="EO113" i="27" s="1"/>
  <c r="BH113" i="27" a="1"/>
  <c r="BH113" i="27" s="1"/>
  <c r="IG112" i="27" a="1"/>
  <c r="IG112" i="27" s="1"/>
  <c r="FB112" i="27" a="1"/>
  <c r="FB112" i="27" s="1"/>
  <c r="BU112" i="27" a="1"/>
  <c r="BU112" i="27" s="1"/>
  <c r="IT111" i="27" a="1"/>
  <c r="IT111" i="27" s="1"/>
  <c r="FO111" i="27" a="1"/>
  <c r="FO111" i="27" s="1"/>
  <c r="CH111" i="27" a="1"/>
  <c r="CH111" i="27" s="1"/>
  <c r="JG110" i="27" a="1"/>
  <c r="JG110" i="27" s="1"/>
  <c r="GB110" i="27" a="1"/>
  <c r="GB110" i="27" s="1"/>
  <c r="CU110" i="27" a="1"/>
  <c r="CU110" i="27" s="1"/>
  <c r="K110" i="27" a="1"/>
  <c r="K110" i="27" s="1"/>
  <c r="GO109" i="27" a="1"/>
  <c r="GO109" i="27" s="1"/>
  <c r="DH109" i="27" a="1"/>
  <c r="DH109" i="27" s="1"/>
  <c r="X109" i="27" a="1"/>
  <c r="X109" i="27" s="1"/>
  <c r="HG120" i="27" a="1"/>
  <c r="HG120" i="27" s="1"/>
  <c r="DJ120" i="27" a="1"/>
  <c r="DJ120" i="27" s="1"/>
  <c r="IZ119" i="27" a="1"/>
  <c r="IZ119" i="27" s="1"/>
  <c r="FS119" i="27" a="1"/>
  <c r="FS119" i="27" s="1"/>
  <c r="CD119" i="27" a="1"/>
  <c r="CD119" i="27" s="1"/>
  <c r="HV113" i="27" a="1"/>
  <c r="HV113" i="27" s="1"/>
  <c r="EQ113" i="27" a="1"/>
  <c r="EQ113" i="27" s="1"/>
  <c r="BJ113" i="27" a="1"/>
  <c r="BJ113" i="27" s="1"/>
  <c r="II112" i="27" a="1"/>
  <c r="II112" i="27" s="1"/>
  <c r="FD112" i="27" a="1"/>
  <c r="FD112" i="27" s="1"/>
  <c r="BW112" i="27" a="1"/>
  <c r="BW112" i="27" s="1"/>
  <c r="IV111" i="27" a="1"/>
  <c r="IV111" i="27" s="1"/>
  <c r="FQ111" i="27" a="1"/>
  <c r="FQ111" i="27" s="1"/>
  <c r="CJ111" i="27" a="1"/>
  <c r="CJ111" i="27" s="1"/>
  <c r="FN110" i="27" a="1"/>
  <c r="FN110" i="27" s="1"/>
  <c r="GA109" i="27" a="1"/>
  <c r="GA109" i="27" s="1"/>
  <c r="FR120" i="27" a="1"/>
  <c r="FR120" i="27" s="1"/>
  <c r="BO119" i="27" a="1"/>
  <c r="BO119" i="27" s="1"/>
  <c r="CR119" i="27" a="1"/>
  <c r="CR119" i="27" s="1"/>
  <c r="FU109" i="27" a="1"/>
  <c r="FU109" i="27" s="1"/>
  <c r="IR110" i="27" a="1"/>
  <c r="IR110" i="27" s="1"/>
  <c r="CX110" i="27" a="1"/>
  <c r="CX110" i="27" s="1"/>
  <c r="GU109" i="27" a="1"/>
  <c r="GU109" i="27" s="1"/>
  <c r="BW109" i="27" a="1"/>
  <c r="BW109" i="27" s="1"/>
  <c r="IZ113" i="27" a="1"/>
  <c r="IZ113" i="27" s="1"/>
  <c r="FU113" i="27" a="1"/>
  <c r="FU113" i="27" s="1"/>
  <c r="CN113" i="27" a="1"/>
  <c r="CN113" i="27" s="1"/>
  <c r="JM112" i="27" a="1"/>
  <c r="JM112" i="27" s="1"/>
  <c r="GH112" i="27" a="1"/>
  <c r="GH112" i="27" s="1"/>
  <c r="DA112" i="27" a="1"/>
  <c r="DA112" i="27" s="1"/>
  <c r="Q112" i="27" a="1"/>
  <c r="Q112" i="27" s="1"/>
  <c r="GU111" i="27" a="1"/>
  <c r="GU111" i="27" s="1"/>
  <c r="DN111" i="27" a="1"/>
  <c r="DN111" i="27" s="1"/>
  <c r="AD111" i="27" a="1"/>
  <c r="AD111" i="27" s="1"/>
  <c r="HH110" i="27" a="1"/>
  <c r="HH110" i="27" s="1"/>
  <c r="EA110" i="27" a="1"/>
  <c r="EA110" i="27" s="1"/>
  <c r="AQ110" i="27" a="1"/>
  <c r="AQ110" i="27" s="1"/>
  <c r="HU109" i="27" a="1"/>
  <c r="HU109" i="27" s="1"/>
  <c r="EN109" i="27" a="1"/>
  <c r="EN109" i="27" s="1"/>
  <c r="BD109" i="27" a="1"/>
  <c r="BD109" i="27" s="1"/>
  <c r="IU120" i="27" a="1"/>
  <c r="IU120" i="27" s="1"/>
  <c r="EW120" i="27" a="1"/>
  <c r="EW120" i="27" s="1"/>
  <c r="AI120" i="27" a="1"/>
  <c r="AI120" i="27" s="1"/>
  <c r="GY119" i="27" a="1"/>
  <c r="GY119" i="27" s="1"/>
  <c r="DT119" i="27" a="1"/>
  <c r="DT119" i="27" s="1"/>
  <c r="JB113" i="27" a="1"/>
  <c r="JB113" i="27" s="1"/>
  <c r="FW113" i="27" a="1"/>
  <c r="FW113" i="27" s="1"/>
  <c r="CP113" i="27" a="1"/>
  <c r="CP113" i="27" s="1"/>
  <c r="JO112" i="27" a="1"/>
  <c r="JO112" i="27" s="1"/>
  <c r="GJ112" i="27" a="1"/>
  <c r="GJ112" i="27" s="1"/>
  <c r="DC112" i="27" a="1"/>
  <c r="DC112" i="27" s="1"/>
  <c r="S112" i="27" a="1"/>
  <c r="S112" i="27" s="1"/>
  <c r="GW111" i="27" a="1"/>
  <c r="GW111" i="27" s="1"/>
  <c r="DP111" i="27" a="1"/>
  <c r="DP111" i="27" s="1"/>
  <c r="JF110" i="27" a="1"/>
  <c r="JF110" i="27" s="1"/>
  <c r="J110" i="27" a="1"/>
  <c r="J110" i="27" s="1"/>
  <c r="W109" i="27" a="1"/>
  <c r="W109" i="27" s="1"/>
  <c r="JN119" i="27" a="1"/>
  <c r="JN119" i="27" s="1"/>
  <c r="CS111" i="27" a="1"/>
  <c r="CS111" i="27" s="1"/>
  <c r="EG120" i="27" a="1"/>
  <c r="EG120" i="27" s="1"/>
  <c r="EQ120" i="27" a="1"/>
  <c r="EQ120" i="27" s="1"/>
  <c r="EM112" i="27" a="1"/>
  <c r="EM112" i="27" s="1"/>
  <c r="IR109" i="27" a="1"/>
  <c r="IR109" i="27" s="1"/>
  <c r="FU119" i="27" a="1"/>
  <c r="FU119" i="27" s="1"/>
  <c r="AM113" i="27" a="1"/>
  <c r="AM113" i="27" s="1"/>
  <c r="BM111" i="27" a="1"/>
  <c r="BM111" i="27" s="1"/>
  <c r="GY120" i="27" a="1"/>
  <c r="GY120" i="27" s="1"/>
  <c r="AT119" i="27" a="1"/>
  <c r="AT119" i="27" s="1"/>
  <c r="DG112" i="27" a="1"/>
  <c r="DG112" i="27" s="1"/>
  <c r="JM109" i="27" a="1"/>
  <c r="JM109" i="27" s="1"/>
  <c r="HK120" i="27" a="1"/>
  <c r="HK120" i="27" s="1"/>
  <c r="DS120" i="27" a="1"/>
  <c r="DS120" i="27" s="1"/>
  <c r="JE119" i="27" a="1"/>
  <c r="JE119" i="27" s="1"/>
  <c r="FT119" i="27" a="1"/>
  <c r="FT119" i="27" s="1"/>
  <c r="CF119" i="27" a="1"/>
  <c r="CF119" i="27" s="1"/>
  <c r="HP113" i="27" a="1"/>
  <c r="HP113" i="27" s="1"/>
  <c r="CR113" i="27" a="1"/>
  <c r="CR113" i="27" s="1"/>
  <c r="IC112" i="27" a="1"/>
  <c r="IC112" i="27" s="1"/>
  <c r="DE112" i="27" a="1"/>
  <c r="DE112" i="27" s="1"/>
  <c r="IP111" i="27" a="1"/>
  <c r="IP111" i="27" s="1"/>
  <c r="DR111" i="27" a="1"/>
  <c r="DR111" i="27" s="1"/>
  <c r="HG110" i="27" a="1"/>
  <c r="HG110" i="27" s="1"/>
  <c r="HT109" i="27" a="1"/>
  <c r="HT109" i="27" s="1"/>
  <c r="IS120" i="27" a="1"/>
  <c r="IS120" i="27" s="1"/>
  <c r="EI120" i="27" a="1"/>
  <c r="EI120" i="27" s="1"/>
  <c r="AM120" i="27" a="1"/>
  <c r="AM120" i="27" s="1"/>
  <c r="HQ119" i="27" a="1"/>
  <c r="HQ119" i="27" s="1"/>
  <c r="EF119" i="27" a="1"/>
  <c r="EF119" i="27" s="1"/>
  <c r="IU113" i="27" a="1"/>
  <c r="IU113" i="27" s="1"/>
  <c r="DW113" i="27" a="1"/>
  <c r="DW113" i="27" s="1"/>
  <c r="JH112" i="27" a="1"/>
  <c r="JH112" i="27" s="1"/>
  <c r="EJ112" i="27" a="1"/>
  <c r="EJ112" i="27" s="1"/>
  <c r="L112" i="27" a="1"/>
  <c r="L112" i="27" s="1"/>
  <c r="EW111" i="27" a="1"/>
  <c r="EW111" i="27" s="1"/>
  <c r="G111" i="27" a="1"/>
  <c r="G111" i="27" s="1"/>
  <c r="T110" i="27" a="1"/>
  <c r="T110" i="27" s="1"/>
  <c r="AG109" i="27" a="1"/>
  <c r="AG109" i="27" s="1"/>
  <c r="GC120" i="27" a="1"/>
  <c r="GC120" i="27" s="1"/>
  <c r="CO120" i="27" a="1"/>
  <c r="CO120" i="27" s="1"/>
  <c r="HP119" i="27" a="1"/>
  <c r="HP119" i="27" s="1"/>
  <c r="EL119" i="27" a="1"/>
  <c r="EL119" i="27" s="1"/>
  <c r="V119" i="27" a="1"/>
  <c r="V119" i="27" s="1"/>
  <c r="FL113" i="27" a="1"/>
  <c r="FL113" i="27" s="1"/>
  <c r="AN113" i="27" a="1"/>
  <c r="AN113" i="27" s="1"/>
  <c r="FI112" i="27" a="1"/>
  <c r="FI112" i="27" s="1"/>
  <c r="IX111" i="27" a="1"/>
  <c r="IX111" i="27" s="1"/>
  <c r="CI111" i="27" a="1"/>
  <c r="CI111" i="27" s="1"/>
  <c r="BH110" i="27" a="1"/>
  <c r="BH110" i="27" s="1"/>
  <c r="AO111" i="27" a="1"/>
  <c r="AO111" i="27" s="1"/>
  <c r="HQ110" i="27" a="1"/>
  <c r="HQ110" i="27" s="1"/>
  <c r="EL110" i="27" a="1"/>
  <c r="EL110" i="27" s="1"/>
  <c r="BB110" i="27" a="1"/>
  <c r="BB110" i="27" s="1"/>
  <c r="ID109" i="27" a="1"/>
  <c r="ID109" i="27" s="1"/>
  <c r="EY109" i="27" a="1"/>
  <c r="EY109" i="27" s="1"/>
  <c r="BO109" i="27" a="1"/>
  <c r="BO109" i="27" s="1"/>
  <c r="IW113" i="27" a="1"/>
  <c r="IW113" i="27" s="1"/>
  <c r="FP113" i="27" a="1"/>
  <c r="FP113" i="27" s="1"/>
  <c r="CF113" i="27" a="1"/>
  <c r="CF113" i="27" s="1"/>
  <c r="JJ112" i="27" a="1"/>
  <c r="JJ112" i="27" s="1"/>
  <c r="GC112" i="27" a="1"/>
  <c r="GC112" i="27" s="1"/>
  <c r="CS112" i="27" a="1"/>
  <c r="CS112" i="27" s="1"/>
  <c r="N112" i="27" a="1"/>
  <c r="N112" i="27" s="1"/>
  <c r="GP111" i="27" a="1"/>
  <c r="GP111" i="27" s="1"/>
  <c r="DF111" i="27" a="1"/>
  <c r="DF111" i="27" s="1"/>
  <c r="AA111" i="27" a="1"/>
  <c r="AA111" i="27" s="1"/>
  <c r="HC110" i="27" a="1"/>
  <c r="HC110" i="27" s="1"/>
  <c r="DS110" i="27" a="1"/>
  <c r="DS110" i="27" s="1"/>
  <c r="AN110" i="27" a="1"/>
  <c r="AN110" i="27" s="1"/>
  <c r="HP109" i="27" a="1"/>
  <c r="HP109" i="27" s="1"/>
  <c r="EF109" i="27" a="1"/>
  <c r="EF109" i="27" s="1"/>
  <c r="BA109" i="27" a="1"/>
  <c r="BA109" i="27" s="1"/>
  <c r="IN120" i="27" a="1"/>
  <c r="IN120" i="27" s="1"/>
  <c r="EO120" i="27" a="1"/>
  <c r="EO120" i="27" s="1"/>
  <c r="Y120" i="27" a="1"/>
  <c r="Y120" i="27" s="1"/>
  <c r="GV119" i="27" a="1"/>
  <c r="GV119" i="27" s="1"/>
  <c r="DL119" i="27" a="1"/>
  <c r="DL119" i="27" s="1"/>
  <c r="IY113" i="27" a="1"/>
  <c r="IY113" i="27" s="1"/>
  <c r="FR113" i="27" a="1"/>
  <c r="FR113" i="27" s="1"/>
  <c r="CH113" i="27" a="1"/>
  <c r="CH113" i="27" s="1"/>
  <c r="JL112" i="27" a="1"/>
  <c r="JL112" i="27" s="1"/>
  <c r="GE112" i="27" a="1"/>
  <c r="GE112" i="27" s="1"/>
  <c r="CU112" i="27" a="1"/>
  <c r="CU112" i="27" s="1"/>
  <c r="P112" i="27" a="1"/>
  <c r="P112" i="27" s="1"/>
  <c r="GR111" i="27" a="1"/>
  <c r="GR111" i="27" s="1"/>
  <c r="DH111" i="27" a="1"/>
  <c r="DH111" i="27" s="1"/>
  <c r="IP110" i="27" a="1"/>
  <c r="IP110" i="27" s="1"/>
  <c r="JC109" i="27" a="1"/>
  <c r="JC109" i="27" s="1"/>
  <c r="G109" i="27" a="1"/>
  <c r="G109" i="27" s="1"/>
  <c r="JF119" i="27" a="1"/>
  <c r="JF119" i="27" s="1"/>
  <c r="DJ113" i="27" a="1"/>
  <c r="DJ113" i="27" s="1"/>
  <c r="AX113" i="27" a="1"/>
  <c r="AX113" i="27" s="1"/>
  <c r="CI113" i="27" a="1"/>
  <c r="CI113" i="27" s="1"/>
  <c r="DI111" i="27" a="1"/>
  <c r="DI111" i="27" s="1"/>
  <c r="DL120" i="27" a="1"/>
  <c r="DL120" i="27" s="1"/>
  <c r="JN113" i="27" a="1"/>
  <c r="JN113" i="27" s="1"/>
  <c r="AE112" i="27" a="1"/>
  <c r="AE112" i="27" s="1"/>
  <c r="DI109" i="27" a="1"/>
  <c r="DI109" i="27" s="1"/>
  <c r="HV119" i="27" a="1"/>
  <c r="HV119" i="27" s="1"/>
  <c r="BC113" i="27" a="1"/>
  <c r="BC113" i="27" s="1"/>
  <c r="CC111" i="27" a="1"/>
  <c r="CC111" i="27" s="1"/>
  <c r="IQ120" i="27" a="1"/>
  <c r="IQ120" i="27" s="1"/>
  <c r="FH120" i="27" a="1"/>
  <c r="FH120" i="27" s="1"/>
  <c r="AR120" i="27" a="1"/>
  <c r="AR120" i="27" s="1"/>
  <c r="HK119" i="27" a="1"/>
  <c r="HK119" i="27" s="1"/>
  <c r="DZ119" i="27" a="1"/>
  <c r="DZ119" i="27" s="1"/>
  <c r="J119" i="27" a="1"/>
  <c r="J119" i="27" s="1"/>
  <c r="ES113" i="27" a="1"/>
  <c r="ES113" i="27" s="1"/>
  <c r="U113" i="27" a="1"/>
  <c r="U113" i="27" s="1"/>
  <c r="FF112" i="27" a="1"/>
  <c r="FF112" i="27" s="1"/>
  <c r="AH112" i="27" a="1"/>
  <c r="AH112" i="27" s="1"/>
  <c r="FS111" i="27" a="1"/>
  <c r="FS111" i="27" s="1"/>
  <c r="AU111" i="27" a="1"/>
  <c r="AU111" i="27" s="1"/>
  <c r="BX110" i="27" a="1"/>
  <c r="BX110" i="27" s="1"/>
  <c r="CK109" i="27" a="1"/>
  <c r="CK109" i="27" s="1"/>
  <c r="GN120" i="27" a="1"/>
  <c r="GN120" i="27" s="1"/>
  <c r="BY120" i="27" a="1"/>
  <c r="BY120" i="27" s="1"/>
  <c r="JA119" i="27" a="1"/>
  <c r="JA119" i="27" s="1"/>
  <c r="FW119" i="27" a="1"/>
  <c r="FW119" i="27" s="1"/>
  <c r="BJ119" i="27" a="1"/>
  <c r="BJ119" i="27" s="1"/>
  <c r="GD113" i="27" a="1"/>
  <c r="GD113" i="27" s="1"/>
  <c r="BF113" i="27" a="1"/>
  <c r="BF113" i="27" s="1"/>
  <c r="GQ112" i="27" a="1"/>
  <c r="GQ112" i="27" s="1"/>
  <c r="BS112" i="27" a="1"/>
  <c r="BS112" i="27" s="1"/>
  <c r="HD111" i="27" a="1"/>
  <c r="HD111" i="27" s="1"/>
  <c r="CF111" i="27" a="1"/>
  <c r="CF111" i="27" s="1"/>
  <c r="DW110" i="27" a="1"/>
  <c r="DW110" i="27" s="1"/>
  <c r="EJ109" i="27" a="1"/>
  <c r="EJ109" i="27" s="1"/>
  <c r="IF120" i="27" a="1"/>
  <c r="IF120" i="27" s="1"/>
  <c r="EV120" i="27" a="1"/>
  <c r="EV120" i="27" s="1"/>
  <c r="H120" i="27" a="1"/>
  <c r="H120" i="27" s="1"/>
  <c r="FV119" i="27" a="1"/>
  <c r="FV119" i="27" s="1"/>
  <c r="CV119" i="27" a="1"/>
  <c r="CV119" i="27" s="1"/>
  <c r="HM113" i="27" a="1"/>
  <c r="HM113" i="27" s="1"/>
  <c r="CO113" i="27" a="1"/>
  <c r="CO113" i="27" s="1"/>
  <c r="HZ112" i="27" a="1"/>
  <c r="HZ112" i="27" s="1"/>
  <c r="BQ112" i="27" a="1"/>
  <c r="BQ112" i="27" s="1"/>
  <c r="FF111" i="27" a="1"/>
  <c r="FF111" i="27" s="1"/>
  <c r="GQ110" i="27" a="1"/>
  <c r="GQ110" i="27" s="1"/>
  <c r="EG109" i="27" a="1"/>
  <c r="EG109" i="27" s="1"/>
  <c r="JB110" i="27" a="1"/>
  <c r="JB110" i="27" s="1"/>
  <c r="FU110" i="27" a="1"/>
  <c r="FU110" i="27" s="1"/>
  <c r="CP110" i="27" a="1"/>
  <c r="CP110" i="27" s="1"/>
  <c r="JO109" i="27" a="1"/>
  <c r="JO109" i="27" s="1"/>
  <c r="GH109" i="27" a="1"/>
  <c r="GH109" i="27" s="1"/>
  <c r="DC109" i="27" a="1"/>
  <c r="DC109" i="27" s="1"/>
  <c r="S109" i="27" a="1"/>
  <c r="S109" i="27" s="1"/>
  <c r="HA113" i="27" a="1"/>
  <c r="HA113" i="27" s="1"/>
  <c r="DT113" i="27" a="1"/>
  <c r="DT113" i="27" s="1"/>
  <c r="AJ113" i="27" a="1"/>
  <c r="AJ113" i="27" s="1"/>
  <c r="HN112" i="27" a="1"/>
  <c r="HN112" i="27" s="1"/>
  <c r="EG112" i="27" a="1"/>
  <c r="EG112" i="27" s="1"/>
  <c r="AW112" i="27" a="1"/>
  <c r="AW112" i="27" s="1"/>
  <c r="IA111" i="27" a="1"/>
  <c r="IA111" i="27" s="1"/>
  <c r="ET111" i="27" a="1"/>
  <c r="ET111" i="27" s="1"/>
  <c r="BJ111" i="27" a="1"/>
  <c r="BJ111" i="27" s="1"/>
  <c r="IN110" i="27" a="1"/>
  <c r="IN110" i="27" s="1"/>
  <c r="FG110" i="27" a="1"/>
  <c r="FG110" i="27" s="1"/>
  <c r="BW110" i="27" a="1"/>
  <c r="BW110" i="27" s="1"/>
  <c r="JA109" i="27" a="1"/>
  <c r="JA109" i="27" s="1"/>
  <c r="FT109" i="27" a="1"/>
  <c r="FT109" i="27" s="1"/>
  <c r="CJ109" i="27" a="1"/>
  <c r="CJ109" i="27" s="1"/>
  <c r="JP120" i="27" a="1"/>
  <c r="JP120" i="27" s="1"/>
  <c r="GH120" i="27" a="1"/>
  <c r="GH120" i="27" s="1"/>
  <c r="CC120" i="27" a="1"/>
  <c r="CC120" i="27" s="1"/>
  <c r="IE119" i="27" a="1"/>
  <c r="IE119" i="27" s="1"/>
  <c r="EZ119" i="27" a="1"/>
  <c r="EZ119" i="27" s="1"/>
  <c r="AH119" i="27" a="1"/>
  <c r="AH119" i="27" s="1"/>
  <c r="HC113" i="27" a="1"/>
  <c r="HC113" i="27" s="1"/>
  <c r="DV113" i="27" a="1"/>
  <c r="DV113" i="27" s="1"/>
  <c r="AL113" i="27" a="1"/>
  <c r="AL113" i="27" s="1"/>
  <c r="HP112" i="27" a="1"/>
  <c r="HP112" i="27" s="1"/>
  <c r="EI112" i="27" a="1"/>
  <c r="EI112" i="27" s="1"/>
  <c r="AY112" i="27" a="1"/>
  <c r="AY112" i="27" s="1"/>
  <c r="IC111" i="27" a="1"/>
  <c r="IC111" i="27" s="1"/>
  <c r="EV111" i="27" a="1"/>
  <c r="EV111" i="27" s="1"/>
  <c r="BI111" i="27" a="1"/>
  <c r="BI111" i="27" s="1"/>
  <c r="DB110" i="27" a="1"/>
  <c r="DB110" i="27" s="1"/>
  <c r="DO109" i="27" a="1"/>
  <c r="DO109" i="27" s="1"/>
  <c r="CH120" i="27" a="1"/>
  <c r="CH120" i="27" s="1"/>
  <c r="AI119" i="27" a="1"/>
  <c r="AI119" i="27" s="1"/>
  <c r="CA120" i="27" a="1"/>
  <c r="CA120" i="27" s="1"/>
  <c r="F28" i="31"/>
  <c r="F28" i="48"/>
  <c r="F32" i="31"/>
  <c r="F32" i="48"/>
  <c r="IQ150" i="27"/>
  <c r="IQ152" i="27"/>
  <c r="IQ151" i="27"/>
  <c r="IQ149" i="27"/>
  <c r="W12" i="48"/>
  <c r="O27" i="49"/>
  <c r="P27" i="49" s="1"/>
  <c r="Q27" i="49"/>
  <c r="N27" i="49"/>
  <c r="O21" i="48"/>
  <c r="P21" i="48" s="1"/>
  <c r="P21" i="47"/>
  <c r="N29" i="49"/>
  <c r="Q29" i="49" s="1"/>
  <c r="O29" i="49"/>
  <c r="P29" i="49" s="1"/>
  <c r="G26" i="48"/>
  <c r="H26" i="48" s="1"/>
  <c r="H26" i="47"/>
  <c r="I26" i="47" s="1"/>
  <c r="G43" i="48"/>
  <c r="H43" i="48" s="1"/>
  <c r="I43" i="48" s="1"/>
  <c r="H43" i="47"/>
  <c r="I43" i="47" s="1"/>
  <c r="K26" i="48"/>
  <c r="L26" i="48" s="1"/>
  <c r="L26" i="47"/>
  <c r="M26" i="47" s="1"/>
  <c r="Q36" i="47"/>
  <c r="AI45" i="48"/>
  <c r="AJ45" i="48" s="1"/>
  <c r="AJ45" i="47"/>
  <c r="AF44" i="47"/>
  <c r="AE44" i="48"/>
  <c r="AF44" i="48" s="1"/>
  <c r="G33" i="48"/>
  <c r="H33" i="48" s="1"/>
  <c r="I33" i="48" s="1"/>
  <c r="H33" i="47"/>
  <c r="I33" i="47" s="1"/>
  <c r="FF152" i="27"/>
  <c r="FF149" i="27"/>
  <c r="FF151" i="27"/>
  <c r="FF150" i="27"/>
  <c r="IA150" i="27"/>
  <c r="IA152" i="27"/>
  <c r="IA149" i="27"/>
  <c r="IA151" i="27"/>
  <c r="P149" i="27"/>
  <c r="P152" i="27"/>
  <c r="P151" i="27"/>
  <c r="P150" i="27"/>
  <c r="JH150" i="27"/>
  <c r="JH152" i="27"/>
  <c r="JH151" i="27"/>
  <c r="JH149" i="27"/>
  <c r="AU151" i="27"/>
  <c r="AU150" i="27"/>
  <c r="AU149" i="27"/>
  <c r="AU152" i="27"/>
  <c r="FV151" i="27"/>
  <c r="FV150" i="27"/>
  <c r="FV152" i="27"/>
  <c r="FV149" i="27"/>
  <c r="IK151" i="27"/>
  <c r="IK152" i="27"/>
  <c r="IK150" i="27"/>
  <c r="IK149" i="27"/>
  <c r="X149" i="27"/>
  <c r="X152" i="27"/>
  <c r="X151" i="27"/>
  <c r="X150" i="27"/>
  <c r="BN152" i="27"/>
  <c r="BN150" i="27"/>
  <c r="BN151" i="27"/>
  <c r="BN149" i="27"/>
  <c r="EC151" i="27"/>
  <c r="EC152" i="27"/>
  <c r="EC150" i="27"/>
  <c r="EC149" i="27"/>
  <c r="R151" i="27"/>
  <c r="R150" i="27"/>
  <c r="R149" i="27"/>
  <c r="R152" i="27"/>
  <c r="JN151" i="27"/>
  <c r="JN149" i="27"/>
  <c r="JN150" i="27"/>
  <c r="JN152" i="27"/>
  <c r="DK150" i="27"/>
  <c r="DK149" i="27"/>
  <c r="DK152" i="27"/>
  <c r="DK151" i="27"/>
  <c r="FK152" i="27"/>
  <c r="FK150" i="27"/>
  <c r="FK149" i="27"/>
  <c r="ET151" i="27"/>
  <c r="ET149" i="27"/>
  <c r="ET150" i="27"/>
  <c r="ET152" i="27"/>
  <c r="JP149" i="27"/>
  <c r="JP151" i="27"/>
  <c r="JP150" i="27"/>
  <c r="JP152" i="27"/>
  <c r="FC152" i="27"/>
  <c r="FC151" i="27"/>
  <c r="FC150" i="27"/>
  <c r="FC149" i="27"/>
  <c r="CB150" i="27"/>
  <c r="CB149" i="27"/>
  <c r="CB152" i="27"/>
  <c r="CB151" i="27"/>
  <c r="II150" i="27"/>
  <c r="II152" i="27"/>
  <c r="II151" i="27"/>
  <c r="II149" i="27"/>
  <c r="EZ149" i="27"/>
  <c r="EZ150" i="27"/>
  <c r="EZ152" i="27"/>
  <c r="EZ151" i="27"/>
  <c r="BO152" i="27"/>
  <c r="BO151" i="27"/>
  <c r="BO150" i="27"/>
  <c r="BO149" i="27"/>
  <c r="Q152" i="27"/>
  <c r="Q149" i="27"/>
  <c r="Q150" i="27"/>
  <c r="Q151" i="27"/>
  <c r="DC150" i="27"/>
  <c r="DC152" i="27"/>
  <c r="DC149" i="27"/>
  <c r="DC151" i="27"/>
  <c r="BR152" i="27"/>
  <c r="BR151" i="27"/>
  <c r="BR150" i="27"/>
  <c r="BR149" i="27"/>
  <c r="J152" i="27"/>
  <c r="J151" i="27"/>
  <c r="J150" i="27"/>
  <c r="J149" i="27"/>
  <c r="EH151" i="27"/>
  <c r="EH149" i="27"/>
  <c r="EH150" i="27"/>
  <c r="EH152" i="27"/>
  <c r="FH150" i="27"/>
  <c r="FH149" i="27"/>
  <c r="FH152" i="27"/>
  <c r="FH151" i="27"/>
  <c r="BC151" i="27"/>
  <c r="BC149" i="27"/>
  <c r="BC150" i="27"/>
  <c r="BC152" i="27"/>
  <c r="IY149" i="27"/>
  <c r="IY151" i="27"/>
  <c r="IY150" i="27"/>
  <c r="IY152" i="27"/>
  <c r="CE150" i="27"/>
  <c r="CE151" i="27"/>
  <c r="CE152" i="27"/>
  <c r="CE149" i="27"/>
  <c r="AG151" i="27"/>
  <c r="AG149" i="27"/>
  <c r="AG150" i="27"/>
  <c r="AG152" i="27"/>
  <c r="AS150" i="27"/>
  <c r="AS151" i="27"/>
  <c r="AS152" i="27"/>
  <c r="AS149" i="27"/>
  <c r="AL152" i="27"/>
  <c r="AL151" i="27"/>
  <c r="AL150" i="27"/>
  <c r="AL149" i="27"/>
  <c r="HF152" i="27"/>
  <c r="HF151" i="27"/>
  <c r="HF150" i="27"/>
  <c r="HF149" i="27"/>
  <c r="DB151" i="27"/>
  <c r="DB149" i="27"/>
  <c r="DB150" i="27"/>
  <c r="DB152" i="27"/>
  <c r="HZ150" i="27"/>
  <c r="HZ149" i="27"/>
  <c r="HZ152" i="27"/>
  <c r="HZ151" i="27"/>
  <c r="BI149" i="27"/>
  <c r="BI152" i="27"/>
  <c r="BI151" i="27"/>
  <c r="BI150" i="27"/>
  <c r="CW149" i="27"/>
  <c r="CW150" i="27"/>
  <c r="CW152" i="27"/>
  <c r="CW151" i="27"/>
  <c r="N150" i="27"/>
  <c r="N152" i="27"/>
  <c r="N151" i="27"/>
  <c r="N149" i="27"/>
  <c r="BZ152" i="27"/>
  <c r="BZ150" i="27"/>
  <c r="BZ151" i="27"/>
  <c r="BZ149" i="27"/>
  <c r="EL150" i="27"/>
  <c r="EL152" i="27"/>
  <c r="EL151" i="27"/>
  <c r="EL149" i="27"/>
  <c r="GX150" i="27"/>
  <c r="GX152" i="27"/>
  <c r="GX151" i="27"/>
  <c r="GX149" i="27"/>
  <c r="JJ150" i="27"/>
  <c r="JJ152" i="27"/>
  <c r="JJ151" i="27"/>
  <c r="JJ149" i="27"/>
  <c r="CQ149" i="27"/>
  <c r="CQ152" i="27"/>
  <c r="CQ151" i="27"/>
  <c r="CQ150" i="27"/>
  <c r="HY150" i="27"/>
  <c r="HY151" i="27"/>
  <c r="HY149" i="27"/>
  <c r="HY152" i="27"/>
  <c r="DH150" i="27"/>
  <c r="DH149" i="27"/>
  <c r="DH151" i="27"/>
  <c r="DH152" i="27"/>
  <c r="W152" i="27"/>
  <c r="W151" i="27"/>
  <c r="W149" i="27"/>
  <c r="W150" i="27"/>
  <c r="GF151" i="27"/>
  <c r="GF149" i="27"/>
  <c r="GF150" i="27"/>
  <c r="GF152" i="27"/>
  <c r="CU149" i="27"/>
  <c r="CU151" i="27"/>
  <c r="CU152" i="27"/>
  <c r="CU150" i="27"/>
  <c r="L151" i="27"/>
  <c r="L149" i="27"/>
  <c r="L150" i="27"/>
  <c r="L152" i="27"/>
  <c r="AW151" i="27"/>
  <c r="AW149" i="27"/>
  <c r="AW152" i="27"/>
  <c r="AW150" i="27"/>
  <c r="EB149" i="27"/>
  <c r="EB152" i="27"/>
  <c r="EB151" i="27"/>
  <c r="EB150" i="27"/>
  <c r="DI152" i="27"/>
  <c r="DI150" i="27"/>
  <c r="DI151" i="27"/>
  <c r="DI149" i="27"/>
  <c r="GS150" i="27"/>
  <c r="GS152" i="27"/>
  <c r="GS149" i="27"/>
  <c r="GS151" i="27"/>
  <c r="IW150" i="27"/>
  <c r="IW152" i="27"/>
  <c r="IW149" i="27"/>
  <c r="IW151" i="27"/>
  <c r="IG151" i="27"/>
  <c r="IG152" i="27"/>
  <c r="IG150" i="27"/>
  <c r="IG149" i="27"/>
  <c r="AF151" i="27"/>
  <c r="AF150" i="27"/>
  <c r="AF149" i="27"/>
  <c r="AF152" i="27"/>
  <c r="JC152" i="27"/>
  <c r="JC149" i="27"/>
  <c r="JC150" i="27"/>
  <c r="JC151" i="27"/>
  <c r="GN151" i="27"/>
  <c r="GN150" i="27"/>
  <c r="GN149" i="27"/>
  <c r="GN152" i="27"/>
  <c r="HP151" i="27"/>
  <c r="HP150" i="27"/>
  <c r="HP149" i="27"/>
  <c r="HP152" i="27"/>
  <c r="EF151" i="27"/>
  <c r="EF152" i="27"/>
  <c r="EF149" i="27"/>
  <c r="EF150" i="27"/>
  <c r="IO150" i="27"/>
  <c r="IO152" i="27"/>
  <c r="IO151" i="27"/>
  <c r="IO149" i="27"/>
  <c r="GI152" i="27"/>
  <c r="GI151" i="27"/>
  <c r="GI150" i="27"/>
  <c r="GI149" i="27"/>
  <c r="HK152" i="27"/>
  <c r="HK151" i="27"/>
  <c r="HK150" i="27"/>
  <c r="HK149" i="27"/>
  <c r="K8" i="48"/>
  <c r="L8" i="47"/>
  <c r="M8" i="47" s="1"/>
  <c r="K11" i="48"/>
  <c r="L11" i="48" s="1"/>
  <c r="L11" i="47"/>
  <c r="M11" i="47" s="1"/>
  <c r="H48" i="47"/>
  <c r="I48" i="47" s="1"/>
  <c r="G48" i="48"/>
  <c r="H48" i="48" s="1"/>
  <c r="I48" i="48" s="1"/>
  <c r="AF11" i="47"/>
  <c r="AE11" i="48"/>
  <c r="AF11" i="48" s="1"/>
  <c r="G46" i="48"/>
  <c r="H46" i="48" s="1"/>
  <c r="H46" i="47"/>
  <c r="I46" i="47" s="1"/>
  <c r="V7" i="48"/>
  <c r="J7" i="31"/>
  <c r="G41" i="48"/>
  <c r="H41" i="48" s="1"/>
  <c r="H41" i="47"/>
  <c r="I41" i="47" s="1"/>
  <c r="AF15" i="47"/>
  <c r="AE15" i="48"/>
  <c r="AF15" i="48" s="1"/>
  <c r="G43" i="31"/>
  <c r="J43" i="48"/>
  <c r="G11" i="49"/>
  <c r="H11" i="49" s="1"/>
  <c r="I11" i="49" s="1"/>
  <c r="F11" i="49"/>
  <c r="G34" i="31"/>
  <c r="J34" i="48"/>
  <c r="AA46" i="45"/>
  <c r="AB46" i="45" s="1"/>
  <c r="Z46" i="45"/>
  <c r="Y46" i="45"/>
  <c r="T46" i="45"/>
  <c r="AC46" i="45" s="1"/>
  <c r="AD46" i="45" s="1"/>
  <c r="AQ46" i="49"/>
  <c r="AM46" i="49"/>
  <c r="H30" i="47"/>
  <c r="I30" i="47" s="1"/>
  <c r="G30" i="48"/>
  <c r="H30" i="48" s="1"/>
  <c r="F45" i="31"/>
  <c r="F45" i="48"/>
  <c r="BJ150" i="38"/>
  <c r="BJ149" i="38"/>
  <c r="BJ152" i="38"/>
  <c r="BJ151" i="38"/>
  <c r="CF151" i="38"/>
  <c r="CF150" i="38"/>
  <c r="CF152" i="38"/>
  <c r="CF149" i="38"/>
  <c r="HQ150" i="38"/>
  <c r="HQ149" i="38"/>
  <c r="HQ152" i="38"/>
  <c r="HQ151" i="38"/>
  <c r="BA150" i="38"/>
  <c r="BA149" i="38"/>
  <c r="BA152" i="38"/>
  <c r="BA151" i="38"/>
  <c r="DA151" i="38"/>
  <c r="DA150" i="38"/>
  <c r="DA152" i="38"/>
  <c r="DA149" i="38"/>
  <c r="IR151" i="38"/>
  <c r="IR150" i="38"/>
  <c r="IR149" i="38"/>
  <c r="IR152" i="38"/>
  <c r="BK149" i="38"/>
  <c r="BK150" i="38"/>
  <c r="BK152" i="38"/>
  <c r="BK151" i="38"/>
  <c r="GK150" i="38"/>
  <c r="GK149" i="38"/>
  <c r="GK152" i="38"/>
  <c r="GK151" i="38"/>
  <c r="Y150" i="38"/>
  <c r="Y149" i="38"/>
  <c r="Y151" i="38"/>
  <c r="Y152" i="38"/>
  <c r="AY151" i="38"/>
  <c r="AY150" i="38"/>
  <c r="AY152" i="38"/>
  <c r="AY149" i="38"/>
  <c r="CN151" i="38"/>
  <c r="CN150" i="38"/>
  <c r="CN152" i="38"/>
  <c r="CN149" i="38"/>
  <c r="BL150" i="38"/>
  <c r="BL149" i="38"/>
  <c r="BL151" i="38"/>
  <c r="BL152" i="38"/>
  <c r="CP150" i="38"/>
  <c r="CP149" i="38"/>
  <c r="CP152" i="38"/>
  <c r="CP151" i="38"/>
  <c r="FH150" i="38"/>
  <c r="FH151" i="38"/>
  <c r="FH152" i="38"/>
  <c r="FH149" i="38"/>
  <c r="EY152" i="38"/>
  <c r="EY150" i="38"/>
  <c r="EY149" i="38"/>
  <c r="EY151" i="38"/>
  <c r="AZ152" i="38"/>
  <c r="AZ151" i="38"/>
  <c r="AZ150" i="38"/>
  <c r="AZ149" i="38"/>
  <c r="AR150" i="38"/>
  <c r="AR149" i="38"/>
  <c r="AR152" i="38"/>
  <c r="AR151" i="38"/>
  <c r="AA151" i="38"/>
  <c r="AA150" i="38"/>
  <c r="AA152" i="38"/>
  <c r="AA149" i="38"/>
  <c r="AU149" i="38"/>
  <c r="AU152" i="38"/>
  <c r="AU151" i="38"/>
  <c r="AU150" i="38"/>
  <c r="CL151" i="38"/>
  <c r="CL152" i="38"/>
  <c r="CL150" i="38"/>
  <c r="CL149" i="38"/>
  <c r="GY149" i="38"/>
  <c r="GY150" i="38"/>
  <c r="GY152" i="38"/>
  <c r="GY151" i="38"/>
  <c r="FI152" i="38"/>
  <c r="FI151" i="38"/>
  <c r="FI150" i="38"/>
  <c r="FI149" i="38"/>
  <c r="EB151" i="38"/>
  <c r="EB149" i="38"/>
  <c r="EB150" i="38"/>
  <c r="EB152" i="38"/>
  <c r="HT152" i="38"/>
  <c r="HT149" i="38"/>
  <c r="HT151" i="38"/>
  <c r="HT150" i="38"/>
  <c r="DX149" i="38"/>
  <c r="DX150" i="38"/>
  <c r="DX151" i="38"/>
  <c r="DX152" i="38"/>
  <c r="FB149" i="38"/>
  <c r="FB150" i="38"/>
  <c r="FB152" i="38"/>
  <c r="FB151" i="38"/>
  <c r="EJ152" i="38"/>
  <c r="EJ151" i="38"/>
  <c r="EJ150" i="38"/>
  <c r="EJ149" i="38"/>
  <c r="HS151" i="38"/>
  <c r="HS149" i="38"/>
  <c r="HS152" i="38"/>
  <c r="HS150" i="38"/>
  <c r="DL150" i="38"/>
  <c r="DL151" i="38"/>
  <c r="DL152" i="38"/>
  <c r="DL149" i="38"/>
  <c r="BG151" i="38"/>
  <c r="BG150" i="38"/>
  <c r="BG152" i="38"/>
  <c r="BG149" i="38"/>
  <c r="AG149" i="38"/>
  <c r="AG152" i="38"/>
  <c r="AG150" i="38"/>
  <c r="AG151" i="38"/>
  <c r="JF151" i="38"/>
  <c r="JF152" i="38"/>
  <c r="JF149" i="38"/>
  <c r="JF150" i="38"/>
  <c r="IX151" i="38"/>
  <c r="IX152" i="38"/>
  <c r="IX150" i="38"/>
  <c r="IX149" i="38"/>
  <c r="I149" i="38"/>
  <c r="I152" i="38"/>
  <c r="I151" i="38"/>
  <c r="I150" i="38"/>
  <c r="HG152" i="38"/>
  <c r="HG149" i="38"/>
  <c r="HG151" i="38"/>
  <c r="HG150" i="38"/>
  <c r="DE149" i="38"/>
  <c r="DE151" i="38"/>
  <c r="DE152" i="38"/>
  <c r="DE150" i="38"/>
  <c r="H149" i="38"/>
  <c r="H150" i="38"/>
  <c r="H151" i="38"/>
  <c r="H152" i="38"/>
  <c r="EF152" i="38"/>
  <c r="EF151" i="38"/>
  <c r="EF149" i="38"/>
  <c r="EF150" i="38"/>
  <c r="JD151" i="38"/>
  <c r="JD149" i="38"/>
  <c r="JD150" i="38"/>
  <c r="JD152" i="38"/>
  <c r="AL149" i="38"/>
  <c r="AL151" i="38"/>
  <c r="AL152" i="38"/>
  <c r="AL150" i="38"/>
  <c r="FJ152" i="38"/>
  <c r="FJ151" i="38"/>
  <c r="FJ149" i="38"/>
  <c r="FJ150" i="38"/>
  <c r="AI152" i="38"/>
  <c r="AI151" i="38"/>
  <c r="AI150" i="38"/>
  <c r="AI149" i="38"/>
  <c r="DG152" i="38"/>
  <c r="DG151" i="38"/>
  <c r="DG149" i="38"/>
  <c r="DG150" i="38"/>
  <c r="FP152" i="38"/>
  <c r="FP151" i="38"/>
  <c r="FP149" i="38"/>
  <c r="FP150" i="38"/>
  <c r="BN152" i="38"/>
  <c r="BN151" i="38"/>
  <c r="BN150" i="38"/>
  <c r="BN149" i="38"/>
  <c r="II152" i="38"/>
  <c r="II151" i="38"/>
  <c r="II150" i="38"/>
  <c r="II149" i="38"/>
  <c r="JM152" i="38"/>
  <c r="JM151" i="38"/>
  <c r="JM150" i="38"/>
  <c r="JM149" i="38"/>
  <c r="FK152" i="38"/>
  <c r="FK151" i="38"/>
  <c r="FK149" i="38"/>
  <c r="FK150" i="38"/>
  <c r="BI152" i="38"/>
  <c r="BI151" i="38"/>
  <c r="BI150" i="38"/>
  <c r="BI149" i="38"/>
  <c r="DH151" i="38"/>
  <c r="DH152" i="38"/>
  <c r="DH149" i="38"/>
  <c r="DH150" i="38"/>
  <c r="IF151" i="38"/>
  <c r="IF152" i="38"/>
  <c r="IF149" i="38"/>
  <c r="IF150" i="38"/>
  <c r="N152" i="38"/>
  <c r="N151" i="38"/>
  <c r="N150" i="38"/>
  <c r="N149" i="38"/>
  <c r="EL152" i="38"/>
  <c r="EL151" i="38"/>
  <c r="EL149" i="38"/>
  <c r="EL150" i="38"/>
  <c r="JJ151" i="38"/>
  <c r="JJ152" i="38"/>
  <c r="JJ149" i="38"/>
  <c r="JJ150" i="38"/>
  <c r="HK149" i="38"/>
  <c r="HK152" i="38"/>
  <c r="HK150" i="38"/>
  <c r="HK151" i="38"/>
  <c r="T150" i="38"/>
  <c r="T149" i="38"/>
  <c r="T152" i="38"/>
  <c r="T151" i="38"/>
  <c r="DY149" i="38"/>
  <c r="DY152" i="38"/>
  <c r="DY151" i="38"/>
  <c r="DY150" i="38"/>
  <c r="IP149" i="38"/>
  <c r="IP151" i="38"/>
  <c r="IP152" i="38"/>
  <c r="IP150" i="38"/>
  <c r="IU149" i="38"/>
  <c r="IU152" i="38"/>
  <c r="IU150" i="38"/>
  <c r="IU151" i="38"/>
  <c r="S149" i="38"/>
  <c r="S152" i="38"/>
  <c r="S150" i="38"/>
  <c r="S151" i="38"/>
  <c r="AW149" i="38"/>
  <c r="AW152" i="38"/>
  <c r="AW151" i="38"/>
  <c r="AW150" i="38"/>
  <c r="AB150" i="38"/>
  <c r="AB152" i="38"/>
  <c r="AB149" i="38"/>
  <c r="AB151" i="38"/>
  <c r="FO151" i="38"/>
  <c r="FO150" i="38"/>
  <c r="FO152" i="38"/>
  <c r="FO149" i="38"/>
  <c r="GS150" i="38"/>
  <c r="GS152" i="38"/>
  <c r="GS149" i="38"/>
  <c r="GS151" i="38"/>
  <c r="ES149" i="38"/>
  <c r="ES152" i="38"/>
  <c r="ES151" i="38"/>
  <c r="ES150" i="38"/>
  <c r="BC149" i="38"/>
  <c r="BC150" i="38"/>
  <c r="BC152" i="38"/>
  <c r="BC151" i="38"/>
  <c r="GW150" i="38"/>
  <c r="GW152" i="38"/>
  <c r="GW149" i="38"/>
  <c r="GW151" i="38"/>
  <c r="BD151" i="38"/>
  <c r="BD150" i="38"/>
  <c r="BD152" i="38"/>
  <c r="BD149" i="38"/>
  <c r="GB152" i="38"/>
  <c r="GB151" i="38"/>
  <c r="GB149" i="38"/>
  <c r="GB150" i="38"/>
  <c r="CH152" i="38"/>
  <c r="CH151" i="38"/>
  <c r="CH149" i="38"/>
  <c r="CH150" i="38"/>
  <c r="HF152" i="38"/>
  <c r="HF151" i="38"/>
  <c r="HF149" i="38"/>
  <c r="HF150" i="38"/>
  <c r="N7" i="49"/>
  <c r="Q7" i="49"/>
  <c r="O7" i="49"/>
  <c r="K16" i="48"/>
  <c r="L16" i="48" s="1"/>
  <c r="L16" i="47"/>
  <c r="M16" i="47" s="1"/>
  <c r="W31" i="48"/>
  <c r="O14" i="48"/>
  <c r="P14" i="48" s="1"/>
  <c r="P14" i="47"/>
  <c r="G29" i="49"/>
  <c r="H29" i="49" s="1"/>
  <c r="F29" i="49"/>
  <c r="I29" i="49" s="1"/>
  <c r="O44" i="48"/>
  <c r="P44" i="48" s="1"/>
  <c r="P44" i="47"/>
  <c r="K36" i="48"/>
  <c r="L36" i="48" s="1"/>
  <c r="L36" i="47"/>
  <c r="M36" i="47" s="1"/>
  <c r="O8" i="48"/>
  <c r="P8" i="48" s="1"/>
  <c r="P8" i="47"/>
  <c r="K27" i="49"/>
  <c r="L27" i="49" s="1"/>
  <c r="J27" i="49"/>
  <c r="M27" i="49" s="1"/>
  <c r="J12" i="48"/>
  <c r="G12" i="31"/>
  <c r="F19" i="31"/>
  <c r="F19" i="48"/>
  <c r="F39" i="31"/>
  <c r="F39" i="48"/>
  <c r="G44" i="48"/>
  <c r="H44" i="48" s="1"/>
  <c r="H44" i="47"/>
  <c r="I44" i="47" s="1"/>
  <c r="K34" i="48"/>
  <c r="L34" i="48" s="1"/>
  <c r="L34" i="47"/>
  <c r="M34" i="47" s="1"/>
  <c r="G30" i="31"/>
  <c r="J30" i="48"/>
  <c r="H9" i="47"/>
  <c r="I9" i="47" s="1"/>
  <c r="G9" i="48"/>
  <c r="H9" i="48" s="1"/>
  <c r="DS150" i="27"/>
  <c r="DS152" i="27"/>
  <c r="DS151" i="27"/>
  <c r="DS149" i="27"/>
  <c r="V11" i="45"/>
  <c r="AG11" i="45" s="1"/>
  <c r="Z11" i="45"/>
  <c r="AA11" i="45"/>
  <c r="U11" i="45"/>
  <c r="AE11" i="45" s="1"/>
  <c r="Y11" i="45"/>
  <c r="G36" i="31"/>
  <c r="J36" i="48"/>
  <c r="F30" i="31"/>
  <c r="F30" i="48"/>
  <c r="AJ8" i="48"/>
  <c r="AQ33" i="50"/>
  <c r="AM33" i="50"/>
  <c r="G12" i="48"/>
  <c r="H12" i="48" s="1"/>
  <c r="H12" i="47"/>
  <c r="I12" i="47" s="1"/>
  <c r="G36" i="49"/>
  <c r="H36" i="49" s="1"/>
  <c r="F36" i="49"/>
  <c r="I36" i="49" s="1"/>
  <c r="G42" i="48"/>
  <c r="H42" i="48" s="1"/>
  <c r="I42" i="48" s="1"/>
  <c r="H42" i="47"/>
  <c r="I42" i="47" s="1"/>
  <c r="N32" i="49"/>
  <c r="Q32" i="49" s="1"/>
  <c r="O32" i="49"/>
  <c r="P32" i="49" s="1"/>
  <c r="O24" i="48"/>
  <c r="P24" i="48" s="1"/>
  <c r="P24" i="47"/>
  <c r="J24" i="49"/>
  <c r="M24" i="49" s="1"/>
  <c r="K24" i="49"/>
  <c r="L24" i="49" s="1"/>
  <c r="G24" i="48"/>
  <c r="H24" i="48" s="1"/>
  <c r="H24" i="47"/>
  <c r="I24" i="47" s="1"/>
  <c r="J20" i="49"/>
  <c r="K20" i="49"/>
  <c r="L20" i="49" s="1"/>
  <c r="M20" i="49" s="1"/>
  <c r="G20" i="31"/>
  <c r="J20" i="48"/>
  <c r="HD151" i="27"/>
  <c r="HD150" i="27"/>
  <c r="HD149" i="27"/>
  <c r="HD152" i="27"/>
  <c r="AF23" i="47"/>
  <c r="AE23" i="48"/>
  <c r="AF23" i="48" s="1"/>
  <c r="O45" i="48"/>
  <c r="P45" i="48" s="1"/>
  <c r="P45" i="47"/>
  <c r="K32" i="48"/>
  <c r="L32" i="48" s="1"/>
  <c r="L32" i="47"/>
  <c r="M32" i="47" s="1"/>
  <c r="K38" i="48"/>
  <c r="L38" i="48" s="1"/>
  <c r="L38" i="47"/>
  <c r="M38" i="47" s="1"/>
  <c r="G19" i="31"/>
  <c r="J19" i="48"/>
  <c r="O34" i="48"/>
  <c r="P34" i="48" s="1"/>
  <c r="P34" i="47"/>
  <c r="AM30" i="50"/>
  <c r="AQ30" i="50"/>
  <c r="O27" i="48"/>
  <c r="P27" i="48" s="1"/>
  <c r="P27" i="47"/>
  <c r="K15" i="48"/>
  <c r="L15" i="48" s="1"/>
  <c r="L15" i="47"/>
  <c r="M15" i="47" s="1"/>
  <c r="G7" i="49"/>
  <c r="F7" i="49"/>
  <c r="O39" i="48"/>
  <c r="P39" i="48" s="1"/>
  <c r="P39" i="47"/>
  <c r="G17" i="48"/>
  <c r="H17" i="48" s="1"/>
  <c r="H17" i="47"/>
  <c r="I17" i="47" s="1"/>
  <c r="AL17" i="47" s="1"/>
  <c r="K11" i="49"/>
  <c r="L11" i="49" s="1"/>
  <c r="M11" i="49" s="1"/>
  <c r="J11" i="49"/>
  <c r="O26" i="48"/>
  <c r="P26" i="48" s="1"/>
  <c r="P26" i="47"/>
  <c r="AF27" i="47"/>
  <c r="AE27" i="48"/>
  <c r="AF27" i="48" s="1"/>
  <c r="Q22" i="49"/>
  <c r="O22" i="49"/>
  <c r="P22" i="49" s="1"/>
  <c r="N22" i="49"/>
  <c r="F35" i="31"/>
  <c r="F35" i="48"/>
  <c r="G11" i="48"/>
  <c r="H11" i="48" s="1"/>
  <c r="H11" i="47"/>
  <c r="I11" i="47" s="1"/>
  <c r="G32" i="31"/>
  <c r="J32" i="48"/>
  <c r="J32" i="49"/>
  <c r="K32" i="49"/>
  <c r="L32" i="49" s="1"/>
  <c r="M32" i="49" s="1"/>
  <c r="G40" i="48"/>
  <c r="H40" i="48" s="1"/>
  <c r="H40" i="47"/>
  <c r="I40" i="47" s="1"/>
  <c r="P22" i="47"/>
  <c r="O22" i="48"/>
  <c r="P22" i="48" s="1"/>
  <c r="G35" i="49"/>
  <c r="H35" i="49" s="1"/>
  <c r="F35" i="49"/>
  <c r="I35" i="49"/>
  <c r="O23" i="48"/>
  <c r="P23" i="48" s="1"/>
  <c r="P23" i="47"/>
  <c r="M41" i="31"/>
  <c r="AH41" i="48"/>
  <c r="AK41" i="48" s="1"/>
  <c r="K23" i="48"/>
  <c r="L23" i="48" s="1"/>
  <c r="L23" i="47"/>
  <c r="M23" i="47" s="1"/>
  <c r="W16" i="48"/>
  <c r="X16" i="48" s="1"/>
  <c r="P8" i="50"/>
  <c r="N4" i="50"/>
  <c r="P4" i="50" s="1"/>
  <c r="O4" i="50"/>
  <c r="G16" i="48"/>
  <c r="H16" i="48" s="1"/>
  <c r="H16" i="47"/>
  <c r="I16" i="47" s="1"/>
  <c r="K19" i="49"/>
  <c r="L19" i="49" s="1"/>
  <c r="J19" i="49"/>
  <c r="M19" i="49" s="1"/>
  <c r="HR150" i="27"/>
  <c r="HR151" i="27"/>
  <c r="HR149" i="27"/>
  <c r="HR152" i="27"/>
  <c r="FY149" i="27"/>
  <c r="FY150" i="27"/>
  <c r="FY152" i="27"/>
  <c r="FY151" i="27"/>
  <c r="IH151" i="27"/>
  <c r="IH149" i="27"/>
  <c r="IH150" i="27"/>
  <c r="IH152" i="27"/>
  <c r="FG152" i="27"/>
  <c r="FG150" i="27"/>
  <c r="FG151" i="27"/>
  <c r="FG149" i="27"/>
  <c r="DZ152" i="27"/>
  <c r="DZ150" i="27"/>
  <c r="DZ149" i="27"/>
  <c r="DZ151" i="27"/>
  <c r="EU149" i="27"/>
  <c r="EU150" i="27"/>
  <c r="EU152" i="27"/>
  <c r="EU151" i="27"/>
  <c r="AY152" i="27"/>
  <c r="AY149" i="27"/>
  <c r="AY150" i="27"/>
  <c r="AY151" i="27"/>
  <c r="CD151" i="27"/>
  <c r="CD149" i="27"/>
  <c r="CD150" i="27"/>
  <c r="CD152" i="27"/>
  <c r="BW152" i="27"/>
  <c r="BW149" i="27"/>
  <c r="BW151" i="27"/>
  <c r="BW150" i="27"/>
  <c r="DX149" i="27"/>
  <c r="DX152" i="27"/>
  <c r="DX151" i="27"/>
  <c r="DX150" i="27"/>
  <c r="AB150" i="27"/>
  <c r="AB152" i="27"/>
  <c r="AB151" i="27"/>
  <c r="AB149" i="27"/>
  <c r="HG152" i="27"/>
  <c r="HG150" i="27"/>
  <c r="HG151" i="27"/>
  <c r="HG149" i="27"/>
  <c r="GP151" i="27"/>
  <c r="GP149" i="27"/>
  <c r="GP150" i="27"/>
  <c r="GP152" i="27"/>
  <c r="K152" i="27"/>
  <c r="K151" i="27"/>
  <c r="K149" i="27"/>
  <c r="K150" i="27"/>
  <c r="FT149" i="27"/>
  <c r="FT151" i="27"/>
  <c r="FT152" i="27"/>
  <c r="FT150" i="27"/>
  <c r="EN149" i="27"/>
  <c r="EN151" i="27"/>
  <c r="EN152" i="27"/>
  <c r="EN150" i="27"/>
  <c r="BE150" i="27"/>
  <c r="BE149" i="27"/>
  <c r="BE151" i="27"/>
  <c r="BE152" i="27"/>
  <c r="HL149" i="27"/>
  <c r="HL150" i="27"/>
  <c r="HL152" i="27"/>
  <c r="HL151" i="27"/>
  <c r="EA151" i="27"/>
  <c r="EA152" i="27"/>
  <c r="EA150" i="27"/>
  <c r="EA149" i="27"/>
  <c r="AR149" i="27"/>
  <c r="AR150" i="27"/>
  <c r="AR152" i="27"/>
  <c r="AR151" i="27"/>
  <c r="JO151" i="27"/>
  <c r="JO150" i="27"/>
  <c r="JO152" i="27"/>
  <c r="JO149" i="27"/>
  <c r="EW152" i="27"/>
  <c r="EW150" i="27"/>
  <c r="EW149" i="27"/>
  <c r="EW151" i="27"/>
  <c r="HI150" i="27"/>
  <c r="HI152" i="27"/>
  <c r="HI151" i="27"/>
  <c r="HI149" i="27"/>
  <c r="DN151" i="27"/>
  <c r="DN149" i="27"/>
  <c r="DN150" i="27"/>
  <c r="DN152" i="27"/>
  <c r="BF152" i="27"/>
  <c r="BF151" i="27"/>
  <c r="BF149" i="27"/>
  <c r="BF150" i="27"/>
  <c r="GD151" i="27"/>
  <c r="GD150" i="27"/>
  <c r="GD149" i="27"/>
  <c r="GD152" i="27"/>
  <c r="HT150" i="27"/>
  <c r="HT149" i="27"/>
  <c r="HT152" i="27"/>
  <c r="HT151" i="27"/>
  <c r="G151" i="27"/>
  <c r="G149" i="27"/>
  <c r="G150" i="27"/>
  <c r="G152" i="27"/>
  <c r="HE149" i="27"/>
  <c r="HE150" i="27"/>
  <c r="HE151" i="27"/>
  <c r="HE152" i="27"/>
  <c r="AK151" i="27"/>
  <c r="AK149" i="27"/>
  <c r="AK152" i="27"/>
  <c r="AK150" i="27"/>
  <c r="O151" i="27"/>
  <c r="O152" i="27"/>
  <c r="O150" i="27"/>
  <c r="O149" i="27"/>
  <c r="BY152" i="27"/>
  <c r="BY149" i="27"/>
  <c r="BY150" i="27"/>
  <c r="BY151" i="27"/>
  <c r="CH151" i="27"/>
  <c r="CH149" i="27"/>
  <c r="CH150" i="27"/>
  <c r="CH152" i="27"/>
  <c r="JB151" i="27"/>
  <c r="JB149" i="27"/>
  <c r="JB150" i="27"/>
  <c r="JB152" i="27"/>
  <c r="Z151" i="27"/>
  <c r="Z149" i="27"/>
  <c r="Z150" i="27"/>
  <c r="Z152" i="27"/>
  <c r="EX152" i="27"/>
  <c r="EX151" i="27"/>
  <c r="EX150" i="27"/>
  <c r="EX149" i="27"/>
  <c r="JF151" i="27"/>
  <c r="JF150" i="27"/>
  <c r="JF149" i="27"/>
  <c r="JF152" i="27"/>
  <c r="EO152" i="27"/>
  <c r="EO149" i="27"/>
  <c r="EO150" i="27"/>
  <c r="EO151" i="27"/>
  <c r="DO151" i="27"/>
  <c r="DO149" i="27"/>
  <c r="DO150" i="27"/>
  <c r="DO152" i="27"/>
  <c r="IB149" i="27"/>
  <c r="IB150" i="27"/>
  <c r="IB152" i="27"/>
  <c r="IB151" i="27"/>
  <c r="BH151" i="27"/>
  <c r="BH150" i="27"/>
  <c r="BH152" i="27"/>
  <c r="BH149" i="27"/>
  <c r="AD152" i="27"/>
  <c r="AD151" i="27"/>
  <c r="AD150" i="27"/>
  <c r="AD149" i="27"/>
  <c r="CP150" i="27"/>
  <c r="CP152" i="27"/>
  <c r="CP151" i="27"/>
  <c r="CP149" i="27"/>
  <c r="FB152" i="27"/>
  <c r="FB151" i="27"/>
  <c r="FB150" i="27"/>
  <c r="FB149" i="27"/>
  <c r="HN150" i="27"/>
  <c r="HN152" i="27"/>
  <c r="HN151" i="27"/>
  <c r="HN149" i="27"/>
  <c r="EV150" i="27"/>
  <c r="EV151" i="27"/>
  <c r="EV149" i="27"/>
  <c r="EV152" i="27"/>
  <c r="JM152" i="27"/>
  <c r="JM149" i="27"/>
  <c r="JM151" i="27"/>
  <c r="JM150" i="27"/>
  <c r="CK152" i="27"/>
  <c r="CK151" i="27"/>
  <c r="CK149" i="27"/>
  <c r="CK150" i="27"/>
  <c r="IR151" i="27"/>
  <c r="IR149" i="27"/>
  <c r="IR150" i="27"/>
  <c r="IR152" i="27"/>
  <c r="FI151" i="27"/>
  <c r="FI150" i="27"/>
  <c r="FI149" i="27"/>
  <c r="FI152" i="27"/>
  <c r="BX151" i="27"/>
  <c r="BX149" i="27"/>
  <c r="BX150" i="27"/>
  <c r="BX152" i="27"/>
  <c r="AE149" i="27"/>
  <c r="AE152" i="27"/>
  <c r="AE151" i="27"/>
  <c r="AE150" i="27"/>
  <c r="FD149" i="27"/>
  <c r="FD152" i="27"/>
  <c r="FD151" i="27"/>
  <c r="FD150" i="27"/>
  <c r="DL152" i="27"/>
  <c r="DL150" i="27"/>
  <c r="DL151" i="27"/>
  <c r="DL149" i="27"/>
  <c r="DY149" i="27"/>
  <c r="DY150" i="27"/>
  <c r="DY152" i="27"/>
  <c r="DY151" i="27"/>
  <c r="IE149" i="27"/>
  <c r="IE152" i="27"/>
  <c r="IE151" i="27"/>
  <c r="IE150" i="27"/>
  <c r="DG149" i="27"/>
  <c r="DG152" i="27"/>
  <c r="DG151" i="27"/>
  <c r="DG150" i="27"/>
  <c r="IV150" i="27"/>
  <c r="IV152" i="27"/>
  <c r="IV149" i="27"/>
  <c r="IV151" i="27"/>
  <c r="GY150" i="27"/>
  <c r="GY152" i="27"/>
  <c r="GY149" i="27"/>
  <c r="GY151" i="27"/>
  <c r="HQ151" i="27"/>
  <c r="HQ150" i="27"/>
  <c r="HQ152" i="27"/>
  <c r="HQ149" i="27"/>
  <c r="FK151" i="27"/>
  <c r="CZ149" i="27"/>
  <c r="CZ152" i="27"/>
  <c r="CZ151" i="27"/>
  <c r="CZ150" i="27"/>
  <c r="IC151" i="27"/>
  <c r="IC150" i="27"/>
  <c r="IC149" i="27"/>
  <c r="IC152" i="27"/>
  <c r="GW150" i="27"/>
  <c r="GW149" i="27"/>
  <c r="GW151" i="27"/>
  <c r="GW152" i="27"/>
  <c r="GJ150" i="27"/>
  <c r="GJ149" i="27"/>
  <c r="GJ152" i="27"/>
  <c r="GJ151" i="27"/>
  <c r="CS151" i="27"/>
  <c r="CS149" i="27"/>
  <c r="CS150" i="27"/>
  <c r="CS152" i="27"/>
  <c r="HX150" i="27"/>
  <c r="HX151" i="27"/>
  <c r="HX152" i="27"/>
  <c r="HX149" i="27"/>
  <c r="GR152" i="27"/>
  <c r="GR151" i="27"/>
  <c r="GR149" i="27"/>
  <c r="GR150" i="27"/>
  <c r="K47" i="48"/>
  <c r="L47" i="48" s="1"/>
  <c r="L47" i="47"/>
  <c r="M47" i="47" s="1"/>
  <c r="G22" i="48"/>
  <c r="H22" i="48" s="1"/>
  <c r="H22" i="47"/>
  <c r="I22" i="47" s="1"/>
  <c r="F36" i="31"/>
  <c r="F36" i="48"/>
  <c r="GG150" i="27"/>
  <c r="GG149" i="27"/>
  <c r="GG152" i="27"/>
  <c r="GG151" i="27"/>
  <c r="F25" i="48"/>
  <c r="F25" i="31"/>
  <c r="O149" i="38"/>
  <c r="O151" i="38"/>
  <c r="O152" i="38"/>
  <c r="O150" i="38"/>
  <c r="FD149" i="38"/>
  <c r="FD150" i="38"/>
  <c r="FD151" i="38"/>
  <c r="FD152" i="38"/>
  <c r="DQ149" i="38"/>
  <c r="DQ152" i="38"/>
  <c r="DQ150" i="38"/>
  <c r="DQ151" i="38"/>
  <c r="JC149" i="38"/>
  <c r="JC151" i="38"/>
  <c r="JC152" i="38"/>
  <c r="JC150" i="38"/>
  <c r="IO151" i="38"/>
  <c r="IO150" i="38"/>
  <c r="IO149" i="38"/>
  <c r="IO152" i="38"/>
  <c r="BE149" i="38"/>
  <c r="BE152" i="38"/>
  <c r="BE151" i="38"/>
  <c r="BE150" i="38"/>
  <c r="CC150" i="38"/>
  <c r="CC149" i="38"/>
  <c r="CC152" i="38"/>
  <c r="CC151" i="38"/>
  <c r="BS149" i="38"/>
  <c r="BS150" i="38"/>
  <c r="BS152" i="38"/>
  <c r="BS151" i="38"/>
  <c r="GJ149" i="38"/>
  <c r="GJ150" i="38"/>
  <c r="GJ151" i="38"/>
  <c r="GJ152" i="38"/>
  <c r="HN149" i="38"/>
  <c r="HN150" i="38"/>
  <c r="HN151" i="38"/>
  <c r="HN152" i="38"/>
  <c r="FX152" i="38"/>
  <c r="FX151" i="38"/>
  <c r="FX149" i="38"/>
  <c r="FX150" i="38"/>
  <c r="Z150" i="38"/>
  <c r="Z149" i="38"/>
  <c r="Z152" i="38"/>
  <c r="Z151" i="38"/>
  <c r="CD151" i="38"/>
  <c r="CD150" i="38"/>
  <c r="CD152" i="38"/>
  <c r="CD149" i="38"/>
  <c r="HZ152" i="38"/>
  <c r="HZ150" i="38"/>
  <c r="HZ149" i="38"/>
  <c r="HZ151" i="38"/>
  <c r="CQ149" i="38"/>
  <c r="CQ150" i="38"/>
  <c r="CQ152" i="38"/>
  <c r="CQ151" i="38"/>
  <c r="EH149" i="38"/>
  <c r="EH150" i="38"/>
  <c r="EH152" i="38"/>
  <c r="EH151" i="38"/>
  <c r="GQ149" i="38"/>
  <c r="GQ150" i="38"/>
  <c r="GQ152" i="38"/>
  <c r="GQ151" i="38"/>
  <c r="CO150" i="38"/>
  <c r="CO149" i="38"/>
  <c r="CO152" i="38"/>
  <c r="CO151" i="38"/>
  <c r="IV149" i="38"/>
  <c r="IV150" i="38"/>
  <c r="IV151" i="38"/>
  <c r="IV152" i="38"/>
  <c r="DW149" i="38"/>
  <c r="DW150" i="38"/>
  <c r="DW152" i="38"/>
  <c r="DW151" i="38"/>
  <c r="CT149" i="38"/>
  <c r="CT151" i="38"/>
  <c r="CT152" i="38"/>
  <c r="CT150" i="38"/>
  <c r="DC151" i="38"/>
  <c r="DC152" i="38"/>
  <c r="DC150" i="38"/>
  <c r="DC149" i="38"/>
  <c r="EG149" i="38"/>
  <c r="EG150" i="38"/>
  <c r="EG152" i="38"/>
  <c r="EG151" i="38"/>
  <c r="CG152" i="38"/>
  <c r="CG151" i="38"/>
  <c r="CG149" i="38"/>
  <c r="CG150" i="38"/>
  <c r="W151" i="38"/>
  <c r="W149" i="38"/>
  <c r="W152" i="38"/>
  <c r="W150" i="38"/>
  <c r="FQ151" i="38"/>
  <c r="FQ150" i="38"/>
  <c r="FQ152" i="38"/>
  <c r="FQ149" i="38"/>
  <c r="AN149" i="38"/>
  <c r="AN151" i="38"/>
  <c r="AN152" i="38"/>
  <c r="AN150" i="38"/>
  <c r="FL151" i="38"/>
  <c r="FL150" i="38"/>
  <c r="FL152" i="38"/>
  <c r="FL149" i="38"/>
  <c r="BR151" i="38"/>
  <c r="BR150" i="38"/>
  <c r="BR149" i="38"/>
  <c r="BR152" i="38"/>
  <c r="GP150" i="38"/>
  <c r="GP149" i="38"/>
  <c r="GP152" i="38"/>
  <c r="GP151" i="38"/>
  <c r="JH151" i="38"/>
  <c r="JH152" i="38"/>
  <c r="JH150" i="38"/>
  <c r="JH149" i="38"/>
  <c r="EC152" i="38"/>
  <c r="EC151" i="38"/>
  <c r="EC150" i="38"/>
  <c r="EC149" i="38"/>
  <c r="FC152" i="38"/>
  <c r="FC151" i="38"/>
  <c r="FC149" i="38"/>
  <c r="FC150" i="38"/>
  <c r="DS152" i="38"/>
  <c r="DS151" i="38"/>
  <c r="DS149" i="38"/>
  <c r="DS150" i="38"/>
  <c r="CS152" i="38"/>
  <c r="CS151" i="38"/>
  <c r="CS150" i="38"/>
  <c r="CS149" i="38"/>
  <c r="K150" i="38"/>
  <c r="K152" i="38"/>
  <c r="K151" i="38"/>
  <c r="K149" i="38"/>
  <c r="AO152" i="38"/>
  <c r="AO149" i="38"/>
  <c r="AO151" i="38"/>
  <c r="AO150" i="38"/>
  <c r="HW152" i="38"/>
  <c r="HW150" i="38"/>
  <c r="HW149" i="38"/>
  <c r="HW151" i="38"/>
  <c r="DU152" i="38"/>
  <c r="DU151" i="38"/>
  <c r="DU150" i="38"/>
  <c r="DU149" i="38"/>
  <c r="P151" i="38"/>
  <c r="P152" i="38"/>
  <c r="P150" i="38"/>
  <c r="P149" i="38"/>
  <c r="EN151" i="38"/>
  <c r="EN152" i="38"/>
  <c r="EN149" i="38"/>
  <c r="EN150" i="38"/>
  <c r="JL151" i="38"/>
  <c r="JL152" i="38"/>
  <c r="JL149" i="38"/>
  <c r="JL150" i="38"/>
  <c r="AT152" i="38"/>
  <c r="AT151" i="38"/>
  <c r="AT150" i="38"/>
  <c r="AT149" i="38"/>
  <c r="FR152" i="38"/>
  <c r="FR151" i="38"/>
  <c r="FR149" i="38"/>
  <c r="FR150" i="38"/>
  <c r="JP149" i="38"/>
  <c r="JP150" i="38"/>
  <c r="JP151" i="38"/>
  <c r="JP152" i="38"/>
  <c r="AJ149" i="38"/>
  <c r="AJ152" i="38"/>
  <c r="AJ151" i="38"/>
  <c r="AJ150" i="38"/>
  <c r="HI150" i="38"/>
  <c r="HI149" i="38"/>
  <c r="HI152" i="38"/>
  <c r="HI151" i="38"/>
  <c r="BQ149" i="38"/>
  <c r="BQ152" i="38"/>
  <c r="BQ151" i="38"/>
  <c r="BQ150" i="38"/>
  <c r="EA150" i="38"/>
  <c r="EA152" i="38"/>
  <c r="EA149" i="38"/>
  <c r="EA151" i="38"/>
  <c r="EQ150" i="38"/>
  <c r="EQ152" i="38"/>
  <c r="EQ149" i="38"/>
  <c r="EQ151" i="38"/>
  <c r="FU149" i="38"/>
  <c r="FU152" i="38"/>
  <c r="FU151" i="38"/>
  <c r="FU150" i="38"/>
  <c r="DB149" i="38"/>
  <c r="DB150" i="38"/>
  <c r="DB152" i="38"/>
  <c r="DB151" i="38"/>
  <c r="FV149" i="38"/>
  <c r="FV150" i="38"/>
  <c r="FV152" i="38"/>
  <c r="FV151" i="38"/>
  <c r="DO150" i="38"/>
  <c r="DO152" i="38"/>
  <c r="DO151" i="38"/>
  <c r="DO149" i="38"/>
  <c r="M149" i="38"/>
  <c r="M152" i="38"/>
  <c r="M151" i="38"/>
  <c r="M150" i="38"/>
  <c r="JI150" i="38"/>
  <c r="JI152" i="38"/>
  <c r="JI151" i="38"/>
  <c r="JI149" i="38"/>
  <c r="CJ151" i="38"/>
  <c r="CJ150" i="38"/>
  <c r="CJ149" i="38"/>
  <c r="CJ152" i="38"/>
  <c r="HH151" i="38"/>
  <c r="HH149" i="38"/>
  <c r="HH150" i="38"/>
  <c r="HH152" i="38"/>
  <c r="DN150" i="38"/>
  <c r="DN151" i="38"/>
  <c r="DN152" i="38"/>
  <c r="DN149" i="38"/>
  <c r="IL151" i="38"/>
  <c r="IL150" i="38"/>
  <c r="IL149" i="38"/>
  <c r="IL152" i="38"/>
  <c r="O11" i="49"/>
  <c r="P11" i="49" s="1"/>
  <c r="N11" i="49"/>
  <c r="Q11" i="49" s="1"/>
  <c r="K29" i="48"/>
  <c r="L29" i="48" s="1"/>
  <c r="M29" i="48" s="1"/>
  <c r="L29" i="47"/>
  <c r="M29" i="47" s="1"/>
  <c r="F38" i="31"/>
  <c r="F38" i="48"/>
  <c r="O43" i="48"/>
  <c r="P43" i="48" s="1"/>
  <c r="P43" i="47"/>
  <c r="O12" i="49"/>
  <c r="P12" i="49" s="1"/>
  <c r="N12" i="49"/>
  <c r="Q12" i="49" s="1"/>
  <c r="K41" i="48"/>
  <c r="L41" i="48" s="1"/>
  <c r="L41" i="47"/>
  <c r="M41" i="47" s="1"/>
  <c r="Q44" i="47"/>
  <c r="O35" i="48"/>
  <c r="P35" i="48" s="1"/>
  <c r="P35" i="47"/>
  <c r="O24" i="49"/>
  <c r="P24" i="49" s="1"/>
  <c r="N24" i="49"/>
  <c r="G24" i="31"/>
  <c r="J24" i="48"/>
  <c r="AQ30" i="49"/>
  <c r="AM30" i="49"/>
  <c r="F24" i="31"/>
  <c r="F24" i="48"/>
  <c r="F7" i="31"/>
  <c r="F7" i="48"/>
  <c r="JO125" i="24" a="1"/>
  <c r="JO125" i="24" s="1"/>
  <c r="KC34" i="24" a="1"/>
  <c r="KC34" i="24" s="1"/>
  <c r="KD34" i="24" s="1"/>
  <c r="BO114" i="24" a="1"/>
  <c r="BO114" i="24" s="1"/>
  <c r="GM114" i="24" a="1"/>
  <c r="GM114" i="24" s="1"/>
  <c r="AZ115" i="24" a="1"/>
  <c r="AZ115" i="24" s="1"/>
  <c r="FX115" i="24" a="1"/>
  <c r="FX115" i="24" s="1"/>
  <c r="AK116" i="24" a="1"/>
  <c r="AK116" i="24" s="1"/>
  <c r="FI116" i="24" a="1"/>
  <c r="FI116" i="24" s="1"/>
  <c r="V117" i="24" a="1"/>
  <c r="V117" i="24" s="1"/>
  <c r="ET117" i="24" a="1"/>
  <c r="ET117" i="24" s="1"/>
  <c r="G118" i="24" a="1"/>
  <c r="G118" i="24" s="1"/>
  <c r="EE118" i="24" a="1"/>
  <c r="EE118" i="24" s="1"/>
  <c r="JC118" i="24" a="1"/>
  <c r="JC118" i="24" s="1"/>
  <c r="JI125" i="24" a="1"/>
  <c r="JI125" i="24" s="1"/>
  <c r="KC41" i="24" a="1"/>
  <c r="KC41" i="24" s="1"/>
  <c r="KD41" i="24" s="1"/>
  <c r="CE114" i="24" a="1"/>
  <c r="CE114" i="24" s="1"/>
  <c r="HC114" i="24" a="1"/>
  <c r="HC114" i="24" s="1"/>
  <c r="BP115" i="24" a="1"/>
  <c r="BP115" i="24" s="1"/>
  <c r="GN115" i="24" a="1"/>
  <c r="GN115" i="24" s="1"/>
  <c r="BA116" i="24" a="1"/>
  <c r="BA116" i="24" s="1"/>
  <c r="FY116" i="24" a="1"/>
  <c r="FY116" i="24" s="1"/>
  <c r="AL117" i="24" a="1"/>
  <c r="AL117" i="24" s="1"/>
  <c r="FJ117" i="24" a="1"/>
  <c r="FJ117" i="24" s="1"/>
  <c r="W118" i="24" a="1"/>
  <c r="W118" i="24" s="1"/>
  <c r="EU118" i="24" a="1"/>
  <c r="EU118" i="24" s="1"/>
  <c r="J125" i="24" a="1"/>
  <c r="J125" i="24" s="1"/>
  <c r="KC52" i="38" a="1"/>
  <c r="KC52" i="38" s="1"/>
  <c r="KD52" i="38" s="1"/>
  <c r="KC48" i="38" a="1"/>
  <c r="KC48" i="38" s="1"/>
  <c r="KD48" i="38" s="1"/>
  <c r="ID125" i="24" a="1"/>
  <c r="ID125" i="24" s="1"/>
  <c r="KC21" i="38" a="1"/>
  <c r="KC21" i="38" s="1"/>
  <c r="KD21" i="38" s="1"/>
  <c r="KC46" i="24" a="1"/>
  <c r="KC46" i="24" s="1"/>
  <c r="KD46" i="24" s="1"/>
  <c r="IT114" i="24" a="1"/>
  <c r="IT114" i="24" s="1"/>
  <c r="IP115" i="24" a="1"/>
  <c r="IP115" i="24" s="1"/>
  <c r="IA116" i="24" a="1"/>
  <c r="IA116" i="24" s="1"/>
  <c r="HL117" i="24" a="1"/>
  <c r="HL117" i="24" s="1"/>
  <c r="GW118" i="24" a="1"/>
  <c r="GW118" i="24" s="1"/>
  <c r="KC42" i="38" a="1"/>
  <c r="KC42" i="38" s="1"/>
  <c r="KD42" i="38" s="1"/>
  <c r="CB114" i="24" a="1"/>
  <c r="CB114" i="24" s="1"/>
  <c r="GZ114" i="24" a="1"/>
  <c r="GZ114" i="24" s="1"/>
  <c r="BM115" i="24" a="1"/>
  <c r="BM115" i="24" s="1"/>
  <c r="GV115" i="24" a="1"/>
  <c r="GV115" i="24" s="1"/>
  <c r="BI116" i="24" a="1"/>
  <c r="BI116" i="24" s="1"/>
  <c r="GG116" i="24" a="1"/>
  <c r="GG116" i="24" s="1"/>
  <c r="AT117" i="24" a="1"/>
  <c r="AT117" i="24" s="1"/>
  <c r="FR117" i="24" a="1"/>
  <c r="FR117" i="24" s="1"/>
  <c r="AE118" i="24" a="1"/>
  <c r="AE118" i="24" s="1"/>
  <c r="FC118" i="24" a="1"/>
  <c r="FC118" i="24" s="1"/>
  <c r="R125" i="24" a="1"/>
  <c r="R125" i="24" s="1"/>
  <c r="KC54" i="38" a="1"/>
  <c r="KC54" i="38" s="1"/>
  <c r="KD54" i="38" s="1"/>
  <c r="KC30" i="38" a="1"/>
  <c r="KC30" i="38" s="1"/>
  <c r="KD30" i="38" s="1"/>
  <c r="KC37" i="24" a="1"/>
  <c r="KC37" i="24" s="1"/>
  <c r="KD37" i="24" s="1"/>
  <c r="GH114" i="24" a="1"/>
  <c r="GH114" i="24" s="1"/>
  <c r="GD115" i="24" a="1"/>
  <c r="GD115" i="24" s="1"/>
  <c r="FO116" i="24" a="1"/>
  <c r="FO116" i="24" s="1"/>
  <c r="EZ117" i="24" a="1"/>
  <c r="EZ117" i="24" s="1"/>
  <c r="EK118" i="24" a="1"/>
  <c r="EK118" i="24" s="1"/>
  <c r="BJ125" i="24" a="1"/>
  <c r="BJ125" i="24" s="1"/>
  <c r="KC59" i="38" a="1"/>
  <c r="KC59" i="38" s="1"/>
  <c r="KD59" i="38" s="1"/>
  <c r="AV114" i="24" a="1"/>
  <c r="AV114" i="24" s="1"/>
  <c r="FT114" i="24" a="1"/>
  <c r="FT114" i="24" s="1"/>
  <c r="AG115" i="24" a="1"/>
  <c r="AG115" i="24" s="1"/>
  <c r="FP115" i="24" a="1"/>
  <c r="FP115" i="24" s="1"/>
  <c r="AC116" i="24" a="1"/>
  <c r="AC116" i="24" s="1"/>
  <c r="FA116" i="24" a="1"/>
  <c r="FA116" i="24" s="1"/>
  <c r="KC37" i="38" a="1"/>
  <c r="KC37" i="38" s="1"/>
  <c r="KD37" i="38" s="1"/>
  <c r="DB115" i="24" a="1"/>
  <c r="DB115" i="24" s="1"/>
  <c r="BX117" i="24" a="1"/>
  <c r="BX117" i="24" s="1"/>
  <c r="AD125" i="24" a="1"/>
  <c r="AD125" i="24" s="1"/>
  <c r="DX114" i="24" a="1"/>
  <c r="DX114" i="24" s="1"/>
  <c r="DI115" i="24" a="1"/>
  <c r="DI115" i="24" s="1"/>
  <c r="DE116" i="24" a="1"/>
  <c r="DE116" i="24" s="1"/>
  <c r="BJ117" i="24" a="1"/>
  <c r="BJ117" i="24" s="1"/>
  <c r="HS117" i="24" a="1"/>
  <c r="HS117" i="24" s="1"/>
  <c r="CV118" i="24" a="1"/>
  <c r="CV118" i="24" s="1"/>
  <c r="CD125" i="24" a="1"/>
  <c r="CD125" i="24" s="1"/>
  <c r="KC26" i="24" a="1"/>
  <c r="KC26" i="24" s="1"/>
  <c r="KD26" i="24" s="1"/>
  <c r="CZ114" i="24" a="1"/>
  <c r="CZ114" i="24" s="1"/>
  <c r="KC46" i="38" a="1"/>
  <c r="KC46" i="38" s="1"/>
  <c r="KD46" i="38" s="1"/>
  <c r="KC61" i="24" a="1"/>
  <c r="KC61" i="24" s="1"/>
  <c r="KD61" i="24" s="1"/>
  <c r="HJ115" i="24" a="1"/>
  <c r="HJ115" i="24" s="1"/>
  <c r="GF117" i="24" a="1"/>
  <c r="GF117" i="24" s="1"/>
  <c r="AT125" i="24" a="1"/>
  <c r="AT125" i="24" s="1"/>
  <c r="HP114" i="24" a="1"/>
  <c r="HP114" i="24" s="1"/>
  <c r="HL115" i="24" a="1"/>
  <c r="HL115" i="24" s="1"/>
  <c r="GW116" i="24" a="1"/>
  <c r="GW116" i="24" s="1"/>
  <c r="BO117" i="24" a="1"/>
  <c r="BO117" i="24" s="1"/>
  <c r="JJ117" i="24" a="1"/>
  <c r="JJ117" i="24" s="1"/>
  <c r="EM118" i="24" a="1"/>
  <c r="EM118" i="24" s="1"/>
  <c r="AH125" i="24" a="1"/>
  <c r="AH125" i="24" s="1"/>
  <c r="KC41" i="38" a="1"/>
  <c r="KC41" i="38" s="1"/>
  <c r="KD41" i="38" s="1"/>
  <c r="KC49" i="24" a="1"/>
  <c r="KC49" i="24" s="1"/>
  <c r="KD49" i="24" s="1"/>
  <c r="GR114" i="24" a="1"/>
  <c r="GR114" i="24" s="1"/>
  <c r="DQ115" i="24" a="1"/>
  <c r="DQ115" i="24" s="1"/>
  <c r="IO115" i="24" a="1"/>
  <c r="IO115" i="24" s="1"/>
  <c r="DB116" i="24" a="1"/>
  <c r="DB116" i="24" s="1"/>
  <c r="HZ116" i="24" a="1"/>
  <c r="HZ116" i="24" s="1"/>
  <c r="CM117" i="24" a="1"/>
  <c r="CM117" i="24" s="1"/>
  <c r="HK117" i="24" a="1"/>
  <c r="HK117" i="24" s="1"/>
  <c r="BX118" i="24" a="1"/>
  <c r="BX118" i="24" s="1"/>
  <c r="GV118" i="24" a="1"/>
  <c r="GV118" i="24" s="1"/>
  <c r="DR125" i="24" a="1"/>
  <c r="DR125" i="24" s="1"/>
  <c r="KC21" i="24" a="1"/>
  <c r="KC21" i="24" s="1"/>
  <c r="KD21" i="24" s="1"/>
  <c r="HZ115" i="24" a="1"/>
  <c r="HZ115" i="24" s="1"/>
  <c r="GV117" i="24" a="1"/>
  <c r="GV117" i="24" s="1"/>
  <c r="BL114" i="24" a="1"/>
  <c r="BL114" i="24" s="1"/>
  <c r="AW115" i="24" a="1"/>
  <c r="AW115" i="24" s="1"/>
  <c r="AS116" i="24" a="1"/>
  <c r="AS116" i="24" s="1"/>
  <c r="BZ117" i="24" a="1"/>
  <c r="BZ117" i="24" s="1"/>
  <c r="HN117" i="24" a="1"/>
  <c r="HN117" i="24" s="1"/>
  <c r="DL118" i="24" a="1"/>
  <c r="DL118" i="24" s="1"/>
  <c r="AX125" i="24" a="1"/>
  <c r="AX125" i="24" s="1"/>
  <c r="KC27" i="38" a="1"/>
  <c r="KC27" i="38" s="1"/>
  <c r="KD27" i="38" s="1"/>
  <c r="IY125" i="24" a="1"/>
  <c r="IY125" i="24" s="1"/>
  <c r="KC66" i="24" a="1"/>
  <c r="KC66" i="24" s="1"/>
  <c r="KD66" i="24" s="1"/>
  <c r="IN114" i="24" a="1"/>
  <c r="IN114" i="24" s="1"/>
  <c r="KC48" i="24" a="1"/>
  <c r="KC48" i="24" s="1"/>
  <c r="KD48" i="24" s="1"/>
  <c r="AS118" i="24" a="1"/>
  <c r="AS118" i="24" s="1"/>
  <c r="GM117" i="24" a="1"/>
  <c r="GM117" i="24" s="1"/>
  <c r="KC58" i="38" a="1"/>
  <c r="KC58" i="38" s="1"/>
  <c r="KD58" i="38" s="1"/>
  <c r="HY115" i="24" a="1"/>
  <c r="HY115" i="24" s="1"/>
  <c r="GU117" i="24" a="1"/>
  <c r="GU117" i="24" s="1"/>
  <c r="BU114" i="24" a="1"/>
  <c r="BU114" i="24" s="1"/>
  <c r="BF115" i="24" a="1"/>
  <c r="BF115" i="24" s="1"/>
  <c r="AF116" i="24" a="1"/>
  <c r="AF116" i="24" s="1"/>
  <c r="Q117" i="24" a="1"/>
  <c r="Q117" i="24" s="1"/>
  <c r="JM117" i="24" a="1"/>
  <c r="JM117" i="24" s="1"/>
  <c r="IS118" i="24" a="1"/>
  <c r="IS118" i="24" s="1"/>
  <c r="BR114" i="24" a="1"/>
  <c r="BR114" i="24" s="1"/>
  <c r="GP114" i="24" a="1"/>
  <c r="GP114" i="24" s="1"/>
  <c r="BC115" i="24" a="1"/>
  <c r="BC115" i="24" s="1"/>
  <c r="GA115" i="24" a="1"/>
  <c r="GA115" i="24" s="1"/>
  <c r="AY116" i="24" a="1"/>
  <c r="AY116" i="24" s="1"/>
  <c r="FW116" i="24" a="1"/>
  <c r="FW116" i="24" s="1"/>
  <c r="AJ117" i="24" a="1"/>
  <c r="AJ117" i="24" s="1"/>
  <c r="FH117" i="24" a="1"/>
  <c r="FH117" i="24" s="1"/>
  <c r="U118" i="24" a="1"/>
  <c r="U118" i="24" s="1"/>
  <c r="ES118" i="24" a="1"/>
  <c r="ES118" i="24" s="1"/>
  <c r="BB125" i="24" a="1"/>
  <c r="BB125" i="24" s="1"/>
  <c r="O114" i="24" a="1"/>
  <c r="O114" i="24" s="1"/>
  <c r="CA114" i="24" a="1"/>
  <c r="CA114" i="24" s="1"/>
  <c r="EM114" i="24" a="1"/>
  <c r="EM114" i="24" s="1"/>
  <c r="GY114" i="24" a="1"/>
  <c r="GY114" i="24" s="1"/>
  <c r="JK114" i="24" a="1"/>
  <c r="JK114" i="24" s="1"/>
  <c r="BL115" i="24" a="1"/>
  <c r="BL115" i="24" s="1"/>
  <c r="DX115" i="24" a="1"/>
  <c r="DX115" i="24" s="1"/>
  <c r="GJ115" i="24" a="1"/>
  <c r="GJ115" i="24" s="1"/>
  <c r="IV115" i="24" a="1"/>
  <c r="IV115" i="24" s="1"/>
  <c r="AW116" i="24" a="1"/>
  <c r="AW116" i="24" s="1"/>
  <c r="DI116" i="24" a="1"/>
  <c r="DI116" i="24" s="1"/>
  <c r="FU116" i="24" a="1"/>
  <c r="FU116" i="24" s="1"/>
  <c r="IG116" i="24" a="1"/>
  <c r="IG116" i="24" s="1"/>
  <c r="AH117" i="24" a="1"/>
  <c r="AH117" i="24" s="1"/>
  <c r="CT117" i="24" a="1"/>
  <c r="CT117" i="24" s="1"/>
  <c r="FF117" i="24" a="1"/>
  <c r="FF117" i="24" s="1"/>
  <c r="HR117" i="24" a="1"/>
  <c r="HR117" i="24" s="1"/>
  <c r="S118" i="24" a="1"/>
  <c r="S118" i="24" s="1"/>
  <c r="CE118" i="24" a="1"/>
  <c r="CE118" i="24" s="1"/>
  <c r="EQ118" i="24" a="1"/>
  <c r="EQ118" i="24" s="1"/>
  <c r="HC118" i="24" a="1"/>
  <c r="HC118" i="24" s="1"/>
  <c r="JO118" i="24" a="1"/>
  <c r="JO118" i="24" s="1"/>
  <c r="BP125" i="24" a="1"/>
  <c r="BP125" i="24" s="1"/>
  <c r="EB125" i="24" a="1"/>
  <c r="EB125" i="24" s="1"/>
  <c r="GO125" i="24" a="1"/>
  <c r="GO125" i="24" s="1"/>
  <c r="BH117" i="24" a="1"/>
  <c r="BH117" i="24" s="1"/>
  <c r="GK115" i="24" a="1"/>
  <c r="GK115" i="24" s="1"/>
  <c r="KC47" i="38" a="1"/>
  <c r="KC47" i="38" s="1"/>
  <c r="KD47" i="38" s="1"/>
  <c r="EG115" i="24" a="1"/>
  <c r="EG115" i="24" s="1"/>
  <c r="DC117" i="24" a="1"/>
  <c r="DC117" i="24" s="1"/>
  <c r="EX125" i="24" a="1"/>
  <c r="EX125" i="24" s="1"/>
  <c r="HI114" i="24" a="1"/>
  <c r="HI114" i="24" s="1"/>
  <c r="GI115" i="24" a="1"/>
  <c r="GI115" i="24" s="1"/>
  <c r="FT116" i="24" a="1"/>
  <c r="FT116" i="24" s="1"/>
  <c r="FE117" i="24" a="1"/>
  <c r="FE117" i="24" s="1"/>
  <c r="EP118" i="24" a="1"/>
  <c r="EP118" i="24" s="1"/>
  <c r="Q114" i="24" a="1"/>
  <c r="Q114" i="24" s="1"/>
  <c r="EO114" i="24" a="1"/>
  <c r="EO114" i="24" s="1"/>
  <c r="JM114" i="24" a="1"/>
  <c r="JM114" i="24" s="1"/>
  <c r="DZ115" i="24" a="1"/>
  <c r="DZ115" i="24" s="1"/>
  <c r="JC115" i="24" a="1"/>
  <c r="JC115" i="24" s="1"/>
  <c r="DP116" i="24" a="1"/>
  <c r="DP116" i="24" s="1"/>
  <c r="IN116" i="24" a="1"/>
  <c r="IN116" i="24" s="1"/>
  <c r="DA117" i="24" a="1"/>
  <c r="DA117" i="24" s="1"/>
  <c r="HY117" i="24" a="1"/>
  <c r="HY117" i="24" s="1"/>
  <c r="CL118" i="24" a="1"/>
  <c r="CL118" i="24" s="1"/>
  <c r="HJ118" i="24" a="1"/>
  <c r="HJ118" i="24" s="1"/>
  <c r="ED125" i="24" a="1"/>
  <c r="ED125" i="24" s="1"/>
  <c r="AJ114" i="24" a="1"/>
  <c r="AJ114" i="24" s="1"/>
  <c r="CV114" i="24" a="1"/>
  <c r="CV114" i="24" s="1"/>
  <c r="FH114" i="24" a="1"/>
  <c r="FH114" i="24" s="1"/>
  <c r="HT114" i="24" a="1"/>
  <c r="HT114" i="24" s="1"/>
  <c r="U115" i="24" a="1"/>
  <c r="U115" i="24" s="1"/>
  <c r="CG115" i="24" a="1"/>
  <c r="CG115" i="24" s="1"/>
  <c r="ES115" i="24" a="1"/>
  <c r="ES115" i="24" s="1"/>
  <c r="HE115" i="24" a="1"/>
  <c r="HE115" i="24" s="1"/>
  <c r="F116" i="24" a="1"/>
  <c r="F116" i="24" s="1"/>
  <c r="BR116" i="24" a="1"/>
  <c r="BR116" i="24" s="1"/>
  <c r="ED116" i="24" a="1"/>
  <c r="ED116" i="24" s="1"/>
  <c r="GP116" i="24" a="1"/>
  <c r="GP116" i="24" s="1"/>
  <c r="JB116" i="24" a="1"/>
  <c r="JB116" i="24" s="1"/>
  <c r="BC117" i="24" a="1"/>
  <c r="BC117" i="24" s="1"/>
  <c r="DO117" i="24" a="1"/>
  <c r="DO117" i="24" s="1"/>
  <c r="GA117" i="24" a="1"/>
  <c r="GA117" i="24" s="1"/>
  <c r="IM117" i="24" a="1"/>
  <c r="IM117" i="24" s="1"/>
  <c r="AN118" i="24" a="1"/>
  <c r="AN118" i="24" s="1"/>
  <c r="CZ118" i="24" a="1"/>
  <c r="CZ118" i="24" s="1"/>
  <c r="FL118" i="24" a="1"/>
  <c r="FL118" i="24" s="1"/>
  <c r="HX118" i="24" a="1"/>
  <c r="HX118" i="24" s="1"/>
  <c r="X125" i="24" a="1"/>
  <c r="X125" i="24" s="1"/>
  <c r="CJ125" i="24" a="1"/>
  <c r="CJ125" i="24" s="1"/>
  <c r="EV125" i="24" a="1"/>
  <c r="EV125" i="24" s="1"/>
  <c r="IF125" i="24" a="1"/>
  <c r="IF125" i="24" s="1"/>
  <c r="FD114" i="24" a="1"/>
  <c r="FD114" i="24" s="1"/>
  <c r="EL117" i="24" a="1"/>
  <c r="EL117" i="24" s="1"/>
  <c r="Z116" i="24" a="1"/>
  <c r="Z116" i="24" s="1"/>
  <c r="JG117" i="24" a="1"/>
  <c r="JG117" i="24" s="1"/>
  <c r="KC36" i="38" a="1"/>
  <c r="KC36" i="38" s="1"/>
  <c r="KD36" i="38" s="1"/>
  <c r="HY114" i="24" a="1"/>
  <c r="HY114" i="24" s="1"/>
  <c r="GY115" i="24" a="1"/>
  <c r="GY115" i="24" s="1"/>
  <c r="GJ116" i="24" a="1"/>
  <c r="GJ116" i="24" s="1"/>
  <c r="FU117" i="24" a="1"/>
  <c r="FU117" i="24" s="1"/>
  <c r="FF118" i="24" a="1"/>
  <c r="FF118" i="24" s="1"/>
  <c r="CH114" i="24" a="1"/>
  <c r="CH114" i="24" s="1"/>
  <c r="HF114" i="24" a="1"/>
  <c r="HF114" i="24" s="1"/>
  <c r="BS115" i="24" a="1"/>
  <c r="BS115" i="24" s="1"/>
  <c r="HB115" i="24" a="1"/>
  <c r="HB115" i="24" s="1"/>
  <c r="BO116" i="24" a="1"/>
  <c r="BO116" i="24" s="1"/>
  <c r="GM116" i="24" a="1"/>
  <c r="GM116" i="24" s="1"/>
  <c r="AZ117" i="24" a="1"/>
  <c r="AZ117" i="24" s="1"/>
  <c r="FX117" i="24" a="1"/>
  <c r="FX117" i="24" s="1"/>
  <c r="AK118" i="24" a="1"/>
  <c r="AK118" i="24" s="1"/>
  <c r="FI118" i="24" a="1"/>
  <c r="FI118" i="24" s="1"/>
  <c r="V125" i="24" a="1"/>
  <c r="V125" i="24" s="1"/>
  <c r="KC44" i="24" a="1"/>
  <c r="KC44" i="24" s="1"/>
  <c r="KD44" i="24" s="1"/>
  <c r="BC114" i="24" a="1"/>
  <c r="BC114" i="24" s="1"/>
  <c r="DO114" i="24" a="1"/>
  <c r="DO114" i="24" s="1"/>
  <c r="GA114" i="24" a="1"/>
  <c r="GA114" i="24" s="1"/>
  <c r="IM114" i="24" a="1"/>
  <c r="IM114" i="24" s="1"/>
  <c r="AN115" i="24" a="1"/>
  <c r="AN115" i="24" s="1"/>
  <c r="CZ115" i="24" a="1"/>
  <c r="CZ115" i="24" s="1"/>
  <c r="FL115" i="24" a="1"/>
  <c r="FL115" i="24" s="1"/>
  <c r="HX115" i="24" a="1"/>
  <c r="HX115" i="24" s="1"/>
  <c r="Y116" i="24" a="1"/>
  <c r="Y116" i="24" s="1"/>
  <c r="CK116" i="24" a="1"/>
  <c r="CK116" i="24" s="1"/>
  <c r="EW116" i="24" a="1"/>
  <c r="EW116" i="24" s="1"/>
  <c r="HI116" i="24" a="1"/>
  <c r="HI116" i="24" s="1"/>
  <c r="J117" i="24" a="1"/>
  <c r="J117" i="24" s="1"/>
  <c r="BV117" i="24" a="1"/>
  <c r="BV117" i="24" s="1"/>
  <c r="EH117" i="24" a="1"/>
  <c r="EH117" i="24" s="1"/>
  <c r="GT117" i="24" a="1"/>
  <c r="GT117" i="24" s="1"/>
  <c r="JF117" i="24" a="1"/>
  <c r="JF117" i="24" s="1"/>
  <c r="BG118" i="24" a="1"/>
  <c r="BG118" i="24" s="1"/>
  <c r="DS118" i="24" a="1"/>
  <c r="DS118" i="24" s="1"/>
  <c r="GE118" i="24" a="1"/>
  <c r="GE118" i="24" s="1"/>
  <c r="IQ118" i="24" a="1"/>
  <c r="IQ118" i="24" s="1"/>
  <c r="AR125" i="24" a="1"/>
  <c r="AR125" i="24" s="1"/>
  <c r="DD125" i="24" a="1"/>
  <c r="DD125" i="24" s="1"/>
  <c r="FP125" i="24" a="1"/>
  <c r="FP125" i="24" s="1"/>
  <c r="M116" i="24" a="1"/>
  <c r="M116" i="24" s="1"/>
  <c r="GD116" i="24" a="1"/>
  <c r="GD116" i="24" s="1"/>
  <c r="AP115" i="24" a="1"/>
  <c r="AP115" i="24" s="1"/>
  <c r="IC118" i="24" a="1"/>
  <c r="IC118" i="24" s="1"/>
  <c r="IM115" i="24" a="1"/>
  <c r="IM115" i="24" s="1"/>
  <c r="HI117" i="24" a="1"/>
  <c r="HI117" i="24" s="1"/>
  <c r="KC28" i="24" a="1"/>
  <c r="KC28" i="24" s="1"/>
  <c r="KD28" i="24" s="1"/>
  <c r="FP114" i="24" a="1"/>
  <c r="FP114" i="24" s="1"/>
  <c r="FA115" i="24" a="1"/>
  <c r="FA115" i="24" s="1"/>
  <c r="EL116" i="24" a="1"/>
  <c r="EL116" i="24" s="1"/>
  <c r="DW117" i="24" a="1"/>
  <c r="DW117" i="24" s="1"/>
  <c r="DH118" i="24" a="1"/>
  <c r="DH118" i="24" s="1"/>
  <c r="CR125" i="24" a="1"/>
  <c r="CR125" i="24" s="1"/>
  <c r="JC125" i="24" a="1"/>
  <c r="JC125" i="24" s="1"/>
  <c r="HW125" i="24" a="1"/>
  <c r="HW125" i="24" s="1"/>
  <c r="GQ125" i="24" a="1"/>
  <c r="GQ125" i="24" s="1"/>
  <c r="IR125" i="24" a="1"/>
  <c r="IR125" i="24" s="1"/>
  <c r="HL125" i="24" a="1"/>
  <c r="HL125" i="24" s="1"/>
  <c r="GI125" i="24" a="1"/>
  <c r="GI125" i="24" s="1"/>
  <c r="FS125" i="24" a="1"/>
  <c r="FS125" i="24" s="1"/>
  <c r="FC125" i="24" a="1"/>
  <c r="FC125" i="24" s="1"/>
  <c r="EM125" i="24" a="1"/>
  <c r="EM125" i="24" s="1"/>
  <c r="DW125" i="24" a="1"/>
  <c r="DW125" i="24" s="1"/>
  <c r="DG125" i="24" a="1"/>
  <c r="DG125" i="24" s="1"/>
  <c r="CQ125" i="24" a="1"/>
  <c r="CQ125" i="24" s="1"/>
  <c r="CA125" i="24" a="1"/>
  <c r="CA125" i="24" s="1"/>
  <c r="BK125" i="24" a="1"/>
  <c r="BK125" i="24" s="1"/>
  <c r="AU125" i="24" a="1"/>
  <c r="AU125" i="24" s="1"/>
  <c r="AE125" i="24" a="1"/>
  <c r="AE125" i="24" s="1"/>
  <c r="O125" i="24" a="1"/>
  <c r="O125" i="24" s="1"/>
  <c r="KC55" i="24" a="1"/>
  <c r="KC55" i="24" s="1"/>
  <c r="KD55" i="24" s="1"/>
  <c r="KC45" i="24" a="1"/>
  <c r="KC45" i="24" s="1"/>
  <c r="KD45" i="24" s="1"/>
  <c r="CQ115" i="24" a="1"/>
  <c r="CQ115" i="24" s="1"/>
  <c r="AG114" i="24" a="1"/>
  <c r="AG114" i="24" s="1"/>
  <c r="H116" i="24" a="1"/>
  <c r="H116" i="24" s="1"/>
  <c r="IO117" i="24" a="1"/>
  <c r="IO117" i="24" s="1"/>
  <c r="KC36" i="24" a="1"/>
  <c r="KC36" i="24" s="1"/>
  <c r="KD36" i="24" s="1"/>
  <c r="IR114" i="24" a="1"/>
  <c r="IR114" i="24" s="1"/>
  <c r="IC115" i="24" a="1"/>
  <c r="IC115" i="24" s="1"/>
  <c r="HN116" i="24" a="1"/>
  <c r="HN116" i="24" s="1"/>
  <c r="GY117" i="24" a="1"/>
  <c r="GY117" i="24" s="1"/>
  <c r="GJ118" i="24" a="1"/>
  <c r="GJ118" i="24" s="1"/>
  <c r="FT125" i="24" a="1"/>
  <c r="FT125" i="24" s="1"/>
  <c r="M114" i="24" a="1"/>
  <c r="M114" i="24" s="1"/>
  <c r="AS114" i="24" a="1"/>
  <c r="AS114" i="24" s="1"/>
  <c r="BY114" i="24" a="1"/>
  <c r="BY114" i="24" s="1"/>
  <c r="DE114" i="24" a="1"/>
  <c r="DE114" i="24" s="1"/>
  <c r="EK114" i="24" a="1"/>
  <c r="EK114" i="24" s="1"/>
  <c r="FQ114" i="24" a="1"/>
  <c r="FQ114" i="24" s="1"/>
  <c r="GW114" i="24" a="1"/>
  <c r="GW114" i="24" s="1"/>
  <c r="IC114" i="24" a="1"/>
  <c r="IC114" i="24" s="1"/>
  <c r="JI114" i="24" a="1"/>
  <c r="JI114" i="24" s="1"/>
  <c r="AD115" i="24" a="1"/>
  <c r="AD115" i="24" s="1"/>
  <c r="BJ115" i="24" a="1"/>
  <c r="BJ115" i="24" s="1"/>
  <c r="CP115" i="24" a="1"/>
  <c r="CP115" i="24" s="1"/>
  <c r="DV115" i="24" a="1"/>
  <c r="DV115" i="24" s="1"/>
  <c r="FB115" i="24" a="1"/>
  <c r="FB115" i="24" s="1"/>
  <c r="GH115" i="24" a="1"/>
  <c r="GH115" i="24" s="1"/>
  <c r="HN115" i="24" a="1"/>
  <c r="HN115" i="24" s="1"/>
  <c r="IT115" i="24" a="1"/>
  <c r="IT115" i="24" s="1"/>
  <c r="O116" i="24" a="1"/>
  <c r="O116" i="24" s="1"/>
  <c r="AU116" i="24" a="1"/>
  <c r="AU116" i="24" s="1"/>
  <c r="CA116" i="24" a="1"/>
  <c r="CA116" i="24" s="1"/>
  <c r="DG116" i="24" a="1"/>
  <c r="DG116" i="24" s="1"/>
  <c r="EM116" i="24" a="1"/>
  <c r="EM116" i="24" s="1"/>
  <c r="FS116" i="24" a="1"/>
  <c r="FS116" i="24" s="1"/>
  <c r="GY116" i="24" a="1"/>
  <c r="GY116" i="24" s="1"/>
  <c r="IE116" i="24" a="1"/>
  <c r="IE116" i="24" s="1"/>
  <c r="JK116" i="24" a="1"/>
  <c r="JK116" i="24" s="1"/>
  <c r="AF117" i="24" a="1"/>
  <c r="AF117" i="24" s="1"/>
  <c r="BL117" i="24" a="1"/>
  <c r="BL117" i="24" s="1"/>
  <c r="CR117" i="24" a="1"/>
  <c r="CR117" i="24" s="1"/>
  <c r="DX117" i="24" a="1"/>
  <c r="DX117" i="24" s="1"/>
  <c r="FD117" i="24" a="1"/>
  <c r="FD117" i="24" s="1"/>
  <c r="GJ117" i="24" a="1"/>
  <c r="GJ117" i="24" s="1"/>
  <c r="HP117" i="24" a="1"/>
  <c r="HP117" i="24" s="1"/>
  <c r="IV117" i="24" a="1"/>
  <c r="IV117" i="24" s="1"/>
  <c r="Q118" i="24" a="1"/>
  <c r="Q118" i="24" s="1"/>
  <c r="AW118" i="24" a="1"/>
  <c r="AW118" i="24" s="1"/>
  <c r="CC118" i="24" a="1"/>
  <c r="CC118" i="24" s="1"/>
  <c r="DI118" i="24" a="1"/>
  <c r="DI118" i="24" s="1"/>
  <c r="EO118" i="24" a="1"/>
  <c r="EO118" i="24" s="1"/>
  <c r="FU118" i="24" a="1"/>
  <c r="FU118" i="24" s="1"/>
  <c r="HA118" i="24" a="1"/>
  <c r="HA118" i="24" s="1"/>
  <c r="IG118" i="24" a="1"/>
  <c r="IG118" i="24" s="1"/>
  <c r="JM118" i="24" a="1"/>
  <c r="JM118" i="24" s="1"/>
  <c r="IQ125" i="24" a="1"/>
  <c r="IQ125" i="24" s="1"/>
  <c r="AY117" i="24" a="1"/>
  <c r="AY117" i="24" s="1"/>
  <c r="FO117" i="24" a="1"/>
  <c r="FO117" i="24" s="1"/>
  <c r="DY117" i="24" a="1"/>
  <c r="DY117" i="24" s="1"/>
  <c r="AX115" i="24" a="1"/>
  <c r="AX115" i="24" s="1"/>
  <c r="Y117" i="24" a="1"/>
  <c r="Y117" i="24" s="1"/>
  <c r="JF118" i="24" a="1"/>
  <c r="JF118" i="24" s="1"/>
  <c r="EJ114" i="24" a="1"/>
  <c r="EJ114" i="24" s="1"/>
  <c r="DU115" i="24" a="1"/>
  <c r="DU115" i="24" s="1"/>
  <c r="DF116" i="24" a="1"/>
  <c r="DF116" i="24" s="1"/>
  <c r="CQ117" i="24" a="1"/>
  <c r="CQ117" i="24" s="1"/>
  <c r="CB118" i="24" a="1"/>
  <c r="CB118" i="24" s="1"/>
  <c r="BL125" i="24" a="1"/>
  <c r="BL125" i="24" s="1"/>
  <c r="KC66" i="38" a="1"/>
  <c r="KC66" i="38" s="1"/>
  <c r="KD66" i="38" s="1"/>
  <c r="GW115" i="24" a="1"/>
  <c r="GW115" i="24" s="1"/>
  <c r="EN125" i="24" a="1"/>
  <c r="EN125" i="24" s="1"/>
  <c r="HJ125" i="24" a="1"/>
  <c r="HJ125" i="24" s="1"/>
  <c r="IG125" i="24" a="1"/>
  <c r="IG125" i="24" s="1"/>
  <c r="GC125" i="24" a="1"/>
  <c r="GC125" i="24" s="1"/>
  <c r="EW125" i="24" a="1"/>
  <c r="EW125" i="24" s="1"/>
  <c r="DQ125" i="24" a="1"/>
  <c r="DQ125" i="24" s="1"/>
  <c r="CK125" i="24" a="1"/>
  <c r="CK125" i="24" s="1"/>
  <c r="BE125" i="24" a="1"/>
  <c r="BE125" i="24" s="1"/>
  <c r="Y125" i="24" a="1"/>
  <c r="Y125" i="24" s="1"/>
  <c r="H114" i="24" a="1"/>
  <c r="H114" i="24" s="1"/>
  <c r="AP118" i="24" a="1"/>
  <c r="AP118" i="24" s="1"/>
  <c r="IT116" i="24" a="1"/>
  <c r="IT116" i="24" s="1"/>
  <c r="KC27" i="24" a="1"/>
  <c r="KC27" i="24" s="1"/>
  <c r="KD27" i="24" s="1"/>
  <c r="AP114" i="24" a="1"/>
  <c r="AP114" i="24" s="1"/>
  <c r="DB114" i="24" a="1"/>
  <c r="DB114" i="24" s="1"/>
  <c r="FN114" i="24" a="1"/>
  <c r="FN114" i="24" s="1"/>
  <c r="HZ114" i="24" a="1"/>
  <c r="HZ114" i="24" s="1"/>
  <c r="AA115" i="24" a="1"/>
  <c r="AA115" i="24" s="1"/>
  <c r="CM115" i="24" a="1"/>
  <c r="CM115" i="24" s="1"/>
  <c r="EY115" i="24" a="1"/>
  <c r="EY115" i="24" s="1"/>
  <c r="HK115" i="24" a="1"/>
  <c r="HK115" i="24" s="1"/>
  <c r="L116" i="24" a="1"/>
  <c r="L116" i="24" s="1"/>
  <c r="BX116" i="24" a="1"/>
  <c r="BX116" i="24" s="1"/>
  <c r="EJ116" i="24" a="1"/>
  <c r="EJ116" i="24" s="1"/>
  <c r="GV116" i="24" a="1"/>
  <c r="GV116" i="24" s="1"/>
  <c r="JH116" i="24" a="1"/>
  <c r="JH116" i="24" s="1"/>
  <c r="BI117" i="24" a="1"/>
  <c r="BI117" i="24" s="1"/>
  <c r="DU117" i="24" a="1"/>
  <c r="DU117" i="24" s="1"/>
  <c r="GG117" i="24" a="1"/>
  <c r="GG117" i="24" s="1"/>
  <c r="IS117" i="24" a="1"/>
  <c r="IS117" i="24" s="1"/>
  <c r="AT118" i="24" a="1"/>
  <c r="AT118" i="24" s="1"/>
  <c r="DF118" i="24" a="1"/>
  <c r="DF118" i="24" s="1"/>
  <c r="FR118" i="24" a="1"/>
  <c r="FR118" i="24" s="1"/>
  <c r="ID118" i="24" a="1"/>
  <c r="ID118" i="24" s="1"/>
  <c r="IL125" i="24" a="1"/>
  <c r="IL125" i="24" s="1"/>
  <c r="IO114" i="24" a="1"/>
  <c r="IO114" i="24" s="1"/>
  <c r="BE117" i="24" a="1"/>
  <c r="BE117" i="24" s="1"/>
  <c r="FN118" i="24" a="1"/>
  <c r="FN118" i="24" s="1"/>
  <c r="JN125" i="24" a="1"/>
  <c r="JN125" i="24" s="1"/>
  <c r="HY125" i="24" a="1"/>
  <c r="HY125" i="24" s="1"/>
  <c r="ES125" i="24" a="1"/>
  <c r="ES125" i="24" s="1"/>
  <c r="CG125" i="24" a="1"/>
  <c r="CG125" i="24" s="1"/>
  <c r="U125" i="24" a="1"/>
  <c r="U125" i="24" s="1"/>
  <c r="BN114" i="24" a="1"/>
  <c r="BN114" i="24" s="1"/>
  <c r="GL114" i="24" a="1"/>
  <c r="GL114" i="24" s="1"/>
  <c r="AY115" i="24" a="1"/>
  <c r="AY115" i="24" s="1"/>
  <c r="FW115" i="24" a="1"/>
  <c r="FW115" i="24" s="1"/>
  <c r="AJ116" i="24" a="1"/>
  <c r="AJ116" i="24" s="1"/>
  <c r="FH116" i="24" a="1"/>
  <c r="FH116" i="24" s="1"/>
  <c r="U117" i="24" a="1"/>
  <c r="U117" i="24" s="1"/>
  <c r="ES117" i="24" a="1"/>
  <c r="ES117" i="24" s="1"/>
  <c r="F118" i="24" a="1"/>
  <c r="F118" i="24" s="1"/>
  <c r="ED118" i="24" a="1"/>
  <c r="ED118" i="24" s="1"/>
  <c r="JB118" i="24" a="1"/>
  <c r="JB118" i="24" s="1"/>
  <c r="CN114" i="24" a="1"/>
  <c r="CN114" i="24" s="1"/>
  <c r="AL125" i="24" a="1"/>
  <c r="AL125" i="24" s="1"/>
  <c r="CO125" i="24" a="1"/>
  <c r="CO125" i="24" s="1"/>
  <c r="AI115" i="24" a="1"/>
  <c r="AI115" i="24" s="1"/>
  <c r="JP116" i="24" a="1"/>
  <c r="JP116" i="24" s="1"/>
  <c r="IL118" i="24" a="1"/>
  <c r="IL118" i="24" s="1"/>
  <c r="BY125" i="24" a="1"/>
  <c r="BY125" i="24" s="1"/>
  <c r="BO115" i="24" a="1"/>
  <c r="BO115" i="24" s="1"/>
  <c r="AK117" i="24" a="1"/>
  <c r="AK117" i="24" s="1"/>
  <c r="GP125" i="24" a="1"/>
  <c r="GP125" i="24" s="1"/>
  <c r="DU125" i="24" a="1"/>
  <c r="DU125" i="24" s="1"/>
  <c r="IH114" i="24" a="1"/>
  <c r="IH114" i="24" s="1"/>
  <c r="HD116" i="24" a="1"/>
  <c r="HD116" i="24" s="1"/>
  <c r="FZ118" i="24" a="1"/>
  <c r="FZ118" i="24" s="1"/>
  <c r="EP114" i="24" a="1"/>
  <c r="EP114" i="24" s="1"/>
  <c r="JN114" i="24" a="1"/>
  <c r="JN114" i="24" s="1"/>
  <c r="KC28" i="27" a="1"/>
  <c r="KC28" i="27" s="1"/>
  <c r="KD28" i="27" s="1"/>
  <c r="KC44" i="27" a="1"/>
  <c r="KC44" i="27" s="1"/>
  <c r="KD44" i="27" s="1"/>
  <c r="KC60" i="27" a="1"/>
  <c r="KC60" i="27" s="1"/>
  <c r="KD60" i="27" s="1"/>
  <c r="AS125" i="24" a="1"/>
  <c r="AS125" i="24" s="1"/>
  <c r="KC24" i="27" a="1"/>
  <c r="KC24" i="27" s="1"/>
  <c r="KD24" i="27" s="1"/>
  <c r="KC42" i="27" a="1"/>
  <c r="KC42" i="27" s="1"/>
  <c r="KD42" i="27" s="1"/>
  <c r="KC63" i="27" a="1"/>
  <c r="KC63" i="27" s="1"/>
  <c r="KD63" i="27" s="1"/>
  <c r="KC39" i="27" a="1"/>
  <c r="KC39" i="27" s="1"/>
  <c r="KD39" i="27" s="1"/>
  <c r="KC64" i="27" a="1"/>
  <c r="KC64" i="27" s="1"/>
  <c r="KD64" i="27" s="1"/>
  <c r="KC34" i="27" a="1"/>
  <c r="KC34" i="27" s="1"/>
  <c r="KD34" i="27" s="1"/>
  <c r="KC21" i="27" a="1"/>
  <c r="KC21" i="27" s="1"/>
  <c r="KD21" i="27" s="1"/>
  <c r="KC58" i="27" a="1"/>
  <c r="KC58" i="27" s="1"/>
  <c r="KD58" i="27" s="1"/>
  <c r="KC51" i="27" a="1"/>
  <c r="KC51" i="27" s="1"/>
  <c r="KD51" i="27" s="1"/>
  <c r="KC47" i="27" a="1"/>
  <c r="KC47" i="27" s="1"/>
  <c r="KD47" i="27" s="1"/>
  <c r="EJ115" i="24" a="1"/>
  <c r="EJ115" i="24" s="1"/>
  <c r="KC50" i="24" a="1"/>
  <c r="KC50" i="24" s="1"/>
  <c r="KD50" i="24" s="1"/>
  <c r="CU114" i="24" a="1"/>
  <c r="CU114" i="24" s="1"/>
  <c r="HS114" i="24" a="1"/>
  <c r="HS114" i="24" s="1"/>
  <c r="CF115" i="24" a="1"/>
  <c r="CF115" i="24" s="1"/>
  <c r="HD115" i="24" a="1"/>
  <c r="HD115" i="24" s="1"/>
  <c r="BQ116" i="24" a="1"/>
  <c r="BQ116" i="24" s="1"/>
  <c r="GO116" i="24" a="1"/>
  <c r="GO116" i="24" s="1"/>
  <c r="BB117" i="24" a="1"/>
  <c r="BB117" i="24" s="1"/>
  <c r="FZ117" i="24" a="1"/>
  <c r="FZ117" i="24" s="1"/>
  <c r="AM118" i="24" a="1"/>
  <c r="AM118" i="24" s="1"/>
  <c r="FK118" i="24" a="1"/>
  <c r="FK118" i="24" s="1"/>
  <c r="AP125" i="24" a="1"/>
  <c r="AP125" i="24" s="1"/>
  <c r="KC35" i="38" a="1"/>
  <c r="KC35" i="38" s="1"/>
  <c r="KD35" i="38" s="1"/>
  <c r="KC58" i="24" a="1"/>
  <c r="KC58" i="24" s="1"/>
  <c r="KD58" i="24" s="1"/>
  <c r="DK114" i="24" a="1"/>
  <c r="DK114" i="24" s="1"/>
  <c r="II114" i="24" a="1"/>
  <c r="II114" i="24" s="1"/>
  <c r="CV115" i="24" a="1"/>
  <c r="CV115" i="24" s="1"/>
  <c r="HT115" i="24" a="1"/>
  <c r="HT115" i="24" s="1"/>
  <c r="CG116" i="24" a="1"/>
  <c r="CG116" i="24" s="1"/>
  <c r="HE116" i="24" a="1"/>
  <c r="HE116" i="24" s="1"/>
  <c r="BR117" i="24" a="1"/>
  <c r="BR117" i="24" s="1"/>
  <c r="GP117" i="24" a="1"/>
  <c r="GP117" i="24" s="1"/>
  <c r="BC118" i="24" a="1"/>
  <c r="BC118" i="24" s="1"/>
  <c r="GA118" i="24" a="1"/>
  <c r="GA118" i="24" s="1"/>
  <c r="BV125" i="24" a="1"/>
  <c r="BV125" i="24" s="1"/>
  <c r="KC54" i="24" a="1"/>
  <c r="KC54" i="24" s="1"/>
  <c r="KD54" i="24" s="1"/>
  <c r="KC28" i="38" a="1"/>
  <c r="KC28" i="38" s="1"/>
  <c r="KD28" i="38" s="1"/>
  <c r="HC125" i="24" a="1"/>
  <c r="HC125" i="24" s="1"/>
  <c r="KC38" i="24" a="1"/>
  <c r="KC38" i="24" s="1"/>
  <c r="KD38" i="24" s="1"/>
  <c r="BZ114" i="24" a="1"/>
  <c r="BZ114" i="24" s="1"/>
  <c r="BK115" i="24" a="1"/>
  <c r="BK115" i="24" s="1"/>
  <c r="BG116" i="24" a="1"/>
  <c r="BG116" i="24" s="1"/>
  <c r="AR117" i="24" a="1"/>
  <c r="AR117" i="24" s="1"/>
  <c r="AC118" i="24" a="1"/>
  <c r="AC118" i="24" s="1"/>
  <c r="BZ125" i="24" a="1"/>
  <c r="BZ125" i="24" s="1"/>
  <c r="KC60" i="38" a="1"/>
  <c r="KC60" i="38" s="1"/>
  <c r="KD60" i="38" s="1"/>
  <c r="DS114" i="24" a="1"/>
  <c r="DS114" i="24" s="1"/>
  <c r="IQ114" i="24" a="1"/>
  <c r="IQ114" i="24" s="1"/>
  <c r="DD115" i="24" a="1"/>
  <c r="DD115" i="24" s="1"/>
  <c r="IG115" i="24" a="1"/>
  <c r="IG115" i="24" s="1"/>
  <c r="CT116" i="24" a="1"/>
  <c r="CT116" i="24" s="1"/>
  <c r="HR116" i="24" a="1"/>
  <c r="HR116" i="24" s="1"/>
  <c r="CE117" i="24" a="1"/>
  <c r="CE117" i="24" s="1"/>
  <c r="HC117" i="24" a="1"/>
  <c r="HC117" i="24" s="1"/>
  <c r="BP118" i="24" a="1"/>
  <c r="BP118" i="24" s="1"/>
  <c r="GN118" i="24" a="1"/>
  <c r="GN118" i="24" s="1"/>
  <c r="CT125" i="24" a="1"/>
  <c r="CT125" i="24" s="1"/>
  <c r="KC25" i="38" a="1"/>
  <c r="KC25" i="38" s="1"/>
  <c r="KD25" i="38" s="1"/>
  <c r="AF114" i="24" a="1"/>
  <c r="AF114" i="24" s="1"/>
  <c r="I114" i="24" a="1"/>
  <c r="I114" i="24" s="1"/>
  <c r="JJ114" i="24" a="1"/>
  <c r="JJ114" i="24" s="1"/>
  <c r="JF115" i="24" a="1"/>
  <c r="JF115" i="24" s="1"/>
  <c r="IQ116" i="24" a="1"/>
  <c r="IQ116" i="24" s="1"/>
  <c r="IB117" i="24" a="1"/>
  <c r="IB117" i="24" s="1"/>
  <c r="HM118" i="24" a="1"/>
  <c r="HM118" i="24" s="1"/>
  <c r="EL125" i="24" a="1"/>
  <c r="EL125" i="24" s="1"/>
  <c r="KC62" i="38" a="1"/>
  <c r="KC62" i="38" s="1"/>
  <c r="KD62" i="38" s="1"/>
  <c r="CM114" i="24" a="1"/>
  <c r="CM114" i="24" s="1"/>
  <c r="HK114" i="24" a="1"/>
  <c r="HK114" i="24" s="1"/>
  <c r="BX115" i="24" a="1"/>
  <c r="BX115" i="24" s="1"/>
  <c r="HA115" i="24" a="1"/>
  <c r="HA115" i="24" s="1"/>
  <c r="BN116" i="24" a="1"/>
  <c r="BN116" i="24" s="1"/>
  <c r="GL116" i="24" a="1"/>
  <c r="GL116" i="24" s="1"/>
  <c r="Y114" i="24" a="1"/>
  <c r="Y114" i="24" s="1"/>
  <c r="K116" i="24" a="1"/>
  <c r="K116" i="24" s="1"/>
  <c r="IR117" i="24" a="1"/>
  <c r="IR117" i="24" s="1"/>
  <c r="DF125" i="24" a="1"/>
  <c r="DF125" i="24" s="1"/>
  <c r="FO114" i="24" a="1"/>
  <c r="FO114" i="24" s="1"/>
  <c r="FE115" i="24" a="1"/>
  <c r="FE115" i="24" s="1"/>
  <c r="EP116" i="24" a="1"/>
  <c r="EP116" i="24" s="1"/>
  <c r="CP117" i="24" a="1"/>
  <c r="CP117" i="24" s="1"/>
  <c r="IY117" i="24" a="1"/>
  <c r="IY117" i="24" s="1"/>
  <c r="GI118" i="24" a="1"/>
  <c r="GI118" i="24" s="1"/>
  <c r="DZ125" i="24" a="1"/>
  <c r="DZ125" i="24" s="1"/>
  <c r="KC33" i="24" a="1"/>
  <c r="KC33" i="24" s="1"/>
  <c r="KD33" i="24" s="1"/>
  <c r="GB114" i="24" a="1"/>
  <c r="GB114" i="24" s="1"/>
  <c r="KC32" i="24" a="1"/>
  <c r="KC32" i="24" s="1"/>
  <c r="KD32" i="24" s="1"/>
  <c r="AT114" i="24" a="1"/>
  <c r="AT114" i="24" s="1"/>
  <c r="AA116" i="24" a="1"/>
  <c r="AA116" i="24" s="1"/>
  <c r="JH117" i="24" a="1"/>
  <c r="JH117" i="24" s="1"/>
  <c r="IS125" i="24" a="1"/>
  <c r="IS125" i="24" s="1"/>
  <c r="JG114" i="24" a="1"/>
  <c r="JG114" i="24" s="1"/>
  <c r="IW115" i="24" a="1"/>
  <c r="IW115" i="24" s="1"/>
  <c r="IH116" i="24" a="1"/>
  <c r="IH116" i="24" s="1"/>
  <c r="DV117" i="24" a="1"/>
  <c r="DV117" i="24" s="1"/>
  <c r="T118" i="24" a="1"/>
  <c r="T118" i="24" s="1"/>
  <c r="FH118" i="24" a="1"/>
  <c r="FH118" i="24" s="1"/>
  <c r="IC125" i="24" a="1"/>
  <c r="IC125" i="24" s="1"/>
  <c r="KC39" i="38" a="1"/>
  <c r="KC39" i="38" s="1"/>
  <c r="KD39" i="38" s="1"/>
  <c r="X114" i="24" a="1"/>
  <c r="X114" i="24" s="1"/>
  <c r="I115" i="24" a="1"/>
  <c r="I115" i="24" s="1"/>
  <c r="EW115" i="24" a="1"/>
  <c r="EW115" i="24" s="1"/>
  <c r="J116" i="24" a="1"/>
  <c r="J116" i="24" s="1"/>
  <c r="EH116" i="24" a="1"/>
  <c r="EH116" i="24" s="1"/>
  <c r="JF116" i="24" a="1"/>
  <c r="JF116" i="24" s="1"/>
  <c r="DS117" i="24" a="1"/>
  <c r="DS117" i="24" s="1"/>
  <c r="IQ117" i="24" a="1"/>
  <c r="IQ117" i="24" s="1"/>
  <c r="DD118" i="24" a="1"/>
  <c r="DD118" i="24" s="1"/>
  <c r="IB118" i="24" a="1"/>
  <c r="IB118" i="24" s="1"/>
  <c r="GD125" i="24" a="1"/>
  <c r="GD125" i="24" s="1"/>
  <c r="FB114" i="24" a="1"/>
  <c r="FB114" i="24" s="1"/>
  <c r="EI116" i="24" a="1"/>
  <c r="EI116" i="24" s="1"/>
  <c r="DE118" i="24" a="1"/>
  <c r="DE118" i="24" s="1"/>
  <c r="DC114" i="24" a="1"/>
  <c r="DC114" i="24" s="1"/>
  <c r="CN115" i="24" a="1"/>
  <c r="CN115" i="24" s="1"/>
  <c r="CD116" i="24" a="1"/>
  <c r="CD116" i="24" s="1"/>
  <c r="CU117" i="24" a="1"/>
  <c r="CU117" i="24" s="1"/>
  <c r="II117" i="24" a="1"/>
  <c r="II117" i="24" s="1"/>
  <c r="FS118" i="24" a="1"/>
  <c r="FS118" i="24" s="1"/>
  <c r="DJ125" i="24" a="1"/>
  <c r="DJ125" i="24" s="1"/>
  <c r="IT125" i="24" a="1"/>
  <c r="IT125" i="24" s="1"/>
  <c r="GX125" i="24" a="1"/>
  <c r="GX125" i="24" s="1"/>
  <c r="AN114" i="24" a="1"/>
  <c r="AN114" i="24" s="1"/>
  <c r="Y115" i="24" a="1"/>
  <c r="Y115" i="24" s="1"/>
  <c r="KC64" i="24" a="1"/>
  <c r="KC64" i="24" s="1"/>
  <c r="KD64" i="24" s="1"/>
  <c r="BW114" i="24" a="1"/>
  <c r="BW114" i="24" s="1"/>
  <c r="AJ118" i="24" a="1"/>
  <c r="AJ118" i="24" s="1"/>
  <c r="GM125" i="24" a="1"/>
  <c r="GM125" i="24" s="1"/>
  <c r="CL116" i="24" a="1"/>
  <c r="CL116" i="24" s="1"/>
  <c r="BH118" i="24" a="1"/>
  <c r="BH118" i="24" s="1"/>
  <c r="EG114" i="24" a="1"/>
  <c r="EG114" i="24" s="1"/>
  <c r="DG115" i="24" a="1"/>
  <c r="DG115" i="24" s="1"/>
  <c r="CR116" i="24" a="1"/>
  <c r="CR116" i="24" s="1"/>
  <c r="CC117" i="24" a="1"/>
  <c r="CC117" i="24" s="1"/>
  <c r="BN118" i="24" a="1"/>
  <c r="BN118" i="24" s="1"/>
  <c r="KC49" i="38" a="1"/>
  <c r="KC49" i="38" s="1"/>
  <c r="KD49" i="38" s="1"/>
  <c r="CX114" i="24" a="1"/>
  <c r="CX114" i="24" s="1"/>
  <c r="HV114" i="24" a="1"/>
  <c r="HV114" i="24" s="1"/>
  <c r="CI115" i="24" a="1"/>
  <c r="CI115" i="24" s="1"/>
  <c r="HR115" i="24" a="1"/>
  <c r="HR115" i="24" s="1"/>
  <c r="CE116" i="24" a="1"/>
  <c r="CE116" i="24" s="1"/>
  <c r="HC116" i="24" a="1"/>
  <c r="HC116" i="24" s="1"/>
  <c r="BP117" i="24" a="1"/>
  <c r="BP117" i="24" s="1"/>
  <c r="GN117" i="24" a="1"/>
  <c r="GN117" i="24" s="1"/>
  <c r="BA118" i="24" a="1"/>
  <c r="BA118" i="24" s="1"/>
  <c r="FY118" i="24" a="1"/>
  <c r="FY118" i="24" s="1"/>
  <c r="DN125" i="24" a="1"/>
  <c r="DN125" i="24" s="1"/>
  <c r="AE114" i="24" a="1"/>
  <c r="AE114" i="24" s="1"/>
  <c r="CQ114" i="24" a="1"/>
  <c r="CQ114" i="24" s="1"/>
  <c r="FC114" i="24" a="1"/>
  <c r="FC114" i="24" s="1"/>
  <c r="HO114" i="24" a="1"/>
  <c r="HO114" i="24" s="1"/>
  <c r="P115" i="24" a="1"/>
  <c r="P115" i="24" s="1"/>
  <c r="CB115" i="24" a="1"/>
  <c r="CB115" i="24" s="1"/>
  <c r="EN115" i="24" a="1"/>
  <c r="EN115" i="24" s="1"/>
  <c r="GZ115" i="24" a="1"/>
  <c r="GZ115" i="24" s="1"/>
  <c r="JL115" i="24" a="1"/>
  <c r="JL115" i="24" s="1"/>
  <c r="BM116" i="24" a="1"/>
  <c r="BM116" i="24" s="1"/>
  <c r="DY116" i="24" a="1"/>
  <c r="DY116" i="24" s="1"/>
  <c r="GK116" i="24" a="1"/>
  <c r="GK116" i="24" s="1"/>
  <c r="IW116" i="24" a="1"/>
  <c r="IW116" i="24" s="1"/>
  <c r="AX117" i="24" a="1"/>
  <c r="AX117" i="24" s="1"/>
  <c r="DJ117" i="24" a="1"/>
  <c r="DJ117" i="24" s="1"/>
  <c r="FV117" i="24" a="1"/>
  <c r="FV117" i="24" s="1"/>
  <c r="IH117" i="24" a="1"/>
  <c r="IH117" i="24" s="1"/>
  <c r="AI118" i="24" a="1"/>
  <c r="AI118" i="24" s="1"/>
  <c r="CU118" i="24" a="1"/>
  <c r="CU118" i="24" s="1"/>
  <c r="FG118" i="24" a="1"/>
  <c r="FG118" i="24" s="1"/>
  <c r="HS118" i="24" a="1"/>
  <c r="HS118" i="24" s="1"/>
  <c r="T125" i="24" a="1"/>
  <c r="T125" i="24" s="1"/>
  <c r="CF125" i="24" a="1"/>
  <c r="CF125" i="24" s="1"/>
  <c r="ER125" i="24" a="1"/>
  <c r="ER125" i="24" s="1"/>
  <c r="HU125" i="24" a="1"/>
  <c r="HU125" i="24" s="1"/>
  <c r="DU118" i="24" a="1"/>
  <c r="DU118" i="24" s="1"/>
  <c r="JI116" i="24" a="1"/>
  <c r="JI116" i="24" s="1"/>
  <c r="KC61" i="38" a="1"/>
  <c r="KC61" i="38" s="1"/>
  <c r="KD61" i="38" s="1"/>
  <c r="JE115" i="24" a="1"/>
  <c r="JE115" i="24" s="1"/>
  <c r="IA117" i="24" a="1"/>
  <c r="IA117" i="24" s="1"/>
  <c r="N114" i="24" a="1"/>
  <c r="N114" i="24" s="1"/>
  <c r="J115" i="24" a="1"/>
  <c r="J115" i="24" s="1"/>
  <c r="IU115" i="24" a="1"/>
  <c r="IU115" i="24" s="1"/>
  <c r="IF116" i="24" a="1"/>
  <c r="IF116" i="24" s="1"/>
  <c r="HQ117" i="24" a="1"/>
  <c r="HQ117" i="24" s="1"/>
  <c r="HB118" i="24" a="1"/>
  <c r="HB118" i="24" s="1"/>
  <c r="AW114" i="24" a="1"/>
  <c r="AW114" i="24" s="1"/>
  <c r="FU114" i="24" a="1"/>
  <c r="FU114" i="24" s="1"/>
  <c r="AH115" i="24" a="1"/>
  <c r="AH115" i="24" s="1"/>
  <c r="FF115" i="24" a="1"/>
  <c r="FF115" i="24" s="1"/>
  <c r="X116" i="24" a="1"/>
  <c r="X116" i="24" s="1"/>
  <c r="EV116" i="24" a="1"/>
  <c r="EV116" i="24" s="1"/>
  <c r="I117" i="24" a="1"/>
  <c r="I117" i="24" s="1"/>
  <c r="EG117" i="24" a="1"/>
  <c r="EG117" i="24" s="1"/>
  <c r="JE117" i="24" a="1"/>
  <c r="JE117" i="24" s="1"/>
  <c r="DR118" i="24" a="1"/>
  <c r="DR118" i="24" s="1"/>
  <c r="IP118" i="24" a="1"/>
  <c r="IP118" i="24" s="1"/>
  <c r="GR125" i="24" a="1"/>
  <c r="GR125" i="24" s="1"/>
  <c r="AZ114" i="24" a="1"/>
  <c r="AZ114" i="24" s="1"/>
  <c r="DL114" i="24" a="1"/>
  <c r="DL114" i="24" s="1"/>
  <c r="FX114" i="24" a="1"/>
  <c r="FX114" i="24" s="1"/>
  <c r="IJ114" i="24" a="1"/>
  <c r="IJ114" i="24" s="1"/>
  <c r="AK115" i="24" a="1"/>
  <c r="AK115" i="24" s="1"/>
  <c r="CW115" i="24" a="1"/>
  <c r="CW115" i="24" s="1"/>
  <c r="FI115" i="24" a="1"/>
  <c r="FI115" i="24" s="1"/>
  <c r="HU115" i="24" a="1"/>
  <c r="HU115" i="24" s="1"/>
  <c r="V116" i="24" a="1"/>
  <c r="V116" i="24" s="1"/>
  <c r="CH116" i="24" a="1"/>
  <c r="CH116" i="24" s="1"/>
  <c r="ET116" i="24" a="1"/>
  <c r="ET116" i="24" s="1"/>
  <c r="HF116" i="24" a="1"/>
  <c r="HF116" i="24" s="1"/>
  <c r="G117" i="24" a="1"/>
  <c r="G117" i="24" s="1"/>
  <c r="BS117" i="24" a="1"/>
  <c r="BS117" i="24" s="1"/>
  <c r="EE117" i="24" a="1"/>
  <c r="EE117" i="24" s="1"/>
  <c r="GQ117" i="24" a="1"/>
  <c r="GQ117" i="24" s="1"/>
  <c r="JC117" i="24" a="1"/>
  <c r="JC117" i="24" s="1"/>
  <c r="BD118" i="24" a="1"/>
  <c r="BD118" i="24" s="1"/>
  <c r="DP118" i="24" a="1"/>
  <c r="DP118" i="24" s="1"/>
  <c r="GB118" i="24" a="1"/>
  <c r="GB118" i="24" s="1"/>
  <c r="IN118" i="24" a="1"/>
  <c r="IN118" i="24" s="1"/>
  <c r="AN125" i="24" a="1"/>
  <c r="AN125" i="24" s="1"/>
  <c r="CZ125" i="24" a="1"/>
  <c r="CZ125" i="24" s="1"/>
  <c r="FL125" i="24" a="1"/>
  <c r="FL125" i="24" s="1"/>
  <c r="BW116" i="24" a="1"/>
  <c r="BW116" i="24" s="1"/>
  <c r="BH115" i="24" a="1"/>
  <c r="BH115" i="24" s="1"/>
  <c r="IT117" i="24" a="1"/>
  <c r="IT117" i="24" s="1"/>
  <c r="EX116" i="24" a="1"/>
  <c r="EX116" i="24" s="1"/>
  <c r="DT118" i="24" a="1"/>
  <c r="DT118" i="24" s="1"/>
  <c r="AO114" i="24" a="1"/>
  <c r="AO114" i="24" s="1"/>
  <c r="Z115" i="24" a="1"/>
  <c r="Z115" i="24" s="1"/>
  <c r="JK115" i="24" a="1"/>
  <c r="JK115" i="24" s="1"/>
  <c r="IV116" i="24" a="1"/>
  <c r="IV116" i="24" s="1"/>
  <c r="IG117" i="24" a="1"/>
  <c r="IG117" i="24" s="1"/>
  <c r="HR118" i="24" a="1"/>
  <c r="HR118" i="24" s="1"/>
  <c r="DN114" i="24" a="1"/>
  <c r="DN114" i="24" s="1"/>
  <c r="IL114" i="24" a="1"/>
  <c r="IL114" i="24" s="1"/>
  <c r="CY115" i="24" a="1"/>
  <c r="CY115" i="24" s="1"/>
  <c r="IH115" i="24" a="1"/>
  <c r="IH115" i="24" s="1"/>
  <c r="CU116" i="24" a="1"/>
  <c r="CU116" i="24" s="1"/>
  <c r="HS116" i="24" a="1"/>
  <c r="HS116" i="24" s="1"/>
  <c r="CF117" i="24" a="1"/>
  <c r="CF117" i="24" s="1"/>
  <c r="HD117" i="24" a="1"/>
  <c r="HD117" i="24" s="1"/>
  <c r="BQ118" i="24" a="1"/>
  <c r="BQ118" i="24" s="1"/>
  <c r="GO118" i="24" a="1"/>
  <c r="GO118" i="24" s="1"/>
  <c r="CH125" i="24" a="1"/>
  <c r="CH125" i="24" s="1"/>
  <c r="G114" i="24" a="1"/>
  <c r="G114" i="24" s="1"/>
  <c r="BS114" i="24" a="1"/>
  <c r="BS114" i="24" s="1"/>
  <c r="EE114" i="24" a="1"/>
  <c r="EE114" i="24" s="1"/>
  <c r="GQ114" i="24" a="1"/>
  <c r="GQ114" i="24" s="1"/>
  <c r="JC114" i="24" a="1"/>
  <c r="JC114" i="24" s="1"/>
  <c r="BD115" i="24" a="1"/>
  <c r="BD115" i="24" s="1"/>
  <c r="DP115" i="24" a="1"/>
  <c r="DP115" i="24" s="1"/>
  <c r="GB115" i="24" a="1"/>
  <c r="GB115" i="24" s="1"/>
  <c r="IN115" i="24" a="1"/>
  <c r="IN115" i="24" s="1"/>
  <c r="AO116" i="24" a="1"/>
  <c r="AO116" i="24" s="1"/>
  <c r="DA116" i="24" a="1"/>
  <c r="DA116" i="24" s="1"/>
  <c r="FM116" i="24" a="1"/>
  <c r="FM116" i="24" s="1"/>
  <c r="HY116" i="24" a="1"/>
  <c r="HY116" i="24" s="1"/>
  <c r="Z117" i="24" a="1"/>
  <c r="Z117" i="24" s="1"/>
  <c r="CL117" i="24" a="1"/>
  <c r="CL117" i="24" s="1"/>
  <c r="EX117" i="24" a="1"/>
  <c r="EX117" i="24" s="1"/>
  <c r="HJ117" i="24" a="1"/>
  <c r="HJ117" i="24" s="1"/>
  <c r="K118" i="24" a="1"/>
  <c r="K118" i="24" s="1"/>
  <c r="BW118" i="24" a="1"/>
  <c r="BW118" i="24" s="1"/>
  <c r="EI118" i="24" a="1"/>
  <c r="EI118" i="24" s="1"/>
  <c r="GU118" i="24" a="1"/>
  <c r="GU118" i="24" s="1"/>
  <c r="JG118" i="24" a="1"/>
  <c r="JG118" i="24" s="1"/>
  <c r="BH125" i="24" a="1"/>
  <c r="BH125" i="24" s="1"/>
  <c r="DT125" i="24" a="1"/>
  <c r="DT125" i="24" s="1"/>
  <c r="GF125" i="24" a="1"/>
  <c r="GF125" i="24" s="1"/>
  <c r="O118" i="24" a="1"/>
  <c r="O118" i="24" s="1"/>
  <c r="EZ118" i="24" a="1"/>
  <c r="EZ118" i="24" s="1"/>
  <c r="P116" i="24" a="1"/>
  <c r="P116" i="24" s="1"/>
  <c r="DY114" i="24" a="1"/>
  <c r="DY114" i="24" s="1"/>
  <c r="CZ116" i="24" a="1"/>
  <c r="CZ116" i="24" s="1"/>
  <c r="BV118" i="24" a="1"/>
  <c r="BV118" i="24" s="1"/>
  <c r="KC68" i="24" a="1"/>
  <c r="KC68" i="24" s="1"/>
  <c r="KD68" i="24" s="1"/>
  <c r="IB114" i="24" a="1"/>
  <c r="IB114" i="24" s="1"/>
  <c r="HM115" i="24" a="1"/>
  <c r="HM115" i="24" s="1"/>
  <c r="GX116" i="24" a="1"/>
  <c r="GX116" i="24" s="1"/>
  <c r="GI117" i="24" a="1"/>
  <c r="GI117" i="24" s="1"/>
  <c r="FT118" i="24" a="1"/>
  <c r="FT118" i="24" s="1"/>
  <c r="FD125" i="24" a="1"/>
  <c r="FD125" i="24" s="1"/>
  <c r="IU125" i="24" a="1"/>
  <c r="IU125" i="24" s="1"/>
  <c r="HO125" i="24" a="1"/>
  <c r="HO125" i="24" s="1"/>
  <c r="JP125" i="24" a="1"/>
  <c r="JP125" i="24" s="1"/>
  <c r="IJ125" i="24" a="1"/>
  <c r="IJ125" i="24" s="1"/>
  <c r="HD125" i="24" a="1"/>
  <c r="HD125" i="24" s="1"/>
  <c r="GE125" i="24" a="1"/>
  <c r="GE125" i="24" s="1"/>
  <c r="FO125" i="24" a="1"/>
  <c r="FO125" i="24" s="1"/>
  <c r="EY125" i="24" a="1"/>
  <c r="EY125" i="24" s="1"/>
  <c r="EI125" i="24" a="1"/>
  <c r="EI125" i="24" s="1"/>
  <c r="DS125" i="24" a="1"/>
  <c r="DS125" i="24" s="1"/>
  <c r="DC125" i="24" a="1"/>
  <c r="DC125" i="24" s="1"/>
  <c r="CM125" i="24" a="1"/>
  <c r="CM125" i="24" s="1"/>
  <c r="BW125" i="24" a="1"/>
  <c r="BW125" i="24" s="1"/>
  <c r="BG125" i="24" a="1"/>
  <c r="BG125" i="24" s="1"/>
  <c r="AQ125" i="24" a="1"/>
  <c r="AQ125" i="24" s="1"/>
  <c r="AA125" i="24" a="1"/>
  <c r="AA125" i="24" s="1"/>
  <c r="K125" i="24" a="1"/>
  <c r="K125" i="24" s="1"/>
  <c r="AA114" i="24" a="1"/>
  <c r="AA114" i="24" s="1"/>
  <c r="BU115" i="24" a="1"/>
  <c r="BU115" i="24" s="1"/>
  <c r="CB116" i="24" a="1"/>
  <c r="CB116" i="24" s="1"/>
  <c r="FE114" i="24" a="1"/>
  <c r="FE114" i="24" s="1"/>
  <c r="EF116" i="24" a="1"/>
  <c r="EF116" i="24" s="1"/>
  <c r="DB118" i="24" a="1"/>
  <c r="DB118" i="24" s="1"/>
  <c r="BH114" i="24" a="1"/>
  <c r="BH114" i="24" s="1"/>
  <c r="AS115" i="24" a="1"/>
  <c r="AS115" i="24" s="1"/>
  <c r="AD116" i="24" a="1"/>
  <c r="AD116" i="24" s="1"/>
  <c r="O117" i="24" a="1"/>
  <c r="O117" i="24" s="1"/>
  <c r="JK117" i="24" a="1"/>
  <c r="JK117" i="24" s="1"/>
  <c r="IV118" i="24" a="1"/>
  <c r="IV118" i="24" s="1"/>
  <c r="KC35" i="24" a="1"/>
  <c r="KC35" i="24" s="1"/>
  <c r="KD35" i="24" s="1"/>
  <c r="U114" i="24" a="1"/>
  <c r="U114" i="24" s="1"/>
  <c r="BA114" i="24" a="1"/>
  <c r="BA114" i="24" s="1"/>
  <c r="CG114" i="24" a="1"/>
  <c r="CG114" i="24" s="1"/>
  <c r="DM114" i="24" a="1"/>
  <c r="DM114" i="24" s="1"/>
  <c r="ES114" i="24" a="1"/>
  <c r="ES114" i="24" s="1"/>
  <c r="GL115" i="24" a="1"/>
  <c r="GL115" i="24" s="1"/>
  <c r="KC57" i="38" a="1"/>
  <c r="KC57" i="38" s="1"/>
  <c r="KD57" i="38" s="1"/>
  <c r="KC65" i="24" a="1"/>
  <c r="KC65" i="24" s="1"/>
  <c r="KD65" i="24" s="1"/>
  <c r="EA114" i="24" a="1"/>
  <c r="EA114" i="24" s="1"/>
  <c r="IY114" i="24" a="1"/>
  <c r="IY114" i="24" s="1"/>
  <c r="DL115" i="24" a="1"/>
  <c r="DL115" i="24" s="1"/>
  <c r="IJ115" i="24" a="1"/>
  <c r="IJ115" i="24" s="1"/>
  <c r="CW116" i="24" a="1"/>
  <c r="CW116" i="24" s="1"/>
  <c r="HU116" i="24" a="1"/>
  <c r="HU116" i="24" s="1"/>
  <c r="CH117" i="24" a="1"/>
  <c r="CH117" i="24" s="1"/>
  <c r="HF117" i="24" a="1"/>
  <c r="HF117" i="24" s="1"/>
  <c r="BS118" i="24" a="1"/>
  <c r="BS118" i="24" s="1"/>
  <c r="GQ118" i="24" a="1"/>
  <c r="GQ118" i="24" s="1"/>
  <c r="DB125" i="24" a="1"/>
  <c r="DB125" i="24" s="1"/>
  <c r="KC26" i="38" a="1"/>
  <c r="KC26" i="38" s="1"/>
  <c r="KD26" i="38" s="1"/>
  <c r="S114" i="24" a="1"/>
  <c r="S114" i="24" s="1"/>
  <c r="EQ114" i="24" a="1"/>
  <c r="EQ114" i="24" s="1"/>
  <c r="JO114" i="24" a="1"/>
  <c r="JO114" i="24" s="1"/>
  <c r="EB115" i="24" a="1"/>
  <c r="EB115" i="24" s="1"/>
  <c r="IZ115" i="24" a="1"/>
  <c r="IZ115" i="24" s="1"/>
  <c r="DM116" i="24" a="1"/>
  <c r="DM116" i="24" s="1"/>
  <c r="IK116" i="24" a="1"/>
  <c r="IK116" i="24" s="1"/>
  <c r="CX117" i="24" a="1"/>
  <c r="CX117" i="24" s="1"/>
  <c r="HV117" i="24" a="1"/>
  <c r="HV117" i="24" s="1"/>
  <c r="CI118" i="24" a="1"/>
  <c r="CI118" i="24" s="1"/>
  <c r="HG118" i="24" a="1"/>
  <c r="HG118" i="24" s="1"/>
  <c r="EH125" i="24" a="1"/>
  <c r="EH125" i="24" s="1"/>
  <c r="KC32" i="38" a="1"/>
  <c r="KC32" i="38" s="1"/>
  <c r="KD32" i="38" s="1"/>
  <c r="KC24" i="38" a="1"/>
  <c r="KC24" i="38" s="1"/>
  <c r="KD24" i="38" s="1"/>
  <c r="KC64" i="38" a="1"/>
  <c r="KC64" i="38" s="1"/>
  <c r="KD64" i="38" s="1"/>
  <c r="KC53" i="24" a="1"/>
  <c r="KC53" i="24" s="1"/>
  <c r="KD53" i="24" s="1"/>
  <c r="DV114" i="24" a="1"/>
  <c r="DV114" i="24" s="1"/>
  <c r="DR115" i="24" a="1"/>
  <c r="DR115" i="24" s="1"/>
  <c r="DC116" i="24" a="1"/>
  <c r="DC116" i="24" s="1"/>
  <c r="CN117" i="24" a="1"/>
  <c r="CN117" i="24" s="1"/>
  <c r="BY118" i="24" a="1"/>
  <c r="BY118" i="24" s="1"/>
  <c r="DV125" i="24" a="1"/>
  <c r="DV125" i="24" s="1"/>
  <c r="K114" i="24" a="1"/>
  <c r="K114" i="24" s="1"/>
  <c r="EN114" i="24" a="1"/>
  <c r="EN114" i="24" s="1"/>
  <c r="JL114" i="24" a="1"/>
  <c r="JL114" i="24" s="1"/>
  <c r="DY115" i="24" a="1"/>
  <c r="DY115" i="24" s="1"/>
  <c r="JH115" i="24" a="1"/>
  <c r="JH115" i="24" s="1"/>
  <c r="DU116" i="24" a="1"/>
  <c r="DU116" i="24" s="1"/>
  <c r="IS116" i="24" a="1"/>
  <c r="IS116" i="24" s="1"/>
  <c r="DF117" i="24" a="1"/>
  <c r="DF117" i="24" s="1"/>
  <c r="ID117" i="24" a="1"/>
  <c r="ID117" i="24" s="1"/>
  <c r="CQ118" i="24" a="1"/>
  <c r="CQ118" i="24" s="1"/>
  <c r="HO118" i="24" a="1"/>
  <c r="HO118" i="24" s="1"/>
  <c r="EP125" i="24" a="1"/>
  <c r="EP125" i="24" s="1"/>
  <c r="KC23" i="38" a="1"/>
  <c r="KC23" i="38" s="1"/>
  <c r="KD23" i="38" s="1"/>
  <c r="KC22" i="24" a="1"/>
  <c r="KC22" i="24" s="1"/>
  <c r="KD22" i="24" s="1"/>
  <c r="BJ114" i="24" a="1"/>
  <c r="BJ114" i="24" s="1"/>
  <c r="AU115" i="24" a="1"/>
  <c r="AU115" i="24" s="1"/>
  <c r="AQ116" i="24" a="1"/>
  <c r="AQ116" i="24" s="1"/>
  <c r="AB117" i="24" a="1"/>
  <c r="AB117" i="24" s="1"/>
  <c r="M118" i="24" a="1"/>
  <c r="M118" i="24" s="1"/>
  <c r="JN118" i="24" a="1"/>
  <c r="JN118" i="24" s="1"/>
  <c r="GH125" i="24" a="1"/>
  <c r="GH125" i="24" s="1"/>
  <c r="JL125" i="24" a="1"/>
  <c r="JL125" i="24" s="1"/>
  <c r="DH114" i="24" a="1"/>
  <c r="DH114" i="24" s="1"/>
  <c r="IF114" i="24" a="1"/>
  <c r="IF114" i="24" s="1"/>
  <c r="CS115" i="24" a="1"/>
  <c r="CS115" i="24" s="1"/>
  <c r="IB115" i="24" a="1"/>
  <c r="IB115" i="24" s="1"/>
  <c r="CO116" i="24" a="1"/>
  <c r="CO116" i="24" s="1"/>
  <c r="HM116" i="24" a="1"/>
  <c r="HM116" i="24" s="1"/>
  <c r="DF114" i="24" a="1"/>
  <c r="DF114" i="24" s="1"/>
  <c r="CM116" i="24" a="1"/>
  <c r="CM116" i="24" s="1"/>
  <c r="BI118" i="24" a="1"/>
  <c r="BI118" i="24" s="1"/>
  <c r="KC38" i="38" a="1"/>
  <c r="KC38" i="38" s="1"/>
  <c r="KD38" i="38" s="1"/>
  <c r="IV114" i="24" a="1"/>
  <c r="IV114" i="24" s="1"/>
  <c r="IR115" i="24" a="1"/>
  <c r="IR115" i="24" s="1"/>
  <c r="IC116" i="24" a="1"/>
  <c r="IC116" i="24" s="1"/>
  <c r="DK117" i="24" a="1"/>
  <c r="DK117" i="24" s="1"/>
  <c r="AU118" i="24" a="1"/>
  <c r="AU118" i="24" s="1"/>
  <c r="HD118" i="24" a="1"/>
  <c r="HD118" i="24" s="1"/>
  <c r="HH125" i="24" a="1"/>
  <c r="HH125" i="24" s="1"/>
  <c r="KC62" i="24" a="1"/>
  <c r="KC62" i="24" s="1"/>
  <c r="KD62" i="24" s="1"/>
  <c r="HX114" i="24" a="1"/>
  <c r="HX114" i="24" s="1"/>
  <c r="KC40" i="24" a="1"/>
  <c r="KC40" i="24" s="1"/>
  <c r="KD40" i="24" s="1"/>
  <c r="HN114" i="24" a="1"/>
  <c r="HN114" i="24" s="1"/>
  <c r="GU116" i="24" a="1"/>
  <c r="GU116" i="24" s="1"/>
  <c r="FQ118" i="24" a="1"/>
  <c r="FQ118" i="24" s="1"/>
  <c r="CR114" i="24" a="1"/>
  <c r="CR114" i="24" s="1"/>
  <c r="CC115" i="24" a="1"/>
  <c r="CC115" i="24" s="1"/>
  <c r="BY116" i="24" a="1"/>
  <c r="BY116" i="24" s="1"/>
  <c r="N117" i="24" a="1"/>
  <c r="N117" i="24" s="1"/>
  <c r="FB117" i="24" a="1"/>
  <c r="FB117" i="24" s="1"/>
  <c r="AZ118" i="24" a="1"/>
  <c r="AZ118" i="24" s="1"/>
  <c r="IU118" i="24" a="1"/>
  <c r="IU118" i="24" s="1"/>
  <c r="KC45" i="38" a="1"/>
  <c r="KC45" i="38" s="1"/>
  <c r="KD45" i="38" s="1"/>
  <c r="HN125" i="24" a="1"/>
  <c r="HN125" i="24" s="1"/>
  <c r="BT114" i="24" a="1"/>
  <c r="BT114" i="24" s="1"/>
  <c r="BE115" i="24" a="1"/>
  <c r="BE115" i="24" s="1"/>
  <c r="GC115" i="24" a="1"/>
  <c r="GC115" i="24" s="1"/>
  <c r="AP116" i="24" a="1"/>
  <c r="AP116" i="24" s="1"/>
  <c r="FN116" i="24" a="1"/>
  <c r="FN116" i="24" s="1"/>
  <c r="AA117" i="24" a="1"/>
  <c r="AA117" i="24" s="1"/>
  <c r="EY117" i="24" a="1"/>
  <c r="EY117" i="24" s="1"/>
  <c r="L118" i="24" a="1"/>
  <c r="L118" i="24" s="1"/>
  <c r="EJ118" i="24" a="1"/>
  <c r="EJ118" i="24" s="1"/>
  <c r="JH118" i="24" a="1"/>
  <c r="JH118" i="24" s="1"/>
  <c r="KC53" i="38" a="1"/>
  <c r="KC53" i="38" s="1"/>
  <c r="KD53" i="38" s="1"/>
  <c r="ID114" i="24" a="1"/>
  <c r="ID114" i="24" s="1"/>
  <c r="HK116" i="24" a="1"/>
  <c r="HK116" i="24" s="1"/>
  <c r="GG118" i="24" a="1"/>
  <c r="GG118" i="24" s="1"/>
  <c r="GJ114" i="24" a="1"/>
  <c r="GJ114" i="24" s="1"/>
  <c r="GF115" i="24" a="1"/>
  <c r="GF115" i="24" s="1"/>
  <c r="FQ116" i="24" a="1"/>
  <c r="FQ116" i="24" s="1"/>
  <c r="EA117" i="24" a="1"/>
  <c r="EA117" i="24" s="1"/>
  <c r="BK118" i="24" a="1"/>
  <c r="BK118" i="24" s="1"/>
  <c r="GY118" i="24" a="1"/>
  <c r="GY118" i="24" s="1"/>
  <c r="FF125" i="24" a="1"/>
  <c r="FF125" i="24" s="1"/>
  <c r="KC63" i="38" a="1"/>
  <c r="KC63" i="38" s="1"/>
  <c r="KD63" i="38" s="1"/>
  <c r="KC29" i="24" a="1"/>
  <c r="KC29" i="24" s="1"/>
  <c r="KD29" i="24" s="1"/>
  <c r="DP114" i="24" a="1"/>
  <c r="DP114" i="24" s="1"/>
  <c r="KC51" i="38" a="1"/>
  <c r="KC51" i="38" s="1"/>
  <c r="KD51" i="38" s="1"/>
  <c r="CP114" i="24" a="1"/>
  <c r="CP114" i="24" s="1"/>
  <c r="EZ115" i="24" a="1"/>
  <c r="EZ115" i="24" s="1"/>
  <c r="ER118" i="24" a="1"/>
  <c r="ER118" i="24" s="1"/>
  <c r="HH114" i="24" a="1"/>
  <c r="HH114" i="24" s="1"/>
  <c r="HJ116" i="24" a="1"/>
  <c r="HJ116" i="24" s="1"/>
  <c r="GF118" i="24" a="1"/>
  <c r="GF118" i="24" s="1"/>
  <c r="GS114" i="24" a="1"/>
  <c r="GS114" i="24" s="1"/>
  <c r="FS115" i="24" a="1"/>
  <c r="FS115" i="24" s="1"/>
  <c r="FD116" i="24" a="1"/>
  <c r="FD116" i="24" s="1"/>
  <c r="EO117" i="24" a="1"/>
  <c r="EO117" i="24" s="1"/>
  <c r="DZ118" i="24" a="1"/>
  <c r="DZ118" i="24" s="1"/>
  <c r="F114" i="24" a="1"/>
  <c r="F114" i="24" s="1"/>
  <c r="ED114" i="24" a="1"/>
  <c r="ED114" i="24" s="1"/>
  <c r="JB114" i="24" a="1"/>
  <c r="JB114" i="24" s="1"/>
  <c r="DO115" i="24" a="1"/>
  <c r="DO115" i="24" s="1"/>
  <c r="IX115" i="24" a="1"/>
  <c r="IX115" i="24" s="1"/>
  <c r="DK116" i="24" a="1"/>
  <c r="DK116" i="24" s="1"/>
  <c r="II116" i="24" a="1"/>
  <c r="II116" i="24" s="1"/>
  <c r="CV117" i="24" a="1"/>
  <c r="CV117" i="24" s="1"/>
  <c r="HT117" i="24" a="1"/>
  <c r="HT117" i="24" s="1"/>
  <c r="CG118" i="24" a="1"/>
  <c r="CG118" i="24" s="1"/>
  <c r="HE118" i="24" a="1"/>
  <c r="HE118" i="24" s="1"/>
  <c r="FZ125" i="24" a="1"/>
  <c r="FZ125" i="24" s="1"/>
  <c r="AU114" i="24" a="1"/>
  <c r="AU114" i="24" s="1"/>
  <c r="DG114" i="24" a="1"/>
  <c r="DG114" i="24" s="1"/>
  <c r="FS114" i="24" a="1"/>
  <c r="FS114" i="24" s="1"/>
  <c r="IE114" i="24" a="1"/>
  <c r="IE114" i="24" s="1"/>
  <c r="AF115" i="24" a="1"/>
  <c r="AF115" i="24" s="1"/>
  <c r="CR115" i="24" a="1"/>
  <c r="CR115" i="24" s="1"/>
  <c r="FD115" i="24" a="1"/>
  <c r="FD115" i="24" s="1"/>
  <c r="HP115" i="24" a="1"/>
  <c r="HP115" i="24" s="1"/>
  <c r="Q116" i="24" a="1"/>
  <c r="Q116" i="24" s="1"/>
  <c r="CC116" i="24" a="1"/>
  <c r="CC116" i="24" s="1"/>
  <c r="EO116" i="24" a="1"/>
  <c r="EO116" i="24" s="1"/>
  <c r="HA116" i="24" a="1"/>
  <c r="HA116" i="24" s="1"/>
  <c r="JM116" i="24" a="1"/>
  <c r="JM116" i="24" s="1"/>
  <c r="BN117" i="24" a="1"/>
  <c r="BN117" i="24" s="1"/>
  <c r="DZ117" i="24" a="1"/>
  <c r="DZ117" i="24" s="1"/>
  <c r="GL117" i="24" a="1"/>
  <c r="GL117" i="24" s="1"/>
  <c r="IX117" i="24" a="1"/>
  <c r="IX117" i="24" s="1"/>
  <c r="AY118" i="24" a="1"/>
  <c r="AY118" i="24" s="1"/>
  <c r="DK118" i="24" a="1"/>
  <c r="DK118" i="24" s="1"/>
  <c r="FW118" i="24" a="1"/>
  <c r="FW118" i="24" s="1"/>
  <c r="II118" i="24" a="1"/>
  <c r="II118" i="24" s="1"/>
  <c r="AJ125" i="24" a="1"/>
  <c r="AJ125" i="24" s="1"/>
  <c r="CV125" i="24" a="1"/>
  <c r="CV125" i="24" s="1"/>
  <c r="FH125" i="24" a="1"/>
  <c r="FH125" i="24" s="1"/>
  <c r="JA125" i="24" a="1"/>
  <c r="JA125" i="24" s="1"/>
  <c r="CP125" i="24" a="1"/>
  <c r="CP125" i="24" s="1"/>
  <c r="FX118" i="24" a="1"/>
  <c r="FX118" i="24" s="1"/>
  <c r="CJ114" i="24" a="1"/>
  <c r="CJ114" i="24" s="1"/>
  <c r="DR116" i="24" a="1"/>
  <c r="DR116" i="24" s="1"/>
  <c r="CN118" i="24" a="1"/>
  <c r="CN118" i="24" s="1"/>
  <c r="CK114" i="24" a="1"/>
  <c r="CK114" i="24" s="1"/>
  <c r="BV115" i="24" a="1"/>
  <c r="BV115" i="24" s="1"/>
  <c r="AV116" i="24" a="1"/>
  <c r="AV116" i="24" s="1"/>
  <c r="AG117" i="24" a="1"/>
  <c r="AG117" i="24" s="1"/>
  <c r="R118" i="24" a="1"/>
  <c r="R118" i="24" s="1"/>
  <c r="JI118" i="24" a="1"/>
  <c r="JI118" i="24" s="1"/>
  <c r="CC114" i="24" a="1"/>
  <c r="CC114" i="24" s="1"/>
  <c r="HA114" i="24" a="1"/>
  <c r="HA114" i="24" s="1"/>
  <c r="BN115" i="24" a="1"/>
  <c r="BN115" i="24" s="1"/>
  <c r="GQ115" i="24" a="1"/>
  <c r="GQ115" i="24" s="1"/>
  <c r="BD116" i="24" a="1"/>
  <c r="BD116" i="24" s="1"/>
  <c r="GB116" i="24" a="1"/>
  <c r="GB116" i="24" s="1"/>
  <c r="AO117" i="24" a="1"/>
  <c r="AO117" i="24" s="1"/>
  <c r="FM117" i="24" a="1"/>
  <c r="FM117" i="24" s="1"/>
  <c r="Z118" i="24" a="1"/>
  <c r="Z118" i="24" s="1"/>
  <c r="EX118" i="24" a="1"/>
  <c r="EX118" i="24" s="1"/>
  <c r="F125" i="24" a="1"/>
  <c r="F125" i="24" s="1"/>
  <c r="KC52" i="24" a="1"/>
  <c r="KC52" i="24" s="1"/>
  <c r="KD52" i="24" s="1"/>
  <c r="BP114" i="24" a="1"/>
  <c r="BP114" i="24" s="1"/>
  <c r="EB114" i="24" a="1"/>
  <c r="EB114" i="24" s="1"/>
  <c r="GN114" i="24" a="1"/>
  <c r="GN114" i="24" s="1"/>
  <c r="IZ114" i="24" a="1"/>
  <c r="IZ114" i="24" s="1"/>
  <c r="BA115" i="24" a="1"/>
  <c r="BA115" i="24" s="1"/>
  <c r="DM115" i="24" a="1"/>
  <c r="DM115" i="24" s="1"/>
  <c r="FY115" i="24" a="1"/>
  <c r="FY115" i="24" s="1"/>
  <c r="IK115" i="24" a="1"/>
  <c r="IK115" i="24" s="1"/>
  <c r="AL116" i="24" a="1"/>
  <c r="AL116" i="24" s="1"/>
  <c r="CX116" i="24" a="1"/>
  <c r="CX116" i="24" s="1"/>
  <c r="FJ116" i="24" a="1"/>
  <c r="FJ116" i="24" s="1"/>
  <c r="HV116" i="24" a="1"/>
  <c r="HV116" i="24" s="1"/>
  <c r="W117" i="24" a="1"/>
  <c r="W117" i="24" s="1"/>
  <c r="CI117" i="24" a="1"/>
  <c r="CI117" i="24" s="1"/>
  <c r="EU117" i="24" a="1"/>
  <c r="EU117" i="24" s="1"/>
  <c r="HG117" i="24" a="1"/>
  <c r="HG117" i="24" s="1"/>
  <c r="H118" i="24" a="1"/>
  <c r="H118" i="24" s="1"/>
  <c r="BT118" i="24" a="1"/>
  <c r="BT118" i="24" s="1"/>
  <c r="EF118" i="24" a="1"/>
  <c r="EF118" i="24" s="1"/>
  <c r="GR118" i="24" a="1"/>
  <c r="GR118" i="24" s="1"/>
  <c r="JD118" i="24" a="1"/>
  <c r="JD118" i="24" s="1"/>
  <c r="BD125" i="24" a="1"/>
  <c r="BD125" i="24" s="1"/>
  <c r="DP125" i="24" a="1"/>
  <c r="DP125" i="24" s="1"/>
  <c r="GB125" i="24" a="1"/>
  <c r="GB125" i="24" s="1"/>
  <c r="EJ117" i="24" a="1"/>
  <c r="EJ117" i="24" s="1"/>
  <c r="EK116" i="24" a="1"/>
  <c r="EK116" i="24" s="1"/>
  <c r="EF114" i="24" a="1"/>
  <c r="EF114" i="24" s="1"/>
  <c r="K117" i="24" a="1"/>
  <c r="K117" i="24" s="1"/>
  <c r="IR118" i="24" a="1"/>
  <c r="IR118" i="24" s="1"/>
  <c r="DA114" i="24" a="1"/>
  <c r="DA114" i="24" s="1"/>
  <c r="CL115" i="24" a="1"/>
  <c r="CL115" i="24" s="1"/>
  <c r="BL116" i="24" a="1"/>
  <c r="BL116" i="24" s="1"/>
  <c r="AW117" i="24" a="1"/>
  <c r="AW117" i="24" s="1"/>
  <c r="AH118" i="24" a="1"/>
  <c r="AH118" i="24" s="1"/>
  <c r="V114" i="24" a="1"/>
  <c r="V114" i="24" s="1"/>
  <c r="ET114" i="24" a="1"/>
  <c r="ET114" i="24" s="1"/>
  <c r="G115" i="24" a="1"/>
  <c r="G115" i="24" s="1"/>
  <c r="EE115" i="24" a="1"/>
  <c r="EE115" i="24" s="1"/>
  <c r="JN115" i="24" a="1"/>
  <c r="JN115" i="24" s="1"/>
  <c r="EA116" i="24" a="1"/>
  <c r="EA116" i="24" s="1"/>
  <c r="IY116" i="24" a="1"/>
  <c r="IY116" i="24" s="1"/>
  <c r="DL117" i="24" a="1"/>
  <c r="DL117" i="24" s="1"/>
  <c r="IJ117" i="24" a="1"/>
  <c r="IJ117" i="24" s="1"/>
  <c r="CW118" i="24" a="1"/>
  <c r="CW118" i="24" s="1"/>
  <c r="HU118" i="24" a="1"/>
  <c r="HU118" i="24" s="1"/>
  <c r="ET125" i="24" a="1"/>
  <c r="ET125" i="24" s="1"/>
  <c r="W114" i="24" a="1"/>
  <c r="W114" i="24" s="1"/>
  <c r="CI114" i="24" a="1"/>
  <c r="CI114" i="24" s="1"/>
  <c r="EU114" i="24" a="1"/>
  <c r="EU114" i="24" s="1"/>
  <c r="HG114" i="24" a="1"/>
  <c r="HG114" i="24" s="1"/>
  <c r="H115" i="24" a="1"/>
  <c r="H115" i="24" s="1"/>
  <c r="BT115" i="24" a="1"/>
  <c r="BT115" i="24" s="1"/>
  <c r="EF115" i="24" a="1"/>
  <c r="EF115" i="24" s="1"/>
  <c r="GR115" i="24" a="1"/>
  <c r="GR115" i="24" s="1"/>
  <c r="JD115" i="24" a="1"/>
  <c r="JD115" i="24" s="1"/>
  <c r="BE116" i="24" a="1"/>
  <c r="BE116" i="24" s="1"/>
  <c r="DQ116" i="24" a="1"/>
  <c r="DQ116" i="24" s="1"/>
  <c r="GC116" i="24" a="1"/>
  <c r="GC116" i="24" s="1"/>
  <c r="IO116" i="24" a="1"/>
  <c r="IO116" i="24" s="1"/>
  <c r="AP117" i="24" a="1"/>
  <c r="AP117" i="24" s="1"/>
  <c r="DB117" i="24" a="1"/>
  <c r="DB117" i="24" s="1"/>
  <c r="FN117" i="24" a="1"/>
  <c r="FN117" i="24" s="1"/>
  <c r="HZ117" i="24" a="1"/>
  <c r="HZ117" i="24" s="1"/>
  <c r="AA118" i="24" a="1"/>
  <c r="AA118" i="24" s="1"/>
  <c r="CM118" i="24" a="1"/>
  <c r="CM118" i="24" s="1"/>
  <c r="EY118" i="24" a="1"/>
  <c r="EY118" i="24" s="1"/>
  <c r="HK118" i="24" a="1"/>
  <c r="HK118" i="24" s="1"/>
  <c r="L125" i="24" a="1"/>
  <c r="L125" i="24" s="1"/>
  <c r="BX125" i="24" a="1"/>
  <c r="BX125" i="24" s="1"/>
  <c r="EJ125" i="24" a="1"/>
  <c r="EJ125" i="24" s="1"/>
  <c r="HE125" i="24" a="1"/>
  <c r="HE125" i="24" s="1"/>
  <c r="KC67" i="38" a="1"/>
  <c r="KC67" i="38" s="1"/>
  <c r="KD67" i="38" s="1"/>
  <c r="Z125" i="24" a="1"/>
  <c r="Z125" i="24" s="1"/>
  <c r="JL116" i="24" a="1"/>
  <c r="JL116" i="24" s="1"/>
  <c r="IW114" i="24" a="1"/>
  <c r="IW114" i="24" s="1"/>
  <c r="HX116" i="24" a="1"/>
  <c r="HX116" i="24" s="1"/>
  <c r="GT118" i="24" a="1"/>
  <c r="GT118" i="24" s="1"/>
  <c r="AR114" i="24" a="1"/>
  <c r="AR114" i="24" s="1"/>
  <c r="AC115" i="24" a="1"/>
  <c r="AC115" i="24" s="1"/>
  <c r="N116" i="24" a="1"/>
  <c r="N116" i="24" s="1"/>
  <c r="JJ116" i="24" a="1"/>
  <c r="JJ116" i="24" s="1"/>
  <c r="IU117" i="24" a="1"/>
  <c r="IU117" i="24" s="1"/>
  <c r="IF118" i="24" a="1"/>
  <c r="IF118" i="24" s="1"/>
  <c r="IV125" i="24" a="1"/>
  <c r="IV125" i="24" s="1"/>
  <c r="IM125" i="24" a="1"/>
  <c r="IM125" i="24" s="1"/>
  <c r="HG125" i="24" a="1"/>
  <c r="HG125" i="24" s="1"/>
  <c r="JH125" i="24" a="1"/>
  <c r="JH125" i="24" s="1"/>
  <c r="IB125" i="24" a="1"/>
  <c r="IB125" i="24" s="1"/>
  <c r="GV125" i="24" a="1"/>
  <c r="GV125" i="24" s="1"/>
  <c r="GA125" i="24" a="1"/>
  <c r="GA125" i="24" s="1"/>
  <c r="FK125" i="24" a="1"/>
  <c r="FK125" i="24" s="1"/>
  <c r="EU125" i="24" a="1"/>
  <c r="EU125" i="24" s="1"/>
  <c r="EE125" i="24" a="1"/>
  <c r="EE125" i="24" s="1"/>
  <c r="DO125" i="24" a="1"/>
  <c r="DO125" i="24" s="1"/>
  <c r="CY125" i="24" a="1"/>
  <c r="CY125" i="24" s="1"/>
  <c r="CI125" i="24" a="1"/>
  <c r="CI125" i="24" s="1"/>
  <c r="BS125" i="24" a="1"/>
  <c r="BS125" i="24" s="1"/>
  <c r="BC125" i="24" a="1"/>
  <c r="BC125" i="24" s="1"/>
  <c r="AM125" i="24" a="1"/>
  <c r="AM125" i="24" s="1"/>
  <c r="W125" i="24" a="1"/>
  <c r="W125" i="24" s="1"/>
  <c r="G125" i="24" a="1"/>
  <c r="G125" i="24" s="1"/>
  <c r="FV116" i="24" a="1"/>
  <c r="FV116" i="24" s="1"/>
  <c r="AQ117" i="24" a="1"/>
  <c r="AQ117" i="24" s="1"/>
  <c r="BM117" i="24" a="1"/>
  <c r="BM117" i="24" s="1"/>
  <c r="R115" i="24" a="1"/>
  <c r="R115" i="24" s="1"/>
  <c r="JD116" i="24" a="1"/>
  <c r="JD116" i="24" s="1"/>
  <c r="HZ118" i="24" a="1"/>
  <c r="HZ118" i="24" s="1"/>
  <c r="DT114" i="24" a="1"/>
  <c r="DT114" i="24" s="1"/>
  <c r="DE115" i="24" a="1"/>
  <c r="DE115" i="24" s="1"/>
  <c r="CP116" i="24" a="1"/>
  <c r="CP116" i="24" s="1"/>
  <c r="CA117" i="24" a="1"/>
  <c r="CA117" i="24" s="1"/>
  <c r="BL118" i="24" a="1"/>
  <c r="BL118" i="24" s="1"/>
  <c r="AV125" i="24" a="1"/>
  <c r="AV125" i="24" s="1"/>
  <c r="KC51" i="24" a="1"/>
  <c r="KC51" i="24" s="1"/>
  <c r="KD51" i="24" s="1"/>
  <c r="AC114" i="24" a="1"/>
  <c r="AC114" i="24" s="1"/>
  <c r="BI114" i="24" a="1"/>
  <c r="BI114" i="24" s="1"/>
  <c r="CO114" i="24" a="1"/>
  <c r="CO114" i="24" s="1"/>
  <c r="DU114" i="24" a="1"/>
  <c r="DU114" i="24" s="1"/>
  <c r="FA114" i="24" a="1"/>
  <c r="FA114" i="24" s="1"/>
  <c r="GG114" i="24" a="1"/>
  <c r="GG114" i="24" s="1"/>
  <c r="HM114" i="24" a="1"/>
  <c r="HM114" i="24" s="1"/>
  <c r="IS114" i="24" a="1"/>
  <c r="IS114" i="24" s="1"/>
  <c r="N115" i="24" a="1"/>
  <c r="N115" i="24" s="1"/>
  <c r="AT115" i="24" a="1"/>
  <c r="AT115" i="24" s="1"/>
  <c r="BZ115" i="24" a="1"/>
  <c r="BZ115" i="24" s="1"/>
  <c r="DF115" i="24" a="1"/>
  <c r="DF115" i="24" s="1"/>
  <c r="EL115" i="24" a="1"/>
  <c r="EL115" i="24" s="1"/>
  <c r="FR115" i="24" a="1"/>
  <c r="FR115" i="24" s="1"/>
  <c r="GX115" i="24" a="1"/>
  <c r="GX115" i="24" s="1"/>
  <c r="ID115" i="24" a="1"/>
  <c r="ID115" i="24" s="1"/>
  <c r="JJ115" i="24" a="1"/>
  <c r="JJ115" i="24" s="1"/>
  <c r="AE116" i="24" a="1"/>
  <c r="AE116" i="24" s="1"/>
  <c r="BK116" i="24" a="1"/>
  <c r="BK116" i="24" s="1"/>
  <c r="CQ116" i="24" a="1"/>
  <c r="CQ116" i="24" s="1"/>
  <c r="DW116" i="24" a="1"/>
  <c r="DW116" i="24" s="1"/>
  <c r="FC116" i="24" a="1"/>
  <c r="FC116" i="24" s="1"/>
  <c r="GI116" i="24" a="1"/>
  <c r="GI116" i="24" s="1"/>
  <c r="HO116" i="24" a="1"/>
  <c r="HO116" i="24" s="1"/>
  <c r="IU116" i="24" a="1"/>
  <c r="IU116" i="24" s="1"/>
  <c r="P117" i="24" a="1"/>
  <c r="P117" i="24" s="1"/>
  <c r="AV117" i="24" a="1"/>
  <c r="AV117" i="24" s="1"/>
  <c r="CB117" i="24" a="1"/>
  <c r="CB117" i="24" s="1"/>
  <c r="DH117" i="24" a="1"/>
  <c r="DH117" i="24" s="1"/>
  <c r="EN117" i="24" a="1"/>
  <c r="EN117" i="24" s="1"/>
  <c r="FT117" i="24" a="1"/>
  <c r="FT117" i="24" s="1"/>
  <c r="GZ117" i="24" a="1"/>
  <c r="GZ117" i="24" s="1"/>
  <c r="IF117" i="24" a="1"/>
  <c r="IF117" i="24" s="1"/>
  <c r="JL117" i="24" a="1"/>
  <c r="JL117" i="24" s="1"/>
  <c r="AG118" i="24" a="1"/>
  <c r="AG118" i="24" s="1"/>
  <c r="BM118" i="24" a="1"/>
  <c r="BM118" i="24" s="1"/>
  <c r="CS118" i="24" a="1"/>
  <c r="CS118" i="24" s="1"/>
  <c r="DY118" i="24" a="1"/>
  <c r="DY118" i="24" s="1"/>
  <c r="FE118" i="24" a="1"/>
  <c r="FE118" i="24" s="1"/>
  <c r="GK118" i="24" a="1"/>
  <c r="GK118" i="24" s="1"/>
  <c r="HQ118" i="24" a="1"/>
  <c r="HQ118" i="24" s="1"/>
  <c r="IW118" i="24" a="1"/>
  <c r="IW118" i="24" s="1"/>
  <c r="HK125" i="24" a="1"/>
  <c r="HK125" i="24" s="1"/>
  <c r="CA115" i="24" a="1"/>
  <c r="CA115" i="24" s="1"/>
  <c r="BN125" i="24" a="1"/>
  <c r="BN125" i="24" s="1"/>
  <c r="FC115" i="24" a="1"/>
  <c r="FC115" i="24" s="1"/>
  <c r="BM114" i="24" a="1"/>
  <c r="BM114" i="24" s="1"/>
  <c r="AN116" i="24" a="1"/>
  <c r="AN116" i="24" s="1"/>
  <c r="J118" i="24" a="1"/>
  <c r="J118" i="24" s="1"/>
  <c r="L114" i="24" a="1"/>
  <c r="L114" i="24" s="1"/>
  <c r="JH114" i="24" a="1"/>
  <c r="JH114" i="24" s="1"/>
  <c r="IS115" i="24" a="1"/>
  <c r="IS115" i="24" s="1"/>
  <c r="ID116" i="24" a="1"/>
  <c r="ID116" i="24" s="1"/>
  <c r="HO117" i="24" a="1"/>
  <c r="HO117" i="24" s="1"/>
  <c r="GZ118" i="24" a="1"/>
  <c r="GZ118" i="24" s="1"/>
  <c r="GJ125" i="24" a="1"/>
  <c r="GJ125" i="24" s="1"/>
  <c r="GC117" i="24" a="1"/>
  <c r="GC117" i="24" s="1"/>
  <c r="FS117" i="24" a="1"/>
  <c r="FS117" i="24" s="1"/>
  <c r="IP125" i="24" a="1"/>
  <c r="IP125" i="24" s="1"/>
  <c r="JM125" i="24" a="1"/>
  <c r="JM125" i="24" s="1"/>
  <c r="HA125" i="24" a="1"/>
  <c r="HA125" i="24" s="1"/>
  <c r="FM125" i="24" a="1"/>
  <c r="FM125" i="24" s="1"/>
  <c r="EG125" i="24" a="1"/>
  <c r="EG125" i="24" s="1"/>
  <c r="DA125" i="24" a="1"/>
  <c r="DA125" i="24" s="1"/>
  <c r="BU125" i="24" a="1"/>
  <c r="BU125" i="24" s="1"/>
  <c r="AO125" i="24" a="1"/>
  <c r="AO125" i="24" s="1"/>
  <c r="I125" i="24" a="1"/>
  <c r="I125" i="24" s="1"/>
  <c r="CS114" i="24" a="1"/>
  <c r="CS114" i="24" s="1"/>
  <c r="M115" i="24" a="1"/>
  <c r="M115" i="24" s="1"/>
  <c r="HP118" i="24" a="1"/>
  <c r="HP118" i="24" s="1"/>
  <c r="J114" i="24" a="1"/>
  <c r="J114" i="24" s="1"/>
  <c r="BV114" i="24" a="1"/>
  <c r="BV114" i="24" s="1"/>
  <c r="EH114" i="24" a="1"/>
  <c r="EH114" i="24" s="1"/>
  <c r="GT114" i="24" a="1"/>
  <c r="GT114" i="24" s="1"/>
  <c r="JF114" i="24" a="1"/>
  <c r="JF114" i="24" s="1"/>
  <c r="BG115" i="24" a="1"/>
  <c r="BG115" i="24" s="1"/>
  <c r="DS115" i="24" a="1"/>
  <c r="DS115" i="24" s="1"/>
  <c r="GE115" i="24" a="1"/>
  <c r="GE115" i="24" s="1"/>
  <c r="IQ115" i="24" a="1"/>
  <c r="IQ115" i="24" s="1"/>
  <c r="AR116" i="24" a="1"/>
  <c r="AR116" i="24" s="1"/>
  <c r="DD116" i="24" a="1"/>
  <c r="DD116" i="24" s="1"/>
  <c r="FP116" i="24" a="1"/>
  <c r="FP116" i="24" s="1"/>
  <c r="IB116" i="24" a="1"/>
  <c r="IB116" i="24" s="1"/>
  <c r="AC117" i="24" a="1"/>
  <c r="AC117" i="24" s="1"/>
  <c r="CO117" i="24" a="1"/>
  <c r="CO117" i="24" s="1"/>
  <c r="FA117" i="24" a="1"/>
  <c r="FA117" i="24" s="1"/>
  <c r="HM117" i="24" a="1"/>
  <c r="HM117" i="24" s="1"/>
  <c r="N118" i="24" a="1"/>
  <c r="N118" i="24" s="1"/>
  <c r="BZ118" i="24" a="1"/>
  <c r="BZ118" i="24" s="1"/>
  <c r="EL118" i="24" a="1"/>
  <c r="EL118" i="24" s="1"/>
  <c r="GX118" i="24" a="1"/>
  <c r="GX118" i="24" s="1"/>
  <c r="JJ118" i="24" a="1"/>
  <c r="JJ118" i="24" s="1"/>
  <c r="FG117" i="24" a="1"/>
  <c r="FG117" i="24" s="1"/>
  <c r="HQ114" i="24" a="1"/>
  <c r="HQ114" i="24" s="1"/>
  <c r="AU117" i="24" a="1"/>
  <c r="AU117" i="24" s="1"/>
  <c r="DG117" i="24" a="1"/>
  <c r="DG117" i="24" s="1"/>
  <c r="HB125" i="24" a="1"/>
  <c r="HB125" i="24" s="1"/>
  <c r="FY125" i="24" a="1"/>
  <c r="FY125" i="24" s="1"/>
  <c r="DM125" i="24" a="1"/>
  <c r="DM125" i="24" s="1"/>
  <c r="BA125" i="24" a="1"/>
  <c r="BA125" i="24" s="1"/>
  <c r="KC63" i="24" a="1"/>
  <c r="KC63" i="24" s="1"/>
  <c r="KD63" i="24" s="1"/>
  <c r="DZ114" i="24" a="1"/>
  <c r="DZ114" i="24" s="1"/>
  <c r="IX114" i="24" a="1"/>
  <c r="IX114" i="24" s="1"/>
  <c r="DK115" i="24" a="1"/>
  <c r="DK115" i="24" s="1"/>
  <c r="II115" i="24" a="1"/>
  <c r="II115" i="24" s="1"/>
  <c r="CV116" i="24" a="1"/>
  <c r="CV116" i="24" s="1"/>
  <c r="HT116" i="24" a="1"/>
  <c r="HT116" i="24" s="1"/>
  <c r="CG117" i="24" a="1"/>
  <c r="CG117" i="24" s="1"/>
  <c r="HE117" i="24" a="1"/>
  <c r="HE117" i="24" s="1"/>
  <c r="BR118" i="24" a="1"/>
  <c r="BR118" i="24" s="1"/>
  <c r="GP118" i="24" a="1"/>
  <c r="GP118" i="24" s="1"/>
  <c r="HO115" i="24" a="1"/>
  <c r="HO115" i="24" s="1"/>
  <c r="AF118" i="24" a="1"/>
  <c r="AF118" i="24" s="1"/>
  <c r="IO125" i="24" a="1"/>
  <c r="IO125" i="24" s="1"/>
  <c r="AX114" i="24" a="1"/>
  <c r="AX114" i="24" s="1"/>
  <c r="T116" i="24" a="1"/>
  <c r="T116" i="24" s="1"/>
  <c r="JA117" i="24" a="1"/>
  <c r="JA117" i="24" s="1"/>
  <c r="HI125" i="24" a="1"/>
  <c r="HI125" i="24" s="1"/>
  <c r="CD114" i="24" a="1"/>
  <c r="CD114" i="24" s="1"/>
  <c r="AZ116" i="24" a="1"/>
  <c r="AZ116" i="24" s="1"/>
  <c r="V118" i="24" a="1"/>
  <c r="V118" i="24" s="1"/>
  <c r="HR125" i="24" a="1"/>
  <c r="HR125" i="24" s="1"/>
  <c r="KC31" i="24" a="1"/>
  <c r="KC31" i="24" s="1"/>
  <c r="KD31" i="24" s="1"/>
  <c r="HS115" i="24" a="1"/>
  <c r="HS115" i="24" s="1"/>
  <c r="GO117" i="24" a="1"/>
  <c r="GO117" i="24" s="1"/>
  <c r="GR116" i="24" a="1"/>
  <c r="GR116" i="24" s="1"/>
  <c r="CH118" i="24" a="1"/>
  <c r="CH118" i="24" s="1"/>
  <c r="HF118" i="24" a="1"/>
  <c r="HF118" i="24" s="1"/>
  <c r="KC36" i="27" a="1"/>
  <c r="KC36" i="27" s="1"/>
  <c r="KD36" i="27" s="1"/>
  <c r="KC52" i="27" a="1"/>
  <c r="KC52" i="27" s="1"/>
  <c r="KD52" i="27" s="1"/>
  <c r="KC68" i="27" a="1"/>
  <c r="KC68" i="27" s="1"/>
  <c r="KD68" i="27" s="1"/>
  <c r="CW117" i="24" a="1"/>
  <c r="CW117" i="24" s="1"/>
  <c r="KC31" i="27" a="1"/>
  <c r="KC31" i="27" s="1"/>
  <c r="KD31" i="27" s="1"/>
  <c r="KC56" i="27" a="1"/>
  <c r="KC56" i="27" s="1"/>
  <c r="KD56" i="27" s="1"/>
  <c r="KC32" i="27" a="1"/>
  <c r="KC32" i="27" s="1"/>
  <c r="KD32" i="27" s="1"/>
  <c r="KC50" i="27" a="1"/>
  <c r="KC50" i="27" s="1"/>
  <c r="KD50" i="27" s="1"/>
  <c r="R114" i="24" a="1"/>
  <c r="R114" i="24" s="1"/>
  <c r="KC55" i="27" a="1"/>
  <c r="KC55" i="27" s="1"/>
  <c r="KD55" i="27" s="1"/>
  <c r="KC29" i="27" a="1"/>
  <c r="KC29" i="27" s="1"/>
  <c r="KD29" i="27" s="1"/>
  <c r="KC30" i="27" a="1"/>
  <c r="KC30" i="27" s="1"/>
  <c r="KD30" i="27" s="1"/>
  <c r="KC40" i="27" a="1"/>
  <c r="KC40" i="27" s="1"/>
  <c r="KD40" i="27" s="1"/>
  <c r="KC22" i="38" a="1"/>
  <c r="KC22" i="38" s="1"/>
  <c r="KD22" i="38" s="1"/>
  <c r="KC56" i="38" a="1"/>
  <c r="KC56" i="38" s="1"/>
  <c r="KD56" i="38" s="1"/>
  <c r="KC29" i="38" a="1"/>
  <c r="KC29" i="38" s="1"/>
  <c r="KD29" i="38" s="1"/>
  <c r="AI114" i="24" a="1"/>
  <c r="AI114" i="24" s="1"/>
  <c r="FG114" i="24" a="1"/>
  <c r="FG114" i="24" s="1"/>
  <c r="T115" i="24" a="1"/>
  <c r="T115" i="24" s="1"/>
  <c r="ER115" i="24" a="1"/>
  <c r="ER115" i="24" s="1"/>
  <c r="JP115" i="24" a="1"/>
  <c r="JP115" i="24" s="1"/>
  <c r="EC116" i="24" a="1"/>
  <c r="EC116" i="24" s="1"/>
  <c r="JA116" i="24" a="1"/>
  <c r="JA116" i="24" s="1"/>
  <c r="DN117" i="24" a="1"/>
  <c r="DN117" i="24" s="1"/>
  <c r="IL117" i="24" a="1"/>
  <c r="IL117" i="24" s="1"/>
  <c r="CY118" i="24" a="1"/>
  <c r="CY118" i="24" s="1"/>
  <c r="HW118" i="24" a="1"/>
  <c r="HW118" i="24" s="1"/>
  <c r="FN125" i="24" a="1"/>
  <c r="FN125" i="24" s="1"/>
  <c r="KC25" i="24" a="1"/>
  <c r="KC25" i="24" s="1"/>
  <c r="KD25" i="24" s="1"/>
  <c r="AY114" i="24" a="1"/>
  <c r="AY114" i="24" s="1"/>
  <c r="FW114" i="24" a="1"/>
  <c r="FW114" i="24" s="1"/>
  <c r="AJ115" i="24" a="1"/>
  <c r="AJ115" i="24" s="1"/>
  <c r="FH115" i="24" a="1"/>
  <c r="FH115" i="24" s="1"/>
  <c r="U116" i="24" a="1"/>
  <c r="U116" i="24" s="1"/>
  <c r="ES116" i="24" a="1"/>
  <c r="ES116" i="24" s="1"/>
  <c r="F117" i="24" a="1"/>
  <c r="F117" i="24" s="1"/>
  <c r="ED117" i="24" a="1"/>
  <c r="ED117" i="24" s="1"/>
  <c r="JB117" i="24" a="1"/>
  <c r="JB117" i="24" s="1"/>
  <c r="DO118" i="24" a="1"/>
  <c r="DO118" i="24" s="1"/>
  <c r="IM118" i="24" a="1"/>
  <c r="IM118" i="24" s="1"/>
  <c r="GW125" i="24" a="1"/>
  <c r="GW125" i="24" s="1"/>
  <c r="KC65" i="38" a="1"/>
  <c r="KC65" i="38" s="1"/>
  <c r="KD65" i="38" s="1"/>
  <c r="JJ125" i="24" a="1"/>
  <c r="JJ125" i="24" s="1"/>
  <c r="KC40" i="38" a="1"/>
  <c r="KC40" i="38" s="1"/>
  <c r="KD40" i="38" s="1"/>
  <c r="KC30" i="24" a="1"/>
  <c r="KC30" i="24" s="1"/>
  <c r="KD30" i="24" s="1"/>
  <c r="GX114" i="24" a="1"/>
  <c r="GX114" i="24" s="1"/>
  <c r="GT115" i="24" a="1"/>
  <c r="GT115" i="24" s="1"/>
  <c r="GE116" i="24" a="1"/>
  <c r="GE116" i="24" s="1"/>
  <c r="FP117" i="24" a="1"/>
  <c r="FP117" i="24" s="1"/>
  <c r="FA118" i="24" a="1"/>
  <c r="FA118" i="24" s="1"/>
  <c r="HX125" i="24" a="1"/>
  <c r="HX125" i="24" s="1"/>
  <c r="BG114" i="24" a="1"/>
  <c r="BG114" i="24" s="1"/>
  <c r="GE114" i="24" a="1"/>
  <c r="GE114" i="24" s="1"/>
  <c r="AR115" i="24" a="1"/>
  <c r="AR115" i="24" s="1"/>
  <c r="FU115" i="24" a="1"/>
  <c r="FU115" i="24" s="1"/>
  <c r="AH116" i="24" a="1"/>
  <c r="AH116" i="24" s="1"/>
  <c r="FF116" i="24" a="1"/>
  <c r="FF116" i="24" s="1"/>
  <c r="S117" i="24" a="1"/>
  <c r="S117" i="24" s="1"/>
  <c r="EQ117" i="24" a="1"/>
  <c r="EQ117" i="24" s="1"/>
  <c r="JO117" i="24" a="1"/>
  <c r="JO117" i="24" s="1"/>
  <c r="EB118" i="24" a="1"/>
  <c r="EB118" i="24" s="1"/>
  <c r="IZ118" i="24" a="1"/>
  <c r="IZ118" i="24" s="1"/>
  <c r="KC68" i="38" a="1"/>
  <c r="KC68" i="38" s="1"/>
  <c r="KD68" i="38" s="1"/>
  <c r="HS125" i="24" a="1"/>
  <c r="HS125" i="24" s="1"/>
  <c r="KC55" i="38" a="1"/>
  <c r="KC55" i="38" s="1"/>
  <c r="KD55" i="38" s="1"/>
  <c r="EL114" i="24" a="1"/>
  <c r="EL114" i="24" s="1"/>
  <c r="EH115" i="24" a="1"/>
  <c r="EH115" i="24" s="1"/>
  <c r="DS116" i="24" a="1"/>
  <c r="DS116" i="24" s="1"/>
  <c r="DD117" i="24" a="1"/>
  <c r="DD117" i="24" s="1"/>
  <c r="CO118" i="24" a="1"/>
  <c r="CO118" i="24" s="1"/>
  <c r="N125" i="24" a="1"/>
  <c r="N125" i="24" s="1"/>
  <c r="KC31" i="38" a="1"/>
  <c r="KC31" i="38" s="1"/>
  <c r="KD31" i="38" s="1"/>
  <c r="P114" i="24" a="1"/>
  <c r="P114" i="24" s="1"/>
  <c r="EY114" i="24" a="1"/>
  <c r="EY114" i="24" s="1"/>
  <c r="L115" i="24" a="1"/>
  <c r="L115" i="24" s="1"/>
  <c r="EO115" i="24" a="1"/>
  <c r="EO115" i="24" s="1"/>
  <c r="JM115" i="24" a="1"/>
  <c r="JM115" i="24" s="1"/>
  <c r="DZ116" i="24" a="1"/>
  <c r="DZ116" i="24" s="1"/>
  <c r="IX116" i="24" a="1"/>
  <c r="IX116" i="24" s="1"/>
  <c r="O115" i="24" a="1"/>
  <c r="O115" i="24" s="1"/>
  <c r="JG116" i="24" a="1"/>
  <c r="JG116" i="24" s="1"/>
  <c r="IH118" i="24" a="1"/>
  <c r="IH118" i="24" s="1"/>
  <c r="AQ114" i="24" a="1"/>
  <c r="AQ114" i="24" s="1"/>
  <c r="AB115" i="24" a="1"/>
  <c r="AB115" i="24" s="1"/>
  <c r="R116" i="24" a="1"/>
  <c r="R116" i="24" s="1"/>
  <c r="JN116" i="24" a="1"/>
  <c r="JN116" i="24" s="1"/>
  <c r="GX117" i="24" a="1"/>
  <c r="GX117" i="24" s="1"/>
  <c r="CA118" i="24" a="1"/>
  <c r="CA118" i="24" s="1"/>
  <c r="IJ118" i="24" a="1"/>
  <c r="IJ118" i="24" s="1"/>
  <c r="KC43" i="38" a="1"/>
  <c r="KC43" i="38" s="1"/>
  <c r="KD43" i="38" s="1"/>
  <c r="BD114" i="24" a="1"/>
  <c r="BD114" i="24" s="1"/>
  <c r="AO115" i="24" a="1"/>
  <c r="AO115" i="24" s="1"/>
  <c r="KC56" i="24" a="1"/>
  <c r="KC56" i="24" s="1"/>
  <c r="KD56" i="24" s="1"/>
  <c r="AE115" i="24" a="1"/>
  <c r="AE115" i="24" s="1"/>
  <c r="L117" i="24" a="1"/>
  <c r="L117" i="24" s="1"/>
  <c r="IX118" i="24" a="1"/>
  <c r="IX118" i="24" s="1"/>
  <c r="EI114" i="24" a="1"/>
  <c r="EI114" i="24" s="1"/>
  <c r="DT115" i="24" a="1"/>
  <c r="DT115" i="24" s="1"/>
  <c r="DJ116" i="24" a="1"/>
  <c r="DJ116" i="24" s="1"/>
  <c r="AI117" i="24" a="1"/>
  <c r="AI117" i="24" s="1"/>
  <c r="FW117" i="24" a="1"/>
  <c r="FW117" i="24" s="1"/>
  <c r="DG118" i="24" a="1"/>
  <c r="DG118" i="24" s="1"/>
  <c r="JP118" i="24" a="1"/>
  <c r="JP118" i="24" s="1"/>
  <c r="KC50" i="38" a="1"/>
  <c r="KC50" i="38" s="1"/>
  <c r="KD50" i="38" s="1"/>
  <c r="KC42" i="24" a="1"/>
  <c r="KC42" i="24" s="1"/>
  <c r="KD42" i="24" s="1"/>
  <c r="EV114" i="24" a="1"/>
  <c r="EV114" i="24" s="1"/>
  <c r="CK115" i="24" a="1"/>
  <c r="CK115" i="24" s="1"/>
  <c r="HI115" i="24" a="1"/>
  <c r="HI115" i="24" s="1"/>
  <c r="BV116" i="24" a="1"/>
  <c r="BV116" i="24" s="1"/>
  <c r="GT116" i="24" a="1"/>
  <c r="GT116" i="24" s="1"/>
  <c r="BG117" i="24" a="1"/>
  <c r="BG117" i="24" s="1"/>
  <c r="GE117" i="24" a="1"/>
  <c r="GE117" i="24" s="1"/>
  <c r="AR118" i="24" a="1"/>
  <c r="AR118" i="24" s="1"/>
  <c r="FP118" i="24" a="1"/>
  <c r="FP118" i="24" s="1"/>
  <c r="BF125" i="24" a="1"/>
  <c r="BF125" i="24" s="1"/>
  <c r="AD114" i="24" a="1"/>
  <c r="AD114" i="24" s="1"/>
  <c r="EX115" i="24" a="1"/>
  <c r="EX115" i="24" s="1"/>
  <c r="DT117" i="24" a="1"/>
  <c r="DT117" i="24" s="1"/>
  <c r="FB125" i="24" a="1"/>
  <c r="FB125" i="24" s="1"/>
  <c r="IA114" i="24" a="1"/>
  <c r="IA114" i="24" s="1"/>
  <c r="HQ115" i="24" a="1"/>
  <c r="HQ115" i="24" s="1"/>
  <c r="HB116" i="24" a="1"/>
  <c r="HB116" i="24" s="1"/>
  <c r="GH117" i="24" a="1"/>
  <c r="GH117" i="24" s="1"/>
  <c r="CF118" i="24" a="1"/>
  <c r="CF118" i="24" s="1"/>
  <c r="HT118" i="24" a="1"/>
  <c r="HT118" i="24" s="1"/>
  <c r="KC34" i="38" a="1"/>
  <c r="KC34" i="38" s="1"/>
  <c r="KD34" i="38" s="1"/>
  <c r="KC44" i="38" a="1"/>
  <c r="KC44" i="38" s="1"/>
  <c r="KD44" i="38" s="1"/>
  <c r="KC57" i="24" a="1"/>
  <c r="KC57" i="24" s="1"/>
  <c r="KD57" i="24" s="1"/>
  <c r="FL114" i="24" a="1"/>
  <c r="FL114" i="24" s="1"/>
  <c r="KC24" i="24" a="1"/>
  <c r="KC24" i="24" s="1"/>
  <c r="KD24" i="24" s="1"/>
  <c r="FN115" i="24" a="1"/>
  <c r="FN115" i="24" s="1"/>
  <c r="AX116" i="24" a="1"/>
  <c r="AX116" i="24" s="1"/>
  <c r="JK118" i="24" a="1"/>
  <c r="JK118" i="24" s="1"/>
  <c r="DA115" i="24" a="1"/>
  <c r="DA115" i="24" s="1"/>
  <c r="BW117" i="24" a="1"/>
  <c r="BW117" i="24" s="1"/>
  <c r="CL125" i="24" a="1"/>
  <c r="CL125" i="24" s="1"/>
  <c r="JE114" i="24" a="1"/>
  <c r="JE114" i="24" s="1"/>
  <c r="IE115" i="24" a="1"/>
  <c r="IE115" i="24" s="1"/>
  <c r="HP116" i="24" a="1"/>
  <c r="HP116" i="24" s="1"/>
  <c r="HA117" i="24" a="1"/>
  <c r="HA117" i="24" s="1"/>
  <c r="GL118" i="24" a="1"/>
  <c r="GL118" i="24" s="1"/>
  <c r="AL114" i="24" a="1"/>
  <c r="AL114" i="24" s="1"/>
  <c r="FJ114" i="24" a="1"/>
  <c r="FJ114" i="24" s="1"/>
  <c r="W115" i="24" a="1"/>
  <c r="W115" i="24" s="1"/>
  <c r="EU115" i="24" a="1"/>
  <c r="EU115" i="24" s="1"/>
  <c r="S116" i="24" a="1"/>
  <c r="S116" i="24" s="1"/>
  <c r="EQ116" i="24" a="1"/>
  <c r="EQ116" i="24" s="1"/>
  <c r="JO116" i="24" a="1"/>
  <c r="JO116" i="24" s="1"/>
  <c r="EB117" i="24" a="1"/>
  <c r="EB117" i="24" s="1"/>
  <c r="IZ117" i="24" a="1"/>
  <c r="IZ117" i="24" s="1"/>
  <c r="DM118" i="24" a="1"/>
  <c r="DM118" i="24" s="1"/>
  <c r="IK118" i="24" a="1"/>
  <c r="IK118" i="24" s="1"/>
  <c r="KC60" i="24" a="1"/>
  <c r="KC60" i="24" s="1"/>
  <c r="KD60" i="24" s="1"/>
  <c r="BK114" i="24" a="1"/>
  <c r="BK114" i="24" s="1"/>
  <c r="DW114" i="24" a="1"/>
  <c r="DW114" i="24" s="1"/>
  <c r="GI114" i="24" a="1"/>
  <c r="GI114" i="24" s="1"/>
  <c r="IU114" i="24" a="1"/>
  <c r="IU114" i="24" s="1"/>
  <c r="AV115" i="24" a="1"/>
  <c r="AV115" i="24" s="1"/>
  <c r="DH115" i="24" a="1"/>
  <c r="DH115" i="24" s="1"/>
  <c r="FT115" i="24" a="1"/>
  <c r="FT115" i="24" s="1"/>
  <c r="IF115" i="24" a="1"/>
  <c r="IF115" i="24" s="1"/>
  <c r="AG116" i="24" a="1"/>
  <c r="AG116" i="24" s="1"/>
  <c r="CS116" i="24" a="1"/>
  <c r="CS116" i="24" s="1"/>
  <c r="FE116" i="24" a="1"/>
  <c r="FE116" i="24" s="1"/>
  <c r="HQ116" i="24" a="1"/>
  <c r="HQ116" i="24" s="1"/>
  <c r="R117" i="24" a="1"/>
  <c r="R117" i="24" s="1"/>
  <c r="CD117" i="24" a="1"/>
  <c r="CD117" i="24" s="1"/>
  <c r="EP117" i="24" a="1"/>
  <c r="EP117" i="24" s="1"/>
  <c r="HB117" i="24" a="1"/>
  <c r="HB117" i="24" s="1"/>
  <c r="JN117" i="24" a="1"/>
  <c r="JN117" i="24" s="1"/>
  <c r="BO118" i="24" a="1"/>
  <c r="BO118" i="24" s="1"/>
  <c r="EA118" i="24" a="1"/>
  <c r="EA118" i="24" s="1"/>
  <c r="GM118" i="24" a="1"/>
  <c r="GM118" i="24" s="1"/>
  <c r="IY118" i="24" a="1"/>
  <c r="IY118" i="24" s="1"/>
  <c r="AZ125" i="24" a="1"/>
  <c r="AZ125" i="24" s="1"/>
  <c r="DL125" i="24" a="1"/>
  <c r="DL125" i="24" s="1"/>
  <c r="FX125" i="24" a="1"/>
  <c r="FX125" i="24" s="1"/>
  <c r="FR114" i="24" a="1"/>
  <c r="FR114" i="24" s="1"/>
  <c r="Q115" i="24" a="1"/>
  <c r="Q115" i="24" s="1"/>
  <c r="FV125" i="24" a="1"/>
  <c r="FV125" i="24" s="1"/>
  <c r="JD114" i="24" a="1"/>
  <c r="JD114" i="24" s="1"/>
  <c r="IP116" i="24" a="1"/>
  <c r="IP116" i="24" s="1"/>
  <c r="HL118" i="24" a="1"/>
  <c r="HL118" i="24" s="1"/>
  <c r="EW114" i="24" a="1"/>
  <c r="EW114" i="24" s="1"/>
  <c r="DW115" i="24" a="1"/>
  <c r="DW115" i="24" s="1"/>
  <c r="DH116" i="24" a="1"/>
  <c r="DH116" i="24" s="1"/>
  <c r="CS117" i="24" a="1"/>
  <c r="CS117" i="24" s="1"/>
  <c r="CD118" i="24" a="1"/>
  <c r="CD118" i="24" s="1"/>
  <c r="KC33" i="38" a="1"/>
  <c r="KC33" i="38" s="1"/>
  <c r="KD33" i="38" s="1"/>
  <c r="DI114" i="24" a="1"/>
  <c r="DI114" i="24" s="1"/>
  <c r="IG114" i="24" a="1"/>
  <c r="IG114" i="24" s="1"/>
  <c r="CT115" i="24" a="1"/>
  <c r="CT115" i="24" s="1"/>
  <c r="HW115" i="24" a="1"/>
  <c r="HW115" i="24" s="1"/>
  <c r="CJ116" i="24" a="1"/>
  <c r="CJ116" i="24" s="1"/>
  <c r="HH116" i="24" a="1"/>
  <c r="HH116" i="24" s="1"/>
  <c r="BU117" i="24" a="1"/>
  <c r="BU117" i="24" s="1"/>
  <c r="GS117" i="24" a="1"/>
  <c r="GS117" i="24" s="1"/>
  <c r="BF118" i="24" a="1"/>
  <c r="BF118" i="24" s="1"/>
  <c r="GD118" i="24" a="1"/>
  <c r="GD118" i="24" s="1"/>
  <c r="BR125" i="24" a="1"/>
  <c r="BR125" i="24" s="1"/>
  <c r="T114" i="24" a="1"/>
  <c r="T114" i="24" s="1"/>
  <c r="CF114" i="24" a="1"/>
  <c r="CF114" i="24" s="1"/>
  <c r="ER114" i="24" a="1"/>
  <c r="ER114" i="24" s="1"/>
  <c r="HD114" i="24" a="1"/>
  <c r="HD114" i="24" s="1"/>
  <c r="JP114" i="24" a="1"/>
  <c r="JP114" i="24" s="1"/>
  <c r="BQ115" i="24" a="1"/>
  <c r="BQ115" i="24" s="1"/>
  <c r="EC115" i="24" a="1"/>
  <c r="EC115" i="24" s="1"/>
  <c r="GO115" i="24" a="1"/>
  <c r="GO115" i="24" s="1"/>
  <c r="JA115" i="24" a="1"/>
  <c r="JA115" i="24" s="1"/>
  <c r="BB116" i="24" a="1"/>
  <c r="BB116" i="24" s="1"/>
  <c r="DN116" i="24" a="1"/>
  <c r="DN116" i="24" s="1"/>
  <c r="FZ116" i="24" a="1"/>
  <c r="FZ116" i="24" s="1"/>
  <c r="IL116" i="24" a="1"/>
  <c r="IL116" i="24" s="1"/>
  <c r="AM117" i="24" a="1"/>
  <c r="AM117" i="24" s="1"/>
  <c r="CY117" i="24" a="1"/>
  <c r="CY117" i="24" s="1"/>
  <c r="FK117" i="24" a="1"/>
  <c r="FK117" i="24" s="1"/>
  <c r="HW117" i="24" a="1"/>
  <c r="HW117" i="24" s="1"/>
  <c r="X118" i="24" a="1"/>
  <c r="X118" i="24" s="1"/>
  <c r="CJ118" i="24" a="1"/>
  <c r="CJ118" i="24" s="1"/>
  <c r="EV118" i="24" a="1"/>
  <c r="EV118" i="24" s="1"/>
  <c r="HH118" i="24" a="1"/>
  <c r="HH118" i="24" s="1"/>
  <c r="H125" i="24" a="1"/>
  <c r="H125" i="24" s="1"/>
  <c r="BT125" i="24" a="1"/>
  <c r="BT125" i="24" s="1"/>
  <c r="EF125" i="24" a="1"/>
  <c r="EF125" i="24" s="1"/>
  <c r="GZ125" i="24" a="1"/>
  <c r="GZ125" i="24" s="1"/>
  <c r="FR125" i="24" a="1"/>
  <c r="FR125" i="24" s="1"/>
  <c r="AD117" i="24" a="1"/>
  <c r="AD117" i="24" s="1"/>
  <c r="FM115" i="24" a="1"/>
  <c r="FM115" i="24" s="1"/>
  <c r="EI117" i="24" a="1"/>
  <c r="EI117" i="24" s="1"/>
  <c r="IN125" i="24" a="1"/>
  <c r="IN125" i="24" s="1"/>
  <c r="FM114" i="24" a="1"/>
  <c r="FM114" i="24" s="1"/>
  <c r="EM115" i="24" a="1"/>
  <c r="EM115" i="24" s="1"/>
  <c r="DX116" i="24" a="1"/>
  <c r="DX116" i="24" s="1"/>
  <c r="DI117" i="24" a="1"/>
  <c r="DI117" i="24" s="1"/>
  <c r="CT118" i="24" a="1"/>
  <c r="CT118" i="24" s="1"/>
  <c r="BB114" i="24" a="1"/>
  <c r="BB114" i="24" s="1"/>
  <c r="FZ114" i="24" a="1"/>
  <c r="FZ114" i="24" s="1"/>
  <c r="AM115" i="24" a="1"/>
  <c r="AM115" i="24" s="1"/>
  <c r="FK115" i="24" a="1"/>
  <c r="FK115" i="24" s="1"/>
  <c r="AI116" i="24" a="1"/>
  <c r="AI116" i="24" s="1"/>
  <c r="FG116" i="24" a="1"/>
  <c r="FG116" i="24" s="1"/>
  <c r="T117" i="24" a="1"/>
  <c r="T117" i="24" s="1"/>
  <c r="ER117" i="24" a="1"/>
  <c r="ER117" i="24" s="1"/>
  <c r="JP117" i="24" a="1"/>
  <c r="JP117" i="24" s="1"/>
  <c r="EC118" i="24" a="1"/>
  <c r="EC118" i="24" s="1"/>
  <c r="JA118" i="24" a="1"/>
  <c r="JA118" i="24" s="1"/>
  <c r="HM125" i="24" a="1"/>
  <c r="HM125" i="24" s="1"/>
  <c r="AM114" i="24" a="1"/>
  <c r="AM114" i="24" s="1"/>
  <c r="CY114" i="24" a="1"/>
  <c r="CY114" i="24" s="1"/>
  <c r="FK114" i="24" a="1"/>
  <c r="FK114" i="24" s="1"/>
  <c r="HW114" i="24" a="1"/>
  <c r="HW114" i="24" s="1"/>
  <c r="X115" i="24" a="1"/>
  <c r="X115" i="24" s="1"/>
  <c r="CJ115" i="24" a="1"/>
  <c r="CJ115" i="24" s="1"/>
  <c r="EV115" i="24" a="1"/>
  <c r="EV115" i="24" s="1"/>
  <c r="HH115" i="24" a="1"/>
  <c r="HH115" i="24" s="1"/>
  <c r="I116" i="24" a="1"/>
  <c r="I116" i="24" s="1"/>
  <c r="BU116" i="24" a="1"/>
  <c r="BU116" i="24" s="1"/>
  <c r="EG116" i="24" a="1"/>
  <c r="EG116" i="24" s="1"/>
  <c r="GS116" i="24" a="1"/>
  <c r="GS116" i="24" s="1"/>
  <c r="JE116" i="24" a="1"/>
  <c r="JE116" i="24" s="1"/>
  <c r="BF117" i="24" a="1"/>
  <c r="BF117" i="24" s="1"/>
  <c r="DR117" i="24" a="1"/>
  <c r="DR117" i="24" s="1"/>
  <c r="GD117" i="24" a="1"/>
  <c r="GD117" i="24" s="1"/>
  <c r="IP117" i="24" a="1"/>
  <c r="IP117" i="24" s="1"/>
  <c r="AQ118" i="24" a="1"/>
  <c r="AQ118" i="24" s="1"/>
  <c r="DC118" i="24" a="1"/>
  <c r="DC118" i="24" s="1"/>
  <c r="FO118" i="24" a="1"/>
  <c r="FO118" i="24" s="1"/>
  <c r="IA118" i="24" a="1"/>
  <c r="IA118" i="24" s="1"/>
  <c r="AB125" i="24" a="1"/>
  <c r="AB125" i="24" s="1"/>
  <c r="CN125" i="24" a="1"/>
  <c r="CN125" i="24" s="1"/>
  <c r="EZ125" i="24" a="1"/>
  <c r="EZ125" i="24" s="1"/>
  <c r="IK125" i="24" a="1"/>
  <c r="IK125" i="24" s="1"/>
  <c r="II125" i="24" a="1"/>
  <c r="II125" i="24" s="1"/>
  <c r="BE114" i="24" a="1"/>
  <c r="BE114" i="24" s="1"/>
  <c r="IW117" i="24" a="1"/>
  <c r="IW117" i="24" s="1"/>
  <c r="DJ115" i="24" a="1"/>
  <c r="DJ115" i="24" s="1"/>
  <c r="CK117" i="24" a="1"/>
  <c r="CK117" i="24" s="1"/>
  <c r="CX125" i="24" a="1"/>
  <c r="CX125" i="24" s="1"/>
  <c r="DD114" i="24" a="1"/>
  <c r="DD114" i="24" s="1"/>
  <c r="CO115" i="24" a="1"/>
  <c r="CO115" i="24" s="1"/>
  <c r="BZ116" i="24" a="1"/>
  <c r="BZ116" i="24" s="1"/>
  <c r="BK117" i="24" a="1"/>
  <c r="BK117" i="24" s="1"/>
  <c r="AV118" i="24" a="1"/>
  <c r="AV118" i="24" s="1"/>
  <c r="AF125" i="24" a="1"/>
  <c r="AF125" i="24" s="1"/>
  <c r="JK125" i="24" a="1"/>
  <c r="JK125" i="24" s="1"/>
  <c r="IE125" i="24" a="1"/>
  <c r="IE125" i="24" s="1"/>
  <c r="GY125" i="24" a="1"/>
  <c r="GY125" i="24" s="1"/>
  <c r="IZ125" i="24" a="1"/>
  <c r="IZ125" i="24" s="1"/>
  <c r="HT125" i="24" a="1"/>
  <c r="HT125" i="24" s="1"/>
  <c r="GN125" i="24" a="1"/>
  <c r="GN125" i="24" s="1"/>
  <c r="FW125" i="24" a="1"/>
  <c r="FW125" i="24" s="1"/>
  <c r="FG125" i="24" a="1"/>
  <c r="FG125" i="24" s="1"/>
  <c r="EQ125" i="24" a="1"/>
  <c r="EQ125" i="24" s="1"/>
  <c r="EA125" i="24" a="1"/>
  <c r="EA125" i="24" s="1"/>
  <c r="DK125" i="24" a="1"/>
  <c r="DK125" i="24" s="1"/>
  <c r="CU125" i="24" a="1"/>
  <c r="CU125" i="24" s="1"/>
  <c r="CE125" i="24" a="1"/>
  <c r="CE125" i="24" s="1"/>
  <c r="BO125" i="24" a="1"/>
  <c r="BO125" i="24" s="1"/>
  <c r="AY125" i="24" a="1"/>
  <c r="AY125" i="24" s="1"/>
  <c r="AI125" i="24" a="1"/>
  <c r="AI125" i="24" s="1"/>
  <c r="S125" i="24" a="1"/>
  <c r="S125" i="24" s="1"/>
  <c r="KC39" i="24" a="1"/>
  <c r="KC39" i="24" s="1"/>
  <c r="KD39" i="24" s="1"/>
  <c r="DW118" i="24" a="1"/>
  <c r="DW118" i="24" s="1"/>
  <c r="DQ114" i="24" a="1"/>
  <c r="DQ114" i="24" s="1"/>
  <c r="AX118" i="24" a="1"/>
  <c r="AX118" i="24" s="1"/>
  <c r="EP115" i="24" a="1"/>
  <c r="EP115" i="24" s="1"/>
  <c r="DQ117" i="24" a="1"/>
  <c r="DQ117" i="24" s="1"/>
  <c r="FJ125" i="24" a="1"/>
  <c r="FJ125" i="24" s="1"/>
  <c r="GF114" i="24" a="1"/>
  <c r="GF114" i="24" s="1"/>
  <c r="FQ115" i="24" a="1"/>
  <c r="FQ115" i="24" s="1"/>
  <c r="FB116" i="24" a="1"/>
  <c r="FB116" i="24" s="1"/>
  <c r="EM117" i="24" a="1"/>
  <c r="EM117" i="24" s="1"/>
  <c r="DX118" i="24" a="1"/>
  <c r="DX118" i="24" s="1"/>
  <c r="DH125" i="24" a="1"/>
  <c r="DH125" i="24" s="1"/>
  <c r="KC67" i="24" a="1"/>
  <c r="KC67" i="24" s="1"/>
  <c r="KD67" i="24" s="1"/>
  <c r="AK114" i="24" a="1"/>
  <c r="AK114" i="24" s="1"/>
  <c r="BQ114" i="24" a="1"/>
  <c r="BQ114" i="24" s="1"/>
  <c r="CW114" i="24" a="1"/>
  <c r="CW114" i="24" s="1"/>
  <c r="EC114" i="24" a="1"/>
  <c r="EC114" i="24" s="1"/>
  <c r="FI114" i="24" a="1"/>
  <c r="FI114" i="24" s="1"/>
  <c r="GO114" i="24" a="1"/>
  <c r="GO114" i="24" s="1"/>
  <c r="HU114" i="24" a="1"/>
  <c r="HU114" i="24" s="1"/>
  <c r="JA114" i="24" a="1"/>
  <c r="JA114" i="24" s="1"/>
  <c r="V115" i="24" a="1"/>
  <c r="V115" i="24" s="1"/>
  <c r="BB115" i="24" a="1"/>
  <c r="BB115" i="24" s="1"/>
  <c r="CH115" i="24" a="1"/>
  <c r="CH115" i="24" s="1"/>
  <c r="DN115" i="24" a="1"/>
  <c r="DN115" i="24" s="1"/>
  <c r="ET115" i="24" a="1"/>
  <c r="ET115" i="24" s="1"/>
  <c r="FZ115" i="24" a="1"/>
  <c r="FZ115" i="24" s="1"/>
  <c r="HF115" i="24" a="1"/>
  <c r="HF115" i="24" s="1"/>
  <c r="IL115" i="24" a="1"/>
  <c r="IL115" i="24" s="1"/>
  <c r="G116" i="24" a="1"/>
  <c r="G116" i="24" s="1"/>
  <c r="AM116" i="24" a="1"/>
  <c r="AM116" i="24" s="1"/>
  <c r="BS116" i="24" a="1"/>
  <c r="BS116" i="24" s="1"/>
  <c r="CY116" i="24" a="1"/>
  <c r="CY116" i="24" s="1"/>
  <c r="EE116" i="24" a="1"/>
  <c r="EE116" i="24" s="1"/>
  <c r="FK116" i="24" a="1"/>
  <c r="FK116" i="24" s="1"/>
  <c r="GQ116" i="24" a="1"/>
  <c r="GQ116" i="24" s="1"/>
  <c r="HW116" i="24" a="1"/>
  <c r="HW116" i="24" s="1"/>
  <c r="JC116" i="24" a="1"/>
  <c r="JC116" i="24" s="1"/>
  <c r="X117" i="24" a="1"/>
  <c r="X117" i="24" s="1"/>
  <c r="BD117" i="24" a="1"/>
  <c r="BD117" i="24" s="1"/>
  <c r="CJ117" i="24" a="1"/>
  <c r="CJ117" i="24" s="1"/>
  <c r="DP117" i="24" a="1"/>
  <c r="DP117" i="24" s="1"/>
  <c r="EV117" i="24" a="1"/>
  <c r="EV117" i="24" s="1"/>
  <c r="GB117" i="24" a="1"/>
  <c r="GB117" i="24" s="1"/>
  <c r="HH117" i="24" a="1"/>
  <c r="HH117" i="24" s="1"/>
  <c r="IN117" i="24" a="1"/>
  <c r="IN117" i="24" s="1"/>
  <c r="I118" i="24" a="1"/>
  <c r="I118" i="24" s="1"/>
  <c r="AO118" i="24" a="1"/>
  <c r="AO118" i="24" s="1"/>
  <c r="BU118" i="24" a="1"/>
  <c r="BU118" i="24" s="1"/>
  <c r="DA118" i="24" a="1"/>
  <c r="DA118" i="24" s="1"/>
  <c r="EG118" i="24" a="1"/>
  <c r="EG118" i="24" s="1"/>
  <c r="FM118" i="24" a="1"/>
  <c r="FM118" i="24" s="1"/>
  <c r="GS118" i="24" a="1"/>
  <c r="GS118" i="24" s="1"/>
  <c r="HY118" i="24" a="1"/>
  <c r="HY118" i="24" s="1"/>
  <c r="JE118" i="24" a="1"/>
  <c r="JE118" i="24" s="1"/>
  <c r="IA125" i="24" a="1"/>
  <c r="IA125" i="24" s="1"/>
  <c r="GU114" i="24" a="1"/>
  <c r="GU114" i="24" s="1"/>
  <c r="GS115" i="24" a="1"/>
  <c r="GS115" i="24" s="1"/>
  <c r="EN116" i="24" a="1"/>
  <c r="EN116" i="24" s="1"/>
  <c r="GK114" i="24" a="1"/>
  <c r="GK114" i="24" s="1"/>
  <c r="FL116" i="24" a="1"/>
  <c r="FL116" i="24" s="1"/>
  <c r="EH118" i="24" a="1"/>
  <c r="EH118" i="24" s="1"/>
  <c r="BX114" i="24" a="1"/>
  <c r="BX114" i="24" s="1"/>
  <c r="BI115" i="24" a="1"/>
  <c r="BI115" i="24" s="1"/>
  <c r="AT116" i="24" a="1"/>
  <c r="AT116" i="24" s="1"/>
  <c r="AE117" i="24" a="1"/>
  <c r="AE117" i="24" s="1"/>
  <c r="P118" i="24" a="1"/>
  <c r="P118" i="24" s="1"/>
  <c r="JL118" i="24" a="1"/>
  <c r="JL118" i="24" s="1"/>
  <c r="GZ116" i="24" a="1"/>
  <c r="GZ116" i="24" s="1"/>
  <c r="HL114" i="24" a="1"/>
  <c r="HL114" i="24" s="1"/>
  <c r="FD118" i="24" a="1"/>
  <c r="FD118" i="24" s="1"/>
  <c r="HZ125" i="24" a="1"/>
  <c r="HZ125" i="24" s="1"/>
  <c r="IW125" i="24" a="1"/>
  <c r="IW125" i="24" s="1"/>
  <c r="GK125" i="24" a="1"/>
  <c r="GK125" i="24" s="1"/>
  <c r="FE125" i="24" a="1"/>
  <c r="FE125" i="24" s="1"/>
  <c r="DY125" i="24" a="1"/>
  <c r="DY125" i="24" s="1"/>
  <c r="CS125" i="24" a="1"/>
  <c r="CS125" i="24" s="1"/>
  <c r="BM125" i="24" a="1"/>
  <c r="BM125" i="24" s="1"/>
  <c r="AG125" i="24" a="1"/>
  <c r="AG125" i="24" s="1"/>
  <c r="KC47" i="24" a="1"/>
  <c r="KC47" i="24" s="1"/>
  <c r="KD47" i="24" s="1"/>
  <c r="BT116" i="24" a="1"/>
  <c r="BT116" i="24" s="1"/>
  <c r="JI115" i="24" a="1"/>
  <c r="JI115" i="24" s="1"/>
  <c r="HP125" i="24" a="1"/>
  <c r="HP125" i="24" s="1"/>
  <c r="Z114" i="24" a="1"/>
  <c r="Z114" i="24" s="1"/>
  <c r="CL114" i="24" a="1"/>
  <c r="CL114" i="24" s="1"/>
  <c r="EX114" i="24" a="1"/>
  <c r="EX114" i="24" s="1"/>
  <c r="HJ114" i="24" a="1"/>
  <c r="HJ114" i="24" s="1"/>
  <c r="K115" i="24" a="1"/>
  <c r="K115" i="24" s="1"/>
  <c r="BW115" i="24" a="1"/>
  <c r="BW115" i="24" s="1"/>
  <c r="EI115" i="24" a="1"/>
  <c r="EI115" i="24" s="1"/>
  <c r="GU115" i="24" a="1"/>
  <c r="GU115" i="24" s="1"/>
  <c r="JG115" i="24" a="1"/>
  <c r="JG115" i="24" s="1"/>
  <c r="BH116" i="24" a="1"/>
  <c r="BH116" i="24" s="1"/>
  <c r="DT116" i="24" a="1"/>
  <c r="DT116" i="24" s="1"/>
  <c r="GF116" i="24" a="1"/>
  <c r="GF116" i="24" s="1"/>
  <c r="IR116" i="24" a="1"/>
  <c r="IR116" i="24" s="1"/>
  <c r="AS117" i="24" a="1"/>
  <c r="AS117" i="24" s="1"/>
  <c r="DE117" i="24" a="1"/>
  <c r="DE117" i="24" s="1"/>
  <c r="FQ117" i="24" a="1"/>
  <c r="FQ117" i="24" s="1"/>
  <c r="IC117" i="24" a="1"/>
  <c r="IC117" i="24" s="1"/>
  <c r="AD118" i="24" a="1"/>
  <c r="AD118" i="24" s="1"/>
  <c r="CP118" i="24" a="1"/>
  <c r="CP118" i="24" s="1"/>
  <c r="FB118" i="24" a="1"/>
  <c r="FB118" i="24" s="1"/>
  <c r="HN118" i="24" a="1"/>
  <c r="HN118" i="24" s="1"/>
  <c r="HF125" i="24" a="1"/>
  <c r="HF125" i="24" s="1"/>
  <c r="BF116" i="24" a="1"/>
  <c r="BF116" i="24" s="1"/>
  <c r="AB118" i="24" a="1"/>
  <c r="AB118" i="24" s="1"/>
  <c r="P125" i="24" a="1"/>
  <c r="P125" i="24" s="1"/>
  <c r="CB125" i="24" a="1"/>
  <c r="CB125" i="24" s="1"/>
  <c r="JE125" i="24" a="1"/>
  <c r="JE125" i="24" s="1"/>
  <c r="FI125" i="24" a="1"/>
  <c r="FI125" i="24" s="1"/>
  <c r="CW125" i="24" a="1"/>
  <c r="CW125" i="24" s="1"/>
  <c r="AK125" i="24" a="1"/>
  <c r="AK125" i="24" s="1"/>
  <c r="AH114" i="24" a="1"/>
  <c r="AH114" i="24" s="1"/>
  <c r="FF114" i="24" a="1"/>
  <c r="FF114" i="24" s="1"/>
  <c r="S115" i="24" a="1"/>
  <c r="S115" i="24" s="1"/>
  <c r="EQ115" i="24" a="1"/>
  <c r="EQ115" i="24" s="1"/>
  <c r="JO115" i="24" a="1"/>
  <c r="JO115" i="24" s="1"/>
  <c r="EB116" i="24" a="1"/>
  <c r="EB116" i="24" s="1"/>
  <c r="IZ116" i="24" a="1"/>
  <c r="IZ116" i="24" s="1"/>
  <c r="DM117" i="24" a="1"/>
  <c r="DM117" i="24" s="1"/>
  <c r="IK117" i="24" a="1"/>
  <c r="IK117" i="24" s="1"/>
  <c r="CX118" i="24" a="1"/>
  <c r="CX118" i="24" s="1"/>
  <c r="HV118" i="24" a="1"/>
  <c r="HV118" i="24" s="1"/>
  <c r="CD115" i="24" a="1"/>
  <c r="CD115" i="24" s="1"/>
  <c r="KC43" i="24" a="1"/>
  <c r="KC43" i="24" s="1"/>
  <c r="KD43" i="24" s="1"/>
  <c r="FA125" i="24" a="1"/>
  <c r="FA125" i="24" s="1"/>
  <c r="FV114" i="24" a="1"/>
  <c r="FV114" i="24" s="1"/>
  <c r="ER116" i="24" a="1"/>
  <c r="ER116" i="24" s="1"/>
  <c r="DN118" i="24" a="1"/>
  <c r="DN118" i="24" s="1"/>
  <c r="EK125" i="24" a="1"/>
  <c r="EK125" i="24" s="1"/>
  <c r="HB114" i="24" a="1"/>
  <c r="HB114" i="24" s="1"/>
  <c r="FX116" i="24" a="1"/>
  <c r="FX116" i="24" s="1"/>
  <c r="ET118" i="24" a="1"/>
  <c r="ET118" i="24" s="1"/>
  <c r="GG125" i="24" a="1"/>
  <c r="GG125" i="24" s="1"/>
  <c r="DJ114" i="24" a="1"/>
  <c r="DJ114" i="24" s="1"/>
  <c r="CF116" i="24" a="1"/>
  <c r="CF116" i="24" s="1"/>
  <c r="BB118" i="24" a="1"/>
  <c r="BB118" i="24" s="1"/>
  <c r="FQ125" i="24" a="1"/>
  <c r="FQ125" i="24" s="1"/>
  <c r="DE125" i="24" a="1"/>
  <c r="DE125" i="24" s="1"/>
  <c r="KC25" i="27" a="1"/>
  <c r="KC25" i="27" s="1"/>
  <c r="KD25" i="27" s="1"/>
  <c r="KC41" i="27" a="1"/>
  <c r="KC41" i="27" s="1"/>
  <c r="KD41" i="27" s="1"/>
  <c r="KC57" i="27" a="1"/>
  <c r="KC57" i="27" s="1"/>
  <c r="KD57" i="27" s="1"/>
  <c r="DV116" i="24" a="1"/>
  <c r="DV116" i="24" s="1"/>
  <c r="HU117" i="24" a="1"/>
  <c r="HU117" i="24" s="1"/>
  <c r="KC38" i="27" a="1"/>
  <c r="KC38" i="27" s="1"/>
  <c r="KD38" i="27" s="1"/>
  <c r="KC59" i="27" a="1"/>
  <c r="KC59" i="27" s="1"/>
  <c r="KD59" i="27" s="1"/>
  <c r="KC35" i="27" a="1"/>
  <c r="KC35" i="27" s="1"/>
  <c r="KD35" i="27" s="1"/>
  <c r="KC53" i="27" a="1"/>
  <c r="KC53" i="27" s="1"/>
  <c r="KD53" i="27" s="1"/>
  <c r="IY115" i="24" a="1"/>
  <c r="IY115" i="24" s="1"/>
  <c r="KC62" i="27" a="1"/>
  <c r="KC62" i="27" s="1"/>
  <c r="KD62" i="27" s="1"/>
  <c r="KC43" i="27" a="1"/>
  <c r="KC43" i="27" s="1"/>
  <c r="KD43" i="27" s="1"/>
  <c r="KC37" i="27" a="1"/>
  <c r="KC37" i="27" s="1"/>
  <c r="KD37" i="27" s="1"/>
  <c r="KC26" i="27" a="1"/>
  <c r="KC26" i="27" s="1"/>
  <c r="KD26" i="27" s="1"/>
  <c r="KC61" i="27" a="1"/>
  <c r="KC61" i="27" s="1"/>
  <c r="KD61" i="27" s="1"/>
  <c r="F115" i="24" a="1"/>
  <c r="F115" i="24" s="1"/>
  <c r="ED115" i="24" a="1"/>
  <c r="ED115" i="24" s="1"/>
  <c r="JB115" i="24" a="1"/>
  <c r="JB115" i="24" s="1"/>
  <c r="DO116" i="24" a="1"/>
  <c r="DO116" i="24" s="1"/>
  <c r="IM116" i="24" a="1"/>
  <c r="IM116" i="24" s="1"/>
  <c r="CZ117" i="24" a="1"/>
  <c r="CZ117" i="24" s="1"/>
  <c r="HX117" i="24" a="1"/>
  <c r="HX117" i="24" s="1"/>
  <c r="CK118" i="24" a="1"/>
  <c r="CK118" i="24" s="1"/>
  <c r="HI118" i="24" a="1"/>
  <c r="HI118" i="24" s="1"/>
  <c r="IE118" i="24" a="1"/>
  <c r="IE118" i="24" s="1"/>
  <c r="EW117" i="24" a="1"/>
  <c r="EW117" i="24" s="1"/>
  <c r="FR116" i="24" a="1"/>
  <c r="FR116" i="24" s="1"/>
  <c r="HG115" i="24" a="1"/>
  <c r="HG115" i="24" s="1"/>
  <c r="HQ125" i="24" a="1"/>
  <c r="HQ125" i="24" s="1"/>
  <c r="CC125" i="24" a="1"/>
  <c r="CC125" i="24" s="1"/>
  <c r="AB114" i="24" a="1"/>
  <c r="AB114" i="24" s="1"/>
  <c r="DR114" i="24" a="1"/>
  <c r="DR114" i="24" s="1"/>
  <c r="DC115" i="24" a="1"/>
  <c r="DC115" i="24" s="1"/>
  <c r="CN116" i="24" a="1"/>
  <c r="CN116" i="24" s="1"/>
  <c r="BY117" i="24" a="1"/>
  <c r="BY117" i="24" s="1"/>
  <c r="BJ118" i="24" a="1"/>
  <c r="BJ118" i="24" s="1"/>
  <c r="EY116" i="24" a="1"/>
  <c r="EY116" i="24" s="1"/>
  <c r="IH125" i="24" a="1"/>
  <c r="IH125" i="24" s="1"/>
  <c r="KC23" i="24" a="1"/>
  <c r="KC23" i="24" s="1"/>
  <c r="KD23" i="24" s="1"/>
  <c r="HC115" i="24" a="1"/>
  <c r="HC115" i="24" s="1"/>
  <c r="FY117" i="24" a="1"/>
  <c r="FY117" i="24" s="1"/>
  <c r="BJ116" i="24" a="1"/>
  <c r="BJ116" i="24" s="1"/>
  <c r="EC117" i="24" a="1"/>
  <c r="EC117" i="24" s="1"/>
  <c r="FI117" i="24" a="1"/>
  <c r="FI117" i="24" s="1"/>
  <c r="BQ117" i="24" a="1"/>
  <c r="BQ117" i="24" s="1"/>
  <c r="KC33" i="27" a="1"/>
  <c r="KC33" i="27" s="1"/>
  <c r="KD33" i="27" s="1"/>
  <c r="KC27" i="27" a="1"/>
  <c r="KC27" i="27" s="1"/>
  <c r="KD27" i="27" s="1"/>
  <c r="KC67" i="27" a="1"/>
  <c r="KC67" i="27" s="1"/>
  <c r="KD67" i="27" s="1"/>
  <c r="KC66" i="27" a="1"/>
  <c r="KC66" i="27" s="1"/>
  <c r="KD66" i="27" s="1"/>
  <c r="FY114" i="24" a="1"/>
  <c r="FY114" i="24" s="1"/>
  <c r="AL115" i="24" a="1"/>
  <c r="AL115" i="24" s="1"/>
  <c r="FJ115" i="24" a="1"/>
  <c r="FJ115" i="24" s="1"/>
  <c r="W116" i="24" a="1"/>
  <c r="W116" i="24" s="1"/>
  <c r="EU116" i="24" a="1"/>
  <c r="EU116" i="24" s="1"/>
  <c r="H117" i="24" a="1"/>
  <c r="H117" i="24" s="1"/>
  <c r="EF117" i="24" a="1"/>
  <c r="EF117" i="24" s="1"/>
  <c r="JD117" i="24" a="1"/>
  <c r="JD117" i="24" s="1"/>
  <c r="DQ118" i="24" a="1"/>
  <c r="DQ118" i="24" s="1"/>
  <c r="IO118" i="24" a="1"/>
  <c r="IO118" i="24" s="1"/>
  <c r="GC114" i="24" a="1"/>
  <c r="GC114" i="24" s="1"/>
  <c r="JD125" i="24" a="1"/>
  <c r="JD125" i="24" s="1"/>
  <c r="FC117" i="24" a="1"/>
  <c r="FC117" i="24" s="1"/>
  <c r="GH116" i="24" a="1"/>
  <c r="GH116" i="24" s="1"/>
  <c r="FU125" i="24" a="1"/>
  <c r="FU125" i="24" s="1"/>
  <c r="AW125" i="24" a="1"/>
  <c r="AW125" i="24" s="1"/>
  <c r="IE117" i="24" a="1"/>
  <c r="IE117" i="24" s="1"/>
  <c r="GD114" i="24" a="1"/>
  <c r="GD114" i="24" s="1"/>
  <c r="FO115" i="24" a="1"/>
  <c r="FO115" i="24" s="1"/>
  <c r="EZ116" i="24" a="1"/>
  <c r="EZ116" i="24" s="1"/>
  <c r="EK117" i="24" a="1"/>
  <c r="EK117" i="24" s="1"/>
  <c r="DV118" i="24" a="1"/>
  <c r="DV118" i="24" s="1"/>
  <c r="FV118" i="24" a="1"/>
  <c r="FV118" i="24" s="1"/>
  <c r="GS125" i="24" a="1"/>
  <c r="GS125" i="24" s="1"/>
  <c r="CT114" i="24" a="1"/>
  <c r="CT114" i="24" s="1"/>
  <c r="BP116" i="24" a="1"/>
  <c r="BP116" i="24" s="1"/>
  <c r="AL118" i="24" a="1"/>
  <c r="AL118" i="24" s="1"/>
  <c r="CR118" i="24" a="1"/>
  <c r="CR118" i="24" s="1"/>
  <c r="IX125" i="24" a="1"/>
  <c r="IX125" i="24" s="1"/>
  <c r="EZ114" i="24" a="1"/>
  <c r="EZ114" i="24" s="1"/>
  <c r="JB125" i="24" a="1"/>
  <c r="JB125" i="24" s="1"/>
  <c r="KC49" i="27" a="1"/>
  <c r="KC49" i="27" s="1"/>
  <c r="KD49" i="27" s="1"/>
  <c r="KC45" i="27" a="1"/>
  <c r="KC45" i="27" s="1"/>
  <c r="KD45" i="27" s="1"/>
  <c r="KC48" i="27" a="1"/>
  <c r="KC48" i="27" s="1"/>
  <c r="KD48" i="27" s="1"/>
  <c r="KC54" i="27" a="1"/>
  <c r="KC54" i="27" s="1"/>
  <c r="KD54" i="27" s="1"/>
  <c r="HE114" i="24" a="1"/>
  <c r="HE114" i="24" s="1"/>
  <c r="BR115" i="24" a="1"/>
  <c r="BR115" i="24" s="1"/>
  <c r="GP115" i="24" a="1"/>
  <c r="GP115" i="24" s="1"/>
  <c r="BC116" i="24" a="1"/>
  <c r="BC116" i="24" s="1"/>
  <c r="GA116" i="24" a="1"/>
  <c r="GA116" i="24" s="1"/>
  <c r="AN117" i="24" a="1"/>
  <c r="AN117" i="24" s="1"/>
  <c r="FL117" i="24" a="1"/>
  <c r="FL117" i="24" s="1"/>
  <c r="Y118" i="24" a="1"/>
  <c r="Y118" i="24" s="1"/>
  <c r="EW118" i="24" a="1"/>
  <c r="EW118" i="24" s="1"/>
  <c r="GU125" i="24" a="1"/>
  <c r="GU125" i="24" s="1"/>
  <c r="DJ118" i="24" a="1"/>
  <c r="DJ118" i="24" s="1"/>
  <c r="GV114" i="24" a="1"/>
  <c r="GV114" i="24" s="1"/>
  <c r="EN118" i="24" a="1"/>
  <c r="EN118" i="24" s="1"/>
  <c r="JF125" i="24" a="1"/>
  <c r="JF125" i="24" s="1"/>
  <c r="EO125" i="24" a="1"/>
  <c r="EO125" i="24" s="1"/>
  <c r="Q125" i="24" a="1"/>
  <c r="Q125" i="24" s="1"/>
  <c r="KC59" i="24" a="1"/>
  <c r="KC59" i="24" s="1"/>
  <c r="KD59" i="24" s="1"/>
  <c r="IP114" i="24" a="1"/>
  <c r="IP114" i="24" s="1"/>
  <c r="IA115" i="24" a="1"/>
  <c r="IA115" i="24" s="1"/>
  <c r="HL116" i="24" a="1"/>
  <c r="HL116" i="24" s="1"/>
  <c r="GW117" i="24" a="1"/>
  <c r="GW117" i="24" s="1"/>
  <c r="GH118" i="24" a="1"/>
  <c r="GH118" i="24" s="1"/>
  <c r="BY115" i="24" a="1"/>
  <c r="BY115" i="24" s="1"/>
  <c r="EC125" i="24" a="1"/>
  <c r="EC125" i="24" s="1"/>
  <c r="HR114" i="24" a="1"/>
  <c r="HR114" i="24" s="1"/>
  <c r="GN116" i="24" a="1"/>
  <c r="GN116" i="24" s="1"/>
  <c r="FJ118" i="24" a="1"/>
  <c r="FJ118" i="24" s="1"/>
  <c r="AC125" i="24" a="1"/>
  <c r="AC125" i="24" s="1"/>
  <c r="M125" i="24" a="1"/>
  <c r="M125" i="24" s="1"/>
  <c r="BI125" i="24" a="1"/>
  <c r="BI125" i="24" s="1"/>
  <c r="DL116" i="24" a="1"/>
  <c r="DL116" i="24" s="1"/>
  <c r="KC65" i="27" a="1"/>
  <c r="KC65" i="27" s="1"/>
  <c r="KD65" i="27" s="1"/>
  <c r="GL125" i="24" a="1"/>
  <c r="GL125" i="24" s="1"/>
  <c r="KC22" i="27" a="1"/>
  <c r="KC22" i="27" s="1"/>
  <c r="KD22" i="27" s="1"/>
  <c r="IK114" i="24" a="1"/>
  <c r="IK114" i="24" s="1"/>
  <c r="CX115" i="24" a="1"/>
  <c r="CX115" i="24" s="1"/>
  <c r="HV115" i="24" a="1"/>
  <c r="HV115" i="24" s="1"/>
  <c r="CI116" i="24" a="1"/>
  <c r="CI116" i="24" s="1"/>
  <c r="HG116" i="24" a="1"/>
  <c r="HG116" i="24" s="1"/>
  <c r="BT117" i="24" a="1"/>
  <c r="BT117" i="24" s="1"/>
  <c r="GR117" i="24" a="1"/>
  <c r="GR117" i="24" s="1"/>
  <c r="BE118" i="24" a="1"/>
  <c r="BE118" i="24" s="1"/>
  <c r="GC118" i="24" a="1"/>
  <c r="GC118" i="24" s="1"/>
  <c r="JG125" i="24" a="1"/>
  <c r="JG125" i="24" s="1"/>
  <c r="FV115" i="24" a="1"/>
  <c r="FV115" i="24" s="1"/>
  <c r="GG115" i="24" a="1"/>
  <c r="GG115" i="24" s="1"/>
  <c r="DX125" i="24" a="1"/>
  <c r="DX125" i="24" s="1"/>
  <c r="GT125" i="24" a="1"/>
  <c r="GT125" i="24" s="1"/>
  <c r="DI125" i="24" a="1"/>
  <c r="DI125" i="24" s="1"/>
  <c r="GK117" i="24" a="1"/>
  <c r="GK117" i="24" s="1"/>
  <c r="BF114" i="24" a="1"/>
  <c r="BF114" i="24" s="1"/>
  <c r="AQ115" i="24" a="1"/>
  <c r="AQ115" i="24" s="1"/>
  <c r="AB116" i="24" a="1"/>
  <c r="AB116" i="24" s="1"/>
  <c r="M117" i="24" a="1"/>
  <c r="M117" i="24" s="1"/>
  <c r="JI117" i="24" a="1"/>
  <c r="JI117" i="24" s="1"/>
  <c r="IT118" i="24" a="1"/>
  <c r="IT118" i="24" s="1"/>
  <c r="EK115" i="24" a="1"/>
  <c r="EK115" i="24" s="1"/>
  <c r="BQ125" i="24" a="1"/>
  <c r="BQ125" i="24" s="1"/>
  <c r="CE115" i="24" a="1"/>
  <c r="CE115" i="24" s="1"/>
  <c r="BA117" i="24" a="1"/>
  <c r="BA117" i="24" s="1"/>
  <c r="HV125" i="24" a="1"/>
  <c r="HV125" i="24" s="1"/>
  <c r="FG115" i="24" a="1"/>
  <c r="FG115" i="24" s="1"/>
  <c r="GM115" i="24" a="1"/>
  <c r="GM115" i="24" s="1"/>
  <c r="CU115" i="24" a="1"/>
  <c r="CU115" i="24" s="1"/>
  <c r="IJ116" i="24" a="1"/>
  <c r="IJ116" i="24" s="1"/>
  <c r="EA115" i="24" a="1"/>
  <c r="EA115" i="24" s="1"/>
  <c r="KC46" i="27" a="1"/>
  <c r="KC46" i="27" s="1"/>
  <c r="KD46" i="27" s="1"/>
  <c r="KC23" i="27" a="1"/>
  <c r="KC23" i="27" s="1"/>
  <c r="KD23" i="27" s="1"/>
  <c r="K39" i="48"/>
  <c r="L39" i="48" s="1"/>
  <c r="M39" i="48" s="1"/>
  <c r="L39" i="47"/>
  <c r="M39" i="47" s="1"/>
  <c r="F46" i="31"/>
  <c r="F46" i="48"/>
  <c r="G33" i="31"/>
  <c r="J33" i="48"/>
  <c r="F33" i="49"/>
  <c r="I33" i="49" s="1"/>
  <c r="G33" i="49"/>
  <c r="H33" i="49" s="1"/>
  <c r="O17" i="48"/>
  <c r="P17" i="48" s="1"/>
  <c r="P17" i="47"/>
  <c r="K12" i="49"/>
  <c r="L12" i="49" s="1"/>
  <c r="J12" i="49"/>
  <c r="M12" i="49" s="1"/>
  <c r="F10" i="49"/>
  <c r="I10" i="49" s="1"/>
  <c r="G10" i="49"/>
  <c r="H10" i="49" s="1"/>
  <c r="F37" i="49"/>
  <c r="I37" i="49" s="1"/>
  <c r="G37" i="49"/>
  <c r="H37" i="49" s="1"/>
  <c r="O16" i="48"/>
  <c r="P16" i="48" s="1"/>
  <c r="P16" i="47"/>
  <c r="K14" i="48"/>
  <c r="L14" i="48" s="1"/>
  <c r="L14" i="47"/>
  <c r="M14" i="47" s="1"/>
  <c r="L22" i="47"/>
  <c r="M22" i="47" s="1"/>
  <c r="K22" i="48"/>
  <c r="L22" i="48" s="1"/>
  <c r="K35" i="49"/>
  <c r="L35" i="49" s="1"/>
  <c r="J35" i="49"/>
  <c r="M35" i="49"/>
  <c r="G20" i="48"/>
  <c r="H20" i="48" s="1"/>
  <c r="H20" i="47"/>
  <c r="I20" i="47" s="1"/>
  <c r="L28" i="47"/>
  <c r="M28" i="47" s="1"/>
  <c r="K28" i="48"/>
  <c r="L28" i="48" s="1"/>
  <c r="O30" i="48"/>
  <c r="P30" i="48" s="1"/>
  <c r="P30" i="47"/>
  <c r="F31" i="31"/>
  <c r="F31" i="48"/>
  <c r="GC151" i="27"/>
  <c r="GC150" i="27"/>
  <c r="GC149" i="27"/>
  <c r="GC152" i="27"/>
  <c r="F34" i="31"/>
  <c r="F34" i="48"/>
  <c r="H8" i="50"/>
  <c r="I8" i="50" s="1"/>
  <c r="G4" i="50"/>
  <c r="F4" i="50"/>
  <c r="H4" i="50" s="1"/>
  <c r="O12" i="48"/>
  <c r="P12" i="48" s="1"/>
  <c r="P12" i="47"/>
  <c r="M29" i="49"/>
  <c r="J29" i="49"/>
  <c r="K29" i="49"/>
  <c r="L29" i="49" s="1"/>
  <c r="G47" i="48"/>
  <c r="H47" i="48" s="1"/>
  <c r="H47" i="47"/>
  <c r="I47" i="47" s="1"/>
  <c r="AF18" i="47"/>
  <c r="AE18" i="48"/>
  <c r="AF18" i="48" s="1"/>
  <c r="G18" i="48"/>
  <c r="H18" i="48" s="1"/>
  <c r="H18" i="47"/>
  <c r="I18" i="47" s="1"/>
  <c r="G41" i="31"/>
  <c r="J41" i="48"/>
  <c r="AI36" i="48"/>
  <c r="AJ36" i="48" s="1"/>
  <c r="AJ36" i="47"/>
  <c r="EM149" i="27"/>
  <c r="EM152" i="27"/>
  <c r="EM151" i="27"/>
  <c r="EM150" i="27"/>
  <c r="G22" i="31"/>
  <c r="J22" i="48"/>
  <c r="K30" i="48"/>
  <c r="L30" i="48" s="1"/>
  <c r="L30" i="47"/>
  <c r="M30" i="47" s="1"/>
  <c r="F24" i="49"/>
  <c r="G24" i="49"/>
  <c r="H24" i="49" s="1"/>
  <c r="I24" i="49" s="1"/>
  <c r="K31" i="48"/>
  <c r="L31" i="48" s="1"/>
  <c r="L31" i="47"/>
  <c r="M31" i="47" s="1"/>
  <c r="O18" i="48"/>
  <c r="P18" i="48" s="1"/>
  <c r="P18" i="47"/>
  <c r="F40" i="49"/>
  <c r="G40" i="49"/>
  <c r="H40" i="49" s="1"/>
  <c r="I40" i="49"/>
  <c r="G31" i="48"/>
  <c r="H31" i="48" s="1"/>
  <c r="H31" i="47"/>
  <c r="I31" i="47" s="1"/>
  <c r="G27" i="48"/>
  <c r="H27" i="48" s="1"/>
  <c r="H27" i="47"/>
  <c r="I27" i="47" s="1"/>
  <c r="O42" i="48"/>
  <c r="P42" i="48" s="1"/>
  <c r="P42" i="47"/>
  <c r="O47" i="48"/>
  <c r="P47" i="48" s="1"/>
  <c r="P47" i="47"/>
  <c r="G19" i="48"/>
  <c r="H19" i="48" s="1"/>
  <c r="H19" i="47"/>
  <c r="I19" i="47" s="1"/>
  <c r="AH152" i="27"/>
  <c r="AH150" i="27"/>
  <c r="AH149" i="27"/>
  <c r="AH151" i="27"/>
  <c r="CN150" i="27"/>
  <c r="CN152" i="27"/>
  <c r="CN151" i="27"/>
  <c r="CN149" i="27"/>
  <c r="EI149" i="27"/>
  <c r="EI150" i="27"/>
  <c r="EI152" i="27"/>
  <c r="EI151" i="27"/>
  <c r="AX151" i="27"/>
  <c r="AX150" i="27"/>
  <c r="AX149" i="27"/>
  <c r="AX152" i="27"/>
  <c r="BQ149" i="27"/>
  <c r="BQ152" i="27"/>
  <c r="BQ150" i="27"/>
  <c r="BQ151" i="27"/>
  <c r="GL152" i="27"/>
  <c r="GL150" i="27"/>
  <c r="GL149" i="27"/>
  <c r="GL151" i="27"/>
  <c r="FO151" i="27"/>
  <c r="FO152" i="27"/>
  <c r="FO149" i="27"/>
  <c r="FO150" i="27"/>
  <c r="BL151" i="27"/>
  <c r="BL152" i="27"/>
  <c r="BL150" i="27"/>
  <c r="BL149" i="27"/>
  <c r="EP151" i="27"/>
  <c r="EP149" i="27"/>
  <c r="EP150" i="27"/>
  <c r="EP152" i="27"/>
  <c r="HH149" i="27"/>
  <c r="HH152" i="27"/>
  <c r="HH151" i="27"/>
  <c r="HH150" i="27"/>
  <c r="AO150" i="27"/>
  <c r="AO151" i="27"/>
  <c r="AO152" i="27"/>
  <c r="AO149" i="27"/>
  <c r="BM149" i="27"/>
  <c r="BM150" i="27"/>
  <c r="BM152" i="27"/>
  <c r="BM151" i="27"/>
  <c r="BB151" i="27"/>
  <c r="BB149" i="27"/>
  <c r="BB150" i="27"/>
  <c r="BB152" i="27"/>
  <c r="IL152" i="27"/>
  <c r="IL151" i="27"/>
  <c r="IL150" i="27"/>
  <c r="IL149" i="27"/>
  <c r="CC149" i="27"/>
  <c r="CC152" i="27"/>
  <c r="CC150" i="27"/>
  <c r="CC151" i="27"/>
  <c r="HO151" i="27"/>
  <c r="HO152" i="27"/>
  <c r="HO150" i="27"/>
  <c r="HO149" i="27"/>
  <c r="DQ149" i="27"/>
  <c r="DQ151" i="27"/>
  <c r="DQ150" i="27"/>
  <c r="DQ152" i="27"/>
  <c r="AM149" i="27"/>
  <c r="AM151" i="27"/>
  <c r="AM150" i="27"/>
  <c r="AM152" i="27"/>
  <c r="GO151" i="27"/>
  <c r="GO149" i="27"/>
  <c r="GO152" i="27"/>
  <c r="GO150" i="27"/>
  <c r="DD149" i="27"/>
  <c r="DD150" i="27"/>
  <c r="DD152" i="27"/>
  <c r="DD151" i="27"/>
  <c r="U152" i="27"/>
  <c r="U151" i="27"/>
  <c r="U150" i="27"/>
  <c r="U149" i="27"/>
  <c r="BK152" i="27"/>
  <c r="BK151" i="27"/>
  <c r="BK150" i="27"/>
  <c r="BK149" i="27"/>
  <c r="GU151" i="27"/>
  <c r="GU150" i="27"/>
  <c r="GU152" i="27"/>
  <c r="GU149" i="27"/>
  <c r="FJ152" i="27"/>
  <c r="FJ151" i="27"/>
  <c r="FJ150" i="27"/>
  <c r="FJ149" i="27"/>
  <c r="CL151" i="27"/>
  <c r="CL149" i="27"/>
  <c r="CL150" i="27"/>
  <c r="CL152" i="27"/>
  <c r="HJ151" i="27"/>
  <c r="HJ149" i="27"/>
  <c r="HJ150" i="27"/>
  <c r="HJ152" i="27"/>
  <c r="EG150" i="27"/>
  <c r="EG149" i="27"/>
  <c r="EG151" i="27"/>
  <c r="EG152" i="27"/>
  <c r="FP150" i="27"/>
  <c r="FP151" i="27"/>
  <c r="FP152" i="27"/>
  <c r="FP149" i="27"/>
  <c r="CA152" i="27"/>
  <c r="CA151" i="27"/>
  <c r="CA150" i="27"/>
  <c r="CA149" i="27"/>
  <c r="DU152" i="27"/>
  <c r="DU149" i="27"/>
  <c r="DU150" i="27"/>
  <c r="DU151" i="27"/>
  <c r="GQ150" i="27"/>
  <c r="GQ152" i="27"/>
  <c r="GQ149" i="27"/>
  <c r="GQ151" i="27"/>
  <c r="ED152" i="27"/>
  <c r="ED151" i="27"/>
  <c r="ED150" i="27"/>
  <c r="ED149" i="27"/>
  <c r="AP152" i="27"/>
  <c r="AP151" i="27"/>
  <c r="AP150" i="27"/>
  <c r="AP149" i="27"/>
  <c r="FN150" i="27"/>
  <c r="FN149" i="27"/>
  <c r="FN152" i="27"/>
  <c r="FN151" i="27"/>
  <c r="GA151" i="27"/>
  <c r="GA149" i="27"/>
  <c r="GA150" i="27"/>
  <c r="GA152" i="27"/>
  <c r="BU150" i="27"/>
  <c r="BU149" i="27"/>
  <c r="BU151" i="27"/>
  <c r="BU152" i="27"/>
  <c r="GM151" i="27"/>
  <c r="GM152" i="27"/>
  <c r="GM150" i="27"/>
  <c r="GM149" i="27"/>
  <c r="S151" i="27"/>
  <c r="S150" i="27"/>
  <c r="S152" i="27"/>
  <c r="S149" i="27"/>
  <c r="AT150" i="27"/>
  <c r="AT152" i="27"/>
  <c r="AT151" i="27"/>
  <c r="AT149" i="27"/>
  <c r="DF150" i="27"/>
  <c r="DF152" i="27"/>
  <c r="DF151" i="27"/>
  <c r="DF149" i="27"/>
  <c r="FR152" i="27"/>
  <c r="FR150" i="27"/>
  <c r="FR151" i="27"/>
  <c r="FR149" i="27"/>
  <c r="ID150" i="27"/>
  <c r="ID152" i="27"/>
  <c r="ID151" i="27"/>
  <c r="ID149" i="27"/>
  <c r="FM149" i="27"/>
  <c r="FM152" i="27"/>
  <c r="FM151" i="27"/>
  <c r="FM150" i="27"/>
  <c r="F151" i="27"/>
  <c r="F149" i="27"/>
  <c r="F150" i="27"/>
  <c r="F152" i="27"/>
  <c r="BS152" i="27"/>
  <c r="BS151" i="27"/>
  <c r="BS149" i="27"/>
  <c r="BS150" i="27"/>
  <c r="HU150" i="27"/>
  <c r="HU149" i="27"/>
  <c r="HU151" i="27"/>
  <c r="HU152" i="27"/>
  <c r="EQ149" i="27"/>
  <c r="EQ151" i="27"/>
  <c r="EQ150" i="27"/>
  <c r="EQ152" i="27"/>
  <c r="BA150" i="27"/>
  <c r="BA152" i="27"/>
  <c r="BA149" i="27"/>
  <c r="BA151" i="27"/>
  <c r="H151" i="27"/>
  <c r="H149" i="27"/>
  <c r="H150" i="27"/>
  <c r="H152" i="27"/>
  <c r="M151" i="27"/>
  <c r="M152" i="27"/>
  <c r="M149" i="27"/>
  <c r="M150" i="27"/>
  <c r="EK150" i="27"/>
  <c r="EK152" i="27"/>
  <c r="EK151" i="27"/>
  <c r="EK149" i="27"/>
  <c r="FQ150" i="27"/>
  <c r="FQ152" i="27"/>
  <c r="FQ149" i="27"/>
  <c r="FQ151" i="27"/>
  <c r="AC150" i="27"/>
  <c r="AC152" i="27"/>
  <c r="AC149" i="27"/>
  <c r="AC151" i="27"/>
  <c r="FX151" i="27"/>
  <c r="FX150" i="27"/>
  <c r="FX152" i="27"/>
  <c r="FX149" i="27"/>
  <c r="FL151" i="27"/>
  <c r="FL149" i="27"/>
  <c r="FL152" i="27"/>
  <c r="FL150" i="27"/>
  <c r="FS152" i="27"/>
  <c r="FS151" i="27"/>
  <c r="FS150" i="27"/>
  <c r="FS149" i="27"/>
  <c r="ER150" i="27"/>
  <c r="ER149" i="27"/>
  <c r="ER152" i="27"/>
  <c r="ER151" i="27"/>
  <c r="FE150" i="27"/>
  <c r="FE152" i="27"/>
  <c r="FE151" i="27"/>
  <c r="FE149" i="27"/>
  <c r="K40" i="48"/>
  <c r="L40" i="48" s="1"/>
  <c r="L40" i="47"/>
  <c r="M40" i="47" s="1"/>
  <c r="AF31" i="47"/>
  <c r="AE31" i="48"/>
  <c r="AF31" i="48" s="1"/>
  <c r="AI11" i="48"/>
  <c r="AJ11" i="47"/>
  <c r="AH4" i="47"/>
  <c r="AJ4" i="47" s="1"/>
  <c r="AI4" i="47"/>
  <c r="CD152" i="24"/>
  <c r="CD150" i="24"/>
  <c r="CD151" i="24"/>
  <c r="CD149" i="24"/>
  <c r="X152" i="24"/>
  <c r="X150" i="24"/>
  <c r="X151" i="24"/>
  <c r="X149" i="24"/>
  <c r="IH151" i="24"/>
  <c r="IH149" i="24"/>
  <c r="IH152" i="24"/>
  <c r="IH150" i="24"/>
  <c r="GB151" i="24"/>
  <c r="GB150" i="24"/>
  <c r="GB149" i="24"/>
  <c r="GB152" i="24"/>
  <c r="BB149" i="24"/>
  <c r="BB151" i="24"/>
  <c r="BB152" i="24"/>
  <c r="BB150" i="24"/>
  <c r="IP151" i="24"/>
  <c r="IP149" i="24"/>
  <c r="IP152" i="24"/>
  <c r="IP150" i="24"/>
  <c r="JL152" i="24"/>
  <c r="JL149" i="24"/>
  <c r="JL151" i="24"/>
  <c r="JL150" i="24"/>
  <c r="R152" i="24"/>
  <c r="R149" i="24"/>
  <c r="R150" i="24"/>
  <c r="R151" i="24"/>
  <c r="HK151" i="24"/>
  <c r="HK150" i="24"/>
  <c r="HK152" i="24"/>
  <c r="HK149" i="24"/>
  <c r="FM152" i="24"/>
  <c r="FM149" i="24"/>
  <c r="FM151" i="24"/>
  <c r="FM150" i="24"/>
  <c r="HZ151" i="24"/>
  <c r="HZ149" i="24"/>
  <c r="HZ152" i="24"/>
  <c r="HZ150" i="24"/>
  <c r="IN151" i="24"/>
  <c r="IN150" i="24"/>
  <c r="IN149" i="24"/>
  <c r="IN152" i="24"/>
  <c r="CH149" i="24"/>
  <c r="CH152" i="24"/>
  <c r="CH151" i="24"/>
  <c r="CH150" i="24"/>
  <c r="T151" i="24"/>
  <c r="T149" i="24"/>
  <c r="T150" i="24"/>
  <c r="T152" i="24"/>
  <c r="O152" i="24"/>
  <c r="O151" i="24"/>
  <c r="O150" i="24"/>
  <c r="O149" i="24"/>
  <c r="HJ151" i="24"/>
  <c r="HJ149" i="24"/>
  <c r="HJ152" i="24"/>
  <c r="HJ150" i="24"/>
  <c r="JA149" i="24"/>
  <c r="JA152" i="24"/>
  <c r="JA150" i="24"/>
  <c r="JA151" i="24"/>
  <c r="GT152" i="24"/>
  <c r="GT149" i="24"/>
  <c r="GT151" i="24"/>
  <c r="GT150" i="24"/>
  <c r="AH152" i="24"/>
  <c r="AH149" i="24"/>
  <c r="AH150" i="24"/>
  <c r="AH151" i="24"/>
  <c r="HX152" i="24"/>
  <c r="HX149" i="24"/>
  <c r="HX151" i="24"/>
  <c r="HX150" i="24"/>
  <c r="BZ152" i="24"/>
  <c r="BZ150" i="24"/>
  <c r="BZ151" i="24"/>
  <c r="BZ149" i="24"/>
  <c r="I152" i="24"/>
  <c r="I151" i="24"/>
  <c r="I150" i="24"/>
  <c r="I149" i="24"/>
  <c r="JE151" i="24"/>
  <c r="JE149" i="24"/>
  <c r="JE152" i="24"/>
  <c r="JE150" i="24"/>
  <c r="FS152" i="24"/>
  <c r="FS151" i="24"/>
  <c r="FS150" i="24"/>
  <c r="FS149" i="24"/>
  <c r="FT152" i="24"/>
  <c r="FT149" i="24"/>
  <c r="FT151" i="24"/>
  <c r="FT150" i="24"/>
  <c r="FC152" i="24"/>
  <c r="FC151" i="24"/>
  <c r="FC150" i="24"/>
  <c r="FC149" i="24"/>
  <c r="GL152" i="24"/>
  <c r="GL149" i="24"/>
  <c r="GL151" i="24"/>
  <c r="GL150" i="24"/>
  <c r="EF152" i="24"/>
  <c r="EF149" i="24"/>
  <c r="EF151" i="24"/>
  <c r="EF150" i="24"/>
  <c r="AD152" i="24"/>
  <c r="AD151" i="24"/>
  <c r="AD150" i="24"/>
  <c r="AD149" i="24"/>
  <c r="FJ149" i="24"/>
  <c r="FJ152" i="24"/>
  <c r="FJ150" i="24"/>
  <c r="FJ151" i="24"/>
  <c r="DL151" i="24"/>
  <c r="DL150" i="24"/>
  <c r="DL149" i="24"/>
  <c r="DL152" i="24"/>
  <c r="HO151" i="24"/>
  <c r="HO150" i="24"/>
  <c r="HO152" i="24"/>
  <c r="HO149" i="24"/>
  <c r="BA151" i="24"/>
  <c r="BA149" i="24"/>
  <c r="BA150" i="24"/>
  <c r="BA152" i="24"/>
  <c r="BS152" i="24"/>
  <c r="BS151" i="24"/>
  <c r="BS150" i="24"/>
  <c r="BS149" i="24"/>
  <c r="GQ152" i="24"/>
  <c r="GQ151" i="24"/>
  <c r="GQ150" i="24"/>
  <c r="GQ149" i="24"/>
  <c r="M152" i="24"/>
  <c r="M151" i="24"/>
  <c r="M150" i="24"/>
  <c r="M149" i="24"/>
  <c r="EK151" i="24"/>
  <c r="EK149" i="24"/>
  <c r="EK152" i="24"/>
  <c r="EK150" i="24"/>
  <c r="JI151" i="24"/>
  <c r="JI149" i="24"/>
  <c r="JI152" i="24"/>
  <c r="JI150" i="24"/>
  <c r="AI152" i="24"/>
  <c r="AI151" i="24"/>
  <c r="AI150" i="24"/>
  <c r="AI149" i="24"/>
  <c r="CU152" i="24"/>
  <c r="CU150" i="24"/>
  <c r="CU151" i="24"/>
  <c r="CU149" i="24"/>
  <c r="FO152" i="24"/>
  <c r="FO149" i="24"/>
  <c r="FO150" i="24"/>
  <c r="FO151" i="24"/>
  <c r="DQ152" i="24"/>
  <c r="DQ149" i="24"/>
  <c r="DQ151" i="24"/>
  <c r="DQ150" i="24"/>
  <c r="IO151" i="24"/>
  <c r="IO149" i="24"/>
  <c r="IO152" i="24"/>
  <c r="IO150" i="24"/>
  <c r="IU151" i="24"/>
  <c r="IU150" i="24"/>
  <c r="IU152" i="24"/>
  <c r="IU149" i="24"/>
  <c r="CG151" i="24"/>
  <c r="CG149" i="24"/>
  <c r="CG150" i="24"/>
  <c r="CG152" i="24"/>
  <c r="CI152" i="24"/>
  <c r="CI151" i="24"/>
  <c r="CI150" i="24"/>
  <c r="CI149" i="24"/>
  <c r="HG151" i="24"/>
  <c r="HG150" i="24"/>
  <c r="HG152" i="24"/>
  <c r="HG149" i="24"/>
  <c r="AC152" i="24"/>
  <c r="AC151" i="24"/>
  <c r="AC150" i="24"/>
  <c r="AC149" i="24"/>
  <c r="FA151" i="24"/>
  <c r="FA149" i="24"/>
  <c r="FA152" i="24"/>
  <c r="FA150" i="24"/>
  <c r="AQ152" i="24"/>
  <c r="AQ149" i="24"/>
  <c r="AQ150" i="24"/>
  <c r="AQ151" i="24"/>
  <c r="DC152" i="24"/>
  <c r="DC149" i="24"/>
  <c r="DC150" i="24"/>
  <c r="DC151" i="24"/>
  <c r="GU152" i="24"/>
  <c r="GU149" i="24"/>
  <c r="GU150" i="24"/>
  <c r="GU151" i="24"/>
  <c r="Y152" i="24"/>
  <c r="Y151" i="24"/>
  <c r="Y150" i="24"/>
  <c r="Y149" i="24"/>
  <c r="EW152" i="24"/>
  <c r="EW149" i="24"/>
  <c r="EW151" i="24"/>
  <c r="EW150" i="24"/>
  <c r="FR151" i="24"/>
  <c r="FR149" i="24"/>
  <c r="FR152" i="24"/>
  <c r="FR150" i="24"/>
  <c r="ID151" i="24"/>
  <c r="ID149" i="24"/>
  <c r="ID152" i="24"/>
  <c r="ID150" i="24"/>
  <c r="BH152" i="24"/>
  <c r="BH150" i="24"/>
  <c r="BH151" i="24"/>
  <c r="BH149" i="24"/>
  <c r="DT152" i="24"/>
  <c r="DT150" i="24"/>
  <c r="DT149" i="24"/>
  <c r="DT151" i="24"/>
  <c r="GF152" i="24"/>
  <c r="GF150" i="24"/>
  <c r="GF149" i="24"/>
  <c r="GF151" i="24"/>
  <c r="IR152" i="24"/>
  <c r="IR149" i="24"/>
  <c r="IR151" i="24"/>
  <c r="IR150" i="24"/>
  <c r="FW152" i="24"/>
  <c r="FW151" i="24"/>
  <c r="FW150" i="24"/>
  <c r="FW149" i="24"/>
  <c r="II151" i="24"/>
  <c r="II150" i="24"/>
  <c r="II152" i="24"/>
  <c r="II149" i="24"/>
  <c r="BM152" i="24"/>
  <c r="BM150" i="24"/>
  <c r="BM151" i="24"/>
  <c r="BM149" i="24"/>
  <c r="DY152" i="24"/>
  <c r="DY149" i="24"/>
  <c r="DY151" i="24"/>
  <c r="DY150" i="24"/>
  <c r="GK152" i="24"/>
  <c r="GK149" i="24"/>
  <c r="GK151" i="24"/>
  <c r="GK150" i="24"/>
  <c r="IW151" i="24"/>
  <c r="IW149" i="24"/>
  <c r="IW152" i="24"/>
  <c r="IW150" i="24"/>
  <c r="BV152" i="24"/>
  <c r="BV149" i="24"/>
  <c r="BV150" i="24"/>
  <c r="BV151" i="24"/>
  <c r="HB152" i="24"/>
  <c r="HB149" i="24"/>
  <c r="HB151" i="24"/>
  <c r="HB150" i="24"/>
  <c r="EV151" i="24"/>
  <c r="EV150" i="24"/>
  <c r="EV149" i="24"/>
  <c r="EV152" i="24"/>
  <c r="AL152" i="24"/>
  <c r="AL149" i="24"/>
  <c r="AL151" i="24"/>
  <c r="AL150" i="24"/>
  <c r="AU152" i="24"/>
  <c r="AU149" i="24"/>
  <c r="AU150" i="24"/>
  <c r="AU151" i="24"/>
  <c r="DX152" i="24"/>
  <c r="DX150" i="24"/>
  <c r="DX151" i="24"/>
  <c r="DX149" i="24"/>
  <c r="DN149" i="24"/>
  <c r="DN152" i="24"/>
  <c r="DN150" i="24"/>
  <c r="DN151" i="24"/>
  <c r="EP152" i="24"/>
  <c r="EP149" i="24"/>
  <c r="EP151" i="24"/>
  <c r="EP150" i="24"/>
  <c r="CJ152" i="24"/>
  <c r="CJ150" i="24"/>
  <c r="CJ151" i="24"/>
  <c r="CJ149" i="24"/>
  <c r="F152" i="24"/>
  <c r="F149" i="24"/>
  <c r="F151" i="24"/>
  <c r="F150" i="24"/>
  <c r="CB152" i="24"/>
  <c r="CB150" i="24"/>
  <c r="CB151" i="24"/>
  <c r="CB149" i="24"/>
  <c r="P152" i="24"/>
  <c r="P150" i="24"/>
  <c r="P151" i="24"/>
  <c r="P149" i="24"/>
  <c r="EX152" i="24"/>
  <c r="EX149" i="24"/>
  <c r="EX151" i="24"/>
  <c r="EX150" i="24"/>
  <c r="EC151" i="24"/>
  <c r="EC150" i="24"/>
  <c r="EC149" i="24"/>
  <c r="EC152" i="24"/>
  <c r="IV152" i="24"/>
  <c r="IV150" i="24"/>
  <c r="IV151" i="24"/>
  <c r="IV149" i="24"/>
  <c r="EY152" i="24"/>
  <c r="EY149" i="24"/>
  <c r="EY150" i="24"/>
  <c r="EY151" i="24"/>
  <c r="DA152" i="24"/>
  <c r="DA149" i="24"/>
  <c r="DA151" i="24"/>
  <c r="DA150" i="24"/>
  <c r="GD152" i="24"/>
  <c r="GD149" i="24"/>
  <c r="GD151" i="24"/>
  <c r="GD150" i="24"/>
  <c r="EN152" i="24"/>
  <c r="EN149" i="24"/>
  <c r="EN151" i="24"/>
  <c r="EN150" i="24"/>
  <c r="CR152" i="24"/>
  <c r="CR151" i="24"/>
  <c r="CR149" i="24"/>
  <c r="CR150" i="24"/>
  <c r="CT152" i="24"/>
  <c r="CT150" i="24"/>
  <c r="CT151" i="24"/>
  <c r="CT149" i="24"/>
  <c r="AN152" i="24"/>
  <c r="AN150" i="24"/>
  <c r="AN151" i="24"/>
  <c r="AN149" i="24"/>
  <c r="DF151" i="24"/>
  <c r="DF149" i="24"/>
  <c r="DF152" i="24"/>
  <c r="DF150" i="24"/>
  <c r="AZ150" i="24"/>
  <c r="AZ151" i="24"/>
  <c r="AZ149" i="24"/>
  <c r="AZ152" i="24"/>
  <c r="HU149" i="24"/>
  <c r="HU152" i="24"/>
  <c r="HU150" i="24"/>
  <c r="HU151" i="24"/>
  <c r="JF151" i="24"/>
  <c r="JF149" i="24"/>
  <c r="JF152" i="24"/>
  <c r="JF150" i="24"/>
  <c r="IX151" i="24"/>
  <c r="IX149" i="24"/>
  <c r="IX152" i="24"/>
  <c r="IX150" i="24"/>
  <c r="GR152" i="24"/>
  <c r="GR149" i="24"/>
  <c r="GR151" i="24"/>
  <c r="GR150" i="24"/>
  <c r="BJ152" i="24"/>
  <c r="BJ150" i="24"/>
  <c r="BJ151" i="24"/>
  <c r="BJ149" i="24"/>
  <c r="IQ151" i="24"/>
  <c r="IQ150" i="24"/>
  <c r="IQ152" i="24"/>
  <c r="IQ149" i="24"/>
  <c r="GS152" i="24"/>
  <c r="GS149" i="24"/>
  <c r="GS151" i="24"/>
  <c r="GS150" i="24"/>
  <c r="BK152" i="24"/>
  <c r="BK149" i="24"/>
  <c r="BK150" i="24"/>
  <c r="BK151" i="24"/>
  <c r="DM151" i="24"/>
  <c r="DM150" i="24"/>
  <c r="DM149" i="24"/>
  <c r="DM152" i="24"/>
  <c r="CY152" i="24"/>
  <c r="CY151" i="24"/>
  <c r="CY150" i="24"/>
  <c r="CY149" i="24"/>
  <c r="HW151" i="24"/>
  <c r="HW150" i="24"/>
  <c r="HW152" i="24"/>
  <c r="HW149" i="24"/>
  <c r="AS151" i="24"/>
  <c r="AS150" i="24"/>
  <c r="AS152" i="24"/>
  <c r="AS149" i="24"/>
  <c r="FQ151" i="24"/>
  <c r="FQ149" i="24"/>
  <c r="FQ152" i="24"/>
  <c r="FQ150" i="24"/>
  <c r="AY152" i="24"/>
  <c r="AY150" i="24"/>
  <c r="AY151" i="24"/>
  <c r="AY149" i="24"/>
  <c r="DK152" i="24"/>
  <c r="DK151" i="24"/>
  <c r="DK150" i="24"/>
  <c r="DK149" i="24"/>
  <c r="HF149" i="24"/>
  <c r="HF152" i="24"/>
  <c r="HF150" i="24"/>
  <c r="HF151" i="24"/>
  <c r="AJ151" i="24"/>
  <c r="AJ149" i="24"/>
  <c r="AJ150" i="24"/>
  <c r="AJ152" i="24"/>
  <c r="FH151" i="24"/>
  <c r="FH150" i="24"/>
  <c r="FH149" i="24"/>
  <c r="FH152" i="24"/>
  <c r="AP152" i="24"/>
  <c r="AP149" i="24"/>
  <c r="AP150" i="24"/>
  <c r="AP151" i="24"/>
  <c r="ES151" i="24"/>
  <c r="ES150" i="24"/>
  <c r="ES149" i="24"/>
  <c r="ES152" i="24"/>
  <c r="DO152" i="24"/>
  <c r="DO151" i="24"/>
  <c r="DO150" i="24"/>
  <c r="DO149" i="24"/>
  <c r="IM151" i="24"/>
  <c r="IM152" i="24"/>
  <c r="IM150" i="24"/>
  <c r="IM149" i="24"/>
  <c r="BI151" i="24"/>
  <c r="BI150" i="24"/>
  <c r="BI152" i="24"/>
  <c r="BI149" i="24"/>
  <c r="GG151" i="24"/>
  <c r="GG149" i="24"/>
  <c r="GG152" i="24"/>
  <c r="GG150" i="24"/>
  <c r="BG152" i="24"/>
  <c r="BG151" i="24"/>
  <c r="BG150" i="24"/>
  <c r="BG149" i="24"/>
  <c r="DS152" i="24"/>
  <c r="DS149" i="24"/>
  <c r="DS150" i="24"/>
  <c r="DS151" i="24"/>
  <c r="IL149" i="24"/>
  <c r="IL152" i="24"/>
  <c r="IL150" i="24"/>
  <c r="IL151" i="24"/>
  <c r="BP151" i="24"/>
  <c r="BP149" i="24"/>
  <c r="BP150" i="24"/>
  <c r="BP152" i="24"/>
  <c r="GN151" i="24"/>
  <c r="GN150" i="24"/>
  <c r="GN149" i="24"/>
  <c r="GN152" i="24"/>
  <c r="GM152" i="24"/>
  <c r="GM151" i="24"/>
  <c r="GM150" i="24"/>
  <c r="GM149" i="24"/>
  <c r="IY151" i="24"/>
  <c r="IY150" i="24"/>
  <c r="IY152" i="24"/>
  <c r="IY149" i="24"/>
  <c r="Q152" i="24"/>
  <c r="Q150" i="24"/>
  <c r="Q151" i="24"/>
  <c r="Q149" i="24"/>
  <c r="CC152" i="24"/>
  <c r="CC150" i="24"/>
  <c r="CC151" i="24"/>
  <c r="CC149" i="24"/>
  <c r="EO152" i="24"/>
  <c r="EO149" i="24"/>
  <c r="EO151" i="24"/>
  <c r="EO150" i="24"/>
  <c r="HA152" i="24"/>
  <c r="HA149" i="24"/>
  <c r="HA151" i="24"/>
  <c r="HA150" i="24"/>
  <c r="JM151" i="24"/>
  <c r="JM149" i="24"/>
  <c r="JM152" i="24"/>
  <c r="JM150" i="24"/>
  <c r="GH151" i="24"/>
  <c r="GH149" i="24"/>
  <c r="GH152" i="24"/>
  <c r="GH150" i="24"/>
  <c r="IT151" i="24"/>
  <c r="IT149" i="24"/>
  <c r="IT152" i="24"/>
  <c r="IT150" i="24"/>
  <c r="L152" i="24"/>
  <c r="L150" i="24"/>
  <c r="L151" i="24"/>
  <c r="L149" i="24"/>
  <c r="BX152" i="24"/>
  <c r="BX150" i="24"/>
  <c r="BX151" i="24"/>
  <c r="BX149" i="24"/>
  <c r="EJ152" i="24"/>
  <c r="EJ150" i="24"/>
  <c r="EJ149" i="24"/>
  <c r="EJ151" i="24"/>
  <c r="GV152" i="24"/>
  <c r="GV150" i="24"/>
  <c r="GV149" i="24"/>
  <c r="GV151" i="24"/>
  <c r="JH152" i="24"/>
  <c r="JH149" i="24"/>
  <c r="JH151" i="24"/>
  <c r="JH150" i="24"/>
  <c r="GZ151" i="24"/>
  <c r="GZ149" i="24"/>
  <c r="GZ152" i="24"/>
  <c r="GZ150" i="24"/>
  <c r="BL152" i="24"/>
  <c r="BL150" i="24"/>
  <c r="BL151" i="24"/>
  <c r="BL149" i="24"/>
  <c r="CX152" i="24"/>
  <c r="CX149" i="24"/>
  <c r="CX151" i="24"/>
  <c r="CX150" i="24"/>
  <c r="AO152" i="24"/>
  <c r="AO150" i="24"/>
  <c r="AO151" i="24"/>
  <c r="AO149" i="24"/>
  <c r="H7" i="47"/>
  <c r="I7" i="47" s="1"/>
  <c r="G7" i="48"/>
  <c r="G4" i="47"/>
  <c r="F4" i="47"/>
  <c r="H4" i="47" s="1"/>
  <c r="CA152" i="24"/>
  <c r="CA149" i="24"/>
  <c r="CA150" i="24"/>
  <c r="CA151" i="24"/>
  <c r="BF152" i="24"/>
  <c r="BF151" i="24"/>
  <c r="BF150" i="24"/>
  <c r="BF149" i="24"/>
  <c r="IE151" i="24"/>
  <c r="IE150" i="24"/>
  <c r="IE152" i="24"/>
  <c r="IE149" i="24"/>
  <c r="GP149" i="24"/>
  <c r="GP152" i="24"/>
  <c r="GP150" i="24"/>
  <c r="GP151" i="24"/>
  <c r="ER151" i="24"/>
  <c r="ER150" i="24"/>
  <c r="ER149" i="24"/>
  <c r="ER152" i="24"/>
  <c r="EM152" i="24"/>
  <c r="EM151" i="24"/>
  <c r="EM150" i="24"/>
  <c r="EM149" i="24"/>
  <c r="JN151" i="24"/>
  <c r="JN149" i="24"/>
  <c r="JN152" i="24"/>
  <c r="JN150" i="24"/>
  <c r="HH151" i="24"/>
  <c r="HH150" i="24"/>
  <c r="HH149" i="24"/>
  <c r="HH152" i="24"/>
  <c r="BR152" i="24"/>
  <c r="BR149" i="24"/>
  <c r="BR151" i="24"/>
  <c r="BR150" i="24"/>
  <c r="AX152" i="24"/>
  <c r="AX150" i="24"/>
  <c r="AX151" i="24"/>
  <c r="AX149" i="24"/>
  <c r="JP149" i="24"/>
  <c r="JP150" i="24"/>
  <c r="JP151" i="24"/>
  <c r="JP152" i="24"/>
  <c r="J152" i="24"/>
  <c r="J149" i="24"/>
  <c r="J150" i="24"/>
  <c r="J151" i="24"/>
  <c r="HP152" i="24"/>
  <c r="HP150" i="24"/>
  <c r="HP151" i="24"/>
  <c r="HP149" i="24"/>
  <c r="FF152" i="24"/>
  <c r="FF149" i="24"/>
  <c r="FF151" i="24"/>
  <c r="FF150" i="24"/>
  <c r="CZ152" i="24"/>
  <c r="CZ150" i="24"/>
  <c r="CZ151" i="24"/>
  <c r="CZ149" i="24"/>
  <c r="N152" i="24"/>
  <c r="N151" i="24"/>
  <c r="N150" i="24"/>
  <c r="N149" i="24"/>
  <c r="GE152" i="24"/>
  <c r="GE149" i="24"/>
  <c r="GE150" i="24"/>
  <c r="GE151" i="24"/>
  <c r="EG152" i="24"/>
  <c r="EG149" i="24"/>
  <c r="EG151" i="24"/>
  <c r="EG150" i="24"/>
  <c r="FI151" i="24"/>
  <c r="FI150" i="24"/>
  <c r="FI149" i="24"/>
  <c r="FI152" i="24"/>
  <c r="AF152" i="24"/>
  <c r="AF150" i="24"/>
  <c r="AF151" i="24"/>
  <c r="AF149" i="24"/>
  <c r="BN152" i="24"/>
  <c r="BN150" i="24"/>
  <c r="BN151" i="24"/>
  <c r="BN149" i="24"/>
  <c r="H152" i="24"/>
  <c r="H150" i="24"/>
  <c r="H151" i="24"/>
  <c r="H149" i="24"/>
  <c r="JD152" i="24"/>
  <c r="JD149" i="24"/>
  <c r="JD151" i="24"/>
  <c r="JD150" i="24"/>
  <c r="CP152" i="24"/>
  <c r="CP150" i="24"/>
  <c r="CP151" i="24"/>
  <c r="CP149" i="24"/>
  <c r="IJ149" i="24"/>
  <c r="IJ150" i="24"/>
  <c r="IJ151" i="24"/>
  <c r="IJ152" i="24"/>
  <c r="DH152" i="24"/>
  <c r="DH149" i="24"/>
  <c r="DH151" i="24"/>
  <c r="DH150" i="24"/>
  <c r="DW152" i="24"/>
  <c r="DW151" i="24"/>
  <c r="DW150" i="24"/>
  <c r="DW149" i="24"/>
  <c r="FY151" i="24"/>
  <c r="FY150" i="24"/>
  <c r="FY149" i="24"/>
  <c r="FY152" i="24"/>
  <c r="G152" i="24"/>
  <c r="G151" i="24"/>
  <c r="G150" i="24"/>
  <c r="G149" i="24"/>
  <c r="EE152" i="24"/>
  <c r="EE151" i="24"/>
  <c r="EE150" i="24"/>
  <c r="EE149" i="24"/>
  <c r="JC151" i="24"/>
  <c r="JC150" i="24"/>
  <c r="JC152" i="24"/>
  <c r="JC149" i="24"/>
  <c r="BY151" i="24"/>
  <c r="BY150" i="24"/>
  <c r="BY152" i="24"/>
  <c r="BY149" i="24"/>
  <c r="GW151" i="24"/>
  <c r="GW149" i="24"/>
  <c r="GW152" i="24"/>
  <c r="GW150" i="24"/>
  <c r="BO152" i="24"/>
  <c r="BO150" i="24"/>
  <c r="BO151" i="24"/>
  <c r="BO149" i="24"/>
  <c r="EA152" i="24"/>
  <c r="EA151" i="24"/>
  <c r="EA150" i="24"/>
  <c r="EA149" i="24"/>
  <c r="IA151" i="24"/>
  <c r="IA150" i="24"/>
  <c r="IA152" i="24"/>
  <c r="IA149" i="24"/>
  <c r="BE152" i="24"/>
  <c r="BE150" i="24"/>
  <c r="BE151" i="24"/>
  <c r="BE149" i="24"/>
  <c r="GC152" i="24"/>
  <c r="GC149" i="24"/>
  <c r="GC151" i="24"/>
  <c r="GC150" i="24"/>
  <c r="AV152" i="24"/>
  <c r="AV150" i="24"/>
  <c r="AV151" i="24"/>
  <c r="AV149" i="24"/>
  <c r="CQ152" i="24"/>
  <c r="CQ149" i="24"/>
  <c r="CQ150" i="24"/>
  <c r="CQ151" i="24"/>
  <c r="HE149" i="24"/>
  <c r="HE150" i="24"/>
  <c r="HE151" i="24"/>
  <c r="HE152" i="24"/>
  <c r="W152" i="24"/>
  <c r="W151" i="24"/>
  <c r="W150" i="24"/>
  <c r="W149" i="24"/>
  <c r="EU152" i="24"/>
  <c r="EU151" i="24"/>
  <c r="EU150" i="24"/>
  <c r="EU149" i="24"/>
  <c r="CO151" i="24"/>
  <c r="CO149" i="24"/>
  <c r="CO152" i="24"/>
  <c r="CO150" i="24"/>
  <c r="HM151" i="24"/>
  <c r="HM149" i="24"/>
  <c r="HM152" i="24"/>
  <c r="HM150" i="24"/>
  <c r="K152" i="24"/>
  <c r="K151" i="24"/>
  <c r="K150" i="24"/>
  <c r="K149" i="24"/>
  <c r="BW152" i="24"/>
  <c r="BW149" i="24"/>
  <c r="BW150" i="24"/>
  <c r="BW151" i="24"/>
  <c r="EI152" i="24"/>
  <c r="EI149" i="24"/>
  <c r="EI150" i="24"/>
  <c r="EI151" i="24"/>
  <c r="JG151" i="24"/>
  <c r="JG150" i="24"/>
  <c r="JG152" i="24"/>
  <c r="JG149" i="24"/>
  <c r="CK152" i="24"/>
  <c r="CK149" i="24"/>
  <c r="CK151" i="24"/>
  <c r="CK150" i="24"/>
  <c r="HI151" i="24"/>
  <c r="HI149" i="24"/>
  <c r="HI152" i="24"/>
  <c r="HI150" i="24"/>
  <c r="EL151" i="24"/>
  <c r="EL149" i="24"/>
  <c r="EL152" i="24"/>
  <c r="EL150" i="24"/>
  <c r="GX151" i="24"/>
  <c r="GX149" i="24"/>
  <c r="GX152" i="24"/>
  <c r="GX150" i="24"/>
  <c r="JJ151" i="24"/>
  <c r="JJ149" i="24"/>
  <c r="JJ152" i="24"/>
  <c r="JJ150" i="24"/>
  <c r="AB152" i="24"/>
  <c r="AB150" i="24"/>
  <c r="AB151" i="24"/>
  <c r="AB149" i="24"/>
  <c r="CN152" i="24"/>
  <c r="CN149" i="24"/>
  <c r="CN151" i="24"/>
  <c r="CN150" i="24"/>
  <c r="EZ152" i="24"/>
  <c r="EZ150" i="24"/>
  <c r="EZ149" i="24"/>
  <c r="EZ151" i="24"/>
  <c r="HL152" i="24"/>
  <c r="HL149" i="24"/>
  <c r="HL151" i="24"/>
  <c r="HL150" i="24"/>
  <c r="EQ152" i="24"/>
  <c r="EQ151" i="24"/>
  <c r="EQ150" i="24"/>
  <c r="EQ149" i="24"/>
  <c r="HC151" i="24"/>
  <c r="HC150" i="24"/>
  <c r="HC152" i="24"/>
  <c r="HC149" i="24"/>
  <c r="JO151" i="24"/>
  <c r="JO150" i="24"/>
  <c r="JO152" i="24"/>
  <c r="JO149" i="24"/>
  <c r="AG152" i="24"/>
  <c r="AG149" i="24"/>
  <c r="AG150" i="24"/>
  <c r="AG151" i="24"/>
  <c r="CS152" i="24"/>
  <c r="CS149" i="24"/>
  <c r="CS151" i="24"/>
  <c r="CS150" i="24"/>
  <c r="FE152" i="24"/>
  <c r="FE149" i="24"/>
  <c r="FE151" i="24"/>
  <c r="FE150" i="24"/>
  <c r="HQ151" i="24"/>
  <c r="HQ149" i="24"/>
  <c r="HQ152" i="24"/>
  <c r="HQ150" i="24"/>
  <c r="AK149" i="24"/>
  <c r="AK150" i="24"/>
  <c r="AK151" i="24"/>
  <c r="AK152" i="24"/>
  <c r="CW151" i="24"/>
  <c r="CW150" i="24"/>
  <c r="CW149" i="24"/>
  <c r="CW152" i="24"/>
  <c r="JB149" i="24"/>
  <c r="JB152" i="24"/>
  <c r="JB150" i="24"/>
  <c r="JB151" i="24"/>
  <c r="HD149" i="24"/>
  <c r="HD150" i="24"/>
  <c r="HD151" i="24"/>
  <c r="HD152" i="24"/>
  <c r="EH152" i="24"/>
  <c r="EH149" i="24"/>
  <c r="EH151" i="24"/>
  <c r="EH150" i="24"/>
  <c r="DJ152" i="24"/>
  <c r="DJ149" i="24"/>
  <c r="DJ151" i="24"/>
  <c r="DJ150" i="24"/>
  <c r="BD152" i="24"/>
  <c r="BD150" i="24"/>
  <c r="BD151" i="24"/>
  <c r="BD149" i="24"/>
  <c r="HY151" i="24"/>
  <c r="HY149" i="24"/>
  <c r="HY152" i="24"/>
  <c r="HY150" i="24"/>
  <c r="DG152" i="24"/>
  <c r="DG151" i="24"/>
  <c r="DG150" i="24"/>
  <c r="DG149" i="24"/>
  <c r="GJ152" i="24"/>
  <c r="GJ150" i="24"/>
  <c r="GJ151" i="24"/>
  <c r="GJ149" i="24"/>
  <c r="ED149" i="24"/>
  <c r="ED152" i="24"/>
  <c r="ED150" i="24"/>
  <c r="ED151" i="24"/>
  <c r="CF150" i="24"/>
  <c r="CF149" i="24"/>
  <c r="CF151" i="24"/>
  <c r="CF152" i="24"/>
  <c r="JK151" i="24"/>
  <c r="JK150" i="24"/>
  <c r="JK152" i="24"/>
  <c r="JK149" i="24"/>
  <c r="AE152" i="24"/>
  <c r="AE151" i="24"/>
  <c r="AE150" i="24"/>
  <c r="AE149" i="24"/>
  <c r="FV152" i="24"/>
  <c r="FV149" i="24"/>
  <c r="FV151" i="24"/>
  <c r="FV150" i="24"/>
  <c r="DP152" i="24"/>
  <c r="DP149" i="24"/>
  <c r="DP151" i="24"/>
  <c r="DP150" i="24"/>
  <c r="V151" i="24"/>
  <c r="V152" i="24"/>
  <c r="V149" i="24"/>
  <c r="V150" i="24"/>
  <c r="Z152" i="24"/>
  <c r="Z149" i="24"/>
  <c r="Z150" i="24"/>
  <c r="Z151" i="24"/>
  <c r="BQ151" i="24"/>
  <c r="BQ152" i="24"/>
  <c r="BQ150" i="24"/>
  <c r="BQ149" i="24"/>
  <c r="DB152" i="24"/>
  <c r="DB150" i="24"/>
  <c r="DB151" i="24"/>
  <c r="DB149" i="24"/>
  <c r="HR151" i="24"/>
  <c r="HR149" i="24"/>
  <c r="HR152" i="24"/>
  <c r="HR150" i="24"/>
  <c r="FL152" i="24"/>
  <c r="FL149" i="24"/>
  <c r="FL151" i="24"/>
  <c r="FL150" i="24"/>
  <c r="AT152" i="24"/>
  <c r="AT150" i="24"/>
  <c r="AT151" i="24"/>
  <c r="AT149" i="24"/>
  <c r="HV149" i="24"/>
  <c r="HV152" i="24"/>
  <c r="HV150" i="24"/>
  <c r="HV151" i="24"/>
  <c r="FX151" i="24"/>
  <c r="FX150" i="24"/>
  <c r="FX149" i="24"/>
  <c r="FX152" i="24"/>
  <c r="CL152" i="24"/>
  <c r="CL151" i="24"/>
  <c r="CL150" i="24"/>
  <c r="CL149" i="24"/>
  <c r="FD152" i="24"/>
  <c r="FD150" i="24"/>
  <c r="FD151" i="24"/>
  <c r="FD149" i="24"/>
  <c r="DZ152" i="24"/>
  <c r="DZ149" i="24"/>
  <c r="DZ151" i="24"/>
  <c r="DZ150" i="24"/>
  <c r="BT152" i="24"/>
  <c r="BT150" i="24"/>
  <c r="BT151" i="24"/>
  <c r="BT149" i="24"/>
  <c r="DV151" i="24"/>
  <c r="DV149" i="24"/>
  <c r="DV152" i="24"/>
  <c r="DV150" i="24"/>
  <c r="BU152" i="24"/>
  <c r="BU150" i="24"/>
  <c r="BU151" i="24"/>
  <c r="BU149" i="24"/>
  <c r="GO151" i="24"/>
  <c r="GO150" i="24"/>
  <c r="GO149" i="24"/>
  <c r="GO152" i="24"/>
  <c r="FN152" i="24"/>
  <c r="FN149" i="24"/>
  <c r="FN151" i="24"/>
  <c r="FN150" i="24"/>
  <c r="IK149" i="24"/>
  <c r="IK150" i="24"/>
  <c r="IK151" i="24"/>
  <c r="IK152" i="24"/>
  <c r="AM152" i="24"/>
  <c r="AM151" i="24"/>
  <c r="AM150" i="24"/>
  <c r="AM149" i="24"/>
  <c r="FK152" i="24"/>
  <c r="FK151" i="24"/>
  <c r="FK150" i="24"/>
  <c r="FK149" i="24"/>
  <c r="DE151" i="24"/>
  <c r="DE149" i="24"/>
  <c r="DE152" i="24"/>
  <c r="DE150" i="24"/>
  <c r="IC151" i="24"/>
  <c r="IC149" i="24"/>
  <c r="IC152" i="24"/>
  <c r="IC150" i="24"/>
  <c r="S152" i="24"/>
  <c r="S151" i="24"/>
  <c r="S150" i="24"/>
  <c r="S149" i="24"/>
  <c r="CE152" i="24"/>
  <c r="CE150" i="24"/>
  <c r="CE151" i="24"/>
  <c r="CE149" i="24"/>
  <c r="ET149" i="24"/>
  <c r="ET152" i="24"/>
  <c r="ET150" i="24"/>
  <c r="ET151" i="24"/>
  <c r="CV151" i="24"/>
  <c r="CV149" i="24"/>
  <c r="CV150" i="24"/>
  <c r="CV152" i="24"/>
  <c r="HT149" i="24"/>
  <c r="HT151" i="24"/>
  <c r="HT150" i="24"/>
  <c r="HT152" i="24"/>
  <c r="IF152" i="24"/>
  <c r="IF149" i="24"/>
  <c r="IF151" i="24"/>
  <c r="IF150" i="24"/>
  <c r="GI152" i="24"/>
  <c r="GI151" i="24"/>
  <c r="GI150" i="24"/>
  <c r="GI149" i="24"/>
  <c r="U150" i="24"/>
  <c r="U149" i="24"/>
  <c r="U151" i="24"/>
  <c r="U152" i="24"/>
  <c r="BC152" i="24"/>
  <c r="BC151" i="24"/>
  <c r="BC150" i="24"/>
  <c r="BC149" i="24"/>
  <c r="GA152" i="24"/>
  <c r="GA151" i="24"/>
  <c r="GA150" i="24"/>
  <c r="GA149" i="24"/>
  <c r="DU151" i="24"/>
  <c r="DU149" i="24"/>
  <c r="DU152" i="24"/>
  <c r="DU150" i="24"/>
  <c r="IS151" i="24"/>
  <c r="IS149" i="24"/>
  <c r="IS152" i="24"/>
  <c r="IS150" i="24"/>
  <c r="AA152" i="24"/>
  <c r="AA151" i="24"/>
  <c r="AA150" i="24"/>
  <c r="AA149" i="24"/>
  <c r="CM152" i="24"/>
  <c r="CM151" i="24"/>
  <c r="CM150" i="24"/>
  <c r="CM149" i="24"/>
  <c r="FZ149" i="24"/>
  <c r="FZ152" i="24"/>
  <c r="FZ150" i="24"/>
  <c r="FZ151" i="24"/>
  <c r="EB151" i="24"/>
  <c r="EB150" i="24"/>
  <c r="EB149" i="24"/>
  <c r="EB152" i="24"/>
  <c r="IZ149" i="24"/>
  <c r="IZ151" i="24"/>
  <c r="IZ150" i="24"/>
  <c r="IZ152" i="24"/>
  <c r="FG152" i="24"/>
  <c r="FG151" i="24"/>
  <c r="FG150" i="24"/>
  <c r="FG149" i="24"/>
  <c r="HS151" i="24"/>
  <c r="HS150" i="24"/>
  <c r="HS152" i="24"/>
  <c r="HS149" i="24"/>
  <c r="AW152" i="24"/>
  <c r="AW150" i="24"/>
  <c r="AW151" i="24"/>
  <c r="AW149" i="24"/>
  <c r="DI152" i="24"/>
  <c r="DI149" i="24"/>
  <c r="DI151" i="24"/>
  <c r="DI150" i="24"/>
  <c r="FU152" i="24"/>
  <c r="FU149" i="24"/>
  <c r="FU151" i="24"/>
  <c r="FU150" i="24"/>
  <c r="IG151" i="24"/>
  <c r="IG149" i="24"/>
  <c r="IG152" i="24"/>
  <c r="IG150" i="24"/>
  <c r="DR152" i="24"/>
  <c r="DR149" i="24"/>
  <c r="DR151" i="24"/>
  <c r="DR150" i="24"/>
  <c r="FB151" i="24"/>
  <c r="FB149" i="24"/>
  <c r="FB152" i="24"/>
  <c r="FB150" i="24"/>
  <c r="HN151" i="24"/>
  <c r="HN149" i="24"/>
  <c r="HN152" i="24"/>
  <c r="HN150" i="24"/>
  <c r="AR152" i="24"/>
  <c r="AR150" i="24"/>
  <c r="AR151" i="24"/>
  <c r="AR149" i="24"/>
  <c r="DD152" i="24"/>
  <c r="DD150" i="24"/>
  <c r="DD149" i="24"/>
  <c r="DD151" i="24"/>
  <c r="FP152" i="24"/>
  <c r="FP150" i="24"/>
  <c r="FP149" i="24"/>
  <c r="FP151" i="24"/>
  <c r="IB152" i="24"/>
  <c r="IB149" i="24"/>
  <c r="IB151" i="24"/>
  <c r="IB150" i="24"/>
  <c r="GY150" i="24"/>
  <c r="GY149" i="24"/>
  <c r="GY151" i="24"/>
  <c r="GY152" i="24"/>
  <c r="AT36" i="45"/>
  <c r="AU36" i="45" s="1"/>
  <c r="AA7" i="45"/>
  <c r="BE4" i="45"/>
  <c r="BD4" i="45"/>
  <c r="AF7" i="48"/>
  <c r="AU35" i="45"/>
  <c r="AT18" i="45"/>
  <c r="AU18" i="45" s="1"/>
  <c r="AT8" i="45"/>
  <c r="AU8" i="45" s="1"/>
  <c r="AB16" i="45" s="1"/>
  <c r="AT45" i="45"/>
  <c r="AU45" i="45" s="1"/>
  <c r="AJ8" i="45" s="1"/>
  <c r="BD41" i="45" s="1" a="1"/>
  <c r="BD41" i="45" s="1"/>
  <c r="AT27" i="45"/>
  <c r="Q97" i="27" l="1"/>
  <c r="P20" i="27"/>
  <c r="T20" i="24"/>
  <c r="U97" i="24"/>
  <c r="AC97" i="38"/>
  <c r="AB20" i="38"/>
  <c r="BE41" i="45" a="1"/>
  <c r="BE41" i="45" s="1"/>
  <c r="AB35" i="45"/>
  <c r="I35" i="7" s="1"/>
  <c r="N35" i="7" s="1"/>
  <c r="I21" i="7"/>
  <c r="N21" i="7" s="1"/>
  <c r="I8" i="42"/>
  <c r="N8" i="42" s="1"/>
  <c r="R8" i="50"/>
  <c r="AD42" i="45"/>
  <c r="AD28" i="45"/>
  <c r="AD47" i="45"/>
  <c r="AH34" i="45"/>
  <c r="AH22" i="45"/>
  <c r="AH38" i="45"/>
  <c r="AH33" i="45"/>
  <c r="AH27" i="45"/>
  <c r="AH25" i="45"/>
  <c r="R19" i="47"/>
  <c r="I19" i="7"/>
  <c r="N19" i="7" s="1"/>
  <c r="AC21" i="45"/>
  <c r="AD21" i="45" s="1"/>
  <c r="R35" i="47"/>
  <c r="AD41" i="45"/>
  <c r="R20" i="47"/>
  <c r="I20" i="7"/>
  <c r="N20" i="7" s="1"/>
  <c r="AC44" i="45"/>
  <c r="AD44" i="45" s="1"/>
  <c r="AB42" i="45"/>
  <c r="AB22" i="45"/>
  <c r="AB38" i="45"/>
  <c r="AB26" i="45"/>
  <c r="AB28" i="45"/>
  <c r="AB34" i="45"/>
  <c r="AB47" i="45"/>
  <c r="AB33" i="45"/>
  <c r="AB25" i="45"/>
  <c r="AB23" i="45"/>
  <c r="AB9" i="45"/>
  <c r="AB15" i="45"/>
  <c r="AB27" i="45"/>
  <c r="AB8" i="45"/>
  <c r="R46" i="47"/>
  <c r="I46" i="7"/>
  <c r="N46" i="7" s="1"/>
  <c r="AH19" i="45"/>
  <c r="I36" i="7"/>
  <c r="N36" i="7" s="1"/>
  <c r="R36" i="47"/>
  <c r="I43" i="7"/>
  <c r="N43" i="7" s="1"/>
  <c r="R43" i="47"/>
  <c r="R48" i="47"/>
  <c r="I46" i="31"/>
  <c r="N46" i="31" s="1"/>
  <c r="O46" i="31" s="1"/>
  <c r="R46" i="48"/>
  <c r="AD30" i="45"/>
  <c r="I45" i="7"/>
  <c r="N45" i="7" s="1"/>
  <c r="R45" i="47"/>
  <c r="R20" i="48"/>
  <c r="I20" i="31"/>
  <c r="N20" i="31" s="1"/>
  <c r="Q20" i="31" s="1"/>
  <c r="R44" i="47"/>
  <c r="I44" i="7"/>
  <c r="N44" i="7" s="1"/>
  <c r="I16" i="7"/>
  <c r="N16" i="7" s="1"/>
  <c r="R16" i="47"/>
  <c r="AH35" i="45"/>
  <c r="AH20" i="45"/>
  <c r="AH32" i="45"/>
  <c r="AH36" i="45"/>
  <c r="I19" i="31"/>
  <c r="N19" i="31" s="1"/>
  <c r="Q19" i="31" s="1"/>
  <c r="R19" i="48"/>
  <c r="AC43" i="45"/>
  <c r="AD43" i="45" s="1"/>
  <c r="AB41" i="45"/>
  <c r="AH12" i="45"/>
  <c r="AB30" i="45"/>
  <c r="I32" i="31"/>
  <c r="N32" i="31" s="1"/>
  <c r="Q32" i="31" s="1"/>
  <c r="R32" i="48"/>
  <c r="R48" i="48"/>
  <c r="AB12" i="45"/>
  <c r="J12" i="37"/>
  <c r="V12" i="48"/>
  <c r="W12" i="49"/>
  <c r="N45" i="31"/>
  <c r="O45" i="31" s="1"/>
  <c r="V4" i="47"/>
  <c r="W7" i="48"/>
  <c r="V3" i="48" s="1" a="1"/>
  <c r="V3" i="48" s="1"/>
  <c r="W7" i="49"/>
  <c r="J7" i="37"/>
  <c r="V7" i="49"/>
  <c r="W4" i="47"/>
  <c r="AE3" i="48" a="1"/>
  <c r="AE3" i="48" s="1"/>
  <c r="K7" i="31"/>
  <c r="Z7" i="48"/>
  <c r="AA4" i="47"/>
  <c r="Z4" i="47"/>
  <c r="I45" i="48"/>
  <c r="Z3" i="48" a="1"/>
  <c r="Z3" i="48" s="1"/>
  <c r="M41" i="48"/>
  <c r="M25" i="48"/>
  <c r="AA4" i="48" a="1"/>
  <c r="AA4" i="48" s="1"/>
  <c r="Z4" i="48" a="1"/>
  <c r="Z4" i="48" s="1"/>
  <c r="AA3" i="48" a="1"/>
  <c r="AA3" i="48" s="1"/>
  <c r="M12" i="48"/>
  <c r="I46" i="48"/>
  <c r="I28" i="48"/>
  <c r="M24" i="48"/>
  <c r="I36" i="48"/>
  <c r="M33" i="48"/>
  <c r="I35" i="48"/>
  <c r="M20" i="48"/>
  <c r="I38" i="48"/>
  <c r="M37" i="48"/>
  <c r="M42" i="48"/>
  <c r="M36" i="48"/>
  <c r="M19" i="48"/>
  <c r="M21" i="48"/>
  <c r="I24" i="48"/>
  <c r="I39" i="48"/>
  <c r="M34" i="48"/>
  <c r="M43" i="48"/>
  <c r="I32" i="48"/>
  <c r="I10" i="48"/>
  <c r="M13" i="48"/>
  <c r="I21" i="48"/>
  <c r="I34" i="48"/>
  <c r="I25" i="48"/>
  <c r="I29" i="48"/>
  <c r="AR17" i="47"/>
  <c r="Q130" i="24"/>
  <c r="Q128" i="24"/>
  <c r="Q127" i="24"/>
  <c r="Q129" i="24"/>
  <c r="DE128" i="24"/>
  <c r="DE129" i="24"/>
  <c r="DE130" i="24"/>
  <c r="DE127" i="24"/>
  <c r="P129" i="24"/>
  <c r="P128" i="24"/>
  <c r="P130" i="24"/>
  <c r="P127" i="24"/>
  <c r="DY128" i="24"/>
  <c r="DY129" i="24"/>
  <c r="DY130" i="24"/>
  <c r="DY127" i="24"/>
  <c r="DH130" i="24"/>
  <c r="DH128" i="24"/>
  <c r="DH129" i="24"/>
  <c r="DH127" i="24"/>
  <c r="BO127" i="24"/>
  <c r="BO129" i="24"/>
  <c r="BO128" i="24"/>
  <c r="BO130" i="24"/>
  <c r="HR127" i="24"/>
  <c r="HR129" i="24"/>
  <c r="HR130" i="24"/>
  <c r="HR128" i="24"/>
  <c r="HI129" i="24"/>
  <c r="HI130" i="24"/>
  <c r="HI128" i="24"/>
  <c r="HI127" i="24"/>
  <c r="IO129" i="24"/>
  <c r="IO130" i="24"/>
  <c r="IO128" i="24"/>
  <c r="IO127" i="24"/>
  <c r="FY130" i="24"/>
  <c r="FY128" i="24"/>
  <c r="FY129" i="24"/>
  <c r="FY127" i="24"/>
  <c r="AO127" i="24"/>
  <c r="AO130" i="24"/>
  <c r="AO128" i="24"/>
  <c r="AO129" i="24"/>
  <c r="FM128" i="24"/>
  <c r="FM127" i="24"/>
  <c r="FM129" i="24"/>
  <c r="FM130" i="24"/>
  <c r="W130" i="24"/>
  <c r="W129" i="24"/>
  <c r="W128" i="24"/>
  <c r="W127" i="24"/>
  <c r="CI127" i="24"/>
  <c r="CI129" i="24"/>
  <c r="CI130" i="24"/>
  <c r="CI128" i="24"/>
  <c r="EU128" i="24"/>
  <c r="EU129" i="24"/>
  <c r="EU130" i="24"/>
  <c r="EU127" i="24"/>
  <c r="IB129" i="24"/>
  <c r="IB130" i="24"/>
  <c r="IB128" i="24"/>
  <c r="IB127" i="24"/>
  <c r="IV129" i="24"/>
  <c r="IV130" i="24"/>
  <c r="IV128" i="24"/>
  <c r="IV127" i="24"/>
  <c r="L129" i="24"/>
  <c r="L130" i="24"/>
  <c r="L127" i="24"/>
  <c r="L128" i="24"/>
  <c r="GB130" i="24"/>
  <c r="GB128" i="24"/>
  <c r="GB129" i="24"/>
  <c r="GB127" i="24"/>
  <c r="FH127" i="24"/>
  <c r="FH130" i="24"/>
  <c r="FH129" i="24"/>
  <c r="FH128" i="24"/>
  <c r="FZ128" i="24"/>
  <c r="FZ127" i="24"/>
  <c r="FZ129" i="24"/>
  <c r="FZ130" i="24"/>
  <c r="HN127" i="24"/>
  <c r="HN129" i="24"/>
  <c r="HN130" i="24"/>
  <c r="HN128" i="24"/>
  <c r="JL127" i="24"/>
  <c r="JL128" i="24"/>
  <c r="JL129" i="24"/>
  <c r="JL130" i="24"/>
  <c r="EH129" i="24"/>
  <c r="EH128" i="24"/>
  <c r="EH130" i="24"/>
  <c r="EH127" i="24"/>
  <c r="BG129" i="24"/>
  <c r="BG127" i="24"/>
  <c r="BG128" i="24"/>
  <c r="BG130" i="24"/>
  <c r="DS129" i="24"/>
  <c r="DS127" i="24"/>
  <c r="DS128" i="24"/>
  <c r="DS130" i="24"/>
  <c r="GE129" i="24"/>
  <c r="GE127" i="24"/>
  <c r="GE128" i="24"/>
  <c r="GE130" i="24"/>
  <c r="HO129" i="24"/>
  <c r="HO130" i="24"/>
  <c r="HO127" i="24"/>
  <c r="HO128" i="24"/>
  <c r="DT130" i="24"/>
  <c r="DT127" i="24"/>
  <c r="DT128" i="24"/>
  <c r="DT129" i="24"/>
  <c r="CH127" i="24"/>
  <c r="CH129" i="24"/>
  <c r="CH130" i="24"/>
  <c r="CH128" i="24"/>
  <c r="AN128" i="24"/>
  <c r="AN129" i="24"/>
  <c r="AN130" i="24"/>
  <c r="AN127" i="24"/>
  <c r="T130" i="24"/>
  <c r="T129" i="24"/>
  <c r="T127" i="24"/>
  <c r="T128" i="24"/>
  <c r="IT129" i="24"/>
  <c r="IT130" i="24"/>
  <c r="IT128" i="24"/>
  <c r="IT127" i="24"/>
  <c r="DF127" i="24"/>
  <c r="DF128" i="24"/>
  <c r="DF130" i="24"/>
  <c r="DF129" i="24"/>
  <c r="CT127" i="24"/>
  <c r="CT129" i="24"/>
  <c r="CT130" i="24"/>
  <c r="CT128" i="24"/>
  <c r="BZ130" i="24"/>
  <c r="BZ127" i="24"/>
  <c r="BZ128" i="24"/>
  <c r="BZ129" i="24"/>
  <c r="GP128" i="24"/>
  <c r="GP127" i="24"/>
  <c r="GP129" i="24"/>
  <c r="GP130" i="24"/>
  <c r="AL128" i="24"/>
  <c r="AL127" i="24"/>
  <c r="AL130" i="24"/>
  <c r="AL129" i="24"/>
  <c r="HY130" i="24"/>
  <c r="HY128" i="24"/>
  <c r="HY127" i="24"/>
  <c r="HY129" i="24"/>
  <c r="BE127" i="24"/>
  <c r="BE128" i="24"/>
  <c r="BE129" i="24"/>
  <c r="BE130" i="24"/>
  <c r="GC127" i="24"/>
  <c r="GC129" i="24"/>
  <c r="GC128" i="24"/>
  <c r="GC130" i="24"/>
  <c r="AE129" i="24"/>
  <c r="AE128" i="24"/>
  <c r="AE130" i="24"/>
  <c r="AE127" i="24"/>
  <c r="CQ129" i="24"/>
  <c r="CQ130" i="24"/>
  <c r="CQ127" i="24"/>
  <c r="CQ128" i="24"/>
  <c r="FC127" i="24"/>
  <c r="FC128" i="24"/>
  <c r="FC129" i="24"/>
  <c r="FC130" i="24"/>
  <c r="IR130" i="24"/>
  <c r="IR129" i="24"/>
  <c r="IR127" i="24"/>
  <c r="IR128" i="24"/>
  <c r="CR130" i="24"/>
  <c r="CR129" i="24"/>
  <c r="CR127" i="24"/>
  <c r="CR128" i="24"/>
  <c r="EV128" i="24"/>
  <c r="EV129" i="24"/>
  <c r="EV127" i="24"/>
  <c r="EV130" i="24"/>
  <c r="ED128" i="24"/>
  <c r="ED127" i="24"/>
  <c r="ED130" i="24"/>
  <c r="ED129" i="24"/>
  <c r="EB130" i="24"/>
  <c r="EB129" i="24"/>
  <c r="EB127" i="24"/>
  <c r="EB128" i="24"/>
  <c r="BB127" i="24"/>
  <c r="BB129" i="24"/>
  <c r="BB130" i="24"/>
  <c r="BB128" i="24"/>
  <c r="ET137" i="24" a="1"/>
  <c r="ET137" i="24" s="1"/>
  <c r="IP132" i="24" a="1"/>
  <c r="IP132" i="24" s="1"/>
  <c r="HZ135" i="24" a="1"/>
  <c r="HZ135" i="24" s="1"/>
  <c r="CL134" i="24" a="1"/>
  <c r="CL134" i="24" s="1"/>
  <c r="EU131" i="24" a="1"/>
  <c r="EU131" i="24" s="1"/>
  <c r="FR134" i="24" a="1"/>
  <c r="FR134" i="24" s="1"/>
  <c r="BR131" i="24" a="1"/>
  <c r="BR131" i="24" s="1"/>
  <c r="CV134" i="24" a="1"/>
  <c r="CV134" i="24" s="1"/>
  <c r="FC136" i="24" a="1"/>
  <c r="FC136" i="24" s="1"/>
  <c r="FD131" i="24" a="1"/>
  <c r="FD131" i="24" s="1"/>
  <c r="BI137" i="24" a="1"/>
  <c r="BI137" i="24" s="1"/>
  <c r="FG132" i="24" a="1"/>
  <c r="FG132" i="24" s="1"/>
  <c r="IE133" i="24" a="1"/>
  <c r="IE133" i="24" s="1"/>
  <c r="JF132" i="24" a="1"/>
  <c r="JF132" i="24" s="1"/>
  <c r="FF135" i="24" a="1"/>
  <c r="FF135" i="24" s="1"/>
  <c r="IC132" i="24" a="1"/>
  <c r="IC132" i="24" s="1"/>
  <c r="EV133" i="24" a="1"/>
  <c r="EV133" i="24" s="1"/>
  <c r="FD136" i="24" a="1"/>
  <c r="FD136" i="24" s="1"/>
  <c r="EW135" i="24" a="1"/>
  <c r="EW135" i="24" s="1"/>
  <c r="FW134" i="24" a="1"/>
  <c r="FW134" i="24" s="1"/>
  <c r="GH137" i="24" a="1"/>
  <c r="GH137" i="24" s="1"/>
  <c r="BJ137" i="24" a="1"/>
  <c r="BJ137" i="24" s="1"/>
  <c r="GW136" i="24" a="1"/>
  <c r="GW136" i="24" s="1"/>
  <c r="BY136" i="24" a="1"/>
  <c r="BY136" i="24" s="1"/>
  <c r="JA137" i="24" a="1"/>
  <c r="JA137" i="24" s="1"/>
  <c r="EC137" i="24" a="1"/>
  <c r="EC137" i="24" s="1"/>
  <c r="JP136" i="24" a="1"/>
  <c r="JP136" i="24" s="1"/>
  <c r="ER136" i="24" a="1"/>
  <c r="ER136" i="24" s="1"/>
  <c r="T136" i="24" a="1"/>
  <c r="T136" i="24" s="1"/>
  <c r="FG135" i="24" a="1"/>
  <c r="FG135" i="24" s="1"/>
  <c r="AE137" i="24" a="1"/>
  <c r="AE137" i="24" s="1"/>
  <c r="AT136" i="24" a="1"/>
  <c r="AT136" i="24" s="1"/>
  <c r="EA135" i="24" a="1"/>
  <c r="EA135" i="24" s="1"/>
  <c r="JN134" i="24" a="1"/>
  <c r="JN134" i="24" s="1"/>
  <c r="EP134" i="24" a="1"/>
  <c r="EP134" i="24" s="1"/>
  <c r="R134" i="24" a="1"/>
  <c r="R134" i="24" s="1"/>
  <c r="HT137" i="24" a="1"/>
  <c r="HT137" i="24" s="1"/>
  <c r="II136" i="24" a="1"/>
  <c r="II136" i="24" s="1"/>
  <c r="IX135" i="24" a="1"/>
  <c r="IX135" i="24" s="1"/>
  <c r="CR135" i="24" a="1"/>
  <c r="CR135" i="24" s="1"/>
  <c r="IE134" i="24" a="1"/>
  <c r="IE134" i="24" s="1"/>
  <c r="DG134" i="24" a="1"/>
  <c r="DG134" i="24" s="1"/>
  <c r="IT133" i="24" a="1"/>
  <c r="IT133" i="24" s="1"/>
  <c r="FA133" i="24" a="1"/>
  <c r="FA133" i="24" s="1"/>
  <c r="CO133" i="24" a="1"/>
  <c r="CO133" i="24" s="1"/>
  <c r="AC133" i="24" a="1"/>
  <c r="AC133" i="24" s="1"/>
  <c r="AH137" i="24" a="1"/>
  <c r="AH137" i="24" s="1"/>
  <c r="DZ135" i="24" a="1"/>
  <c r="DZ135" i="24" s="1"/>
  <c r="EO134" i="24" a="1"/>
  <c r="EO134" i="24" s="1"/>
  <c r="IR132" i="24" a="1"/>
  <c r="IR132" i="24" s="1"/>
  <c r="DT132" i="24" a="1"/>
  <c r="DT132" i="24" s="1"/>
  <c r="JG131" i="24" a="1"/>
  <c r="JG131" i="24" s="1"/>
  <c r="EI131" i="24" a="1"/>
  <c r="EI131" i="24" s="1"/>
  <c r="JD133" i="24" a="1"/>
  <c r="JD133" i="24" s="1"/>
  <c r="AV132" i="24" a="1"/>
  <c r="AV132" i="24" s="1"/>
  <c r="GO133" i="24" a="1"/>
  <c r="GO133" i="24" s="1"/>
  <c r="GT134" i="24" a="1"/>
  <c r="GT134" i="24" s="1"/>
  <c r="HL131" i="24" a="1"/>
  <c r="HL131" i="24" s="1"/>
  <c r="FA136" i="24" a="1"/>
  <c r="FA136" i="24" s="1"/>
  <c r="HT136" i="24" a="1"/>
  <c r="HT136" i="24" s="1"/>
  <c r="GX136" i="24" a="1"/>
  <c r="GX136" i="24" s="1"/>
  <c r="CT134" i="24" a="1"/>
  <c r="CT134" i="24" s="1"/>
  <c r="GD135" i="24" a="1"/>
  <c r="GD135" i="24" s="1"/>
  <c r="GX133" i="24" a="1"/>
  <c r="GX133" i="24" s="1"/>
  <c r="DI136" i="24" a="1"/>
  <c r="DI136" i="24" s="1"/>
  <c r="BX132" i="24" a="1"/>
  <c r="BX132" i="24" s="1"/>
  <c r="FP137" i="24" a="1"/>
  <c r="FP137" i="24" s="1"/>
  <c r="GW135" i="24" a="1"/>
  <c r="GW135" i="24" s="1"/>
  <c r="GZ134" i="24" a="1"/>
  <c r="GZ134" i="24" s="1"/>
  <c r="HO133" i="24" a="1"/>
  <c r="HO133" i="24" s="1"/>
  <c r="BZ133" i="24" a="1"/>
  <c r="BZ133" i="24" s="1"/>
  <c r="HN132" i="24" a="1"/>
  <c r="HN132" i="24" s="1"/>
  <c r="CP132" i="24" a="1"/>
  <c r="CP132" i="24" s="1"/>
  <c r="IC131" i="24" a="1"/>
  <c r="IC131" i="24" s="1"/>
  <c r="DE131" i="24" a="1"/>
  <c r="DE131" i="24" s="1"/>
  <c r="BS137" i="24" a="1"/>
  <c r="BS137" i="24" s="1"/>
  <c r="EL134" i="24" a="1"/>
  <c r="EL134" i="24" s="1"/>
  <c r="DS132" i="24" a="1"/>
  <c r="DS132" i="24" s="1"/>
  <c r="EH131" i="24" a="1"/>
  <c r="EH131" i="24" s="1"/>
  <c r="BF135" i="24" a="1"/>
  <c r="BF135" i="24" s="1"/>
  <c r="HR131" i="24" a="1"/>
  <c r="HR131" i="24" s="1"/>
  <c r="HH135" i="24" a="1"/>
  <c r="HH135" i="24" s="1"/>
  <c r="JC133" i="24" a="1"/>
  <c r="JC133" i="24" s="1"/>
  <c r="HZ132" i="24" a="1"/>
  <c r="HZ132" i="24" s="1"/>
  <c r="IO131" i="24" a="1"/>
  <c r="IO131" i="24" s="1"/>
  <c r="HB137" i="24" a="1"/>
  <c r="HB137" i="24" s="1"/>
  <c r="GB132" i="24" a="1"/>
  <c r="GB132" i="24" s="1"/>
  <c r="Q131" i="24" a="1"/>
  <c r="Q131" i="24" s="1"/>
  <c r="GR134" i="24" a="1"/>
  <c r="GR134" i="24" s="1"/>
  <c r="HC134" i="24" a="1"/>
  <c r="HC134" i="24" s="1"/>
  <c r="IR137" i="24" a="1"/>
  <c r="IR137" i="24" s="1"/>
  <c r="II137" i="24" a="1"/>
  <c r="II137" i="24" s="1"/>
  <c r="BR137" i="24" a="1"/>
  <c r="BR137" i="24" s="1"/>
  <c r="FN136" i="24" a="1"/>
  <c r="FN136" i="24" s="1"/>
  <c r="JM135" i="24" a="1"/>
  <c r="JM135" i="24" s="1"/>
  <c r="EK137" i="24" a="1"/>
  <c r="EK137" i="24" s="1"/>
  <c r="JK132" i="24" a="1"/>
  <c r="JK132" i="24" s="1"/>
  <c r="GE137" i="24" a="1"/>
  <c r="GE137" i="24" s="1"/>
  <c r="S137" i="24" a="1"/>
  <c r="S137" i="24" s="1"/>
  <c r="DM136" i="24" a="1"/>
  <c r="DM136" i="24" s="1"/>
  <c r="IV137" i="24" a="1"/>
  <c r="IV137" i="24" s="1"/>
  <c r="CJ137" i="24" a="1"/>
  <c r="CJ137" i="24" s="1"/>
  <c r="GF136" i="24" a="1"/>
  <c r="GF136" i="24" s="1"/>
  <c r="O136" i="24" a="1"/>
  <c r="O136" i="24" s="1"/>
  <c r="GT137" i="24" a="1"/>
  <c r="GT137" i="24" s="1"/>
  <c r="DV136" i="24" a="1"/>
  <c r="DV136" i="24" s="1"/>
  <c r="DV135" i="24" a="1"/>
  <c r="DV135" i="24" s="1"/>
  <c r="HU134" i="24" a="1"/>
  <c r="HU134" i="24" s="1"/>
  <c r="BF134" i="24" a="1"/>
  <c r="BF134" i="24" s="1"/>
  <c r="HI137" i="24" a="1"/>
  <c r="HI137" i="24" s="1"/>
  <c r="EV136" i="24" a="1"/>
  <c r="EV136" i="24" s="1"/>
  <c r="EF135" i="24" a="1"/>
  <c r="EF135" i="24" s="1"/>
  <c r="IB134" i="24" a="1"/>
  <c r="IB134" i="24" s="1"/>
  <c r="BP134" i="24" a="1"/>
  <c r="BP134" i="24" s="1"/>
  <c r="FU133" i="24" a="1"/>
  <c r="FU133" i="24" s="1"/>
  <c r="CM133" i="24" a="1"/>
  <c r="CM133" i="24" s="1"/>
  <c r="FG137" i="24" a="1"/>
  <c r="FG137" i="24" s="1"/>
  <c r="CL136" i="24" a="1"/>
  <c r="CL136" i="24" s="1"/>
  <c r="BT137" i="24" a="1"/>
  <c r="BT137" i="24" s="1"/>
  <c r="DG136" i="24" a="1"/>
  <c r="DG136" i="24" s="1"/>
  <c r="JK137" i="24" a="1"/>
  <c r="JK137" i="24" s="1"/>
  <c r="CP136" i="24" a="1"/>
  <c r="CP136" i="24" s="1"/>
  <c r="BB135" i="24" a="1"/>
  <c r="BB135" i="24" s="1"/>
  <c r="CO134" i="24" a="1"/>
  <c r="CO134" i="24" s="1"/>
  <c r="GC137" i="24" a="1"/>
  <c r="GC137" i="24" s="1"/>
  <c r="JN135" i="24" a="1"/>
  <c r="JN135" i="24" s="1"/>
  <c r="JP134" i="24" a="1"/>
  <c r="JP134" i="24" s="1"/>
  <c r="AZ134" i="24" a="1"/>
  <c r="AZ134" i="24" s="1"/>
  <c r="EI133" i="24" a="1"/>
  <c r="EI133" i="24" s="1"/>
  <c r="AO133" i="24" a="1"/>
  <c r="AO133" i="24" s="1"/>
  <c r="HV136" i="24" a="1"/>
  <c r="HV136" i="24" s="1"/>
  <c r="G135" i="24" a="1"/>
  <c r="G135" i="24" s="1"/>
  <c r="GZ133" i="24" a="1"/>
  <c r="GZ133" i="24" s="1"/>
  <c r="CY132" i="24" a="1"/>
  <c r="CY132" i="24" s="1"/>
  <c r="GX131" i="24" a="1"/>
  <c r="GX131" i="24" s="1"/>
  <c r="AI131" i="24" a="1"/>
  <c r="AI131" i="24" s="1"/>
  <c r="IU135" i="24" a="1"/>
  <c r="IU135" i="24" s="1"/>
  <c r="EY134" i="24" a="1"/>
  <c r="EY134" i="24" s="1"/>
  <c r="ED133" i="24" a="1"/>
  <c r="ED133" i="24" s="1"/>
  <c r="HY132" i="24" a="1"/>
  <c r="HY132" i="24" s="1"/>
  <c r="BM132" i="24" a="1"/>
  <c r="BM132" i="24" s="1"/>
  <c r="FI131" i="24" a="1"/>
  <c r="FI131" i="24" s="1"/>
  <c r="FV137" i="24" a="1"/>
  <c r="FV137" i="24" s="1"/>
  <c r="Y134" i="24" a="1"/>
  <c r="Y134" i="24" s="1"/>
  <c r="IP131" i="24" a="1"/>
  <c r="IP131" i="24" s="1"/>
  <c r="EM135" i="24" a="1"/>
  <c r="EM135" i="24" s="1"/>
  <c r="DJ131" i="24" a="1"/>
  <c r="DJ131" i="24" s="1"/>
  <c r="HH134" i="24" a="1"/>
  <c r="HH134" i="24" s="1"/>
  <c r="JA132" i="24" a="1"/>
  <c r="JA132" i="24" s="1"/>
  <c r="GN131" i="24" a="1"/>
  <c r="GN131" i="24" s="1"/>
  <c r="GS134" i="24" a="1"/>
  <c r="GS134" i="24" s="1"/>
  <c r="EO131" i="24" a="1"/>
  <c r="EO131" i="24" s="1"/>
  <c r="HS137" i="24" a="1"/>
  <c r="HS137" i="24" s="1"/>
  <c r="EX136" i="24" a="1"/>
  <c r="EX136" i="24" s="1"/>
  <c r="DU137" i="24" a="1"/>
  <c r="DU137" i="24" s="1"/>
  <c r="EZ136" i="24" a="1"/>
  <c r="EZ136" i="24" s="1"/>
  <c r="GP135" i="24" a="1"/>
  <c r="GP135" i="24" s="1"/>
  <c r="AT135" i="24" a="1"/>
  <c r="AT135" i="24" s="1"/>
  <c r="IA137" i="24" a="1"/>
  <c r="IA137" i="24" s="1"/>
  <c r="DK131" i="24" a="1"/>
  <c r="DK131" i="24" s="1"/>
  <c r="JG136" i="24" a="1"/>
  <c r="JG136" i="24" s="1"/>
  <c r="IB135" i="24" a="1"/>
  <c r="IB135" i="24" s="1"/>
  <c r="DW137" i="24" a="1"/>
  <c r="DW137" i="24" s="1"/>
  <c r="DZ134" i="24" a="1"/>
  <c r="DZ134" i="24" s="1"/>
  <c r="IU134" i="24" a="1"/>
  <c r="IU134" i="24" s="1"/>
  <c r="HR137" i="24" a="1"/>
  <c r="HR137" i="24" s="1"/>
  <c r="DD132" i="24" a="1"/>
  <c r="DD132" i="24" s="1"/>
  <c r="IF134" i="24" a="1"/>
  <c r="IF134" i="24" s="1"/>
  <c r="DF132" i="24" a="1"/>
  <c r="DF132" i="24" s="1"/>
  <c r="GX134" i="24" a="1"/>
  <c r="GX134" i="24" s="1"/>
  <c r="S132" i="24" a="1"/>
  <c r="S132" i="24" s="1"/>
  <c r="J132" i="24" a="1"/>
  <c r="J132" i="24" s="1"/>
  <c r="CB133" i="24" a="1"/>
  <c r="CB133" i="24" s="1"/>
  <c r="CM137" i="24" a="1"/>
  <c r="CM137" i="24" s="1"/>
  <c r="CT132" i="24" a="1"/>
  <c r="CT132" i="24" s="1"/>
  <c r="IG135" i="24" a="1"/>
  <c r="IG135" i="24" s="1"/>
  <c r="IE137" i="24" a="1"/>
  <c r="IE137" i="24" s="1"/>
  <c r="BY134" i="24" a="1"/>
  <c r="BY134" i="24" s="1"/>
  <c r="IZ134" i="24" a="1"/>
  <c r="IZ134" i="24" s="1"/>
  <c r="GU137" i="24" a="1"/>
  <c r="GU137" i="24" s="1"/>
  <c r="GE135" i="24" a="1"/>
  <c r="GE135" i="24" s="1"/>
  <c r="IJ137" i="24" a="1"/>
  <c r="IJ137" i="24" s="1"/>
  <c r="EW133" i="24" a="1"/>
  <c r="EW133" i="24" s="1"/>
  <c r="IK133" i="24" a="1"/>
  <c r="IK133" i="24" s="1"/>
  <c r="CB136" i="24" a="1"/>
  <c r="CB136" i="24" s="1"/>
  <c r="CH132" i="24" a="1"/>
  <c r="CH132" i="24" s="1"/>
  <c r="P132" i="24" a="1"/>
  <c r="P132" i="24" s="1"/>
  <c r="AJ133" i="24" a="1"/>
  <c r="AJ133" i="24" s="1"/>
  <c r="JG137" i="24" a="1"/>
  <c r="JG137" i="24" s="1"/>
  <c r="HV135" i="24" a="1"/>
  <c r="HV135" i="24" s="1"/>
  <c r="BR135" i="24" a="1"/>
  <c r="BR135" i="24" s="1"/>
  <c r="HD137" i="24" a="1"/>
  <c r="HD137" i="24" s="1"/>
  <c r="U135" i="24" a="1"/>
  <c r="U135" i="24" s="1"/>
  <c r="EQ133" i="24" a="1"/>
  <c r="EQ133" i="24" s="1"/>
  <c r="JM136" i="24" a="1"/>
  <c r="JM136" i="24" s="1"/>
  <c r="HU133" i="24" a="1"/>
  <c r="HU133" i="24" s="1"/>
  <c r="HF131" i="24" a="1"/>
  <c r="HF131" i="24" s="1"/>
  <c r="AA136" i="24" a="1"/>
  <c r="AA136" i="24" s="1"/>
  <c r="EP133" i="24" a="1"/>
  <c r="EP133" i="24" s="1"/>
  <c r="BU132" i="24" a="1"/>
  <c r="BU132" i="24" s="1"/>
  <c r="JC137" i="24" a="1"/>
  <c r="JC137" i="24" s="1"/>
  <c r="JK131" i="24" a="1"/>
  <c r="JK131" i="24" s="1"/>
  <c r="EP131" i="24" a="1"/>
  <c r="EP131" i="24" s="1"/>
  <c r="L133" i="24" a="1"/>
  <c r="L133" i="24" s="1"/>
  <c r="O135" i="24" a="1"/>
  <c r="O135" i="24" s="1"/>
  <c r="BT133" i="24" a="1"/>
  <c r="BT133" i="24" s="1"/>
  <c r="DH137" i="24" a="1"/>
  <c r="DH137" i="24" s="1"/>
  <c r="CM135" i="24" a="1"/>
  <c r="CM135" i="24" s="1"/>
  <c r="AN135" i="24" a="1"/>
  <c r="AN135" i="24" s="1"/>
  <c r="BN137" i="24" a="1"/>
  <c r="BN137" i="24" s="1"/>
  <c r="HV131" i="24" a="1"/>
  <c r="HV131" i="24" s="1"/>
  <c r="GI135" i="24" a="1"/>
  <c r="GI135" i="24" s="1"/>
  <c r="DN133" i="24" a="1"/>
  <c r="DN133" i="24" s="1"/>
  <c r="AW132" i="24" a="1"/>
  <c r="AW132" i="24" s="1"/>
  <c r="AX137" i="24" a="1"/>
  <c r="AX137" i="24" s="1"/>
  <c r="HJ131" i="24" a="1"/>
  <c r="HJ131" i="24" s="1"/>
  <c r="AX131" i="24" a="1"/>
  <c r="AX131" i="24" s="1"/>
  <c r="HU132" i="24" a="1"/>
  <c r="HU132" i="24" s="1"/>
  <c r="BU134" i="24" a="1"/>
  <c r="BU134" i="24" s="1"/>
  <c r="H133" i="24" a="1"/>
  <c r="H133" i="24" s="1"/>
  <c r="V137" i="24" a="1"/>
  <c r="V137" i="24" s="1"/>
  <c r="IM136" i="24" a="1"/>
  <c r="IM136" i="24" s="1"/>
  <c r="CL137" i="24" a="1"/>
  <c r="CL137" i="24" s="1"/>
  <c r="HZ134" i="24" a="1"/>
  <c r="HZ134" i="24" s="1"/>
  <c r="JD136" i="24" a="1"/>
  <c r="JD136" i="24" s="1"/>
  <c r="GA134" i="24" a="1"/>
  <c r="GA134" i="24" s="1"/>
  <c r="CQ133" i="24" a="1"/>
  <c r="CQ133" i="24" s="1"/>
  <c r="HT135" i="24" a="1"/>
  <c r="HT135" i="24" s="1"/>
  <c r="GY132" i="24" a="1"/>
  <c r="GY132" i="24" s="1"/>
  <c r="ED131" i="24" a="1"/>
  <c r="ED131" i="24" s="1"/>
  <c r="CC135" i="24" a="1"/>
  <c r="CC135" i="24" s="1"/>
  <c r="BN133" i="24" a="1"/>
  <c r="BN133" i="24" s="1"/>
  <c r="JD131" i="24" a="1"/>
  <c r="JD131" i="24" s="1"/>
  <c r="FD135" i="24" a="1"/>
  <c r="FD135" i="24" s="1"/>
  <c r="DG131" i="24" a="1"/>
  <c r="DG131" i="24" s="1"/>
  <c r="FO136" i="24" a="1"/>
  <c r="FO136" i="24" s="1"/>
  <c r="DR132" i="24" a="1"/>
  <c r="DR132" i="24" s="1"/>
  <c r="EF132" i="24" a="1"/>
  <c r="EF132" i="24" s="1"/>
  <c r="S134" i="24" a="1"/>
  <c r="S134" i="24" s="1"/>
  <c r="JN136" i="24" a="1"/>
  <c r="JN136" i="24" s="1"/>
  <c r="IB136" i="24" a="1"/>
  <c r="IB136" i="24" s="1"/>
  <c r="BF137" i="24" a="1"/>
  <c r="BF137" i="24" s="1"/>
  <c r="HJ134" i="24" a="1"/>
  <c r="HJ134" i="24" s="1"/>
  <c r="IN136" i="24" a="1"/>
  <c r="IN136" i="24" s="1"/>
  <c r="FK134" i="24" a="1"/>
  <c r="FK134" i="24" s="1"/>
  <c r="CI133" i="24" a="1"/>
  <c r="CI133" i="24" s="1"/>
  <c r="GJ135" i="24" a="1"/>
  <c r="GJ135" i="24" s="1"/>
  <c r="GN132" i="24" a="1"/>
  <c r="GN132" i="24" s="1"/>
  <c r="DV131" i="24" a="1"/>
  <c r="DV131" i="24" s="1"/>
  <c r="BH135" i="24" a="1"/>
  <c r="BH135" i="24" s="1"/>
  <c r="BB133" i="24" a="1"/>
  <c r="BB133" i="24" s="1"/>
  <c r="IV131" i="24" a="1"/>
  <c r="IV131" i="24" s="1"/>
  <c r="DB135" i="24" a="1"/>
  <c r="DB135" i="24" s="1"/>
  <c r="CL131" i="24" a="1"/>
  <c r="CL131" i="24" s="1"/>
  <c r="DC136" i="24" a="1"/>
  <c r="DC136" i="24" s="1"/>
  <c r="CW132" i="24" a="1"/>
  <c r="CW132" i="24" s="1"/>
  <c r="CJ132" i="24" a="1"/>
  <c r="CJ132" i="24" s="1"/>
  <c r="CZ133" i="24" a="1"/>
  <c r="CZ133" i="24" s="1"/>
  <c r="X134" i="24" a="1"/>
  <c r="X134" i="24" s="1"/>
  <c r="GC132" i="24" a="1"/>
  <c r="GC132" i="24" s="1"/>
  <c r="FZ134" i="24" a="1"/>
  <c r="FZ134" i="24" s="1"/>
  <c r="AC134" i="24" a="1"/>
  <c r="AC134" i="24" s="1"/>
  <c r="EI134" i="24" a="1"/>
  <c r="EI134" i="24" s="1"/>
  <c r="CX135" i="24" a="1"/>
  <c r="CX135" i="24" s="1"/>
  <c r="EZ134" i="24" a="1"/>
  <c r="EZ134" i="24" s="1"/>
  <c r="HO135" i="24" a="1"/>
  <c r="HO135" i="24" s="1"/>
  <c r="ES137" i="24" a="1"/>
  <c r="ES137" i="24" s="1"/>
  <c r="EL136" i="24" a="1"/>
  <c r="EL136" i="24" s="1"/>
  <c r="JM133" i="24" a="1"/>
  <c r="JM133" i="24" s="1"/>
  <c r="DW134" i="24" a="1"/>
  <c r="DW134" i="24" s="1"/>
  <c r="IV135" i="24" a="1"/>
  <c r="IV135" i="24" s="1"/>
  <c r="IQ131" i="24" a="1"/>
  <c r="IQ131" i="24" s="1"/>
  <c r="AV134" i="24" a="1"/>
  <c r="AV134" i="24" s="1"/>
  <c r="N132" i="24" a="1"/>
  <c r="N132" i="24" s="1"/>
  <c r="HK132" i="24" a="1"/>
  <c r="HK132" i="24" s="1"/>
  <c r="AW137" i="24" a="1"/>
  <c r="AW137" i="24" s="1"/>
  <c r="CK131" i="24" a="1"/>
  <c r="CK131" i="24" s="1"/>
  <c r="HM132" i="24" a="1"/>
  <c r="HM132" i="24" s="1"/>
  <c r="HZ136" i="24" a="1"/>
  <c r="HZ136" i="24" s="1"/>
  <c r="IQ137" i="24" a="1"/>
  <c r="IQ137" i="24" s="1"/>
  <c r="EV137" i="24" a="1"/>
  <c r="EV137" i="24" s="1"/>
  <c r="IT136" i="24" a="1"/>
  <c r="IT136" i="24" s="1"/>
  <c r="HL133" i="24" a="1"/>
  <c r="HL133" i="24" s="1"/>
  <c r="EB134" i="24" a="1"/>
  <c r="EB134" i="24" s="1"/>
  <c r="HJ136" i="24" a="1"/>
  <c r="HJ136" i="24" s="1"/>
  <c r="JE136" i="24" a="1"/>
  <c r="JE136" i="24" s="1"/>
  <c r="FL136" i="24" a="1"/>
  <c r="FL136" i="24" s="1"/>
  <c r="BU133" i="24" a="1"/>
  <c r="BU133" i="24" s="1"/>
  <c r="FK132" i="24" a="1"/>
  <c r="FK132" i="24" s="1"/>
  <c r="L135" i="24" a="1"/>
  <c r="L135" i="24" s="1"/>
  <c r="HU131" i="24" a="1"/>
  <c r="HU131" i="24" s="1"/>
  <c r="AE131" i="24" a="1"/>
  <c r="AE131" i="24" s="1"/>
  <c r="BA132" i="24" a="1"/>
  <c r="BA132" i="24" s="1"/>
  <c r="K137" i="24" a="1"/>
  <c r="K137" i="24" s="1"/>
  <c r="HY136" i="24" a="1"/>
  <c r="HY136" i="24" s="1"/>
  <c r="FN134" i="24" a="1"/>
  <c r="FN134" i="24" s="1"/>
  <c r="EF136" i="24" a="1"/>
  <c r="EF136" i="24" s="1"/>
  <c r="DO134" i="24" a="1"/>
  <c r="DO134" i="24" s="1"/>
  <c r="BO133" i="24" a="1"/>
  <c r="BO133" i="24" s="1"/>
  <c r="DJ135" i="24" a="1"/>
  <c r="DJ135" i="24" s="1"/>
  <c r="FC132" i="24" a="1"/>
  <c r="FC132" i="24" s="1"/>
  <c r="CH131" i="24" a="1"/>
  <c r="CH131" i="24" s="1"/>
  <c r="IV134" i="24" a="1"/>
  <c r="IV134" i="24" s="1"/>
  <c r="R133" i="24" a="1"/>
  <c r="R133" i="24" s="1"/>
  <c r="HH131" i="24" a="1"/>
  <c r="HH131" i="24" s="1"/>
  <c r="ID134" i="24" a="1"/>
  <c r="ID134" i="24" s="1"/>
  <c r="O131" i="24" a="1"/>
  <c r="O131" i="24" s="1"/>
  <c r="ER135" i="24" a="1"/>
  <c r="ER135" i="24" s="1"/>
  <c r="Z132" i="24" a="1"/>
  <c r="Z132" i="24" s="1"/>
  <c r="HG131" i="24" a="1"/>
  <c r="HG131" i="24" s="1"/>
  <c r="IH132" i="24" a="1"/>
  <c r="IH132" i="24" s="1"/>
  <c r="AE136" i="24" a="1"/>
  <c r="AE136" i="24" s="1"/>
  <c r="U134" i="24" a="1"/>
  <c r="U134" i="24" s="1"/>
  <c r="II133" i="24" a="1"/>
  <c r="II133" i="24" s="1"/>
  <c r="FE134" i="24" a="1"/>
  <c r="FE134" i="24" s="1"/>
  <c r="GM134" i="24" a="1"/>
  <c r="GM134" i="24" s="1"/>
  <c r="AN132" i="24" a="1"/>
  <c r="AN132" i="24" s="1"/>
  <c r="ID137" i="24" a="1"/>
  <c r="ID137" i="24" s="1"/>
  <c r="DK135" i="24" a="1"/>
  <c r="DK135" i="24" s="1"/>
  <c r="JJ133" i="24" a="1"/>
  <c r="JJ133" i="24" s="1"/>
  <c r="GE131" i="24" a="1"/>
  <c r="GE131" i="24" s="1"/>
  <c r="GG131" i="24" a="1"/>
  <c r="GG131" i="24" s="1"/>
  <c r="AO135" i="24" a="1"/>
  <c r="AO135" i="24" s="1"/>
  <c r="DI131" i="24" a="1"/>
  <c r="DI131" i="24" s="1"/>
  <c r="DS137" i="24" a="1"/>
  <c r="DS137" i="24" s="1"/>
  <c r="JI135" i="24" a="1"/>
  <c r="JI135" i="24" s="1"/>
  <c r="JO133" i="24" a="1"/>
  <c r="JO133" i="24" s="1"/>
  <c r="HD135" i="24" a="1"/>
  <c r="HD135" i="24" s="1"/>
  <c r="I133" i="24" a="1"/>
  <c r="I133" i="24" s="1"/>
  <c r="AA134" i="24" a="1"/>
  <c r="AA134" i="24" s="1"/>
  <c r="IY132" i="24" a="1"/>
  <c r="IY132" i="24" s="1"/>
  <c r="Z136" i="24" a="1"/>
  <c r="Z136" i="24" s="1"/>
  <c r="HM134" i="24" a="1"/>
  <c r="HM134" i="24" s="1"/>
  <c r="FX134" i="24" a="1"/>
  <c r="FX134" i="24" s="1"/>
  <c r="HE135" i="24" a="1"/>
  <c r="HE135" i="24" s="1"/>
  <c r="EA131" i="24" a="1"/>
  <c r="EA131" i="24" s="1"/>
  <c r="BF133" i="24" a="1"/>
  <c r="BF133" i="24" s="1"/>
  <c r="EH135" i="24" a="1"/>
  <c r="EH135" i="24" s="1"/>
  <c r="DX136" i="24" a="1"/>
  <c r="DX136" i="24" s="1"/>
  <c r="CZ132" i="24" a="1"/>
  <c r="CZ132" i="24" s="1"/>
  <c r="EU136" i="24" a="1"/>
  <c r="EU136" i="24" s="1"/>
  <c r="CF134" i="24" a="1"/>
  <c r="CF134" i="24" s="1"/>
  <c r="BJ131" i="24" a="1"/>
  <c r="BJ131" i="24" s="1"/>
  <c r="JB132" i="24" a="1"/>
  <c r="JB132" i="24" s="1"/>
  <c r="DQ134" i="24" a="1"/>
  <c r="DQ134" i="24" s="1"/>
  <c r="AZ135" i="24" a="1"/>
  <c r="AZ135" i="24" s="1"/>
  <c r="CY131" i="24" a="1"/>
  <c r="CY131" i="24" s="1"/>
  <c r="AK136" i="24" a="1"/>
  <c r="AK136" i="24" s="1"/>
  <c r="Y136" i="24" a="1"/>
  <c r="Y136" i="24" s="1"/>
  <c r="GY135" i="24" a="1"/>
  <c r="GY135" i="24" s="1"/>
  <c r="AA133" i="24" a="1"/>
  <c r="AA133" i="24" s="1"/>
  <c r="CA132" i="24" a="1"/>
  <c r="CA132" i="24" s="1"/>
  <c r="CR134" i="24" a="1"/>
  <c r="CR134" i="24" s="1"/>
  <c r="EF131" i="24" a="1"/>
  <c r="EF131" i="24" s="1"/>
  <c r="HN134" i="24" a="1"/>
  <c r="HN134" i="24" s="1"/>
  <c r="EG131" i="24" a="1"/>
  <c r="EG131" i="24" s="1"/>
  <c r="FU131" i="24" a="1"/>
  <c r="FU131" i="24" s="1"/>
  <c r="BK136" i="24" a="1"/>
  <c r="BK136" i="24" s="1"/>
  <c r="AS134" i="24" a="1"/>
  <c r="AS134" i="24" s="1"/>
  <c r="JG133" i="24" a="1"/>
  <c r="JG133" i="24" s="1"/>
  <c r="GP134" i="24" a="1"/>
  <c r="GP134" i="24" s="1"/>
  <c r="IW137" i="24" a="1"/>
  <c r="IW137" i="24" s="1"/>
  <c r="GP132" i="24" a="1"/>
  <c r="GP132" i="24" s="1"/>
  <c r="IF132" i="24" a="1"/>
  <c r="IF132" i="24" s="1"/>
  <c r="BO134" i="24" a="1"/>
  <c r="BO134" i="24" s="1"/>
  <c r="CC131" i="24" a="1"/>
  <c r="CC131" i="24" s="1"/>
  <c r="EX131" i="24" a="1"/>
  <c r="EX131" i="24" s="1"/>
  <c r="DC133" i="24" a="1"/>
  <c r="DC133" i="24" s="1"/>
  <c r="L131" i="24" a="1"/>
  <c r="L131" i="24" s="1"/>
  <c r="BV135" i="24" a="1"/>
  <c r="BV135" i="24" s="1"/>
  <c r="DF137" i="24" a="1"/>
  <c r="DF137" i="24" s="1"/>
  <c r="IX134" i="24" a="1"/>
  <c r="IX134" i="24" s="1"/>
  <c r="FI133" i="24" a="1"/>
  <c r="FI133" i="24" s="1"/>
  <c r="BG131" i="24" a="1"/>
  <c r="BG131" i="24" s="1"/>
  <c r="BZ132" i="24" a="1"/>
  <c r="BZ132" i="24" s="1"/>
  <c r="FF131" i="24" a="1"/>
  <c r="FF131" i="24" s="1"/>
  <c r="EO137" i="24" a="1"/>
  <c r="EO137" i="24" s="1"/>
  <c r="FD133" i="24" a="1"/>
  <c r="FD133" i="24" s="1"/>
  <c r="EX137" i="24" a="1"/>
  <c r="EX137" i="24" s="1"/>
  <c r="HG134" i="24" a="1"/>
  <c r="HG134" i="24" s="1"/>
  <c r="HJ137" i="24" a="1"/>
  <c r="HJ137" i="24" s="1"/>
  <c r="DW133" i="24" a="1"/>
  <c r="DW133" i="24" s="1"/>
  <c r="GB135" i="24" a="1"/>
  <c r="GB135" i="24" s="1"/>
  <c r="GY131" i="24" a="1"/>
  <c r="GY131" i="24" s="1"/>
  <c r="FZ137" i="24" a="1"/>
  <c r="FZ137" i="24" s="1"/>
  <c r="I136" i="24" a="1"/>
  <c r="I136" i="24" s="1"/>
  <c r="GR135" i="24" a="1"/>
  <c r="GR135" i="24" s="1"/>
  <c r="Y133" i="24" a="1"/>
  <c r="Y133" i="24" s="1"/>
  <c r="BS132" i="24" a="1"/>
  <c r="BS132" i="24" s="1"/>
  <c r="CM134" i="24" a="1"/>
  <c r="CM134" i="24" s="1"/>
  <c r="EC131" i="24" a="1"/>
  <c r="EC131" i="24" s="1"/>
  <c r="FB134" i="24" a="1"/>
  <c r="FB134" i="24" s="1"/>
  <c r="EB131" i="24" a="1"/>
  <c r="EB131" i="24" s="1"/>
  <c r="AQ137" i="24" a="1"/>
  <c r="AQ137" i="24" s="1"/>
  <c r="Y137" i="24" a="1"/>
  <c r="Y137" i="24" s="1"/>
  <c r="HG132" i="24" a="1"/>
  <c r="HG132" i="24" s="1"/>
  <c r="DZ133" i="24" a="1"/>
  <c r="DZ133" i="24" s="1"/>
  <c r="FR137" i="24" a="1"/>
  <c r="FR137" i="24" s="1"/>
  <c r="BK137" i="24" a="1"/>
  <c r="BK137" i="24" s="1"/>
  <c r="P135" i="24" a="1"/>
  <c r="P135" i="24" s="1"/>
  <c r="DS131" i="24" a="1"/>
  <c r="DS131" i="24" s="1"/>
  <c r="AT132" i="24" a="1"/>
  <c r="AT132" i="24" s="1"/>
  <c r="AH131" i="24" a="1"/>
  <c r="AH131" i="24" s="1"/>
  <c r="IB131" i="24" a="1"/>
  <c r="IB131" i="24" s="1"/>
  <c r="GU136" i="24" a="1"/>
  <c r="GU136" i="24" s="1"/>
  <c r="BV137" i="24" a="1"/>
  <c r="BV137" i="24" s="1"/>
  <c r="FP134" i="24" a="1"/>
  <c r="FP134" i="24" s="1"/>
  <c r="DB137" i="24" a="1"/>
  <c r="DB137" i="24" s="1"/>
  <c r="CS133" i="24" a="1"/>
  <c r="CS133" i="24" s="1"/>
  <c r="CN135" i="24" a="1"/>
  <c r="CN135" i="24" s="1"/>
  <c r="DR131" i="24" a="1"/>
  <c r="DR131" i="24" s="1"/>
  <c r="CU137" i="24" a="1"/>
  <c r="CU137" i="24" s="1"/>
  <c r="EH134" i="24" a="1"/>
  <c r="EH134" i="24" s="1"/>
  <c r="CN134" i="24" a="1"/>
  <c r="CN134" i="24" s="1"/>
  <c r="BS135" i="24" a="1"/>
  <c r="BS135" i="24" s="1"/>
  <c r="BO131" i="24" a="1"/>
  <c r="BO131" i="24" s="1"/>
  <c r="JE132" i="24" a="1"/>
  <c r="JE132" i="24" s="1"/>
  <c r="EW134" i="24" a="1"/>
  <c r="EW134" i="24" s="1"/>
  <c r="BU135" i="24" a="1"/>
  <c r="BU135" i="24" s="1"/>
  <c r="DO131" i="24" a="1"/>
  <c r="DO131" i="24" s="1"/>
  <c r="IQ135" i="24" a="1"/>
  <c r="IQ135" i="24" s="1"/>
  <c r="GC133" i="24" a="1"/>
  <c r="GC133" i="24" s="1"/>
  <c r="FE137" i="24" a="1"/>
  <c r="FE137" i="24" s="1"/>
  <c r="FU132" i="24" a="1"/>
  <c r="FU132" i="24" s="1"/>
  <c r="GU132" i="24" a="1"/>
  <c r="GU132" i="24" s="1"/>
  <c r="IH133" i="24" a="1"/>
  <c r="IH133" i="24" s="1"/>
  <c r="AG131" i="24" a="1"/>
  <c r="AG131" i="24" s="1"/>
  <c r="FT137" i="24" a="1"/>
  <c r="FT137" i="24" s="1"/>
  <c r="ED135" i="24" a="1"/>
  <c r="ED135" i="24" s="1"/>
  <c r="CG135" i="24" a="1"/>
  <c r="CG135" i="24" s="1"/>
  <c r="GL137" i="24" a="1"/>
  <c r="GL137" i="24" s="1"/>
  <c r="JB131" i="24" a="1"/>
  <c r="JB131" i="24" s="1"/>
  <c r="GT133" i="24" a="1"/>
  <c r="GT133" i="24" s="1"/>
  <c r="BA131" i="24" a="1"/>
  <c r="BA131" i="24" s="1"/>
  <c r="BO132" i="24" a="1"/>
  <c r="BO132" i="24" s="1"/>
  <c r="R137" i="24" a="1"/>
  <c r="R137" i="24" s="1"/>
  <c r="IY137" i="24" a="1"/>
  <c r="IY137" i="24" s="1"/>
  <c r="HK135" i="24" a="1"/>
  <c r="HK135" i="24" s="1"/>
  <c r="GV133" i="24" a="1"/>
  <c r="GV133" i="24" s="1"/>
  <c r="FO133" i="24" a="1"/>
  <c r="FO133" i="24" s="1"/>
  <c r="AG134" i="24" a="1"/>
  <c r="AG134" i="24" s="1"/>
  <c r="FT136" i="24" a="1"/>
  <c r="FT136" i="24" s="1"/>
  <c r="DI132" i="24" a="1"/>
  <c r="DI132" i="24" s="1"/>
  <c r="BW132" i="24" a="1"/>
  <c r="BW132" i="24" s="1"/>
  <c r="CF133" i="24" a="1"/>
  <c r="CF133" i="24" s="1"/>
  <c r="EJ131" i="24" a="1"/>
  <c r="EJ131" i="24" s="1"/>
  <c r="BM136" i="24" a="1"/>
  <c r="BM136" i="24" s="1"/>
  <c r="HD134" i="24" a="1"/>
  <c r="HD134" i="24" s="1"/>
  <c r="IR131" i="24" a="1"/>
  <c r="IR131" i="24" s="1"/>
  <c r="GI133" i="24" a="1"/>
  <c r="GI133" i="24" s="1"/>
  <c r="BL137" i="24" a="1"/>
  <c r="BL137" i="24" s="1"/>
  <c r="CF132" i="24" a="1"/>
  <c r="CF132" i="24" s="1"/>
  <c r="HW134" i="24" a="1"/>
  <c r="HW134" i="24" s="1"/>
  <c r="GK136" i="24" a="1"/>
  <c r="GK136" i="24" s="1"/>
  <c r="GQ134" i="24" a="1"/>
  <c r="GQ134" i="24" s="1"/>
  <c r="CK136" i="24" a="1"/>
  <c r="CK136" i="24" s="1"/>
  <c r="CX133" i="24" a="1"/>
  <c r="CX133" i="24" s="1"/>
  <c r="DP137" i="24" a="1"/>
  <c r="DP137" i="24" s="1"/>
  <c r="JN137" i="24" a="1"/>
  <c r="JN137" i="24" s="1"/>
  <c r="FN135" i="24" a="1"/>
  <c r="FN135" i="24" s="1"/>
  <c r="CT136" i="24" a="1"/>
  <c r="CT136" i="24" s="1"/>
  <c r="HV134" i="24" a="1"/>
  <c r="HV134" i="24" s="1"/>
  <c r="EY135" i="24" a="1"/>
  <c r="EY135" i="24" s="1"/>
  <c r="HZ133" i="24" a="1"/>
  <c r="HZ133" i="24" s="1"/>
  <c r="BF136" i="24" a="1"/>
  <c r="BF136" i="24" s="1"/>
  <c r="HM131" i="24" a="1"/>
  <c r="HM131" i="24" s="1"/>
  <c r="CX136" i="24" a="1"/>
  <c r="CX136" i="24" s="1"/>
  <c r="GH134" i="24" a="1"/>
  <c r="GH134" i="24" s="1"/>
  <c r="GD131" i="24" a="1"/>
  <c r="GD131" i="24" s="1"/>
  <c r="AS132" i="24" a="1"/>
  <c r="AS132" i="24" s="1"/>
  <c r="DC134" i="24" a="1"/>
  <c r="DC134" i="24" s="1"/>
  <c r="AG133" i="24" a="1"/>
  <c r="AG133" i="24" s="1"/>
  <c r="GD137" i="24" a="1"/>
  <c r="GD137" i="24" s="1"/>
  <c r="JM131" i="24" a="1"/>
  <c r="JM131" i="24" s="1"/>
  <c r="HX135" i="24" a="1"/>
  <c r="HX135" i="24" s="1"/>
  <c r="IP136" i="24" a="1"/>
  <c r="IP136" i="24" s="1"/>
  <c r="DR135" i="24" a="1"/>
  <c r="DR135" i="24" s="1"/>
  <c r="CV132" i="24" a="1"/>
  <c r="CV132" i="24" s="1"/>
  <c r="JF137" i="24" a="1"/>
  <c r="JF137" i="24" s="1"/>
  <c r="JE131" i="24" a="1"/>
  <c r="JE131" i="24" s="1"/>
  <c r="GR131" i="24" a="1"/>
  <c r="GR131" i="24" s="1"/>
  <c r="EM132" i="24" a="1"/>
  <c r="EM132" i="24" s="1"/>
  <c r="CU136" i="24" a="1"/>
  <c r="CU136" i="24" s="1"/>
  <c r="FI136" i="24" a="1"/>
  <c r="FI136" i="24" s="1"/>
  <c r="AD131" i="24" a="1"/>
  <c r="AD131" i="24" s="1"/>
  <c r="BI132" i="24" a="1"/>
  <c r="BI132" i="24" s="1"/>
  <c r="EI132" i="24" a="1"/>
  <c r="EI132" i="24" s="1"/>
  <c r="AG137" i="24" a="1"/>
  <c r="AG137" i="24" s="1"/>
  <c r="GP133" i="24" a="1"/>
  <c r="GP133" i="24" s="1"/>
  <c r="JB135" i="24" a="1"/>
  <c r="JB135" i="24" s="1"/>
  <c r="BW136" i="24" a="1"/>
  <c r="BW136" i="24" s="1"/>
  <c r="BP135" i="24" a="1"/>
  <c r="BP135" i="24" s="1"/>
  <c r="GK131" i="24" a="1"/>
  <c r="GK131" i="24" s="1"/>
  <c r="CN131" i="24" a="1"/>
  <c r="CN131" i="24" s="1"/>
  <c r="GF137" i="24" a="1"/>
  <c r="GF137" i="24" s="1"/>
  <c r="FB137" i="24" a="1"/>
  <c r="FB137" i="24" s="1"/>
  <c r="AD137" i="24" a="1"/>
  <c r="AD137" i="24" s="1"/>
  <c r="FQ136" i="24" a="1"/>
  <c r="FQ136" i="24" s="1"/>
  <c r="AS136" i="24" a="1"/>
  <c r="AS136" i="24" s="1"/>
  <c r="HU137" i="24" a="1"/>
  <c r="HU137" i="24" s="1"/>
  <c r="CW137" i="24" a="1"/>
  <c r="CW137" i="24" s="1"/>
  <c r="IJ136" i="24" a="1"/>
  <c r="IJ136" i="24" s="1"/>
  <c r="DL136" i="24" a="1"/>
  <c r="DL136" i="24" s="1"/>
  <c r="IY135" i="24" a="1"/>
  <c r="IY135" i="24" s="1"/>
  <c r="HO137" i="24" a="1"/>
  <c r="HO137" i="24" s="1"/>
  <c r="ID136" i="24" a="1"/>
  <c r="ID136" i="24" s="1"/>
  <c r="IS135" i="24" a="1"/>
  <c r="IS135" i="24" s="1"/>
  <c r="CU135" i="24" a="1"/>
  <c r="CU135" i="24" s="1"/>
  <c r="IH134" i="24" a="1"/>
  <c r="IH134" i="24" s="1"/>
  <c r="DJ134" i="24" a="1"/>
  <c r="DJ134" i="24" s="1"/>
  <c r="IW133" i="24" a="1"/>
  <c r="IW133" i="24" s="1"/>
  <c r="FH137" i="24" a="1"/>
  <c r="FH137" i="24" s="1"/>
  <c r="FW136" i="24" a="1"/>
  <c r="FW136" i="24" s="1"/>
  <c r="GV135" i="24" a="1"/>
  <c r="GV135" i="24" s="1"/>
  <c r="BL135" i="24" a="1"/>
  <c r="BL135" i="24" s="1"/>
  <c r="GY134" i="24" a="1"/>
  <c r="GY134" i="24" s="1"/>
  <c r="CA134" i="24" a="1"/>
  <c r="CA134" i="24" s="1"/>
  <c r="HN133" i="24" a="1"/>
  <c r="HN133" i="24" s="1"/>
  <c r="EK133" i="24" a="1"/>
  <c r="EK133" i="24" s="1"/>
  <c r="BY133" i="24" a="1"/>
  <c r="BY133" i="24" s="1"/>
  <c r="M133" i="24" a="1"/>
  <c r="M133" i="24" s="1"/>
  <c r="FU136" i="24" a="1"/>
  <c r="FU136" i="24" s="1"/>
  <c r="BN135" i="24" a="1"/>
  <c r="BN135" i="24" s="1"/>
  <c r="CC134" i="24" a="1"/>
  <c r="CC134" i="24" s="1"/>
  <c r="HL132" i="24" a="1"/>
  <c r="HL132" i="24" s="1"/>
  <c r="CN132" i="24" a="1"/>
  <c r="CN132" i="24" s="1"/>
  <c r="IA131" i="24" a="1"/>
  <c r="IA131" i="24" s="1"/>
  <c r="DC131" i="24" a="1"/>
  <c r="DC131" i="24" s="1"/>
  <c r="JB134" i="24" a="1"/>
  <c r="JB134" i="24" s="1"/>
  <c r="EN136" i="24" a="1"/>
  <c r="EN136" i="24" s="1"/>
  <c r="JK135" i="24" a="1"/>
  <c r="JK135" i="24" s="1"/>
  <c r="AR131" i="24" a="1"/>
  <c r="AR131" i="24" s="1"/>
  <c r="JJ137" i="24" a="1"/>
  <c r="JJ137" i="24" s="1"/>
  <c r="AC136" i="24" a="1"/>
  <c r="AC136" i="24" s="1"/>
  <c r="CV136" i="24" a="1"/>
  <c r="CV136" i="24" s="1"/>
  <c r="HU135" i="24" a="1"/>
  <c r="HU135" i="24" s="1"/>
  <c r="IG133" i="24" a="1"/>
  <c r="IG133" i="24" s="1"/>
  <c r="AV135" i="24" a="1"/>
  <c r="AV135" i="24" s="1"/>
  <c r="EC133" i="24" a="1"/>
  <c r="EC133" i="24" s="1"/>
  <c r="AH135" i="24" a="1"/>
  <c r="AH135" i="24" s="1"/>
  <c r="HK131" i="24" a="1"/>
  <c r="HK131" i="24" s="1"/>
  <c r="AR137" i="24" a="1"/>
  <c r="AR137" i="24" s="1"/>
  <c r="DY135" i="24" a="1"/>
  <c r="DY135" i="24" s="1"/>
  <c r="EN134" i="24" a="1"/>
  <c r="EN134" i="24" s="1"/>
  <c r="FR133" i="24" a="1"/>
  <c r="FR133" i="24" s="1"/>
  <c r="AT133" i="24" a="1"/>
  <c r="AT133" i="24" s="1"/>
  <c r="GH132" i="24" a="1"/>
  <c r="GH132" i="24" s="1"/>
  <c r="BJ132" i="24" a="1"/>
  <c r="BJ132" i="24" s="1"/>
  <c r="GW131" i="24" a="1"/>
  <c r="GW131" i="24" s="1"/>
  <c r="BY131" i="24" a="1"/>
  <c r="BY131" i="24" s="1"/>
  <c r="CH136" i="24" a="1"/>
  <c r="CH136" i="24" s="1"/>
  <c r="N134" i="24" a="1"/>
  <c r="N134" i="24" s="1"/>
  <c r="BG132" i="24" a="1"/>
  <c r="BG132" i="24" s="1"/>
  <c r="BV131" i="24" a="1"/>
  <c r="BV131" i="24" s="1"/>
  <c r="BJ134" i="24" a="1"/>
  <c r="BJ134" i="24" s="1"/>
  <c r="CT131" i="24" a="1"/>
  <c r="CT131" i="24" s="1"/>
  <c r="DA135" i="24" a="1"/>
  <c r="DA135" i="24" s="1"/>
  <c r="EZ133" i="24" a="1"/>
  <c r="EZ133" i="24" s="1"/>
  <c r="FN132" i="24" a="1"/>
  <c r="FN132" i="24" s="1"/>
  <c r="GC131" i="24" a="1"/>
  <c r="GC131" i="24" s="1"/>
  <c r="IF135" i="24" a="1"/>
  <c r="IF135" i="24" s="1"/>
  <c r="BD132" i="24" a="1"/>
  <c r="BD132" i="24" s="1"/>
  <c r="IX132" i="24" a="1"/>
  <c r="IX132" i="24" s="1"/>
  <c r="DD131" i="24" a="1"/>
  <c r="DD131" i="24" s="1"/>
  <c r="CC137" i="24" a="1"/>
  <c r="CC137" i="24" s="1"/>
  <c r="M132" i="24" a="1"/>
  <c r="M132" i="24" s="1"/>
  <c r="GP137" i="24" a="1"/>
  <c r="GP137" i="24" s="1"/>
  <c r="AA137" i="24" a="1"/>
  <c r="AA137" i="24" s="1"/>
  <c r="DZ136" i="24" a="1"/>
  <c r="DZ136" i="24" s="1"/>
  <c r="JI137" i="24" a="1"/>
  <c r="JI137" i="24" s="1"/>
  <c r="CR137" i="24" a="1"/>
  <c r="CR137" i="24" s="1"/>
  <c r="JD134" i="24" a="1"/>
  <c r="JD134" i="24" s="1"/>
  <c r="EQ137" i="24" a="1"/>
  <c r="EQ137" i="24" s="1"/>
  <c r="IK136" i="24" a="1"/>
  <c r="IK136" i="24" s="1"/>
  <c r="BV136" i="24" a="1"/>
  <c r="BV136" i="24" s="1"/>
  <c r="HH137" i="24" a="1"/>
  <c r="HH137" i="24" s="1"/>
  <c r="AS137" i="24" a="1"/>
  <c r="AS137" i="24" s="1"/>
  <c r="EM136" i="24" a="1"/>
  <c r="EM136" i="24" s="1"/>
  <c r="IL135" i="24" a="1"/>
  <c r="IL135" i="24" s="1"/>
  <c r="DG137" i="24" a="1"/>
  <c r="DG137" i="24" s="1"/>
  <c r="AO136" i="24" a="1"/>
  <c r="AO136" i="24" s="1"/>
  <c r="CH135" i="24" a="1"/>
  <c r="CH135" i="24" s="1"/>
  <c r="GD134" i="24" a="1"/>
  <c r="GD134" i="24" s="1"/>
  <c r="M134" i="24" a="1"/>
  <c r="M134" i="24" s="1"/>
  <c r="EG137" i="24" a="1"/>
  <c r="EG137" i="24" s="1"/>
  <c r="BO136" i="24" a="1"/>
  <c r="BO136" i="24" s="1"/>
  <c r="CO135" i="24" a="1"/>
  <c r="CO135" i="24" s="1"/>
  <c r="GN134" i="24" a="1"/>
  <c r="GN134" i="24" s="1"/>
  <c r="W134" i="24" a="1"/>
  <c r="W134" i="24" s="1"/>
  <c r="EY133" i="24" a="1"/>
  <c r="EY133" i="24" s="1"/>
  <c r="AN134" i="24" a="1"/>
  <c r="AN134" i="24" s="1"/>
  <c r="BW137" i="24" a="1"/>
  <c r="BW137" i="24" s="1"/>
  <c r="JP135" i="24" a="1"/>
  <c r="JP135" i="24" s="1"/>
  <c r="M137" i="24" a="1"/>
  <c r="M137" i="24" s="1"/>
  <c r="BC136" i="24" a="1"/>
  <c r="BC136" i="24" s="1"/>
  <c r="FN137" i="24" a="1"/>
  <c r="FN137" i="24" s="1"/>
  <c r="IN135" i="24" a="1"/>
  <c r="IN135" i="24" s="1"/>
  <c r="JF134" i="24" a="1"/>
  <c r="JF134" i="24" s="1"/>
  <c r="AP134" i="24" a="1"/>
  <c r="AP134" i="24" s="1"/>
  <c r="BU137" i="24" a="1"/>
  <c r="BU137" i="24" s="1"/>
  <c r="FS135" i="24" a="1"/>
  <c r="FS135" i="24" s="1"/>
  <c r="HL134" i="24" a="1"/>
  <c r="HL134" i="24" s="1"/>
  <c r="JB133" i="24" a="1"/>
  <c r="JB133" i="24" s="1"/>
  <c r="DG133" i="24" a="1"/>
  <c r="DG133" i="24" s="1"/>
  <c r="S133" i="24" a="1"/>
  <c r="S133" i="24" s="1"/>
  <c r="BR136" i="24" a="1"/>
  <c r="BR136" i="24" s="1"/>
  <c r="GK134" i="24" a="1"/>
  <c r="GK134" i="24" s="1"/>
  <c r="HW132" i="24" a="1"/>
  <c r="HW132" i="24" s="1"/>
  <c r="BK132" i="24" a="1"/>
  <c r="BK132" i="24" s="1"/>
  <c r="FG131" i="24" a="1"/>
  <c r="FG131" i="24" s="1"/>
  <c r="HQ137" i="24" a="1"/>
  <c r="HQ137" i="24" s="1"/>
  <c r="EJ135" i="24" a="1"/>
  <c r="EJ135" i="24" s="1"/>
  <c r="BL134" i="24" a="1"/>
  <c r="BL134" i="24" s="1"/>
  <c r="CL133" i="24" a="1"/>
  <c r="CL133" i="24" s="1"/>
  <c r="GK132" i="24" a="1"/>
  <c r="GK132" i="24" s="1"/>
  <c r="V132" i="24" a="1"/>
  <c r="V132" i="24" s="1"/>
  <c r="DP131" i="24" a="1"/>
  <c r="DP131" i="24" s="1"/>
  <c r="DY136" i="24" a="1"/>
  <c r="DY136" i="24" s="1"/>
  <c r="IA132" i="24" a="1"/>
  <c r="IA132" i="24" s="1"/>
  <c r="FC131" i="24" a="1"/>
  <c r="FC131" i="24" s="1"/>
  <c r="CP134" i="24" a="1"/>
  <c r="CP134" i="24" s="1"/>
  <c r="DI137" i="24" a="1"/>
  <c r="DI137" i="24" s="1"/>
  <c r="AI134" i="24" a="1"/>
  <c r="AI134" i="24" s="1"/>
  <c r="FY132" i="24" a="1"/>
  <c r="FY132" i="24" s="1"/>
  <c r="DA131" i="24" a="1"/>
  <c r="DA131" i="24" s="1"/>
  <c r="HX132" i="24" a="1"/>
  <c r="HX132" i="24" s="1"/>
  <c r="DK134" i="24" a="1"/>
  <c r="DK134" i="24" s="1"/>
  <c r="EI137" i="24" a="1"/>
  <c r="EI137" i="24" s="1"/>
  <c r="BQ136" i="24" a="1"/>
  <c r="BQ136" i="24" s="1"/>
  <c r="BD137" i="24" a="1"/>
  <c r="BD137" i="24" s="1"/>
  <c r="CQ136" i="24" a="1"/>
  <c r="CQ136" i="24" s="1"/>
  <c r="IP137" i="24" a="1"/>
  <c r="IP137" i="24" s="1"/>
  <c r="BP133" i="24" a="1"/>
  <c r="BP133" i="24" s="1"/>
  <c r="IE131" i="24" a="1"/>
  <c r="IE131" i="24" s="1"/>
  <c r="AP137" i="24" a="1"/>
  <c r="AP137" i="24" s="1"/>
  <c r="GX137" i="24" a="1"/>
  <c r="GX137" i="24" s="1"/>
  <c r="BA137" i="24" a="1"/>
  <c r="BA137" i="24" s="1"/>
  <c r="JJ136" i="24" a="1"/>
  <c r="JJ136" i="24" s="1"/>
  <c r="IZ137" i="24" a="1"/>
  <c r="IZ137" i="24" s="1"/>
  <c r="AE134" i="24" a="1"/>
  <c r="AE134" i="24" s="1"/>
  <c r="IG136" i="24" a="1"/>
  <c r="IG136" i="24" s="1"/>
  <c r="EY131" i="24" a="1"/>
  <c r="EY131" i="24" s="1"/>
  <c r="IU133" i="24" a="1"/>
  <c r="IU133" i="24" s="1"/>
  <c r="IS131" i="24" a="1"/>
  <c r="IS131" i="24" s="1"/>
  <c r="EY132" i="24" a="1"/>
  <c r="EY132" i="24" s="1"/>
  <c r="BL136" i="24" a="1"/>
  <c r="BL136" i="24" s="1"/>
  <c r="Y131" i="24" a="1"/>
  <c r="Y131" i="24" s="1"/>
  <c r="HR133" i="24" a="1"/>
  <c r="HR133" i="24" s="1"/>
  <c r="GL136" i="24" a="1"/>
  <c r="GL136" i="24" s="1"/>
  <c r="HC137" i="24" a="1"/>
  <c r="HC137" i="24" s="1"/>
  <c r="DE137" i="24" a="1"/>
  <c r="DE137" i="24" s="1"/>
  <c r="FM136" i="24" a="1"/>
  <c r="FM136" i="24" s="1"/>
  <c r="JE137" i="24" a="1"/>
  <c r="JE137" i="24" s="1"/>
  <c r="CI134" i="24" a="1"/>
  <c r="CI134" i="24" s="1"/>
  <c r="EC136" i="24" a="1"/>
  <c r="EC136" i="24" s="1"/>
  <c r="EW136" i="24" a="1"/>
  <c r="EW136" i="24" s="1"/>
  <c r="BD136" i="24" a="1"/>
  <c r="BD136" i="24" s="1"/>
  <c r="AY133" i="24" a="1"/>
  <c r="AY133" i="24" s="1"/>
  <c r="DW132" i="24" a="1"/>
  <c r="DW132" i="24" s="1"/>
  <c r="GJ134" i="24" a="1"/>
  <c r="GJ134" i="24" s="1"/>
  <c r="GB131" i="24" a="1"/>
  <c r="GB131" i="24" s="1"/>
  <c r="DN136" i="24" a="1"/>
  <c r="DN136" i="24" s="1"/>
  <c r="HY131" i="24" a="1"/>
  <c r="HY131" i="24" s="1"/>
  <c r="GO136" i="24" a="1"/>
  <c r="GO136" i="24" s="1"/>
  <c r="EH137" i="24" a="1"/>
  <c r="EH137" i="24" s="1"/>
  <c r="IS134" i="24" a="1"/>
  <c r="IS134" i="24" s="1"/>
  <c r="AO137" i="24" a="1"/>
  <c r="AO137" i="24" s="1"/>
  <c r="GV134" i="24" a="1"/>
  <c r="GV134" i="24" s="1"/>
  <c r="DA133" i="24" a="1"/>
  <c r="DA133" i="24" s="1"/>
  <c r="Q136" i="24" a="1"/>
  <c r="Q136" i="24" s="1"/>
  <c r="HO132" i="24" a="1"/>
  <c r="HO132" i="24" s="1"/>
  <c r="ET131" i="24" a="1"/>
  <c r="ET131" i="24" s="1"/>
  <c r="DI135" i="24" a="1"/>
  <c r="DI135" i="24" s="1"/>
  <c r="CD133" i="24" a="1"/>
  <c r="CD133" i="24" s="1"/>
  <c r="I132" i="24" a="1"/>
  <c r="I132" i="24" s="1"/>
  <c r="V136" i="24" a="1"/>
  <c r="V136" i="24" s="1"/>
  <c r="EM131" i="24" a="1"/>
  <c r="EM131" i="24" s="1"/>
  <c r="AB137" i="24" a="1"/>
  <c r="AB137" i="24" s="1"/>
  <c r="EX132" i="24" a="1"/>
  <c r="EX132" i="24" s="1"/>
  <c r="GR132" i="24" a="1"/>
  <c r="GR132" i="24" s="1"/>
  <c r="IE135" i="24" a="1"/>
  <c r="IE135" i="24" s="1"/>
  <c r="GV136" i="24" a="1"/>
  <c r="GV136" i="24" s="1"/>
  <c r="GG134" i="24" a="1"/>
  <c r="GG134" i="24" s="1"/>
  <c r="EJ134" i="24" a="1"/>
  <c r="EJ134" i="24" s="1"/>
  <c r="EP135" i="24" a="1"/>
  <c r="EP135" i="24" s="1"/>
  <c r="CX131" i="24" a="1"/>
  <c r="CX131" i="24" s="1"/>
  <c r="Q135" i="24" a="1"/>
  <c r="Q135" i="24" s="1"/>
  <c r="AH133" i="24" a="1"/>
  <c r="AH133" i="24" s="1"/>
  <c r="HX131" i="24" a="1"/>
  <c r="HX131" i="24" s="1"/>
  <c r="AE135" i="24" a="1"/>
  <c r="AE135" i="24" s="1"/>
  <c r="AU131" i="24" a="1"/>
  <c r="AU131" i="24" s="1"/>
  <c r="GT135" i="24" a="1"/>
  <c r="GT135" i="24" s="1"/>
  <c r="BF132" i="24" a="1"/>
  <c r="BF132" i="24" s="1"/>
  <c r="H132" i="24" a="1"/>
  <c r="H132" i="24" s="1"/>
  <c r="JO134" i="24" a="1"/>
  <c r="JO134" i="24" s="1"/>
  <c r="DR136" i="24" a="1"/>
  <c r="DR136" i="24" s="1"/>
  <c r="EE136" i="24" a="1"/>
  <c r="EE136" i="24" s="1"/>
  <c r="EG136" i="24" a="1"/>
  <c r="EG136" i="24" s="1"/>
  <c r="DM134" i="24" a="1"/>
  <c r="DM134" i="24" s="1"/>
  <c r="AN136" i="24" a="1"/>
  <c r="AN136" i="24" s="1"/>
  <c r="BS134" i="24" a="1"/>
  <c r="BS134" i="24" s="1"/>
  <c r="AW133" i="24" a="1"/>
  <c r="AW133" i="24" s="1"/>
  <c r="AM135" i="24" a="1"/>
  <c r="AM135" i="24" s="1"/>
  <c r="DO132" i="24" a="1"/>
  <c r="DO132" i="24" s="1"/>
  <c r="AY131" i="24" a="1"/>
  <c r="AY131" i="24" s="1"/>
  <c r="GE134" i="24" a="1"/>
  <c r="GE134" i="24" s="1"/>
  <c r="IO132" i="24" a="1"/>
  <c r="IO132" i="24" s="1"/>
  <c r="FY131" i="24" a="1"/>
  <c r="FY131" i="24" s="1"/>
  <c r="CK134" i="24" a="1"/>
  <c r="CK134" i="24" s="1"/>
  <c r="JA135" i="24" a="1"/>
  <c r="JA135" i="24" s="1"/>
  <c r="I135" i="24" a="1"/>
  <c r="I135" i="24" s="1"/>
  <c r="HT131" i="24" a="1"/>
  <c r="HT131" i="24" s="1"/>
  <c r="BC131" i="24" a="1"/>
  <c r="BC131" i="24" s="1"/>
  <c r="DT137" i="24" a="1"/>
  <c r="DT137" i="24" s="1"/>
  <c r="CW136" i="24" a="1"/>
  <c r="CW136" i="24" s="1"/>
  <c r="DO136" i="24" a="1"/>
  <c r="DO136" i="24" s="1"/>
  <c r="DA136" i="24" a="1"/>
  <c r="DA136" i="24" s="1"/>
  <c r="DB134" i="24" a="1"/>
  <c r="DB134" i="24" s="1"/>
  <c r="H136" i="24" a="1"/>
  <c r="H136" i="24" s="1"/>
  <c r="BC134" i="24" a="1"/>
  <c r="BC134" i="24" s="1"/>
  <c r="AQ133" i="24" a="1"/>
  <c r="AQ133" i="24" s="1"/>
  <c r="R135" i="24" a="1"/>
  <c r="R135" i="24" s="1"/>
  <c r="DG132" i="24" a="1"/>
  <c r="DG132" i="24" s="1"/>
  <c r="AL131" i="24" a="1"/>
  <c r="AL131" i="24" s="1"/>
  <c r="FD134" i="24" a="1"/>
  <c r="FD134" i="24" s="1"/>
  <c r="IG132" i="24" a="1"/>
  <c r="IG132" i="24" s="1"/>
  <c r="FL131" i="24" a="1"/>
  <c r="FL131" i="24" s="1"/>
  <c r="AT134" i="24" a="1"/>
  <c r="AT134" i="24" s="1"/>
  <c r="GN135" i="24" a="1"/>
  <c r="GN135" i="24" s="1"/>
  <c r="HS134" i="24" a="1"/>
  <c r="HS134" i="24" s="1"/>
  <c r="GS131" i="24" a="1"/>
  <c r="GS131" i="24" s="1"/>
  <c r="W131" i="24" a="1"/>
  <c r="W131" i="24" s="1"/>
  <c r="EB135" i="24" a="1"/>
  <c r="EB135" i="24" s="1"/>
  <c r="AD134" i="24" a="1"/>
  <c r="AD134" i="24" s="1"/>
  <c r="BG134" i="24" a="1"/>
  <c r="BG134" i="24" s="1"/>
  <c r="Q133" i="24" a="1"/>
  <c r="Q133" i="24" s="1"/>
  <c r="IC135" i="24" a="1"/>
  <c r="IC135" i="24" s="1"/>
  <c r="Q137" i="24" a="1"/>
  <c r="Q137" i="24" s="1"/>
  <c r="BU136" i="24" a="1"/>
  <c r="BU136" i="24" s="1"/>
  <c r="HG133" i="24" a="1"/>
  <c r="HG133" i="24" s="1"/>
  <c r="BZ137" i="24" a="1"/>
  <c r="BZ137" i="24" s="1"/>
  <c r="GN136" i="24" a="1"/>
  <c r="GN136" i="24" s="1"/>
  <c r="N136" i="24" a="1"/>
  <c r="N136" i="24" s="1"/>
  <c r="JO136" i="24" a="1"/>
  <c r="JO136" i="24" s="1"/>
  <c r="FY133" i="24" a="1"/>
  <c r="FY133" i="24" s="1"/>
  <c r="CT135" i="24" a="1"/>
  <c r="CT135" i="24" s="1"/>
  <c r="AA131" i="24" a="1"/>
  <c r="AA131" i="24" s="1"/>
  <c r="DV133" i="24" a="1"/>
  <c r="DV133" i="24" s="1"/>
  <c r="FA131" i="24" a="1"/>
  <c r="FA131" i="24" s="1"/>
  <c r="HZ131" i="24" a="1"/>
  <c r="HZ131" i="24" s="1"/>
  <c r="GB134" i="24" a="1"/>
  <c r="GB134" i="24" s="1"/>
  <c r="EG134" i="24" a="1"/>
  <c r="EG134" i="24" s="1"/>
  <c r="BE135" i="24" a="1"/>
  <c r="BE135" i="24" s="1"/>
  <c r="BN136" i="24" a="1"/>
  <c r="BN136" i="24" s="1"/>
  <c r="CE137" i="24" a="1"/>
  <c r="CE137" i="24" s="1"/>
  <c r="IR136" i="24" a="1"/>
  <c r="IR136" i="24" s="1"/>
  <c r="GS135" i="24" a="1"/>
  <c r="GS135" i="24" s="1"/>
  <c r="I137" i="24" a="1"/>
  <c r="I137" i="24" s="1"/>
  <c r="HV133" i="24" a="1"/>
  <c r="HV133" i="24" s="1"/>
  <c r="GG137" i="24" a="1"/>
  <c r="GG137" i="24" s="1"/>
  <c r="EI135" i="24" a="1"/>
  <c r="EI135" i="24" s="1"/>
  <c r="CJ135" i="24" a="1"/>
  <c r="CJ135" i="24" s="1"/>
  <c r="HG137" i="24" a="1"/>
  <c r="HG137" i="24" s="1"/>
  <c r="JJ131" i="24" a="1"/>
  <c r="JJ131" i="24" s="1"/>
  <c r="GY133" i="24" a="1"/>
  <c r="GY133" i="24" s="1"/>
  <c r="BD131" i="24" a="1"/>
  <c r="BD131" i="24" s="1"/>
  <c r="CU132" i="24" a="1"/>
  <c r="CU132" i="24" s="1"/>
  <c r="CD137" i="24" a="1"/>
  <c r="CD137" i="24" s="1"/>
  <c r="IS137" i="24" a="1"/>
  <c r="IS137" i="24" s="1"/>
  <c r="BJ136" i="24" a="1"/>
  <c r="BJ136" i="24" s="1"/>
  <c r="CG134" i="24" a="1"/>
  <c r="CG134" i="24" s="1"/>
  <c r="IH135" i="24" a="1"/>
  <c r="IH135" i="24" s="1"/>
  <c r="AJ134" i="24" a="1"/>
  <c r="AJ134" i="24" s="1"/>
  <c r="AI133" i="24" a="1"/>
  <c r="AI133" i="24" s="1"/>
  <c r="IW134" i="24" a="1"/>
  <c r="IW134" i="24" s="1"/>
  <c r="CQ132" i="24" a="1"/>
  <c r="CQ132" i="24" s="1"/>
  <c r="V131" i="24" a="1"/>
  <c r="V131" i="24" s="1"/>
  <c r="DX134" i="24" a="1"/>
  <c r="DX134" i="24" s="1"/>
  <c r="HQ132" i="24" a="1"/>
  <c r="HQ132" i="24" s="1"/>
  <c r="EV131" i="24" a="1"/>
  <c r="EV131" i="24" s="1"/>
  <c r="IS133" i="24" a="1"/>
  <c r="IS133" i="24" s="1"/>
  <c r="CL135" i="24" a="1"/>
  <c r="CL135" i="24" s="1"/>
  <c r="FG134" i="24" a="1"/>
  <c r="FG134" i="24" s="1"/>
  <c r="FM131" i="24" a="1"/>
  <c r="FM131" i="24" s="1"/>
  <c r="BN132" i="24" a="1"/>
  <c r="BN132" i="24" s="1"/>
  <c r="EA137" i="24" a="1"/>
  <c r="EA137" i="24" s="1"/>
  <c r="HZ137" i="24" a="1"/>
  <c r="HZ137" i="24" s="1"/>
  <c r="ER137" i="24" a="1"/>
  <c r="ER137" i="24" s="1"/>
  <c r="DY133" i="24" a="1"/>
  <c r="DY133" i="24" s="1"/>
  <c r="IZ132" i="24" a="1"/>
  <c r="IZ132" i="24" s="1"/>
  <c r="JC135" i="24" a="1"/>
  <c r="JC135" i="24" s="1"/>
  <c r="AR135" i="24" a="1"/>
  <c r="AR135" i="24" s="1"/>
  <c r="IK137" i="24" a="1"/>
  <c r="IK137" i="24" s="1"/>
  <c r="FF134" i="24" a="1"/>
  <c r="FF134" i="24" s="1"/>
  <c r="DM133" i="24" a="1"/>
  <c r="DM133" i="24" s="1"/>
  <c r="CS135" i="24" a="1"/>
  <c r="CS135" i="24" s="1"/>
  <c r="HW135" i="24" a="1"/>
  <c r="HW135" i="24" s="1"/>
  <c r="EH132" i="24" a="1"/>
  <c r="EH132" i="24" s="1"/>
  <c r="FW137" i="24" a="1"/>
  <c r="FW137" i="24" s="1"/>
  <c r="BA136" i="24" a="1"/>
  <c r="BA136" i="24" s="1"/>
  <c r="FI134" i="24" a="1"/>
  <c r="FI134" i="24" s="1"/>
  <c r="AW131" i="24" a="1"/>
  <c r="AW131" i="24" s="1"/>
  <c r="J134" i="24" a="1"/>
  <c r="J134" i="24" s="1"/>
  <c r="ET134" i="24" a="1"/>
  <c r="ET134" i="24" s="1"/>
  <c r="FM132" i="24" a="1"/>
  <c r="FM132" i="24" s="1"/>
  <c r="HW133" i="24" a="1"/>
  <c r="HW133" i="24" s="1"/>
  <c r="BS136" i="24" a="1"/>
  <c r="BS136" i="24" s="1"/>
  <c r="JP137" i="24" a="1"/>
  <c r="JP137" i="24" s="1"/>
  <c r="FE133" i="24" a="1"/>
  <c r="FE133" i="24" s="1"/>
  <c r="JL133" i="24" a="1"/>
  <c r="JL133" i="24" s="1"/>
  <c r="DH136" i="24" a="1"/>
  <c r="DH136" i="24" s="1"/>
  <c r="CS132" i="24" a="1"/>
  <c r="CS132" i="24" s="1"/>
  <c r="AQ132" i="24" a="1"/>
  <c r="AQ132" i="24" s="1"/>
  <c r="AZ133" i="24" a="1"/>
  <c r="AZ133" i="24" s="1"/>
  <c r="HB132" i="24" a="1"/>
  <c r="HB132" i="24" s="1"/>
  <c r="EL135" i="24" a="1"/>
  <c r="EL135" i="24" s="1"/>
  <c r="IM137" i="24" a="1"/>
  <c r="IM137" i="24" s="1"/>
  <c r="CM136" i="24" a="1"/>
  <c r="CM136" i="24" s="1"/>
  <c r="CK132" i="24" a="1"/>
  <c r="CK132" i="24" s="1"/>
  <c r="AF132" i="24" a="1"/>
  <c r="AF132" i="24" s="1"/>
  <c r="AR133" i="24" a="1"/>
  <c r="AR133" i="24" s="1"/>
  <c r="DU132" i="24" a="1"/>
  <c r="DU132" i="24" s="1"/>
  <c r="AF137" i="24" a="1"/>
  <c r="AF137" i="24" s="1"/>
  <c r="N135" i="24" a="1"/>
  <c r="N135" i="24" s="1"/>
  <c r="IJ134" i="24" a="1"/>
  <c r="IJ134" i="24" s="1"/>
  <c r="ED136" i="24" a="1"/>
  <c r="ED136" i="24" s="1"/>
  <c r="FW131" i="24" a="1"/>
  <c r="FW131" i="24" s="1"/>
  <c r="DB133" i="24" a="1"/>
  <c r="DB133" i="24" s="1"/>
  <c r="IW136" i="24" a="1"/>
  <c r="IW136" i="24" s="1"/>
  <c r="IG137" i="24" a="1"/>
  <c r="IG137" i="24" s="1"/>
  <c r="IN133" i="24" a="1"/>
  <c r="IN133" i="24" s="1"/>
  <c r="CH137" i="24" a="1"/>
  <c r="CH137" i="24" s="1"/>
  <c r="FS137" i="24" a="1"/>
  <c r="FS137" i="24" s="1"/>
  <c r="CF137" i="24" a="1"/>
  <c r="CF137" i="24" s="1"/>
  <c r="DK133" i="24" a="1"/>
  <c r="DK133" i="24" s="1"/>
  <c r="IE132" i="24" a="1"/>
  <c r="IE132" i="24" s="1"/>
  <c r="EO135" i="24" a="1"/>
  <c r="EO135" i="24" s="1"/>
  <c r="Y132" i="24" a="1"/>
  <c r="Y132" i="24" s="1"/>
  <c r="FS131" i="24" a="1"/>
  <c r="FS131" i="24" s="1"/>
  <c r="GD132" i="24" a="1"/>
  <c r="GD132" i="24" s="1"/>
  <c r="GG132" i="24" a="1"/>
  <c r="GG132" i="24" s="1"/>
  <c r="Q132" i="24" a="1"/>
  <c r="Q132" i="24" s="1"/>
  <c r="BE137" i="24" a="1"/>
  <c r="BE137" i="24" s="1"/>
  <c r="GP131" i="24" a="1"/>
  <c r="GP131" i="24" s="1"/>
  <c r="CC133" i="24" a="1"/>
  <c r="CC133" i="24" s="1"/>
  <c r="DM137" i="24" a="1"/>
  <c r="DM137" i="24" s="1"/>
  <c r="AH134" i="24" a="1"/>
  <c r="AH134" i="24" s="1"/>
  <c r="BA133" i="24" a="1"/>
  <c r="BA133" i="24" s="1"/>
  <c r="DD137" i="24" a="1"/>
  <c r="DD137" i="24" s="1"/>
  <c r="CO131" i="24" a="1"/>
  <c r="CO131" i="24" s="1"/>
  <c r="GQ133" i="24" a="1"/>
  <c r="GQ133" i="24" s="1"/>
  <c r="AB131" i="24" a="1"/>
  <c r="AB131" i="24" s="1"/>
  <c r="JF136" i="24" a="1"/>
  <c r="JF136" i="24" s="1"/>
  <c r="DC135" i="24" a="1"/>
  <c r="DC135" i="24" s="1"/>
  <c r="FK133" i="24" a="1"/>
  <c r="FK133" i="24" s="1"/>
  <c r="AA135" i="24" a="1"/>
  <c r="AA135" i="24" s="1"/>
  <c r="EO136" i="24" a="1"/>
  <c r="EO136" i="24" s="1"/>
  <c r="DJ133" i="24" a="1"/>
  <c r="DJ133" i="24" s="1"/>
  <c r="R131" i="24" a="1"/>
  <c r="R131" i="24" s="1"/>
  <c r="CB137" i="24" a="1"/>
  <c r="CB137" i="24" s="1"/>
  <c r="GO134" i="24" a="1"/>
  <c r="GO134" i="24" s="1"/>
  <c r="ER134" i="24" a="1"/>
  <c r="ER134" i="24" s="1"/>
  <c r="EU135" i="24" a="1"/>
  <c r="EU135" i="24" s="1"/>
  <c r="DF131" i="24" a="1"/>
  <c r="DF131" i="24" s="1"/>
  <c r="AL133" i="24" a="1"/>
  <c r="AL133" i="24" s="1"/>
  <c r="AP135" i="24" a="1"/>
  <c r="AP135" i="24" s="1"/>
  <c r="IP135" i="24" a="1"/>
  <c r="IP135" i="24" s="1"/>
  <c r="X132" i="24" a="1"/>
  <c r="X132" i="24" s="1"/>
  <c r="CN136" i="24" a="1"/>
  <c r="CN136" i="24" s="1"/>
  <c r="AB134" i="24" a="1"/>
  <c r="AB134" i="24" s="1"/>
  <c r="IX131" i="24" a="1"/>
  <c r="IX131" i="24" s="1"/>
  <c r="GA132" i="24" a="1"/>
  <c r="GA132" i="24" s="1"/>
  <c r="HM136" i="24" a="1"/>
  <c r="HM136" i="24" s="1"/>
  <c r="GA135" i="24" a="1"/>
  <c r="GA135" i="24" s="1"/>
  <c r="CG133" i="24" a="1"/>
  <c r="CG133" i="24" s="1"/>
  <c r="IQ136" i="24" a="1"/>
  <c r="IQ136" i="24" s="1"/>
  <c r="BI131" i="24" a="1"/>
  <c r="BI131" i="24" s="1"/>
  <c r="DT133" i="24" a="1"/>
  <c r="DT133" i="24" s="1"/>
  <c r="FF132" i="24" a="1"/>
  <c r="FF132" i="24" s="1"/>
  <c r="HR136" i="24" a="1"/>
  <c r="HR136" i="24" s="1"/>
  <c r="BJ135" i="24" a="1"/>
  <c r="BJ135" i="24" s="1"/>
  <c r="EO133" i="24" a="1"/>
  <c r="EO133" i="24" s="1"/>
  <c r="IC134" i="24" a="1"/>
  <c r="IC134" i="24" s="1"/>
  <c r="IK135" i="24" a="1"/>
  <c r="IK135" i="24" s="1"/>
  <c r="BR133" i="24" a="1"/>
  <c r="BR133" i="24" s="1"/>
  <c r="IA136" i="24" a="1"/>
  <c r="IA136" i="24" s="1"/>
  <c r="AC137" i="24" a="1"/>
  <c r="AC137" i="24" s="1"/>
  <c r="JH133" i="24" a="1"/>
  <c r="JH133" i="24" s="1"/>
  <c r="HK133" i="24" a="1"/>
  <c r="HK133" i="24" s="1"/>
  <c r="DY134" i="24" a="1"/>
  <c r="DY134" i="24" s="1"/>
  <c r="CS137" i="24" a="1"/>
  <c r="CS137" i="24" s="1"/>
  <c r="FE132" i="24" a="1"/>
  <c r="FE132" i="24" s="1"/>
  <c r="FO132" i="24" a="1"/>
  <c r="FO132" i="24" s="1"/>
  <c r="FX133" i="24" a="1"/>
  <c r="FX133" i="24" s="1"/>
  <c r="CS131" i="24" a="1"/>
  <c r="CS131" i="24" s="1"/>
  <c r="FB136" i="24" a="1"/>
  <c r="FB136" i="24" s="1"/>
  <c r="BC133" i="24" a="1"/>
  <c r="BC133" i="24" s="1"/>
  <c r="DD135" i="24" a="1"/>
  <c r="DD135" i="24" s="1"/>
  <c r="F132" i="24" a="1"/>
  <c r="F132" i="24" s="1"/>
  <c r="DW131" i="24" a="1"/>
  <c r="DW131" i="24" s="1"/>
  <c r="ES132" i="24" a="1"/>
  <c r="ES132" i="24" s="1"/>
  <c r="FL133" i="24" a="1"/>
  <c r="FL133" i="24" s="1"/>
  <c r="GI136" i="24" a="1"/>
  <c r="GI136" i="24" s="1"/>
  <c r="FQ134" i="24" a="1"/>
  <c r="FQ134" i="24" s="1"/>
  <c r="DT134" i="24" a="1"/>
  <c r="DT134" i="24" s="1"/>
  <c r="DO135" i="24" a="1"/>
  <c r="DO135" i="24" s="1"/>
  <c r="CP131" i="24" a="1"/>
  <c r="CP131" i="24" s="1"/>
  <c r="V133" i="24" a="1"/>
  <c r="V133" i="24" s="1"/>
  <c r="IO134" i="24" a="1"/>
  <c r="IO134" i="24" s="1"/>
  <c r="FQ135" i="24" a="1"/>
  <c r="FQ135" i="24" s="1"/>
  <c r="HW131" i="24" a="1"/>
  <c r="HW131" i="24" s="1"/>
  <c r="GD136" i="24" a="1"/>
  <c r="GD136" i="24" s="1"/>
  <c r="HN136" i="24" a="1"/>
  <c r="HN136" i="24" s="1"/>
  <c r="EA136" i="24" a="1"/>
  <c r="EA136" i="24" s="1"/>
  <c r="BM133" i="24" a="1"/>
  <c r="BM133" i="24" s="1"/>
  <c r="EU132" i="24" a="1"/>
  <c r="EU132" i="24" s="1"/>
  <c r="IQ134" i="24" a="1"/>
  <c r="IQ134" i="24" s="1"/>
  <c r="HE131" i="24" a="1"/>
  <c r="HE131" i="24" s="1"/>
  <c r="HW137" i="24" a="1"/>
  <c r="HW137" i="24" s="1"/>
  <c r="U132" i="24" a="1"/>
  <c r="U132" i="24" s="1"/>
  <c r="CZ134" i="24" a="1"/>
  <c r="CZ134" i="24" s="1"/>
  <c r="CH133" i="24" a="1"/>
  <c r="CH133" i="24" s="1"/>
  <c r="JA134" i="24" a="1"/>
  <c r="JA134" i="24" s="1"/>
  <c r="IU137" i="24" a="1"/>
  <c r="IU137" i="24" s="1"/>
  <c r="CM132" i="24" a="1"/>
  <c r="CM132" i="24" s="1"/>
  <c r="FX137" i="24" a="1"/>
  <c r="FX137" i="24" s="1"/>
  <c r="EN131" i="24" a="1"/>
  <c r="EN131" i="24" s="1"/>
  <c r="CH134" i="24" a="1"/>
  <c r="CH134" i="24" s="1"/>
  <c r="EJ133" i="24" a="1"/>
  <c r="EJ133" i="24" s="1"/>
  <c r="HH136" i="24" a="1"/>
  <c r="HH136" i="24" s="1"/>
  <c r="AD136" i="24" a="1"/>
  <c r="AD136" i="24" s="1"/>
  <c r="HQ131" i="24" a="1"/>
  <c r="HQ131" i="24" s="1"/>
  <c r="T134" i="24" a="1"/>
  <c r="T134" i="24" s="1"/>
  <c r="CO136" i="24" a="1"/>
  <c r="CO136" i="24" s="1"/>
  <c r="HF136" i="24" a="1"/>
  <c r="HF136" i="24" s="1"/>
  <c r="GW134" i="24" a="1"/>
  <c r="GW134" i="24" s="1"/>
  <c r="HF132" i="24" a="1"/>
  <c r="HF132" i="24" s="1"/>
  <c r="DA137" i="24" a="1"/>
  <c r="DA137" i="24" s="1"/>
  <c r="AG132" i="24" a="1"/>
  <c r="AG132" i="24" s="1"/>
  <c r="IK134" i="24" a="1"/>
  <c r="IK134" i="24" s="1"/>
  <c r="FJ137" i="24" a="1"/>
  <c r="FJ137" i="24" s="1"/>
  <c r="DX132" i="24" a="1"/>
  <c r="DX132" i="24" s="1"/>
  <c r="DM135" i="24" a="1"/>
  <c r="DM135" i="24" s="1"/>
  <c r="F136" i="24" a="1"/>
  <c r="F136" i="24" s="1"/>
  <c r="IV133" i="24" a="1"/>
  <c r="IV133" i="24" s="1"/>
  <c r="K135" i="24" a="1"/>
  <c r="K135" i="24" s="1"/>
  <c r="AT137" i="24" a="1"/>
  <c r="AT137" i="24" s="1"/>
  <c r="G132" i="24" a="1"/>
  <c r="G132" i="24" s="1"/>
  <c r="CI136" i="24" a="1"/>
  <c r="CI136" i="24" s="1"/>
  <c r="EF133" i="24" a="1"/>
  <c r="EF133" i="24" s="1"/>
  <c r="EE137" i="24" a="1"/>
  <c r="EE137" i="24" s="1"/>
  <c r="HA136" i="24" a="1"/>
  <c r="HA136" i="24" s="1"/>
  <c r="CD136" i="24" a="1"/>
  <c r="CD136" i="24" s="1"/>
  <c r="CF135" i="24" a="1"/>
  <c r="CF135" i="24" s="1"/>
  <c r="JM132" i="24" a="1"/>
  <c r="JM132" i="24" s="1"/>
  <c r="CD135" i="24" a="1"/>
  <c r="CD135" i="24" s="1"/>
  <c r="ES134" i="24" a="1"/>
  <c r="ES134" i="24" s="1"/>
  <c r="EK132" i="24" a="1"/>
  <c r="EK132" i="24" s="1"/>
  <c r="AM133" i="24" a="1"/>
  <c r="AM133" i="24" s="1"/>
  <c r="I131" i="24" a="1"/>
  <c r="I131" i="24" s="1"/>
  <c r="BT131" i="24" a="1"/>
  <c r="BT131" i="24" s="1"/>
  <c r="O132" i="24" a="1"/>
  <c r="O132" i="24" s="1"/>
  <c r="DE135" i="24" a="1"/>
  <c r="DE135" i="24" s="1"/>
  <c r="HM137" i="24" a="1"/>
  <c r="HM137" i="24" s="1"/>
  <c r="FP131" i="24" a="1"/>
  <c r="FP131" i="24" s="1"/>
  <c r="BH131" i="24" a="1"/>
  <c r="BH131" i="24" s="1"/>
  <c r="FV132" i="24" a="1"/>
  <c r="FV132" i="24" s="1"/>
  <c r="BY132" i="24" a="1"/>
  <c r="BY132" i="24" s="1"/>
  <c r="IT137" i="24" a="1"/>
  <c r="IT137" i="24" s="1"/>
  <c r="DV137" i="24" a="1"/>
  <c r="DV137" i="24" s="1"/>
  <c r="JI136" i="24" a="1"/>
  <c r="JI136" i="24" s="1"/>
  <c r="EK136" i="24" a="1"/>
  <c r="EK136" i="24" s="1"/>
  <c r="M136" i="24" a="1"/>
  <c r="M136" i="24" s="1"/>
  <c r="GO137" i="24" a="1"/>
  <c r="GO137" i="24" s="1"/>
  <c r="BQ137" i="24" a="1"/>
  <c r="BQ137" i="24" s="1"/>
  <c r="HD136" i="24" a="1"/>
  <c r="HD136" i="24" s="1"/>
  <c r="CF136" i="24" a="1"/>
  <c r="CF136" i="24" s="1"/>
  <c r="HS135" i="24" a="1"/>
  <c r="HS135" i="24" s="1"/>
  <c r="FC137" i="24" a="1"/>
  <c r="FC137" i="24" s="1"/>
  <c r="FR136" i="24" a="1"/>
  <c r="FR136" i="24" s="1"/>
  <c r="GZ135" i="24" a="1"/>
  <c r="GZ135" i="24" s="1"/>
  <c r="BO135" i="24" a="1"/>
  <c r="BO135" i="24" s="1"/>
  <c r="HB134" i="24" a="1"/>
  <c r="HB134" i="24" s="1"/>
  <c r="CD134" i="24" a="1"/>
  <c r="CD134" i="24" s="1"/>
  <c r="HQ133" i="24" a="1"/>
  <c r="HQ133" i="24" s="1"/>
  <c r="CV137" i="24" a="1"/>
  <c r="CV137" i="24" s="1"/>
  <c r="DK136" i="24" a="1"/>
  <c r="DK136" i="24" s="1"/>
  <c r="FE135" i="24" a="1"/>
  <c r="FE135" i="24" s="1"/>
  <c r="AF135" i="24" a="1"/>
  <c r="AF135" i="24" s="1"/>
  <c r="FS134" i="24" a="1"/>
  <c r="FS134" i="24" s="1"/>
  <c r="AU134" i="24" a="1"/>
  <c r="AU134" i="24" s="1"/>
  <c r="GH133" i="24" a="1"/>
  <c r="GH133" i="24" s="1"/>
  <c r="DU133" i="24" a="1"/>
  <c r="DU133" i="24" s="1"/>
  <c r="BI133" i="24" a="1"/>
  <c r="BI133" i="24" s="1"/>
  <c r="JH132" i="24" a="1"/>
  <c r="JH132" i="24" s="1"/>
  <c r="AW136" i="24" a="1"/>
  <c r="AW136" i="24" s="1"/>
  <c r="JM134" i="24" a="1"/>
  <c r="JM134" i="24" s="1"/>
  <c r="Q134" i="24" a="1"/>
  <c r="Q134" i="24" s="1"/>
  <c r="GF132" i="24" a="1"/>
  <c r="GF132" i="24" s="1"/>
  <c r="BH132" i="24" a="1"/>
  <c r="BH132" i="24" s="1"/>
  <c r="GU131" i="24" a="1"/>
  <c r="GU131" i="24" s="1"/>
  <c r="BW131" i="24" a="1"/>
  <c r="BW131" i="24" s="1"/>
  <c r="DD136" i="24" a="1"/>
  <c r="DD136" i="24" s="1"/>
  <c r="FG133" i="24" a="1"/>
  <c r="FG133" i="24" s="1"/>
  <c r="AP133" i="24" a="1"/>
  <c r="AP133" i="24" s="1"/>
  <c r="CR136" i="24" a="1"/>
  <c r="CR136" i="24" s="1"/>
  <c r="EL137" i="24" a="1"/>
  <c r="EL137" i="24" s="1"/>
  <c r="HE137" i="24" a="1"/>
  <c r="HE137" i="24" s="1"/>
  <c r="II135" i="24" a="1"/>
  <c r="II135" i="24" s="1"/>
  <c r="CE135" i="24" a="1"/>
  <c r="CE135" i="24" s="1"/>
  <c r="EB137" i="24" a="1"/>
  <c r="EB137" i="24" s="1"/>
  <c r="GI134" i="24" a="1"/>
  <c r="GI134" i="24" s="1"/>
  <c r="BQ133" i="24" a="1"/>
  <c r="BQ133" i="24" s="1"/>
  <c r="AW134" i="24" a="1"/>
  <c r="AW134" i="24" s="1"/>
  <c r="CM131" i="24" a="1"/>
  <c r="CM131" i="24" s="1"/>
  <c r="GE136" i="24" a="1"/>
  <c r="GE136" i="24" s="1"/>
  <c r="BM135" i="24" a="1"/>
  <c r="BM135" i="24" s="1"/>
  <c r="CB134" i="24" a="1"/>
  <c r="CB134" i="24" s="1"/>
  <c r="EL133" i="24" a="1"/>
  <c r="EL133" i="24" s="1"/>
  <c r="N133" i="24" a="1"/>
  <c r="N133" i="24" s="1"/>
  <c r="FB132" i="24" a="1"/>
  <c r="FB132" i="24" s="1"/>
  <c r="AD132" i="24" a="1"/>
  <c r="AD132" i="24" s="1"/>
  <c r="FQ131" i="24" a="1"/>
  <c r="FQ131" i="24" s="1"/>
  <c r="AS131" i="24" a="1"/>
  <c r="AS131" i="24" s="1"/>
  <c r="DW135" i="24" a="1"/>
  <c r="DW135" i="24" s="1"/>
  <c r="IQ132" i="24" a="1"/>
  <c r="IQ132" i="24" s="1"/>
  <c r="JF131" i="24" a="1"/>
  <c r="JF131" i="24" s="1"/>
  <c r="J131" i="24" a="1"/>
  <c r="J131" i="24" s="1"/>
  <c r="HC132" i="24" a="1"/>
  <c r="HC132" i="24" s="1"/>
  <c r="FU137" i="24" a="1"/>
  <c r="FU137" i="24" s="1"/>
  <c r="IN134" i="24" a="1"/>
  <c r="IN134" i="24" s="1"/>
  <c r="CN133" i="24" a="1"/>
  <c r="CN133" i="24" s="1"/>
  <c r="DB132" i="24" a="1"/>
  <c r="DB132" i="24" s="1"/>
  <c r="DQ131" i="24" a="1"/>
  <c r="DQ131" i="24" s="1"/>
  <c r="JE134" i="24" a="1"/>
  <c r="JE134" i="24" s="1"/>
  <c r="GQ131" i="24" a="1"/>
  <c r="GQ131" i="24" s="1"/>
  <c r="BH137" i="24" a="1"/>
  <c r="BH137" i="24" s="1"/>
  <c r="CO132" i="24" a="1"/>
  <c r="CO132" i="24" s="1"/>
  <c r="IG131" i="24" a="1"/>
  <c r="IG131" i="24" s="1"/>
  <c r="CR133" i="24" a="1"/>
  <c r="CR133" i="24" s="1"/>
  <c r="EY137" i="24" a="1"/>
  <c r="EY137" i="24" s="1"/>
  <c r="IX136" i="24" a="1"/>
  <c r="IX136" i="24" s="1"/>
  <c r="CG136" i="24" a="1"/>
  <c r="CG136" i="24" s="1"/>
  <c r="HP137" i="24" a="1"/>
  <c r="HP137" i="24" s="1"/>
  <c r="DJ132" i="24" a="1"/>
  <c r="DJ132" i="24" s="1"/>
  <c r="JO137" i="24" a="1"/>
  <c r="JO137" i="24" s="1"/>
  <c r="CX137" i="24" a="1"/>
  <c r="CX137" i="24" s="1"/>
  <c r="GT136" i="24" a="1"/>
  <c r="GT136" i="24" s="1"/>
  <c r="AH136" i="24" a="1"/>
  <c r="AH136" i="24" s="1"/>
  <c r="FQ137" i="24" a="1"/>
  <c r="FQ137" i="24" s="1"/>
  <c r="JK136" i="24" a="1"/>
  <c r="JK136" i="24" s="1"/>
  <c r="CY136" i="24" a="1"/>
  <c r="CY136" i="24" s="1"/>
  <c r="GU135" i="24" a="1"/>
  <c r="GU135" i="24" s="1"/>
  <c r="Z137" i="24" a="1"/>
  <c r="Z137" i="24" s="1"/>
  <c r="HY135" i="24" a="1"/>
  <c r="HY135" i="24" s="1"/>
  <c r="AQ135" i="24" a="1"/>
  <c r="AQ135" i="24" s="1"/>
  <c r="EK134" i="24" a="1"/>
  <c r="EK134" i="24" s="1"/>
  <c r="IJ133" i="24" a="1"/>
  <c r="IJ133" i="24" s="1"/>
  <c r="AZ137" i="24" a="1"/>
  <c r="AZ137" i="24" s="1"/>
  <c r="IM135" i="24" a="1"/>
  <c r="IM135" i="24" s="1"/>
  <c r="BA135" i="24" a="1"/>
  <c r="BA135" i="24" s="1"/>
  <c r="EU134" i="24" a="1"/>
  <c r="EU134" i="24" s="1"/>
  <c r="IQ133" i="24" a="1"/>
  <c r="IQ133" i="24" s="1"/>
  <c r="EE133" i="24" a="1"/>
  <c r="EE133" i="24" s="1"/>
  <c r="HR132" i="24" a="1"/>
  <c r="HR132" i="24" s="1"/>
  <c r="JA136" i="24" a="1"/>
  <c r="JA136" i="24" s="1"/>
  <c r="HX137" i="24" a="1"/>
  <c r="HX137" i="24" s="1"/>
  <c r="HO136" i="24" a="1"/>
  <c r="HO136" i="24" s="1"/>
  <c r="JJ135" i="24" a="1"/>
  <c r="JJ135" i="24" s="1"/>
  <c r="AU137" i="24" a="1"/>
  <c r="AU137" i="24" s="1"/>
  <c r="FM135" i="24" a="1"/>
  <c r="FM135" i="24" s="1"/>
  <c r="HE134" i="24" a="1"/>
  <c r="HE134" i="24" s="1"/>
  <c r="IR133" i="24" a="1"/>
  <c r="IR133" i="24" s="1"/>
  <c r="HS136" i="24" a="1"/>
  <c r="HS136" i="24" s="1"/>
  <c r="DP135" i="24" a="1"/>
  <c r="DP135" i="24" s="1"/>
  <c r="FH134" i="24" a="1"/>
  <c r="FH134" i="24" s="1"/>
  <c r="GU133" i="24" a="1"/>
  <c r="GU133" i="24" s="1"/>
  <c r="CE133" i="24" a="1"/>
  <c r="CE133" i="24" s="1"/>
  <c r="JJ132" i="24" a="1"/>
  <c r="JJ132" i="24" s="1"/>
  <c r="GC135" i="24" a="1"/>
  <c r="GC135" i="24" s="1"/>
  <c r="CX134" i="24" a="1"/>
  <c r="CX134" i="24" s="1"/>
  <c r="GI132" i="24" a="1"/>
  <c r="GI132" i="24" s="1"/>
  <c r="T132" i="24" a="1"/>
  <c r="T132" i="24" s="1"/>
  <c r="DN131" i="24" a="1"/>
  <c r="DN131" i="24" s="1"/>
  <c r="BM137" i="24" a="1"/>
  <c r="BM137" i="24" s="1"/>
  <c r="AW135" i="24" a="1"/>
  <c r="AW135" i="24" s="1"/>
  <c r="IP133" i="24" a="1"/>
  <c r="IP133" i="24" s="1"/>
  <c r="AX133" i="24" a="1"/>
  <c r="AX133" i="24" s="1"/>
  <c r="ET132" i="24" a="1"/>
  <c r="ET132" i="24" s="1"/>
  <c r="IN131" i="24" a="1"/>
  <c r="IN131" i="24" s="1"/>
  <c r="CB131" i="24" a="1"/>
  <c r="CB131" i="24" s="1"/>
  <c r="CQ135" i="24" a="1"/>
  <c r="CQ135" i="24" s="1"/>
  <c r="EN132" i="24" a="1"/>
  <c r="EN132" i="24" s="1"/>
  <c r="CA131" i="24" a="1"/>
  <c r="CA131" i="24" s="1"/>
  <c r="FW132" i="24" a="1"/>
  <c r="FW132" i="24" s="1"/>
  <c r="AQ136" i="24" a="1"/>
  <c r="AQ136" i="24" s="1"/>
  <c r="FH133" i="24" a="1"/>
  <c r="FH133" i="24" s="1"/>
  <c r="CL132" i="24" a="1"/>
  <c r="CL132" i="24" s="1"/>
  <c r="T131" i="24" a="1"/>
  <c r="T131" i="24" s="1"/>
  <c r="BT132" i="24" a="1"/>
  <c r="BT132" i="24" s="1"/>
  <c r="AH132" i="24" a="1"/>
  <c r="AH132" i="24" s="1"/>
  <c r="BB137" i="24" a="1"/>
  <c r="BB137" i="24" s="1"/>
  <c r="IW135" i="24" a="1"/>
  <c r="IW135" i="24" s="1"/>
  <c r="JH136" i="24" a="1"/>
  <c r="JH136" i="24" s="1"/>
  <c r="AR136" i="24" a="1"/>
  <c r="AR136" i="24" s="1"/>
  <c r="FM134" i="24" a="1"/>
  <c r="FM134" i="24" s="1"/>
  <c r="II131" i="24" a="1"/>
  <c r="II131" i="24" s="1"/>
  <c r="EI136" i="24" a="1"/>
  <c r="EI136" i="24" s="1"/>
  <c r="X133" i="24" a="1"/>
  <c r="X133" i="24" s="1"/>
  <c r="IS136" i="24" a="1"/>
  <c r="IS136" i="24" s="1"/>
  <c r="IZ136" i="24" a="1"/>
  <c r="IZ136" i="24" s="1"/>
  <c r="EQ135" i="24" a="1"/>
  <c r="EQ135" i="24" s="1"/>
  <c r="CE136" i="24" a="1"/>
  <c r="CE136" i="24" s="1"/>
  <c r="ID133" i="24" a="1"/>
  <c r="ID133" i="24" s="1"/>
  <c r="FU134" i="24" a="1"/>
  <c r="FU134" i="24" s="1"/>
  <c r="IB137" i="24" a="1"/>
  <c r="IB137" i="24" s="1"/>
  <c r="CP133" i="24" a="1"/>
  <c r="CP133" i="24" s="1"/>
  <c r="DU131" i="24" a="1"/>
  <c r="DU131" i="24" s="1"/>
  <c r="FN131" i="24" a="1"/>
  <c r="FN131" i="24" s="1"/>
  <c r="BD134" i="24" a="1"/>
  <c r="BD134" i="24" s="1"/>
  <c r="IN132" i="24" a="1"/>
  <c r="IN132" i="24" s="1"/>
  <c r="DP133" i="24" a="1"/>
  <c r="DP133" i="24" s="1"/>
  <c r="U136" i="24" a="1"/>
  <c r="U136" i="24" s="1"/>
  <c r="AL137" i="24" a="1"/>
  <c r="AL137" i="24" s="1"/>
  <c r="GY136" i="24" a="1"/>
  <c r="GY136" i="24" s="1"/>
  <c r="ET135" i="24" a="1"/>
  <c r="ET135" i="24" s="1"/>
  <c r="GM136" i="24" a="1"/>
  <c r="GM136" i="24" s="1"/>
  <c r="GE133" i="24" a="1"/>
  <c r="GE133" i="24" s="1"/>
  <c r="CZ137" i="24" a="1"/>
  <c r="CZ137" i="24" s="1"/>
  <c r="BZ135" i="24" a="1"/>
  <c r="BZ135" i="24" s="1"/>
  <c r="AK135" i="24" a="1"/>
  <c r="AK135" i="24" s="1"/>
  <c r="BC137" i="24" a="1"/>
  <c r="BC137" i="24" s="1"/>
  <c r="HS131" i="24" a="1"/>
  <c r="HS131" i="24" s="1"/>
  <c r="EX133" i="24" a="1"/>
  <c r="EX133" i="24" s="1"/>
  <c r="P131" i="24" a="1"/>
  <c r="P131" i="24" s="1"/>
  <c r="GL131" i="24" a="1"/>
  <c r="GL131" i="24" s="1"/>
  <c r="CA135" i="24" a="1"/>
  <c r="CA135" i="24" s="1"/>
  <c r="FL137" i="24" a="1"/>
  <c r="FL137" i="24" s="1"/>
  <c r="DQ136" i="24" a="1"/>
  <c r="DQ136" i="24" s="1"/>
  <c r="DE134" i="24" a="1"/>
  <c r="DE134" i="24" s="1"/>
  <c r="AI136" i="24" a="1"/>
  <c r="AI136" i="24" s="1"/>
  <c r="BH134" i="24" a="1"/>
  <c r="BH134" i="24" s="1"/>
  <c r="AU133" i="24" a="1"/>
  <c r="AU133" i="24" s="1"/>
  <c r="W135" i="24" a="1"/>
  <c r="W135" i="24" s="1"/>
  <c r="DL132" i="24" a="1"/>
  <c r="DL132" i="24" s="1"/>
  <c r="AT131" i="24" a="1"/>
  <c r="AT131" i="24" s="1"/>
  <c r="FO134" i="24" a="1"/>
  <c r="FO134" i="24" s="1"/>
  <c r="IL132" i="24" a="1"/>
  <c r="IL132" i="24" s="1"/>
  <c r="FT131" i="24" a="1"/>
  <c r="FT131" i="24" s="1"/>
  <c r="BE134" i="24" a="1"/>
  <c r="BE134" i="24" s="1"/>
  <c r="HP135" i="24" a="1"/>
  <c r="HP135" i="24" s="1"/>
  <c r="IY134" i="24" a="1"/>
  <c r="IY134" i="24" s="1"/>
  <c r="HD131" i="24" a="1"/>
  <c r="HD131" i="24" s="1"/>
  <c r="AM131" i="24" a="1"/>
  <c r="AM131" i="24" s="1"/>
  <c r="HF137" i="24" a="1"/>
  <c r="HF137" i="24" s="1"/>
  <c r="GH135" i="24" a="1"/>
  <c r="GH135" i="24" s="1"/>
  <c r="IO137" i="24" a="1"/>
  <c r="IO137" i="24" s="1"/>
  <c r="FC133" i="24" a="1"/>
  <c r="FC133" i="24" s="1"/>
  <c r="JA133" i="24" a="1"/>
  <c r="JA133" i="24" s="1"/>
  <c r="S131" i="24" a="1"/>
  <c r="S131" i="24" s="1"/>
  <c r="DS134" i="24" a="1"/>
  <c r="DS134" i="24" s="1"/>
  <c r="HI132" i="24" a="1"/>
  <c r="HI132" i="24" s="1"/>
  <c r="ES131" i="24" a="1"/>
  <c r="ES131" i="24" s="1"/>
  <c r="HX133" i="24" a="1"/>
  <c r="HX133" i="24" s="1"/>
  <c r="Z135" i="24" a="1"/>
  <c r="Z135" i="24" s="1"/>
  <c r="EV134" i="24" a="1"/>
  <c r="EV134" i="24" s="1"/>
  <c r="FH131" i="24" a="1"/>
  <c r="FH131" i="24" s="1"/>
  <c r="DZ132" i="24" a="1"/>
  <c r="DZ132" i="24" s="1"/>
  <c r="K136" i="24" a="1"/>
  <c r="K136" i="24" s="1"/>
  <c r="JD137" i="24" a="1"/>
  <c r="JD137" i="24" s="1"/>
  <c r="W136" i="24" a="1"/>
  <c r="W136" i="24" s="1"/>
  <c r="GO135" i="24" a="1"/>
  <c r="GO135" i="24" s="1"/>
  <c r="JP133" i="24" a="1"/>
  <c r="JP133" i="24" s="1"/>
  <c r="EK135" i="24" a="1"/>
  <c r="EK135" i="24" s="1"/>
  <c r="HS133" i="24" a="1"/>
  <c r="HS133" i="24" s="1"/>
  <c r="G133" i="24" a="1"/>
  <c r="G133" i="24" s="1"/>
  <c r="ED134" i="24" a="1"/>
  <c r="ED134" i="24" s="1"/>
  <c r="AJ132" i="24" a="1"/>
  <c r="AJ132" i="24" s="1"/>
  <c r="DY137" i="24" a="1"/>
  <c r="DY137" i="24" s="1"/>
  <c r="K134" i="24" a="1"/>
  <c r="K134" i="24" s="1"/>
  <c r="FJ132" i="24" a="1"/>
  <c r="FJ132" i="24" s="1"/>
  <c r="CR131" i="24" a="1"/>
  <c r="CR131" i="24" s="1"/>
  <c r="FT132" i="24" a="1"/>
  <c r="FT132" i="24" s="1"/>
  <c r="II132" i="24" a="1"/>
  <c r="II132" i="24" s="1"/>
  <c r="HB133" i="24" a="1"/>
  <c r="HB133" i="24" s="1"/>
  <c r="AZ131" i="24" a="1"/>
  <c r="AZ131" i="24" s="1"/>
  <c r="BX131" i="24" a="1"/>
  <c r="BX131" i="24" s="1"/>
  <c r="AJ135" i="24" a="1"/>
  <c r="AJ135" i="24" s="1"/>
  <c r="IF137" i="24" a="1"/>
  <c r="IF137" i="24" s="1"/>
  <c r="G136" i="24" a="1"/>
  <c r="G136" i="24" s="1"/>
  <c r="FX135" i="24" a="1"/>
  <c r="FX135" i="24" s="1"/>
  <c r="IZ133" i="24" a="1"/>
  <c r="IZ133" i="24" s="1"/>
  <c r="DU135" i="24" a="1"/>
  <c r="DU135" i="24" s="1"/>
  <c r="HF133" i="24" a="1"/>
  <c r="HF133" i="24" s="1"/>
  <c r="JL132" i="24" a="1"/>
  <c r="JL132" i="24" s="1"/>
  <c r="DN134" i="24" a="1"/>
  <c r="DN134" i="24" s="1"/>
  <c r="W132" i="24" a="1"/>
  <c r="W132" i="24" s="1"/>
  <c r="BX137" i="24" a="1"/>
  <c r="BX137" i="24" s="1"/>
  <c r="JF133" i="24" a="1"/>
  <c r="JF133" i="24" s="1"/>
  <c r="EW132" i="24" a="1"/>
  <c r="EW132" i="24" s="1"/>
  <c r="CG131" i="24" a="1"/>
  <c r="CG131" i="24" s="1"/>
  <c r="FD132" i="24" a="1"/>
  <c r="FD132" i="24" s="1"/>
  <c r="GM132" i="24" a="1"/>
  <c r="GM132" i="24" s="1"/>
  <c r="FP133" i="24" a="1"/>
  <c r="FP133" i="24" s="1"/>
  <c r="AJ131" i="24" a="1"/>
  <c r="AJ131" i="24" s="1"/>
  <c r="FT133" i="24" a="1"/>
  <c r="FT133" i="24" s="1"/>
  <c r="FE131" i="24" a="1"/>
  <c r="FE131" i="24" s="1"/>
  <c r="HP132" i="24" a="1"/>
  <c r="HP132" i="24" s="1"/>
  <c r="GV137" i="24" a="1"/>
  <c r="GV137" i="24" s="1"/>
  <c r="IY133" i="24" a="1"/>
  <c r="IY133" i="24" s="1"/>
  <c r="AU136" i="24" a="1"/>
  <c r="AU136" i="24" s="1"/>
  <c r="CX132" i="24" a="1"/>
  <c r="CX132" i="24" s="1"/>
  <c r="BK131" i="24" a="1"/>
  <c r="BK131" i="24" s="1"/>
  <c r="BT134" i="24" a="1"/>
  <c r="BT134" i="24" s="1"/>
  <c r="DU136" i="24" a="1"/>
  <c r="DU136" i="24" s="1"/>
  <c r="EB136" i="24" a="1"/>
  <c r="EB136" i="24" s="1"/>
  <c r="S135" i="24" a="1"/>
  <c r="S135" i="24" s="1"/>
  <c r="EN135" i="24" a="1"/>
  <c r="EN135" i="24" s="1"/>
  <c r="ES133" i="24" a="1"/>
  <c r="ES133" i="24" s="1"/>
  <c r="GJ133" i="24" a="1"/>
  <c r="GJ133" i="24" s="1"/>
  <c r="DS136" i="24" a="1"/>
  <c r="DS136" i="24" s="1"/>
  <c r="JI132" i="24" a="1"/>
  <c r="JI132" i="24" s="1"/>
  <c r="AC131" i="24" a="1"/>
  <c r="AC131" i="24" s="1"/>
  <c r="AM137" i="24" a="1"/>
  <c r="AM137" i="24" s="1"/>
  <c r="BH133" i="24" a="1"/>
  <c r="BH133" i="24" s="1"/>
  <c r="EE131" i="24" a="1"/>
  <c r="EE131" i="24" s="1"/>
  <c r="AY134" i="24" a="1"/>
  <c r="AY134" i="24" s="1"/>
  <c r="GW137" i="24" a="1"/>
  <c r="GW137" i="24" s="1"/>
  <c r="FY136" i="24" a="1"/>
  <c r="FY136" i="24" s="1"/>
  <c r="CA136" i="24" a="1"/>
  <c r="CA136" i="24" s="1"/>
  <c r="V135" i="24" a="1"/>
  <c r="V135" i="24" s="1"/>
  <c r="HJ135" i="24" a="1"/>
  <c r="HJ135" i="24" s="1"/>
  <c r="DS133" i="24" a="1"/>
  <c r="DS133" i="24" s="1"/>
  <c r="GQ136" i="24" a="1"/>
  <c r="GQ136" i="24" s="1"/>
  <c r="FY134" i="24" a="1"/>
  <c r="FY134" i="24" s="1"/>
  <c r="EE134" i="24" a="1"/>
  <c r="EE134" i="24" s="1"/>
  <c r="EE135" i="24" a="1"/>
  <c r="EE135" i="24" s="1"/>
  <c r="CU131" i="24" a="1"/>
  <c r="CU131" i="24" s="1"/>
  <c r="Z133" i="24" a="1"/>
  <c r="Z133" i="24" s="1"/>
  <c r="J135" i="24" a="1"/>
  <c r="J135" i="24" s="1"/>
  <c r="GF135" i="24" a="1"/>
  <c r="GF135" i="24" s="1"/>
  <c r="IM131" i="24" a="1"/>
  <c r="IM131" i="24" s="1"/>
  <c r="IE136" i="24" a="1"/>
  <c r="IE136" i="24" s="1"/>
  <c r="DS135" i="24" a="1"/>
  <c r="DS135" i="24" s="1"/>
  <c r="HD133" i="24" a="1"/>
  <c r="HD133" i="24" s="1"/>
  <c r="BY135" i="24" a="1"/>
  <c r="BY135" i="24" s="1"/>
  <c r="FS133" i="24" a="1"/>
  <c r="FS133" i="24" s="1"/>
  <c r="GA137" i="24" a="1"/>
  <c r="GA137" i="24" s="1"/>
  <c r="AL134" i="24" a="1"/>
  <c r="AL134" i="24" s="1"/>
  <c r="IY131" i="24" a="1"/>
  <c r="IY131" i="24" s="1"/>
  <c r="GZ136" i="24" a="1"/>
  <c r="GZ136" i="24" s="1"/>
  <c r="GD133" i="24" a="1"/>
  <c r="GD133" i="24" s="1"/>
  <c r="DN132" i="24" a="1"/>
  <c r="DN132" i="24" s="1"/>
  <c r="AV131" i="24" a="1"/>
  <c r="AV131" i="24" s="1"/>
  <c r="CB132" i="24" a="1"/>
  <c r="CB132" i="24" s="1"/>
  <c r="AY132" i="24" a="1"/>
  <c r="AY132" i="24" s="1"/>
  <c r="CV133" i="24" a="1"/>
  <c r="CV133" i="24" s="1"/>
  <c r="FE136" i="24" a="1"/>
  <c r="FE136" i="24" s="1"/>
  <c r="CD132" i="24" a="1"/>
  <c r="CD132" i="24" s="1"/>
  <c r="IJ135" i="24" a="1"/>
  <c r="IJ135" i="24" s="1"/>
  <c r="HG135" i="24" a="1"/>
  <c r="HG135" i="24" s="1"/>
  <c r="EV135" i="24" a="1"/>
  <c r="EV135" i="24" s="1"/>
  <c r="K133" i="24" a="1"/>
  <c r="K133" i="24" s="1"/>
  <c r="AU132" i="24" a="1"/>
  <c r="AU132" i="24" s="1"/>
  <c r="HB135" i="24" a="1"/>
  <c r="HB135" i="24" s="1"/>
  <c r="CE134" i="24" a="1"/>
  <c r="CE134" i="24" s="1"/>
  <c r="U137" i="24" a="1"/>
  <c r="U137" i="24" s="1"/>
  <c r="HA133" i="24" a="1"/>
  <c r="HA133" i="24" s="1"/>
  <c r="DI134" i="24" a="1"/>
  <c r="DI134" i="24" s="1"/>
  <c r="FB133" i="24" a="1"/>
  <c r="FB133" i="24" s="1"/>
  <c r="AA132" i="24" a="1"/>
  <c r="AA132" i="24" s="1"/>
  <c r="DG135" i="24" a="1"/>
  <c r="DG135" i="24" s="1"/>
  <c r="DB136" i="24" a="1"/>
  <c r="DB136" i="24" s="1"/>
  <c r="X137" i="24" a="1"/>
  <c r="X137" i="24" s="1"/>
  <c r="CK137" i="24" a="1"/>
  <c r="CK137" i="24" s="1"/>
  <c r="JL137" i="24" a="1"/>
  <c r="JL137" i="24" s="1"/>
  <c r="ES135" i="24" a="1"/>
  <c r="ES135" i="24" s="1"/>
  <c r="AM132" i="24" a="1"/>
  <c r="AM132" i="24" s="1"/>
  <c r="CW131" i="24" a="1"/>
  <c r="CW131" i="24" s="1"/>
  <c r="BP131" i="24" a="1"/>
  <c r="BP131" i="24" s="1"/>
  <c r="CA137" i="24" a="1"/>
  <c r="CA137" i="24" s="1"/>
  <c r="IY136" i="24" a="1"/>
  <c r="IY136" i="24" s="1"/>
  <c r="CK133" i="24" a="1"/>
  <c r="CK133" i="24" s="1"/>
  <c r="GQ132" i="24" a="1"/>
  <c r="GQ132" i="24" s="1"/>
  <c r="BX135" i="24" a="1"/>
  <c r="BX135" i="24" s="1"/>
  <c r="JA131" i="24" a="1"/>
  <c r="JA131" i="24" s="1"/>
  <c r="CQ131" i="24" a="1"/>
  <c r="CQ131" i="24" s="1"/>
  <c r="DM132" i="24" a="1"/>
  <c r="DM132" i="24" s="1"/>
  <c r="HA137" i="24" a="1"/>
  <c r="HA137" i="24" s="1"/>
  <c r="EC134" i="24" a="1"/>
  <c r="EC134" i="24" s="1"/>
  <c r="BC135" i="24" a="1"/>
  <c r="BC135" i="24" s="1"/>
  <c r="GU134" i="24" a="1"/>
  <c r="GU134" i="24" s="1"/>
  <c r="GJ131" i="24" a="1"/>
  <c r="GJ131" i="24" s="1"/>
  <c r="FZ136" i="24" a="1"/>
  <c r="FZ136" i="24" s="1"/>
  <c r="IJ131" i="24" a="1"/>
  <c r="IJ131" i="24" s="1"/>
  <c r="HP136" i="24" a="1"/>
  <c r="HP136" i="24" s="1"/>
  <c r="BX136" i="24" a="1"/>
  <c r="BX136" i="24" s="1"/>
  <c r="BI134" i="24" a="1"/>
  <c r="BI134" i="24" s="1"/>
  <c r="L134" i="24" a="1"/>
  <c r="L134" i="24" s="1"/>
  <c r="HQ134" i="24" a="1"/>
  <c r="HQ134" i="24" s="1"/>
  <c r="F131" i="24" a="1"/>
  <c r="F131" i="24" s="1"/>
  <c r="HA132" i="24" a="1"/>
  <c r="HA132" i="24" s="1"/>
  <c r="GG133" i="24" a="1"/>
  <c r="GG133" i="24" s="1"/>
  <c r="CU134" i="24" a="1"/>
  <c r="CU134" i="24" s="1"/>
  <c r="AV133" i="24" a="1"/>
  <c r="AV133" i="24" s="1"/>
  <c r="R136" i="24" a="1"/>
  <c r="R136" i="24" s="1"/>
  <c r="JD135" i="24" a="1"/>
  <c r="JD135" i="24" s="1"/>
  <c r="GK135" i="24" a="1"/>
  <c r="GK135" i="24" s="1"/>
  <c r="W133" i="24" a="1"/>
  <c r="W133" i="24" s="1"/>
  <c r="BP132" i="24" a="1"/>
  <c r="BP132" i="24" s="1"/>
  <c r="BW134" i="24" a="1"/>
  <c r="BW134" i="24" s="1"/>
  <c r="DX131" i="24" a="1"/>
  <c r="DX131" i="24" s="1"/>
  <c r="DV134" i="24" a="1"/>
  <c r="DV134" i="24" s="1"/>
  <c r="DL131" i="24" a="1"/>
  <c r="DL131" i="24" s="1"/>
  <c r="EQ134" i="24" a="1"/>
  <c r="EQ134" i="24" s="1"/>
  <c r="DT135" i="24" a="1"/>
  <c r="DT135" i="24" s="1"/>
  <c r="EM137" i="24" a="1"/>
  <c r="EM137" i="24" s="1"/>
  <c r="AF131" i="24" a="1"/>
  <c r="AF131" i="24" s="1"/>
  <c r="BM131" i="24" a="1"/>
  <c r="BM131" i="24" s="1"/>
  <c r="FH136" i="24" a="1"/>
  <c r="FH136" i="24" s="1"/>
  <c r="BP137" i="24" a="1"/>
  <c r="BP137" i="24" s="1"/>
  <c r="IB132" i="24" a="1"/>
  <c r="IB132" i="24" s="1"/>
  <c r="FT134" i="24" a="1"/>
  <c r="FT134" i="24" s="1"/>
  <c r="BZ134" i="24" a="1"/>
  <c r="BZ134" i="24" s="1"/>
  <c r="HI131" i="24" a="1"/>
  <c r="HI131" i="24" s="1"/>
  <c r="AY137" i="24" a="1"/>
  <c r="AY137" i="24" s="1"/>
  <c r="IC137" i="24" a="1"/>
  <c r="IC137" i="24" s="1"/>
  <c r="AK134" i="24" a="1"/>
  <c r="AK134" i="24" s="1"/>
  <c r="DN137" i="24" a="1"/>
  <c r="DN137" i="24" s="1"/>
  <c r="DQ137" i="24" a="1"/>
  <c r="DQ137" i="24" s="1"/>
  <c r="IU132" i="24" a="1"/>
  <c r="IU132" i="24" s="1"/>
  <c r="AO132" i="24" a="1"/>
  <c r="AO132" i="24" s="1"/>
  <c r="HJ132" i="24" a="1"/>
  <c r="HJ132" i="24" s="1"/>
  <c r="FO135" i="24" a="1"/>
  <c r="FO135" i="24" s="1"/>
  <c r="BA134" i="24" a="1"/>
  <c r="BA134" i="24" s="1"/>
  <c r="G134" i="24" a="1"/>
  <c r="G134" i="24" s="1"/>
  <c r="HF134" i="24" a="1"/>
  <c r="HF134" i="24" s="1"/>
  <c r="JH137" i="24" a="1"/>
  <c r="JH137" i="24" s="1"/>
  <c r="GS132" i="24" a="1"/>
  <c r="GS132" i="24" s="1"/>
  <c r="IV132" i="24" a="1"/>
  <c r="IV132" i="24" s="1"/>
  <c r="CJ134" i="24" a="1"/>
  <c r="CJ134" i="24" s="1"/>
  <c r="DH133" i="24" a="1"/>
  <c r="DH133" i="24" s="1"/>
  <c r="DR137" i="24" a="1"/>
  <c r="DR137" i="24" s="1"/>
  <c r="CU133" i="24" a="1"/>
  <c r="CU133" i="24" s="1"/>
  <c r="F134" i="24" a="1"/>
  <c r="F134" i="24" s="1"/>
  <c r="HL136" i="24" a="1"/>
  <c r="HL136" i="24" s="1"/>
  <c r="JH135" i="24" a="1"/>
  <c r="JH135" i="24" s="1"/>
  <c r="GN137" i="24" a="1"/>
  <c r="GN137" i="24" s="1"/>
  <c r="CT137" i="24" a="1"/>
  <c r="CT137" i="24" s="1"/>
  <c r="DH134" i="24" a="1"/>
  <c r="DH134" i="24" s="1"/>
  <c r="HM133" i="24" a="1"/>
  <c r="HM133" i="24" s="1"/>
  <c r="EW131" i="24" a="1"/>
  <c r="EW131" i="24" s="1"/>
  <c r="F137" i="24" a="1"/>
  <c r="F137" i="24" s="1"/>
  <c r="GJ137" i="24" a="1"/>
  <c r="GJ137" i="24" s="1"/>
  <c r="JE133" i="24" a="1"/>
  <c r="JE133" i="24" s="1"/>
  <c r="AI137" i="24" a="1"/>
  <c r="AI137" i="24" s="1"/>
  <c r="T137" i="24" a="1"/>
  <c r="T137" i="24" s="1"/>
  <c r="HD132" i="24" a="1"/>
  <c r="HD132" i="24" s="1"/>
  <c r="JL131" i="24" a="1"/>
  <c r="JL131" i="24" s="1"/>
  <c r="EC132" i="24" a="1"/>
  <c r="EC132" i="24" s="1"/>
  <c r="GC136" i="24" a="1"/>
  <c r="GC136" i="24" s="1"/>
  <c r="CJ136" i="24" a="1"/>
  <c r="CJ136" i="24" s="1"/>
  <c r="BE133" i="24" a="1"/>
  <c r="BE133" i="24" s="1"/>
  <c r="EE132" i="24" a="1"/>
  <c r="EE132" i="24" s="1"/>
  <c r="HK134" i="24" a="1"/>
  <c r="HK134" i="24" s="1"/>
  <c r="GO131" i="24" a="1"/>
  <c r="GO131" i="24" s="1"/>
  <c r="IL136" i="24" a="1"/>
  <c r="IL136" i="24" s="1"/>
  <c r="IZ131" i="24" a="1"/>
  <c r="IZ131" i="24" s="1"/>
  <c r="AF133" i="24" a="1"/>
  <c r="AF133" i="24" s="1"/>
  <c r="HY133" i="24" a="1"/>
  <c r="HY133" i="24" s="1"/>
  <c r="BR134" i="24" a="1"/>
  <c r="BR134" i="24" s="1"/>
  <c r="AF134" i="24" a="1"/>
  <c r="AF134" i="24" s="1"/>
  <c r="CZ131" i="24" a="1"/>
  <c r="CZ131" i="24" s="1"/>
  <c r="IC133" i="24" a="1"/>
  <c r="IC133" i="24" s="1"/>
  <c r="BU131" i="24" a="1"/>
  <c r="BU131" i="24" s="1"/>
  <c r="H134" i="24" a="1"/>
  <c r="H134" i="24" s="1"/>
  <c r="IA135" i="24" a="1"/>
  <c r="IA135" i="24" s="1"/>
  <c r="HI133" i="24" a="1"/>
  <c r="HI133" i="24" s="1"/>
  <c r="FW133" i="24" a="1"/>
  <c r="FW133" i="24" s="1"/>
  <c r="BB134" i="24" a="1"/>
  <c r="BB134" i="24" s="1"/>
  <c r="HK136" i="24" a="1"/>
  <c r="HK136" i="24" s="1"/>
  <c r="DQ132" i="24" a="1"/>
  <c r="DQ132" i="24" s="1"/>
  <c r="CR132" i="24" a="1"/>
  <c r="CR132" i="24" s="1"/>
  <c r="DD133" i="24" a="1"/>
  <c r="DD133" i="24" s="1"/>
  <c r="JH131" i="24" a="1"/>
  <c r="JH131" i="24" s="1"/>
  <c r="FA137" i="24" a="1"/>
  <c r="FA137" i="24" s="1"/>
  <c r="DN135" i="24" a="1"/>
  <c r="DN135" i="24" s="1"/>
  <c r="BQ135" i="24" a="1"/>
  <c r="BQ135" i="24" s="1"/>
  <c r="EU137" i="24" a="1"/>
  <c r="EU137" i="24" s="1"/>
  <c r="IT131" i="24" a="1"/>
  <c r="IT131" i="24" s="1"/>
  <c r="FZ133" i="24" a="1"/>
  <c r="FZ133" i="24" s="1"/>
  <c r="AN131" i="24" a="1"/>
  <c r="AN131" i="24" s="1"/>
  <c r="AI132" i="24" a="1"/>
  <c r="AI132" i="24" s="1"/>
  <c r="CS136" i="24" a="1"/>
  <c r="CS136" i="24" s="1"/>
  <c r="HH132" i="24" a="1"/>
  <c r="HH132" i="24" s="1"/>
  <c r="FB131" i="24" a="1"/>
  <c r="FB131" i="24" s="1"/>
  <c r="H137" i="24" a="1"/>
  <c r="H137" i="24" s="1"/>
  <c r="AY135" i="24" a="1"/>
  <c r="AY135" i="24" s="1"/>
  <c r="HQ136" i="24" a="1"/>
  <c r="HQ136" i="24" s="1"/>
  <c r="AX136" i="24" a="1"/>
  <c r="AX136" i="24" s="1"/>
  <c r="ER131" i="24" a="1"/>
  <c r="ER131" i="24" s="1"/>
  <c r="FR131" i="24" a="1"/>
  <c r="FR131" i="24" s="1"/>
  <c r="HH133" i="24" a="1"/>
  <c r="HH133" i="24" s="1"/>
  <c r="U133" i="24" a="1"/>
  <c r="U133" i="24" s="1"/>
  <c r="DJ136" i="24" a="1"/>
  <c r="DJ136" i="24" s="1"/>
  <c r="EQ131" i="24" a="1"/>
  <c r="EQ131" i="24" s="1"/>
  <c r="GL132" i="24" a="1"/>
  <c r="GL132" i="24" s="1"/>
  <c r="HC136" i="24" a="1"/>
  <c r="HC136" i="24" s="1"/>
  <c r="GT132" i="24" a="1"/>
  <c r="GT132" i="24" s="1"/>
  <c r="GF131" i="24" a="1"/>
  <c r="GF131" i="24" s="1"/>
  <c r="EA134" i="24" a="1"/>
  <c r="EA134" i="24" s="1"/>
  <c r="IX137" i="24" a="1"/>
  <c r="IX137" i="24" s="1"/>
  <c r="EA132" i="24" a="1"/>
  <c r="EA132" i="24" s="1"/>
  <c r="CI132" i="24" a="1"/>
  <c r="CI132" i="24" s="1"/>
  <c r="AE133" i="24" a="1"/>
  <c r="AE133" i="24" s="1"/>
  <c r="JC136" i="24" a="1"/>
  <c r="JC136" i="24" s="1"/>
  <c r="GR133" i="24" a="1"/>
  <c r="GR133" i="24" s="1"/>
  <c r="BE132" i="24" a="1"/>
  <c r="BE132" i="24" s="1"/>
  <c r="HA135" i="24" a="1"/>
  <c r="HA135" i="24" s="1"/>
  <c r="L137" i="24" a="1"/>
  <c r="L137" i="24" s="1"/>
  <c r="JG135" i="24" a="1"/>
  <c r="JG135" i="24" s="1"/>
  <c r="HX134" i="24" a="1"/>
  <c r="HX134" i="24" s="1"/>
  <c r="CZ135" i="24" a="1"/>
  <c r="CZ135" i="24" s="1"/>
  <c r="II134" i="24" a="1"/>
  <c r="II134" i="24" s="1"/>
  <c r="HV132" i="24" a="1"/>
  <c r="HV132" i="24" s="1"/>
  <c r="JH134" i="24" a="1"/>
  <c r="JH134" i="24" s="1"/>
  <c r="IS132" i="24" a="1"/>
  <c r="IS132" i="24" s="1"/>
  <c r="CY137" i="24" a="1"/>
  <c r="CY137" i="24" s="1"/>
  <c r="HP134" i="24" a="1"/>
  <c r="HP134" i="24" s="1"/>
  <c r="BG133" i="24" a="1"/>
  <c r="BG133" i="24" s="1"/>
  <c r="GH136" i="24" a="1"/>
  <c r="GH136" i="24" s="1"/>
  <c r="CD131" i="24" a="1"/>
  <c r="CD131" i="24" s="1"/>
  <c r="FM137" i="24" a="1"/>
  <c r="FM137" i="24" s="1"/>
  <c r="ER133" i="24" a="1"/>
  <c r="ER133" i="24" s="1"/>
  <c r="EO132" i="24" a="1"/>
  <c r="EO132" i="24" s="1"/>
  <c r="CS134" i="24" a="1"/>
  <c r="CS134" i="24" s="1"/>
  <c r="IO133" i="24" a="1"/>
  <c r="IO133" i="24" s="1"/>
  <c r="JM137" i="24" a="1"/>
  <c r="JM137" i="24" s="1"/>
  <c r="FA132" i="24" a="1"/>
  <c r="FA132" i="24" s="1"/>
  <c r="P133" i="24" a="1"/>
  <c r="P133" i="24" s="1"/>
  <c r="GB133" i="24" a="1"/>
  <c r="GB133" i="24" s="1"/>
  <c r="BL133" i="24" a="1"/>
  <c r="BL133" i="24" s="1"/>
  <c r="HN137" i="24" a="1"/>
  <c r="HN137" i="24" s="1"/>
  <c r="CP137" i="24" a="1"/>
  <c r="CP137" i="24" s="1"/>
  <c r="IC136" i="24" a="1"/>
  <c r="IC136" i="24" s="1"/>
  <c r="DE136" i="24" a="1"/>
  <c r="DE136" i="24" s="1"/>
  <c r="IR135" i="24" a="1"/>
  <c r="IR135" i="24" s="1"/>
  <c r="FI137" i="24" a="1"/>
  <c r="FI137" i="24" s="1"/>
  <c r="AK137" i="24" a="1"/>
  <c r="AK137" i="24" s="1"/>
  <c r="FX136" i="24" a="1"/>
  <c r="FX136" i="24" s="1"/>
  <c r="AZ136" i="24" a="1"/>
  <c r="AZ136" i="24" s="1"/>
  <c r="GM135" i="24" a="1"/>
  <c r="GM135" i="24" s="1"/>
  <c r="CQ137" i="24" a="1"/>
  <c r="CQ137" i="24" s="1"/>
  <c r="DF136" i="24" a="1"/>
  <c r="DF136" i="24" s="1"/>
  <c r="FI135" i="24" a="1"/>
  <c r="FI135" i="24" s="1"/>
  <c r="AI135" i="24" a="1"/>
  <c r="AI135" i="24" s="1"/>
  <c r="FV134" i="24" a="1"/>
  <c r="FV134" i="24" s="1"/>
  <c r="AX134" i="24" a="1"/>
  <c r="AX134" i="24" s="1"/>
  <c r="GK133" i="24" a="1"/>
  <c r="GK133" i="24" s="1"/>
  <c r="AJ137" i="24" a="1"/>
  <c r="AJ137" i="24" s="1"/>
  <c r="AY136" i="24" a="1"/>
  <c r="AY136" i="24" s="1"/>
  <c r="DX135" i="24" a="1"/>
  <c r="DX135" i="24" s="1"/>
  <c r="JK134" i="24" a="1"/>
  <c r="JK134" i="24" s="1"/>
  <c r="EM134" i="24" a="1"/>
  <c r="EM134" i="24" s="1"/>
  <c r="O134" i="24" a="1"/>
  <c r="O134" i="24" s="1"/>
  <c r="FQ133" i="24" a="1"/>
  <c r="FQ133" i="24" s="1"/>
  <c r="DE133" i="24" a="1"/>
  <c r="DE133" i="24" s="1"/>
  <c r="AS133" i="24" a="1"/>
  <c r="AS133" i="24" s="1"/>
  <c r="FF137" i="24" a="1"/>
  <c r="FF137" i="24" s="1"/>
  <c r="GQ135" i="24" a="1"/>
  <c r="GQ135" i="24" s="1"/>
  <c r="HA134" i="24" a="1"/>
  <c r="HA134" i="24" s="1"/>
  <c r="HP133" i="24" a="1"/>
  <c r="HP133" i="24" s="1"/>
  <c r="EZ132" i="24" a="1"/>
  <c r="EZ132" i="24" s="1"/>
  <c r="AB132" i="24" a="1"/>
  <c r="AB132" i="24" s="1"/>
  <c r="FO131" i="24" a="1"/>
  <c r="FO131" i="24" s="1"/>
  <c r="AQ131" i="24" a="1"/>
  <c r="AQ131" i="24" s="1"/>
  <c r="HA131" i="24" a="1"/>
  <c r="HA131" i="24" s="1"/>
  <c r="GX135" i="24" a="1"/>
  <c r="GX135" i="24" s="1"/>
  <c r="FV135" i="24" a="1"/>
  <c r="FV135" i="24" s="1"/>
  <c r="AX132" i="24" a="1"/>
  <c r="AX132" i="24" s="1"/>
  <c r="N137" i="24" a="1"/>
  <c r="N137" i="24" s="1"/>
  <c r="CG137" i="24" a="1"/>
  <c r="CG137" i="24" s="1"/>
  <c r="GI137" i="24" a="1"/>
  <c r="GI137" i="24" s="1"/>
  <c r="HR134" i="24" a="1"/>
  <c r="HR134" i="24" s="1"/>
  <c r="EQ136" i="24" a="1"/>
  <c r="EQ136" i="24" s="1"/>
  <c r="BK134" i="24" a="1"/>
  <c r="BK134" i="24" s="1"/>
  <c r="JP132" i="24" a="1"/>
  <c r="JP132" i="24" s="1"/>
  <c r="GV132" i="24" a="1"/>
  <c r="GV132" i="24" s="1"/>
  <c r="K131" i="24" a="1"/>
  <c r="K131" i="24" s="1"/>
  <c r="BG136" i="24" a="1"/>
  <c r="BG136" i="24" s="1"/>
  <c r="JL134" i="24" a="1"/>
  <c r="JL134" i="24" s="1"/>
  <c r="P134" i="24" a="1"/>
  <c r="P134" i="24" s="1"/>
  <c r="DF133" i="24" a="1"/>
  <c r="DF133" i="24" s="1"/>
  <c r="IT132" i="24" a="1"/>
  <c r="IT132" i="24" s="1"/>
  <c r="DV132" i="24" a="1"/>
  <c r="DV132" i="24" s="1"/>
  <c r="JI131" i="24" a="1"/>
  <c r="JI131" i="24" s="1"/>
  <c r="EK131" i="24" a="1"/>
  <c r="EK131" i="24" s="1"/>
  <c r="M131" i="24" a="1"/>
  <c r="M131" i="24" s="1"/>
  <c r="JJ134" i="24" a="1"/>
  <c r="JJ134" i="24" s="1"/>
  <c r="GE132" i="24" a="1"/>
  <c r="GE132" i="24" s="1"/>
  <c r="GT131" i="24" a="1"/>
  <c r="GT131" i="24" s="1"/>
  <c r="BB136" i="24" a="1"/>
  <c r="BB136" i="24" s="1"/>
  <c r="CE132" i="24" a="1"/>
  <c r="CE132" i="24" s="1"/>
  <c r="GJ136" i="24" a="1"/>
  <c r="GJ136" i="24" s="1"/>
  <c r="DP134" i="24" a="1"/>
  <c r="DP134" i="24" s="1"/>
  <c r="AB133" i="24" a="1"/>
  <c r="AB133" i="24" s="1"/>
  <c r="AP132" i="24" a="1"/>
  <c r="AP132" i="24" s="1"/>
  <c r="BE131" i="24" a="1"/>
  <c r="BE131" i="24" s="1"/>
  <c r="I134" i="24" a="1"/>
  <c r="I134" i="24" s="1"/>
  <c r="BS131" i="24" a="1"/>
  <c r="BS131" i="24" s="1"/>
  <c r="DE132" i="24" a="1"/>
  <c r="DE132" i="24" s="1"/>
  <c r="CJ133" i="24" a="1"/>
  <c r="CJ133" i="24" s="1"/>
  <c r="DY131" i="24" a="1"/>
  <c r="DY131" i="24" s="1"/>
  <c r="DQ135" i="24" a="1"/>
  <c r="DQ135" i="24" s="1"/>
  <c r="DK137" i="24" a="1"/>
  <c r="DK137" i="24" s="1"/>
  <c r="HE136" i="24" a="1"/>
  <c r="HE136" i="24" s="1"/>
  <c r="AP136" i="24" a="1"/>
  <c r="AP136" i="24" s="1"/>
  <c r="GB137" i="24" a="1"/>
  <c r="GB137" i="24" s="1"/>
  <c r="EZ131" i="24" a="1"/>
  <c r="EZ131" i="24" s="1"/>
  <c r="HV137" i="24" a="1"/>
  <c r="HV137" i="24" s="1"/>
  <c r="BG137" i="24" a="1"/>
  <c r="BG137" i="24" s="1"/>
  <c r="FF136" i="24" a="1"/>
  <c r="FF136" i="24" s="1"/>
  <c r="IZ135" i="24" a="1"/>
  <c r="IZ135" i="24" s="1"/>
  <c r="DX137" i="24" a="1"/>
  <c r="DX137" i="24" s="1"/>
  <c r="HW136" i="24" a="1"/>
  <c r="HW136" i="24" s="1"/>
  <c r="BH136" i="24" a="1"/>
  <c r="BH136" i="24" s="1"/>
  <c r="FB135" i="24" a="1"/>
  <c r="FB135" i="24" s="1"/>
  <c r="HI136" i="24" a="1"/>
  <c r="HI136" i="24" s="1"/>
  <c r="FT135" i="24" a="1"/>
  <c r="FT135" i="24" s="1"/>
  <c r="JI134" i="24" a="1"/>
  <c r="JI134" i="24" s="1"/>
  <c r="CW134" i="24" a="1"/>
  <c r="CW134" i="24" s="1"/>
  <c r="GS133" i="24" a="1"/>
  <c r="GS133" i="24" s="1"/>
  <c r="HX136" i="24" a="1"/>
  <c r="HX136" i="24" s="1"/>
  <c r="GG135" i="24" a="1"/>
  <c r="GG135" i="24" s="1"/>
  <c r="H135" i="24" a="1"/>
  <c r="H135" i="24" s="1"/>
  <c r="DD134" i="24" a="1"/>
  <c r="DD134" i="24" s="1"/>
  <c r="HC133" i="24" a="1"/>
  <c r="HC133" i="24" s="1"/>
  <c r="DI133" i="24" a="1"/>
  <c r="DI133" i="24" s="1"/>
  <c r="IL137" i="24" a="1"/>
  <c r="IL137" i="24" s="1"/>
  <c r="FV136" i="24" a="1"/>
  <c r="FV136" i="24" s="1"/>
  <c r="EN137" i="24" a="1"/>
  <c r="EN137" i="24" s="1"/>
  <c r="FP136" i="24" a="1"/>
  <c r="FP136" i="24" s="1"/>
  <c r="HF135" i="24" a="1"/>
  <c r="HF135" i="24" s="1"/>
  <c r="GS136" i="24" a="1"/>
  <c r="GS136" i="24" s="1"/>
  <c r="DF135" i="24" a="1"/>
  <c r="DF135" i="24" s="1"/>
  <c r="EX134" i="24" a="1"/>
  <c r="EX134" i="24" s="1"/>
  <c r="GN133" i="24" a="1"/>
  <c r="GN133" i="24" s="1"/>
  <c r="DP136" i="24" a="1"/>
  <c r="DP136" i="24" s="1"/>
  <c r="BI135" i="24" a="1"/>
  <c r="BI135" i="24" s="1"/>
  <c r="CY134" i="24" a="1"/>
  <c r="CY134" i="24" s="1"/>
  <c r="FM133" i="24" a="1"/>
  <c r="FM133" i="24" s="1"/>
  <c r="BK133" i="24" a="1"/>
  <c r="BK133" i="24" s="1"/>
  <c r="DZ137" i="24" a="1"/>
  <c r="DZ137" i="24" s="1"/>
  <c r="CI135" i="24" a="1"/>
  <c r="CI135" i="24" s="1"/>
  <c r="V134" i="24" a="1"/>
  <c r="V134" i="24" s="1"/>
  <c r="ER132" i="24" a="1"/>
  <c r="ER132" i="24" s="1"/>
  <c r="IL131" i="24" a="1"/>
  <c r="IL131" i="24" s="1"/>
  <c r="BZ131" i="24" a="1"/>
  <c r="BZ131" i="24" s="1"/>
  <c r="EY136" i="24" a="1"/>
  <c r="EY136" i="24" s="1"/>
  <c r="IA134" i="24" a="1"/>
  <c r="IA134" i="24" s="1"/>
  <c r="FV133" i="24" a="1"/>
  <c r="FV133" i="24" s="1"/>
  <c r="F133" i="24" a="1"/>
  <c r="F133" i="24" s="1"/>
  <c r="DA132" i="24" a="1"/>
  <c r="DA132" i="24" s="1"/>
  <c r="GZ131" i="24" a="1"/>
  <c r="GZ131" i="24" s="1"/>
  <c r="AK131" i="24" a="1"/>
  <c r="AK131" i="24" s="1"/>
  <c r="GC134" i="24" a="1"/>
  <c r="GC134" i="24" s="1"/>
  <c r="BL132" i="24" a="1"/>
  <c r="BL132" i="24" s="1"/>
  <c r="FK137" i="24" a="1"/>
  <c r="FK137" i="24" s="1"/>
  <c r="JN131" i="24" a="1"/>
  <c r="JN131" i="24" s="1"/>
  <c r="DL135" i="24" a="1"/>
  <c r="DL135" i="24" s="1"/>
  <c r="BX133" i="24" a="1"/>
  <c r="BX133" i="24" s="1"/>
  <c r="JP131" i="24" a="1"/>
  <c r="JP131" i="24" s="1"/>
  <c r="AG136" i="24" a="1"/>
  <c r="AG136" i="24" s="1"/>
  <c r="FK131" i="24" a="1"/>
  <c r="FK131" i="24" s="1"/>
  <c r="AF136" i="24" a="1"/>
  <c r="AF136" i="24" s="1"/>
  <c r="IH136" i="24" a="1"/>
  <c r="IH136" i="24" s="1"/>
  <c r="GZ137" i="24" a="1"/>
  <c r="GZ137" i="24" s="1"/>
  <c r="HG136" i="24" a="1"/>
  <c r="HG136" i="24" s="1"/>
  <c r="IT135" i="24" a="1"/>
  <c r="IT135" i="24" s="1"/>
  <c r="EG133" i="24" a="1"/>
  <c r="EG133" i="24" s="1"/>
  <c r="DO137" i="24" a="1"/>
  <c r="DO137" i="24" s="1"/>
  <c r="CG132" i="24" a="1"/>
  <c r="CG132" i="24" s="1"/>
  <c r="BD133" i="24" a="1"/>
  <c r="BD133" i="24" s="1"/>
  <c r="GG136" i="24" a="1"/>
  <c r="GG136" i="24" s="1"/>
  <c r="AJ136" i="24" a="1"/>
  <c r="AJ136" i="24" s="1"/>
  <c r="GL134" i="24" a="1"/>
  <c r="GL134" i="24" s="1"/>
  <c r="HQ135" i="24" a="1"/>
  <c r="HQ135" i="24" s="1"/>
  <c r="CW133" i="24" a="1"/>
  <c r="CW133" i="24" s="1"/>
  <c r="FP132" i="24" a="1"/>
  <c r="FP132" i="24" s="1"/>
  <c r="JF135" i="24" a="1"/>
  <c r="JF135" i="24" s="1"/>
  <c r="ID132" i="24" a="1"/>
  <c r="ID132" i="24" s="1"/>
  <c r="GQ137" i="24" a="1"/>
  <c r="GQ137" i="24" s="1"/>
  <c r="FK135" i="24" a="1"/>
  <c r="FK135" i="24" s="1"/>
  <c r="JG132" i="24" a="1"/>
  <c r="JG132" i="24" s="1"/>
  <c r="G131" i="24" a="1"/>
  <c r="G131" i="24" s="1"/>
  <c r="JB137" i="24" a="1"/>
  <c r="JB137" i="24" s="1"/>
  <c r="FD137" i="24" a="1"/>
  <c r="FD137" i="24" s="1"/>
  <c r="EH136" i="24" a="1"/>
  <c r="EH136" i="24" s="1"/>
  <c r="AM136" i="24" a="1"/>
  <c r="AM136" i="24" s="1"/>
  <c r="IP134" i="24" a="1"/>
  <c r="IP134" i="24" s="1"/>
  <c r="FA135" i="24" a="1"/>
  <c r="FA135" i="24" s="1"/>
  <c r="CY133" i="24" a="1"/>
  <c r="CY133" i="24" s="1"/>
  <c r="EJ136" i="24" a="1"/>
  <c r="EJ136" i="24" s="1"/>
  <c r="DU134" i="24" a="1"/>
  <c r="DU134" i="24" s="1"/>
  <c r="BX134" i="24" a="1"/>
  <c r="BX134" i="24" s="1"/>
  <c r="AX135" i="24" a="1"/>
  <c r="AX135" i="24" s="1"/>
  <c r="BB131" i="24" a="1"/>
  <c r="BB131" i="24" s="1"/>
  <c r="IW132" i="24" a="1"/>
  <c r="IW132" i="24" s="1"/>
  <c r="DF134" i="24" a="1"/>
  <c r="DF134" i="24" s="1"/>
  <c r="T135" i="24" a="1"/>
  <c r="T135" i="24" s="1"/>
  <c r="CI131" i="24" a="1"/>
  <c r="CI131" i="24" s="1"/>
  <c r="GA136" i="24" a="1"/>
  <c r="GA136" i="24" s="1"/>
  <c r="HR135" i="24" a="1"/>
  <c r="HR135" i="24" s="1"/>
  <c r="Z134" i="24" a="1"/>
  <c r="Z134" i="24" s="1"/>
  <c r="FL135" i="24" a="1"/>
  <c r="FL135" i="24" s="1"/>
  <c r="IL133" i="24" a="1"/>
  <c r="IL133" i="24" s="1"/>
  <c r="O133" i="24" a="1"/>
  <c r="O133" i="24" s="1"/>
  <c r="FJ134" i="24" a="1"/>
  <c r="FJ134" i="24" s="1"/>
  <c r="AZ132" i="24" a="1"/>
  <c r="AZ132" i="24" s="1"/>
  <c r="GK137" i="24" a="1"/>
  <c r="GK137" i="24" s="1"/>
  <c r="AQ134" i="24" a="1"/>
  <c r="AQ134" i="24" s="1"/>
  <c r="FZ132" i="24" a="1"/>
  <c r="FZ132" i="24" s="1"/>
  <c r="DH131" i="24" a="1"/>
  <c r="DH131" i="24" s="1"/>
  <c r="GZ132" i="24" a="1"/>
  <c r="GZ132" i="24" s="1"/>
  <c r="JI133" i="24" a="1"/>
  <c r="JI133" i="24" s="1"/>
  <c r="JN133" i="24" a="1"/>
  <c r="JN133" i="24" s="1"/>
  <c r="CF131" i="24" a="1"/>
  <c r="CF131" i="24" s="1"/>
  <c r="CV135" i="24" a="1"/>
  <c r="CV135" i="24" s="1"/>
  <c r="HU136" i="24" a="1"/>
  <c r="HU136" i="24" s="1"/>
  <c r="J137" i="24" a="1"/>
  <c r="J137" i="24" s="1"/>
  <c r="GB136" i="24" a="1"/>
  <c r="GB136" i="24" s="1"/>
  <c r="BW133" i="24" a="1"/>
  <c r="BW133" i="24" s="1"/>
  <c r="FS132" i="24" a="1"/>
  <c r="FS132" i="24" s="1"/>
  <c r="JL136" i="24" a="1"/>
  <c r="JL136" i="24" s="1"/>
  <c r="HJ133" i="24" a="1"/>
  <c r="HJ133" i="24" s="1"/>
  <c r="ED132" i="24" a="1"/>
  <c r="ED132" i="24" s="1"/>
  <c r="BL131" i="24" a="1"/>
  <c r="BL131" i="24" s="1"/>
  <c r="DH132" i="24" a="1"/>
  <c r="DH132" i="24" s="1"/>
  <c r="DK132" i="24" a="1"/>
  <c r="DK132" i="24" s="1"/>
  <c r="EB133" i="24" a="1"/>
  <c r="EB133" i="24" s="1"/>
  <c r="EP137" i="24" a="1"/>
  <c r="EP137" i="24" s="1"/>
  <c r="GV131" i="24" a="1"/>
  <c r="GV131" i="24" s="1"/>
  <c r="GM137" i="24" a="1"/>
  <c r="GM137" i="24" s="1"/>
  <c r="CO137" i="24" a="1"/>
  <c r="CO137" i="24" s="1"/>
  <c r="FR135" i="24" a="1"/>
  <c r="FR135" i="24" s="1"/>
  <c r="BW135" i="24" a="1"/>
  <c r="BW135" i="24" s="1"/>
  <c r="HY137" i="24" a="1"/>
  <c r="HY137" i="24" s="1"/>
  <c r="X135" i="24" a="1"/>
  <c r="X135" i="24" s="1"/>
  <c r="EU133" i="24" a="1"/>
  <c r="EU133" i="24" s="1"/>
  <c r="W137" i="24" a="1"/>
  <c r="W137" i="24" s="1"/>
  <c r="IF133" i="24" a="1"/>
  <c r="IF133" i="24" s="1"/>
  <c r="HN131" i="24" a="1"/>
  <c r="HN131" i="24" s="1"/>
  <c r="AV136" i="24" a="1"/>
  <c r="AV136" i="24" s="1"/>
  <c r="ET133" i="24" a="1"/>
  <c r="ET133" i="24" s="1"/>
  <c r="CC132" i="24" a="1"/>
  <c r="CC132" i="24" s="1"/>
  <c r="H131" i="24" a="1"/>
  <c r="H131" i="24" s="1"/>
  <c r="K132" i="24" a="1"/>
  <c r="K132" i="24" s="1"/>
  <c r="FV131" i="24" a="1"/>
  <c r="FV131" i="24" s="1"/>
  <c r="T133" i="24" a="1"/>
  <c r="T133" i="24" s="1"/>
  <c r="AU135" i="24" a="1"/>
  <c r="AU135" i="24" s="1"/>
  <c r="EP132" i="24" a="1"/>
  <c r="EP132" i="24" s="1"/>
  <c r="FO137" i="24" a="1"/>
  <c r="FO137" i="24" s="1"/>
  <c r="BY137" i="24" a="1"/>
  <c r="BY137" i="24" s="1"/>
  <c r="FJ135" i="24" a="1"/>
  <c r="FJ135" i="24" s="1"/>
  <c r="BG135" i="24" a="1"/>
  <c r="BG135" i="24" s="1"/>
  <c r="GS137" i="24" a="1"/>
  <c r="GS137" i="24" s="1"/>
  <c r="M135" i="24" a="1"/>
  <c r="M135" i="24" s="1"/>
  <c r="EM133" i="24" a="1"/>
  <c r="EM133" i="24" s="1"/>
  <c r="JB136" i="24" a="1"/>
  <c r="JB136" i="24" s="1"/>
  <c r="HE133" i="24" a="1"/>
  <c r="HE133" i="24" s="1"/>
  <c r="HC131" i="24" a="1"/>
  <c r="HC131" i="24" s="1"/>
  <c r="P136" i="24" a="1"/>
  <c r="P136" i="24" s="1"/>
  <c r="EH133" i="24" a="1"/>
  <c r="EH133" i="24" s="1"/>
  <c r="BR132" i="24" a="1"/>
  <c r="BR132" i="24" s="1"/>
  <c r="IH137" i="24" a="1"/>
  <c r="IH137" i="24" s="1"/>
  <c r="IU131" i="24" a="1"/>
  <c r="IU131" i="24" s="1"/>
  <c r="DZ131" i="24" a="1"/>
  <c r="DZ131" i="24" s="1"/>
  <c r="JO132" i="24" a="1"/>
  <c r="JO132" i="24" s="1"/>
  <c r="HY134" i="24" a="1"/>
  <c r="HY134" i="24" s="1"/>
  <c r="R132" i="24" a="1"/>
  <c r="R132" i="24" s="1"/>
  <c r="CV131" i="24" a="1"/>
  <c r="CV131" i="24" s="1"/>
  <c r="DM131" i="24" a="1"/>
  <c r="DM131" i="24" s="1"/>
  <c r="BC132" i="24" a="1"/>
  <c r="BC132" i="24" s="1"/>
  <c r="FP135" i="24" a="1"/>
  <c r="FP135" i="24" s="1"/>
  <c r="JE135" i="24" a="1"/>
  <c r="JE135" i="24" s="1"/>
  <c r="BD135" i="24" a="1"/>
  <c r="BD135" i="24" s="1"/>
  <c r="IK131" i="24" a="1"/>
  <c r="IK131" i="24" s="1"/>
  <c r="GW132" i="24" a="1"/>
  <c r="GW132" i="24" s="1"/>
  <c r="BI136" i="24" a="1"/>
  <c r="BI136" i="24" s="1"/>
  <c r="FW135" i="24" a="1"/>
  <c r="FW135" i="24" s="1"/>
  <c r="BN134" i="24" a="1"/>
  <c r="BN134" i="24" s="1"/>
  <c r="CB135" i="24" a="1"/>
  <c r="CB135" i="24" s="1"/>
  <c r="AK133" i="24" a="1"/>
  <c r="AK133" i="24" s="1"/>
  <c r="AR132" i="24" a="1"/>
  <c r="AR132" i="24" s="1"/>
  <c r="AG135" i="24" a="1"/>
  <c r="AG135" i="24" s="1"/>
  <c r="EL132" i="24" a="1"/>
  <c r="EL132" i="24" s="1"/>
  <c r="BK135" i="24" a="1"/>
  <c r="BK135" i="24" s="1"/>
  <c r="EQ132" i="24" a="1"/>
  <c r="EQ132" i="24" s="1"/>
  <c r="BV132" i="24" a="1"/>
  <c r="BV132" i="24" s="1"/>
  <c r="DT131" i="24" a="1"/>
  <c r="DT131" i="24" s="1"/>
  <c r="ED137" i="24" a="1"/>
  <c r="ED137" i="24" s="1"/>
  <c r="Y135" i="24" a="1"/>
  <c r="Y135" i="24" s="1"/>
  <c r="J136" i="24" a="1"/>
  <c r="J136" i="24" s="1"/>
  <c r="FZ135" i="24" a="1"/>
  <c r="FZ135" i="24" s="1"/>
  <c r="DR134" i="24" a="1"/>
  <c r="DR134" i="24" s="1"/>
  <c r="AC135" i="24" a="1"/>
  <c r="AC135" i="24" s="1"/>
  <c r="EF134" i="24" a="1"/>
  <c r="EF134" i="24" s="1"/>
  <c r="ID135" i="24" a="1"/>
  <c r="ID135" i="24" s="1"/>
  <c r="HT133" i="24" a="1"/>
  <c r="HT133" i="24" s="1"/>
  <c r="GA133" i="24" a="1"/>
  <c r="GA133" i="24" s="1"/>
  <c r="BM134" i="24" a="1"/>
  <c r="BM134" i="24" s="1"/>
  <c r="IF136" i="24" a="1"/>
  <c r="IF136" i="24" s="1"/>
  <c r="DY132" i="24" a="1"/>
  <c r="DY132" i="24" s="1"/>
  <c r="DC132" i="24" a="1"/>
  <c r="DC132" i="24" s="1"/>
  <c r="DL133" i="24" a="1"/>
  <c r="DL133" i="24" s="1"/>
  <c r="DX133" i="24" a="1"/>
  <c r="DX133" i="24" s="1"/>
  <c r="L136" i="24" a="1"/>
  <c r="L136" i="24" s="1"/>
  <c r="AL135" i="24" a="1"/>
  <c r="AL135" i="24" s="1"/>
  <c r="EW137" i="24" a="1"/>
  <c r="EW137" i="24" s="1"/>
  <c r="JC134" i="24" a="1"/>
  <c r="JC134" i="24" s="1"/>
  <c r="EA133" i="24" a="1"/>
  <c r="EA133" i="24" s="1"/>
  <c r="GP136" i="24" a="1"/>
  <c r="GP136" i="24" s="1"/>
  <c r="JC132" i="24" a="1"/>
  <c r="JC132" i="24" s="1"/>
  <c r="GM131" i="24" a="1"/>
  <c r="GM131" i="24" s="1"/>
  <c r="HL135" i="24" a="1"/>
  <c r="HL135" i="24" s="1"/>
  <c r="DR133" i="24" a="1"/>
  <c r="DR133" i="24" s="1"/>
  <c r="BB132" i="24" a="1"/>
  <c r="BB132" i="24" s="1"/>
  <c r="DJ137" i="24" a="1"/>
  <c r="DJ137" i="24" s="1"/>
  <c r="HO131" i="24" a="1"/>
  <c r="HO131" i="24" s="1"/>
  <c r="BN131" i="24" a="1"/>
  <c r="BN131" i="24" s="1"/>
  <c r="IK132" i="24" a="1"/>
  <c r="IK132" i="24" s="1"/>
  <c r="DA134" i="24" a="1"/>
  <c r="DA134" i="24" s="1"/>
  <c r="IM133" i="24" a="1"/>
  <c r="IM133" i="24" s="1"/>
  <c r="AV137" i="24" a="1"/>
  <c r="AV137" i="24" s="1"/>
  <c r="AD135" i="24" a="1"/>
  <c r="AD135" i="24" s="1"/>
  <c r="IR134" i="24" a="1"/>
  <c r="IR134" i="24" s="1"/>
  <c r="FJ136" i="24" a="1"/>
  <c r="FJ136" i="24" s="1"/>
  <c r="GH131" i="24" a="1"/>
  <c r="GH131" i="24" s="1"/>
  <c r="FX131" i="24" a="1"/>
  <c r="FX131" i="24" s="1"/>
  <c r="FL134" i="24" a="1"/>
  <c r="FL134" i="24" s="1"/>
  <c r="BP136" i="24" a="1"/>
  <c r="BP136" i="24" s="1"/>
  <c r="HO134" i="24" a="1"/>
  <c r="HO134" i="24" s="1"/>
  <c r="EJ132" i="24" a="1"/>
  <c r="EJ132" i="24" s="1"/>
  <c r="FR132" i="24" a="1"/>
  <c r="FR132" i="24" s="1"/>
  <c r="GW133" i="24" a="1"/>
  <c r="GW133" i="24" s="1"/>
  <c r="IX133" i="24" a="1"/>
  <c r="IX133" i="24" s="1"/>
  <c r="FQ132" i="24" a="1"/>
  <c r="FQ132" i="24" s="1"/>
  <c r="HN135" i="24" a="1"/>
  <c r="HN135" i="24" s="1"/>
  <c r="BT135" i="24" a="1"/>
  <c r="BT135" i="24" s="1"/>
  <c r="AB136" i="24" a="1"/>
  <c r="AB136" i="24" s="1"/>
  <c r="IA133" i="24" a="1"/>
  <c r="IA133" i="24" s="1"/>
  <c r="EJ137" i="24" a="1"/>
  <c r="EJ137" i="24" s="1"/>
  <c r="GJ132" i="24" a="1"/>
  <c r="GJ132" i="24" s="1"/>
  <c r="IW131" i="24" a="1"/>
  <c r="IW131" i="24" s="1"/>
  <c r="CP135" i="24" a="1"/>
  <c r="CP135" i="24" s="1"/>
  <c r="AS135" i="24" a="1"/>
  <c r="AS135" i="24" s="1"/>
  <c r="CI137" i="24" a="1"/>
  <c r="CI137" i="24" s="1"/>
  <c r="ID131" i="24" a="1"/>
  <c r="ID131" i="24" s="1"/>
  <c r="FJ133" i="24" a="1"/>
  <c r="FJ133" i="24" s="1"/>
  <c r="X131" i="24" a="1"/>
  <c r="X131" i="24" s="1"/>
  <c r="IH131" i="24" a="1"/>
  <c r="IH131" i="24" s="1"/>
  <c r="FY135" i="24" a="1"/>
  <c r="FY135" i="24" s="1"/>
  <c r="GR137" i="24" a="1"/>
  <c r="GR137" i="24" s="1"/>
  <c r="CW135" i="24" a="1"/>
  <c r="CW135" i="24" s="1"/>
  <c r="JO131" i="24" a="1"/>
  <c r="JO131" i="24" s="1"/>
  <c r="FF133" i="24" a="1"/>
  <c r="FF133" i="24" s="1"/>
  <c r="U131" i="24" a="1"/>
  <c r="U131" i="24" s="1"/>
  <c r="HB131" i="24" a="1"/>
  <c r="HB131" i="24" s="1"/>
  <c r="EX135" i="24" a="1"/>
  <c r="EX135" i="24" s="1"/>
  <c r="DC137" i="24" a="1"/>
  <c r="DC137" i="24" s="1"/>
  <c r="GY137" i="24" a="1"/>
  <c r="GY137" i="24" s="1"/>
  <c r="DL137" i="24" a="1"/>
  <c r="DL137" i="24" s="1"/>
  <c r="DQ133" i="24" a="1"/>
  <c r="DQ133" i="24" s="1"/>
  <c r="IM132" i="24" a="1"/>
  <c r="IM132" i="24" s="1"/>
  <c r="FU135" i="24" a="1"/>
  <c r="FU135" i="24" s="1"/>
  <c r="AL132" i="24" a="1"/>
  <c r="AL132" i="24" s="1"/>
  <c r="GI131" i="24" a="1"/>
  <c r="GI131" i="24" s="1"/>
  <c r="HE132" i="24" a="1"/>
  <c r="HE132" i="24" s="1"/>
  <c r="AN133" i="24" a="1"/>
  <c r="AN133" i="24" s="1"/>
  <c r="P137" i="24" a="1"/>
  <c r="P137" i="24" s="1"/>
  <c r="F135" i="24" a="1"/>
  <c r="F135" i="24" s="1"/>
  <c r="HT134" i="24" a="1"/>
  <c r="HT134" i="24" s="1"/>
  <c r="CC136" i="24" a="1"/>
  <c r="CC136" i="24" s="1"/>
  <c r="FJ131" i="24" a="1"/>
  <c r="FJ131" i="24" s="1"/>
  <c r="CT133" i="24" a="1"/>
  <c r="CT133" i="24" s="1"/>
  <c r="ET136" i="24" a="1"/>
  <c r="ET136" i="24" s="1"/>
  <c r="EZ137" i="24" a="1"/>
  <c r="EZ137" i="24" s="1"/>
  <c r="JD132" i="24" a="1"/>
  <c r="JD132" i="24" s="1"/>
  <c r="FI132" i="24" a="1"/>
  <c r="FI132" i="24" s="1"/>
  <c r="HT132" i="24" a="1"/>
  <c r="HT132" i="24" s="1"/>
  <c r="BO137" i="24" a="1"/>
  <c r="BO137" i="24" s="1"/>
  <c r="AM134" i="24" a="1"/>
  <c r="AM134" i="24" s="1"/>
  <c r="GL133" i="24" a="1"/>
  <c r="GL133" i="24" s="1"/>
  <c r="HC135" i="24" a="1"/>
  <c r="HC135" i="24" s="1"/>
  <c r="CQ134" i="24" a="1"/>
  <c r="CQ134" i="24" s="1"/>
  <c r="L132" i="24" a="1"/>
  <c r="L132" i="24" s="1"/>
  <c r="BJ133" i="24" a="1"/>
  <c r="BJ133" i="24" s="1"/>
  <c r="DB131" i="24" a="1"/>
  <c r="DB131" i="24" s="1"/>
  <c r="DP132" i="24" a="1"/>
  <c r="DP132" i="24" s="1"/>
  <c r="IO135" i="24" a="1"/>
  <c r="IO135" i="24" s="1"/>
  <c r="FK136" i="24" a="1"/>
  <c r="FK136" i="24" s="1"/>
  <c r="CZ136" i="24" a="1"/>
  <c r="CZ136" i="24" s="1"/>
  <c r="AN137" i="24" a="1"/>
  <c r="AN137" i="24" s="1"/>
  <c r="IM134" i="24" a="1"/>
  <c r="IM134" i="24" s="1"/>
  <c r="FZ131" i="24" a="1"/>
  <c r="FZ131" i="24" s="1"/>
  <c r="G137" i="24" a="1"/>
  <c r="G137" i="24" s="1"/>
  <c r="AO134" i="24" a="1"/>
  <c r="AO134" i="24" s="1"/>
  <c r="O137" i="24" a="1"/>
  <c r="O137" i="24" s="1"/>
  <c r="GR136" i="24" a="1"/>
  <c r="GR136" i="24" s="1"/>
  <c r="CA133" i="24" a="1"/>
  <c r="CA133" i="24" s="1"/>
  <c r="FX132" i="24" a="1"/>
  <c r="FX132" i="24" s="1"/>
  <c r="AB135" i="24" a="1"/>
  <c r="AB135" i="24" s="1"/>
  <c r="IF131" i="24" a="1"/>
  <c r="IF131" i="24" s="1"/>
  <c r="BF131" i="24" a="1"/>
  <c r="BF131" i="24" s="1"/>
  <c r="BQ132" i="24" a="1"/>
  <c r="BQ132" i="24" s="1"/>
  <c r="EN133" i="24" a="1"/>
  <c r="EN133" i="24" s="1"/>
  <c r="BV134" i="24" a="1"/>
  <c r="BV134" i="24" s="1"/>
  <c r="IL134" i="24" a="1"/>
  <c r="IL134" i="24" s="1"/>
  <c r="EF137" i="24" a="1"/>
  <c r="EF137" i="24" s="1"/>
  <c r="AC132" i="24" a="1"/>
  <c r="AC132" i="24" s="1"/>
  <c r="JO135" i="24" a="1"/>
  <c r="JO135" i="24" s="1"/>
  <c r="S136" i="24" a="1"/>
  <c r="S136" i="24" s="1"/>
  <c r="IG134" i="24" a="1"/>
  <c r="IG134" i="24" s="1"/>
  <c r="AD133" i="24" a="1"/>
  <c r="AD133" i="24" s="1"/>
  <c r="AP131" i="24" a="1"/>
  <c r="AP131" i="24" s="1"/>
  <c r="JC131" i="24" a="1"/>
  <c r="JC131" i="24" s="1"/>
  <c r="IN137" i="24" a="1"/>
  <c r="IN137" i="24" s="1"/>
  <c r="DT136" i="24" a="1"/>
  <c r="DT136" i="24" s="1"/>
  <c r="X136" i="24" a="1"/>
  <c r="X136" i="24" s="1"/>
  <c r="IU136" i="24" a="1"/>
  <c r="IU136" i="24" s="1"/>
  <c r="GF134" i="24" a="1"/>
  <c r="GF134" i="24" s="1"/>
  <c r="EL131" i="24" a="1"/>
  <c r="EL131" i="24" s="1"/>
  <c r="HI135" i="24" a="1"/>
  <c r="HI135" i="24" s="1"/>
  <c r="EV132" i="24" a="1"/>
  <c r="EV132" i="24" s="1"/>
  <c r="GL135" i="24" a="1"/>
  <c r="GL135" i="24" s="1"/>
  <c r="EC135" i="24" a="1"/>
  <c r="EC135" i="24" s="1"/>
  <c r="JN132" i="24" a="1"/>
  <c r="JN132" i="24" s="1"/>
  <c r="AE132" i="24" a="1"/>
  <c r="AE132" i="24" s="1"/>
  <c r="JK133" i="24" a="1"/>
  <c r="JK133" i="24" s="1"/>
  <c r="CJ131" i="24" a="1"/>
  <c r="CJ131" i="24" s="1"/>
  <c r="HS132" i="24" a="1"/>
  <c r="HS132" i="24" s="1"/>
  <c r="AO131" i="24" a="1"/>
  <c r="AO131" i="24" s="1"/>
  <c r="EP136" i="24" a="1"/>
  <c r="EP136" i="24" s="1"/>
  <c r="BT136" i="24" a="1"/>
  <c r="BT136" i="24" s="1"/>
  <c r="EB132" i="24" a="1"/>
  <c r="EB132" i="24" s="1"/>
  <c r="BV133" i="24" a="1"/>
  <c r="BV133" i="24" s="1"/>
  <c r="JL135" i="24" a="1"/>
  <c r="JL135" i="24" s="1"/>
  <c r="IV136" i="24" a="1"/>
  <c r="IV136" i="24" s="1"/>
  <c r="FL132" i="24" a="1"/>
  <c r="FL132" i="24" s="1"/>
  <c r="HB136" i="24" a="1"/>
  <c r="HB136" i="24" s="1"/>
  <c r="IO136" i="24" a="1"/>
  <c r="IO136" i="24" s="1"/>
  <c r="FG136" i="24" a="1"/>
  <c r="FG136" i="24" s="1"/>
  <c r="BS133" i="24" a="1"/>
  <c r="BS133" i="24" s="1"/>
  <c r="FH132" i="24" a="1"/>
  <c r="FH132" i="24" s="1"/>
  <c r="JG134" i="24" a="1"/>
  <c r="JG134" i="24" s="1"/>
  <c r="HP131" i="24" a="1"/>
  <c r="HP131" i="24" s="1"/>
  <c r="Z131" i="24" a="1"/>
  <c r="Z131" i="24" s="1"/>
  <c r="AK132" i="24" a="1"/>
  <c r="AK132" i="24" s="1"/>
  <c r="CK135" i="24" a="1"/>
  <c r="CK135" i="24" s="1"/>
  <c r="FS136" i="24" a="1"/>
  <c r="FS136" i="24" s="1"/>
  <c r="FA134" i="24" a="1"/>
  <c r="FA134" i="24" s="1"/>
  <c r="DL134" i="24" a="1"/>
  <c r="DL134" i="24" s="1"/>
  <c r="CY135" i="24" a="1"/>
  <c r="CY135" i="24" s="1"/>
  <c r="CE131" i="24" a="1"/>
  <c r="CE131" i="24" s="1"/>
  <c r="J133" i="24" a="1"/>
  <c r="J133" i="24" s="1"/>
  <c r="HI134" i="24" a="1"/>
  <c r="HI134" i="24" s="1"/>
  <c r="EG135" i="24" a="1"/>
  <c r="EG135" i="24" s="1"/>
  <c r="GA131" i="24" a="1"/>
  <c r="GA131" i="24" s="1"/>
  <c r="CN137" i="24" a="1"/>
  <c r="CN137" i="24" s="1"/>
  <c r="AL136" i="24" a="1"/>
  <c r="AL136" i="24" s="1"/>
  <c r="FN133" i="24" a="1"/>
  <c r="FN133" i="24" s="1"/>
  <c r="FH135" i="24" a="1"/>
  <c r="FH135" i="24" s="1"/>
  <c r="ES136" i="24" a="1"/>
  <c r="ES136" i="24" s="1"/>
  <c r="HM135" i="24" a="1"/>
  <c r="HM135" i="24" s="1"/>
  <c r="IB133" i="24" a="1"/>
  <c r="IB133" i="24" s="1"/>
  <c r="EG132" i="24" a="1"/>
  <c r="EG132" i="24" s="1"/>
  <c r="BE136" i="24" a="1"/>
  <c r="BE136" i="24" s="1"/>
  <c r="FC135" i="24" a="1"/>
  <c r="FC135" i="24" s="1"/>
  <c r="GM133" i="24" a="1"/>
  <c r="GM133" i="24" s="1"/>
  <c r="FY137" i="24" a="1"/>
  <c r="FY137" i="24" s="1"/>
  <c r="EZ135" i="24" a="1"/>
  <c r="EZ135" i="24" s="1"/>
  <c r="FC134" i="24" a="1"/>
  <c r="FC134" i="24" s="1"/>
  <c r="HK137" i="24" a="1"/>
  <c r="HK137" i="24" s="1"/>
  <c r="BQ134" i="24" a="1"/>
  <c r="BQ134" i="24" s="1"/>
  <c r="DW136" i="24" a="1"/>
  <c r="DW136" i="24" s="1"/>
  <c r="IJ132" i="24" a="1"/>
  <c r="IJ132" i="24" s="1"/>
  <c r="GO132" i="24" a="1"/>
  <c r="GO132" i="24" s="1"/>
  <c r="BZ136" i="24" a="1"/>
  <c r="BZ136" i="24" s="1"/>
  <c r="IT134" i="24" a="1"/>
  <c r="IT134" i="24" s="1"/>
  <c r="DH135" i="24" a="1"/>
  <c r="DH135" i="24" s="1"/>
  <c r="DO133" i="24" a="1"/>
  <c r="DO133" i="24" s="1"/>
  <c r="GF133" i="24" a="1"/>
  <c r="GF133" i="24" s="1"/>
  <c r="AR134" i="24" a="1"/>
  <c r="AR134" i="24" s="1"/>
  <c r="HL137" i="24" a="1"/>
  <c r="HL137" i="24" s="1"/>
  <c r="N131" i="24" a="1"/>
  <c r="N131" i="24" s="1"/>
  <c r="GX132" i="24" a="1"/>
  <c r="GX132" i="24" s="1"/>
  <c r="BQ131" i="24" a="1"/>
  <c r="BQ131" i="24" s="1"/>
  <c r="AT130" i="24"/>
  <c r="AT127" i="24"/>
  <c r="AT128" i="24"/>
  <c r="AT129" i="24"/>
  <c r="BQ131" i="38" a="1"/>
  <c r="BQ131" i="38" s="1"/>
  <c r="BA131" i="38" a="1"/>
  <c r="BA131" i="38" s="1"/>
  <c r="DS131" i="38" a="1"/>
  <c r="DS131" i="38" s="1"/>
  <c r="HU134" i="38" a="1"/>
  <c r="HU134" i="38" s="1"/>
  <c r="CQ133" i="38" a="1"/>
  <c r="CQ133" i="38" s="1"/>
  <c r="AI137" i="38" a="1"/>
  <c r="AI137" i="38" s="1"/>
  <c r="HR131" i="38" a="1"/>
  <c r="HR131" i="38" s="1"/>
  <c r="GN133" i="38" a="1"/>
  <c r="GN133" i="38" s="1"/>
  <c r="FJ135" i="38" a="1"/>
  <c r="FJ135" i="38" s="1"/>
  <c r="EF137" i="38" a="1"/>
  <c r="EF137" i="38" s="1"/>
  <c r="AA134" i="38" a="1"/>
  <c r="AA134" i="38" s="1"/>
  <c r="S131" i="38" a="1"/>
  <c r="S131" i="38" s="1"/>
  <c r="EM133" i="38" a="1"/>
  <c r="EM133" i="38" s="1"/>
  <c r="JM135" i="38" a="1"/>
  <c r="JM135" i="38" s="1"/>
  <c r="AL131" i="38" a="1"/>
  <c r="AL131" i="38" s="1"/>
  <c r="JF131" i="38" a="1"/>
  <c r="JF131" i="38" s="1"/>
  <c r="BH133" i="38" a="1"/>
  <c r="BH133" i="38" s="1"/>
  <c r="DZ134" i="38" a="1"/>
  <c r="DZ134" i="38" s="1"/>
  <c r="GX135" i="38" a="1"/>
  <c r="GX135" i="38" s="1"/>
  <c r="JK136" i="38" a="1"/>
  <c r="JK136" i="38" s="1"/>
  <c r="AZ131" i="38" a="1"/>
  <c r="AZ131" i="38" s="1"/>
  <c r="FZ132" i="38" a="1"/>
  <c r="FZ132" i="38" s="1"/>
  <c r="IM133" i="38" a="1"/>
  <c r="IM133" i="38" s="1"/>
  <c r="DF135" i="38" a="1"/>
  <c r="DF135" i="38" s="1"/>
  <c r="GM132" i="38" a="1"/>
  <c r="GM132" i="38" s="1"/>
  <c r="FG132" i="38" a="1"/>
  <c r="FG132" i="38" s="1"/>
  <c r="BB135" i="38" a="1"/>
  <c r="BB135" i="38" s="1"/>
  <c r="GQ136" i="38" a="1"/>
  <c r="GQ136" i="38" s="1"/>
  <c r="CB134" i="38" a="1"/>
  <c r="CB134" i="38" s="1"/>
  <c r="ID137" i="38" a="1"/>
  <c r="ID137" i="38" s="1"/>
  <c r="CE132" i="38" a="1"/>
  <c r="CE132" i="38" s="1"/>
  <c r="BA134" i="38" a="1"/>
  <c r="BA134" i="38" s="1"/>
  <c r="W136" i="38" a="1"/>
  <c r="W136" i="38" s="1"/>
  <c r="AF131" i="38" a="1"/>
  <c r="AF131" i="38" s="1"/>
  <c r="L135" i="38" a="1"/>
  <c r="L135" i="38" s="1"/>
  <c r="FQ131" i="38" a="1"/>
  <c r="FQ131" i="38" s="1"/>
  <c r="AF134" i="38" a="1"/>
  <c r="AF134" i="38" s="1"/>
  <c r="FQ136" i="38" a="1"/>
  <c r="FQ136" i="38" s="1"/>
  <c r="CC131" i="38" a="1"/>
  <c r="CC131" i="38" s="1"/>
  <c r="BW132" i="38" a="1"/>
  <c r="BW132" i="38" s="1"/>
  <c r="CM131" i="38" a="1"/>
  <c r="CM131" i="38" s="1"/>
  <c r="FI134" i="38" a="1"/>
  <c r="FI134" i="38" s="1"/>
  <c r="EC134" i="38" a="1"/>
  <c r="EC134" i="38" s="1"/>
  <c r="CE131" i="38" a="1"/>
  <c r="CE131" i="38" s="1"/>
  <c r="BG131" i="38" a="1"/>
  <c r="BG131" i="38" s="1"/>
  <c r="BM135" i="38" a="1"/>
  <c r="BM135" i="38" s="1"/>
  <c r="BI131" i="38" a="1"/>
  <c r="BI131" i="38" s="1"/>
  <c r="HC132" i="38" a="1"/>
  <c r="HC132" i="38" s="1"/>
  <c r="FY134" i="38" a="1"/>
  <c r="FY134" i="38" s="1"/>
  <c r="EU136" i="38" a="1"/>
  <c r="EU136" i="38" s="1"/>
  <c r="BE132" i="38" a="1"/>
  <c r="BE132" i="38" s="1"/>
  <c r="JH135" i="38" a="1"/>
  <c r="JH135" i="38" s="1"/>
  <c r="BJ132" i="38" a="1"/>
  <c r="BJ132" i="38" s="1"/>
  <c r="GU134" i="38" a="1"/>
  <c r="GU134" i="38" s="1"/>
  <c r="CE137" i="38" a="1"/>
  <c r="CE137" i="38" s="1"/>
  <c r="DQ131" i="38" a="1"/>
  <c r="DQ131" i="38" s="1"/>
  <c r="FD132" i="38" a="1"/>
  <c r="FD132" i="38" s="1"/>
  <c r="IB133" i="38" a="1"/>
  <c r="IB133" i="38" s="1"/>
  <c r="AD135" i="38" a="1"/>
  <c r="AD135" i="38" s="1"/>
  <c r="CV136" i="38" a="1"/>
  <c r="CV136" i="38" s="1"/>
  <c r="FT137" i="38" a="1"/>
  <c r="FT137" i="38" s="1"/>
  <c r="F132" i="38" a="1"/>
  <c r="F132" i="38" s="1"/>
  <c r="CD133" i="38" a="1"/>
  <c r="CD133" i="38" s="1"/>
  <c r="EV134" i="38" a="1"/>
  <c r="EV134" i="38" s="1"/>
  <c r="K135" i="38" a="1"/>
  <c r="K135" i="38" s="1"/>
  <c r="EE136" i="38" a="1"/>
  <c r="EE136" i="38" s="1"/>
  <c r="CY136" i="38" a="1"/>
  <c r="CY136" i="38" s="1"/>
  <c r="IY132" i="38" a="1"/>
  <c r="IY132" i="38" s="1"/>
  <c r="DF132" i="38" a="1"/>
  <c r="DF132" i="38" s="1"/>
  <c r="AX136" i="38" a="1"/>
  <c r="AX136" i="38" s="1"/>
  <c r="DW131" i="38" a="1"/>
  <c r="DW131" i="38" s="1"/>
  <c r="BP133" i="38" a="1"/>
  <c r="BP133" i="38" s="1"/>
  <c r="AL135" i="38" a="1"/>
  <c r="AL135" i="38" s="1"/>
  <c r="H137" i="38" a="1"/>
  <c r="H137" i="38" s="1"/>
  <c r="AP133" i="38" a="1"/>
  <c r="AP133" i="38" s="1"/>
  <c r="IS136" i="38" a="1"/>
  <c r="IS136" i="38" s="1"/>
  <c r="HY132" i="38" a="1"/>
  <c r="HY132" i="38" s="1"/>
  <c r="DI135" i="38" a="1"/>
  <c r="DI135" i="38" s="1"/>
  <c r="II137" i="38" a="1"/>
  <c r="II137" i="38" s="1"/>
  <c r="FS131" i="38" a="1"/>
  <c r="FS131" i="38" s="1"/>
  <c r="IQ132" i="38" a="1"/>
  <c r="IQ132" i="38" s="1"/>
  <c r="AS134" i="38" a="1"/>
  <c r="AS134" i="38" s="1"/>
  <c r="DK135" i="38" a="1"/>
  <c r="DK135" i="38" s="1"/>
  <c r="GI136" i="38" a="1"/>
  <c r="GI136" i="38" s="1"/>
  <c r="G131" i="38" a="1"/>
  <c r="G131" i="38" s="1"/>
  <c r="CS132" i="38" a="1"/>
  <c r="CS132" i="38" s="1"/>
  <c r="FK133" i="38" a="1"/>
  <c r="FK133" i="38" s="1"/>
  <c r="CG137" i="38" a="1"/>
  <c r="CG137" i="38" s="1"/>
  <c r="HX134" i="38" a="1"/>
  <c r="HX134" i="38" s="1"/>
  <c r="AK136" i="38" a="1"/>
  <c r="AK136" i="38" s="1"/>
  <c r="DC137" i="38" a="1"/>
  <c r="DC137" i="38" s="1"/>
  <c r="DJ131" i="38" a="1"/>
  <c r="DJ131" i="38" s="1"/>
  <c r="IQ131" i="38" a="1"/>
  <c r="IQ131" i="38" s="1"/>
  <c r="EU132" i="38" a="1"/>
  <c r="EU132" i="38" s="1"/>
  <c r="AV133" i="38" a="1"/>
  <c r="AV133" i="38" s="1"/>
  <c r="N134" i="38" a="1"/>
  <c r="N134" i="38" s="1"/>
  <c r="JJ134" i="38" a="1"/>
  <c r="JJ134" i="38" s="1"/>
  <c r="AV136" i="38" a="1"/>
  <c r="AV136" i="38" s="1"/>
  <c r="DQ137" i="38" a="1"/>
  <c r="DQ137" i="38" s="1"/>
  <c r="EY133" i="38" a="1"/>
  <c r="EY133" i="38" s="1"/>
  <c r="Y136" i="38" a="1"/>
  <c r="Y136" i="38" s="1"/>
  <c r="DT136" i="38" a="1"/>
  <c r="DT136" i="38" s="1"/>
  <c r="AP131" i="38" a="1"/>
  <c r="AP131" i="38" s="1"/>
  <c r="BK133" i="38" a="1"/>
  <c r="BK133" i="38" s="1"/>
  <c r="HG131" i="38" a="1"/>
  <c r="HG131" i="38" s="1"/>
  <c r="L136" i="38" a="1"/>
  <c r="L136" i="38" s="1"/>
  <c r="IQ134" i="38" a="1"/>
  <c r="IQ134" i="38" s="1"/>
  <c r="K134" i="38" a="1"/>
  <c r="K134" i="38" s="1"/>
  <c r="CS131" i="38" a="1"/>
  <c r="CS131" i="38" s="1"/>
  <c r="FU133" i="38" a="1"/>
  <c r="FU133" i="38" s="1"/>
  <c r="ID135" i="38" a="1"/>
  <c r="ID135" i="38" s="1"/>
  <c r="W131" i="38" a="1"/>
  <c r="W131" i="38" s="1"/>
  <c r="BS133" i="38" a="1"/>
  <c r="BS133" i="38" s="1"/>
  <c r="DQ135" i="38" a="1"/>
  <c r="DQ135" i="38" s="1"/>
  <c r="EI137" i="38" a="1"/>
  <c r="EI137" i="38" s="1"/>
  <c r="FZ131" i="38" a="1"/>
  <c r="FZ131" i="38" s="1"/>
  <c r="FK132" i="38" a="1"/>
  <c r="FK132" i="38" s="1"/>
  <c r="GB133" i="38" a="1"/>
  <c r="GB133" i="38" s="1"/>
  <c r="Z135" i="38" a="1"/>
  <c r="Z135" i="38" s="1"/>
  <c r="AB137" i="38" a="1"/>
  <c r="AB137" i="38" s="1"/>
  <c r="AE134" i="38" a="1"/>
  <c r="AE134" i="38" s="1"/>
  <c r="IH137" i="38" a="1"/>
  <c r="IH137" i="38" s="1"/>
  <c r="I133" i="38" a="1"/>
  <c r="I133" i="38" s="1"/>
  <c r="IN132" i="38" a="1"/>
  <c r="IN132" i="38" s="1"/>
  <c r="FZ135" i="38" a="1"/>
  <c r="FZ135" i="38" s="1"/>
  <c r="M137" i="38" a="1"/>
  <c r="M137" i="38" s="1"/>
  <c r="DH134" i="38" a="1"/>
  <c r="DH134" i="38" s="1"/>
  <c r="JC137" i="38" a="1"/>
  <c r="JC137" i="38" s="1"/>
  <c r="CZ132" i="38" a="1"/>
  <c r="CZ132" i="38" s="1"/>
  <c r="BV134" i="38" a="1"/>
  <c r="BV134" i="38" s="1"/>
  <c r="AR136" i="38" a="1"/>
  <c r="AR136" i="38" s="1"/>
  <c r="AV131" i="38" a="1"/>
  <c r="AV131" i="38" s="1"/>
  <c r="AR135" i="38" a="1"/>
  <c r="AR135" i="38" s="1"/>
  <c r="GB131" i="38" a="1"/>
  <c r="GB131" i="38" s="1"/>
  <c r="BL134" i="38" a="1"/>
  <c r="BL134" i="38" s="1"/>
  <c r="GL136" i="38" a="1"/>
  <c r="GL136" i="38" s="1"/>
  <c r="CG131" i="38" a="1"/>
  <c r="CG131" i="38" s="1"/>
  <c r="CM132" i="38" a="1"/>
  <c r="CM132" i="38" s="1"/>
  <c r="EZ133" i="38" a="1"/>
  <c r="EZ133" i="38" s="1"/>
  <c r="HR134" i="38" a="1"/>
  <c r="HR134" i="38" s="1"/>
  <c r="AE136" i="38" a="1"/>
  <c r="AE136" i="38" s="1"/>
  <c r="CR137" i="38" a="1"/>
  <c r="CR137" i="38" s="1"/>
  <c r="GZ131" i="38" a="1"/>
  <c r="GZ131" i="38" s="1"/>
  <c r="G133" i="38" a="1"/>
  <c r="G133" i="38" s="1"/>
  <c r="BT134" i="38" a="1"/>
  <c r="BT134" i="38" s="1"/>
  <c r="ER135" i="38" a="1"/>
  <c r="ER135" i="38" s="1"/>
  <c r="HJ136" i="38" a="1"/>
  <c r="HJ136" i="38" s="1"/>
  <c r="BV131" i="38" a="1"/>
  <c r="BV131" i="38" s="1"/>
  <c r="FO131" i="38" a="1"/>
  <c r="FO131" i="38" s="1"/>
  <c r="BS132" i="38" a="1"/>
  <c r="BS132" i="38" s="1"/>
  <c r="IE132" i="38" a="1"/>
  <c r="IE132" i="38" s="1"/>
  <c r="FL133" i="38" a="1"/>
  <c r="FL133" i="38" s="1"/>
  <c r="EW134" i="38" a="1"/>
  <c r="EW134" i="38" s="1"/>
  <c r="FK135" i="38" a="1"/>
  <c r="FK135" i="38" s="1"/>
  <c r="IA136" i="38" a="1"/>
  <c r="IA136" i="38" s="1"/>
  <c r="DB132" i="38" a="1"/>
  <c r="DB132" i="38" s="1"/>
  <c r="IM134" i="38" a="1"/>
  <c r="IM134" i="38" s="1"/>
  <c r="DJ137" i="38" a="1"/>
  <c r="DJ137" i="38" s="1"/>
  <c r="BO132" i="38" a="1"/>
  <c r="BO132" i="38" s="1"/>
  <c r="AI132" i="38" a="1"/>
  <c r="AI132" i="38" s="1"/>
  <c r="BQ134" i="38" a="1"/>
  <c r="BQ134" i="38" s="1"/>
  <c r="BS136" i="38" a="1"/>
  <c r="BS136" i="38" s="1"/>
  <c r="P134" i="38" a="1"/>
  <c r="P134" i="38" s="1"/>
  <c r="GX137" i="38" a="1"/>
  <c r="GX137" i="38" s="1"/>
  <c r="AY132" i="38" a="1"/>
  <c r="AY132" i="38" s="1"/>
  <c r="U134" i="38" a="1"/>
  <c r="U134" i="38" s="1"/>
  <c r="JB135" i="38" a="1"/>
  <c r="JB135" i="38" s="1"/>
  <c r="HX137" i="38" a="1"/>
  <c r="HX137" i="38" s="1"/>
  <c r="HK134" i="38" a="1"/>
  <c r="HK134" i="38" s="1"/>
  <c r="BO131" i="38" a="1"/>
  <c r="BO131" i="38" s="1"/>
  <c r="JK133" i="38" a="1"/>
  <c r="JK133" i="38" s="1"/>
  <c r="DZ136" i="38" a="1"/>
  <c r="DZ136" i="38" s="1"/>
  <c r="BR131" i="38" a="1"/>
  <c r="BR131" i="38" s="1"/>
  <c r="BG132" i="38" a="1"/>
  <c r="BG132" i="38" s="1"/>
  <c r="DT133" i="38" a="1"/>
  <c r="DT133" i="38" s="1"/>
  <c r="GL134" i="38" a="1"/>
  <c r="GL134" i="38" s="1"/>
  <c r="JJ135" i="38" a="1"/>
  <c r="JJ135" i="38" s="1"/>
  <c r="BL137" i="38" a="1"/>
  <c r="BL137" i="38" s="1"/>
  <c r="FT131" i="38" a="1"/>
  <c r="FT131" i="38" s="1"/>
  <c r="IL132" i="38" a="1"/>
  <c r="IL132" i="38" s="1"/>
  <c r="AN134" i="38" a="1"/>
  <c r="AN134" i="38" s="1"/>
  <c r="DL135" i="38" a="1"/>
  <c r="DL135" i="38" s="1"/>
  <c r="GD136" i="38" a="1"/>
  <c r="GD136" i="38" s="1"/>
  <c r="IQ137" i="38" a="1"/>
  <c r="IQ137" i="38" s="1"/>
  <c r="EY131" i="38" a="1"/>
  <c r="EY131" i="38" s="1"/>
  <c r="BC132" i="38" a="1"/>
  <c r="BC132" i="38" s="1"/>
  <c r="HO132" i="38" a="1"/>
  <c r="HO132" i="38" s="1"/>
  <c r="EK133" i="38" a="1"/>
  <c r="EK133" i="38" s="1"/>
  <c r="DV134" i="38" a="1"/>
  <c r="DV134" i="38" s="1"/>
  <c r="DW135" i="38" a="1"/>
  <c r="DW135" i="38" s="1"/>
  <c r="GR136" i="38" a="1"/>
  <c r="GR136" i="38" s="1"/>
  <c r="AP132" i="38" a="1"/>
  <c r="AP132" i="38" s="1"/>
  <c r="GA134" i="38" a="1"/>
  <c r="GA134" i="38" s="1"/>
  <c r="AX137" i="38" a="1"/>
  <c r="AX137" i="38" s="1"/>
  <c r="DA133" i="38" a="1"/>
  <c r="DA133" i="38" s="1"/>
  <c r="HS137" i="38" a="1"/>
  <c r="HS137" i="38" s="1"/>
  <c r="GG137" i="38" a="1"/>
  <c r="GG137" i="38" s="1"/>
  <c r="IR135" i="38" a="1"/>
  <c r="IR135" i="38" s="1"/>
  <c r="JP137" i="38" a="1"/>
  <c r="JP137" i="38" s="1"/>
  <c r="GQ137" i="38" a="1"/>
  <c r="GQ137" i="38" s="1"/>
  <c r="BS137" i="38" a="1"/>
  <c r="BS137" i="38" s="1"/>
  <c r="HF136" i="38" a="1"/>
  <c r="HF136" i="38" s="1"/>
  <c r="CH136" i="38" a="1"/>
  <c r="CH136" i="38" s="1"/>
  <c r="HU135" i="38" a="1"/>
  <c r="HU135" i="38" s="1"/>
  <c r="CW135" i="38" a="1"/>
  <c r="CW135" i="38" s="1"/>
  <c r="IJ134" i="38" a="1"/>
  <c r="IJ134" i="38" s="1"/>
  <c r="DL134" i="38" a="1"/>
  <c r="DL134" i="38" s="1"/>
  <c r="IY133" i="38" a="1"/>
  <c r="IY133" i="38" s="1"/>
  <c r="EA133" i="38" a="1"/>
  <c r="EA133" i="38" s="1"/>
  <c r="JN132" i="38" a="1"/>
  <c r="JN132" i="38" s="1"/>
  <c r="EP132" i="38" a="1"/>
  <c r="EP132" i="38" s="1"/>
  <c r="R132" i="38" a="1"/>
  <c r="R132" i="38" s="1"/>
  <c r="FE131" i="38" a="1"/>
  <c r="FE131" i="38" s="1"/>
  <c r="EB137" i="38" a="1"/>
  <c r="EB137" i="38" s="1"/>
  <c r="JO136" i="38" a="1"/>
  <c r="JO136" i="38" s="1"/>
  <c r="EQ136" i="38" a="1"/>
  <c r="EQ136" i="38" s="1"/>
  <c r="S136" i="38" a="1"/>
  <c r="S136" i="38" s="1"/>
  <c r="FF135" i="38" a="1"/>
  <c r="FF135" i="38" s="1"/>
  <c r="JB137" i="38" a="1"/>
  <c r="JB137" i="38" s="1"/>
  <c r="DW137" i="38" a="1"/>
  <c r="DW137" i="38" s="1"/>
  <c r="HQ136" i="38" a="1"/>
  <c r="HQ136" i="38" s="1"/>
  <c r="BE136" i="38" a="1"/>
  <c r="BE136" i="38" s="1"/>
  <c r="FA135" i="38" a="1"/>
  <c r="FA135" i="38" s="1"/>
  <c r="IU134" i="38" a="1"/>
  <c r="IU134" i="38" s="1"/>
  <c r="CI134" i="38" a="1"/>
  <c r="CI134" i="38" s="1"/>
  <c r="GE133" i="38" a="1"/>
  <c r="GE133" i="38" s="1"/>
  <c r="N133" i="38" a="1"/>
  <c r="N133" i="38" s="1"/>
  <c r="DM132" i="38" a="1"/>
  <c r="DM132" i="38" s="1"/>
  <c r="HI131" i="38" a="1"/>
  <c r="HI131" i="38" s="1"/>
  <c r="EO137" i="38" a="1"/>
  <c r="EO137" i="38" s="1"/>
  <c r="IN136" i="38" a="1"/>
  <c r="IN136" i="38" s="1"/>
  <c r="BW136" i="38" a="1"/>
  <c r="BW136" i="38" s="1"/>
  <c r="FS135" i="38" a="1"/>
  <c r="FS135" i="38" s="1"/>
  <c r="R135" i="38" a="1"/>
  <c r="R135" i="38" s="1"/>
  <c r="FE134" i="38" a="1"/>
  <c r="FE134" i="38" s="1"/>
  <c r="AG134" i="38" a="1"/>
  <c r="AG134" i="38" s="1"/>
  <c r="FT133" i="38" a="1"/>
  <c r="FT133" i="38" s="1"/>
  <c r="JI137" i="38" a="1"/>
  <c r="JI137" i="38" s="1"/>
  <c r="CT137" i="38" a="1"/>
  <c r="CT137" i="38" s="1"/>
  <c r="GS136" i="38" a="1"/>
  <c r="GS136" i="38" s="1"/>
  <c r="AD136" i="38" a="1"/>
  <c r="AD136" i="38" s="1"/>
  <c r="DX135" i="38" a="1"/>
  <c r="DX135" i="38" s="1"/>
  <c r="HW134" i="38" a="1"/>
  <c r="HW134" i="38" s="1"/>
  <c r="BH134" i="38" a="1"/>
  <c r="BH134" i="38" s="1"/>
  <c r="FB133" i="38" a="1"/>
  <c r="FB133" i="38" s="1"/>
  <c r="JA132" i="38" a="1"/>
  <c r="JA132" i="38" s="1"/>
  <c r="CL132" i="38" a="1"/>
  <c r="CL132" i="38" s="1"/>
  <c r="GF131" i="38" a="1"/>
  <c r="GF131" i="38" s="1"/>
  <c r="JN137" i="38" a="1"/>
  <c r="JN137" i="38" s="1"/>
  <c r="EX137" i="38" a="1"/>
  <c r="EX137" i="38" s="1"/>
  <c r="IT136" i="38" a="1"/>
  <c r="IT136" i="38" s="1"/>
  <c r="CC136" i="38" a="1"/>
  <c r="CC136" i="38" s="1"/>
  <c r="GB135" i="38" a="1"/>
  <c r="GB135" i="38" s="1"/>
  <c r="M135" i="38" a="1"/>
  <c r="M135" i="38" s="1"/>
  <c r="DG134" i="38" a="1"/>
  <c r="DG134" i="38" s="1"/>
  <c r="HF133" i="38" a="1"/>
  <c r="HF133" i="38" s="1"/>
  <c r="AQ133" i="38" a="1"/>
  <c r="AQ133" i="38" s="1"/>
  <c r="EK132" i="38" a="1"/>
  <c r="EK132" i="38" s="1"/>
  <c r="IJ131" i="38" a="1"/>
  <c r="IJ131" i="38" s="1"/>
  <c r="FP137" i="38" a="1"/>
  <c r="FP137" i="38" s="1"/>
  <c r="JL136" i="38" a="1"/>
  <c r="JL136" i="38" s="1"/>
  <c r="CZ136" i="38" a="1"/>
  <c r="CZ136" i="38" s="1"/>
  <c r="GT135" i="38" a="1"/>
  <c r="GT135" i="38" s="1"/>
  <c r="AM135" i="38" a="1"/>
  <c r="AM135" i="38" s="1"/>
  <c r="FZ134" i="38" a="1"/>
  <c r="FZ134" i="38" s="1"/>
  <c r="BB134" i="38" a="1"/>
  <c r="BB134" i="38" s="1"/>
  <c r="GO133" i="38" a="1"/>
  <c r="GO133" i="38" s="1"/>
  <c r="BQ133" i="38" a="1"/>
  <c r="BQ133" i="38" s="1"/>
  <c r="HD132" i="38" a="1"/>
  <c r="HD132" i="38" s="1"/>
  <c r="CF132" i="38" a="1"/>
  <c r="CF132" i="38" s="1"/>
  <c r="HS131" i="38" a="1"/>
  <c r="HS131" i="38" s="1"/>
  <c r="DT131" i="38" a="1"/>
  <c r="DT131" i="38" s="1"/>
  <c r="HV137" i="38" a="1"/>
  <c r="HV137" i="38" s="1"/>
  <c r="IK136" i="38" a="1"/>
  <c r="IK136" i="38" s="1"/>
  <c r="IZ135" i="38" a="1"/>
  <c r="IZ135" i="38" s="1"/>
  <c r="JO134" i="38" a="1"/>
  <c r="JO134" i="38" s="1"/>
  <c r="S134" i="38" a="1"/>
  <c r="S134" i="38" s="1"/>
  <c r="AH133" i="38" a="1"/>
  <c r="AH133" i="38" s="1"/>
  <c r="AW132" i="38" a="1"/>
  <c r="AW132" i="38" s="1"/>
  <c r="AB131" i="38" a="1"/>
  <c r="AB131" i="38" s="1"/>
  <c r="AK137" i="38" a="1"/>
  <c r="AK137" i="38" s="1"/>
  <c r="AZ136" i="38" a="1"/>
  <c r="AZ136" i="38" s="1"/>
  <c r="BO135" i="38" a="1"/>
  <c r="BO135" i="38" s="1"/>
  <c r="CD134" i="38" a="1"/>
  <c r="CD134" i="38" s="1"/>
  <c r="CS133" i="38" a="1"/>
  <c r="CS133" i="38" s="1"/>
  <c r="DH132" i="38" a="1"/>
  <c r="DH132" i="38" s="1"/>
  <c r="EK131" i="38" a="1"/>
  <c r="EK131" i="38" s="1"/>
  <c r="N131" i="38" a="1"/>
  <c r="N131" i="38" s="1"/>
  <c r="BY136" i="38" a="1"/>
  <c r="BY136" i="38" s="1"/>
  <c r="DC134" i="38" a="1"/>
  <c r="DC134" i="38" s="1"/>
  <c r="EG132" i="38" a="1"/>
  <c r="EG132" i="38" s="1"/>
  <c r="DP132" i="38" a="1"/>
  <c r="DP132" i="38" s="1"/>
  <c r="EA137" i="38" a="1"/>
  <c r="EA137" i="38" s="1"/>
  <c r="DU137" i="38" a="1"/>
  <c r="DU137" i="38" s="1"/>
  <c r="FU135" i="38" a="1"/>
  <c r="FU135" i="38" s="1"/>
  <c r="AH134" i="38" a="1"/>
  <c r="AH134" i="38" s="1"/>
  <c r="DM137" i="38" a="1"/>
  <c r="DM137" i="38" s="1"/>
  <c r="GQ133" i="38" a="1"/>
  <c r="GQ133" i="38" s="1"/>
  <c r="HZ136" i="38" a="1"/>
  <c r="HZ136" i="38" s="1"/>
  <c r="BH132" i="38" a="1"/>
  <c r="BH132" i="38" s="1"/>
  <c r="EG134" i="38" a="1"/>
  <c r="EG134" i="38" s="1"/>
  <c r="IO131" i="38" a="1"/>
  <c r="IO131" i="38" s="1"/>
  <c r="IR136" i="38" a="1"/>
  <c r="IR136" i="38" s="1"/>
  <c r="CJ137" i="38" a="1"/>
  <c r="CJ137" i="38" s="1"/>
  <c r="ID132" i="38" a="1"/>
  <c r="ID132" i="38" s="1"/>
  <c r="FF131" i="38" a="1"/>
  <c r="FF131" i="38" s="1"/>
  <c r="CX135" i="38" a="1"/>
  <c r="CX135" i="38" s="1"/>
  <c r="FN133" i="38" a="1"/>
  <c r="FN133" i="38" s="1"/>
  <c r="AU133" i="38" a="1"/>
  <c r="AU133" i="38" s="1"/>
  <c r="Q131" i="38" a="1"/>
  <c r="Q131" i="38" s="1"/>
  <c r="Q133" i="38" a="1"/>
  <c r="Q133" i="38" s="1"/>
  <c r="FB135" i="38" a="1"/>
  <c r="FB135" i="38" s="1"/>
  <c r="AE131" i="38" a="1"/>
  <c r="AE131" i="38" s="1"/>
  <c r="HB133" i="38" a="1"/>
  <c r="HB133" i="38" s="1"/>
  <c r="BV136" i="38" a="1"/>
  <c r="BV136" i="38" s="1"/>
  <c r="DV131" i="38" a="1"/>
  <c r="DV131" i="38" s="1"/>
  <c r="FP132" i="38" a="1"/>
  <c r="FP132" i="38" s="1"/>
  <c r="AT134" i="38" a="1"/>
  <c r="AT134" i="38" s="1"/>
  <c r="CM136" i="38" a="1"/>
  <c r="CM136" i="38" s="1"/>
  <c r="ID133" i="38" a="1"/>
  <c r="ID133" i="38" s="1"/>
  <c r="GB132" i="38" a="1"/>
  <c r="GB132" i="38" s="1"/>
  <c r="BZ132" i="38" a="1"/>
  <c r="BZ132" i="38" s="1"/>
  <c r="CM135" i="38" a="1"/>
  <c r="CM135" i="38" s="1"/>
  <c r="DG133" i="38" a="1"/>
  <c r="DG133" i="38" s="1"/>
  <c r="CN133" i="38" a="1"/>
  <c r="CN133" i="38" s="1"/>
  <c r="GZ137" i="38" a="1"/>
  <c r="GZ137" i="38" s="1"/>
  <c r="AO135" i="38" a="1"/>
  <c r="AO135" i="38" s="1"/>
  <c r="EN131" i="38" a="1"/>
  <c r="EN131" i="38" s="1"/>
  <c r="EV133" i="38" a="1"/>
  <c r="EV133" i="38" s="1"/>
  <c r="HH136" i="38" a="1"/>
  <c r="HH136" i="38" s="1"/>
  <c r="FC137" i="38" a="1"/>
  <c r="FC137" i="38" s="1"/>
  <c r="HY133" i="38" a="1"/>
  <c r="HY133" i="38" s="1"/>
  <c r="K131" i="38" a="1"/>
  <c r="K131" i="38" s="1"/>
  <c r="AH131" i="38" a="1"/>
  <c r="AH131" i="38" s="1"/>
  <c r="EH134" i="38" a="1"/>
  <c r="EH134" i="38" s="1"/>
  <c r="HX131" i="38" a="1"/>
  <c r="HX131" i="38" s="1"/>
  <c r="JI131" i="38" a="1"/>
  <c r="JI131" i="38" s="1"/>
  <c r="S137" i="38" a="1"/>
  <c r="S137" i="38" s="1"/>
  <c r="DX132" i="38" a="1"/>
  <c r="DX132" i="38" s="1"/>
  <c r="JI134" i="38" a="1"/>
  <c r="JI134" i="38" s="1"/>
  <c r="EN137" i="38" a="1"/>
  <c r="EN137" i="38" s="1"/>
  <c r="AX133" i="38" a="1"/>
  <c r="AX133" i="38" s="1"/>
  <c r="GC135" i="38" a="1"/>
  <c r="GC135" i="38" s="1"/>
  <c r="CH131" i="38" a="1"/>
  <c r="CH131" i="38" s="1"/>
  <c r="CN132" i="38" a="1"/>
  <c r="CN132" i="38" s="1"/>
  <c r="GR133" i="38" a="1"/>
  <c r="GR133" i="38" s="1"/>
  <c r="GY135" i="38" a="1"/>
  <c r="GY135" i="38" s="1"/>
  <c r="GG132" i="38" a="1"/>
  <c r="GG132" i="38" s="1"/>
  <c r="GT137" i="38" a="1"/>
  <c r="GT137" i="38" s="1"/>
  <c r="T133" i="38" a="1"/>
  <c r="T133" i="38" s="1"/>
  <c r="BD137" i="38" a="1"/>
  <c r="BD137" i="38" s="1"/>
  <c r="M131" i="38" a="1"/>
  <c r="M131" i="38" s="1"/>
  <c r="CG134" i="38" a="1"/>
  <c r="CG134" i="38" s="1"/>
  <c r="BL131" i="38" a="1"/>
  <c r="BL131" i="38" s="1"/>
  <c r="GW131" i="38" a="1"/>
  <c r="GW131" i="38" s="1"/>
  <c r="HR136" i="38" a="1"/>
  <c r="HR136" i="38" s="1"/>
  <c r="CR132" i="38" a="1"/>
  <c r="CR132" i="38" s="1"/>
  <c r="IC134" i="38" a="1"/>
  <c r="IC134" i="38" s="1"/>
  <c r="DH137" i="38" a="1"/>
  <c r="DH137" i="38" s="1"/>
  <c r="R133" i="38" a="1"/>
  <c r="R133" i="38" s="1"/>
  <c r="EW135" i="38" a="1"/>
  <c r="EW135" i="38" s="1"/>
  <c r="BZ131" i="38" a="1"/>
  <c r="BZ131" i="38" s="1"/>
  <c r="BX132" i="38" a="1"/>
  <c r="BX132" i="38" s="1"/>
  <c r="FQ133" i="38" a="1"/>
  <c r="FQ133" i="38" s="1"/>
  <c r="FN135" i="38" a="1"/>
  <c r="FN135" i="38" s="1"/>
  <c r="DU132" i="38" a="1"/>
  <c r="DU132" i="38" s="1"/>
  <c r="EH137" i="38" a="1"/>
  <c r="EH137" i="38" s="1"/>
  <c r="DO131" i="38" a="1"/>
  <c r="DO131" i="38" s="1"/>
  <c r="AY137" i="38" a="1"/>
  <c r="AY137" i="38" s="1"/>
  <c r="GA137" i="38" a="1"/>
  <c r="GA137" i="38" s="1"/>
  <c r="GP136" i="38" a="1"/>
  <c r="GP136" i="38" s="1"/>
  <c r="HE135" i="38" a="1"/>
  <c r="HE135" i="38" s="1"/>
  <c r="HT134" i="38" a="1"/>
  <c r="HT134" i="38" s="1"/>
  <c r="II133" i="38" a="1"/>
  <c r="II133" i="38" s="1"/>
  <c r="IX132" i="38" a="1"/>
  <c r="IX132" i="38" s="1"/>
  <c r="JM131" i="38" a="1"/>
  <c r="JM131" i="38" s="1"/>
  <c r="DL137" i="38" a="1"/>
  <c r="DL137" i="38" s="1"/>
  <c r="EA136" i="38" a="1"/>
  <c r="EA136" i="38" s="1"/>
  <c r="EP135" i="38" a="1"/>
  <c r="EP135" i="38" s="1"/>
  <c r="DB137" i="38" a="1"/>
  <c r="DB137" i="38" s="1"/>
  <c r="AG136" i="38" a="1"/>
  <c r="AG136" i="38" s="1"/>
  <c r="IB134" i="38" a="1"/>
  <c r="IB134" i="38" s="1"/>
  <c r="FJ133" i="38" a="1"/>
  <c r="FJ133" i="38" s="1"/>
  <c r="CO132" i="38" a="1"/>
  <c r="CO132" i="38" s="1"/>
  <c r="DT137" i="38" a="1"/>
  <c r="DT137" i="38" s="1"/>
  <c r="BD136" i="38" a="1"/>
  <c r="BD136" i="38" s="1"/>
  <c r="JM134" i="38" a="1"/>
  <c r="JM134" i="38" s="1"/>
  <c r="Q134" i="38" a="1"/>
  <c r="Q134" i="38" s="1"/>
  <c r="IP137" i="38" a="1"/>
  <c r="IP137" i="38" s="1"/>
  <c r="FU136" i="38" a="1"/>
  <c r="FU136" i="38" s="1"/>
  <c r="DE135" i="38" a="1"/>
  <c r="DE135" i="38" s="1"/>
  <c r="AM134" i="38" a="1"/>
  <c r="AM134" i="38" s="1"/>
  <c r="IC132" i="38" a="1"/>
  <c r="IC132" i="38" s="1"/>
  <c r="FM131" i="38" a="1"/>
  <c r="FM131" i="38" s="1"/>
  <c r="DZ137" i="38" a="1"/>
  <c r="DZ137" i="38" s="1"/>
  <c r="BJ136" i="38" a="1"/>
  <c r="BJ136" i="38" s="1"/>
  <c r="JC134" i="38" a="1"/>
  <c r="JC134" i="38" s="1"/>
  <c r="GH133" i="38" a="1"/>
  <c r="GH133" i="38" s="1"/>
  <c r="DR132" i="38" a="1"/>
  <c r="DR132" i="38" s="1"/>
  <c r="EW137" i="38" a="1"/>
  <c r="EW137" i="38" s="1"/>
  <c r="CB136" i="38" a="1"/>
  <c r="CB136" i="38" s="1"/>
  <c r="W135" i="38" a="1"/>
  <c r="W135" i="38" s="1"/>
  <c r="AL134" i="38" a="1"/>
  <c r="AL134" i="38" s="1"/>
  <c r="BA133" i="38" a="1"/>
  <c r="BA133" i="38" s="1"/>
  <c r="BP132" i="38" a="1"/>
  <c r="BP132" i="38" s="1"/>
  <c r="DL131" i="38" a="1"/>
  <c r="DL131" i="38" s="1"/>
  <c r="HE136" i="38" a="1"/>
  <c r="HE136" i="38" s="1"/>
  <c r="II134" i="38" a="1"/>
  <c r="II134" i="38" s="1"/>
  <c r="JM132" i="38" a="1"/>
  <c r="JM132" i="38" s="1"/>
  <c r="L131" i="38" a="1"/>
  <c r="L131" i="38" s="1"/>
  <c r="T136" i="38" a="1"/>
  <c r="T136" i="38" s="1"/>
  <c r="AX134" i="38" a="1"/>
  <c r="AX134" i="38" s="1"/>
  <c r="CB132" i="38" a="1"/>
  <c r="CB132" i="38" s="1"/>
  <c r="IU137" i="38" a="1"/>
  <c r="IU137" i="38" s="1"/>
  <c r="AQ134" i="38" a="1"/>
  <c r="AQ134" i="38" s="1"/>
  <c r="HW131" i="38" a="1"/>
  <c r="HW131" i="38" s="1"/>
  <c r="DD135" i="38" a="1"/>
  <c r="DD135" i="38" s="1"/>
  <c r="EQ135" i="38" a="1"/>
  <c r="EQ135" i="38" s="1"/>
  <c r="HS134" i="38" a="1"/>
  <c r="HS134" i="38" s="1"/>
  <c r="IR132" i="38" a="1"/>
  <c r="IR132" i="38" s="1"/>
  <c r="DO134" i="38" a="1"/>
  <c r="DO134" i="38" s="1"/>
  <c r="FV131" i="38" a="1"/>
  <c r="FV131" i="38" s="1"/>
  <c r="HF135" i="38" a="1"/>
  <c r="HF135" i="38" s="1"/>
  <c r="FG137" i="38" a="1"/>
  <c r="FG137" i="38" s="1"/>
  <c r="IZ133" i="38" a="1"/>
  <c r="IZ133" i="38" s="1"/>
  <c r="GR137" i="38" a="1"/>
  <c r="GR137" i="38" s="1"/>
  <c r="AY131" i="38" a="1"/>
  <c r="AY131" i="38" s="1"/>
  <c r="CT136" i="38" a="1"/>
  <c r="CT136" i="38" s="1"/>
  <c r="AF132" i="38" a="1"/>
  <c r="AF132" i="38" s="1"/>
  <c r="FQ134" i="38" a="1"/>
  <c r="FQ134" i="38" s="1"/>
  <c r="AV137" i="38" a="1"/>
  <c r="AV137" i="38" s="1"/>
  <c r="HQ132" i="38" a="1"/>
  <c r="HQ132" i="38" s="1"/>
  <c r="CK135" i="38" a="1"/>
  <c r="CK135" i="38" s="1"/>
  <c r="IA137" i="38" a="1"/>
  <c r="IA137" i="38" s="1"/>
  <c r="AR132" i="38" a="1"/>
  <c r="AR132" i="38" s="1"/>
  <c r="DU133" i="38" a="1"/>
  <c r="DU133" i="38" s="1"/>
  <c r="DB135" i="38" a="1"/>
  <c r="DB135" i="38" s="1"/>
  <c r="JH131" i="38" a="1"/>
  <c r="JH131" i="38" s="1"/>
  <c r="J137" i="38" a="1"/>
  <c r="J137" i="38" s="1"/>
  <c r="EZ136" i="38" a="1"/>
  <c r="EZ136" i="38" s="1"/>
  <c r="DB134" i="38" a="1"/>
  <c r="DB134" i="38" s="1"/>
  <c r="AO132" i="38" a="1"/>
  <c r="AO132" i="38" s="1"/>
  <c r="GJ132" i="38" a="1"/>
  <c r="GJ132" i="38" s="1"/>
  <c r="CB137" i="38" a="1"/>
  <c r="CB137" i="38" s="1"/>
  <c r="GB134" i="38" a="1"/>
  <c r="GB134" i="38" s="1"/>
  <c r="DH131" i="38" a="1"/>
  <c r="DH131" i="38" s="1"/>
  <c r="BL133" i="38" a="1"/>
  <c r="BL133" i="38" s="1"/>
  <c r="CJ136" i="38" a="1"/>
  <c r="CJ136" i="38" s="1"/>
  <c r="FR136" i="38" a="1"/>
  <c r="FR136" i="38" s="1"/>
  <c r="JC131" i="38" a="1"/>
  <c r="JC131" i="38" s="1"/>
  <c r="AB136" i="38" a="1"/>
  <c r="AB136" i="38" s="1"/>
  <c r="FR137" i="38" a="1"/>
  <c r="FR137" i="38" s="1"/>
  <c r="J134" i="38" a="1"/>
  <c r="J134" i="38" s="1"/>
  <c r="HM137" i="38" a="1"/>
  <c r="HM137" i="38" s="1"/>
  <c r="BD131" i="38" a="1"/>
  <c r="BD131" i="38" s="1"/>
  <c r="DE136" i="38" a="1"/>
  <c r="DE136" i="38" s="1"/>
  <c r="AQ132" i="38" a="1"/>
  <c r="AQ132" i="38" s="1"/>
  <c r="GG134" i="38" a="1"/>
  <c r="GG134" i="38" s="1"/>
  <c r="BA137" i="38" a="1"/>
  <c r="BA137" i="38" s="1"/>
  <c r="HV132" i="38" a="1"/>
  <c r="HV132" i="38" s="1"/>
  <c r="DA135" i="38" a="1"/>
  <c r="DA135" i="38" s="1"/>
  <c r="IL137" i="38" a="1"/>
  <c r="IL137" i="38" s="1"/>
  <c r="AU132" i="38" a="1"/>
  <c r="AU132" i="38" s="1"/>
  <c r="EF133" i="38" a="1"/>
  <c r="EF133" i="38" s="1"/>
  <c r="DR135" i="38" a="1"/>
  <c r="DR135" i="38" s="1"/>
  <c r="U132" i="38" a="1"/>
  <c r="U132" i="38" s="1"/>
  <c r="AE137" i="38" a="1"/>
  <c r="AE137" i="38" s="1"/>
  <c r="II132" i="38" a="1"/>
  <c r="II132" i="38" s="1"/>
  <c r="EC131" i="38" a="1"/>
  <c r="EC131" i="38" s="1"/>
  <c r="FL134" i="38" a="1"/>
  <c r="FL134" i="38" s="1"/>
  <c r="HN134" i="38" a="1"/>
  <c r="HN134" i="38" s="1"/>
  <c r="JG134" i="38" a="1"/>
  <c r="JG134" i="38" s="1"/>
  <c r="EB134" i="38" a="1"/>
  <c r="EB134" i="38" s="1"/>
  <c r="T137" i="38" a="1"/>
  <c r="T137" i="38" s="1"/>
  <c r="FT135" i="38" a="1"/>
  <c r="FT135" i="38" s="1"/>
  <c r="JG136" i="38" a="1"/>
  <c r="JG136" i="38" s="1"/>
  <c r="DR137" i="38" a="1"/>
  <c r="DR137" i="38" s="1"/>
  <c r="DE132" i="38" a="1"/>
  <c r="DE132" i="38" s="1"/>
  <c r="EE134" i="38" a="1"/>
  <c r="EE134" i="38" s="1"/>
  <c r="HO135" i="38" a="1"/>
  <c r="HO135" i="38" s="1"/>
  <c r="II131" i="38" a="1"/>
  <c r="II131" i="38" s="1"/>
  <c r="CC132" i="38" a="1"/>
  <c r="CC132" i="38" s="1"/>
  <c r="FC131" i="38" a="1"/>
  <c r="FC131" i="38" s="1"/>
  <c r="IC136" i="38" a="1"/>
  <c r="IC136" i="38" s="1"/>
  <c r="JA134" i="38" a="1"/>
  <c r="JA134" i="38" s="1"/>
  <c r="DO132" i="38" a="1"/>
  <c r="DO132" i="38" s="1"/>
  <c r="IZ134" i="38" a="1"/>
  <c r="IZ134" i="38" s="1"/>
  <c r="CR136" i="38" a="1"/>
  <c r="CR136" i="38" s="1"/>
  <c r="IA133" i="38" a="1"/>
  <c r="IA133" i="38" s="1"/>
  <c r="CF136" i="38" a="1"/>
  <c r="CF136" i="38" s="1"/>
  <c r="DC131" i="38" a="1"/>
  <c r="DC131" i="38" s="1"/>
  <c r="FL137" i="38" a="1"/>
  <c r="FL137" i="38" s="1"/>
  <c r="FA134" i="38" a="1"/>
  <c r="FA134" i="38" s="1"/>
  <c r="HF137" i="38" a="1"/>
  <c r="HF137" i="38" s="1"/>
  <c r="HT131" i="38" a="1"/>
  <c r="HT131" i="38" s="1"/>
  <c r="IR137" i="38" a="1"/>
  <c r="IR137" i="38" s="1"/>
  <c r="BP134" i="38" a="1"/>
  <c r="BP134" i="38" s="1"/>
  <c r="HS136" i="38" a="1"/>
  <c r="HS136" i="38" s="1"/>
  <c r="CO135" i="38" a="1"/>
  <c r="CO135" i="38" s="1"/>
  <c r="GB136" i="38" a="1"/>
  <c r="GB136" i="38" s="1"/>
  <c r="AH137" i="38" a="1"/>
  <c r="AH137" i="38" s="1"/>
  <c r="Z132" i="38" a="1"/>
  <c r="Z132" i="38" s="1"/>
  <c r="AU134" i="38" a="1"/>
  <c r="AU134" i="38" s="1"/>
  <c r="EH135" i="38" a="1"/>
  <c r="EH135" i="38" s="1"/>
  <c r="FW131" i="38" a="1"/>
  <c r="FW131" i="38" s="1"/>
  <c r="HP131" i="38" a="1"/>
  <c r="HP131" i="38" s="1"/>
  <c r="CO131" i="38" a="1"/>
  <c r="CO131" i="38" s="1"/>
  <c r="FN134" i="38" a="1"/>
  <c r="FN134" i="38" s="1"/>
  <c r="DX136" i="38" a="1"/>
  <c r="DX136" i="38" s="1"/>
  <c r="AY135" i="38" a="1"/>
  <c r="AY135" i="38" s="1"/>
  <c r="BY137" i="38" a="1"/>
  <c r="BY137" i="38" s="1"/>
  <c r="EP137" i="38" a="1"/>
  <c r="EP137" i="38" s="1"/>
  <c r="EV135" i="38" a="1"/>
  <c r="EV135" i="38" s="1"/>
  <c r="BR134" i="38" a="1"/>
  <c r="BR134" i="38" s="1"/>
  <c r="FO134" i="38" a="1"/>
  <c r="FO134" i="38" s="1"/>
  <c r="CA131" i="38" a="1"/>
  <c r="CA131" i="38" s="1"/>
  <c r="IU135" i="38" a="1"/>
  <c r="IU135" i="38" s="1"/>
  <c r="ER137" i="38" a="1"/>
  <c r="ER137" i="38" s="1"/>
  <c r="HN136" i="38" a="1"/>
  <c r="HN136" i="38" s="1"/>
  <c r="BC135" i="38" a="1"/>
  <c r="BC135" i="38" s="1"/>
  <c r="EN132" i="38" a="1"/>
  <c r="EN132" i="38" s="1"/>
  <c r="CM134" i="38" a="1"/>
  <c r="CM134" i="38" s="1"/>
  <c r="GS133" i="38" a="1"/>
  <c r="GS133" i="38" s="1"/>
  <c r="CC137" i="38" a="1"/>
  <c r="CC137" i="38" s="1"/>
  <c r="AN136" i="38" a="1"/>
  <c r="AN136" i="38" s="1"/>
  <c r="IC131" i="38" a="1"/>
  <c r="IC131" i="38" s="1"/>
  <c r="BK131" i="38" a="1"/>
  <c r="BK131" i="38" s="1"/>
  <c r="HC133" i="38" a="1"/>
  <c r="HC133" i="38" s="1"/>
  <c r="EG136" i="38" a="1"/>
  <c r="EG136" i="38" s="1"/>
  <c r="CV131" i="38" a="1"/>
  <c r="CV131" i="38" s="1"/>
  <c r="IX131" i="38" a="1"/>
  <c r="IX131" i="38" s="1"/>
  <c r="FJ136" i="38" a="1"/>
  <c r="FJ136" i="38" s="1"/>
  <c r="IG134" i="38" a="1"/>
  <c r="IG134" i="38" s="1"/>
  <c r="F134" i="38" a="1"/>
  <c r="F134" i="38" s="1"/>
  <c r="FM135" i="38" a="1"/>
  <c r="FM135" i="38" s="1"/>
  <c r="EH136" i="38" a="1"/>
  <c r="EH136" i="38" s="1"/>
  <c r="BK137" i="38" a="1"/>
  <c r="BK137" i="38" s="1"/>
  <c r="Q136" i="38" a="1"/>
  <c r="Q136" i="38" s="1"/>
  <c r="IW133" i="38" a="1"/>
  <c r="IW133" i="38" s="1"/>
  <c r="EO133" i="38" a="1"/>
  <c r="EO133" i="38" s="1"/>
  <c r="GO131" i="38" a="1"/>
  <c r="GO131" i="38" s="1"/>
  <c r="AZ135" i="38" a="1"/>
  <c r="AZ135" i="38" s="1"/>
  <c r="DR136" i="38" a="1"/>
  <c r="DR136" i="38" s="1"/>
  <c r="GE137" i="38" a="1"/>
  <c r="GE137" i="38" s="1"/>
  <c r="EF131" i="38" a="1"/>
  <c r="EF131" i="38" s="1"/>
  <c r="W132" i="38" a="1"/>
  <c r="W132" i="38" s="1"/>
  <c r="GI132" i="38" a="1"/>
  <c r="GI132" i="38" s="1"/>
  <c r="CO133" i="38" a="1"/>
  <c r="CO133" i="38" s="1"/>
  <c r="BZ134" i="38" a="1"/>
  <c r="BZ134" i="38" s="1"/>
  <c r="BK135" i="38" a="1"/>
  <c r="BK135" i="38" s="1"/>
  <c r="EF136" i="38" a="1"/>
  <c r="EF136" i="38" s="1"/>
  <c r="GC131" i="38" a="1"/>
  <c r="GC131" i="38" s="1"/>
  <c r="BC134" i="38" a="1"/>
  <c r="BC134" i="38" s="1"/>
  <c r="GK136" i="38" a="1"/>
  <c r="GK136" i="38" s="1"/>
  <c r="EG133" i="38" a="1"/>
  <c r="EG133" i="38" s="1"/>
  <c r="BF131" i="38" a="1"/>
  <c r="BF131" i="38" s="1"/>
  <c r="AG135" i="38" a="1"/>
  <c r="AG135" i="38" s="1"/>
  <c r="JD132" i="38" a="1"/>
  <c r="JD132" i="38" s="1"/>
  <c r="JH136" i="38" a="1"/>
  <c r="JH136" i="38" s="1"/>
  <c r="HM136" i="38" a="1"/>
  <c r="HM136" i="38" s="1"/>
  <c r="CC135" i="38" a="1"/>
  <c r="CC135" i="38" s="1"/>
  <c r="GY131" i="38" a="1"/>
  <c r="GY131" i="38" s="1"/>
  <c r="BY134" i="38" a="1"/>
  <c r="BY134" i="38" s="1"/>
  <c r="EB136" i="38" a="1"/>
  <c r="EB136" i="38" s="1"/>
  <c r="FY131" i="38" a="1"/>
  <c r="FY131" i="38" s="1"/>
  <c r="IH133" i="38" a="1"/>
  <c r="IH133" i="38" s="1"/>
  <c r="Z136" i="38" a="1"/>
  <c r="Z136" i="38" s="1"/>
  <c r="JG137" i="38" a="1"/>
  <c r="JG137" i="38" s="1"/>
  <c r="IL131" i="38" a="1"/>
  <c r="IL131" i="38" s="1"/>
  <c r="HW132" i="38" a="1"/>
  <c r="HW132" i="38" s="1"/>
  <c r="I134" i="38" a="1"/>
  <c r="I134" i="38" s="1"/>
  <c r="GD135" i="38" a="1"/>
  <c r="GD135" i="38" s="1"/>
  <c r="FU137" i="38" a="1"/>
  <c r="FU137" i="38" s="1"/>
  <c r="P135" i="38" a="1"/>
  <c r="P135" i="38" s="1"/>
  <c r="GQ131" i="38" a="1"/>
  <c r="GQ131" i="38" s="1"/>
  <c r="IP134" i="38" a="1"/>
  <c r="IP134" i="38" s="1"/>
  <c r="HJ134" i="38" a="1"/>
  <c r="HJ134" i="38" s="1"/>
  <c r="DK131" i="38" a="1"/>
  <c r="DK131" i="38" s="1"/>
  <c r="FA131" i="38" a="1"/>
  <c r="FA131" i="38" s="1"/>
  <c r="CS135" i="38" a="1"/>
  <c r="CS135" i="38" s="1"/>
  <c r="BN131" i="38" a="1"/>
  <c r="BN131" i="38" s="1"/>
  <c r="HX132" i="38" a="1"/>
  <c r="HX132" i="38" s="1"/>
  <c r="GT134" i="38" a="1"/>
  <c r="GT134" i="38" s="1"/>
  <c r="FP136" i="38" a="1"/>
  <c r="FP136" i="38" s="1"/>
  <c r="CK132" i="38" a="1"/>
  <c r="CK132" i="38" s="1"/>
  <c r="AC136" i="38" a="1"/>
  <c r="AC136" i="38" s="1"/>
  <c r="CP132" i="38" a="1"/>
  <c r="CP132" i="38" s="1"/>
  <c r="HP134" i="38" a="1"/>
  <c r="HP134" i="38" s="1"/>
  <c r="CP137" i="38" a="1"/>
  <c r="CP137" i="38" s="1"/>
  <c r="DY131" i="38" a="1"/>
  <c r="DY131" i="38" s="1"/>
  <c r="FO132" i="38" a="1"/>
  <c r="FO132" i="38" s="1"/>
  <c r="IG133" i="38" a="1"/>
  <c r="IG133" i="38" s="1"/>
  <c r="AT135" i="38" a="1"/>
  <c r="AT135" i="38" s="1"/>
  <c r="DG136" i="38" a="1"/>
  <c r="DG136" i="38" s="1"/>
  <c r="FY137" i="38" a="1"/>
  <c r="FY137" i="38" s="1"/>
  <c r="V132" i="38" a="1"/>
  <c r="V132" i="38" s="1"/>
  <c r="CI133" i="38" a="1"/>
  <c r="CI133" i="38" s="1"/>
  <c r="FG134" i="38" a="1"/>
  <c r="FG134" i="38" s="1"/>
  <c r="HY135" i="38" a="1"/>
  <c r="HY135" i="38" s="1"/>
  <c r="AA137" i="38" a="1"/>
  <c r="AA137" i="38" s="1"/>
  <c r="CR131" i="38" a="1"/>
  <c r="CR131" i="38" s="1"/>
  <c r="HF131" i="38" a="1"/>
  <c r="HF131" i="38" s="1"/>
  <c r="DG132" i="38" a="1"/>
  <c r="DG132" i="38" s="1"/>
  <c r="M133" i="38" a="1"/>
  <c r="M133" i="38" s="1"/>
  <c r="HX133" i="38" a="1"/>
  <c r="HX133" i="38" s="1"/>
  <c r="HI134" i="38" a="1"/>
  <c r="HI134" i="38" s="1"/>
  <c r="IP135" i="38" a="1"/>
  <c r="IP135" i="38" s="1"/>
  <c r="AW137" i="38" a="1"/>
  <c r="AW137" i="38" s="1"/>
  <c r="F133" i="38" a="1"/>
  <c r="F133" i="38" s="1"/>
  <c r="EN135" i="38" a="1"/>
  <c r="EN135" i="38" s="1"/>
  <c r="IV137" i="38" a="1"/>
  <c r="IV137" i="38" s="1"/>
  <c r="AK134" i="38" a="1"/>
  <c r="AK134" i="38" s="1"/>
  <c r="JP133" i="38" a="1"/>
  <c r="JP133" i="38" s="1"/>
  <c r="AK131" i="38" a="1"/>
  <c r="AK131" i="38" s="1"/>
  <c r="AA131" i="38" a="1"/>
  <c r="AA131" i="38" s="1"/>
  <c r="JL134" i="38" a="1"/>
  <c r="JL134" i="38" s="1"/>
  <c r="AS131" i="38" a="1"/>
  <c r="AS131" i="38" s="1"/>
  <c r="FW132" i="38" a="1"/>
  <c r="FW132" i="38" s="1"/>
  <c r="ES134" i="38" a="1"/>
  <c r="ES134" i="38" s="1"/>
  <c r="DO136" i="38" a="1"/>
  <c r="DO136" i="38" s="1"/>
  <c r="JD131" i="38" a="1"/>
  <c r="JD131" i="38" s="1"/>
  <c r="GV135" i="38" a="1"/>
  <c r="GV135" i="38" s="1"/>
  <c r="AD132" i="38" a="1"/>
  <c r="AD132" i="38" s="1"/>
  <c r="FD134" i="38" a="1"/>
  <c r="FD134" i="38" s="1"/>
  <c r="AD137" i="38" a="1"/>
  <c r="AD137" i="38" s="1"/>
  <c r="DI131" i="38" a="1"/>
  <c r="DI131" i="38" s="1"/>
  <c r="EI132" i="38" a="1"/>
  <c r="EI132" i="38" s="1"/>
  <c r="HA133" i="38" a="1"/>
  <c r="HA133" i="38" s="1"/>
  <c r="N135" i="38" a="1"/>
  <c r="N135" i="38" s="1"/>
  <c r="CA136" i="38" a="1"/>
  <c r="CA136" i="38" s="1"/>
  <c r="ES137" i="38" a="1"/>
  <c r="ES137" i="38" s="1"/>
  <c r="JA131" i="38" a="1"/>
  <c r="JA131" i="38" s="1"/>
  <c r="BC133" i="38" a="1"/>
  <c r="BC133" i="38" s="1"/>
  <c r="EA134" i="38" a="1"/>
  <c r="EA134" i="38" s="1"/>
  <c r="GS135" i="38" a="1"/>
  <c r="GS135" i="38" s="1"/>
  <c r="JF136" i="38" a="1"/>
  <c r="JF136" i="38" s="1"/>
  <c r="CJ131" i="38" a="1"/>
  <c r="CJ131" i="38" s="1"/>
  <c r="GP131" i="38" a="1"/>
  <c r="GP131" i="38" s="1"/>
  <c r="CQ132" i="38" a="1"/>
  <c r="CQ132" i="38" s="1"/>
  <c r="JH132" i="38" a="1"/>
  <c r="JH132" i="38" s="1"/>
  <c r="GW133" i="38" a="1"/>
  <c r="GW133" i="38" s="1"/>
  <c r="GH134" i="38" a="1"/>
  <c r="GH134" i="38" s="1"/>
  <c r="HG135" i="38" a="1"/>
  <c r="HG135" i="38" s="1"/>
  <c r="L137" i="38" a="1"/>
  <c r="L137" i="38" s="1"/>
  <c r="HE132" i="38" a="1"/>
  <c r="HE132" i="38" s="1"/>
  <c r="CB135" i="38" a="1"/>
  <c r="CB135" i="38" s="1"/>
  <c r="HO137" i="38" a="1"/>
  <c r="HO137" i="38" s="1"/>
  <c r="FK136" i="38" a="1"/>
  <c r="FK136" i="38" s="1"/>
  <c r="BT132" i="38" a="1"/>
  <c r="BT132" i="38" s="1"/>
  <c r="DS134" i="38" a="1"/>
  <c r="DS134" i="38" s="1"/>
  <c r="AG131" i="38" a="1"/>
  <c r="AG131" i="38" s="1"/>
  <c r="IZ137" i="38" a="1"/>
  <c r="IZ137" i="38" s="1"/>
  <c r="FK137" i="38" a="1"/>
  <c r="FK137" i="38" s="1"/>
  <c r="AM137" i="38" a="1"/>
  <c r="AM137" i="38" s="1"/>
  <c r="FZ136" i="38" a="1"/>
  <c r="FZ136" i="38" s="1"/>
  <c r="BB136" i="38" a="1"/>
  <c r="BB136" i="38" s="1"/>
  <c r="GO135" i="38" a="1"/>
  <c r="GO135" i="38" s="1"/>
  <c r="BQ135" i="38" a="1"/>
  <c r="BQ135" i="38" s="1"/>
  <c r="HD134" i="38" a="1"/>
  <c r="HD134" i="38" s="1"/>
  <c r="CF134" i="38" a="1"/>
  <c r="CF134" i="38" s="1"/>
  <c r="HS133" i="38" a="1"/>
  <c r="HS133" i="38" s="1"/>
  <c r="CU133" i="38" a="1"/>
  <c r="CU133" i="38" s="1"/>
  <c r="IH132" i="38" a="1"/>
  <c r="IH132" i="38" s="1"/>
  <c r="DJ132" i="38" a="1"/>
  <c r="DJ132" i="38" s="1"/>
  <c r="IW131" i="38" a="1"/>
  <c r="IW131" i="38" s="1"/>
  <c r="HT137" i="38" a="1"/>
  <c r="HT137" i="38" s="1"/>
  <c r="CV137" i="38" a="1"/>
  <c r="CV137" i="38" s="1"/>
  <c r="II136" i="38" a="1"/>
  <c r="II136" i="38" s="1"/>
  <c r="DK136" i="38" a="1"/>
  <c r="DK136" i="38" s="1"/>
  <c r="IX135" i="38" a="1"/>
  <c r="IX135" i="38" s="1"/>
  <c r="DZ135" i="38" a="1"/>
  <c r="DZ135" i="38" s="1"/>
  <c r="IS137" i="38" a="1"/>
  <c r="IS137" i="38" s="1"/>
  <c r="CD137" i="38" a="1"/>
  <c r="CD137" i="38" s="1"/>
  <c r="GC136" i="38" a="1"/>
  <c r="GC136" i="38" s="1"/>
  <c r="N136" i="38" a="1"/>
  <c r="N136" i="38" s="1"/>
  <c r="DH135" i="38" a="1"/>
  <c r="DH135" i="38" s="1"/>
  <c r="HG134" i="38" a="1"/>
  <c r="HG134" i="38" s="1"/>
  <c r="AR134" i="38" a="1"/>
  <c r="AR134" i="38" s="1"/>
  <c r="EL133" i="38" a="1"/>
  <c r="EL133" i="38" s="1"/>
  <c r="IK132" i="38" a="1"/>
  <c r="IK132" i="38" s="1"/>
  <c r="BV132" i="38" a="1"/>
  <c r="BV132" i="38" s="1"/>
  <c r="FP131" i="38" a="1"/>
  <c r="FP131" i="38" s="1"/>
  <c r="DA137" i="38" a="1"/>
  <c r="DA137" i="38" s="1"/>
  <c r="GU136" i="38" a="1"/>
  <c r="GU136" i="38" s="1"/>
  <c r="AF136" i="38" a="1"/>
  <c r="AF136" i="38" s="1"/>
  <c r="EE135" i="38" a="1"/>
  <c r="EE135" i="38" s="1"/>
  <c r="IW134" i="38" a="1"/>
  <c r="IW134" i="38" s="1"/>
  <c r="DY134" i="38" a="1"/>
  <c r="DY134" i="38" s="1"/>
  <c r="JL133" i="38" a="1"/>
  <c r="JL133" i="38" s="1"/>
  <c r="EN133" i="38" a="1"/>
  <c r="EN133" i="38" s="1"/>
  <c r="HR137" i="38" a="1"/>
  <c r="HR137" i="38" s="1"/>
  <c r="BF137" i="38" a="1"/>
  <c r="BF137" i="38" s="1"/>
  <c r="FB136" i="38" a="1"/>
  <c r="FB136" i="38" s="1"/>
  <c r="IV135" i="38" a="1"/>
  <c r="IV135" i="38" s="1"/>
  <c r="CJ135" i="38" a="1"/>
  <c r="CJ135" i="38" s="1"/>
  <c r="GF134" i="38" a="1"/>
  <c r="GF134" i="38" s="1"/>
  <c r="O134" i="38" a="1"/>
  <c r="O134" i="38" s="1"/>
  <c r="DN133" i="38" a="1"/>
  <c r="DN133" i="38" s="1"/>
  <c r="HJ132" i="38" a="1"/>
  <c r="HJ132" i="38" s="1"/>
  <c r="AS132" i="38" a="1"/>
  <c r="AS132" i="38" s="1"/>
  <c r="IO137" i="38" a="1"/>
  <c r="IO137" i="38" s="1"/>
  <c r="IT137" i="38" a="1"/>
  <c r="IT137" i="38" s="1"/>
  <c r="DG137" i="38" a="1"/>
  <c r="DG137" i="38" s="1"/>
  <c r="HA136" i="38" a="1"/>
  <c r="HA136" i="38" s="1"/>
  <c r="AO136" i="38" a="1"/>
  <c r="AO136" i="38" s="1"/>
  <c r="EK135" i="38" a="1"/>
  <c r="EK135" i="38" s="1"/>
  <c r="IE134" i="38" a="1"/>
  <c r="IE134" i="38" s="1"/>
  <c r="BS134" i="38" a="1"/>
  <c r="BS134" i="38" s="1"/>
  <c r="FO133" i="38" a="1"/>
  <c r="FO133" i="38" s="1"/>
  <c r="JI132" i="38" a="1"/>
  <c r="JI132" i="38" s="1"/>
  <c r="CW132" i="38" a="1"/>
  <c r="CW132" i="38" s="1"/>
  <c r="GS131" i="38" a="1"/>
  <c r="GS131" i="38" s="1"/>
  <c r="DY137" i="38" a="1"/>
  <c r="DY137" i="38" s="1"/>
  <c r="HX136" i="38" a="1"/>
  <c r="HX136" i="38" s="1"/>
  <c r="BG136" i="38" a="1"/>
  <c r="BG136" i="38" s="1"/>
  <c r="FC135" i="38" a="1"/>
  <c r="FC135" i="38" s="1"/>
  <c r="G135" i="38" a="1"/>
  <c r="G135" i="38" s="1"/>
  <c r="ET134" i="38" a="1"/>
  <c r="ET134" i="38" s="1"/>
  <c r="V134" i="38" a="1"/>
  <c r="V134" i="38" s="1"/>
  <c r="FI133" i="38" a="1"/>
  <c r="FI133" i="38" s="1"/>
  <c r="AK133" i="38" a="1"/>
  <c r="AK133" i="38" s="1"/>
  <c r="FX132" i="38" a="1"/>
  <c r="FX132" i="38" s="1"/>
  <c r="AZ132" i="38" a="1"/>
  <c r="AZ132" i="38" s="1"/>
  <c r="GM131" i="38" a="1"/>
  <c r="GM131" i="38" s="1"/>
  <c r="DD131" i="38" a="1"/>
  <c r="DD131" i="38" s="1"/>
  <c r="FJ137" i="38" a="1"/>
  <c r="FJ137" i="38" s="1"/>
  <c r="FY136" i="38" a="1"/>
  <c r="FY136" i="38" s="1"/>
  <c r="GN135" i="38" a="1"/>
  <c r="GN135" i="38" s="1"/>
  <c r="HC134" i="38" a="1"/>
  <c r="HC134" i="38" s="1"/>
  <c r="HR133" i="38" a="1"/>
  <c r="HR133" i="38" s="1"/>
  <c r="IG132" i="38" a="1"/>
  <c r="IG132" i="38" s="1"/>
  <c r="IV131" i="38" a="1"/>
  <c r="IV131" i="38" s="1"/>
  <c r="HU137" i="38" a="1"/>
  <c r="HU137" i="38" s="1"/>
  <c r="IJ136" i="38" a="1"/>
  <c r="IJ136" i="38" s="1"/>
  <c r="IY135" i="38" a="1"/>
  <c r="IY135" i="38" s="1"/>
  <c r="JN134" i="38" a="1"/>
  <c r="JN134" i="38" s="1"/>
  <c r="R134" i="38" a="1"/>
  <c r="R134" i="38" s="1"/>
  <c r="AG133" i="38" a="1"/>
  <c r="AG133" i="38" s="1"/>
  <c r="AV132" i="38" a="1"/>
  <c r="AV132" i="38" s="1"/>
  <c r="DE131" i="38" a="1"/>
  <c r="DE131" i="38" s="1"/>
  <c r="GH137" i="38" a="1"/>
  <c r="GH137" i="38" s="1"/>
  <c r="HL135" i="38" a="1"/>
  <c r="HL135" i="38" s="1"/>
  <c r="IP133" i="38" a="1"/>
  <c r="IP133" i="38" s="1"/>
  <c r="I132" i="38" a="1"/>
  <c r="I132" i="38" s="1"/>
  <c r="HS132" i="38" a="1"/>
  <c r="HS132" i="38" s="1"/>
  <c r="H132" i="38" a="1"/>
  <c r="H132" i="38" s="1"/>
  <c r="EH133" i="38" a="1"/>
  <c r="EH133" i="38" s="1"/>
  <c r="HN137" i="38" a="1"/>
  <c r="HN137" i="38" s="1"/>
  <c r="S135" i="38" a="1"/>
  <c r="S135" i="38" s="1"/>
  <c r="AU131" i="38" a="1"/>
  <c r="AU131" i="38" s="1"/>
  <c r="EF134" i="38" a="1"/>
  <c r="EF134" i="38" s="1"/>
  <c r="HK137" i="38" a="1"/>
  <c r="HK137" i="38" s="1"/>
  <c r="GF132" i="38" a="1"/>
  <c r="GF132" i="38" s="1"/>
  <c r="BF135" i="38" a="1"/>
  <c r="BF135" i="38" s="1"/>
  <c r="HK133" i="38" a="1"/>
  <c r="HK133" i="38" s="1"/>
  <c r="FX133" i="38" a="1"/>
  <c r="FX133" i="38" s="1"/>
  <c r="X137" i="38" a="1"/>
  <c r="X137" i="38" s="1"/>
  <c r="GZ134" i="38" a="1"/>
  <c r="GZ134" i="38" s="1"/>
  <c r="EQ132" i="38" a="1"/>
  <c r="EQ132" i="38" s="1"/>
  <c r="CI136" i="38" a="1"/>
  <c r="CI136" i="38" s="1"/>
  <c r="EJ135" i="38" a="1"/>
  <c r="EJ135" i="38" s="1"/>
  <c r="DX134" i="38" a="1"/>
  <c r="DX134" i="38" s="1"/>
  <c r="CW131" i="38" a="1"/>
  <c r="CW131" i="38" s="1"/>
  <c r="GF133" i="38" a="1"/>
  <c r="GF133" i="38" s="1"/>
  <c r="BK136" i="38" a="1"/>
  <c r="BK136" i="38" s="1"/>
  <c r="IF131" i="38" a="1"/>
  <c r="IF131" i="38" s="1"/>
  <c r="CZ134" i="38" a="1"/>
  <c r="CZ134" i="38" s="1"/>
  <c r="IP136" i="38" a="1"/>
  <c r="IP136" i="38" s="1"/>
  <c r="GE131" i="38" a="1"/>
  <c r="GE131" i="38" s="1"/>
  <c r="IU132" i="38" a="1"/>
  <c r="IU132" i="38" s="1"/>
  <c r="FR134" i="38" a="1"/>
  <c r="FR134" i="38" s="1"/>
  <c r="JD136" i="38" a="1"/>
  <c r="JD136" i="38" s="1"/>
  <c r="AN135" i="38" a="1"/>
  <c r="AN135" i="38" s="1"/>
  <c r="DC135" i="38" a="1"/>
  <c r="DC135" i="38" s="1"/>
  <c r="EP136" i="38" a="1"/>
  <c r="EP136" i="38" s="1"/>
  <c r="BI137" i="38" a="1"/>
  <c r="BI137" i="38" s="1"/>
  <c r="BN136" i="38" a="1"/>
  <c r="BN136" i="38" s="1"/>
  <c r="DU134" i="38" a="1"/>
  <c r="DU134" i="38" s="1"/>
  <c r="JL131" i="38" a="1"/>
  <c r="JL131" i="38" s="1"/>
  <c r="BQ136" i="38" a="1"/>
  <c r="BQ136" i="38" s="1"/>
  <c r="O132" i="38" a="1"/>
  <c r="O132" i="38" s="1"/>
  <c r="BU134" i="38" a="1"/>
  <c r="BU134" i="38" s="1"/>
  <c r="FH131" i="38" a="1"/>
  <c r="FH131" i="38" s="1"/>
  <c r="DE137" i="38" a="1"/>
  <c r="DE137" i="38" s="1"/>
  <c r="FQ137" i="38" a="1"/>
  <c r="FQ137" i="38" s="1"/>
  <c r="JJ132" i="38" a="1"/>
  <c r="JJ132" i="38" s="1"/>
  <c r="GA131" i="38" a="1"/>
  <c r="GA131" i="38" s="1"/>
  <c r="DS135" i="38" a="1"/>
  <c r="DS135" i="38" s="1"/>
  <c r="GT133" i="38" a="1"/>
  <c r="GT133" i="38" s="1"/>
  <c r="CA133" i="38" a="1"/>
  <c r="CA133" i="38" s="1"/>
  <c r="V131" i="38" a="1"/>
  <c r="V131" i="38" s="1"/>
  <c r="AB133" i="38" a="1"/>
  <c r="AB133" i="38" s="1"/>
  <c r="FR135" i="38" a="1"/>
  <c r="FR135" i="38" s="1"/>
  <c r="AJ131" i="38" a="1"/>
  <c r="AJ131" i="38" s="1"/>
  <c r="HG133" i="38" a="1"/>
  <c r="HG133" i="38" s="1"/>
  <c r="CL136" i="38" a="1"/>
  <c r="CL136" i="38" s="1"/>
  <c r="DX131" i="38" a="1"/>
  <c r="DX131" i="38" s="1"/>
  <c r="FS132" i="38" a="1"/>
  <c r="FS132" i="38" s="1"/>
  <c r="BE134" i="38" a="1"/>
  <c r="BE134" i="38" s="1"/>
  <c r="DC136" i="38" a="1"/>
  <c r="DC136" i="38" s="1"/>
  <c r="JB133" i="38" a="1"/>
  <c r="JB133" i="38" s="1"/>
  <c r="JG135" i="38" a="1"/>
  <c r="JG135" i="38" s="1"/>
  <c r="HW136" i="38" a="1"/>
  <c r="HW136" i="38" s="1"/>
  <c r="FR132" i="38" a="1"/>
  <c r="FR132" i="38" s="1"/>
  <c r="EM131" i="38" a="1"/>
  <c r="EM131" i="38" s="1"/>
  <c r="BR135" i="38" a="1"/>
  <c r="BR135" i="38" s="1"/>
  <c r="DB133" i="38" a="1"/>
  <c r="DB133" i="38" s="1"/>
  <c r="O133" i="38" a="1"/>
  <c r="O133" i="38" s="1"/>
  <c r="F131" i="38" a="1"/>
  <c r="F131" i="38" s="1"/>
  <c r="JG132" i="38" a="1"/>
  <c r="JG132" i="38" s="1"/>
  <c r="EL135" i="38" a="1"/>
  <c r="EL135" i="38" s="1"/>
  <c r="T131" i="38" a="1"/>
  <c r="T131" i="38" s="1"/>
  <c r="GA133" i="38" a="1"/>
  <c r="GA133" i="38" s="1"/>
  <c r="BF136" i="38" a="1"/>
  <c r="BF136" i="38" s="1"/>
  <c r="DP131" i="38" a="1"/>
  <c r="DP131" i="38" s="1"/>
  <c r="FC132" i="38" a="1"/>
  <c r="FC132" i="38" s="1"/>
  <c r="AD134" i="38" a="1"/>
  <c r="AD134" i="38" s="1"/>
  <c r="BT136" i="38" a="1"/>
  <c r="BT136" i="38" s="1"/>
  <c r="GP133" i="38" a="1"/>
  <c r="GP133" i="38" s="1"/>
  <c r="Z131" i="38" a="1"/>
  <c r="Z131" i="38" s="1"/>
  <c r="AA135" i="38" a="1"/>
  <c r="AA135" i="38" s="1"/>
  <c r="EY132" i="38" a="1"/>
  <c r="EY132" i="38" s="1"/>
  <c r="DO137" i="38" a="1"/>
  <c r="DO137" i="38" s="1"/>
  <c r="ED136" i="38" a="1"/>
  <c r="ED136" i="38" s="1"/>
  <c r="ES135" i="38" a="1"/>
  <c r="ES135" i="38" s="1"/>
  <c r="FH134" i="38" a="1"/>
  <c r="FH134" i="38" s="1"/>
  <c r="FW133" i="38" a="1"/>
  <c r="FW133" i="38" s="1"/>
  <c r="GL132" i="38" a="1"/>
  <c r="GL132" i="38" s="1"/>
  <c r="HA131" i="38" a="1"/>
  <c r="HA131" i="38" s="1"/>
  <c r="AZ137" i="38" a="1"/>
  <c r="AZ137" i="38" s="1"/>
  <c r="BO136" i="38" a="1"/>
  <c r="BO136" i="38" s="1"/>
  <c r="CD135" i="38" a="1"/>
  <c r="CD135" i="38" s="1"/>
  <c r="R137" i="38" a="1"/>
  <c r="R137" i="38" s="1"/>
  <c r="HM135" i="38" a="1"/>
  <c r="HM135" i="38" s="1"/>
  <c r="EU134" i="38" a="1"/>
  <c r="EU134" i="38" s="1"/>
  <c r="BZ133" i="38" a="1"/>
  <c r="BZ133" i="38" s="1"/>
  <c r="J132" i="38" a="1"/>
  <c r="J132" i="38" s="1"/>
  <c r="AO137" i="38" a="1"/>
  <c r="AO137" i="38" s="1"/>
  <c r="IE135" i="38" a="1"/>
  <c r="IE135" i="38" s="1"/>
  <c r="HA134" i="38" a="1"/>
  <c r="HA134" i="38" s="1"/>
  <c r="HP133" i="38" a="1"/>
  <c r="HP133" i="38" s="1"/>
  <c r="FF137" i="38" a="1"/>
  <c r="FF137" i="38" s="1"/>
  <c r="CP136" i="38" a="1"/>
  <c r="CP136" i="38" s="1"/>
  <c r="X135" i="38" a="1"/>
  <c r="X135" i="38" s="1"/>
  <c r="HN133" i="38" a="1"/>
  <c r="HN133" i="38" s="1"/>
  <c r="EX132" i="38" a="1"/>
  <c r="EX132" i="38" s="1"/>
  <c r="GC137" i="38" a="1"/>
  <c r="GC137" i="38" s="1"/>
  <c r="AU137" i="38" a="1"/>
  <c r="AU137" i="38" s="1"/>
  <c r="IN135" i="38" a="1"/>
  <c r="IN135" i="38" s="1"/>
  <c r="FS134" i="38" a="1"/>
  <c r="FS134" i="38" s="1"/>
  <c r="DC133" i="38" a="1"/>
  <c r="DC133" i="38" s="1"/>
  <c r="AK132" i="38" a="1"/>
  <c r="AK132" i="38" s="1"/>
  <c r="BM137" i="38" a="1"/>
  <c r="BM137" i="38" s="1"/>
  <c r="JF135" i="38" a="1"/>
  <c r="JF135" i="38" s="1"/>
  <c r="HV134" i="38" a="1"/>
  <c r="HV134" i="38" s="1"/>
  <c r="IK133" i="38" a="1"/>
  <c r="IK133" i="38" s="1"/>
  <c r="IZ132" i="38" a="1"/>
  <c r="IZ132" i="38" s="1"/>
  <c r="JO131" i="38" a="1"/>
  <c r="JO131" i="38" s="1"/>
  <c r="CF131" i="38" a="1"/>
  <c r="CF131" i="38" s="1"/>
  <c r="CG136" i="38" a="1"/>
  <c r="CG136" i="38" s="1"/>
  <c r="DK134" i="38" a="1"/>
  <c r="DK134" i="38" s="1"/>
  <c r="EO132" i="38" a="1"/>
  <c r="EO132" i="38" s="1"/>
  <c r="EC137" i="38" a="1"/>
  <c r="EC137" i="38" s="1"/>
  <c r="FG135" i="38" a="1"/>
  <c r="FG135" i="38" s="1"/>
  <c r="GK133" i="38" a="1"/>
  <c r="GK133" i="38" s="1"/>
  <c r="HO131" i="38" a="1"/>
  <c r="HO131" i="38" s="1"/>
  <c r="JI136" i="38" a="1"/>
  <c r="JI136" i="38" s="1"/>
  <c r="BF133" i="38" a="1"/>
  <c r="BF133" i="38" s="1"/>
  <c r="FE135" i="38" a="1"/>
  <c r="FE135" i="38" s="1"/>
  <c r="CR134" i="38" a="1"/>
  <c r="CR134" i="38" s="1"/>
  <c r="AF137" i="38" a="1"/>
  <c r="AF137" i="38" s="1"/>
  <c r="DB136" i="38" a="1"/>
  <c r="DB136" i="38" s="1"/>
  <c r="AO134" i="38" a="1"/>
  <c r="AO134" i="38" s="1"/>
  <c r="AO133" i="38" a="1"/>
  <c r="AO133" i="38" s="1"/>
  <c r="DN135" i="38" a="1"/>
  <c r="DN135" i="38" s="1"/>
  <c r="IS131" i="38" a="1"/>
  <c r="IS131" i="38" s="1"/>
  <c r="CQ131" i="38" a="1"/>
  <c r="CQ131" i="38" s="1"/>
  <c r="IK134" i="38" a="1"/>
  <c r="IK134" i="38" s="1"/>
  <c r="GC132" i="38" a="1"/>
  <c r="GC132" i="38" s="1"/>
  <c r="FB132" i="38" a="1"/>
  <c r="FB132" i="38" s="1"/>
  <c r="FB137" i="38" a="1"/>
  <c r="FB137" i="38" s="1"/>
  <c r="GU132" i="38" a="1"/>
  <c r="GU132" i="38" s="1"/>
  <c r="BZ135" i="38" a="1"/>
  <c r="BZ135" i="38" s="1"/>
  <c r="HE137" i="38" a="1"/>
  <c r="HE137" i="38" s="1"/>
  <c r="DO133" i="38" a="1"/>
  <c r="DO133" i="38" s="1"/>
  <c r="JE135" i="38" a="1"/>
  <c r="JE135" i="38" s="1"/>
  <c r="CZ131" i="38" a="1"/>
  <c r="CZ131" i="38" s="1"/>
  <c r="DW132" i="38" a="1"/>
  <c r="DW132" i="38" s="1"/>
  <c r="IS133" i="38" a="1"/>
  <c r="IS133" i="38" s="1"/>
  <c r="H136" i="38" a="1"/>
  <c r="H136" i="38" s="1"/>
  <c r="BR133" i="38" a="1"/>
  <c r="BR133" i="38" s="1"/>
  <c r="FK131" i="38" a="1"/>
  <c r="FK131" i="38" s="1"/>
  <c r="AV134" i="38" a="1"/>
  <c r="AV134" i="38" s="1"/>
  <c r="BX136" i="38" a="1"/>
  <c r="BX136" i="38" s="1"/>
  <c r="GJ134" i="38" a="1"/>
  <c r="GJ134" i="38" s="1"/>
  <c r="JH133" i="38" a="1"/>
  <c r="JH133" i="38" s="1"/>
  <c r="BP131" i="38" a="1"/>
  <c r="BP131" i="38" s="1"/>
  <c r="HD135" i="38" a="1"/>
  <c r="HD135" i="38" s="1"/>
  <c r="GU131" i="38" a="1"/>
  <c r="GU131" i="38" s="1"/>
  <c r="IN133" i="38" a="1"/>
  <c r="IN133" i="38" s="1"/>
  <c r="BU137" i="38" a="1"/>
  <c r="BU137" i="38" s="1"/>
  <c r="FM133" i="38" a="1"/>
  <c r="FM133" i="38" s="1"/>
  <c r="GU135" i="38" a="1"/>
  <c r="GU135" i="38" s="1"/>
  <c r="N132" i="38" a="1"/>
  <c r="N132" i="38" s="1"/>
  <c r="CY131" i="38" a="1"/>
  <c r="CY131" i="38" s="1"/>
  <c r="JF134" i="38" a="1"/>
  <c r="JF134" i="38" s="1"/>
  <c r="HI132" i="38" a="1"/>
  <c r="HI132" i="38" s="1"/>
  <c r="FM132" i="38" a="1"/>
  <c r="FM132" i="38" s="1"/>
  <c r="FW137" i="38" a="1"/>
  <c r="FW137" i="38" s="1"/>
  <c r="HK132" i="38" a="1"/>
  <c r="HK132" i="38" s="1"/>
  <c r="CE135" i="38" a="1"/>
  <c r="CE135" i="38" s="1"/>
  <c r="HP137" i="38" a="1"/>
  <c r="HP137" i="38" s="1"/>
  <c r="EE133" i="38" a="1"/>
  <c r="EE133" i="38" s="1"/>
  <c r="JP135" i="38" a="1"/>
  <c r="JP135" i="38" s="1"/>
  <c r="DB131" i="38" a="1"/>
  <c r="DB131" i="38" s="1"/>
  <c r="EE132" i="38" a="1"/>
  <c r="EE132" i="38" s="1"/>
  <c r="JD133" i="38" a="1"/>
  <c r="JD133" i="38" s="1"/>
  <c r="X136" i="38" a="1"/>
  <c r="X136" i="38" s="1"/>
  <c r="CM133" i="38" a="1"/>
  <c r="CM133" i="38" s="1"/>
  <c r="V135" i="38" a="1"/>
  <c r="V135" i="38" s="1"/>
  <c r="GA136" i="38" a="1"/>
  <c r="GA136" i="38" s="1"/>
  <c r="IR133" i="38" a="1"/>
  <c r="IR133" i="38" s="1"/>
  <c r="AQ137" i="38" a="1"/>
  <c r="AQ137" i="38" s="1"/>
  <c r="BE137" i="38" a="1"/>
  <c r="BE137" i="38" s="1"/>
  <c r="CI137" i="38" a="1"/>
  <c r="CI137" i="38" s="1"/>
  <c r="EQ133" i="38" a="1"/>
  <c r="EQ133" i="38" s="1"/>
  <c r="AI136" i="38" a="1"/>
  <c r="AI136" i="38" s="1"/>
  <c r="DD134" i="38" a="1"/>
  <c r="DD134" i="38" s="1"/>
  <c r="GQ135" i="38" a="1"/>
  <c r="GQ135" i="38" s="1"/>
  <c r="AW136" i="38" a="1"/>
  <c r="AW136" i="38" s="1"/>
  <c r="EJ137" i="38" a="1"/>
  <c r="EJ137" i="38" s="1"/>
  <c r="BJ133" i="38" a="1"/>
  <c r="BJ133" i="38" s="1"/>
  <c r="GP134" i="38" a="1"/>
  <c r="GP134" i="38" s="1"/>
  <c r="IY137" i="38" a="1"/>
  <c r="IY137" i="38" s="1"/>
  <c r="BQ137" i="38" a="1"/>
  <c r="BQ137" i="38" s="1"/>
  <c r="EK136" i="38" a="1"/>
  <c r="EK136" i="38" s="1"/>
  <c r="IK137" i="38" a="1"/>
  <c r="IK137" i="38" s="1"/>
  <c r="HE134" i="38" a="1"/>
  <c r="HE134" i="38" s="1"/>
  <c r="AA133" i="38" a="1"/>
  <c r="AA133" i="38" s="1"/>
  <c r="AH132" i="38" a="1"/>
  <c r="AH132" i="38" s="1"/>
  <c r="IX137" i="38" a="1"/>
  <c r="IX137" i="38" s="1"/>
  <c r="DS136" i="38" a="1"/>
  <c r="DS136" i="38" s="1"/>
  <c r="AD131" i="38" a="1"/>
  <c r="AD131" i="38" s="1"/>
  <c r="CH135" i="38" a="1"/>
  <c r="CH135" i="38" s="1"/>
  <c r="AI131" i="38" a="1"/>
  <c r="AI131" i="38" s="1"/>
  <c r="U137" i="38" a="1"/>
  <c r="U137" i="38" s="1"/>
  <c r="AE132" i="38" a="1"/>
  <c r="AE132" i="38" s="1"/>
  <c r="ID136" i="38" a="1"/>
  <c r="ID136" i="38" s="1"/>
  <c r="W137" i="38" a="1"/>
  <c r="W137" i="38" s="1"/>
  <c r="CE133" i="38" a="1"/>
  <c r="CE133" i="38" s="1"/>
  <c r="IH135" i="38" a="1"/>
  <c r="IH135" i="38" s="1"/>
  <c r="W134" i="38" a="1"/>
  <c r="W134" i="38" s="1"/>
  <c r="DG135" i="38" a="1"/>
  <c r="DG135" i="38" s="1"/>
  <c r="IC135" i="38" a="1"/>
  <c r="IC135" i="38" s="1"/>
  <c r="IW137" i="38" a="1"/>
  <c r="IW137" i="38" s="1"/>
  <c r="IP132" i="38" a="1"/>
  <c r="IP132" i="38" s="1"/>
  <c r="ED134" i="38" a="1"/>
  <c r="ED134" i="38" s="1"/>
  <c r="ED137" i="38" a="1"/>
  <c r="ED137" i="38" s="1"/>
  <c r="HD136" i="38" a="1"/>
  <c r="HD136" i="38" s="1"/>
  <c r="EZ135" i="38" a="1"/>
  <c r="EZ135" i="38" s="1"/>
  <c r="BL132" i="38" a="1"/>
  <c r="BL132" i="38" s="1"/>
  <c r="GG131" i="38" a="1"/>
  <c r="GG131" i="38" s="1"/>
  <c r="IJ135" i="38" a="1"/>
  <c r="IJ135" i="38" s="1"/>
  <c r="IK135" i="38" a="1"/>
  <c r="IK135" i="38" s="1"/>
  <c r="H135" i="38" a="1"/>
  <c r="H135" i="38" s="1"/>
  <c r="HD131" i="38" a="1"/>
  <c r="HD131" i="38" s="1"/>
  <c r="EB131" i="38" a="1"/>
  <c r="EB131" i="38" s="1"/>
  <c r="FF134" i="38" a="1"/>
  <c r="FF134" i="38" s="1"/>
  <c r="DK137" i="38" a="1"/>
  <c r="DK137" i="38" s="1"/>
  <c r="GV136" i="38" a="1"/>
  <c r="GV136" i="38" s="1"/>
  <c r="BZ136" i="38" a="1"/>
  <c r="BZ136" i="38" s="1"/>
  <c r="K133" i="38" a="1"/>
  <c r="K133" i="38" s="1"/>
  <c r="CV132" i="38" a="1"/>
  <c r="CV132" i="38" s="1"/>
  <c r="BH136" i="38" a="1"/>
  <c r="BH136" i="38" s="1"/>
  <c r="HN135" i="38" a="1"/>
  <c r="HN135" i="38" s="1"/>
  <c r="GN134" i="38" a="1"/>
  <c r="GN134" i="38" s="1"/>
  <c r="GY137" i="38" a="1"/>
  <c r="GY137" i="38" s="1"/>
  <c r="AJ132" i="38" a="1"/>
  <c r="AJ132" i="38" s="1"/>
  <c r="CK136" i="38" a="1"/>
  <c r="CK136" i="38" s="1"/>
  <c r="GV132" i="38" a="1"/>
  <c r="GV132" i="38" s="1"/>
  <c r="CU136" i="38" a="1"/>
  <c r="CU136" i="38" s="1"/>
  <c r="HQ137" i="38" a="1"/>
  <c r="HQ137" i="38" s="1"/>
  <c r="GO137" i="38" a="1"/>
  <c r="GO137" i="38" s="1"/>
  <c r="AW131" i="38" a="1"/>
  <c r="AW131" i="38" s="1"/>
  <c r="HR132" i="38" a="1"/>
  <c r="HR132" i="38" s="1"/>
  <c r="BL135" i="38" a="1"/>
  <c r="BL135" i="38" s="1"/>
  <c r="ES136" i="38" a="1"/>
  <c r="ES136" i="38" s="1"/>
  <c r="EA131" i="38" a="1"/>
  <c r="EA131" i="38" s="1"/>
  <c r="EY136" i="38" a="1"/>
  <c r="EY136" i="38" s="1"/>
  <c r="BA132" i="38" a="1"/>
  <c r="BA132" i="38" s="1"/>
  <c r="DD137" i="38" a="1"/>
  <c r="DD137" i="38" s="1"/>
  <c r="HM131" i="38" a="1"/>
  <c r="HM131" i="38" s="1"/>
  <c r="HM134" i="38" a="1"/>
  <c r="HM134" i="38" s="1"/>
  <c r="JB132" i="38" a="1"/>
  <c r="JB132" i="38" s="1"/>
  <c r="EG135" i="38" a="1"/>
  <c r="EG135" i="38" s="1"/>
  <c r="GT136" i="38" a="1"/>
  <c r="GT136" i="38" s="1"/>
  <c r="JO137" i="38" a="1"/>
  <c r="JO137" i="38" s="1"/>
  <c r="FJ131" i="38" a="1"/>
  <c r="FJ131" i="38" s="1"/>
  <c r="BK132" i="38" a="1"/>
  <c r="BK132" i="38" s="1"/>
  <c r="IB132" i="38" a="1"/>
  <c r="IB132" i="38" s="1"/>
  <c r="FA133" i="38" a="1"/>
  <c r="FA133" i="38" s="1"/>
  <c r="EL134" i="38" a="1"/>
  <c r="EL134" i="38" s="1"/>
  <c r="EU135" i="38" a="1"/>
  <c r="EU135" i="38" s="1"/>
  <c r="HK136" i="38" a="1"/>
  <c r="HK136" i="38" s="1"/>
  <c r="CG132" i="38" a="1"/>
  <c r="CG132" i="38" s="1"/>
  <c r="HO134" i="38" a="1"/>
  <c r="HO134" i="38" s="1"/>
  <c r="CQ137" i="38" a="1"/>
  <c r="CQ137" i="38" s="1"/>
  <c r="J131" i="38" a="1"/>
  <c r="J131" i="38" s="1"/>
  <c r="GD134" i="38" a="1"/>
  <c r="GD134" i="38" s="1"/>
  <c r="JN136" i="38" a="1"/>
  <c r="JN136" i="38" s="1"/>
  <c r="IO133" i="38" a="1"/>
  <c r="IO133" i="38" s="1"/>
  <c r="P131" i="38" a="1"/>
  <c r="P131" i="38" s="1"/>
  <c r="BT131" i="38" a="1"/>
  <c r="BT131" i="38" s="1"/>
  <c r="FF136" i="38" a="1"/>
  <c r="FF136" i="38" s="1"/>
  <c r="DC132" i="38" a="1"/>
  <c r="DC132" i="38" s="1"/>
  <c r="GW134" i="38" a="1"/>
  <c r="GW134" i="38" s="1"/>
  <c r="IZ136" i="38" a="1"/>
  <c r="IZ136" i="38" s="1"/>
  <c r="CH132" i="38" a="1"/>
  <c r="CH132" i="38" s="1"/>
  <c r="CU134" i="38" a="1"/>
  <c r="CU134" i="38" s="1"/>
  <c r="EX136" i="38" a="1"/>
  <c r="EX136" i="38" s="1"/>
  <c r="CX131" i="38" a="1"/>
  <c r="CX131" i="38" s="1"/>
  <c r="AM132" i="38" a="1"/>
  <c r="AM132" i="38" s="1"/>
  <c r="X133" i="38" a="1"/>
  <c r="X133" i="38" s="1"/>
  <c r="DA134" i="38" a="1"/>
  <c r="DA134" i="38" s="1"/>
  <c r="AQ136" i="38" a="1"/>
  <c r="AQ136" i="38" s="1"/>
  <c r="BI132" i="38" a="1"/>
  <c r="BI132" i="38" s="1"/>
  <c r="JL135" i="38" a="1"/>
  <c r="JL135" i="38" s="1"/>
  <c r="EI135" i="38" a="1"/>
  <c r="EI135" i="38" s="1"/>
  <c r="HL136" i="38" a="1"/>
  <c r="HL136" i="38" s="1"/>
  <c r="GF136" i="38" a="1"/>
  <c r="GF136" i="38" s="1"/>
  <c r="BU133" i="38" a="1"/>
  <c r="BU133" i="38" s="1"/>
  <c r="EL132" i="38" a="1"/>
  <c r="EL132" i="38" s="1"/>
  <c r="CD136" i="38" a="1"/>
  <c r="CD136" i="38" s="1"/>
  <c r="EE131" i="38" a="1"/>
  <c r="EE131" i="38" s="1"/>
  <c r="CK133" i="38" a="1"/>
  <c r="CK133" i="38" s="1"/>
  <c r="BG135" i="38" a="1"/>
  <c r="BG135" i="38" s="1"/>
  <c r="AC137" i="38" a="1"/>
  <c r="AC137" i="38" s="1"/>
  <c r="BV133" i="38" a="1"/>
  <c r="BV133" i="38" s="1"/>
  <c r="N137" i="38" a="1"/>
  <c r="N137" i="38" s="1"/>
  <c r="IT132" i="38" a="1"/>
  <c r="IT132" i="38" s="1"/>
  <c r="DT135" i="38" a="1"/>
  <c r="DT135" i="38" s="1"/>
  <c r="JK137" i="38" a="1"/>
  <c r="JK137" i="38" s="1"/>
  <c r="GD131" i="38" a="1"/>
  <c r="GD131" i="38" s="1"/>
  <c r="IV132" i="38" a="1"/>
  <c r="IV132" i="38" s="1"/>
  <c r="BI134" i="38" a="1"/>
  <c r="BI134" i="38" s="1"/>
  <c r="DV135" i="38" a="1"/>
  <c r="DV135" i="38" s="1"/>
  <c r="GN136" i="38" a="1"/>
  <c r="GN136" i="38" s="1"/>
  <c r="O131" i="38" a="1"/>
  <c r="O131" i="38" s="1"/>
  <c r="CX132" i="38" a="1"/>
  <c r="CX132" i="38" s="1"/>
  <c r="FV133" i="38" a="1"/>
  <c r="FV133" i="38" s="1"/>
  <c r="IN134" i="38" a="1"/>
  <c r="IN134" i="38" s="1"/>
  <c r="AP136" i="38" a="1"/>
  <c r="AP136" i="38" s="1"/>
  <c r="DN137" i="38" a="1"/>
  <c r="DN137" i="38" s="1"/>
  <c r="DN131" i="38" a="1"/>
  <c r="DN131" i="38" s="1"/>
  <c r="IT131" i="38" a="1"/>
  <c r="IT131" i="38" s="1"/>
  <c r="EZ132" i="38" a="1"/>
  <c r="EZ132" i="38" s="1"/>
  <c r="BD133" i="38" a="1"/>
  <c r="BD133" i="38" s="1"/>
  <c r="Y134" i="38" a="1"/>
  <c r="Y134" i="38" s="1"/>
  <c r="J135" i="38" a="1"/>
  <c r="J135" i="38" s="1"/>
  <c r="BL136" i="38" a="1"/>
  <c r="BL136" i="38" s="1"/>
  <c r="EG137" i="38" a="1"/>
  <c r="EG137" i="38" s="1"/>
  <c r="FR133" i="38" a="1"/>
  <c r="FR133" i="38" s="1"/>
  <c r="AT136" i="38" a="1"/>
  <c r="AT136" i="38" s="1"/>
  <c r="Z134" i="38" a="1"/>
  <c r="Z134" i="38" s="1"/>
  <c r="G136" i="38" a="1"/>
  <c r="G136" i="38" s="1"/>
  <c r="IL135" i="38" a="1"/>
  <c r="IL135" i="38" s="1"/>
  <c r="EA132" i="38" a="1"/>
  <c r="EA132" i="38" s="1"/>
  <c r="AT132" i="38" a="1"/>
  <c r="AT132" i="38" s="1"/>
  <c r="IW135" i="38" a="1"/>
  <c r="IW135" i="38" s="1"/>
  <c r="DG131" i="38" a="1"/>
  <c r="DG131" i="38" s="1"/>
  <c r="AJ133" i="38" a="1"/>
  <c r="AJ133" i="38" s="1"/>
  <c r="F135" i="38" a="1"/>
  <c r="F135" i="38" s="1"/>
  <c r="IM136" i="38" a="1"/>
  <c r="IM136" i="38" s="1"/>
  <c r="IO132" i="38" a="1"/>
  <c r="IO132" i="38" s="1"/>
  <c r="GG136" i="38" a="1"/>
  <c r="GG136" i="38" s="1"/>
  <c r="GH132" i="38" a="1"/>
  <c r="GH132" i="38" s="1"/>
  <c r="BH135" i="38" a="1"/>
  <c r="BH135" i="38" s="1"/>
  <c r="HC137" i="38" a="1"/>
  <c r="HC137" i="38" s="1"/>
  <c r="EX131" i="38" a="1"/>
  <c r="EX131" i="38" s="1"/>
  <c r="HP132" i="38" a="1"/>
  <c r="HP132" i="38" s="1"/>
  <c r="AC134" i="38" a="1"/>
  <c r="AC134" i="38" s="1"/>
  <c r="CP135" i="38" a="1"/>
  <c r="CP135" i="38" s="1"/>
  <c r="FH136" i="38" a="1"/>
  <c r="FH136" i="38" s="1"/>
  <c r="IF137" i="38" a="1"/>
  <c r="IF137" i="38" s="1"/>
  <c r="BR132" i="38" a="1"/>
  <c r="BR132" i="38" s="1"/>
  <c r="EP133" i="38" a="1"/>
  <c r="EP133" i="38" s="1"/>
  <c r="HH134" i="38" a="1"/>
  <c r="HH134" i="38" s="1"/>
  <c r="J136" i="38" a="1"/>
  <c r="J136" i="38" s="1"/>
  <c r="CH137" i="38" a="1"/>
  <c r="CH137" i="38" s="1"/>
  <c r="DF131" i="38" a="1"/>
  <c r="DF131" i="38" s="1"/>
  <c r="ID131" i="38" a="1"/>
  <c r="ID131" i="38" s="1"/>
  <c r="EJ132" i="38" a="1"/>
  <c r="EJ132" i="38" s="1"/>
  <c r="AN133" i="38" a="1"/>
  <c r="AN133" i="38" s="1"/>
  <c r="JI133" i="38" a="1"/>
  <c r="JI133" i="38" s="1"/>
  <c r="IT134" i="38" a="1"/>
  <c r="IT134" i="38" s="1"/>
  <c r="AA136" i="38" a="1"/>
  <c r="AA136" i="38" s="1"/>
  <c r="CS137" i="38" a="1"/>
  <c r="CS137" i="38" s="1"/>
  <c r="DF133" i="38" a="1"/>
  <c r="DF133" i="38" s="1"/>
  <c r="IS135" i="38" a="1"/>
  <c r="IS135" i="38" s="1"/>
  <c r="U131" i="38" a="1"/>
  <c r="U131" i="38" s="1"/>
  <c r="EK137" i="38" a="1"/>
  <c r="EK137" i="38" s="1"/>
  <c r="AP134" i="38" a="1"/>
  <c r="AP134" i="38" s="1"/>
  <c r="AN131" i="38" a="1"/>
  <c r="AN131" i="38" s="1"/>
  <c r="IP131" i="38" a="1"/>
  <c r="IP131" i="38" s="1"/>
  <c r="JA137" i="38" a="1"/>
  <c r="JA137" i="38" s="1"/>
  <c r="EE137" i="38" a="1"/>
  <c r="EE137" i="38" s="1"/>
  <c r="G137" i="38" a="1"/>
  <c r="G137" i="38" s="1"/>
  <c r="ET136" i="38" a="1"/>
  <c r="ET136" i="38" s="1"/>
  <c r="V136" i="38" a="1"/>
  <c r="V136" i="38" s="1"/>
  <c r="FI135" i="38" a="1"/>
  <c r="FI135" i="38" s="1"/>
  <c r="AK135" i="38" a="1"/>
  <c r="AK135" i="38" s="1"/>
  <c r="FX134" i="38" a="1"/>
  <c r="FX134" i="38" s="1"/>
  <c r="AZ134" i="38" a="1"/>
  <c r="AZ134" i="38" s="1"/>
  <c r="GM133" i="38" a="1"/>
  <c r="GM133" i="38" s="1"/>
  <c r="BO133" i="38" a="1"/>
  <c r="BO133" i="38" s="1"/>
  <c r="HB132" i="38" a="1"/>
  <c r="HB132" i="38" s="1"/>
  <c r="CD132" i="38" a="1"/>
  <c r="CD132" i="38" s="1"/>
  <c r="HQ131" i="38" a="1"/>
  <c r="HQ131" i="38" s="1"/>
  <c r="GN137" i="38" a="1"/>
  <c r="GN137" i="38" s="1"/>
  <c r="BP137" i="38" a="1"/>
  <c r="BP137" i="38" s="1"/>
  <c r="HC136" i="38" a="1"/>
  <c r="HC136" i="38" s="1"/>
  <c r="CE136" i="38" a="1"/>
  <c r="CE136" i="38" s="1"/>
  <c r="HR135" i="38" a="1"/>
  <c r="HR135" i="38" s="1"/>
  <c r="CT135" i="38" a="1"/>
  <c r="CT135" i="38" s="1"/>
  <c r="HB137" i="38" a="1"/>
  <c r="HB137" i="38" s="1"/>
  <c r="AP137" i="38" a="1"/>
  <c r="AP137" i="38" s="1"/>
  <c r="EL136" i="38" a="1"/>
  <c r="EL136" i="38" s="1"/>
  <c r="IF135" i="38" a="1"/>
  <c r="IF135" i="38" s="1"/>
  <c r="BT135" i="38" a="1"/>
  <c r="BT135" i="38" s="1"/>
  <c r="FP134" i="38" a="1"/>
  <c r="FP134" i="38" s="1"/>
  <c r="JJ133" i="38" a="1"/>
  <c r="JJ133" i="38" s="1"/>
  <c r="CX133" i="38" a="1"/>
  <c r="CX133" i="38" s="1"/>
  <c r="GT132" i="38" a="1"/>
  <c r="GT132" i="38" s="1"/>
  <c r="AC132" i="38" a="1"/>
  <c r="AC132" i="38" s="1"/>
  <c r="HY137" i="38" a="1"/>
  <c r="HY137" i="38" s="1"/>
  <c r="BH137" i="38" a="1"/>
  <c r="BH137" i="38" s="1"/>
  <c r="FD136" i="38" a="1"/>
  <c r="FD136" i="38" s="1"/>
  <c r="JC135" i="38" a="1"/>
  <c r="JC135" i="38" s="1"/>
  <c r="CL135" i="38" a="1"/>
  <c r="CL135" i="38" s="1"/>
  <c r="HQ134" i="38" a="1"/>
  <c r="HQ134" i="38" s="1"/>
  <c r="CS134" i="38" a="1"/>
  <c r="CS134" i="38" s="1"/>
  <c r="IF133" i="38" a="1"/>
  <c r="IF133" i="38" s="1"/>
  <c r="DH133" i="38" a="1"/>
  <c r="DH133" i="38" s="1"/>
  <c r="GD137" i="38" a="1"/>
  <c r="GD137" i="38" s="1"/>
  <c r="O137" i="38" a="1"/>
  <c r="O137" i="38" s="1"/>
  <c r="DI136" i="38" a="1"/>
  <c r="DI136" i="38" s="1"/>
  <c r="HH135" i="38" a="1"/>
  <c r="HH135" i="38" s="1"/>
  <c r="AS135" i="38" a="1"/>
  <c r="AS135" i="38" s="1"/>
  <c r="EM134" i="38" a="1"/>
  <c r="EM134" i="38" s="1"/>
  <c r="IL133" i="38" a="1"/>
  <c r="IL133" i="38" s="1"/>
  <c r="BW133" i="38" a="1"/>
  <c r="BW133" i="38" s="1"/>
  <c r="FQ132" i="38" a="1"/>
  <c r="FQ132" i="38" s="1"/>
  <c r="JP131" i="38" a="1"/>
  <c r="JP131" i="38" s="1"/>
  <c r="GV137" i="38" a="1"/>
  <c r="GV137" i="38" s="1"/>
  <c r="IE137" i="38" a="1"/>
  <c r="IE137" i="38" s="1"/>
  <c r="BN137" i="38" a="1"/>
  <c r="BN137" i="38" s="1"/>
  <c r="FM136" i="38" a="1"/>
  <c r="FM136" i="38" s="1"/>
  <c r="JI135" i="38" a="1"/>
  <c r="JI135" i="38" s="1"/>
  <c r="CR135" i="38" a="1"/>
  <c r="CR135" i="38" s="1"/>
  <c r="GQ134" i="38" a="1"/>
  <c r="GQ134" i="38" s="1"/>
  <c r="AB134" i="38" a="1"/>
  <c r="AB134" i="38" s="1"/>
  <c r="DV133" i="38" a="1"/>
  <c r="DV133" i="38" s="1"/>
  <c r="HU132" i="38" a="1"/>
  <c r="HU132" i="38" s="1"/>
  <c r="BF132" i="38" a="1"/>
  <c r="BF132" i="38" s="1"/>
  <c r="EZ131" i="38" a="1"/>
  <c r="EZ131" i="38" s="1"/>
  <c r="CK137" i="38" a="1"/>
  <c r="CK137" i="38" s="1"/>
  <c r="GE136" i="38" a="1"/>
  <c r="GE136" i="38" s="1"/>
  <c r="P136" i="38" a="1"/>
  <c r="P136" i="38" s="1"/>
  <c r="DO135" i="38" a="1"/>
  <c r="DO135" i="38" s="1"/>
  <c r="IL134" i="38" a="1"/>
  <c r="IL134" i="38" s="1"/>
  <c r="DN134" i="38" a="1"/>
  <c r="DN134" i="38" s="1"/>
  <c r="JA133" i="38" a="1"/>
  <c r="JA133" i="38" s="1"/>
  <c r="EC133" i="38" a="1"/>
  <c r="EC133" i="38" s="1"/>
  <c r="JP132" i="38" a="1"/>
  <c r="JP132" i="38" s="1"/>
  <c r="ER132" i="38" a="1"/>
  <c r="ER132" i="38" s="1"/>
  <c r="T132" i="38" a="1"/>
  <c r="T132" i="38" s="1"/>
  <c r="FG131" i="38" a="1"/>
  <c r="FG131" i="38" s="1"/>
  <c r="CN131" i="38" a="1"/>
  <c r="CN131" i="38" s="1"/>
  <c r="CX137" i="38" a="1"/>
  <c r="CX137" i="38" s="1"/>
  <c r="DM136" i="38" a="1"/>
  <c r="DM136" i="38" s="1"/>
  <c r="EB135" i="38" a="1"/>
  <c r="EB135" i="38" s="1"/>
  <c r="EQ134" i="38" a="1"/>
  <c r="EQ134" i="38" s="1"/>
  <c r="FF133" i="38" a="1"/>
  <c r="FF133" i="38" s="1"/>
  <c r="FU132" i="38" a="1"/>
  <c r="FU132" i="38" s="1"/>
  <c r="GJ131" i="38" a="1"/>
  <c r="GJ131" i="38" s="1"/>
  <c r="FI137" i="38" a="1"/>
  <c r="FI137" i="38" s="1"/>
  <c r="FX136" i="38" a="1"/>
  <c r="FX136" i="38" s="1"/>
  <c r="GM135" i="38" a="1"/>
  <c r="GM135" i="38" s="1"/>
  <c r="HB134" i="38" a="1"/>
  <c r="HB134" i="38" s="1"/>
  <c r="HQ133" i="38" a="1"/>
  <c r="HQ133" i="38" s="1"/>
  <c r="IF132" i="38" a="1"/>
  <c r="IF132" i="38" s="1"/>
  <c r="IU131" i="38" a="1"/>
  <c r="IU131" i="38" s="1"/>
  <c r="BY131" i="38" a="1"/>
  <c r="BY131" i="38" s="1"/>
  <c r="BJ137" i="38" a="1"/>
  <c r="BJ137" i="38" s="1"/>
  <c r="CN135" i="38" a="1"/>
  <c r="CN135" i="38" s="1"/>
  <c r="DR133" i="38" a="1"/>
  <c r="DR133" i="38" s="1"/>
  <c r="EV131" i="38" a="1"/>
  <c r="EV131" i="38" s="1"/>
  <c r="FO135" i="38" a="1"/>
  <c r="FO135" i="38" s="1"/>
  <c r="GC133" i="38" a="1"/>
  <c r="GC133" i="38" s="1"/>
  <c r="BZ137" i="38" a="1"/>
  <c r="BZ137" i="38" s="1"/>
  <c r="FN131" i="38" a="1"/>
  <c r="FN131" i="38" s="1"/>
  <c r="JO135" i="38" a="1"/>
  <c r="JO135" i="38" s="1"/>
  <c r="AL132" i="38" a="1"/>
  <c r="AL132" i="38" s="1"/>
  <c r="CF135" i="38" a="1"/>
  <c r="CF135" i="38" s="1"/>
  <c r="DR131" i="38" a="1"/>
  <c r="DR131" i="38" s="1"/>
  <c r="AS133" i="38" a="1"/>
  <c r="AS133" i="38" s="1"/>
  <c r="JK135" i="38" a="1"/>
  <c r="JK135" i="38" s="1"/>
  <c r="CZ135" i="38" a="1"/>
  <c r="CZ135" i="38" s="1"/>
  <c r="DP137" i="38" a="1"/>
  <c r="DP137" i="38" s="1"/>
  <c r="IJ133" i="38" a="1"/>
  <c r="IJ133" i="38" s="1"/>
  <c r="FV136" i="38" a="1"/>
  <c r="FV136" i="38" s="1"/>
  <c r="EB133" i="38" a="1"/>
  <c r="EB133" i="38" s="1"/>
  <c r="BT137" i="38" a="1"/>
  <c r="BT137" i="38" s="1"/>
  <c r="DF137" i="38" a="1"/>
  <c r="DF137" i="38" s="1"/>
  <c r="GF135" i="38" a="1"/>
  <c r="GF135" i="38" s="1"/>
  <c r="HJ131" i="38" a="1"/>
  <c r="HJ131" i="38" s="1"/>
  <c r="CO134" i="38" a="1"/>
  <c r="CO134" i="38" s="1"/>
  <c r="HT136" i="38" a="1"/>
  <c r="HT136" i="38" s="1"/>
  <c r="ED132" i="38" a="1"/>
  <c r="ED132" i="38" s="1"/>
  <c r="I135" i="38" a="1"/>
  <c r="I135" i="38" s="1"/>
  <c r="ET137" i="38" a="1"/>
  <c r="ET137" i="38" s="1"/>
  <c r="JJ131" i="38" a="1"/>
  <c r="JJ131" i="38" s="1"/>
  <c r="BT133" i="38" a="1"/>
  <c r="BT133" i="38" s="1"/>
  <c r="AE135" i="38" a="1"/>
  <c r="AE135" i="38" s="1"/>
  <c r="GS137" i="38" a="1"/>
  <c r="GS137" i="38" s="1"/>
  <c r="DF136" i="38" a="1"/>
  <c r="DF136" i="38" s="1"/>
  <c r="BW135" i="38" a="1"/>
  <c r="BW135" i="38" s="1"/>
  <c r="EU131" i="38" a="1"/>
  <c r="EU131" i="38" s="1"/>
  <c r="JF133" i="38" a="1"/>
  <c r="JF133" i="38" s="1"/>
  <c r="BB131" i="38" a="1"/>
  <c r="BB131" i="38" s="1"/>
  <c r="GH135" i="38" a="1"/>
  <c r="GH135" i="38" s="1"/>
  <c r="W133" i="38" a="1"/>
  <c r="W133" i="38" s="1"/>
  <c r="BB137" i="38" a="1"/>
  <c r="BB137" i="38" s="1"/>
  <c r="EM132" i="38" a="1"/>
  <c r="EM132" i="38" s="1"/>
  <c r="JE134" i="38" a="1"/>
  <c r="JE134" i="38" s="1"/>
  <c r="ED133" i="38" a="1"/>
  <c r="ED133" i="38" s="1"/>
  <c r="JE133" i="38" a="1"/>
  <c r="JE133" i="38" s="1"/>
  <c r="EV137" i="38" a="1"/>
  <c r="EV137" i="38" s="1"/>
  <c r="IF134" i="38" a="1"/>
  <c r="IF134" i="38" s="1"/>
  <c r="FL132" i="38" a="1"/>
  <c r="FL132" i="38" s="1"/>
  <c r="DD136" i="38" a="1"/>
  <c r="DD136" i="38" s="1"/>
  <c r="FP135" i="38" a="1"/>
  <c r="FP135" i="38" s="1"/>
  <c r="EI134" i="38" a="1"/>
  <c r="EI134" i="38" s="1"/>
  <c r="DA131" i="38" a="1"/>
  <c r="DA131" i="38" s="1"/>
  <c r="GV133" i="38" a="1"/>
  <c r="GV133" i="38" s="1"/>
  <c r="BP136" i="38" a="1"/>
  <c r="BP136" i="38" s="1"/>
  <c r="IK131" i="38" a="1"/>
  <c r="IK131" i="38" s="1"/>
  <c r="DP134" i="38" a="1"/>
  <c r="DP134" i="38" s="1"/>
  <c r="JA136" i="38" a="1"/>
  <c r="JA136" i="38" s="1"/>
  <c r="GH131" i="38" a="1"/>
  <c r="GH131" i="38" s="1"/>
  <c r="JC132" i="38" a="1"/>
  <c r="JC132" i="38" s="1"/>
  <c r="GC134" i="38" a="1"/>
  <c r="GC134" i="38" s="1"/>
  <c r="I137" i="38" a="1"/>
  <c r="I137" i="38" s="1"/>
  <c r="BI135" i="38" a="1"/>
  <c r="BI135" i="38" s="1"/>
  <c r="AZ133" i="38" a="1"/>
  <c r="AZ133" i="38" s="1"/>
  <c r="AM136" i="38" a="1"/>
  <c r="AM136" i="38" s="1"/>
  <c r="EN134" i="38" a="1"/>
  <c r="EN134" i="38" s="1"/>
  <c r="DK132" i="38" a="1"/>
  <c r="DK132" i="38" s="1"/>
  <c r="BC136" i="38" a="1"/>
  <c r="BC136" i="38" s="1"/>
  <c r="BX135" i="38" a="1"/>
  <c r="BX135" i="38" s="1"/>
  <c r="BW134" i="38" a="1"/>
  <c r="BW134" i="38" s="1"/>
  <c r="CK131" i="38" a="1"/>
  <c r="CK131" i="38" s="1"/>
  <c r="FP133" i="38" a="1"/>
  <c r="FP133" i="38" s="1"/>
  <c r="AJ136" i="38" a="1"/>
  <c r="AJ136" i="38" s="1"/>
  <c r="HE131" i="38" a="1"/>
  <c r="HE131" i="38" s="1"/>
  <c r="CJ134" i="38" a="1"/>
  <c r="CJ134" i="38" s="1"/>
  <c r="HU136" i="38" a="1"/>
  <c r="HU136" i="38" s="1"/>
  <c r="FR131" i="38" a="1"/>
  <c r="FR131" i="38" s="1"/>
  <c r="IM132" i="38" a="1"/>
  <c r="IM132" i="38" s="1"/>
  <c r="FB134" i="38" a="1"/>
  <c r="FB134" i="38" s="1"/>
  <c r="IF136" i="38" a="1"/>
  <c r="IF136" i="38" s="1"/>
  <c r="JH134" i="38" a="1"/>
  <c r="JH134" i="38" s="1"/>
  <c r="AS137" i="38" a="1"/>
  <c r="AS137" i="38" s="1"/>
  <c r="EW132" i="38" a="1"/>
  <c r="EW132" i="38" s="1"/>
  <c r="JH137" i="38" a="1"/>
  <c r="JH137" i="38" s="1"/>
  <c r="BC137" i="38" a="1"/>
  <c r="BC137" i="38" s="1"/>
  <c r="BR136" i="38" a="1"/>
  <c r="BR136" i="38" s="1"/>
  <c r="CG135" i="38" a="1"/>
  <c r="CG135" i="38" s="1"/>
  <c r="CV134" i="38" a="1"/>
  <c r="CV134" i="38" s="1"/>
  <c r="DK133" i="38" a="1"/>
  <c r="DK133" i="38" s="1"/>
  <c r="DZ132" i="38" a="1"/>
  <c r="DZ132" i="38" s="1"/>
  <c r="IJ137" i="38" a="1"/>
  <c r="IJ137" i="38" s="1"/>
  <c r="IY136" i="38" a="1"/>
  <c r="IY136" i="38" s="1"/>
  <c r="JN135" i="38" a="1"/>
  <c r="JN135" i="38" s="1"/>
  <c r="JM137" i="38" a="1"/>
  <c r="JM137" i="38" s="1"/>
  <c r="GX136" i="38" a="1"/>
  <c r="GX136" i="38" s="1"/>
  <c r="EF135" i="38" a="1"/>
  <c r="EF135" i="38" s="1"/>
  <c r="BK134" i="38" a="1"/>
  <c r="BK134" i="38" s="1"/>
  <c r="JF132" i="38" a="1"/>
  <c r="JF132" i="38" s="1"/>
  <c r="GN131" i="38" a="1"/>
  <c r="GN131" i="38" s="1"/>
  <c r="HP136" i="38" a="1"/>
  <c r="HP136" i="38" s="1"/>
  <c r="EX135" i="38" a="1"/>
  <c r="EX135" i="38" s="1"/>
  <c r="EO134" i="38" a="1"/>
  <c r="EO134" i="38" s="1"/>
  <c r="FD133" i="38" a="1"/>
  <c r="FD133" i="38" s="1"/>
  <c r="CA137" i="38" a="1"/>
  <c r="CA137" i="38" s="1"/>
  <c r="I136" i="38" a="1"/>
  <c r="I136" i="38" s="1"/>
  <c r="GY134" i="38" a="1"/>
  <c r="GY134" i="38" s="1"/>
  <c r="EI133" i="38" a="1"/>
  <c r="EI133" i="38" s="1"/>
  <c r="BQ132" i="38" a="1"/>
  <c r="BQ132" i="38" s="1"/>
  <c r="JD137" i="38" a="1"/>
  <c r="JD137" i="38" s="1"/>
  <c r="HY136" i="38" a="1"/>
  <c r="HY136" i="38" s="1"/>
  <c r="FD135" i="38" a="1"/>
  <c r="FD135" i="38" s="1"/>
  <c r="CN134" i="38" a="1"/>
  <c r="CN134" i="38" s="1"/>
  <c r="V133" i="38" a="1"/>
  <c r="V133" i="38" s="1"/>
  <c r="HL131" i="38" a="1"/>
  <c r="HL131" i="38" s="1"/>
  <c r="IQ136" i="38" a="1"/>
  <c r="IQ136" i="38" s="1"/>
  <c r="GA135" i="38" a="1"/>
  <c r="GA135" i="38" s="1"/>
  <c r="FJ134" i="38" a="1"/>
  <c r="FJ134" i="38" s="1"/>
  <c r="FY133" i="38" a="1"/>
  <c r="FY133" i="38" s="1"/>
  <c r="GN132" i="38" a="1"/>
  <c r="GN132" i="38" s="1"/>
  <c r="HC131" i="38" a="1"/>
  <c r="HC131" i="38" s="1"/>
  <c r="GP137" i="38" a="1"/>
  <c r="GP137" i="38" s="1"/>
  <c r="HT135" i="38" a="1"/>
  <c r="HT135" i="38" s="1"/>
  <c r="IX133" i="38" a="1"/>
  <c r="IX133" i="38" s="1"/>
  <c r="Q132" i="38" a="1"/>
  <c r="Q132" i="38" s="1"/>
  <c r="JP136" i="38" a="1"/>
  <c r="JP136" i="38" s="1"/>
  <c r="AI135" i="38" a="1"/>
  <c r="AI135" i="38" s="1"/>
  <c r="BM133" i="38" a="1"/>
  <c r="BM133" i="38" s="1"/>
  <c r="DU131" i="38" a="1"/>
  <c r="DU131" i="38" s="1"/>
  <c r="M136" i="38" a="1"/>
  <c r="M136" i="38" s="1"/>
  <c r="BU132" i="38" a="1"/>
  <c r="BU132" i="38" s="1"/>
  <c r="GR132" i="38" a="1"/>
  <c r="GR132" i="38" s="1"/>
  <c r="BU131" i="38" a="1"/>
  <c r="BU131" i="38" s="1"/>
  <c r="HU131" i="38" a="1"/>
  <c r="HU131" i="38" s="1"/>
  <c r="CL131" i="38" a="1"/>
  <c r="CL131" i="38" s="1"/>
  <c r="EM135" i="38" a="1"/>
  <c r="EM135" i="38" s="1"/>
  <c r="HB131" i="38" a="1"/>
  <c r="HB131" i="38" s="1"/>
  <c r="CF133" i="38" a="1"/>
  <c r="CF133" i="38" s="1"/>
  <c r="HO133" i="38" a="1"/>
  <c r="HO133" i="38" s="1"/>
  <c r="S132" i="38" a="1"/>
  <c r="S132" i="38" s="1"/>
  <c r="HV135" i="38" a="1"/>
  <c r="HV135" i="38" s="1"/>
  <c r="EY134" i="38" a="1"/>
  <c r="EY134" i="38" s="1"/>
  <c r="HJ133" i="38" a="1"/>
  <c r="HJ133" i="38" s="1"/>
  <c r="BE131" i="38" a="1"/>
  <c r="BE131" i="38" s="1"/>
  <c r="DD133" i="38" a="1"/>
  <c r="DD133" i="38" s="1"/>
  <c r="II135" i="38" a="1"/>
  <c r="II135" i="38" s="1"/>
  <c r="BS131" i="38" a="1"/>
  <c r="BS131" i="38" s="1"/>
  <c r="X134" i="38" a="1"/>
  <c r="X134" i="38" s="1"/>
  <c r="FI136" i="38" a="1"/>
  <c r="FI136" i="38" s="1"/>
  <c r="EP131" i="38" a="1"/>
  <c r="EP131" i="38" s="1"/>
  <c r="HG132" i="38" a="1"/>
  <c r="HG132" i="38" s="1"/>
  <c r="DF134" i="38" a="1"/>
  <c r="DF134" i="38" s="1"/>
  <c r="FT136" i="38" a="1"/>
  <c r="FT136" i="38" s="1"/>
  <c r="EJ134" i="38" a="1"/>
  <c r="EJ134" i="38" s="1"/>
  <c r="EI131" i="38" a="1"/>
  <c r="EI131" i="38" s="1"/>
  <c r="R131" i="38" a="1"/>
  <c r="R131" i="38" s="1"/>
  <c r="FL131" i="38" a="1"/>
  <c r="FL131" i="38" s="1"/>
  <c r="EQ137" i="38" a="1"/>
  <c r="EQ137" i="38" s="1"/>
  <c r="IS134" i="38" a="1"/>
  <c r="IS134" i="38" s="1"/>
  <c r="DY132" i="38" a="1"/>
  <c r="DY132" i="38" s="1"/>
  <c r="GO136" i="38" a="1"/>
  <c r="GO136" i="38" s="1"/>
  <c r="CA132" i="38" a="1"/>
  <c r="CA132" i="38" s="1"/>
  <c r="FM134" i="38" a="1"/>
  <c r="FM134" i="38" s="1"/>
  <c r="ES132" i="38" a="1"/>
  <c r="ES132" i="38" s="1"/>
  <c r="X132" i="38" a="1"/>
  <c r="X132" i="38" s="1"/>
  <c r="HD133" i="38" a="1"/>
  <c r="HD133" i="38" s="1"/>
  <c r="IU133" i="38" a="1"/>
  <c r="IU133" i="38" s="1"/>
  <c r="AN132" i="38" a="1"/>
  <c r="AN132" i="38" s="1"/>
  <c r="IQ135" i="38" a="1"/>
  <c r="IQ135" i="38" s="1"/>
  <c r="GE134" i="38" a="1"/>
  <c r="GE134" i="38" s="1"/>
  <c r="IE133" i="38" a="1"/>
  <c r="IE133" i="38" s="1"/>
  <c r="BM131" i="38" a="1"/>
  <c r="BM131" i="38" s="1"/>
  <c r="DI133" i="38" a="1"/>
  <c r="DI133" i="38" s="1"/>
  <c r="IT135" i="38" a="1"/>
  <c r="IT135" i="38" s="1"/>
  <c r="FI131" i="38" a="1"/>
  <c r="FI131" i="38" s="1"/>
  <c r="AI134" i="38" a="1"/>
  <c r="AI134" i="38" s="1"/>
  <c r="FN136" i="38" a="1"/>
  <c r="FN136" i="38" s="1"/>
  <c r="ET131" i="38" a="1"/>
  <c r="ET131" i="38" s="1"/>
  <c r="HL132" i="38" a="1"/>
  <c r="HL132" i="38" s="1"/>
  <c r="DQ134" i="38" a="1"/>
  <c r="DQ134" i="38" s="1"/>
  <c r="GJ136" i="38" a="1"/>
  <c r="GJ136" i="38" s="1"/>
  <c r="FC134" i="38" a="1"/>
  <c r="FC134" i="38" s="1"/>
  <c r="EQ131" i="38" a="1"/>
  <c r="EQ131" i="38" s="1"/>
  <c r="BI136" i="38" a="1"/>
  <c r="BI136" i="38" s="1"/>
  <c r="DW136" i="38" a="1"/>
  <c r="DW136" i="38" s="1"/>
  <c r="HK131" i="38" a="1"/>
  <c r="HK131" i="38" s="1"/>
  <c r="FL135" i="38" a="1"/>
  <c r="FL135" i="38" s="1"/>
  <c r="CX136" i="38" a="1"/>
  <c r="CX136" i="38" s="1"/>
  <c r="FF132" i="38" a="1"/>
  <c r="FF132" i="38" s="1"/>
  <c r="JL137" i="38" a="1"/>
  <c r="JL137" i="38" s="1"/>
  <c r="AL133" i="38" a="1"/>
  <c r="AL133" i="38" s="1"/>
  <c r="FU134" i="38" a="1"/>
  <c r="FU134" i="38" s="1"/>
  <c r="IR134" i="38" a="1"/>
  <c r="IR134" i="38" s="1"/>
  <c r="JM136" i="38" a="1"/>
  <c r="JM136" i="38" s="1"/>
  <c r="JE131" i="38" a="1"/>
  <c r="JE131" i="38" s="1"/>
  <c r="HE133" i="38" a="1"/>
  <c r="HE133" i="38" s="1"/>
  <c r="U136" i="38" a="1"/>
  <c r="U136" i="38" s="1"/>
  <c r="CU135" i="38" a="1"/>
  <c r="CU135" i="38" s="1"/>
  <c r="GS132" i="38" a="1"/>
  <c r="GS132" i="38" s="1"/>
  <c r="CM137" i="38" a="1"/>
  <c r="CM137" i="38" s="1"/>
  <c r="GE132" i="38" a="1"/>
  <c r="GE132" i="38" s="1"/>
  <c r="HL133" i="38" a="1"/>
  <c r="HL133" i="38" s="1"/>
  <c r="FV135" i="38" a="1"/>
  <c r="FV135" i="38" s="1"/>
  <c r="CA134" i="38" a="1"/>
  <c r="CA134" i="38" s="1"/>
  <c r="CG133" i="38" a="1"/>
  <c r="CG133" i="38" s="1"/>
  <c r="Y132" i="38" a="1"/>
  <c r="Y132" i="38" s="1"/>
  <c r="CU137" i="38" a="1"/>
  <c r="CU137" i="38" s="1"/>
  <c r="AS136" i="38" a="1"/>
  <c r="AS136" i="38" s="1"/>
  <c r="GP132" i="38" a="1"/>
  <c r="GP132" i="38" s="1"/>
  <c r="DE133" i="38" a="1"/>
  <c r="DE133" i="38" s="1"/>
  <c r="BE133" i="38" a="1"/>
  <c r="BE133" i="38" s="1"/>
  <c r="AL136" i="38" a="1"/>
  <c r="AL136" i="38" s="1"/>
  <c r="CT132" i="38" a="1"/>
  <c r="CT132" i="38" s="1"/>
  <c r="HZ137" i="38" a="1"/>
  <c r="HZ137" i="38" s="1"/>
  <c r="HM132" i="38" a="1"/>
  <c r="HM132" i="38" s="1"/>
  <c r="DI134" i="38" a="1"/>
  <c r="DI134" i="38" s="1"/>
  <c r="FK134" i="38" a="1"/>
  <c r="FK134" i="38" s="1"/>
  <c r="GH136" i="38" a="1"/>
  <c r="GH136" i="38" s="1"/>
  <c r="FX131" i="38" a="1"/>
  <c r="FX131" i="38" s="1"/>
  <c r="ES133" i="38" a="1"/>
  <c r="ES133" i="38" s="1"/>
  <c r="FH135" i="38" a="1"/>
  <c r="FH135" i="38" s="1"/>
  <c r="IH134" i="38" a="1"/>
  <c r="IH134" i="38" s="1"/>
  <c r="HH131" i="38" a="1"/>
  <c r="HH131" i="38" s="1"/>
  <c r="FJ132" i="38" a="1"/>
  <c r="FJ132" i="38" s="1"/>
  <c r="DQ132" i="38" a="1"/>
  <c r="DQ132" i="38" s="1"/>
  <c r="IC133" i="38" a="1"/>
  <c r="IC133" i="38" s="1"/>
  <c r="S133" i="38" a="1"/>
  <c r="S133" i="38" s="1"/>
  <c r="FM137" i="38" a="1"/>
  <c r="FM137" i="38" s="1"/>
  <c r="AF135" i="38" a="1"/>
  <c r="AF135" i="38" s="1"/>
  <c r="BN133" i="38" a="1"/>
  <c r="BN133" i="38" s="1"/>
  <c r="HZ132" i="38" a="1"/>
  <c r="HZ132" i="38" s="1"/>
  <c r="GJ137" i="38" a="1"/>
  <c r="GJ137" i="38" s="1"/>
  <c r="HV136" i="38" a="1"/>
  <c r="HV136" i="38" s="1"/>
  <c r="EH132" i="38" a="1"/>
  <c r="EH132" i="38" s="1"/>
  <c r="DA136" i="38" a="1"/>
  <c r="DA136" i="38" s="1"/>
  <c r="AJ135" i="38" a="1"/>
  <c r="AJ135" i="38" s="1"/>
  <c r="H134" i="38" a="1"/>
  <c r="H134" i="38" s="1"/>
  <c r="EL131" i="38" a="1"/>
  <c r="EL131" i="38" s="1"/>
  <c r="CF137" i="38" a="1"/>
  <c r="CF137" i="38" s="1"/>
  <c r="GO132" i="38" a="1"/>
  <c r="GO132" i="38" s="1"/>
  <c r="HA132" i="38" a="1"/>
  <c r="HA132" i="38" s="1"/>
  <c r="FC133" i="38" a="1"/>
  <c r="FC133" i="38" s="1"/>
  <c r="CO136" i="38" a="1"/>
  <c r="CO136" i="38" s="1"/>
  <c r="GI134" i="38" a="1"/>
  <c r="GI134" i="38" s="1"/>
  <c r="ET133" i="38" a="1"/>
  <c r="ET133" i="38" s="1"/>
  <c r="DV137" i="38" a="1"/>
  <c r="DV137" i="38" s="1"/>
  <c r="JN133" i="38" a="1"/>
  <c r="JN133" i="38" s="1"/>
  <c r="DJ135" i="38" a="1"/>
  <c r="DJ135" i="38" s="1"/>
  <c r="CL137" i="38" a="1"/>
  <c r="CL137" i="38" s="1"/>
  <c r="HS135" i="38" a="1"/>
  <c r="HS135" i="38" s="1"/>
  <c r="GP135" i="38" a="1"/>
  <c r="GP135" i="38" s="1"/>
  <c r="FY135" i="38" a="1"/>
  <c r="FY135" i="38" s="1"/>
  <c r="IV133" i="38" a="1"/>
  <c r="IV133" i="38" s="1"/>
  <c r="U133" i="38" a="1"/>
  <c r="U133" i="38" s="1"/>
  <c r="DP133" i="38" a="1"/>
  <c r="DP133" i="38" s="1"/>
  <c r="O136" i="38" a="1"/>
  <c r="O136" i="38" s="1"/>
  <c r="BO134" i="38" a="1"/>
  <c r="BO134" i="38" s="1"/>
  <c r="HI135" i="38" a="1"/>
  <c r="HI135" i="38" s="1"/>
  <c r="V137" i="38" a="1"/>
  <c r="V137" i="38" s="1"/>
  <c r="CP131" i="38" a="1"/>
  <c r="CP131" i="38" s="1"/>
  <c r="GX131" i="38" a="1"/>
  <c r="GX131" i="38" s="1"/>
  <c r="DD132" i="38" a="1"/>
  <c r="DD132" i="38" s="1"/>
  <c r="H133" i="38" a="1"/>
  <c r="H133" i="38" s="1"/>
  <c r="HM133" i="38" a="1"/>
  <c r="HM133" i="38" s="1"/>
  <c r="GX134" i="38" a="1"/>
  <c r="GX134" i="38" s="1"/>
  <c r="HZ135" i="38" a="1"/>
  <c r="HZ135" i="38" s="1"/>
  <c r="AG137" i="38" a="1"/>
  <c r="AG137" i="38" s="1"/>
  <c r="IS132" i="38" a="1"/>
  <c r="IS132" i="38" s="1"/>
  <c r="DU135" i="38" a="1"/>
  <c r="DU135" i="38" s="1"/>
  <c r="JE137" i="38" a="1"/>
  <c r="JE137" i="38" s="1"/>
  <c r="CL134" i="38" a="1"/>
  <c r="CL134" i="38" s="1"/>
  <c r="AQ131" i="38" a="1"/>
  <c r="AQ131" i="38" s="1"/>
  <c r="AX131" i="38" a="1"/>
  <c r="AX131" i="38" s="1"/>
  <c r="HZ134" i="38" a="1"/>
  <c r="HZ134" i="38" s="1"/>
  <c r="J133" i="38" a="1"/>
  <c r="J133" i="38" s="1"/>
  <c r="HN132" i="38" a="1"/>
  <c r="HN132" i="38" s="1"/>
  <c r="I131" i="38" a="1"/>
  <c r="I131" i="38" s="1"/>
  <c r="L133" i="38" a="1"/>
  <c r="L133" i="38" s="1"/>
  <c r="BJ135" i="38" a="1"/>
  <c r="BJ135" i="38" s="1"/>
  <c r="FD137" i="38" a="1"/>
  <c r="FD137" i="38" s="1"/>
  <c r="HF132" i="38" a="1"/>
  <c r="HF132" i="38" s="1"/>
  <c r="JD134" i="38" a="1"/>
  <c r="JD134" i="38" s="1"/>
  <c r="K137" i="38" a="1"/>
  <c r="K137" i="38" s="1"/>
  <c r="ED131" i="38" a="1"/>
  <c r="ED131" i="38" s="1"/>
  <c r="CY132" i="38" a="1"/>
  <c r="CY132" i="38" s="1"/>
  <c r="CJ133" i="38" a="1"/>
  <c r="CJ133" i="38" s="1"/>
  <c r="GS134" i="38" a="1"/>
  <c r="GS134" i="38" s="1"/>
  <c r="FO136" i="38" a="1"/>
  <c r="FO136" i="38" s="1"/>
  <c r="AT133" i="38" a="1"/>
  <c r="AT133" i="38" s="1"/>
  <c r="IW136" i="38" a="1"/>
  <c r="IW136" i="38" s="1"/>
  <c r="CU131" i="38" a="1"/>
  <c r="CU131" i="38" s="1"/>
  <c r="BW131" i="38" a="1"/>
  <c r="BW131" i="38" s="1"/>
  <c r="IH131" i="38" a="1"/>
  <c r="IH131" i="38" s="1"/>
  <c r="AQ135" i="38" a="1"/>
  <c r="AQ135" i="38" s="1"/>
  <c r="DW133" i="38" a="1"/>
  <c r="DW133" i="38" s="1"/>
  <c r="BO137" i="38" a="1"/>
  <c r="BO137" i="38" s="1"/>
  <c r="IM131" i="38" a="1"/>
  <c r="IM131" i="38" s="1"/>
  <c r="HI133" i="38" a="1"/>
  <c r="HI133" i="38" s="1"/>
  <c r="GE135" i="38" a="1"/>
  <c r="GE135" i="38" s="1"/>
  <c r="FA137" i="38" a="1"/>
  <c r="FA137" i="38" s="1"/>
  <c r="BG134" i="38" a="1"/>
  <c r="BG134" i="38" s="1"/>
  <c r="X131" i="38" a="1"/>
  <c r="X131" i="38" s="1"/>
  <c r="EX133" i="38" a="1"/>
  <c r="EX133" i="38" s="1"/>
  <c r="AH136" i="38" a="1"/>
  <c r="AH136" i="38" s="1"/>
  <c r="AO131" i="38" a="1"/>
  <c r="AO131" i="38" s="1"/>
  <c r="JK131" i="38" a="1"/>
  <c r="JK131" i="38" s="1"/>
  <c r="BX133" i="38" a="1"/>
  <c r="BX133" i="38" s="1"/>
  <c r="EK134" i="38" a="1"/>
  <c r="EK134" i="38" s="1"/>
  <c r="HC135" i="38" a="1"/>
  <c r="HC135" i="38" s="1"/>
  <c r="P137" i="38" a="1"/>
  <c r="P137" i="38" s="1"/>
  <c r="BC131" i="38" a="1"/>
  <c r="BC131" i="38" s="1"/>
  <c r="GK132" i="38" a="1"/>
  <c r="GK132" i="38" s="1"/>
  <c r="JC133" i="38" a="1"/>
  <c r="JC133" i="38" s="1"/>
  <c r="BE135" i="38" a="1"/>
  <c r="BE135" i="38" s="1"/>
  <c r="EC136" i="38" a="1"/>
  <c r="EC136" i="38" s="1"/>
  <c r="GU137" i="38" a="1"/>
  <c r="GU137" i="38" s="1"/>
  <c r="EH131" i="38" a="1"/>
  <c r="EH131" i="38" s="1"/>
  <c r="AB132" i="38" a="1"/>
  <c r="AB132" i="38" s="1"/>
  <c r="GQ132" i="38" a="1"/>
  <c r="GQ132" i="38" s="1"/>
  <c r="CZ133" i="38" a="1"/>
  <c r="CZ133" i="38" s="1"/>
  <c r="CK134" i="38" a="1"/>
  <c r="CK134" i="38" s="1"/>
  <c r="CA135" i="38" a="1"/>
  <c r="CA135" i="38" s="1"/>
  <c r="EV136" i="38" a="1"/>
  <c r="EV136" i="38" s="1"/>
  <c r="GV131" i="38" a="1"/>
  <c r="GV131" i="38" s="1"/>
  <c r="BX134" i="38" a="1"/>
  <c r="BX134" i="38" s="1"/>
  <c r="HI136" i="38" a="1"/>
  <c r="HI136" i="38" s="1"/>
  <c r="IC137" i="38" a="1"/>
  <c r="IC137" i="38" s="1"/>
  <c r="IN137" i="38" a="1"/>
  <c r="IN137" i="38" s="1"/>
  <c r="HH137" i="38" a="1"/>
  <c r="HH137" i="38" s="1"/>
  <c r="CW134" i="38" a="1"/>
  <c r="CW134" i="38" s="1"/>
  <c r="AE133" i="38" a="1"/>
  <c r="AE133" i="38" s="1"/>
  <c r="IH136" i="38" a="1"/>
  <c r="IH136" i="38" s="1"/>
  <c r="GL131" i="38" a="1"/>
  <c r="GL131" i="38" s="1"/>
  <c r="FH133" i="38" a="1"/>
  <c r="FH133" i="38" s="1"/>
  <c r="ED135" i="38" a="1"/>
  <c r="ED135" i="38" s="1"/>
  <c r="CZ137" i="38" a="1"/>
  <c r="CZ137" i="38" s="1"/>
  <c r="HZ133" i="38" a="1"/>
  <c r="HZ133" i="38" s="1"/>
  <c r="GM137" i="38" a="1"/>
  <c r="GM137" i="38" s="1"/>
  <c r="CL133" i="38" a="1"/>
  <c r="CL133" i="38" s="1"/>
  <c r="IG135" i="38" a="1"/>
  <c r="IG135" i="38" s="1"/>
  <c r="Y131" i="38" a="1"/>
  <c r="Y131" i="38" s="1"/>
  <c r="IE131" i="38" a="1"/>
  <c r="IE131" i="38" s="1"/>
  <c r="AR133" i="38" a="1"/>
  <c r="AR133" i="38" s="1"/>
  <c r="DE134" i="38" a="1"/>
  <c r="DE134" i="38" s="1"/>
  <c r="FW135" i="38" a="1"/>
  <c r="FW135" i="38" s="1"/>
  <c r="IU136" i="38" a="1"/>
  <c r="IU136" i="38" s="1"/>
  <c r="AM131" i="38" a="1"/>
  <c r="AM131" i="38" s="1"/>
  <c r="FE132" i="38" a="1"/>
  <c r="FE132" i="38" s="1"/>
  <c r="HW133" i="38" a="1"/>
  <c r="HW133" i="38" s="1"/>
  <c r="Y135" i="38" a="1"/>
  <c r="Y135" i="38" s="1"/>
  <c r="CW136" i="38" a="1"/>
  <c r="CW136" i="38" s="1"/>
  <c r="FO137" i="38" a="1"/>
  <c r="FO137" i="38" s="1"/>
  <c r="DZ131" i="38" a="1"/>
  <c r="DZ131" i="38" s="1"/>
  <c r="L132" i="38" a="1"/>
  <c r="L132" i="38" s="1"/>
  <c r="GA132" i="38" a="1"/>
  <c r="GA132" i="38" s="1"/>
  <c r="CB133" i="38" a="1"/>
  <c r="CB133" i="38" s="1"/>
  <c r="BJ134" i="38" a="1"/>
  <c r="BJ134" i="38" s="1"/>
  <c r="AU135" i="38" a="1"/>
  <c r="AU135" i="38" s="1"/>
  <c r="DH136" i="38" a="1"/>
  <c r="DH136" i="38" s="1"/>
  <c r="IG137" i="38" a="1"/>
  <c r="IG137" i="38" s="1"/>
  <c r="L134" i="38" a="1"/>
  <c r="L134" i="38" s="1"/>
  <c r="EW136" i="38" a="1"/>
  <c r="EW136" i="38" s="1"/>
  <c r="DR134" i="38" a="1"/>
  <c r="DR134" i="38" s="1"/>
  <c r="FT134" i="38" a="1"/>
  <c r="FT134" i="38" s="1"/>
  <c r="HK135" i="38" a="1"/>
  <c r="HK135" i="38" s="1"/>
  <c r="GY133" i="38" a="1"/>
  <c r="GY133" i="38" s="1"/>
  <c r="AW133" i="38" a="1"/>
  <c r="AW133" i="38" s="1"/>
  <c r="HW137" i="38" a="1"/>
  <c r="HW137" i="38" s="1"/>
  <c r="CY137" i="38" a="1"/>
  <c r="CY137" i="38" s="1"/>
  <c r="IL136" i="38" a="1"/>
  <c r="IL136" i="38" s="1"/>
  <c r="DN136" i="38" a="1"/>
  <c r="DN136" i="38" s="1"/>
  <c r="JA135" i="38" a="1"/>
  <c r="JA135" i="38" s="1"/>
  <c r="EC135" i="38" a="1"/>
  <c r="EC135" i="38" s="1"/>
  <c r="JP134" i="38" a="1"/>
  <c r="JP134" i="38" s="1"/>
  <c r="ER134" i="38" a="1"/>
  <c r="ER134" i="38" s="1"/>
  <c r="T134" i="38" a="1"/>
  <c r="T134" i="38" s="1"/>
  <c r="FG133" i="38" a="1"/>
  <c r="FG133" i="38" s="1"/>
  <c r="AI133" i="38" a="1"/>
  <c r="AI133" i="38" s="1"/>
  <c r="FV132" i="38" a="1"/>
  <c r="FV132" i="38" s="1"/>
  <c r="AX132" i="38" a="1"/>
  <c r="AX132" i="38" s="1"/>
  <c r="GK131" i="38" a="1"/>
  <c r="GK131" i="38" s="1"/>
  <c r="FH137" i="38" a="1"/>
  <c r="FH137" i="38" s="1"/>
  <c r="AJ137" i="38" a="1"/>
  <c r="AJ137" i="38" s="1"/>
  <c r="FW136" i="38" a="1"/>
  <c r="FW136" i="38" s="1"/>
  <c r="AY136" i="38" a="1"/>
  <c r="AY136" i="38" s="1"/>
  <c r="GL135" i="38" a="1"/>
  <c r="GL135" i="38" s="1"/>
  <c r="BN135" i="38" a="1"/>
  <c r="BN135" i="38" s="1"/>
  <c r="FN137" i="38" a="1"/>
  <c r="FN137" i="38" s="1"/>
  <c r="JJ136" i="38" a="1"/>
  <c r="JJ136" i="38" s="1"/>
  <c r="CS136" i="38" a="1"/>
  <c r="CS136" i="38" s="1"/>
  <c r="GR135" i="38" a="1"/>
  <c r="GR135" i="38" s="1"/>
  <c r="AC135" i="38" a="1"/>
  <c r="AC135" i="38" s="1"/>
  <c r="DW134" i="38" a="1"/>
  <c r="DW134" i="38" s="1"/>
  <c r="HV133" i="38" a="1"/>
  <c r="HV133" i="38" s="1"/>
  <c r="BG133" i="38" a="1"/>
  <c r="BG133" i="38" s="1"/>
  <c r="FA132" i="38" a="1"/>
  <c r="FA132" i="38" s="1"/>
  <c r="IZ131" i="38" a="1"/>
  <c r="IZ131" i="38" s="1"/>
  <c r="GF137" i="38" a="1"/>
  <c r="GF137" i="38" s="1"/>
  <c r="Q137" i="38" a="1"/>
  <c r="Q137" i="38" s="1"/>
  <c r="DP136" i="38" a="1"/>
  <c r="DP136" i="38" s="1"/>
  <c r="HJ135" i="38" a="1"/>
  <c r="HJ135" i="38" s="1"/>
  <c r="AX135" i="38" a="1"/>
  <c r="AX135" i="38" s="1"/>
  <c r="GK134" i="38" a="1"/>
  <c r="GK134" i="38" s="1"/>
  <c r="BM134" i="38" a="1"/>
  <c r="BM134" i="38" s="1"/>
  <c r="GZ133" i="38" a="1"/>
  <c r="GZ133" i="38" s="1"/>
  <c r="JJ137" i="38" a="1"/>
  <c r="JJ137" i="38" s="1"/>
  <c r="EM137" i="38" a="1"/>
  <c r="EM137" i="38" s="1"/>
  <c r="IG136" i="38" a="1"/>
  <c r="IG136" i="38" s="1"/>
  <c r="BU136" i="38" a="1"/>
  <c r="BU136" i="38" s="1"/>
  <c r="FQ135" i="38" a="1"/>
  <c r="FQ135" i="38" s="1"/>
  <c r="JK134" i="38" a="1"/>
  <c r="JK134" i="38" s="1"/>
  <c r="CY134" i="38" a="1"/>
  <c r="CY134" i="38" s="1"/>
  <c r="GU133" i="38" a="1"/>
  <c r="GU133" i="38" s="1"/>
  <c r="AD133" i="38" a="1"/>
  <c r="AD133" i="38" s="1"/>
  <c r="EC132" i="38" a="1"/>
  <c r="EC132" i="38" s="1"/>
  <c r="HY131" i="38" a="1"/>
  <c r="HY131" i="38" s="1"/>
  <c r="FE137" i="38" a="1"/>
  <c r="FE137" i="38" s="1"/>
  <c r="GL137" i="38" a="1"/>
  <c r="GL137" i="38" s="1"/>
  <c r="Z137" i="38" a="1"/>
  <c r="Z137" i="38" s="1"/>
  <c r="DV136" i="38" a="1"/>
  <c r="DV136" i="38" s="1"/>
  <c r="HP135" i="38" a="1"/>
  <c r="HP135" i="38" s="1"/>
  <c r="BD135" i="38" a="1"/>
  <c r="BD135" i="38" s="1"/>
  <c r="EZ134" i="38" a="1"/>
  <c r="EZ134" i="38" s="1"/>
  <c r="IT133" i="38" a="1"/>
  <c r="IT133" i="38" s="1"/>
  <c r="CH133" i="38" a="1"/>
  <c r="CH133" i="38" s="1"/>
  <c r="GD132" i="38" a="1"/>
  <c r="GD132" i="38" s="1"/>
  <c r="M132" i="38" a="1"/>
  <c r="M132" i="38" s="1"/>
  <c r="HI137" i="38" a="1"/>
  <c r="HI137" i="38" s="1"/>
  <c r="AR137" i="38" a="1"/>
  <c r="AR137" i="38" s="1"/>
  <c r="EN136" i="38" a="1"/>
  <c r="EN136" i="38" s="1"/>
  <c r="IM135" i="38" a="1"/>
  <c r="IM135" i="38" s="1"/>
  <c r="BV135" i="38" a="1"/>
  <c r="BV135" i="38" s="1"/>
  <c r="HF134" i="38" a="1"/>
  <c r="HF134" i="38" s="1"/>
  <c r="CH134" i="38" a="1"/>
  <c r="CH134" i="38" s="1"/>
  <c r="HU133" i="38" a="1"/>
  <c r="HU133" i="38" s="1"/>
  <c r="CW133" i="38" a="1"/>
  <c r="CW133" i="38" s="1"/>
  <c r="IJ132" i="38" a="1"/>
  <c r="IJ132" i="38" s="1"/>
  <c r="DL132" i="38" a="1"/>
  <c r="DL132" i="38" s="1"/>
  <c r="IY131" i="38" a="1"/>
  <c r="IY131" i="38" s="1"/>
  <c r="EJ131" i="38" a="1"/>
  <c r="EJ131" i="38" s="1"/>
  <c r="BX131" i="38" a="1"/>
  <c r="BX131" i="38" s="1"/>
  <c r="AL137" i="38" a="1"/>
  <c r="AL137" i="38" s="1"/>
  <c r="BA136" i="38" a="1"/>
  <c r="BA136" i="38" s="1"/>
  <c r="BP135" i="38" a="1"/>
  <c r="BP135" i="38" s="1"/>
  <c r="CE134" i="38" a="1"/>
  <c r="CE134" i="38" s="1"/>
  <c r="CT133" i="38" a="1"/>
  <c r="CT133" i="38" s="1"/>
  <c r="DI132" i="38" a="1"/>
  <c r="DI132" i="38" s="1"/>
  <c r="BH131" i="38" a="1"/>
  <c r="BH131" i="38" s="1"/>
  <c r="CW137" i="38" a="1"/>
  <c r="CW137" i="38" s="1"/>
  <c r="DL136" i="38" a="1"/>
  <c r="DL136" i="38" s="1"/>
  <c r="EA135" i="38" a="1"/>
  <c r="EA135" i="38" s="1"/>
  <c r="EP134" i="38" a="1"/>
  <c r="EP134" i="38" s="1"/>
  <c r="FE133" i="38" a="1"/>
  <c r="FE133" i="38" s="1"/>
  <c r="FT132" i="38" a="1"/>
  <c r="FT132" i="38" s="1"/>
  <c r="GI131" i="38" a="1"/>
  <c r="GI131" i="38" s="1"/>
  <c r="AT131" i="38" a="1"/>
  <c r="AT131" i="38" s="1"/>
  <c r="GW136" i="38" a="1"/>
  <c r="GW136" i="38" s="1"/>
  <c r="IA134" i="38" a="1"/>
  <c r="IA134" i="38" s="1"/>
  <c r="JE132" i="38" a="1"/>
  <c r="JE132" i="38" s="1"/>
  <c r="EV132" i="38" a="1"/>
  <c r="EV132" i="38" s="1"/>
  <c r="GI133" i="38" a="1"/>
  <c r="GI133" i="38" s="1"/>
  <c r="EY135" i="38" a="1"/>
  <c r="EY135" i="38" s="1"/>
  <c r="Z133" i="38" a="1"/>
  <c r="Z133" i="38" s="1"/>
  <c r="IA132" i="38" a="1"/>
  <c r="IA132" i="38" s="1"/>
  <c r="FS136" i="38" a="1"/>
  <c r="FS136" i="38" s="1"/>
  <c r="IW132" i="38" a="1"/>
  <c r="IW132" i="38" s="1"/>
  <c r="IO135" i="38" a="1"/>
  <c r="IO135" i="38" s="1"/>
  <c r="HN131" i="38" a="1"/>
  <c r="HN131" i="38" s="1"/>
  <c r="HH133" i="38" a="1"/>
  <c r="HH133" i="38" s="1"/>
  <c r="IV136" i="38" a="1"/>
  <c r="IV136" i="38" s="1"/>
  <c r="BV137" i="38" a="1"/>
  <c r="BV137" i="38" s="1"/>
  <c r="ER133" i="38" a="1"/>
  <c r="ER133" i="38" s="1"/>
  <c r="GB137" i="38" a="1"/>
  <c r="GB137" i="38" s="1"/>
  <c r="AC131" i="38" a="1"/>
  <c r="AC131" i="38" s="1"/>
  <c r="DM134" i="38" a="1"/>
  <c r="DM134" i="38" s="1"/>
  <c r="GR131" i="38" a="1"/>
  <c r="GR131" i="38" s="1"/>
  <c r="IN131" i="38" a="1"/>
  <c r="IN131" i="38" s="1"/>
  <c r="IX136" i="38" a="1"/>
  <c r="IX136" i="38" s="1"/>
  <c r="DS132" i="38" a="1"/>
  <c r="DS132" i="38" s="1"/>
  <c r="IX134" i="38" a="1"/>
  <c r="IX134" i="38" s="1"/>
  <c r="DX137" i="38" a="1"/>
  <c r="DX137" i="38" s="1"/>
  <c r="AM133" i="38" a="1"/>
  <c r="AM133" i="38" s="1"/>
  <c r="FX135" i="38" a="1"/>
  <c r="FX135" i="38" s="1"/>
  <c r="CD131" i="38" a="1"/>
  <c r="CD131" i="38" s="1"/>
  <c r="CI132" i="38" a="1"/>
  <c r="CI132" i="38" s="1"/>
  <c r="GG133" i="38" a="1"/>
  <c r="GG133" i="38" s="1"/>
  <c r="GI135" i="38" a="1"/>
  <c r="GI135" i="38" s="1"/>
  <c r="FN132" i="38" a="1"/>
  <c r="FN132" i="38" s="1"/>
  <c r="FV137" i="38" a="1"/>
  <c r="FV137" i="38" s="1"/>
  <c r="HH132" i="38" a="1"/>
  <c r="HH132" i="38" s="1"/>
  <c r="DQ133" i="38" a="1"/>
  <c r="DQ133" i="38" s="1"/>
  <c r="H131" i="38" a="1"/>
  <c r="H131" i="38" s="1"/>
  <c r="AA132" i="38" a="1"/>
  <c r="AA132" i="38" s="1"/>
  <c r="HO136" i="38" a="1"/>
  <c r="HO136" i="38" s="1"/>
  <c r="BD134" i="38" a="1"/>
  <c r="BD134" i="38" s="1"/>
  <c r="CB131" i="38" a="1"/>
  <c r="CB131" i="38" s="1"/>
  <c r="JK132" i="38" a="1"/>
  <c r="JK132" i="38" s="1"/>
  <c r="HW135" i="38" a="1"/>
  <c r="HW135" i="38" s="1"/>
  <c r="GG135" i="38" a="1"/>
  <c r="GG135" i="38" s="1"/>
  <c r="GW137" i="38" a="1"/>
  <c r="GW137" i="38" s="1"/>
  <c r="BF134" i="38" a="1"/>
  <c r="BF134" i="38" s="1"/>
  <c r="HB136" i="38" a="1"/>
  <c r="HB136" i="38" s="1"/>
  <c r="EW133" i="38" a="1"/>
  <c r="EW133" i="38" s="1"/>
  <c r="CO137" i="38" a="1"/>
  <c r="CO137" i="38" s="1"/>
  <c r="EL137" i="38" a="1"/>
  <c r="EL137" i="38" s="1"/>
  <c r="HA135" i="38" a="1"/>
  <c r="HA135" i="38" s="1"/>
  <c r="HZ131" i="38" a="1"/>
  <c r="HZ131" i="38" s="1"/>
  <c r="CT134" i="38" a="1"/>
  <c r="CT134" i="38" s="1"/>
  <c r="IE136" i="38" a="1"/>
  <c r="IE136" i="38" s="1"/>
  <c r="ET132" i="38" a="1"/>
  <c r="ET132" i="38" s="1"/>
  <c r="T135" i="38" a="1"/>
  <c r="T135" i="38" s="1"/>
  <c r="EY137" i="38" a="1"/>
  <c r="EY137" i="38" s="1"/>
  <c r="G132" i="38" a="1"/>
  <c r="G132" i="38" s="1"/>
  <c r="BY133" i="38" a="1"/>
  <c r="BY133" i="38" s="1"/>
  <c r="AP135" i="38" a="1"/>
  <c r="AP135" i="38" s="1"/>
  <c r="HL137" i="38" a="1"/>
  <c r="HL137" i="38" s="1"/>
  <c r="DY136" i="38" a="1"/>
  <c r="DY136" i="38" s="1"/>
  <c r="JC136" i="38" a="1"/>
  <c r="JC136" i="38" s="1"/>
  <c r="DL133" i="38" a="1"/>
  <c r="DL133" i="38" s="1"/>
  <c r="DJ136" i="38" a="1"/>
  <c r="DJ136" i="38" s="1"/>
  <c r="CV133" i="38" a="1"/>
  <c r="CV133" i="38" s="1"/>
  <c r="AN137" i="38" a="1"/>
  <c r="AN137" i="38" s="1"/>
  <c r="AT137" i="38" a="1"/>
  <c r="AT137" i="38" s="1"/>
  <c r="EO135" i="38" a="1"/>
  <c r="EO135" i="38" s="1"/>
  <c r="GT131" i="38" a="1"/>
  <c r="GT131" i="38" s="1"/>
  <c r="BN134" i="38" a="1"/>
  <c r="BN134" i="38" s="1"/>
  <c r="GY136" i="38" a="1"/>
  <c r="GY136" i="38" s="1"/>
  <c r="DN132" i="38" a="1"/>
  <c r="DN132" i="38" s="1"/>
  <c r="IY134" i="38" a="1"/>
  <c r="IY134" i="38" s="1"/>
  <c r="DS137" i="38" a="1"/>
  <c r="DS137" i="38" s="1"/>
  <c r="JB131" i="38" a="1"/>
  <c r="JB131" i="38" s="1"/>
  <c r="BI133" i="38" a="1"/>
  <c r="BI133" i="38" s="1"/>
  <c r="O135" i="38" a="1"/>
  <c r="O135" i="38" s="1"/>
  <c r="EZ137" i="38" a="1"/>
  <c r="EZ137" i="38" s="1"/>
  <c r="BM136" i="38" a="1"/>
  <c r="BM136" i="38" s="1"/>
  <c r="GX132" i="38" a="1"/>
  <c r="GX132" i="38" s="1"/>
  <c r="DV132" i="38" a="1"/>
  <c r="DV132" i="38" s="1"/>
  <c r="IM137" i="38" a="1"/>
  <c r="IM137" i="38" s="1"/>
  <c r="JB136" i="38" a="1"/>
  <c r="JB136" i="38" s="1"/>
  <c r="F136" i="38" a="1"/>
  <c r="F136" i="38" s="1"/>
  <c r="U135" i="38" a="1"/>
  <c r="U135" i="38" s="1"/>
  <c r="AJ134" i="38" a="1"/>
  <c r="AJ134" i="38" s="1"/>
  <c r="AY133" i="38" a="1"/>
  <c r="AY133" i="38" s="1"/>
  <c r="BN132" i="38" a="1"/>
  <c r="BN132" i="38" s="1"/>
  <c r="FX137" i="38" a="1"/>
  <c r="FX137" i="38" s="1"/>
  <c r="GM136" i="38" a="1"/>
  <c r="GM136" i="38" s="1"/>
  <c r="HB135" i="38" a="1"/>
  <c r="HB135" i="38" s="1"/>
  <c r="GI137" i="38" a="1"/>
  <c r="GI137" i="38" s="1"/>
  <c r="DQ136" i="38" a="1"/>
  <c r="DQ136" i="38" s="1"/>
  <c r="AV135" i="38" a="1"/>
  <c r="AV135" i="38" s="1"/>
  <c r="IQ133" i="38" a="1"/>
  <c r="IQ133" i="38" s="1"/>
  <c r="FY132" i="38" a="1"/>
  <c r="FY132" i="38" s="1"/>
  <c r="HA137" i="38" a="1"/>
  <c r="HA137" i="38" s="1"/>
  <c r="EI136" i="38" a="1"/>
  <c r="EI136" i="38" s="1"/>
  <c r="BS135" i="38" a="1"/>
  <c r="BS135" i="38" s="1"/>
  <c r="CC134" i="38" a="1"/>
  <c r="CC134" i="38" s="1"/>
  <c r="CR133" i="38" a="1"/>
  <c r="CR133" i="38" s="1"/>
  <c r="JE136" i="38" a="1"/>
  <c r="JE136" i="38" s="1"/>
  <c r="GJ135" i="38" a="1"/>
  <c r="GJ135" i="38" s="1"/>
  <c r="DT134" i="38" a="1"/>
  <c r="DT134" i="38" s="1"/>
  <c r="BB133" i="38" a="1"/>
  <c r="BB133" i="38" s="1"/>
  <c r="IR131" i="38" a="1"/>
  <c r="IR131" i="38" s="1"/>
  <c r="HJ137" i="38" a="1"/>
  <c r="HJ137" i="38" s="1"/>
  <c r="EO136" i="38" a="1"/>
  <c r="EO136" i="38" s="1"/>
  <c r="BY135" i="38" a="1"/>
  <c r="BY135" i="38" s="1"/>
  <c r="G134" i="38" a="1"/>
  <c r="G134" i="38" s="1"/>
  <c r="GW132" i="38" a="1"/>
  <c r="GW132" i="38" s="1"/>
  <c r="IB137" i="38" a="1"/>
  <c r="IB137" i="38" s="1"/>
  <c r="FL136" i="38" a="1"/>
  <c r="FL136" i="38" s="1"/>
  <c r="CQ135" i="38" a="1"/>
  <c r="CQ135" i="38" s="1"/>
  <c r="CX134" i="38" a="1"/>
  <c r="CX134" i="38" s="1"/>
  <c r="DM133" i="38" a="1"/>
  <c r="DM133" i="38" s="1"/>
  <c r="EB132" i="38" a="1"/>
  <c r="EB132" i="38" s="1"/>
  <c r="ER131" i="38" a="1"/>
  <c r="ER131" i="38" s="1"/>
  <c r="BR137" i="38" a="1"/>
  <c r="BR137" i="38" s="1"/>
  <c r="CV135" i="38" a="1"/>
  <c r="CV135" i="38" s="1"/>
  <c r="DZ133" i="38" a="1"/>
  <c r="DZ133" i="38" s="1"/>
  <c r="FD131" i="38" a="1"/>
  <c r="FD131" i="38" s="1"/>
  <c r="ER136" i="38" a="1"/>
  <c r="ER136" i="38" s="1"/>
  <c r="FV134" i="38" a="1"/>
  <c r="FV134" i="38" s="1"/>
  <c r="GZ132" i="38" a="1"/>
  <c r="GZ132" i="38" s="1"/>
  <c r="BJ131" i="38" a="1"/>
  <c r="BJ131" i="38" s="1"/>
  <c r="AB135" i="38" a="1"/>
  <c r="AB135" i="38" s="1"/>
  <c r="CN136" i="38" a="1"/>
  <c r="CN136" i="38" s="1"/>
  <c r="EJ136" i="38" a="1"/>
  <c r="EJ136" i="38" s="1"/>
  <c r="EJ133" i="38" a="1"/>
  <c r="EJ133" i="38" s="1"/>
  <c r="DJ133" i="38" a="1"/>
  <c r="DJ133" i="38" s="1"/>
  <c r="JG131" i="38" a="1"/>
  <c r="JG131" i="38" s="1"/>
  <c r="DI137" i="38" a="1"/>
  <c r="DI137" i="38" s="1"/>
  <c r="ET135" i="38" a="1"/>
  <c r="ET135" i="38" s="1"/>
  <c r="JN131" i="38" a="1"/>
  <c r="JN131" i="38" s="1"/>
  <c r="GK135" i="38" a="1"/>
  <c r="GK135" i="38" s="1"/>
  <c r="JO132" i="38" a="1"/>
  <c r="JO132" i="38" s="1"/>
  <c r="HG136" i="38" a="1"/>
  <c r="HG136" i="38" s="1"/>
  <c r="DU136" i="38" a="1"/>
  <c r="DU136" i="38" s="1"/>
  <c r="Q135" i="38" a="1"/>
  <c r="Q135" i="38" s="1"/>
  <c r="EO131" i="38" a="1"/>
  <c r="EO131" i="38" s="1"/>
  <c r="JM133" i="38" a="1"/>
  <c r="JM133" i="38" s="1"/>
  <c r="EM136" i="38" a="1"/>
  <c r="EM136" i="38" s="1"/>
  <c r="BB132" i="38" a="1"/>
  <c r="BB132" i="38" s="1"/>
  <c r="GM134" i="38" a="1"/>
  <c r="GM134" i="38" s="1"/>
  <c r="BG137" i="38" a="1"/>
  <c r="BG137" i="38" s="1"/>
  <c r="HV131" i="38" a="1"/>
  <c r="HV131" i="38" s="1"/>
  <c r="AC133" i="38" a="1"/>
  <c r="AC133" i="38" s="1"/>
  <c r="ID134" i="38" a="1"/>
  <c r="ID134" i="38" s="1"/>
  <c r="BX137" i="38" a="1"/>
  <c r="BX137" i="38" s="1"/>
  <c r="GZ135" i="38" a="1"/>
  <c r="GZ135" i="38" s="1"/>
  <c r="GO134" i="38" a="1"/>
  <c r="GO134" i="38" s="1"/>
  <c r="EF132" i="38" a="1"/>
  <c r="EF132" i="38" s="1"/>
  <c r="IB135" i="38" a="1"/>
  <c r="IB135" i="38" s="1"/>
  <c r="EG131" i="38" a="1"/>
  <c r="EG131" i="38" s="1"/>
  <c r="AU136" i="38" a="1"/>
  <c r="AU136" i="38" s="1"/>
  <c r="EU133" i="38" a="1"/>
  <c r="EU133" i="38" s="1"/>
  <c r="FZ137" i="38" a="1"/>
  <c r="FZ137" i="38" s="1"/>
  <c r="GY132" i="38" a="1"/>
  <c r="GY132" i="38" s="1"/>
  <c r="CY135" i="38" a="1"/>
  <c r="CY135" i="38" s="1"/>
  <c r="GV134" i="38" a="1"/>
  <c r="GV134" i="38" s="1"/>
  <c r="IA135" i="38" a="1"/>
  <c r="IA135" i="38" s="1"/>
  <c r="CJ132" i="38" a="1"/>
  <c r="CJ132" i="38" s="1"/>
  <c r="HQ135" i="38" a="1"/>
  <c r="HQ135" i="38" s="1"/>
  <c r="Y133" i="38" a="1"/>
  <c r="Y133" i="38" s="1"/>
  <c r="IB136" i="38" a="1"/>
  <c r="IB136" i="38" s="1"/>
  <c r="FA136" i="38" a="1"/>
  <c r="FA136" i="38" s="1"/>
  <c r="AW135" i="38" a="1"/>
  <c r="AW135" i="38" s="1"/>
  <c r="ES131" i="38" a="1"/>
  <c r="ES131" i="38" s="1"/>
  <c r="M134" i="38" a="1"/>
  <c r="M134" i="38" s="1"/>
  <c r="FC136" i="38" a="1"/>
  <c r="FC136" i="38" s="1"/>
  <c r="BM132" i="38" a="1"/>
  <c r="BM132" i="38" s="1"/>
  <c r="GR134" i="38" a="1"/>
  <c r="GR134" i="38" s="1"/>
  <c r="BW137" i="38" a="1"/>
  <c r="BW137" i="38" s="1"/>
  <c r="IA131" i="38" a="1"/>
  <c r="IA131" i="38" s="1"/>
  <c r="AF133" i="38" a="1"/>
  <c r="AF133" i="38" s="1"/>
  <c r="IO134" i="38" a="1"/>
  <c r="IO134" i="38" s="1"/>
  <c r="CN137" i="38" a="1"/>
  <c r="CN137" i="38" s="1"/>
  <c r="HX135" i="38" a="1"/>
  <c r="HX135" i="38" s="1"/>
  <c r="DY135" i="38" a="1"/>
  <c r="DY135" i="38" s="1"/>
  <c r="IV134" i="38" a="1"/>
  <c r="IV134" i="38" s="1"/>
  <c r="AG132" i="38" a="1"/>
  <c r="AG132" i="38" s="1"/>
  <c r="P133" i="38" a="1"/>
  <c r="P133" i="38" s="1"/>
  <c r="R136" i="38" a="1"/>
  <c r="R136" i="38" s="1"/>
  <c r="DM135" i="38" a="1"/>
  <c r="DM135" i="38" s="1"/>
  <c r="FU131" i="38" a="1"/>
  <c r="FU131" i="38" s="1"/>
  <c r="IO136" i="38" a="1"/>
  <c r="IO136" i="38" s="1"/>
  <c r="IB131" i="38" a="1"/>
  <c r="IB131" i="38" s="1"/>
  <c r="GJ133" i="38" a="1"/>
  <c r="GJ133" i="38" s="1"/>
  <c r="FZ133" i="38" a="1"/>
  <c r="FZ133" i="38" s="1"/>
  <c r="GW135" i="38" a="1"/>
  <c r="GW135" i="38" s="1"/>
  <c r="Y137" i="38" a="1"/>
  <c r="Y137" i="38" s="1"/>
  <c r="HT132" i="38" a="1"/>
  <c r="HT132" i="38" s="1"/>
  <c r="AY134" i="38" a="1"/>
  <c r="AY134" i="38" s="1"/>
  <c r="DY133" i="38" a="1"/>
  <c r="DY133" i="38" s="1"/>
  <c r="CI131" i="38" a="1"/>
  <c r="CI131" i="38" s="1"/>
  <c r="HY134" i="38" a="1"/>
  <c r="HY134" i="38" s="1"/>
  <c r="CY133" i="38" a="1"/>
  <c r="CY133" i="38" s="1"/>
  <c r="HG137" i="38" a="1"/>
  <c r="HG137" i="38" s="1"/>
  <c r="GX133" i="38" a="1"/>
  <c r="GX133" i="38" s="1"/>
  <c r="FS137" i="38" a="1"/>
  <c r="FS137" i="38" s="1"/>
  <c r="F137" i="38" a="1"/>
  <c r="F137" i="38" s="1"/>
  <c r="DT132" i="38" a="1"/>
  <c r="DT132" i="38" s="1"/>
  <c r="HT133" i="38" a="1"/>
  <c r="HT133" i="38" s="1"/>
  <c r="K132" i="38" a="1"/>
  <c r="K132" i="38" s="1"/>
  <c r="BU135" i="38" a="1"/>
  <c r="BU135" i="38" s="1"/>
  <c r="CI135" i="38" a="1"/>
  <c r="CI135" i="38" s="1"/>
  <c r="DM131" i="38" a="1"/>
  <c r="DM131" i="38" s="1"/>
  <c r="BA135" i="38" a="1"/>
  <c r="BA135" i="38" s="1"/>
  <c r="HD137" i="38" a="1"/>
  <c r="HD137" i="38" s="1"/>
  <c r="FE136" i="38" a="1"/>
  <c r="FE136" i="38" s="1"/>
  <c r="EW131" i="38" a="1"/>
  <c r="EW131" i="38" s="1"/>
  <c r="DX133" i="38" a="1"/>
  <c r="DX133" i="38" s="1"/>
  <c r="CP133" i="38" a="1"/>
  <c r="CP133" i="38" s="1"/>
  <c r="DP135" i="38" a="1"/>
  <c r="DP135" i="38" s="1"/>
  <c r="GZ136" i="38" a="1"/>
  <c r="GZ136" i="38" s="1"/>
  <c r="FH132" i="38" a="1"/>
  <c r="FH132" i="38" s="1"/>
  <c r="GL133" i="38" a="1"/>
  <c r="GL133" i="38" s="1"/>
  <c r="JL132" i="38" a="1"/>
  <c r="JL132" i="38" s="1"/>
  <c r="EX134" i="38" a="1"/>
  <c r="EX134" i="38" s="1"/>
  <c r="FB131" i="38" a="1"/>
  <c r="FB131" i="38" s="1"/>
  <c r="DA132" i="38" a="1"/>
  <c r="DA132" i="38" s="1"/>
  <c r="JF137" i="38" a="1"/>
  <c r="JF137" i="38" s="1"/>
  <c r="FG136" i="38" a="1"/>
  <c r="FG136" i="38" s="1"/>
  <c r="AW134" i="38" a="1"/>
  <c r="AW134" i="38" s="1"/>
  <c r="GK137" i="38" a="1"/>
  <c r="GK137" i="38" s="1"/>
  <c r="DJ134" i="38" a="1"/>
  <c r="DJ134" i="38" s="1"/>
  <c r="BD132" i="38" a="1"/>
  <c r="BD132" i="38" s="1"/>
  <c r="CT131" i="38" a="1"/>
  <c r="CT131" i="38" s="1"/>
  <c r="JO133" i="38" a="1"/>
  <c r="JO133" i="38" s="1"/>
  <c r="AH135" i="38" a="1"/>
  <c r="AH135" i="38" s="1"/>
  <c r="FI132" i="38" a="1"/>
  <c r="FI132" i="38" s="1"/>
  <c r="AR131" i="38" a="1"/>
  <c r="AR131" i="38" s="1"/>
  <c r="CU132" i="38" a="1"/>
  <c r="CU132" i="38" s="1"/>
  <c r="CQ134" i="38" a="1"/>
  <c r="CQ134" i="38" s="1"/>
  <c r="JD135" i="38" a="1"/>
  <c r="JD135" i="38" s="1"/>
  <c r="HL134" i="38" a="1"/>
  <c r="HL134" i="38" s="1"/>
  <c r="P132" i="38" a="1"/>
  <c r="P132" i="38" s="1"/>
  <c r="FS133" i="38" a="1"/>
  <c r="FS133" i="38" s="1"/>
  <c r="EU137" i="38" a="1"/>
  <c r="EU137" i="38" s="1"/>
  <c r="K136" i="38" a="1"/>
  <c r="K136" i="38" s="1"/>
  <c r="JB134" i="38" a="1"/>
  <c r="JB134" i="38" s="1"/>
  <c r="CQ136" i="38" a="1"/>
  <c r="CQ136" i="38" s="1"/>
  <c r="CP134" i="38" a="1"/>
  <c r="CP134" i="38" s="1"/>
  <c r="DS133" i="38" a="1"/>
  <c r="DS133" i="38" s="1"/>
  <c r="BY132" i="38" a="1"/>
  <c r="BY132" i="38" s="1"/>
  <c r="GD133" i="38" a="1"/>
  <c r="GD133" i="38" s="1"/>
  <c r="CC133" i="38" a="1"/>
  <c r="CC133" i="38" s="1"/>
  <c r="IG131" i="38" a="1"/>
  <c r="IG131" i="38" s="1"/>
  <c r="JG133" i="38" a="1"/>
  <c r="JG133" i="38" s="1"/>
  <c r="FW134" i="38" a="1"/>
  <c r="FW134" i="38" s="1"/>
  <c r="J130" i="24"/>
  <c r="J127" i="24"/>
  <c r="J129" i="24"/>
  <c r="J128" i="24"/>
  <c r="JI127" i="24"/>
  <c r="JI129" i="24"/>
  <c r="JI128" i="24"/>
  <c r="JI130" i="24"/>
  <c r="M30" i="48"/>
  <c r="I19" i="48"/>
  <c r="IE123" i="27"/>
  <c r="IE121" i="27"/>
  <c r="IE122" i="27"/>
  <c r="IE124" i="27"/>
  <c r="JA124" i="27"/>
  <c r="JA122" i="27"/>
  <c r="JA121" i="27"/>
  <c r="JA123" i="27"/>
  <c r="DZ124" i="27"/>
  <c r="DZ122" i="27"/>
  <c r="DZ123" i="27"/>
  <c r="DZ121" i="27"/>
  <c r="JF121" i="27"/>
  <c r="JF122" i="27"/>
  <c r="JF123" i="27"/>
  <c r="JF124" i="27"/>
  <c r="EL123" i="27"/>
  <c r="EL124" i="27"/>
  <c r="EL122" i="27"/>
  <c r="EL121" i="27"/>
  <c r="JE124" i="27"/>
  <c r="JE123" i="27"/>
  <c r="JE122" i="27"/>
  <c r="JE121" i="27"/>
  <c r="DT123" i="27"/>
  <c r="DT124" i="27"/>
  <c r="DT121" i="27"/>
  <c r="DT122" i="27"/>
  <c r="CD123" i="27"/>
  <c r="CD121" i="27"/>
  <c r="CD122" i="27"/>
  <c r="CD124" i="27"/>
  <c r="GU123" i="27"/>
  <c r="GU124" i="27"/>
  <c r="GU121" i="27"/>
  <c r="GU122" i="27"/>
  <c r="DK123" i="27"/>
  <c r="DK124" i="27"/>
  <c r="DK121" i="27"/>
  <c r="DK122" i="27"/>
  <c r="CN121" i="27"/>
  <c r="CN123" i="27"/>
  <c r="CN122" i="27"/>
  <c r="CN124" i="27"/>
  <c r="EJ121" i="27"/>
  <c r="EJ123" i="27"/>
  <c r="EJ124" i="27"/>
  <c r="EJ122" i="27"/>
  <c r="IO124" i="27"/>
  <c r="IO122" i="27"/>
  <c r="IO121" i="27"/>
  <c r="IO123" i="27"/>
  <c r="FE124" i="27"/>
  <c r="FE122" i="27"/>
  <c r="FE123" i="27"/>
  <c r="FE121" i="27"/>
  <c r="EO123" i="27"/>
  <c r="EO122" i="27"/>
  <c r="EO124" i="27"/>
  <c r="EO121" i="27"/>
  <c r="HE124" i="27"/>
  <c r="HE123" i="27"/>
  <c r="HE122" i="27"/>
  <c r="HE121" i="27"/>
  <c r="HT122" i="27"/>
  <c r="HT123" i="27"/>
  <c r="HT124" i="27"/>
  <c r="HT121" i="27"/>
  <c r="CU124" i="27"/>
  <c r="CU123" i="27"/>
  <c r="CU121" i="27"/>
  <c r="CU122" i="27"/>
  <c r="EI122" i="27"/>
  <c r="EI124" i="27"/>
  <c r="EI123" i="27"/>
  <c r="EI121" i="27"/>
  <c r="IX123" i="27"/>
  <c r="IX124" i="27"/>
  <c r="IX122" i="27"/>
  <c r="IX121" i="27"/>
  <c r="FC123" i="27"/>
  <c r="FC124" i="27"/>
  <c r="FC121" i="27"/>
  <c r="FC122" i="27"/>
  <c r="FZ122" i="27"/>
  <c r="FZ123" i="27"/>
  <c r="FZ124" i="27"/>
  <c r="FZ121" i="27"/>
  <c r="N121" i="27"/>
  <c r="N124" i="27"/>
  <c r="N123" i="27"/>
  <c r="N122" i="27"/>
  <c r="IK124" i="27"/>
  <c r="IK123" i="27"/>
  <c r="IK121" i="27"/>
  <c r="IK122" i="27"/>
  <c r="IR123" i="27"/>
  <c r="IR122" i="27"/>
  <c r="IR124" i="27"/>
  <c r="IR121" i="27"/>
  <c r="FN124" i="27"/>
  <c r="FN123" i="27"/>
  <c r="FN121" i="27"/>
  <c r="FN122" i="27"/>
  <c r="BB123" i="27"/>
  <c r="BB124" i="27"/>
  <c r="BB121" i="27"/>
  <c r="BB122" i="27"/>
  <c r="GL124" i="27"/>
  <c r="GL121" i="27"/>
  <c r="GL122" i="27"/>
  <c r="GL123" i="27"/>
  <c r="CL123" i="27"/>
  <c r="CL124" i="27"/>
  <c r="CL121" i="27"/>
  <c r="CL122" i="27"/>
  <c r="GX123" i="27"/>
  <c r="GX124" i="27"/>
  <c r="GX122" i="27"/>
  <c r="GX121" i="27"/>
  <c r="DN121" i="27"/>
  <c r="DN124" i="27"/>
  <c r="DN122" i="27"/>
  <c r="DN123" i="27"/>
  <c r="DP121" i="27"/>
  <c r="DP123" i="27"/>
  <c r="DP124" i="27"/>
  <c r="DP122" i="27"/>
  <c r="CT124" i="27"/>
  <c r="CT121" i="27"/>
  <c r="CT122" i="27"/>
  <c r="CT123" i="27"/>
  <c r="GD121" i="27"/>
  <c r="GD124" i="27"/>
  <c r="GD123" i="27"/>
  <c r="GD122" i="27"/>
  <c r="Q123" i="27"/>
  <c r="Q122" i="27"/>
  <c r="Q124" i="27"/>
  <c r="Q121" i="27"/>
  <c r="IY124" i="27"/>
  <c r="IY121" i="27"/>
  <c r="IY122" i="27"/>
  <c r="IY123" i="27"/>
  <c r="AP124" i="27"/>
  <c r="AP121" i="27"/>
  <c r="AP122" i="27"/>
  <c r="AP123" i="27"/>
  <c r="W122" i="27"/>
  <c r="W123" i="27"/>
  <c r="W124" i="27"/>
  <c r="W121" i="27"/>
  <c r="JH122" i="27"/>
  <c r="JH121" i="27"/>
  <c r="JH124" i="27"/>
  <c r="JH123" i="27"/>
  <c r="HC123" i="27"/>
  <c r="HC124" i="27"/>
  <c r="HC121" i="27"/>
  <c r="HC122" i="27"/>
  <c r="AZ124" i="27"/>
  <c r="AZ121" i="27"/>
  <c r="AZ122" i="27"/>
  <c r="AZ123" i="27"/>
  <c r="AG121" i="27"/>
  <c r="AG122" i="27"/>
  <c r="AG123" i="27"/>
  <c r="AG124" i="27"/>
  <c r="JP121" i="27"/>
  <c r="JP123" i="27"/>
  <c r="JP122" i="27"/>
  <c r="JP124" i="27"/>
  <c r="DO121" i="27"/>
  <c r="DO122" i="27"/>
  <c r="DO123" i="27"/>
  <c r="DO124" i="27"/>
  <c r="AU124" i="27"/>
  <c r="AU123" i="27"/>
  <c r="AU121" i="27"/>
  <c r="AU122" i="27"/>
  <c r="AJ124" i="27"/>
  <c r="AJ121" i="27"/>
  <c r="AJ122" i="27"/>
  <c r="AJ123" i="27"/>
  <c r="GE123" i="27"/>
  <c r="GE122" i="27"/>
  <c r="GE124" i="27"/>
  <c r="GE121" i="27"/>
  <c r="CK123" i="27"/>
  <c r="CK121" i="27"/>
  <c r="CK124" i="27"/>
  <c r="CK122" i="27"/>
  <c r="HW121" i="27"/>
  <c r="HW122" i="27"/>
  <c r="HW124" i="27"/>
  <c r="HW123" i="27"/>
  <c r="CY121" i="27"/>
  <c r="CY122" i="27"/>
  <c r="CY124" i="27"/>
  <c r="CY123" i="27"/>
  <c r="BI121" i="27"/>
  <c r="BI122" i="27"/>
  <c r="BI124" i="27"/>
  <c r="BI123" i="27"/>
  <c r="HA124" i="27"/>
  <c r="HA122" i="27"/>
  <c r="HA123" i="27"/>
  <c r="HA121" i="27"/>
  <c r="IS124" i="27"/>
  <c r="IS121" i="27"/>
  <c r="IS122" i="27"/>
  <c r="IS123" i="27"/>
  <c r="FI121" i="27"/>
  <c r="FI123" i="27"/>
  <c r="FI124" i="27"/>
  <c r="FI122" i="27"/>
  <c r="GT124" i="27"/>
  <c r="GT122" i="27"/>
  <c r="GT121" i="27"/>
  <c r="GT123" i="27"/>
  <c r="GB123" i="27"/>
  <c r="GB122" i="27"/>
  <c r="GB121" i="27"/>
  <c r="GB124" i="27"/>
  <c r="BV123" i="27"/>
  <c r="BV121" i="27"/>
  <c r="BV124" i="27"/>
  <c r="BV122" i="27"/>
  <c r="AE122" i="27"/>
  <c r="AE123" i="27"/>
  <c r="AE124" i="27"/>
  <c r="AE121" i="27"/>
  <c r="ES123" i="27"/>
  <c r="ES122" i="27"/>
  <c r="ES124" i="27"/>
  <c r="ES121" i="27"/>
  <c r="R123" i="27"/>
  <c r="R124" i="27"/>
  <c r="R121" i="27"/>
  <c r="R122" i="27"/>
  <c r="CP121" i="27"/>
  <c r="CP122" i="27"/>
  <c r="CP123" i="27"/>
  <c r="CP124" i="27"/>
  <c r="GJ121" i="27"/>
  <c r="GJ124" i="27"/>
  <c r="GJ123" i="27"/>
  <c r="GJ122" i="27"/>
  <c r="GH122" i="27"/>
  <c r="GH121" i="27"/>
  <c r="GH123" i="27"/>
  <c r="GH124" i="27"/>
  <c r="CH124" i="27"/>
  <c r="CH121" i="27"/>
  <c r="CH123" i="27"/>
  <c r="CH122" i="27"/>
  <c r="ER122" i="27"/>
  <c r="ER123" i="27"/>
  <c r="ER124" i="27"/>
  <c r="ER121" i="27"/>
  <c r="CX123" i="27"/>
  <c r="CX124" i="27"/>
  <c r="CX122" i="27"/>
  <c r="CX121" i="27"/>
  <c r="HX124" i="27"/>
  <c r="HX122" i="27"/>
  <c r="HX121" i="27"/>
  <c r="HX123" i="27"/>
  <c r="FP121" i="27"/>
  <c r="FP123" i="27"/>
  <c r="FP122" i="27"/>
  <c r="FP124" i="27"/>
  <c r="EN121" i="27"/>
  <c r="EN122" i="27"/>
  <c r="EN124" i="27"/>
  <c r="EN123" i="27"/>
  <c r="AN121" i="27"/>
  <c r="AN122" i="27"/>
  <c r="AN124" i="27"/>
  <c r="AN123" i="27"/>
  <c r="I12" i="48"/>
  <c r="L7" i="49"/>
  <c r="M7" i="49" s="1"/>
  <c r="J4" i="49"/>
  <c r="L4" i="49" s="1"/>
  <c r="K4" i="49"/>
  <c r="CU124" i="24"/>
  <c r="CU121" i="24"/>
  <c r="CU123" i="24"/>
  <c r="CU122" i="24"/>
  <c r="GE123" i="24"/>
  <c r="GE124" i="24"/>
  <c r="GE121" i="24"/>
  <c r="GE122" i="24"/>
  <c r="BB123" i="24"/>
  <c r="BB121" i="24"/>
  <c r="BB124" i="24"/>
  <c r="BB122" i="24"/>
  <c r="BW123" i="24"/>
  <c r="BW124" i="24"/>
  <c r="BW121" i="24"/>
  <c r="BW122" i="24"/>
  <c r="BR123" i="24"/>
  <c r="BR121" i="24"/>
  <c r="BR124" i="24"/>
  <c r="BR122" i="24"/>
  <c r="DX123" i="24"/>
  <c r="DX124" i="24"/>
  <c r="DX121" i="24"/>
  <c r="DX122" i="24"/>
  <c r="JB123" i="24"/>
  <c r="JB121" i="24"/>
  <c r="JB122" i="24"/>
  <c r="JB124" i="24"/>
  <c r="I122" i="24"/>
  <c r="I123" i="24"/>
  <c r="I124" i="24"/>
  <c r="I121" i="24"/>
  <c r="EG122" i="24"/>
  <c r="EG123" i="24"/>
  <c r="EG124" i="24"/>
  <c r="EG121" i="24"/>
  <c r="JE122" i="24"/>
  <c r="JE123" i="24"/>
  <c r="JE124" i="24"/>
  <c r="JE121" i="24"/>
  <c r="DP123" i="24"/>
  <c r="DP124" i="24"/>
  <c r="DP121" i="24"/>
  <c r="DP122" i="24"/>
  <c r="BP122" i="24"/>
  <c r="BP123" i="24"/>
  <c r="BP124" i="24"/>
  <c r="BP121" i="24"/>
  <c r="GN122" i="24"/>
  <c r="GN123" i="24"/>
  <c r="GN124" i="24"/>
  <c r="GN121" i="24"/>
  <c r="ET124" i="24"/>
  <c r="ET123" i="24"/>
  <c r="ET121" i="24"/>
  <c r="ET122" i="24"/>
  <c r="FO122" i="24"/>
  <c r="FO123" i="24"/>
  <c r="FO121" i="24"/>
  <c r="FO124" i="24"/>
  <c r="JI122" i="24"/>
  <c r="JI121" i="24"/>
  <c r="JI123" i="24"/>
  <c r="JI124" i="24"/>
  <c r="FJ124" i="24"/>
  <c r="FJ123" i="24"/>
  <c r="FJ121" i="24"/>
  <c r="FJ122" i="24"/>
  <c r="CW124" i="24"/>
  <c r="CW121" i="24"/>
  <c r="CW122" i="24"/>
  <c r="CW123" i="24"/>
  <c r="DI123" i="24"/>
  <c r="DI124" i="24"/>
  <c r="DI121" i="24"/>
  <c r="DI122" i="24"/>
  <c r="IG123" i="24"/>
  <c r="IG124" i="24"/>
  <c r="IG121" i="24"/>
  <c r="IG122" i="24"/>
  <c r="HM122" i="24"/>
  <c r="HM123" i="24"/>
  <c r="HM124" i="24"/>
  <c r="HM121" i="24"/>
  <c r="AR121" i="24"/>
  <c r="AR122" i="24"/>
  <c r="AR123" i="24"/>
  <c r="AR124" i="24"/>
  <c r="FP121" i="24"/>
  <c r="FP122" i="24"/>
  <c r="FP123" i="24"/>
  <c r="FP124" i="24"/>
  <c r="IQ124" i="24"/>
  <c r="IQ121" i="24"/>
  <c r="IQ122" i="24"/>
  <c r="IQ123" i="24"/>
  <c r="JL124" i="24"/>
  <c r="JL121" i="24"/>
  <c r="JL122" i="24"/>
  <c r="JL123" i="24"/>
  <c r="K123" i="24"/>
  <c r="K122" i="24"/>
  <c r="K124" i="24"/>
  <c r="K121" i="24"/>
  <c r="F123" i="24"/>
  <c r="F121" i="24"/>
  <c r="F124" i="24"/>
  <c r="F122" i="24"/>
  <c r="HH121" i="24"/>
  <c r="HH122" i="24"/>
  <c r="HH123" i="24"/>
  <c r="HH124" i="24"/>
  <c r="AK121" i="24"/>
  <c r="AK122" i="24"/>
  <c r="AK123" i="24"/>
  <c r="AK124" i="24"/>
  <c r="HU121" i="24"/>
  <c r="HU122" i="24"/>
  <c r="HU123" i="24"/>
  <c r="HU124" i="24"/>
  <c r="Y122" i="24"/>
  <c r="Y123" i="24"/>
  <c r="Y121" i="24"/>
  <c r="Y124" i="24"/>
  <c r="EW122" i="24"/>
  <c r="EW123" i="24"/>
  <c r="EW121" i="24"/>
  <c r="EW124" i="24"/>
  <c r="BD123" i="24"/>
  <c r="BD124" i="24"/>
  <c r="BD122" i="24"/>
  <c r="BD121" i="24"/>
  <c r="CF122" i="24"/>
  <c r="CF123" i="24"/>
  <c r="CF124" i="24"/>
  <c r="CF121" i="24"/>
  <c r="HD122" i="24"/>
  <c r="HD123" i="24"/>
  <c r="HD124" i="24"/>
  <c r="HD121" i="24"/>
  <c r="DS121" i="24"/>
  <c r="DS122" i="24"/>
  <c r="DS123" i="24"/>
  <c r="DS124" i="24"/>
  <c r="DE121" i="24"/>
  <c r="DE124" i="24"/>
  <c r="DE122" i="24"/>
  <c r="DE123" i="24"/>
  <c r="FW121" i="24"/>
  <c r="FW122" i="24"/>
  <c r="FW123" i="24"/>
  <c r="FW124" i="24"/>
  <c r="BI123" i="24"/>
  <c r="BI124" i="24"/>
  <c r="BI121" i="24"/>
  <c r="BI122" i="24"/>
  <c r="FB122" i="24"/>
  <c r="FB123" i="24"/>
  <c r="FB124" i="24"/>
  <c r="FB121" i="24"/>
  <c r="AF122" i="24"/>
  <c r="AF121" i="24"/>
  <c r="AF123" i="24"/>
  <c r="AF124" i="24"/>
  <c r="BZ122" i="24"/>
  <c r="BZ123" i="24"/>
  <c r="BZ124" i="24"/>
  <c r="BZ121" i="24"/>
  <c r="FY124" i="24"/>
  <c r="FY121" i="24"/>
  <c r="FY122" i="24"/>
  <c r="FY123" i="24"/>
  <c r="S123" i="24"/>
  <c r="S124" i="24"/>
  <c r="S121" i="24"/>
  <c r="S122" i="24"/>
  <c r="EF122" i="24"/>
  <c r="EF123" i="24"/>
  <c r="EF124" i="24"/>
  <c r="EF121" i="24"/>
  <c r="BM123" i="24"/>
  <c r="BM122" i="24"/>
  <c r="BM124" i="24"/>
  <c r="BM121" i="24"/>
  <c r="GK123" i="24"/>
  <c r="GK122" i="24"/>
  <c r="GK124" i="24"/>
  <c r="GK121" i="24"/>
  <c r="ID122" i="24"/>
  <c r="ID123" i="24"/>
  <c r="ID124" i="24"/>
  <c r="ID121" i="24"/>
  <c r="DT124" i="24"/>
  <c r="DT121" i="24"/>
  <c r="DT122" i="24"/>
  <c r="DT123" i="24"/>
  <c r="IR124" i="24"/>
  <c r="IR121" i="24"/>
  <c r="IR122" i="24"/>
  <c r="IR123" i="24"/>
  <c r="CI121" i="24"/>
  <c r="CI122" i="24"/>
  <c r="CI123" i="24"/>
  <c r="CI124" i="24"/>
  <c r="HG121" i="24"/>
  <c r="HG122" i="24"/>
  <c r="HG123" i="24"/>
  <c r="HG124" i="24"/>
  <c r="Z123" i="24"/>
  <c r="Z124" i="24"/>
  <c r="Z121" i="24"/>
  <c r="Z122" i="24"/>
  <c r="EX123" i="24"/>
  <c r="EX124" i="24"/>
  <c r="EX121" i="24"/>
  <c r="EX122" i="24"/>
  <c r="DW124" i="24"/>
  <c r="DW121" i="24"/>
  <c r="DW122" i="24"/>
  <c r="DW123" i="24"/>
  <c r="IU124" i="24"/>
  <c r="IU121" i="24"/>
  <c r="IU122" i="24"/>
  <c r="IU123" i="24"/>
  <c r="BN123" i="24"/>
  <c r="BN121" i="24"/>
  <c r="BN122" i="24"/>
  <c r="BN124" i="24"/>
  <c r="GL123" i="24"/>
  <c r="GL121" i="24"/>
  <c r="GL122" i="24"/>
  <c r="GL124" i="24"/>
  <c r="BS121" i="24"/>
  <c r="BS122" i="24"/>
  <c r="BS123" i="24"/>
  <c r="BS124" i="24"/>
  <c r="GQ121" i="24"/>
  <c r="GQ122" i="24"/>
  <c r="GQ123" i="24"/>
  <c r="GQ124" i="24"/>
  <c r="J123" i="24"/>
  <c r="J124" i="24"/>
  <c r="J122" i="24"/>
  <c r="J121" i="24"/>
  <c r="EH123" i="24"/>
  <c r="EH124" i="24"/>
  <c r="EH122" i="24"/>
  <c r="EH121" i="24"/>
  <c r="JF123" i="24"/>
  <c r="JF124" i="24"/>
  <c r="JF122" i="24"/>
  <c r="JF121" i="24"/>
  <c r="DG123" i="24"/>
  <c r="DG124" i="24"/>
  <c r="DG121" i="24"/>
  <c r="DG122" i="24"/>
  <c r="IE123" i="24"/>
  <c r="IE124" i="24"/>
  <c r="IE121" i="24"/>
  <c r="IE122" i="24"/>
  <c r="AX123" i="24"/>
  <c r="AX124" i="24"/>
  <c r="AX121" i="24"/>
  <c r="AX122" i="24"/>
  <c r="FV123" i="24"/>
  <c r="FV124" i="24"/>
  <c r="FV121" i="24"/>
  <c r="FV122" i="24"/>
  <c r="IT124" i="38"/>
  <c r="IT121" i="38"/>
  <c r="IT123" i="38"/>
  <c r="IT122" i="38"/>
  <c r="IG121" i="38"/>
  <c r="IG122" i="38"/>
  <c r="IG123" i="38"/>
  <c r="IG124" i="38"/>
  <c r="DT124" i="38"/>
  <c r="DT122" i="38"/>
  <c r="DT123" i="38"/>
  <c r="DT121" i="38"/>
  <c r="GX122" i="38"/>
  <c r="GX124" i="38"/>
  <c r="GX123" i="38"/>
  <c r="GX121" i="38"/>
  <c r="GF122" i="38"/>
  <c r="GF123" i="38"/>
  <c r="GF121" i="38"/>
  <c r="GF124" i="38"/>
  <c r="ES121" i="38"/>
  <c r="ES123" i="38"/>
  <c r="ES122" i="38"/>
  <c r="ES124" i="38"/>
  <c r="BS123" i="38"/>
  <c r="BS122" i="38"/>
  <c r="BS124" i="38"/>
  <c r="BS121" i="38"/>
  <c r="HY121" i="38"/>
  <c r="HY124" i="38"/>
  <c r="HY122" i="38"/>
  <c r="HY123" i="38"/>
  <c r="V122" i="38"/>
  <c r="V121" i="38"/>
  <c r="V123" i="38"/>
  <c r="V124" i="38"/>
  <c r="IV124" i="38"/>
  <c r="IV121" i="38"/>
  <c r="IV122" i="38"/>
  <c r="IV123" i="38"/>
  <c r="FT124" i="38"/>
  <c r="FT123" i="38"/>
  <c r="FT121" i="38"/>
  <c r="FT122" i="38"/>
  <c r="AP122" i="38"/>
  <c r="AP121" i="38"/>
  <c r="AP123" i="38"/>
  <c r="AP124" i="38"/>
  <c r="GA123" i="38"/>
  <c r="GA122" i="38"/>
  <c r="GA124" i="38"/>
  <c r="GA121" i="38"/>
  <c r="IQ123" i="38"/>
  <c r="IQ124" i="38"/>
  <c r="IQ121" i="38"/>
  <c r="IQ122" i="38"/>
  <c r="DS123" i="38"/>
  <c r="DS121" i="38"/>
  <c r="DS122" i="38"/>
  <c r="DS124" i="38"/>
  <c r="AU123" i="38"/>
  <c r="AU121" i="38"/>
  <c r="AU122" i="38"/>
  <c r="AU124" i="38"/>
  <c r="AS121" i="38"/>
  <c r="AS123" i="38"/>
  <c r="AS124" i="38"/>
  <c r="AS122" i="38"/>
  <c r="CT122" i="38"/>
  <c r="CT123" i="38"/>
  <c r="CT124" i="38"/>
  <c r="CT121" i="38"/>
  <c r="IW123" i="38"/>
  <c r="IW124" i="38"/>
  <c r="IW121" i="38"/>
  <c r="IW122" i="38"/>
  <c r="L121" i="38"/>
  <c r="L124" i="38"/>
  <c r="L122" i="38"/>
  <c r="L123" i="38"/>
  <c r="ID121" i="38"/>
  <c r="ID122" i="38"/>
  <c r="ID124" i="38"/>
  <c r="ID123" i="38"/>
  <c r="HL121" i="38"/>
  <c r="HL124" i="38"/>
  <c r="HL122" i="38"/>
  <c r="HL123" i="38"/>
  <c r="F123" i="38"/>
  <c r="F124" i="38"/>
  <c r="F122" i="38"/>
  <c r="F121" i="38"/>
  <c r="O121" i="38"/>
  <c r="O124" i="38"/>
  <c r="O122" i="38"/>
  <c r="O123" i="38"/>
  <c r="EH121" i="38"/>
  <c r="EH124" i="38"/>
  <c r="EH122" i="38"/>
  <c r="EH123" i="38"/>
  <c r="BX121" i="38"/>
  <c r="BX124" i="38"/>
  <c r="BX122" i="38"/>
  <c r="BX123" i="38"/>
  <c r="ER122" i="38"/>
  <c r="ER123" i="38"/>
  <c r="ER124" i="38"/>
  <c r="ER121" i="38"/>
  <c r="CJ122" i="38"/>
  <c r="CJ121" i="38"/>
  <c r="CJ124" i="38"/>
  <c r="CJ123" i="38"/>
  <c r="DW121" i="38"/>
  <c r="DW124" i="38"/>
  <c r="DW123" i="38"/>
  <c r="DW122" i="38"/>
  <c r="DU124" i="38"/>
  <c r="DU122" i="38"/>
  <c r="DU121" i="38"/>
  <c r="DU123" i="38"/>
  <c r="HC122" i="38"/>
  <c r="HC123" i="38"/>
  <c r="HC124" i="38"/>
  <c r="HC121" i="38"/>
  <c r="CE122" i="38"/>
  <c r="CE123" i="38"/>
  <c r="CE124" i="38"/>
  <c r="CE121" i="38"/>
  <c r="Z123" i="38"/>
  <c r="Z124" i="38"/>
  <c r="Z122" i="38"/>
  <c r="Z121" i="38"/>
  <c r="FV124" i="38"/>
  <c r="FV121" i="38"/>
  <c r="FV122" i="38"/>
  <c r="FV123" i="38"/>
  <c r="EW122" i="38"/>
  <c r="EW123" i="38"/>
  <c r="EW121" i="38"/>
  <c r="EW124" i="38"/>
  <c r="AJ121" i="38"/>
  <c r="AJ123" i="38"/>
  <c r="AJ122" i="38"/>
  <c r="AJ124" i="38"/>
  <c r="HI122" i="38"/>
  <c r="HI123" i="38"/>
  <c r="HI121" i="38"/>
  <c r="HI124" i="38"/>
  <c r="AD124" i="38"/>
  <c r="AD123" i="38"/>
  <c r="AD121" i="38"/>
  <c r="AD122" i="38"/>
  <c r="P121" i="38"/>
  <c r="P122" i="38"/>
  <c r="P123" i="38"/>
  <c r="P124" i="38"/>
  <c r="JE122" i="38"/>
  <c r="JE123" i="38"/>
  <c r="JE121" i="38"/>
  <c r="JE124" i="38"/>
  <c r="I122" i="38"/>
  <c r="I123" i="38"/>
  <c r="I121" i="38"/>
  <c r="I124" i="38"/>
  <c r="CH121" i="38"/>
  <c r="CH124" i="38"/>
  <c r="CH123" i="38"/>
  <c r="CH122" i="38"/>
  <c r="DX121" i="38"/>
  <c r="DX122" i="38"/>
  <c r="DX123" i="38"/>
  <c r="DX124" i="38"/>
  <c r="EF121" i="38"/>
  <c r="EF123" i="38"/>
  <c r="EF122" i="38"/>
  <c r="EF124" i="38"/>
  <c r="DH121" i="38"/>
  <c r="DH123" i="38"/>
  <c r="DH122" i="38"/>
  <c r="DH124" i="38"/>
  <c r="DO122" i="38"/>
  <c r="DO124" i="38"/>
  <c r="DO121" i="38"/>
  <c r="DO123" i="38"/>
  <c r="JG121" i="38"/>
  <c r="JG122" i="38"/>
  <c r="JG124" i="38"/>
  <c r="JG123" i="38"/>
  <c r="EI121" i="38"/>
  <c r="EI122" i="38"/>
  <c r="EI124" i="38"/>
  <c r="EI123" i="38"/>
  <c r="K123" i="38"/>
  <c r="K121" i="38"/>
  <c r="K122" i="38"/>
  <c r="K124" i="38"/>
  <c r="HP121" i="38"/>
  <c r="HP122" i="38"/>
  <c r="HP123" i="38"/>
  <c r="HP124" i="38"/>
  <c r="BN123" i="38"/>
  <c r="BN124" i="38"/>
  <c r="BN121" i="38"/>
  <c r="BN122" i="38"/>
  <c r="FJ123" i="38"/>
  <c r="FJ124" i="38"/>
  <c r="FJ122" i="38"/>
  <c r="FJ121" i="38"/>
  <c r="FU123" i="38"/>
  <c r="FU124" i="38"/>
  <c r="FU121" i="38"/>
  <c r="FU122" i="38"/>
  <c r="AG123" i="38"/>
  <c r="AG124" i="38"/>
  <c r="AG121" i="38"/>
  <c r="AG122" i="38"/>
  <c r="AN122" i="38"/>
  <c r="AN121" i="38"/>
  <c r="AN124" i="38"/>
  <c r="AN123" i="38"/>
  <c r="DL122" i="38"/>
  <c r="DL121" i="38"/>
  <c r="DL123" i="38"/>
  <c r="DL124" i="38"/>
  <c r="JF123" i="38"/>
  <c r="JF124" i="38"/>
  <c r="JF122" i="38"/>
  <c r="JF121" i="38"/>
  <c r="IS124" i="38"/>
  <c r="IS122" i="38"/>
  <c r="IS121" i="38"/>
  <c r="IS123" i="38"/>
  <c r="GM121" i="38"/>
  <c r="GM123" i="38"/>
  <c r="GM124" i="38"/>
  <c r="GM122" i="38"/>
  <c r="BO122" i="38"/>
  <c r="BO123" i="38"/>
  <c r="BO124" i="38"/>
  <c r="BO121" i="38"/>
  <c r="CL123" i="38"/>
  <c r="CL124" i="38"/>
  <c r="CL122" i="38"/>
  <c r="CL121" i="38"/>
  <c r="HG124" i="38"/>
  <c r="HG121" i="38"/>
  <c r="HG123" i="38"/>
  <c r="HG122" i="38"/>
  <c r="I40" i="48"/>
  <c r="M38" i="48"/>
  <c r="I44" i="48"/>
  <c r="M31" i="48"/>
  <c r="IY130" i="27"/>
  <c r="IY128" i="27"/>
  <c r="IY129" i="27"/>
  <c r="IY127" i="27"/>
  <c r="CL127" i="27"/>
  <c r="CL129" i="27"/>
  <c r="CL128" i="27"/>
  <c r="CL130" i="27"/>
  <c r="BR127" i="27"/>
  <c r="BR129" i="27"/>
  <c r="BR128" i="27"/>
  <c r="BR130" i="27"/>
  <c r="HH129" i="27"/>
  <c r="HH127" i="27"/>
  <c r="HH130" i="27"/>
  <c r="HH128" i="27"/>
  <c r="DI130" i="27"/>
  <c r="DI128" i="27"/>
  <c r="DI129" i="27"/>
  <c r="DI127" i="27"/>
  <c r="IN129" i="27"/>
  <c r="IN127" i="27"/>
  <c r="IN130" i="27"/>
  <c r="IN128" i="27"/>
  <c r="EX127" i="27"/>
  <c r="EX129" i="27"/>
  <c r="EX128" i="27"/>
  <c r="EX130" i="27"/>
  <c r="BW130" i="27"/>
  <c r="BW128" i="27"/>
  <c r="BW127" i="27"/>
  <c r="BW129" i="27"/>
  <c r="HM127" i="27"/>
  <c r="HM128" i="27"/>
  <c r="HM130" i="27"/>
  <c r="HM129" i="27"/>
  <c r="DG129" i="27"/>
  <c r="DG130" i="27"/>
  <c r="DG127" i="27"/>
  <c r="DG128" i="27"/>
  <c r="HB129" i="27"/>
  <c r="HB128" i="27"/>
  <c r="HB127" i="27"/>
  <c r="HB130" i="27"/>
  <c r="DR127" i="27"/>
  <c r="DR129" i="27"/>
  <c r="DR128" i="27"/>
  <c r="DR130" i="27"/>
  <c r="AX127" i="27"/>
  <c r="AX129" i="27"/>
  <c r="AX128" i="27"/>
  <c r="AX130" i="27"/>
  <c r="IS130" i="27"/>
  <c r="IS128" i="27"/>
  <c r="IS127" i="27"/>
  <c r="IS129" i="27"/>
  <c r="FZ128" i="27"/>
  <c r="FZ130" i="27"/>
  <c r="FZ129" i="27"/>
  <c r="FZ127" i="27"/>
  <c r="DL127" i="27"/>
  <c r="DL130" i="27"/>
  <c r="DL128" i="27"/>
  <c r="DL129" i="27"/>
  <c r="AQ128" i="27"/>
  <c r="AQ130" i="27"/>
  <c r="AQ127" i="27"/>
  <c r="AQ129" i="27"/>
  <c r="K128" i="27"/>
  <c r="K130" i="27"/>
  <c r="K127" i="27"/>
  <c r="K129" i="27"/>
  <c r="CO127" i="27"/>
  <c r="CO128" i="27"/>
  <c r="CO130" i="27"/>
  <c r="CO129" i="27"/>
  <c r="GE127" i="27"/>
  <c r="GE128" i="27"/>
  <c r="GE130" i="27"/>
  <c r="GE129" i="27"/>
  <c r="BK127" i="27"/>
  <c r="BK128" i="27"/>
  <c r="BK129" i="27"/>
  <c r="BK130" i="27"/>
  <c r="HX128" i="27"/>
  <c r="HX129" i="27"/>
  <c r="HX127" i="27"/>
  <c r="HX130" i="27"/>
  <c r="EA127" i="27"/>
  <c r="EA130" i="27"/>
  <c r="EA128" i="27"/>
  <c r="EA129" i="27"/>
  <c r="T130" i="27"/>
  <c r="T127" i="27"/>
  <c r="T128" i="27"/>
  <c r="T129" i="27"/>
  <c r="GG129" i="27"/>
  <c r="GG130" i="27"/>
  <c r="GG128" i="27"/>
  <c r="GG127" i="27"/>
  <c r="BL128" i="27"/>
  <c r="BL127" i="27"/>
  <c r="BL129" i="27"/>
  <c r="BL130" i="27"/>
  <c r="GC127" i="27"/>
  <c r="GC128" i="27"/>
  <c r="GC130" i="27"/>
  <c r="GC129" i="27"/>
  <c r="CS130" i="27"/>
  <c r="CS128" i="27"/>
  <c r="CS129" i="27"/>
  <c r="CS127" i="27"/>
  <c r="J128" i="27"/>
  <c r="J129" i="27"/>
  <c r="J130" i="27"/>
  <c r="J127" i="27"/>
  <c r="HR130" i="27"/>
  <c r="HR127" i="27"/>
  <c r="HR129" i="27"/>
  <c r="HR128" i="27"/>
  <c r="FM127" i="27"/>
  <c r="FM128" i="27"/>
  <c r="FM130" i="27"/>
  <c r="FM129" i="27"/>
  <c r="CH129" i="27"/>
  <c r="CH128" i="27"/>
  <c r="CH130" i="27"/>
  <c r="CH127" i="27"/>
  <c r="AG130" i="27"/>
  <c r="AG128" i="27"/>
  <c r="AG129" i="27"/>
  <c r="AG127" i="27"/>
  <c r="V130" i="27"/>
  <c r="V127" i="27"/>
  <c r="V128" i="27"/>
  <c r="V129" i="27"/>
  <c r="HI128" i="27"/>
  <c r="HI129" i="27"/>
  <c r="HI127" i="27"/>
  <c r="HI130" i="27"/>
  <c r="IF127" i="27"/>
  <c r="IF129" i="27"/>
  <c r="IF130" i="27"/>
  <c r="IF128" i="27"/>
  <c r="FB129" i="27"/>
  <c r="FB128" i="27"/>
  <c r="FB130" i="27"/>
  <c r="FB127" i="27"/>
  <c r="AF130" i="27"/>
  <c r="AF128" i="27"/>
  <c r="AF129" i="27"/>
  <c r="AF127" i="27"/>
  <c r="GH129" i="27"/>
  <c r="GH127" i="27"/>
  <c r="GH128" i="27"/>
  <c r="GH130" i="27"/>
  <c r="DD127" i="27"/>
  <c r="DD128" i="27"/>
  <c r="DD129" i="27"/>
  <c r="DD130" i="27"/>
  <c r="IP127" i="27"/>
  <c r="IP129" i="27"/>
  <c r="IP128" i="27"/>
  <c r="IP130" i="27"/>
  <c r="EW130" i="27"/>
  <c r="EW128" i="27"/>
  <c r="EW129" i="27"/>
  <c r="EW127" i="27"/>
  <c r="AR127" i="27"/>
  <c r="AR128" i="27"/>
  <c r="AR129" i="27"/>
  <c r="AR130" i="27"/>
  <c r="IE128" i="27"/>
  <c r="IE129" i="27"/>
  <c r="IE130" i="27"/>
  <c r="IE127" i="27"/>
  <c r="FC129" i="27"/>
  <c r="FC130" i="27"/>
  <c r="FC128" i="27"/>
  <c r="FC127" i="27"/>
  <c r="BY128" i="27"/>
  <c r="BY130" i="27"/>
  <c r="BY129" i="27"/>
  <c r="BY127" i="27"/>
  <c r="JK128" i="27"/>
  <c r="JK129" i="27"/>
  <c r="JK130" i="27"/>
  <c r="JK127" i="27"/>
  <c r="HE128" i="27"/>
  <c r="HE130" i="27"/>
  <c r="HE127" i="27"/>
  <c r="HE129" i="27"/>
  <c r="EL129" i="27"/>
  <c r="EL130" i="27"/>
  <c r="EL127" i="27"/>
  <c r="EL128" i="27"/>
  <c r="BJ129" i="27"/>
  <c r="BJ127" i="27"/>
  <c r="BJ128" i="27"/>
  <c r="BJ130" i="27"/>
  <c r="W130" i="27"/>
  <c r="W128" i="27"/>
  <c r="W127" i="27"/>
  <c r="W129" i="27"/>
  <c r="EM130" i="27"/>
  <c r="EM127" i="27"/>
  <c r="EM129" i="27"/>
  <c r="EM128" i="27"/>
  <c r="CB130" i="27"/>
  <c r="CB128" i="27"/>
  <c r="CB127" i="27"/>
  <c r="CB129" i="27"/>
  <c r="CE129" i="27"/>
  <c r="CE128" i="27"/>
  <c r="CE130" i="27"/>
  <c r="CE127" i="27"/>
  <c r="HO128" i="27"/>
  <c r="HO127" i="27"/>
  <c r="HO129" i="27"/>
  <c r="HO130" i="27"/>
  <c r="DO127" i="27"/>
  <c r="DO129" i="27"/>
  <c r="DO128" i="27"/>
  <c r="DO130" i="27"/>
  <c r="JA128" i="27"/>
  <c r="JA130" i="27"/>
  <c r="JA129" i="27"/>
  <c r="JA127" i="27"/>
  <c r="FE129" i="27"/>
  <c r="FE127" i="27"/>
  <c r="FE128" i="27"/>
  <c r="FE130" i="27"/>
  <c r="BZ127" i="27"/>
  <c r="BZ128" i="27"/>
  <c r="BZ129" i="27"/>
  <c r="BZ130" i="27"/>
  <c r="HQ129" i="27"/>
  <c r="HQ127" i="27"/>
  <c r="HQ130" i="27"/>
  <c r="HQ128" i="27"/>
  <c r="DJ128" i="27"/>
  <c r="DJ130" i="27"/>
  <c r="DJ129" i="27"/>
  <c r="DJ127" i="27"/>
  <c r="HD130" i="27"/>
  <c r="HD128" i="27"/>
  <c r="HD127" i="27"/>
  <c r="HD129" i="27"/>
  <c r="DW130" i="27"/>
  <c r="DW127" i="27"/>
  <c r="DW128" i="27"/>
  <c r="DW129" i="27"/>
  <c r="AZ128" i="27"/>
  <c r="AZ129" i="27"/>
  <c r="AZ127" i="27"/>
  <c r="AZ130" i="27"/>
  <c r="IU130" i="27"/>
  <c r="IU127" i="27"/>
  <c r="IU128" i="27"/>
  <c r="IU129" i="27"/>
  <c r="GB130" i="27"/>
  <c r="GB128" i="27"/>
  <c r="GB127" i="27"/>
  <c r="GB129" i="27"/>
  <c r="DN129" i="27"/>
  <c r="DN127" i="27"/>
  <c r="DN128" i="27"/>
  <c r="DN130" i="27"/>
  <c r="AS129" i="27"/>
  <c r="AS127" i="27"/>
  <c r="AS130" i="27"/>
  <c r="AS128" i="27"/>
  <c r="M129" i="27"/>
  <c r="M127" i="27"/>
  <c r="M130" i="27"/>
  <c r="M128" i="27"/>
  <c r="M44" i="48"/>
  <c r="EC128" i="24"/>
  <c r="EC129" i="24"/>
  <c r="EC127" i="24"/>
  <c r="EC130" i="24"/>
  <c r="CW130" i="24"/>
  <c r="CW128" i="24"/>
  <c r="CW129" i="24"/>
  <c r="CW127" i="24"/>
  <c r="EA127" i="24"/>
  <c r="EA129" i="24"/>
  <c r="EA128" i="24"/>
  <c r="EA130" i="24"/>
  <c r="CX129" i="24"/>
  <c r="CX128" i="24"/>
  <c r="CX127" i="24"/>
  <c r="CX130" i="24"/>
  <c r="H127" i="24"/>
  <c r="H128" i="24"/>
  <c r="H129" i="24"/>
  <c r="H130" i="24"/>
  <c r="AE4" i="48" a="1"/>
  <c r="AE4" i="48" s="1"/>
  <c r="M22" i="48"/>
  <c r="DX130" i="24"/>
  <c r="DX129" i="24"/>
  <c r="DX128" i="24"/>
  <c r="DX127" i="24"/>
  <c r="EO127" i="24"/>
  <c r="EO130" i="24"/>
  <c r="EO128" i="24"/>
  <c r="EO129" i="24"/>
  <c r="FQ128" i="24"/>
  <c r="FQ129" i="24"/>
  <c r="FQ130" i="24"/>
  <c r="FQ127" i="24"/>
  <c r="GG128" i="24"/>
  <c r="GG129" i="24"/>
  <c r="GG130" i="24"/>
  <c r="GG127" i="24"/>
  <c r="EK128" i="24"/>
  <c r="EK129" i="24"/>
  <c r="EK130" i="24"/>
  <c r="EK127" i="24"/>
  <c r="FA128" i="24"/>
  <c r="FA129" i="24"/>
  <c r="FA130" i="24"/>
  <c r="FA127" i="24"/>
  <c r="FI130" i="24"/>
  <c r="FI128" i="24"/>
  <c r="FI129" i="24"/>
  <c r="FI127" i="24"/>
  <c r="HP128" i="24"/>
  <c r="HP130" i="24"/>
  <c r="HP129" i="24"/>
  <c r="HP127" i="24"/>
  <c r="AG130" i="24"/>
  <c r="AG127" i="24"/>
  <c r="AG128" i="24"/>
  <c r="AG129" i="24"/>
  <c r="FE129" i="24"/>
  <c r="FE127" i="24"/>
  <c r="FE130" i="24"/>
  <c r="FE128" i="24"/>
  <c r="S127" i="24"/>
  <c r="S129" i="24"/>
  <c r="S128" i="24"/>
  <c r="S130" i="24"/>
  <c r="CE127" i="24"/>
  <c r="CE129" i="24"/>
  <c r="CE128" i="24"/>
  <c r="CE130" i="24"/>
  <c r="EQ127" i="24"/>
  <c r="EQ129" i="24"/>
  <c r="EQ128" i="24"/>
  <c r="EQ130" i="24"/>
  <c r="HT128" i="24"/>
  <c r="HT130" i="24"/>
  <c r="HT129" i="24"/>
  <c r="HT127" i="24"/>
  <c r="JK128" i="24"/>
  <c r="JK129" i="24"/>
  <c r="JK130" i="24"/>
  <c r="JK127" i="24"/>
  <c r="II129" i="24"/>
  <c r="II128" i="24"/>
  <c r="II130" i="24"/>
  <c r="II127" i="24"/>
  <c r="AB129" i="24"/>
  <c r="AB130" i="24"/>
  <c r="AB127" i="24"/>
  <c r="AB128" i="24"/>
  <c r="GZ129" i="24"/>
  <c r="GZ127" i="24"/>
  <c r="GZ128" i="24"/>
  <c r="GZ130" i="24"/>
  <c r="FX128" i="24"/>
  <c r="FX130" i="24"/>
  <c r="FX129" i="24"/>
  <c r="FX127" i="24"/>
  <c r="GW130" i="24"/>
  <c r="GW128" i="24"/>
  <c r="GW129" i="24"/>
  <c r="GW127" i="24"/>
  <c r="HB127" i="24"/>
  <c r="HB129" i="24"/>
  <c r="HB130" i="24"/>
  <c r="HB128" i="24"/>
  <c r="BU130" i="24"/>
  <c r="BU127" i="24"/>
  <c r="BU128" i="24"/>
  <c r="BU129" i="24"/>
  <c r="HA129" i="24"/>
  <c r="HA127" i="24"/>
  <c r="HA130" i="24"/>
  <c r="HA128" i="24"/>
  <c r="BN130" i="24"/>
  <c r="BN128" i="24"/>
  <c r="BN127" i="24"/>
  <c r="BN129" i="24"/>
  <c r="AM130" i="24"/>
  <c r="AM128" i="24"/>
  <c r="AM129" i="24"/>
  <c r="AM127" i="24"/>
  <c r="CY129" i="24"/>
  <c r="CY128" i="24"/>
  <c r="CY127" i="24"/>
  <c r="CY130" i="24"/>
  <c r="FK130" i="24"/>
  <c r="FK129" i="24"/>
  <c r="FK127" i="24"/>
  <c r="FK128" i="24"/>
  <c r="JH129" i="24"/>
  <c r="JH130" i="24"/>
  <c r="JH127" i="24"/>
  <c r="JH128" i="24"/>
  <c r="HE128" i="24"/>
  <c r="HE127" i="24"/>
  <c r="HE130" i="24"/>
  <c r="HE129" i="24"/>
  <c r="DP130" i="24"/>
  <c r="DP128" i="24"/>
  <c r="DP129" i="24"/>
  <c r="DP127" i="24"/>
  <c r="F127" i="24"/>
  <c r="F128" i="24"/>
  <c r="F130" i="24"/>
  <c r="F129" i="24"/>
  <c r="CV127" i="24"/>
  <c r="CV130" i="24"/>
  <c r="CV129" i="24"/>
  <c r="CV128" i="24"/>
  <c r="GH127" i="24"/>
  <c r="GH128" i="24"/>
  <c r="GH129" i="24"/>
  <c r="GH130" i="24"/>
  <c r="DB127" i="24"/>
  <c r="DB129" i="24"/>
  <c r="DB128" i="24"/>
  <c r="DB130" i="24"/>
  <c r="K129" i="24"/>
  <c r="K127" i="24"/>
  <c r="K128" i="24"/>
  <c r="K130" i="24"/>
  <c r="BW129" i="24"/>
  <c r="BW127" i="24"/>
  <c r="BW128" i="24"/>
  <c r="BW130" i="24"/>
  <c r="EI129" i="24"/>
  <c r="EI127" i="24"/>
  <c r="EI128" i="24"/>
  <c r="EI130" i="24"/>
  <c r="HD130" i="24"/>
  <c r="HD129" i="24"/>
  <c r="HD127" i="24"/>
  <c r="HD128" i="24"/>
  <c r="IU129" i="24"/>
  <c r="IU130" i="24"/>
  <c r="IU127" i="24"/>
  <c r="IU128" i="24"/>
  <c r="BH130" i="24"/>
  <c r="BH127" i="24"/>
  <c r="BH128" i="24"/>
  <c r="BH129" i="24"/>
  <c r="HU127" i="24"/>
  <c r="HU130" i="24"/>
  <c r="HU128" i="24"/>
  <c r="HU129" i="24"/>
  <c r="GM128" i="24"/>
  <c r="GM130" i="24"/>
  <c r="GM127" i="24"/>
  <c r="GM129" i="24"/>
  <c r="DJ128" i="24"/>
  <c r="DJ127" i="24"/>
  <c r="DJ129" i="24"/>
  <c r="DJ130" i="24"/>
  <c r="DZ128" i="24"/>
  <c r="DZ127" i="24"/>
  <c r="DZ129" i="24"/>
  <c r="DZ130" i="24"/>
  <c r="U128" i="24"/>
  <c r="U129" i="24"/>
  <c r="U127" i="24"/>
  <c r="U130" i="24"/>
  <c r="JN129" i="24"/>
  <c r="JN130" i="24"/>
  <c r="JN128" i="24"/>
  <c r="JN127" i="24"/>
  <c r="IL128" i="24"/>
  <c r="IL130" i="24"/>
  <c r="IL127" i="24"/>
  <c r="IL129" i="24"/>
  <c r="CK127" i="24"/>
  <c r="CK129" i="24"/>
  <c r="CK130" i="24"/>
  <c r="CK128" i="24"/>
  <c r="IG129" i="24"/>
  <c r="IG130" i="24"/>
  <c r="IG127" i="24"/>
  <c r="IG128" i="24"/>
  <c r="AU129" i="24"/>
  <c r="AU130" i="24"/>
  <c r="AU128" i="24"/>
  <c r="AU127" i="24"/>
  <c r="DG129" i="24"/>
  <c r="DG130" i="24"/>
  <c r="DG127" i="24"/>
  <c r="DG128" i="24"/>
  <c r="FS129" i="24"/>
  <c r="FS127" i="24"/>
  <c r="FS128" i="24"/>
  <c r="FS130" i="24"/>
  <c r="GQ129" i="24"/>
  <c r="GQ127" i="24"/>
  <c r="GQ130" i="24"/>
  <c r="GQ128" i="24"/>
  <c r="FP130" i="24"/>
  <c r="FP127" i="24"/>
  <c r="FP128" i="24"/>
  <c r="FP129" i="24"/>
  <c r="CJ128" i="24"/>
  <c r="CJ129" i="24"/>
  <c r="CJ127" i="24"/>
  <c r="CJ130" i="24"/>
  <c r="EX130" i="24"/>
  <c r="EX127" i="24"/>
  <c r="EX128" i="24"/>
  <c r="EX129" i="24"/>
  <c r="BP130" i="24"/>
  <c r="BP129" i="24"/>
  <c r="BP127" i="24"/>
  <c r="BP128" i="24"/>
  <c r="IY128" i="24"/>
  <c r="IY130" i="24"/>
  <c r="IY129" i="24"/>
  <c r="IY127" i="24"/>
  <c r="DR129" i="24"/>
  <c r="DR128" i="24"/>
  <c r="DR130" i="24"/>
  <c r="DR127" i="24"/>
  <c r="AH130" i="24"/>
  <c r="AH127" i="24"/>
  <c r="AH129" i="24"/>
  <c r="AH128" i="24"/>
  <c r="BJ127" i="24"/>
  <c r="BJ128" i="24"/>
  <c r="BJ129" i="24"/>
  <c r="BJ130" i="24"/>
  <c r="ID130" i="24"/>
  <c r="ID128" i="24"/>
  <c r="ID127" i="24"/>
  <c r="ID129" i="24"/>
  <c r="JO127" i="24"/>
  <c r="JO129" i="24"/>
  <c r="JO128" i="24"/>
  <c r="JO130" i="24"/>
  <c r="H7" i="49"/>
  <c r="I7" i="49" s="1"/>
  <c r="F4" i="49"/>
  <c r="H4" i="49" s="1"/>
  <c r="G4" i="49"/>
  <c r="I30" i="48"/>
  <c r="AI124" i="27"/>
  <c r="AI123" i="27"/>
  <c r="AI121" i="27"/>
  <c r="AI122" i="27"/>
  <c r="CV121" i="27"/>
  <c r="CV122" i="27"/>
  <c r="CV123" i="27"/>
  <c r="CV124" i="27"/>
  <c r="HK122" i="27"/>
  <c r="HK123" i="27"/>
  <c r="HK124" i="27"/>
  <c r="HK121" i="27"/>
  <c r="DL122" i="27"/>
  <c r="DL121" i="27"/>
  <c r="DL123" i="27"/>
  <c r="DL124" i="27"/>
  <c r="HP121" i="27"/>
  <c r="HP124" i="27"/>
  <c r="HP123" i="27"/>
  <c r="HP122" i="27"/>
  <c r="EF121" i="27"/>
  <c r="EF123" i="27"/>
  <c r="EF124" i="27"/>
  <c r="EF122" i="27"/>
  <c r="AT121" i="27"/>
  <c r="AT124" i="27"/>
  <c r="AT122" i="27"/>
  <c r="AT123" i="27"/>
  <c r="FU121" i="27"/>
  <c r="FU124" i="27"/>
  <c r="FU122" i="27"/>
  <c r="FU123" i="27"/>
  <c r="GY122" i="27"/>
  <c r="GY123" i="27"/>
  <c r="GY124" i="27"/>
  <c r="GY121" i="27"/>
  <c r="FS121" i="27"/>
  <c r="FS124" i="27"/>
  <c r="FS123" i="27"/>
  <c r="FS122" i="27"/>
  <c r="GO121" i="27"/>
  <c r="GO124" i="27"/>
  <c r="GO123" i="27"/>
  <c r="GO122" i="27"/>
  <c r="X124" i="27"/>
  <c r="X123" i="27"/>
  <c r="X121" i="27"/>
  <c r="X122" i="27"/>
  <c r="HO124" i="27"/>
  <c r="HO121" i="27"/>
  <c r="HO123" i="27"/>
  <c r="HO122" i="27"/>
  <c r="IL124" i="27"/>
  <c r="IL122" i="27"/>
  <c r="IL121" i="27"/>
  <c r="IL123" i="27"/>
  <c r="DH121" i="27"/>
  <c r="DH124" i="27"/>
  <c r="DH123" i="27"/>
  <c r="DH122" i="27"/>
  <c r="F122" i="27"/>
  <c r="F123" i="27"/>
  <c r="F124" i="27"/>
  <c r="F121" i="27"/>
  <c r="S124" i="27"/>
  <c r="S121" i="27"/>
  <c r="S123" i="27"/>
  <c r="S122" i="27"/>
  <c r="DG124" i="27"/>
  <c r="DG123" i="27"/>
  <c r="DG121" i="27"/>
  <c r="DG122" i="27"/>
  <c r="HM121" i="27"/>
  <c r="HM123" i="27"/>
  <c r="HM122" i="27"/>
  <c r="HM124" i="27"/>
  <c r="EC123" i="27"/>
  <c r="EC124" i="27"/>
  <c r="EC122" i="27"/>
  <c r="EC121" i="27"/>
  <c r="AF121" i="27"/>
  <c r="AF123" i="27"/>
  <c r="AF122" i="27"/>
  <c r="AF124" i="27"/>
  <c r="FG122" i="27"/>
  <c r="FG123" i="27"/>
  <c r="FG124" i="27"/>
  <c r="FG121" i="27"/>
  <c r="IJ123" i="27"/>
  <c r="IJ121" i="27"/>
  <c r="IJ122" i="27"/>
  <c r="IJ124" i="27"/>
  <c r="JD123" i="27"/>
  <c r="JD122" i="27"/>
  <c r="JD124" i="27"/>
  <c r="JD121" i="27"/>
  <c r="EG121" i="27"/>
  <c r="EG122" i="27"/>
  <c r="EG124" i="27"/>
  <c r="EG123" i="27"/>
  <c r="AY124" i="27"/>
  <c r="AY121" i="27"/>
  <c r="AY123" i="27"/>
  <c r="AY122" i="27"/>
  <c r="FA124" i="27"/>
  <c r="FA122" i="27"/>
  <c r="FA123" i="27"/>
  <c r="FA121" i="27"/>
  <c r="I124" i="27"/>
  <c r="I122" i="27"/>
  <c r="I121" i="27"/>
  <c r="I123" i="27"/>
  <c r="GM122" i="27"/>
  <c r="GM123" i="27"/>
  <c r="GM124" i="27"/>
  <c r="GM121" i="27"/>
  <c r="FX124" i="27"/>
  <c r="FX122" i="27"/>
  <c r="FX123" i="27"/>
  <c r="FX121" i="27"/>
  <c r="GR121" i="27"/>
  <c r="GR123" i="27"/>
  <c r="GR122" i="27"/>
  <c r="GR124" i="27"/>
  <c r="AL123" i="27"/>
  <c r="AL121" i="27"/>
  <c r="AL124" i="27"/>
  <c r="AL122" i="27"/>
  <c r="GF124" i="27"/>
  <c r="GF121" i="27"/>
  <c r="GF123" i="27"/>
  <c r="GF122" i="27"/>
  <c r="JG124" i="27"/>
  <c r="JG122" i="27"/>
  <c r="JG123" i="27"/>
  <c r="JG121" i="27"/>
  <c r="EK123" i="27"/>
  <c r="EK124" i="27"/>
  <c r="EK121" i="27"/>
  <c r="EK122" i="27"/>
  <c r="DA123" i="27"/>
  <c r="DA121" i="27"/>
  <c r="DA124" i="27"/>
  <c r="DA122" i="27"/>
  <c r="JC123" i="27"/>
  <c r="JC121" i="27"/>
  <c r="JC124" i="27"/>
  <c r="JC122" i="27"/>
  <c r="BY121" i="27"/>
  <c r="BY122" i="27"/>
  <c r="BY123" i="27"/>
  <c r="BY124" i="27"/>
  <c r="FF122" i="27"/>
  <c r="FF123" i="27"/>
  <c r="FF121" i="27"/>
  <c r="FF124" i="27"/>
  <c r="GP122" i="27"/>
  <c r="GP123" i="27"/>
  <c r="GP124" i="27"/>
  <c r="GP121" i="27"/>
  <c r="M124" i="27"/>
  <c r="M121" i="27"/>
  <c r="M122" i="27"/>
  <c r="M123" i="27"/>
  <c r="CW121" i="27"/>
  <c r="CW123" i="27"/>
  <c r="CW124" i="27"/>
  <c r="CW122" i="27"/>
  <c r="EP124" i="27"/>
  <c r="EP123" i="27"/>
  <c r="EP121" i="27"/>
  <c r="EP122" i="27"/>
  <c r="JO122" i="27"/>
  <c r="JO123" i="27"/>
  <c r="JO124" i="27"/>
  <c r="JO121" i="27"/>
  <c r="EH124" i="27"/>
  <c r="EH121" i="27"/>
  <c r="EH122" i="27"/>
  <c r="EH123" i="27"/>
  <c r="BE124" i="27"/>
  <c r="BE122" i="27"/>
  <c r="BE121" i="27"/>
  <c r="BE123" i="27"/>
  <c r="FK121" i="27"/>
  <c r="FK122" i="27"/>
  <c r="FK123" i="27"/>
  <c r="FK124" i="27"/>
  <c r="BS121" i="27"/>
  <c r="BS122" i="27"/>
  <c r="BS123" i="27"/>
  <c r="BS124" i="27"/>
  <c r="AC124" i="27"/>
  <c r="AC123" i="27"/>
  <c r="AC121" i="27"/>
  <c r="AC122" i="27"/>
  <c r="IP124" i="27"/>
  <c r="IP121" i="27"/>
  <c r="IP122" i="27"/>
  <c r="IP123" i="27"/>
  <c r="DS122" i="27"/>
  <c r="DS121" i="27"/>
  <c r="DS123" i="27"/>
  <c r="DS124" i="27"/>
  <c r="JL123" i="27"/>
  <c r="JL122" i="27"/>
  <c r="JL124" i="27"/>
  <c r="JL121" i="27"/>
  <c r="HS122" i="27"/>
  <c r="HS121" i="27"/>
  <c r="HS123" i="27"/>
  <c r="HS124" i="27"/>
  <c r="CG121" i="27"/>
  <c r="CG124" i="27"/>
  <c r="CG123" i="27"/>
  <c r="CG122" i="27"/>
  <c r="HY123" i="27"/>
  <c r="HY124" i="27"/>
  <c r="HY121" i="27"/>
  <c r="HY122" i="27"/>
  <c r="DF124" i="27"/>
  <c r="DF122" i="27"/>
  <c r="DF123" i="27"/>
  <c r="DF121" i="27"/>
  <c r="GI124" i="27"/>
  <c r="GI121" i="27"/>
  <c r="GI123" i="27"/>
  <c r="GI122" i="27"/>
  <c r="DV123" i="27"/>
  <c r="DV124" i="27"/>
  <c r="DV122" i="27"/>
  <c r="DV121" i="27"/>
  <c r="IW122" i="27"/>
  <c r="IW124" i="27"/>
  <c r="IW121" i="27"/>
  <c r="IW123" i="27"/>
  <c r="DD124" i="27"/>
  <c r="DD121" i="27"/>
  <c r="DD122" i="27"/>
  <c r="DD123" i="27"/>
  <c r="HH121" i="27"/>
  <c r="HH123" i="27"/>
  <c r="HH124" i="27"/>
  <c r="HH122" i="27"/>
  <c r="FL124" i="27"/>
  <c r="FL122" i="27"/>
  <c r="FL121" i="27"/>
  <c r="FL123" i="27"/>
  <c r="HI123" i="27"/>
  <c r="HI124" i="27"/>
  <c r="HI121" i="27"/>
  <c r="HI122" i="27"/>
  <c r="Z123" i="27"/>
  <c r="Z124" i="27"/>
  <c r="Z121" i="27"/>
  <c r="Z122" i="27"/>
  <c r="BD122" i="27"/>
  <c r="BD124" i="27"/>
  <c r="BD123" i="27"/>
  <c r="BD121" i="27"/>
  <c r="HF122" i="27"/>
  <c r="HF124" i="27"/>
  <c r="HF123" i="27"/>
  <c r="HF121" i="27"/>
  <c r="HD122" i="27"/>
  <c r="HD123" i="27"/>
  <c r="HD124" i="27"/>
  <c r="HD121" i="27"/>
  <c r="M28" i="48"/>
  <c r="I13" i="48"/>
  <c r="AA123" i="24"/>
  <c r="AA124" i="24"/>
  <c r="AA121" i="24"/>
  <c r="AA122" i="24"/>
  <c r="EK122" i="24"/>
  <c r="EK123" i="24"/>
  <c r="EK124" i="24"/>
  <c r="EK121" i="24"/>
  <c r="DF124" i="24"/>
  <c r="DF122" i="24"/>
  <c r="DF121" i="24"/>
  <c r="DF123" i="24"/>
  <c r="FR121" i="24"/>
  <c r="FR122" i="24"/>
  <c r="FR123" i="24"/>
  <c r="FR124" i="24"/>
  <c r="FA122" i="24"/>
  <c r="FA123" i="24"/>
  <c r="FA121" i="24"/>
  <c r="FA124" i="24"/>
  <c r="FT122" i="24"/>
  <c r="FT123" i="24"/>
  <c r="FT124" i="24"/>
  <c r="FT121" i="24"/>
  <c r="GH122" i="24"/>
  <c r="GH123" i="24"/>
  <c r="GH124" i="24"/>
  <c r="GH121" i="24"/>
  <c r="IS122" i="24"/>
  <c r="IS123" i="24"/>
  <c r="IS121" i="24"/>
  <c r="IS124" i="24"/>
  <c r="AO122" i="24"/>
  <c r="AO123" i="24"/>
  <c r="AO124" i="24"/>
  <c r="AO121" i="24"/>
  <c r="FM122" i="24"/>
  <c r="FM123" i="24"/>
  <c r="FM124" i="24"/>
  <c r="FM121" i="24"/>
  <c r="II124" i="24"/>
  <c r="II121" i="24"/>
  <c r="II123" i="24"/>
  <c r="II122" i="24"/>
  <c r="CV122" i="24"/>
  <c r="CV123" i="24"/>
  <c r="CV124" i="24"/>
  <c r="CV121" i="24"/>
  <c r="HT122" i="24"/>
  <c r="HT123" i="24"/>
  <c r="HT124" i="24"/>
  <c r="HT121" i="24"/>
  <c r="HS123" i="24"/>
  <c r="HS122" i="24"/>
  <c r="HS124" i="24"/>
  <c r="HS121" i="24"/>
  <c r="FI123" i="24"/>
  <c r="FI124" i="24"/>
  <c r="FI121" i="24"/>
  <c r="FI122" i="24"/>
  <c r="BG122" i="24"/>
  <c r="BG123" i="24"/>
  <c r="BG124" i="24"/>
  <c r="BG121" i="24"/>
  <c r="V121" i="24"/>
  <c r="V123" i="24"/>
  <c r="V124" i="24"/>
  <c r="V122" i="24"/>
  <c r="AQ124" i="24"/>
  <c r="AQ123" i="24"/>
  <c r="AQ121" i="24"/>
  <c r="AQ122" i="24"/>
  <c r="AL121" i="24"/>
  <c r="AL123" i="24"/>
  <c r="AL124" i="24"/>
  <c r="AL122" i="24"/>
  <c r="JD123" i="24"/>
  <c r="JD124" i="24"/>
  <c r="JD121" i="24"/>
  <c r="JD122" i="24"/>
  <c r="CR121" i="24"/>
  <c r="CR123" i="24"/>
  <c r="CR124" i="24"/>
  <c r="CR122" i="24"/>
  <c r="Q123" i="24"/>
  <c r="Q124" i="24"/>
  <c r="Q121" i="24"/>
  <c r="Q122" i="24"/>
  <c r="EO123" i="24"/>
  <c r="EO124" i="24"/>
  <c r="EO121" i="24"/>
  <c r="EO122" i="24"/>
  <c r="JM123" i="24"/>
  <c r="JM124" i="24"/>
  <c r="JM121" i="24"/>
  <c r="JM122" i="24"/>
  <c r="CJ121" i="24"/>
  <c r="CJ122" i="24"/>
  <c r="CJ123" i="24"/>
  <c r="CJ124" i="24"/>
  <c r="BX121" i="24"/>
  <c r="BX122" i="24"/>
  <c r="BX123" i="24"/>
  <c r="BX124" i="24"/>
  <c r="GV121" i="24"/>
  <c r="GV122" i="24"/>
  <c r="GV123" i="24"/>
  <c r="GV124" i="24"/>
  <c r="EL124" i="24"/>
  <c r="EL121" i="24"/>
  <c r="EL122" i="24"/>
  <c r="EL123" i="24"/>
  <c r="HX121" i="24"/>
  <c r="HX122" i="24"/>
  <c r="HX124" i="24"/>
  <c r="HX123" i="24"/>
  <c r="GM123" i="24"/>
  <c r="GM124" i="24"/>
  <c r="GM121" i="24"/>
  <c r="GM122" i="24"/>
  <c r="GW122" i="24"/>
  <c r="GW123" i="24"/>
  <c r="GW121" i="24"/>
  <c r="GW124" i="24"/>
  <c r="IK121" i="24"/>
  <c r="IK122" i="24"/>
  <c r="IK123" i="24"/>
  <c r="IK124" i="24"/>
  <c r="CO122" i="24"/>
  <c r="CO123" i="24"/>
  <c r="CO124" i="24"/>
  <c r="CO121" i="24"/>
  <c r="IV123" i="24"/>
  <c r="IV124" i="24"/>
  <c r="IV122" i="24"/>
  <c r="IV121" i="24"/>
  <c r="BL123" i="24"/>
  <c r="BL124" i="24"/>
  <c r="BL121" i="24"/>
  <c r="BL122" i="24"/>
  <c r="EA123" i="24"/>
  <c r="EA124" i="24"/>
  <c r="EA121" i="24"/>
  <c r="EA122" i="24"/>
  <c r="GZ122" i="24"/>
  <c r="GZ123" i="24"/>
  <c r="GZ124" i="24"/>
  <c r="GZ121" i="24"/>
  <c r="BJ122" i="24"/>
  <c r="BJ123" i="24"/>
  <c r="BJ124" i="24"/>
  <c r="BJ121" i="24"/>
  <c r="FL121" i="24"/>
  <c r="FL122" i="24"/>
  <c r="FL123" i="24"/>
  <c r="FL124" i="24"/>
  <c r="BE122" i="24"/>
  <c r="BE123" i="24"/>
  <c r="BE121" i="24"/>
  <c r="BE124" i="24"/>
  <c r="GC122" i="24"/>
  <c r="GC123" i="24"/>
  <c r="GC121" i="24"/>
  <c r="GC124" i="24"/>
  <c r="JO124" i="24"/>
  <c r="JO121" i="24"/>
  <c r="JO122" i="24"/>
  <c r="JO123" i="24"/>
  <c r="DL122" i="24"/>
  <c r="DL123" i="24"/>
  <c r="DL124" i="24"/>
  <c r="DL121" i="24"/>
  <c r="IJ122" i="24"/>
  <c r="IJ123" i="24"/>
  <c r="IJ124" i="24"/>
  <c r="IJ121" i="24"/>
  <c r="BY121" i="24"/>
  <c r="BY124" i="24"/>
  <c r="BY122" i="24"/>
  <c r="BY123" i="24"/>
  <c r="HV122" i="24"/>
  <c r="HV124" i="24"/>
  <c r="HV123" i="24"/>
  <c r="HV121" i="24"/>
  <c r="GJ121" i="24"/>
  <c r="GJ122" i="24"/>
  <c r="GJ124" i="24"/>
  <c r="GJ123" i="24"/>
  <c r="AY124" i="24"/>
  <c r="AY121" i="24"/>
  <c r="AY122" i="24"/>
  <c r="AY123" i="24"/>
  <c r="BA124" i="24"/>
  <c r="BA121" i="24"/>
  <c r="BA122" i="24"/>
  <c r="BA123" i="24"/>
  <c r="H122" i="24"/>
  <c r="H123" i="24"/>
  <c r="H124" i="24"/>
  <c r="H121" i="24"/>
  <c r="CS123" i="24"/>
  <c r="CS122" i="24"/>
  <c r="CS124" i="24"/>
  <c r="CS121" i="24"/>
  <c r="HQ123" i="24"/>
  <c r="HQ122" i="24"/>
  <c r="HQ124" i="24"/>
  <c r="HQ121" i="24"/>
  <c r="AB124" i="24"/>
  <c r="AB121" i="24"/>
  <c r="AB122" i="24"/>
  <c r="AB123" i="24"/>
  <c r="EZ124" i="24"/>
  <c r="EZ121" i="24"/>
  <c r="EZ122" i="24"/>
  <c r="EZ123" i="24"/>
  <c r="DO121" i="24"/>
  <c r="DO122" i="24"/>
  <c r="DO123" i="24"/>
  <c r="DO124" i="24"/>
  <c r="IM121" i="24"/>
  <c r="IM122" i="24"/>
  <c r="IM123" i="24"/>
  <c r="IM124" i="24"/>
  <c r="BF123" i="24"/>
  <c r="BF124" i="24"/>
  <c r="BF121" i="24"/>
  <c r="BF122" i="24"/>
  <c r="GD123" i="24"/>
  <c r="GD124" i="24"/>
  <c r="GD121" i="24"/>
  <c r="GD122" i="24"/>
  <c r="AE124" i="24"/>
  <c r="AE121" i="24"/>
  <c r="AE122" i="24"/>
  <c r="AE123" i="24"/>
  <c r="FC124" i="24"/>
  <c r="FC121" i="24"/>
  <c r="FC122" i="24"/>
  <c r="FC123" i="24"/>
  <c r="CT123" i="24"/>
  <c r="CT121" i="24"/>
  <c r="CT122" i="24"/>
  <c r="CT124" i="24"/>
  <c r="HR123" i="24"/>
  <c r="HR121" i="24"/>
  <c r="HR122" i="24"/>
  <c r="HR124" i="24"/>
  <c r="CY121" i="24"/>
  <c r="CY122" i="24"/>
  <c r="CY123" i="24"/>
  <c r="CY124" i="24"/>
  <c r="HW121" i="24"/>
  <c r="HW122" i="24"/>
  <c r="HW123" i="24"/>
  <c r="HW124" i="24"/>
  <c r="AP123" i="24"/>
  <c r="AP124" i="24"/>
  <c r="AP122" i="24"/>
  <c r="AP121" i="24"/>
  <c r="FN123" i="24"/>
  <c r="FN124" i="24"/>
  <c r="FN122" i="24"/>
  <c r="FN121" i="24"/>
  <c r="O123" i="24"/>
  <c r="O124" i="24"/>
  <c r="O121" i="24"/>
  <c r="O122" i="24"/>
  <c r="EM123" i="24"/>
  <c r="EM124" i="24"/>
  <c r="EM121" i="24"/>
  <c r="EM122" i="24"/>
  <c r="JK123" i="24"/>
  <c r="JK124" i="24"/>
  <c r="JK121" i="24"/>
  <c r="JK122" i="24"/>
  <c r="CD123" i="24"/>
  <c r="CD124" i="24"/>
  <c r="CD121" i="24"/>
  <c r="CD122" i="24"/>
  <c r="HB123" i="24"/>
  <c r="HB124" i="24"/>
  <c r="HB121" i="24"/>
  <c r="HB122" i="24"/>
  <c r="M11" i="48"/>
  <c r="I37" i="48"/>
  <c r="Y124" i="38"/>
  <c r="Y122" i="38"/>
  <c r="Y123" i="38"/>
  <c r="Y121" i="38"/>
  <c r="HU121" i="38"/>
  <c r="HU123" i="38"/>
  <c r="HU122" i="38"/>
  <c r="HU124" i="38"/>
  <c r="IB124" i="38"/>
  <c r="IB122" i="38"/>
  <c r="IB123" i="38"/>
  <c r="IB121" i="38"/>
  <c r="BJ124" i="38"/>
  <c r="BJ121" i="38"/>
  <c r="BJ123" i="38"/>
  <c r="BJ122" i="38"/>
  <c r="CK124" i="38"/>
  <c r="CK122" i="38"/>
  <c r="CK123" i="38"/>
  <c r="CK121" i="38"/>
  <c r="FM121" i="38"/>
  <c r="FM124" i="38"/>
  <c r="FM122" i="38"/>
  <c r="FM123" i="38"/>
  <c r="CA123" i="38"/>
  <c r="CA122" i="38"/>
  <c r="CA121" i="38"/>
  <c r="CA124" i="38"/>
  <c r="BY121" i="38"/>
  <c r="BY123" i="38"/>
  <c r="BY124" i="38"/>
  <c r="BY122" i="38"/>
  <c r="HK123" i="38"/>
  <c r="HK121" i="38"/>
  <c r="HK122" i="38"/>
  <c r="HK124" i="38"/>
  <c r="CM123" i="38"/>
  <c r="CM121" i="38"/>
  <c r="CM122" i="38"/>
  <c r="CM124" i="38"/>
  <c r="JI121" i="38"/>
  <c r="JI123" i="38"/>
  <c r="JI124" i="38"/>
  <c r="JI122" i="38"/>
  <c r="FF122" i="38"/>
  <c r="FF123" i="38"/>
  <c r="FF124" i="38"/>
  <c r="FF121" i="38"/>
  <c r="JH123" i="38"/>
  <c r="JH121" i="38"/>
  <c r="JH124" i="38"/>
  <c r="JH122" i="38"/>
  <c r="CP123" i="38"/>
  <c r="CP121" i="38"/>
  <c r="CP122" i="38"/>
  <c r="CP124" i="38"/>
  <c r="DQ122" i="38"/>
  <c r="DQ123" i="38"/>
  <c r="DQ121" i="38"/>
  <c r="DQ124" i="38"/>
  <c r="HV123" i="38"/>
  <c r="HV124" i="38"/>
  <c r="HV122" i="38"/>
  <c r="HV121" i="38"/>
  <c r="EN122" i="38"/>
  <c r="EN123" i="38"/>
  <c r="EN124" i="38"/>
  <c r="EN121" i="38"/>
  <c r="AF121" i="38"/>
  <c r="AF122" i="38"/>
  <c r="AF124" i="38"/>
  <c r="AF123" i="38"/>
  <c r="CB121" i="38"/>
  <c r="CB122" i="38"/>
  <c r="CB123" i="38"/>
  <c r="CB124" i="38"/>
  <c r="CF122" i="38"/>
  <c r="CF123" i="38"/>
  <c r="CF124" i="38"/>
  <c r="CF121" i="38"/>
  <c r="IL123" i="38"/>
  <c r="IL124" i="38"/>
  <c r="IL122" i="38"/>
  <c r="IL121" i="38"/>
  <c r="FW122" i="38"/>
  <c r="FW121" i="38"/>
  <c r="FW123" i="38"/>
  <c r="FW124" i="38"/>
  <c r="AY122" i="38"/>
  <c r="AY121" i="38"/>
  <c r="AY123" i="38"/>
  <c r="AY124" i="38"/>
  <c r="X121" i="38"/>
  <c r="X122" i="38"/>
  <c r="X124" i="38"/>
  <c r="X123" i="38"/>
  <c r="BA123" i="38"/>
  <c r="BA124" i="38"/>
  <c r="BA121" i="38"/>
  <c r="BA122" i="38"/>
  <c r="EX123" i="38"/>
  <c r="EX124" i="38"/>
  <c r="EX122" i="38"/>
  <c r="EX121" i="38"/>
  <c r="IM124" i="38"/>
  <c r="IM121" i="38"/>
  <c r="IM123" i="38"/>
  <c r="IM122" i="38"/>
  <c r="EL124" i="38"/>
  <c r="EL123" i="38"/>
  <c r="EL121" i="38"/>
  <c r="EL122" i="38"/>
  <c r="DY122" i="38"/>
  <c r="DY123" i="38"/>
  <c r="DY124" i="38"/>
  <c r="DY121" i="38"/>
  <c r="CC122" i="38"/>
  <c r="CC123" i="38"/>
  <c r="CC124" i="38"/>
  <c r="CC121" i="38"/>
  <c r="FK122" i="38"/>
  <c r="FK124" i="38"/>
  <c r="FK121" i="38"/>
  <c r="FK123" i="38"/>
  <c r="ED121" i="38"/>
  <c r="ED123" i="38"/>
  <c r="ED124" i="38"/>
  <c r="ED122" i="38"/>
  <c r="DP123" i="38"/>
  <c r="DP122" i="38"/>
  <c r="DP121" i="38"/>
  <c r="DP124" i="38"/>
  <c r="EO122" i="38"/>
  <c r="EO123" i="38"/>
  <c r="EO124" i="38"/>
  <c r="EO121" i="38"/>
  <c r="AE121" i="38"/>
  <c r="AE124" i="38"/>
  <c r="AE122" i="38"/>
  <c r="AE123" i="38"/>
  <c r="AC123" i="38"/>
  <c r="AC124" i="38"/>
  <c r="AC122" i="38"/>
  <c r="AC121" i="38"/>
  <c r="JD123" i="38"/>
  <c r="JD122" i="38"/>
  <c r="JD121" i="38"/>
  <c r="JD124" i="38"/>
  <c r="HB123" i="38"/>
  <c r="HB124" i="38"/>
  <c r="HB121" i="38"/>
  <c r="HB122" i="38"/>
  <c r="GS122" i="38"/>
  <c r="GS123" i="38"/>
  <c r="GS121" i="38"/>
  <c r="GS124" i="38"/>
  <c r="IP123" i="38"/>
  <c r="IP121" i="38"/>
  <c r="IP124" i="38"/>
  <c r="IP122" i="38"/>
  <c r="IC123" i="38"/>
  <c r="IC124" i="38"/>
  <c r="IC122" i="38"/>
  <c r="IC121" i="38"/>
  <c r="IF121" i="38"/>
  <c r="IF123" i="38"/>
  <c r="IF122" i="38"/>
  <c r="IF124" i="38"/>
  <c r="FN123" i="38"/>
  <c r="FN121" i="38"/>
  <c r="FN124" i="38"/>
  <c r="FN122" i="38"/>
  <c r="IX123" i="38"/>
  <c r="IX124" i="38"/>
  <c r="IX121" i="38"/>
  <c r="IX122" i="38"/>
  <c r="IA121" i="38"/>
  <c r="IA122" i="38"/>
  <c r="IA124" i="38"/>
  <c r="IA123" i="38"/>
  <c r="DC123" i="38"/>
  <c r="DC121" i="38"/>
  <c r="DC122" i="38"/>
  <c r="DC124" i="38"/>
  <c r="FS122" i="38"/>
  <c r="FS121" i="38"/>
  <c r="FS124" i="38"/>
  <c r="FS123" i="38"/>
  <c r="FQ123" i="38"/>
  <c r="FQ124" i="38"/>
  <c r="FQ122" i="38"/>
  <c r="FQ121" i="38"/>
  <c r="DZ123" i="38"/>
  <c r="DZ124" i="38"/>
  <c r="DZ121" i="38"/>
  <c r="DZ122" i="38"/>
  <c r="GL123" i="38"/>
  <c r="GL124" i="38"/>
  <c r="GL121" i="38"/>
  <c r="GL122" i="38"/>
  <c r="CV121" i="38"/>
  <c r="CV123" i="38"/>
  <c r="CV124" i="38"/>
  <c r="CV122" i="38"/>
  <c r="BR123" i="38"/>
  <c r="BR124" i="38"/>
  <c r="BR122" i="38"/>
  <c r="BR121" i="38"/>
  <c r="HQ123" i="38"/>
  <c r="HQ124" i="38"/>
  <c r="HQ121" i="38"/>
  <c r="HQ122" i="38"/>
  <c r="CN121" i="38"/>
  <c r="CN124" i="38"/>
  <c r="CN122" i="38"/>
  <c r="CN123" i="38"/>
  <c r="IH124" i="38"/>
  <c r="IH121" i="38"/>
  <c r="IH122" i="38"/>
  <c r="IH123" i="38"/>
  <c r="FB123" i="38"/>
  <c r="FB121" i="38"/>
  <c r="FB122" i="38"/>
  <c r="FB124" i="38"/>
  <c r="GZ122" i="38"/>
  <c r="GZ123" i="38"/>
  <c r="GZ124" i="38"/>
  <c r="GZ121" i="38"/>
  <c r="GT121" i="38"/>
  <c r="GT124" i="38"/>
  <c r="GT122" i="38"/>
  <c r="GT123" i="38"/>
  <c r="AZ123" i="38"/>
  <c r="AZ122" i="38"/>
  <c r="AZ124" i="38"/>
  <c r="AZ121" i="38"/>
  <c r="FZ123" i="38"/>
  <c r="FZ124" i="38"/>
  <c r="FZ122" i="38"/>
  <c r="FZ121" i="38"/>
  <c r="W124" i="38"/>
  <c r="W121" i="38"/>
  <c r="W123" i="38"/>
  <c r="W122" i="38"/>
  <c r="FG122" i="38"/>
  <c r="FG121" i="38"/>
  <c r="FG123" i="38"/>
  <c r="FG124" i="38"/>
  <c r="AI122" i="38"/>
  <c r="AI121" i="38"/>
  <c r="AI123" i="38"/>
  <c r="AI124" i="38"/>
  <c r="EV122" i="38"/>
  <c r="EV121" i="38"/>
  <c r="EV124" i="38"/>
  <c r="EV123" i="38"/>
  <c r="DM123" i="38"/>
  <c r="DM124" i="38"/>
  <c r="DM121" i="38"/>
  <c r="DM122" i="38"/>
  <c r="HJ123" i="38"/>
  <c r="HJ124" i="38"/>
  <c r="HJ122" i="38"/>
  <c r="HJ121" i="38"/>
  <c r="R124" i="38"/>
  <c r="R121" i="38"/>
  <c r="R122" i="38"/>
  <c r="R123" i="38"/>
  <c r="Q19" i="49"/>
  <c r="M10" i="48"/>
  <c r="M27" i="48"/>
  <c r="I20" i="48"/>
  <c r="FP127" i="27"/>
  <c r="FP128" i="27"/>
  <c r="FP129" i="27"/>
  <c r="FP130" i="27"/>
  <c r="GI129" i="27"/>
  <c r="GI128" i="27"/>
  <c r="GI130" i="27"/>
  <c r="GI127" i="27"/>
  <c r="BN127" i="27"/>
  <c r="BN129" i="27"/>
  <c r="BN128" i="27"/>
  <c r="BN130" i="27"/>
  <c r="IA130" i="27"/>
  <c r="IA128" i="27"/>
  <c r="IA127" i="27"/>
  <c r="IA129" i="27"/>
  <c r="EE128" i="27"/>
  <c r="EE130" i="27"/>
  <c r="EE127" i="27"/>
  <c r="EE129" i="27"/>
  <c r="X129" i="27"/>
  <c r="X130" i="27"/>
  <c r="X128" i="27"/>
  <c r="X127" i="27"/>
  <c r="GJ127" i="27"/>
  <c r="GJ128" i="27"/>
  <c r="GJ129" i="27"/>
  <c r="GJ130" i="27"/>
  <c r="CC128" i="27"/>
  <c r="CC129" i="27"/>
  <c r="CC127" i="27"/>
  <c r="CC130" i="27"/>
  <c r="GF127" i="27"/>
  <c r="GF130" i="27"/>
  <c r="GF128" i="27"/>
  <c r="GF129" i="27"/>
  <c r="CX127" i="27"/>
  <c r="CX129" i="27"/>
  <c r="CX130" i="27"/>
  <c r="CX128" i="27"/>
  <c r="R129" i="27"/>
  <c r="R127" i="27"/>
  <c r="R128" i="27"/>
  <c r="R130" i="27"/>
  <c r="HW128" i="27"/>
  <c r="HW130" i="27"/>
  <c r="HW129" i="27"/>
  <c r="HW127" i="27"/>
  <c r="FO130" i="27"/>
  <c r="FO128" i="27"/>
  <c r="FO127" i="27"/>
  <c r="FO129" i="27"/>
  <c r="CJ129" i="27"/>
  <c r="CJ127" i="27"/>
  <c r="CJ130" i="27"/>
  <c r="CJ128" i="27"/>
  <c r="AI130" i="27"/>
  <c r="AI128" i="27"/>
  <c r="AI127" i="27"/>
  <c r="AI129" i="27"/>
  <c r="BX130" i="27"/>
  <c r="BX127" i="27"/>
  <c r="BX128" i="27"/>
  <c r="BX129" i="27"/>
  <c r="DZ130" i="27"/>
  <c r="DZ127" i="27"/>
  <c r="DZ129" i="27"/>
  <c r="DZ128" i="27"/>
  <c r="HV128" i="27"/>
  <c r="HV127" i="27"/>
  <c r="HV129" i="27"/>
  <c r="HV130" i="27"/>
  <c r="FF130" i="27"/>
  <c r="FF127" i="27"/>
  <c r="FF128" i="27"/>
  <c r="FF129" i="27"/>
  <c r="AT128" i="27"/>
  <c r="AT130" i="27"/>
  <c r="AT127" i="27"/>
  <c r="AT129" i="27"/>
  <c r="GN130" i="27"/>
  <c r="GN127" i="27"/>
  <c r="GN128" i="27"/>
  <c r="GN129" i="27"/>
  <c r="DK128" i="27"/>
  <c r="DK130" i="27"/>
  <c r="DK127" i="27"/>
  <c r="DK129" i="27"/>
  <c r="IT130" i="27"/>
  <c r="IT129" i="27"/>
  <c r="IT127" i="27"/>
  <c r="IT128" i="27"/>
  <c r="FA129" i="27"/>
  <c r="FA128" i="27"/>
  <c r="FA130" i="27"/>
  <c r="FA127" i="27"/>
  <c r="AV129" i="27"/>
  <c r="AV127" i="27"/>
  <c r="AV130" i="27"/>
  <c r="AV128" i="27"/>
  <c r="IL127" i="27"/>
  <c r="IL128" i="27"/>
  <c r="IL130" i="27"/>
  <c r="IL129" i="27"/>
  <c r="FJ128" i="27"/>
  <c r="FJ127" i="27"/>
  <c r="FJ129" i="27"/>
  <c r="FJ130" i="27"/>
  <c r="CD130" i="27"/>
  <c r="CD129" i="27"/>
  <c r="CD127" i="27"/>
  <c r="CD128" i="27"/>
  <c r="JM129" i="27"/>
  <c r="JM127" i="27"/>
  <c r="JM128" i="27"/>
  <c r="JM130" i="27"/>
  <c r="HJ130" i="27"/>
  <c r="HJ127" i="27"/>
  <c r="HJ129" i="27"/>
  <c r="HJ128" i="27"/>
  <c r="EN128" i="27"/>
  <c r="EN127" i="27"/>
  <c r="EN129" i="27"/>
  <c r="EN130" i="27"/>
  <c r="BO127" i="27"/>
  <c r="BO128" i="27"/>
  <c r="BO130" i="27"/>
  <c r="BO129" i="27"/>
  <c r="Y127" i="27"/>
  <c r="Y128" i="27"/>
  <c r="Y130" i="27"/>
  <c r="Y129" i="27"/>
  <c r="GZ129" i="27"/>
  <c r="GZ130" i="27"/>
  <c r="GZ128" i="27"/>
  <c r="GZ127" i="27"/>
  <c r="JL127" i="27"/>
  <c r="JL129" i="27"/>
  <c r="JL130" i="27"/>
  <c r="JL128" i="27"/>
  <c r="DB129" i="27"/>
  <c r="DB127" i="27"/>
  <c r="DB128" i="27"/>
  <c r="DB130" i="27"/>
  <c r="BU130" i="27"/>
  <c r="BU128" i="27"/>
  <c r="BU129" i="27"/>
  <c r="BU127" i="27"/>
  <c r="DF129" i="27"/>
  <c r="DF130" i="27"/>
  <c r="DF127" i="27"/>
  <c r="DF128" i="27"/>
  <c r="IR127" i="27"/>
  <c r="IR130" i="27"/>
  <c r="IR128" i="27"/>
  <c r="IR129" i="27"/>
  <c r="DV129" i="27"/>
  <c r="DV127" i="27"/>
  <c r="DV128" i="27"/>
  <c r="DV130" i="27"/>
  <c r="JD129" i="27"/>
  <c r="JD127" i="27"/>
  <c r="JD130" i="27"/>
  <c r="JD128" i="27"/>
  <c r="FK128" i="27"/>
  <c r="FK129" i="27"/>
  <c r="FK130" i="27"/>
  <c r="FK127" i="27"/>
  <c r="CG130" i="27"/>
  <c r="CG128" i="27"/>
  <c r="CG129" i="27"/>
  <c r="CG127" i="27"/>
  <c r="HT127" i="27"/>
  <c r="HT128" i="27"/>
  <c r="HT129" i="27"/>
  <c r="HT130" i="27"/>
  <c r="DT127" i="27"/>
  <c r="DT130" i="27"/>
  <c r="DT128" i="27"/>
  <c r="DT129" i="27"/>
  <c r="JP128" i="27"/>
  <c r="JP129" i="27"/>
  <c r="JP127" i="27"/>
  <c r="JP130" i="27"/>
  <c r="HF128" i="27"/>
  <c r="HF130" i="27"/>
  <c r="HF127" i="27"/>
  <c r="HF129" i="27"/>
  <c r="ED127" i="27"/>
  <c r="ED129" i="27"/>
  <c r="ED128" i="27"/>
  <c r="ED130" i="27"/>
  <c r="BC130" i="27"/>
  <c r="BC128" i="27"/>
  <c r="BC127" i="27"/>
  <c r="BC129" i="27"/>
  <c r="IZ127" i="27"/>
  <c r="IZ128" i="27"/>
  <c r="IZ129" i="27"/>
  <c r="IZ130" i="27"/>
  <c r="GK130" i="27"/>
  <c r="GK128" i="27"/>
  <c r="GK129" i="27"/>
  <c r="GK127" i="27"/>
  <c r="DP129" i="27"/>
  <c r="DP127" i="27"/>
  <c r="DP130" i="27"/>
  <c r="DP128" i="27"/>
  <c r="AU128" i="27"/>
  <c r="AU129" i="27"/>
  <c r="AU130" i="27"/>
  <c r="AU127" i="27"/>
  <c r="O128" i="27"/>
  <c r="O130" i="27"/>
  <c r="O127" i="27"/>
  <c r="O129" i="27"/>
  <c r="GL128" i="27"/>
  <c r="GL130" i="27"/>
  <c r="GL127" i="27"/>
  <c r="GL129" i="27"/>
  <c r="CA130" i="27"/>
  <c r="CA127" i="27"/>
  <c r="CA128" i="27"/>
  <c r="CA129" i="27"/>
  <c r="ID127" i="27"/>
  <c r="ID128" i="27"/>
  <c r="ID129" i="27"/>
  <c r="ID130" i="27"/>
  <c r="EK129" i="27"/>
  <c r="EK127" i="27"/>
  <c r="EK130" i="27"/>
  <c r="EK128" i="27"/>
  <c r="AL128" i="27"/>
  <c r="AL129" i="27"/>
  <c r="AL130" i="27"/>
  <c r="AL127" i="27"/>
  <c r="GS129" i="27"/>
  <c r="GS127" i="27"/>
  <c r="GS128" i="27"/>
  <c r="GS130" i="27"/>
  <c r="CP130" i="27"/>
  <c r="CP127" i="27"/>
  <c r="CP129" i="27"/>
  <c r="CP128" i="27"/>
  <c r="GM129" i="27"/>
  <c r="GM127" i="27"/>
  <c r="GM130" i="27"/>
  <c r="GM128" i="27"/>
  <c r="DC127" i="27"/>
  <c r="DC129" i="27"/>
  <c r="DC128" i="27"/>
  <c r="DC130" i="27"/>
  <c r="Z130" i="27"/>
  <c r="Z128" i="27"/>
  <c r="Z129" i="27"/>
  <c r="Z127" i="27"/>
  <c r="IJ128" i="27"/>
  <c r="IJ129" i="27"/>
  <c r="IJ127" i="27"/>
  <c r="IJ130" i="27"/>
  <c r="FQ130" i="27"/>
  <c r="FQ129" i="27"/>
  <c r="FQ127" i="27"/>
  <c r="FQ128" i="27"/>
  <c r="CU129" i="27"/>
  <c r="CU130" i="27"/>
  <c r="CU128" i="27"/>
  <c r="CU127" i="27"/>
  <c r="AK129" i="27"/>
  <c r="AK127" i="27"/>
  <c r="AK130" i="27"/>
  <c r="AK128" i="27"/>
  <c r="JG129" i="24"/>
  <c r="JG127" i="24"/>
  <c r="JG130" i="24"/>
  <c r="JG128" i="24"/>
  <c r="AC129" i="24"/>
  <c r="AC130" i="24"/>
  <c r="AC127" i="24"/>
  <c r="AC128" i="24"/>
  <c r="JB128" i="24"/>
  <c r="JB127" i="24"/>
  <c r="JB129" i="24"/>
  <c r="JB130" i="24"/>
  <c r="FU129" i="24"/>
  <c r="FU127" i="24"/>
  <c r="FU128" i="24"/>
  <c r="FU130" i="24"/>
  <c r="GN128" i="24"/>
  <c r="GN130" i="24"/>
  <c r="GN129" i="24"/>
  <c r="GN127" i="24"/>
  <c r="CN129" i="24"/>
  <c r="CN130" i="24"/>
  <c r="CN127" i="24"/>
  <c r="CN128" i="24"/>
  <c r="IN127" i="24"/>
  <c r="IN128" i="24"/>
  <c r="IN129" i="24"/>
  <c r="IN130" i="24"/>
  <c r="AD3" i="48" a="1"/>
  <c r="AD3" i="48" s="1"/>
  <c r="BQ128" i="24"/>
  <c r="BQ129" i="24"/>
  <c r="BQ127" i="24"/>
  <c r="BQ130" i="24"/>
  <c r="BI129" i="24"/>
  <c r="BI130" i="24"/>
  <c r="BI127" i="24"/>
  <c r="BI128" i="24"/>
  <c r="JF128" i="24"/>
  <c r="JF129" i="24"/>
  <c r="JF130" i="24"/>
  <c r="JF127" i="24"/>
  <c r="GU129" i="24"/>
  <c r="GU128" i="24"/>
  <c r="GU127" i="24"/>
  <c r="GU130" i="24"/>
  <c r="IX129" i="24"/>
  <c r="IX130" i="24"/>
  <c r="IX128" i="24"/>
  <c r="IX127" i="24"/>
  <c r="IH129" i="24"/>
  <c r="IH130" i="24"/>
  <c r="IH128" i="24"/>
  <c r="IH127" i="24"/>
  <c r="CC130" i="24"/>
  <c r="CC127" i="24"/>
  <c r="CC128" i="24"/>
  <c r="CC129" i="24"/>
  <c r="JE129" i="24"/>
  <c r="JE130" i="24"/>
  <c r="JE128" i="24"/>
  <c r="JE127" i="24"/>
  <c r="BM130" i="24"/>
  <c r="BM129" i="24"/>
  <c r="BM127" i="24"/>
  <c r="BM128" i="24"/>
  <c r="GK127" i="24"/>
  <c r="GK129" i="24"/>
  <c r="GK128" i="24"/>
  <c r="GK130" i="24"/>
  <c r="FJ129" i="24"/>
  <c r="FJ128" i="24"/>
  <c r="FJ127" i="24"/>
  <c r="FJ130" i="24"/>
  <c r="AI127" i="24"/>
  <c r="AI129" i="24"/>
  <c r="AI128" i="24"/>
  <c r="AI130" i="24"/>
  <c r="CU127" i="24"/>
  <c r="CU129" i="24"/>
  <c r="CU128" i="24"/>
  <c r="CU130" i="24"/>
  <c r="FG127" i="24"/>
  <c r="FG129" i="24"/>
  <c r="FG128" i="24"/>
  <c r="FG130" i="24"/>
  <c r="IZ127" i="24"/>
  <c r="IZ130" i="24"/>
  <c r="IZ129" i="24"/>
  <c r="IZ128" i="24"/>
  <c r="AF128" i="24"/>
  <c r="AF130" i="24"/>
  <c r="AF129" i="24"/>
  <c r="AF127" i="24"/>
  <c r="IK128" i="24"/>
  <c r="IK127" i="24"/>
  <c r="IK130" i="24"/>
  <c r="IK129" i="24"/>
  <c r="EF127" i="24"/>
  <c r="EF128" i="24"/>
  <c r="EF129" i="24"/>
  <c r="EF130" i="24"/>
  <c r="BR130" i="24"/>
  <c r="BR128" i="24"/>
  <c r="BR129" i="24"/>
  <c r="BR127" i="24"/>
  <c r="FV129" i="24"/>
  <c r="FV128" i="24"/>
  <c r="FV130" i="24"/>
  <c r="FV127" i="24"/>
  <c r="DL128" i="24"/>
  <c r="DL130" i="24"/>
  <c r="DL129" i="24"/>
  <c r="DL127" i="24"/>
  <c r="CL128" i="24"/>
  <c r="CL130" i="24"/>
  <c r="CL127" i="24"/>
  <c r="CL129" i="24"/>
  <c r="HS129" i="24"/>
  <c r="HS128" i="24"/>
  <c r="HS130" i="24"/>
  <c r="HS127" i="24"/>
  <c r="FN130" i="24"/>
  <c r="FN127" i="24"/>
  <c r="FN129" i="24"/>
  <c r="FN128" i="24"/>
  <c r="BA130" i="24"/>
  <c r="BA129" i="24"/>
  <c r="BA128" i="24"/>
  <c r="BA127" i="24"/>
  <c r="DA128" i="24"/>
  <c r="DA130" i="24"/>
  <c r="DA129" i="24"/>
  <c r="DA127" i="24"/>
  <c r="JM129" i="24"/>
  <c r="JM127" i="24"/>
  <c r="JM128" i="24"/>
  <c r="JM130" i="24"/>
  <c r="GJ127" i="24"/>
  <c r="GJ129" i="24"/>
  <c r="GJ130" i="24"/>
  <c r="GJ128" i="24"/>
  <c r="BC129" i="24"/>
  <c r="BC128" i="24"/>
  <c r="BC127" i="24"/>
  <c r="BC130" i="24"/>
  <c r="DO130" i="24"/>
  <c r="DO128" i="24"/>
  <c r="DO129" i="24"/>
  <c r="DO127" i="24"/>
  <c r="GA130" i="24"/>
  <c r="GA128" i="24"/>
  <c r="GA129" i="24"/>
  <c r="GA127" i="24"/>
  <c r="HG130" i="24"/>
  <c r="HG129" i="24"/>
  <c r="HG128" i="24"/>
  <c r="HG127" i="24"/>
  <c r="EJ129" i="24"/>
  <c r="EJ130" i="24"/>
  <c r="EJ127" i="24"/>
  <c r="EJ128" i="24"/>
  <c r="ET130" i="24"/>
  <c r="ET127" i="24"/>
  <c r="ET129" i="24"/>
  <c r="ET128" i="24"/>
  <c r="BD130" i="24"/>
  <c r="BD128" i="24"/>
  <c r="BD129" i="24"/>
  <c r="BD127" i="24"/>
  <c r="CP127" i="24"/>
  <c r="CP130" i="24"/>
  <c r="CP129" i="24"/>
  <c r="CP128" i="24"/>
  <c r="AJ128" i="24"/>
  <c r="AJ130" i="24"/>
  <c r="AJ129" i="24"/>
  <c r="AJ127" i="24"/>
  <c r="EP127" i="24"/>
  <c r="EP129" i="24"/>
  <c r="EP130" i="24"/>
  <c r="EP128" i="24"/>
  <c r="DV127" i="24"/>
  <c r="DV128" i="24"/>
  <c r="DV129" i="24"/>
  <c r="DV130" i="24"/>
  <c r="AA129" i="24"/>
  <c r="AA127" i="24"/>
  <c r="AA128" i="24"/>
  <c r="AA130" i="24"/>
  <c r="CM129" i="24"/>
  <c r="CM127" i="24"/>
  <c r="CM128" i="24"/>
  <c r="CM130" i="24"/>
  <c r="EY129" i="24"/>
  <c r="EY127" i="24"/>
  <c r="EY128" i="24"/>
  <c r="EY130" i="24"/>
  <c r="IJ130" i="24"/>
  <c r="IJ129" i="24"/>
  <c r="IJ127" i="24"/>
  <c r="IJ128" i="24"/>
  <c r="FD130" i="24"/>
  <c r="FD127" i="24"/>
  <c r="FD128" i="24"/>
  <c r="FD129" i="24"/>
  <c r="FL128" i="24"/>
  <c r="FL129" i="24"/>
  <c r="FL130" i="24"/>
  <c r="FL127" i="24"/>
  <c r="GR130" i="24"/>
  <c r="GR128" i="24"/>
  <c r="GR129" i="24"/>
  <c r="GR127" i="24"/>
  <c r="ER130" i="24"/>
  <c r="ER129" i="24"/>
  <c r="ER127" i="24"/>
  <c r="ER128" i="24"/>
  <c r="DN127" i="24"/>
  <c r="DN129" i="24"/>
  <c r="DN128" i="24"/>
  <c r="DN130" i="24"/>
  <c r="IS127" i="24"/>
  <c r="IS129" i="24"/>
  <c r="IS130" i="24"/>
  <c r="IS128" i="24"/>
  <c r="BV130" i="24"/>
  <c r="BV127" i="24"/>
  <c r="BV129" i="24"/>
  <c r="BV128" i="24"/>
  <c r="AS129" i="24"/>
  <c r="AS130" i="24"/>
  <c r="AS127" i="24"/>
  <c r="AS128" i="24"/>
  <c r="CG129" i="24"/>
  <c r="CG128" i="24"/>
  <c r="CG127" i="24"/>
  <c r="CG130" i="24"/>
  <c r="DQ127" i="24"/>
  <c r="DQ130" i="24"/>
  <c r="DQ128" i="24"/>
  <c r="DQ129" i="24"/>
  <c r="HJ128" i="24"/>
  <c r="HJ127" i="24"/>
  <c r="HJ130" i="24"/>
  <c r="HJ129" i="24"/>
  <c r="BL128" i="24"/>
  <c r="BL130" i="24"/>
  <c r="BL127" i="24"/>
  <c r="BL129" i="24"/>
  <c r="IQ129" i="24"/>
  <c r="IQ128" i="24"/>
  <c r="IQ127" i="24"/>
  <c r="IQ130" i="24"/>
  <c r="FT130" i="24"/>
  <c r="FT129" i="24"/>
  <c r="FT127" i="24"/>
  <c r="FT128" i="24"/>
  <c r="BK129" i="24"/>
  <c r="BK130" i="24"/>
  <c r="BK128" i="24"/>
  <c r="BK127" i="24"/>
  <c r="DW129" i="24"/>
  <c r="DW127" i="24"/>
  <c r="DW130" i="24"/>
  <c r="DW128" i="24"/>
  <c r="GI129" i="24"/>
  <c r="GI128" i="24"/>
  <c r="GI130" i="24"/>
  <c r="GI127" i="24"/>
  <c r="HW129" i="24"/>
  <c r="HW130" i="24"/>
  <c r="HW128" i="24"/>
  <c r="HW127" i="24"/>
  <c r="DD130" i="24"/>
  <c r="DD127" i="24"/>
  <c r="DD128" i="24"/>
  <c r="DD129" i="24"/>
  <c r="V127" i="24"/>
  <c r="V129" i="24"/>
  <c r="V128" i="24"/>
  <c r="V130" i="24"/>
  <c r="X128" i="24"/>
  <c r="X129" i="24"/>
  <c r="X127" i="24"/>
  <c r="X130" i="24"/>
  <c r="AD127" i="24"/>
  <c r="AD128" i="24"/>
  <c r="AD130" i="24"/>
  <c r="AD129" i="24"/>
  <c r="R127" i="24"/>
  <c r="R129" i="24"/>
  <c r="R130" i="24"/>
  <c r="R128" i="24"/>
  <c r="N36" i="31"/>
  <c r="Q36" i="31" s="1"/>
  <c r="M32" i="48"/>
  <c r="AH124" i="27"/>
  <c r="AH122" i="27"/>
  <c r="AH123" i="27"/>
  <c r="AH121" i="27"/>
  <c r="FV122" i="27"/>
  <c r="FV123" i="27"/>
  <c r="FV124" i="27"/>
  <c r="FV121" i="27"/>
  <c r="BJ123" i="27"/>
  <c r="BJ121" i="27"/>
  <c r="BJ124" i="27"/>
  <c r="BJ122" i="27"/>
  <c r="GV121" i="27"/>
  <c r="GV124" i="27"/>
  <c r="GV123" i="27"/>
  <c r="GV122" i="27"/>
  <c r="HQ121" i="27"/>
  <c r="HQ122" i="27"/>
  <c r="HQ123" i="27"/>
  <c r="HQ124" i="27"/>
  <c r="CF124" i="27"/>
  <c r="CF122" i="27"/>
  <c r="CF123" i="27"/>
  <c r="CF121" i="27"/>
  <c r="CR123" i="27"/>
  <c r="CR121" i="27"/>
  <c r="CR122" i="27"/>
  <c r="CR124" i="27"/>
  <c r="IZ123" i="27"/>
  <c r="IZ124" i="27"/>
  <c r="IZ121" i="27"/>
  <c r="IZ122" i="27"/>
  <c r="EY121" i="27"/>
  <c r="EY124" i="27"/>
  <c r="EY122" i="27"/>
  <c r="EY123" i="27"/>
  <c r="BP122" i="27"/>
  <c r="BP123" i="27"/>
  <c r="BP124" i="27"/>
  <c r="BP121" i="27"/>
  <c r="GS122" i="27"/>
  <c r="GS121" i="27"/>
  <c r="GS123" i="27"/>
  <c r="GS124" i="27"/>
  <c r="P121" i="27"/>
  <c r="P122" i="27"/>
  <c r="P123" i="27"/>
  <c r="P124" i="27"/>
  <c r="GN123" i="27"/>
  <c r="GN124" i="27"/>
  <c r="GN121" i="27"/>
  <c r="GN122" i="27"/>
  <c r="HJ122" i="27"/>
  <c r="HJ124" i="27"/>
  <c r="HJ121" i="27"/>
  <c r="HJ123" i="27"/>
  <c r="BR124" i="27"/>
  <c r="BR121" i="27"/>
  <c r="BR122" i="27"/>
  <c r="BR123" i="27"/>
  <c r="AQ122" i="27"/>
  <c r="AQ123" i="27"/>
  <c r="AQ124" i="27"/>
  <c r="AQ121" i="27"/>
  <c r="CZ121" i="27"/>
  <c r="CZ122" i="27"/>
  <c r="CZ123" i="27"/>
  <c r="CZ124" i="27"/>
  <c r="HN122" i="27"/>
  <c r="HN121" i="27"/>
  <c r="HN123" i="27"/>
  <c r="HN124" i="27"/>
  <c r="BF124" i="27"/>
  <c r="BF121" i="27"/>
  <c r="BF122" i="27"/>
  <c r="BF123" i="27"/>
  <c r="EB124" i="27"/>
  <c r="EB121" i="27"/>
  <c r="EB122" i="27"/>
  <c r="EB123" i="27"/>
  <c r="IH123" i="27"/>
  <c r="IH122" i="27"/>
  <c r="IH124" i="27"/>
  <c r="IH121" i="27"/>
  <c r="EX121" i="27"/>
  <c r="EX122" i="27"/>
  <c r="EX123" i="27"/>
  <c r="EX124" i="27"/>
  <c r="EA124" i="27"/>
  <c r="EA123" i="27"/>
  <c r="EA121" i="27"/>
  <c r="EA122" i="27"/>
  <c r="JB122" i="27"/>
  <c r="JB121" i="27"/>
  <c r="JB123" i="27"/>
  <c r="JB124" i="27"/>
  <c r="IG122" i="27"/>
  <c r="IG123" i="27"/>
  <c r="IG121" i="27"/>
  <c r="IG124" i="27"/>
  <c r="JM123" i="27"/>
  <c r="JM122" i="27"/>
  <c r="JM121" i="27"/>
  <c r="JM124" i="27"/>
  <c r="FB124" i="27"/>
  <c r="FB121" i="27"/>
  <c r="FB122" i="27"/>
  <c r="FB123" i="27"/>
  <c r="FY124" i="27"/>
  <c r="FY121" i="27"/>
  <c r="FY122" i="27"/>
  <c r="FY123" i="27"/>
  <c r="DC121" i="27"/>
  <c r="DC122" i="27"/>
  <c r="DC123" i="27"/>
  <c r="DC124" i="27"/>
  <c r="HR123" i="27"/>
  <c r="HR124" i="27"/>
  <c r="HR121" i="27"/>
  <c r="HR122" i="27"/>
  <c r="BU124" i="27"/>
  <c r="BU123" i="27"/>
  <c r="BU122" i="27"/>
  <c r="BU121" i="27"/>
  <c r="GQ122" i="27"/>
  <c r="GQ121" i="27"/>
  <c r="GQ123" i="27"/>
  <c r="GQ124" i="27"/>
  <c r="CI121" i="27"/>
  <c r="CI122" i="27"/>
  <c r="CI123" i="27"/>
  <c r="CI124" i="27"/>
  <c r="AS123" i="27"/>
  <c r="AS121" i="27"/>
  <c r="AS124" i="27"/>
  <c r="AS122" i="27"/>
  <c r="DU122" i="27"/>
  <c r="DU124" i="27"/>
  <c r="DU123" i="27"/>
  <c r="DU121" i="27"/>
  <c r="IQ122" i="27"/>
  <c r="IQ124" i="27"/>
  <c r="IQ123" i="27"/>
  <c r="IQ121" i="27"/>
  <c r="CS123" i="27"/>
  <c r="CS124" i="27"/>
  <c r="CS122" i="27"/>
  <c r="CS121" i="27"/>
  <c r="IM124" i="27"/>
  <c r="IM123" i="27"/>
  <c r="IM121" i="27"/>
  <c r="IM122" i="27"/>
  <c r="JJ124" i="27"/>
  <c r="JJ122" i="27"/>
  <c r="JJ123" i="27"/>
  <c r="JJ121" i="27"/>
  <c r="EV121" i="27"/>
  <c r="EV122" i="27"/>
  <c r="EV123" i="27"/>
  <c r="EV124" i="27"/>
  <c r="BQ124" i="27"/>
  <c r="BQ123" i="27"/>
  <c r="BQ121" i="27"/>
  <c r="BQ122" i="27"/>
  <c r="K121" i="27"/>
  <c r="K122" i="27"/>
  <c r="K123" i="27"/>
  <c r="K124" i="27"/>
  <c r="IA121" i="27"/>
  <c r="IA122" i="27"/>
  <c r="IA124" i="27"/>
  <c r="IA123" i="27"/>
  <c r="EQ122" i="27"/>
  <c r="EQ124" i="27"/>
  <c r="EQ121" i="27"/>
  <c r="EQ123" i="27"/>
  <c r="BH124" i="27"/>
  <c r="BH121" i="27"/>
  <c r="BH122" i="27"/>
  <c r="BH123" i="27"/>
  <c r="HZ122" i="27"/>
  <c r="HZ121" i="27"/>
  <c r="HZ123" i="27"/>
  <c r="HZ124" i="27"/>
  <c r="Y121" i="27"/>
  <c r="Y123" i="27"/>
  <c r="Y124" i="27"/>
  <c r="Y122" i="27"/>
  <c r="DB124" i="27"/>
  <c r="DB122" i="27"/>
  <c r="DB121" i="27"/>
  <c r="DB123" i="27"/>
  <c r="AM124" i="27"/>
  <c r="AM122" i="27"/>
  <c r="AM121" i="27"/>
  <c r="AM123" i="27"/>
  <c r="DI121" i="27"/>
  <c r="DI122" i="27"/>
  <c r="DI123" i="27"/>
  <c r="DI124" i="27"/>
  <c r="BT124" i="27"/>
  <c r="BT122" i="27"/>
  <c r="BT123" i="27"/>
  <c r="BT121" i="27"/>
  <c r="GW124" i="27"/>
  <c r="GW121" i="27"/>
  <c r="GW123" i="27"/>
  <c r="GW122" i="27"/>
  <c r="CC122" i="27"/>
  <c r="CC121" i="27"/>
  <c r="CC124" i="27"/>
  <c r="CC123" i="27"/>
  <c r="HG121" i="27"/>
  <c r="HG122" i="27"/>
  <c r="HG123" i="27"/>
  <c r="HG124" i="27"/>
  <c r="CQ121" i="27"/>
  <c r="CQ122" i="27"/>
  <c r="CQ124" i="27"/>
  <c r="CQ123" i="27"/>
  <c r="BA123" i="27"/>
  <c r="BA124" i="27"/>
  <c r="BA121" i="27"/>
  <c r="BA122" i="27"/>
  <c r="JI122" i="27"/>
  <c r="JI124" i="27"/>
  <c r="JI121" i="27"/>
  <c r="JI123" i="27"/>
  <c r="FM124" i="27"/>
  <c r="FM121" i="27"/>
  <c r="FM122" i="27"/>
  <c r="FM123" i="27"/>
  <c r="JK123" i="27"/>
  <c r="JK121" i="27"/>
  <c r="JK124" i="27"/>
  <c r="JK122" i="27"/>
  <c r="BN123" i="27"/>
  <c r="BN122" i="27"/>
  <c r="BN121" i="27"/>
  <c r="BN124" i="27"/>
  <c r="IN124" i="27"/>
  <c r="IN121" i="27"/>
  <c r="IN123" i="27"/>
  <c r="IN122" i="27"/>
  <c r="DM123" i="27"/>
  <c r="DM121" i="27"/>
  <c r="DM124" i="27"/>
  <c r="DM122" i="27"/>
  <c r="ET123" i="27"/>
  <c r="ET124" i="27"/>
  <c r="ET121" i="27"/>
  <c r="ET122" i="27"/>
  <c r="IV124" i="27"/>
  <c r="IV123" i="27"/>
  <c r="IV122" i="27"/>
  <c r="IV121" i="27"/>
  <c r="AA121" i="27"/>
  <c r="AA123" i="27"/>
  <c r="AA124" i="27"/>
  <c r="AA122" i="27"/>
  <c r="AV122" i="27"/>
  <c r="AV121" i="27"/>
  <c r="AV123" i="27"/>
  <c r="AV124" i="27"/>
  <c r="DX121" i="27"/>
  <c r="DX124" i="27"/>
  <c r="DX122" i="27"/>
  <c r="DX123" i="27"/>
  <c r="BG121" i="27"/>
  <c r="BG123" i="27"/>
  <c r="BG124" i="27"/>
  <c r="BG122" i="27"/>
  <c r="BZ121" i="27"/>
  <c r="BZ123" i="27"/>
  <c r="BZ122" i="27"/>
  <c r="BZ124" i="27"/>
  <c r="DY121" i="27"/>
  <c r="DY123" i="27"/>
  <c r="DY124" i="27"/>
  <c r="DY122" i="27"/>
  <c r="ID121" i="27"/>
  <c r="ID123" i="27"/>
  <c r="ID122" i="27"/>
  <c r="ID124" i="27"/>
  <c r="DW121" i="27"/>
  <c r="DW123" i="27"/>
  <c r="DW122" i="27"/>
  <c r="DW124" i="27"/>
  <c r="EY123" i="24"/>
  <c r="EY124" i="24"/>
  <c r="EY121" i="24"/>
  <c r="EY122" i="24"/>
  <c r="AD123" i="24"/>
  <c r="AD121" i="24"/>
  <c r="AD124" i="24"/>
  <c r="AD122" i="24"/>
  <c r="N124" i="24"/>
  <c r="N121" i="24"/>
  <c r="N122" i="24"/>
  <c r="N123" i="24"/>
  <c r="BO123" i="24"/>
  <c r="BO124" i="24"/>
  <c r="BO121" i="24"/>
  <c r="BO122" i="24"/>
  <c r="DK123" i="24"/>
  <c r="DK124" i="24"/>
  <c r="DK121" i="24"/>
  <c r="DK122" i="24"/>
  <c r="FQ122" i="24"/>
  <c r="FQ123" i="24"/>
  <c r="FQ124" i="24"/>
  <c r="FQ121" i="24"/>
  <c r="AC122" i="24"/>
  <c r="AC123" i="24"/>
  <c r="AC121" i="24"/>
  <c r="AC124" i="24"/>
  <c r="EN122" i="24"/>
  <c r="EN123" i="24"/>
  <c r="EN124" i="24"/>
  <c r="EN121" i="24"/>
  <c r="CZ121" i="24"/>
  <c r="CZ122" i="24"/>
  <c r="CZ124" i="24"/>
  <c r="CZ123" i="24"/>
  <c r="BU122" i="24"/>
  <c r="BU123" i="24"/>
  <c r="BU124" i="24"/>
  <c r="BU121" i="24"/>
  <c r="GS122" i="24"/>
  <c r="GS123" i="24"/>
  <c r="GS124" i="24"/>
  <c r="GS121" i="24"/>
  <c r="IT124" i="24"/>
  <c r="IT121" i="24"/>
  <c r="IT122" i="24"/>
  <c r="IT123" i="24"/>
  <c r="EB122" i="24"/>
  <c r="EB123" i="24"/>
  <c r="EB124" i="24"/>
  <c r="EB121" i="24"/>
  <c r="IZ122" i="24"/>
  <c r="IZ123" i="24"/>
  <c r="IZ124" i="24"/>
  <c r="IZ121" i="24"/>
  <c r="HF122" i="24"/>
  <c r="HF121" i="24"/>
  <c r="HF123" i="24"/>
  <c r="HF124" i="24"/>
  <c r="IF122" i="24"/>
  <c r="IF123" i="24"/>
  <c r="IF124" i="24"/>
  <c r="IF121" i="24"/>
  <c r="DV121" i="24"/>
  <c r="DV124" i="24"/>
  <c r="DV122" i="24"/>
  <c r="DV123" i="24"/>
  <c r="HC124" i="24"/>
  <c r="HC121" i="24"/>
  <c r="HC122" i="24"/>
  <c r="HC123" i="24"/>
  <c r="CP124" i="24"/>
  <c r="CP122" i="24"/>
  <c r="CP123" i="24"/>
  <c r="CP121" i="24"/>
  <c r="DU124" i="24"/>
  <c r="DU121" i="24"/>
  <c r="DU122" i="24"/>
  <c r="DU123" i="24"/>
  <c r="CG124" i="24"/>
  <c r="CG122" i="24"/>
  <c r="CG123" i="24"/>
  <c r="CG121" i="24"/>
  <c r="GX123" i="24"/>
  <c r="GX121" i="24"/>
  <c r="GX124" i="24"/>
  <c r="GX122" i="24"/>
  <c r="IN124" i="24"/>
  <c r="IN121" i="24"/>
  <c r="IN122" i="24"/>
  <c r="IN123" i="24"/>
  <c r="EQ124" i="24"/>
  <c r="EQ121" i="24"/>
  <c r="EQ122" i="24"/>
  <c r="EQ123" i="24"/>
  <c r="GR123" i="24"/>
  <c r="GR124" i="24"/>
  <c r="GR121" i="24"/>
  <c r="GR122" i="24"/>
  <c r="AW123" i="24"/>
  <c r="AW124" i="24"/>
  <c r="AW121" i="24"/>
  <c r="AW122" i="24"/>
  <c r="FU123" i="24"/>
  <c r="FU124" i="24"/>
  <c r="FU121" i="24"/>
  <c r="FU122" i="24"/>
  <c r="IY124" i="24"/>
  <c r="IY122" i="24"/>
  <c r="IY123" i="24"/>
  <c r="IY121" i="24"/>
  <c r="DD121" i="24"/>
  <c r="DD122" i="24"/>
  <c r="DD123" i="24"/>
  <c r="DD124" i="24"/>
  <c r="IB121" i="24"/>
  <c r="IB122" i="24"/>
  <c r="IB123" i="24"/>
  <c r="IB124" i="24"/>
  <c r="CM123" i="24"/>
  <c r="CM124" i="24"/>
  <c r="CM121" i="24"/>
  <c r="CM122" i="24"/>
  <c r="JA122" i="24"/>
  <c r="JA123" i="24"/>
  <c r="JA124" i="24"/>
  <c r="JA121" i="24"/>
  <c r="HE122" i="24"/>
  <c r="HE123" i="24"/>
  <c r="HE121" i="24"/>
  <c r="HE124" i="24"/>
  <c r="HN122" i="24"/>
  <c r="HN121" i="24"/>
  <c r="HN123" i="24"/>
  <c r="HN124" i="24"/>
  <c r="CB122" i="24"/>
  <c r="CB123" i="24"/>
  <c r="CB124" i="24"/>
  <c r="CB121" i="24"/>
  <c r="AN121" i="24"/>
  <c r="AN122" i="24"/>
  <c r="AN123" i="24"/>
  <c r="AN124" i="24"/>
  <c r="CK122" i="24"/>
  <c r="CK123" i="24"/>
  <c r="CK121" i="24"/>
  <c r="CK124" i="24"/>
  <c r="HI122" i="24"/>
  <c r="HI123" i="24"/>
  <c r="HI121" i="24"/>
  <c r="HI124" i="24"/>
  <c r="T122" i="24"/>
  <c r="T123" i="24"/>
  <c r="T124" i="24"/>
  <c r="T121" i="24"/>
  <c r="ER122" i="24"/>
  <c r="ER123" i="24"/>
  <c r="ER124" i="24"/>
  <c r="ER121" i="24"/>
  <c r="JP122" i="24"/>
  <c r="JP123" i="24"/>
  <c r="JP124" i="24"/>
  <c r="JP121" i="24"/>
  <c r="CH122" i="24"/>
  <c r="CH121" i="24"/>
  <c r="CH123" i="24"/>
  <c r="CH124" i="24"/>
  <c r="DC124" i="24"/>
  <c r="DC121" i="24"/>
  <c r="DC123" i="24"/>
  <c r="DC122" i="24"/>
  <c r="CX122" i="24"/>
  <c r="CX121" i="24"/>
  <c r="CX123" i="24"/>
  <c r="CX124" i="24"/>
  <c r="DH124" i="24"/>
  <c r="DH121" i="24"/>
  <c r="DH122" i="24"/>
  <c r="DH123" i="24"/>
  <c r="AV124" i="24"/>
  <c r="AV121" i="24"/>
  <c r="AV122" i="24"/>
  <c r="AV123" i="24"/>
  <c r="ES121" i="24"/>
  <c r="ES124" i="24"/>
  <c r="ES122" i="24"/>
  <c r="ES123" i="24"/>
  <c r="IL121" i="24"/>
  <c r="IL123" i="24"/>
  <c r="IL124" i="24"/>
  <c r="IL122" i="24"/>
  <c r="DY123" i="24"/>
  <c r="DY122" i="24"/>
  <c r="DY124" i="24"/>
  <c r="DY121" i="24"/>
  <c r="IW123" i="24"/>
  <c r="IW122" i="24"/>
  <c r="IW124" i="24"/>
  <c r="IW121" i="24"/>
  <c r="EV124" i="24"/>
  <c r="EV121" i="24"/>
  <c r="EV122" i="24"/>
  <c r="EV123" i="24"/>
  <c r="BH124" i="24"/>
  <c r="BH121" i="24"/>
  <c r="BH122" i="24"/>
  <c r="BH123" i="24"/>
  <c r="GF124" i="24"/>
  <c r="GF121" i="24"/>
  <c r="GF122" i="24"/>
  <c r="GF123" i="24"/>
  <c r="W121" i="24"/>
  <c r="W122" i="24"/>
  <c r="W123" i="24"/>
  <c r="W124" i="24"/>
  <c r="EU121" i="24"/>
  <c r="EU122" i="24"/>
  <c r="EU123" i="24"/>
  <c r="EU124" i="24"/>
  <c r="CL123" i="24"/>
  <c r="CL124" i="24"/>
  <c r="CL121" i="24"/>
  <c r="CL122" i="24"/>
  <c r="HJ123" i="24"/>
  <c r="HJ124" i="24"/>
  <c r="HJ121" i="24"/>
  <c r="HJ122" i="24"/>
  <c r="BK124" i="24"/>
  <c r="BK121" i="24"/>
  <c r="BK122" i="24"/>
  <c r="BK123" i="24"/>
  <c r="GI124" i="24"/>
  <c r="GI121" i="24"/>
  <c r="GI122" i="24"/>
  <c r="GI123" i="24"/>
  <c r="DZ123" i="24"/>
  <c r="DZ121" i="24"/>
  <c r="DZ122" i="24"/>
  <c r="DZ124" i="24"/>
  <c r="IX123" i="24"/>
  <c r="IX121" i="24"/>
  <c r="IX122" i="24"/>
  <c r="IX124" i="24"/>
  <c r="G121" i="24"/>
  <c r="G122" i="24"/>
  <c r="G123" i="24"/>
  <c r="G124" i="24"/>
  <c r="EE121" i="24"/>
  <c r="EE122" i="24"/>
  <c r="EE123" i="24"/>
  <c r="EE124" i="24"/>
  <c r="JC121" i="24"/>
  <c r="JC122" i="24"/>
  <c r="JC123" i="24"/>
  <c r="JC124" i="24"/>
  <c r="BV123" i="24"/>
  <c r="BV124" i="24"/>
  <c r="BV122" i="24"/>
  <c r="BV121" i="24"/>
  <c r="GT123" i="24"/>
  <c r="GT124" i="24"/>
  <c r="GT122" i="24"/>
  <c r="GT121" i="24"/>
  <c r="AU123" i="24"/>
  <c r="AU124" i="24"/>
  <c r="AU121" i="24"/>
  <c r="AU122" i="24"/>
  <c r="FS123" i="24"/>
  <c r="FS124" i="24"/>
  <c r="FS121" i="24"/>
  <c r="FS122" i="24"/>
  <c r="DJ123" i="24"/>
  <c r="DJ124" i="24"/>
  <c r="DJ121" i="24"/>
  <c r="DJ122" i="24"/>
  <c r="IH123" i="24"/>
  <c r="IH124" i="24"/>
  <c r="IH121" i="24"/>
  <c r="IH122" i="24"/>
  <c r="BE121" i="38"/>
  <c r="BE124" i="38"/>
  <c r="BE123" i="38"/>
  <c r="BE122" i="38"/>
  <c r="DF124" i="38"/>
  <c r="DF123" i="38"/>
  <c r="DF121" i="38"/>
  <c r="DF122" i="38"/>
  <c r="FH124" i="38"/>
  <c r="FH123" i="38"/>
  <c r="FH122" i="38"/>
  <c r="FH121" i="38"/>
  <c r="Q121" i="38"/>
  <c r="Q122" i="38"/>
  <c r="Q124" i="38"/>
  <c r="Q123" i="38"/>
  <c r="HH124" i="38"/>
  <c r="HH123" i="38"/>
  <c r="HH122" i="38"/>
  <c r="HH121" i="38"/>
  <c r="AK121" i="38"/>
  <c r="AK123" i="38"/>
  <c r="AK122" i="38"/>
  <c r="AK124" i="38"/>
  <c r="DA121" i="38"/>
  <c r="DA124" i="38"/>
  <c r="DA122" i="38"/>
  <c r="DA123" i="38"/>
  <c r="GE123" i="38"/>
  <c r="GE121" i="38"/>
  <c r="GE122" i="38"/>
  <c r="GE124" i="38"/>
  <c r="BG123" i="38"/>
  <c r="BG124" i="38"/>
  <c r="BG121" i="38"/>
  <c r="BG122" i="38"/>
  <c r="U121" i="38"/>
  <c r="U123" i="38"/>
  <c r="U122" i="38"/>
  <c r="U124" i="38"/>
  <c r="DR122" i="38"/>
  <c r="DR123" i="38"/>
  <c r="DR121" i="38"/>
  <c r="DR124" i="38"/>
  <c r="HW123" i="38"/>
  <c r="HW122" i="38"/>
  <c r="HW124" i="38"/>
  <c r="HW121" i="38"/>
  <c r="JJ123" i="38"/>
  <c r="JJ121" i="38"/>
  <c r="JJ122" i="38"/>
  <c r="JJ124" i="38"/>
  <c r="FP123" i="38"/>
  <c r="FP121" i="38"/>
  <c r="FP124" i="38"/>
  <c r="FP122" i="38"/>
  <c r="GG124" i="38"/>
  <c r="GG122" i="38"/>
  <c r="GG121" i="38"/>
  <c r="GG123" i="38"/>
  <c r="GN122" i="38"/>
  <c r="GN123" i="38"/>
  <c r="GN124" i="38"/>
  <c r="GN121" i="38"/>
  <c r="AW123" i="38"/>
  <c r="AW124" i="38"/>
  <c r="AW121" i="38"/>
  <c r="AW122" i="38"/>
  <c r="JL121" i="38"/>
  <c r="JL123" i="38"/>
  <c r="JL122" i="38"/>
  <c r="JL124" i="38"/>
  <c r="IZ121" i="38"/>
  <c r="IZ123" i="38"/>
  <c r="IZ124" i="38"/>
  <c r="IZ122" i="38"/>
  <c r="AT121" i="38"/>
  <c r="AT123" i="38"/>
  <c r="AT122" i="38"/>
  <c r="AT124" i="38"/>
  <c r="EM121" i="38"/>
  <c r="EM124" i="38"/>
  <c r="EM123" i="38"/>
  <c r="EM122" i="38"/>
  <c r="EK124" i="38"/>
  <c r="EK122" i="38"/>
  <c r="EK121" i="38"/>
  <c r="EK123" i="38"/>
  <c r="JP122" i="38"/>
  <c r="JP123" i="38"/>
  <c r="JP124" i="38"/>
  <c r="JP121" i="38"/>
  <c r="T121" i="38"/>
  <c r="T123" i="38"/>
  <c r="T122" i="38"/>
  <c r="T124" i="38"/>
  <c r="DN123" i="38"/>
  <c r="DN124" i="38"/>
  <c r="DN122" i="38"/>
  <c r="DN121" i="38"/>
  <c r="CG122" i="38"/>
  <c r="CG124" i="38"/>
  <c r="CG121" i="38"/>
  <c r="CG123" i="38"/>
  <c r="BD122" i="38"/>
  <c r="BD121" i="38"/>
  <c r="BD124" i="38"/>
  <c r="BD123" i="38"/>
  <c r="BQ123" i="38"/>
  <c r="BQ124" i="38"/>
  <c r="BQ121" i="38"/>
  <c r="BQ122" i="38"/>
  <c r="CI124" i="38"/>
  <c r="CI121" i="38"/>
  <c r="CI123" i="38"/>
  <c r="CI122" i="38"/>
  <c r="JO122" i="38"/>
  <c r="JO123" i="38"/>
  <c r="JO124" i="38"/>
  <c r="JO121" i="38"/>
  <c r="EQ122" i="38"/>
  <c r="EQ123" i="38"/>
  <c r="EQ124" i="38"/>
  <c r="EQ121" i="38"/>
  <c r="S121" i="38"/>
  <c r="S123" i="38"/>
  <c r="S124" i="38"/>
  <c r="S122" i="38"/>
  <c r="FY122" i="38"/>
  <c r="FY124" i="38"/>
  <c r="FY121" i="38"/>
  <c r="FY123" i="38"/>
  <c r="JK121" i="38"/>
  <c r="JK124" i="38"/>
  <c r="JK123" i="38"/>
  <c r="JK122" i="38"/>
  <c r="AX124" i="38"/>
  <c r="AX121" i="38"/>
  <c r="AX122" i="38"/>
  <c r="AX123" i="38"/>
  <c r="AB123" i="38"/>
  <c r="AB121" i="38"/>
  <c r="AB124" i="38"/>
  <c r="AB122" i="38"/>
  <c r="HN124" i="38"/>
  <c r="HN123" i="38"/>
  <c r="HN121" i="38"/>
  <c r="HN122" i="38"/>
  <c r="IN121" i="38"/>
  <c r="IN124" i="38"/>
  <c r="IN123" i="38"/>
  <c r="IN122" i="38"/>
  <c r="GK122" i="38"/>
  <c r="GK123" i="38"/>
  <c r="GK124" i="38"/>
  <c r="GK121" i="38"/>
  <c r="BH122" i="38"/>
  <c r="BH123" i="38"/>
  <c r="BH121" i="38"/>
  <c r="BH124" i="38"/>
  <c r="AM122" i="38"/>
  <c r="AM124" i="38"/>
  <c r="AM121" i="38"/>
  <c r="AM123" i="38"/>
  <c r="EG122" i="38"/>
  <c r="EG123" i="38"/>
  <c r="EG121" i="38"/>
  <c r="EG124" i="38"/>
  <c r="FL123" i="38"/>
  <c r="FL121" i="38"/>
  <c r="FL122" i="38"/>
  <c r="FL124" i="38"/>
  <c r="GY124" i="38"/>
  <c r="GY121" i="38"/>
  <c r="GY122" i="38"/>
  <c r="GY123" i="38"/>
  <c r="GW121" i="38"/>
  <c r="GW123" i="38"/>
  <c r="GW124" i="38"/>
  <c r="GW122" i="38"/>
  <c r="GU123" i="38"/>
  <c r="GU121" i="38"/>
  <c r="GU122" i="38"/>
  <c r="GU124" i="38"/>
  <c r="BW121" i="38"/>
  <c r="BW124" i="38"/>
  <c r="BW122" i="38"/>
  <c r="BW123" i="38"/>
  <c r="BF124" i="38"/>
  <c r="BF123" i="38"/>
  <c r="BF121" i="38"/>
  <c r="BF122" i="38"/>
  <c r="GQ122" i="38"/>
  <c r="GQ124" i="38"/>
  <c r="GQ121" i="38"/>
  <c r="GQ123" i="38"/>
  <c r="EJ121" i="38"/>
  <c r="EJ124" i="38"/>
  <c r="EJ122" i="38"/>
  <c r="EJ123" i="38"/>
  <c r="JB123" i="38"/>
  <c r="JB124" i="38"/>
  <c r="JB122" i="38"/>
  <c r="JB121" i="38"/>
  <c r="GV123" i="38"/>
  <c r="GV121" i="38"/>
  <c r="GV124" i="38"/>
  <c r="GV122" i="38"/>
  <c r="GR122" i="38"/>
  <c r="GR121" i="38"/>
  <c r="GR124" i="38"/>
  <c r="GR123" i="38"/>
  <c r="BL122" i="38"/>
  <c r="BL123" i="38"/>
  <c r="BL124" i="38"/>
  <c r="BL121" i="38"/>
  <c r="G124" i="38"/>
  <c r="G121" i="38"/>
  <c r="G123" i="38"/>
  <c r="G122" i="38"/>
  <c r="IJ121" i="38"/>
  <c r="IJ122" i="38"/>
  <c r="IJ124" i="38"/>
  <c r="IJ123" i="38"/>
  <c r="BB124" i="38"/>
  <c r="BB123" i="38"/>
  <c r="BB122" i="38"/>
  <c r="BB121" i="38"/>
  <c r="HE122" i="38"/>
  <c r="HE124" i="38"/>
  <c r="HE121" i="38"/>
  <c r="HE123" i="38"/>
  <c r="GB122" i="38"/>
  <c r="GB121" i="38"/>
  <c r="GB124" i="38"/>
  <c r="GB123" i="38"/>
  <c r="EC123" i="38"/>
  <c r="EC124" i="38"/>
  <c r="EC121" i="38"/>
  <c r="EC122" i="38"/>
  <c r="EU124" i="38"/>
  <c r="EU121" i="38"/>
  <c r="EU123" i="38"/>
  <c r="EU122" i="38"/>
  <c r="IY121" i="38"/>
  <c r="IY123" i="38"/>
  <c r="IY124" i="38"/>
  <c r="IY122" i="38"/>
  <c r="EA121" i="38"/>
  <c r="EA123" i="38"/>
  <c r="EA124" i="38"/>
  <c r="EA122" i="38"/>
  <c r="IK123" i="38"/>
  <c r="IK124" i="38"/>
  <c r="IK121" i="38"/>
  <c r="IK122" i="38"/>
  <c r="CD124" i="38"/>
  <c r="CD121" i="38"/>
  <c r="CD122" i="38"/>
  <c r="CD123" i="38"/>
  <c r="M47" i="48"/>
  <c r="HY130" i="27"/>
  <c r="HY128" i="27"/>
  <c r="HY129" i="27"/>
  <c r="HY127" i="27"/>
  <c r="II130" i="27"/>
  <c r="II127" i="27"/>
  <c r="II129" i="27"/>
  <c r="II128" i="27"/>
  <c r="FI129" i="27"/>
  <c r="FI130" i="27"/>
  <c r="FI127" i="27"/>
  <c r="FI128" i="27"/>
  <c r="BA130" i="27"/>
  <c r="BA128" i="27"/>
  <c r="BA129" i="27"/>
  <c r="BA127" i="27"/>
  <c r="GQ128" i="27"/>
  <c r="GQ130" i="27"/>
  <c r="GQ127" i="27"/>
  <c r="GQ129" i="27"/>
  <c r="DQ130" i="27"/>
  <c r="DQ128" i="27"/>
  <c r="DQ129" i="27"/>
  <c r="DQ127" i="27"/>
  <c r="IW128" i="27"/>
  <c r="IW130" i="27"/>
  <c r="IW129" i="27"/>
  <c r="IW127" i="27"/>
  <c r="FD127" i="27"/>
  <c r="FD130" i="27"/>
  <c r="FD128" i="27"/>
  <c r="FD129" i="27"/>
  <c r="AY130" i="27"/>
  <c r="AY127" i="27"/>
  <c r="AY129" i="27"/>
  <c r="AY128" i="27"/>
  <c r="IX127" i="27"/>
  <c r="IX129" i="27"/>
  <c r="IX128" i="27"/>
  <c r="IX130" i="27"/>
  <c r="FT127" i="27"/>
  <c r="FT130" i="27"/>
  <c r="FT128" i="27"/>
  <c r="FT129" i="27"/>
  <c r="CI130" i="27"/>
  <c r="CI128" i="27"/>
  <c r="CI127" i="27"/>
  <c r="CI129" i="27"/>
  <c r="JO127" i="27"/>
  <c r="JO130" i="27"/>
  <c r="JO129" i="27"/>
  <c r="JO128" i="27"/>
  <c r="HL127" i="27"/>
  <c r="HL130" i="27"/>
  <c r="HL129" i="27"/>
  <c r="HL128" i="27"/>
  <c r="EP129" i="27"/>
  <c r="EP127" i="27"/>
  <c r="EP128" i="27"/>
  <c r="EP130" i="27"/>
  <c r="BQ128" i="27"/>
  <c r="BQ130" i="27"/>
  <c r="BQ129" i="27"/>
  <c r="BQ127" i="27"/>
  <c r="AA130" i="27"/>
  <c r="AA127" i="27"/>
  <c r="AA129" i="27"/>
  <c r="AA128" i="27"/>
  <c r="EC127" i="27"/>
  <c r="EC128" i="27"/>
  <c r="EC130" i="27"/>
  <c r="EC129" i="27"/>
  <c r="CV130" i="27"/>
  <c r="CV127" i="27"/>
  <c r="CV128" i="27"/>
  <c r="CV129" i="27"/>
  <c r="DS127" i="27"/>
  <c r="DS130" i="27"/>
  <c r="DS128" i="27"/>
  <c r="DS129" i="27"/>
  <c r="JH130" i="27"/>
  <c r="JH127" i="27"/>
  <c r="JH128" i="27"/>
  <c r="JH129" i="27"/>
  <c r="EB130" i="27"/>
  <c r="EB128" i="27"/>
  <c r="EB129" i="27"/>
  <c r="EB127" i="27"/>
  <c r="JN130" i="27"/>
  <c r="JN129" i="27"/>
  <c r="JN127" i="27"/>
  <c r="JN128" i="27"/>
  <c r="FN130" i="27"/>
  <c r="FN129" i="27"/>
  <c r="FN127" i="27"/>
  <c r="FN128" i="27"/>
  <c r="CM127" i="27"/>
  <c r="CM130" i="27"/>
  <c r="CM129" i="27"/>
  <c r="CM128" i="27"/>
  <c r="HZ130" i="27"/>
  <c r="HZ129" i="27"/>
  <c r="HZ127" i="27"/>
  <c r="HZ128" i="27"/>
  <c r="EG127" i="27"/>
  <c r="EG130" i="27"/>
  <c r="EG128" i="27"/>
  <c r="EG129" i="27"/>
  <c r="L130" i="27"/>
  <c r="L127" i="27"/>
  <c r="L128" i="27"/>
  <c r="L129" i="27"/>
  <c r="HK127" i="27"/>
  <c r="HK128" i="27"/>
  <c r="HK130" i="27"/>
  <c r="HK129" i="27"/>
  <c r="EI129" i="27"/>
  <c r="EI128" i="27"/>
  <c r="EI130" i="27"/>
  <c r="EI127" i="27"/>
  <c r="BE127" i="27"/>
  <c r="BE130" i="27"/>
  <c r="BE128" i="27"/>
  <c r="BE129" i="27"/>
  <c r="JE127" i="27"/>
  <c r="JE128" i="27"/>
  <c r="JE130" i="27"/>
  <c r="JE129" i="27"/>
  <c r="GP130" i="27"/>
  <c r="GP127" i="27"/>
  <c r="GP129" i="27"/>
  <c r="GP128" i="27"/>
  <c r="DY127" i="27"/>
  <c r="DY128" i="27"/>
  <c r="DY130" i="27"/>
  <c r="DY129" i="27"/>
  <c r="AW127" i="27"/>
  <c r="AW128" i="27"/>
  <c r="AW130" i="27"/>
  <c r="AW129" i="27"/>
  <c r="Q127" i="27"/>
  <c r="Q128" i="27"/>
  <c r="Q130" i="27"/>
  <c r="Q129" i="27"/>
  <c r="H129" i="27"/>
  <c r="H130" i="27"/>
  <c r="H128" i="27"/>
  <c r="H127" i="27"/>
  <c r="GO127" i="27"/>
  <c r="GO130" i="27"/>
  <c r="GO128" i="27"/>
  <c r="GO129" i="27"/>
  <c r="CR127" i="27"/>
  <c r="CR130" i="27"/>
  <c r="CR129" i="27"/>
  <c r="CR128" i="27"/>
  <c r="IH129" i="27"/>
  <c r="IH127" i="27"/>
  <c r="IH128" i="27"/>
  <c r="IH130" i="27"/>
  <c r="EO128" i="27"/>
  <c r="EO130" i="27"/>
  <c r="EO129" i="27"/>
  <c r="EO127" i="27"/>
  <c r="BM130" i="27"/>
  <c r="BM128" i="27"/>
  <c r="BM129" i="27"/>
  <c r="BM127" i="27"/>
  <c r="GW130" i="27"/>
  <c r="GW128" i="27"/>
  <c r="GW127" i="27"/>
  <c r="GW129" i="27"/>
  <c r="CT127" i="27"/>
  <c r="CT128" i="27"/>
  <c r="CT130" i="27"/>
  <c r="CT129" i="27"/>
  <c r="GT129" i="27"/>
  <c r="GT127" i="27"/>
  <c r="GT130" i="27"/>
  <c r="GT128" i="27"/>
  <c r="DH127" i="27"/>
  <c r="DH130" i="27"/>
  <c r="DH128" i="27"/>
  <c r="DH129" i="27"/>
  <c r="AH127" i="27"/>
  <c r="AH129" i="27"/>
  <c r="AH128" i="27"/>
  <c r="AH130" i="27"/>
  <c r="IO130" i="27"/>
  <c r="IO129" i="27"/>
  <c r="IO127" i="27"/>
  <c r="IO128" i="27"/>
  <c r="FS128" i="27"/>
  <c r="FS129" i="27"/>
  <c r="FS130" i="27"/>
  <c r="FS127" i="27"/>
  <c r="CW128" i="27"/>
  <c r="CW130" i="27"/>
  <c r="CW129" i="27"/>
  <c r="CW127" i="27"/>
  <c r="AM130" i="27"/>
  <c r="AM127" i="27"/>
  <c r="AM129" i="27"/>
  <c r="AM128" i="27"/>
  <c r="G130" i="27"/>
  <c r="G128" i="27"/>
  <c r="G127" i="27"/>
  <c r="G129" i="27"/>
  <c r="IV129" i="27"/>
  <c r="IV130" i="27"/>
  <c r="IV127" i="27"/>
  <c r="IV128" i="27"/>
  <c r="FL130" i="27"/>
  <c r="FL128" i="27"/>
  <c r="FL127" i="27"/>
  <c r="FL129" i="27"/>
  <c r="BD130" i="27"/>
  <c r="BD128" i="27"/>
  <c r="BD129" i="27"/>
  <c r="BD127" i="27"/>
  <c r="GX127" i="27"/>
  <c r="GX128" i="27"/>
  <c r="GX129" i="27"/>
  <c r="GX130" i="27"/>
  <c r="DU129" i="27"/>
  <c r="DU127" i="27"/>
  <c r="DU130" i="27"/>
  <c r="DU128" i="27"/>
  <c r="JC127" i="27"/>
  <c r="JC129" i="27"/>
  <c r="JC130" i="27"/>
  <c r="JC128" i="27"/>
  <c r="FG129" i="27"/>
  <c r="FG130" i="27"/>
  <c r="FG128" i="27"/>
  <c r="FG127" i="27"/>
  <c r="BB129" i="27"/>
  <c r="BB127" i="27"/>
  <c r="BB128" i="27"/>
  <c r="BB130" i="27"/>
  <c r="JJ128" i="27"/>
  <c r="JJ127" i="27"/>
  <c r="JJ129" i="27"/>
  <c r="JJ130" i="27"/>
  <c r="FY128" i="27"/>
  <c r="FY129" i="27"/>
  <c r="FY127" i="27"/>
  <c r="FY130" i="27"/>
  <c r="CK129" i="27"/>
  <c r="CK127" i="27"/>
  <c r="CK128" i="27"/>
  <c r="CK130" i="27"/>
  <c r="HN130" i="27"/>
  <c r="HN127" i="27"/>
  <c r="HN129" i="27"/>
  <c r="HN128" i="27"/>
  <c r="EU127" i="27"/>
  <c r="EU129" i="27"/>
  <c r="EU130" i="27"/>
  <c r="EU128" i="27"/>
  <c r="BS127" i="27"/>
  <c r="BS129" i="27"/>
  <c r="BS128" i="27"/>
  <c r="BS130" i="27"/>
  <c r="AC129" i="27"/>
  <c r="AC127" i="27"/>
  <c r="AC130" i="27"/>
  <c r="AC128" i="27"/>
  <c r="I47" i="48"/>
  <c r="I22" i="48"/>
  <c r="GT127" i="24"/>
  <c r="GT130" i="24"/>
  <c r="GT129" i="24"/>
  <c r="GT128" i="24"/>
  <c r="HZ127" i="24"/>
  <c r="HZ128" i="24"/>
  <c r="HZ129" i="24"/>
  <c r="HZ130" i="24"/>
  <c r="IA127" i="24"/>
  <c r="IA128" i="24"/>
  <c r="IA129" i="24"/>
  <c r="IA130" i="24"/>
  <c r="IE127" i="24"/>
  <c r="IE129" i="24"/>
  <c r="IE130" i="24"/>
  <c r="IE128" i="24"/>
  <c r="FR130" i="24"/>
  <c r="FR127" i="24"/>
  <c r="FR128" i="24"/>
  <c r="FR129" i="24"/>
  <c r="AD4" i="48" a="1"/>
  <c r="AD4" i="48" s="1"/>
  <c r="AJ11" i="48"/>
  <c r="AI4" i="48" a="1"/>
  <c r="AI4" i="48" s="1"/>
  <c r="AH3" i="48" a="1"/>
  <c r="AH3" i="48" s="1"/>
  <c r="AH4" i="48" a="1"/>
  <c r="AH4" i="48" s="1"/>
  <c r="I31" i="48"/>
  <c r="HV128" i="24"/>
  <c r="HV127" i="24"/>
  <c r="HV130" i="24"/>
  <c r="HV129" i="24"/>
  <c r="DI127" i="24"/>
  <c r="DI130" i="24"/>
  <c r="DI128" i="24"/>
  <c r="DI129" i="24"/>
  <c r="GL129" i="24"/>
  <c r="GL130" i="24"/>
  <c r="GL128" i="24"/>
  <c r="GL127" i="24"/>
  <c r="M129" i="24"/>
  <c r="M130" i="24"/>
  <c r="M127" i="24"/>
  <c r="M128" i="24"/>
  <c r="GS130" i="24"/>
  <c r="GS128" i="24"/>
  <c r="GS127" i="24"/>
  <c r="GS129" i="24"/>
  <c r="AW127" i="24"/>
  <c r="AW129" i="24"/>
  <c r="AW128" i="24"/>
  <c r="AW130" i="24"/>
  <c r="JD130" i="24"/>
  <c r="JD128" i="24"/>
  <c r="JD129" i="24"/>
  <c r="JD127" i="24"/>
  <c r="HQ127" i="24"/>
  <c r="HQ130" i="24"/>
  <c r="HQ129" i="24"/>
  <c r="HQ128" i="24"/>
  <c r="AK130" i="24"/>
  <c r="AK128" i="24"/>
  <c r="AK129" i="24"/>
  <c r="AK127" i="24"/>
  <c r="CB127" i="24"/>
  <c r="CB130" i="24"/>
  <c r="CB128" i="24"/>
  <c r="CB129" i="24"/>
  <c r="HF127" i="24"/>
  <c r="HF128" i="24"/>
  <c r="HF129" i="24"/>
  <c r="HF130" i="24"/>
  <c r="CS128" i="24"/>
  <c r="CS127" i="24"/>
  <c r="CS129" i="24"/>
  <c r="CS130" i="24"/>
  <c r="IW130" i="24"/>
  <c r="IW127" i="24"/>
  <c r="IW128" i="24"/>
  <c r="IW129" i="24"/>
  <c r="AY127" i="24"/>
  <c r="AY129" i="24"/>
  <c r="AY128" i="24"/>
  <c r="AY130" i="24"/>
  <c r="DK127" i="24"/>
  <c r="DK129" i="24"/>
  <c r="DK128" i="24"/>
  <c r="DK130" i="24"/>
  <c r="FW127" i="24"/>
  <c r="FW129" i="24"/>
  <c r="FW128" i="24"/>
  <c r="FW130" i="24"/>
  <c r="GY127" i="24"/>
  <c r="GY129" i="24"/>
  <c r="GY130" i="24"/>
  <c r="GY128" i="24"/>
  <c r="EZ129" i="24"/>
  <c r="EZ130" i="24"/>
  <c r="EZ127" i="24"/>
  <c r="EZ128" i="24"/>
  <c r="HM127" i="24"/>
  <c r="HM128" i="24"/>
  <c r="HM129" i="24"/>
  <c r="HM130" i="24"/>
  <c r="BT127" i="24"/>
  <c r="BT128" i="24"/>
  <c r="BT129" i="24"/>
  <c r="BT130" i="24"/>
  <c r="AZ128" i="24"/>
  <c r="AZ130" i="24"/>
  <c r="AZ129" i="24"/>
  <c r="AZ127" i="24"/>
  <c r="FB127" i="24"/>
  <c r="FB128" i="24"/>
  <c r="FB129" i="24"/>
  <c r="FB130" i="24"/>
  <c r="BF129" i="24"/>
  <c r="BF130" i="24"/>
  <c r="BF127" i="24"/>
  <c r="BF128" i="24"/>
  <c r="N129" i="24"/>
  <c r="N130" i="24"/>
  <c r="N127" i="24"/>
  <c r="N128" i="24"/>
  <c r="HX128" i="24"/>
  <c r="HX129" i="24"/>
  <c r="HX127" i="24"/>
  <c r="HX130" i="24"/>
  <c r="JJ127" i="24"/>
  <c r="JJ128" i="24"/>
  <c r="JJ129" i="24"/>
  <c r="JJ130" i="24"/>
  <c r="DM130" i="24"/>
  <c r="DM128" i="24"/>
  <c r="DM129" i="24"/>
  <c r="DM127" i="24"/>
  <c r="I129" i="24"/>
  <c r="I127" i="24"/>
  <c r="I128" i="24"/>
  <c r="I130" i="24"/>
  <c r="EG128" i="24"/>
  <c r="EG127" i="24"/>
  <c r="EG129" i="24"/>
  <c r="EG130" i="24"/>
  <c r="IP129" i="24"/>
  <c r="IP127" i="24"/>
  <c r="IP128" i="24"/>
  <c r="IP130" i="24"/>
  <c r="HK128" i="24"/>
  <c r="HK129" i="24"/>
  <c r="HK130" i="24"/>
  <c r="HK127" i="24"/>
  <c r="AV129" i="24"/>
  <c r="AV130" i="24"/>
  <c r="AV127" i="24"/>
  <c r="AV128" i="24"/>
  <c r="G130" i="24"/>
  <c r="G129" i="24"/>
  <c r="G127" i="24"/>
  <c r="G128" i="24"/>
  <c r="BS130" i="24"/>
  <c r="BS129" i="24"/>
  <c r="BS128" i="24"/>
  <c r="BS127" i="24"/>
  <c r="EE128" i="24"/>
  <c r="EE129" i="24"/>
  <c r="EE130" i="24"/>
  <c r="EE127" i="24"/>
  <c r="GV127" i="24"/>
  <c r="GV130" i="24"/>
  <c r="GV128" i="24"/>
  <c r="GV129" i="24"/>
  <c r="IM130" i="24"/>
  <c r="IM129" i="24"/>
  <c r="IM127" i="24"/>
  <c r="IM128" i="24"/>
  <c r="Z128" i="24"/>
  <c r="Z130" i="24"/>
  <c r="Z127" i="24"/>
  <c r="Z129" i="24"/>
  <c r="BX129" i="24"/>
  <c r="BX130" i="24"/>
  <c r="BX127" i="24"/>
  <c r="BX128" i="24"/>
  <c r="JA129" i="24"/>
  <c r="JA127" i="24"/>
  <c r="JA130" i="24"/>
  <c r="JA128" i="24"/>
  <c r="FF130" i="24"/>
  <c r="FF127" i="24"/>
  <c r="FF129" i="24"/>
  <c r="FF128" i="24"/>
  <c r="HH127" i="24"/>
  <c r="HH130" i="24"/>
  <c r="HH128" i="24"/>
  <c r="HH129" i="24"/>
  <c r="AQ129" i="24"/>
  <c r="AQ127" i="24"/>
  <c r="AQ128" i="24"/>
  <c r="AQ130" i="24"/>
  <c r="DC129" i="24"/>
  <c r="DC127" i="24"/>
  <c r="DC128" i="24"/>
  <c r="DC130" i="24"/>
  <c r="FO129" i="24"/>
  <c r="FO127" i="24"/>
  <c r="FO128" i="24"/>
  <c r="FO130" i="24"/>
  <c r="JP130" i="24"/>
  <c r="JP129" i="24"/>
  <c r="JP127" i="24"/>
  <c r="JP128" i="24"/>
  <c r="GF130" i="24"/>
  <c r="GF127" i="24"/>
  <c r="GF128" i="24"/>
  <c r="GF129" i="24"/>
  <c r="CZ128" i="24"/>
  <c r="CZ129" i="24"/>
  <c r="CZ130" i="24"/>
  <c r="CZ127" i="24"/>
  <c r="CF130" i="24"/>
  <c r="CF129" i="24"/>
  <c r="CF127" i="24"/>
  <c r="CF128" i="24"/>
  <c r="GX128" i="24"/>
  <c r="GX129" i="24"/>
  <c r="GX130" i="24"/>
  <c r="GX127" i="24"/>
  <c r="GD130" i="24"/>
  <c r="GD127" i="24"/>
  <c r="GD129" i="24"/>
  <c r="GD128" i="24"/>
  <c r="IC129" i="24"/>
  <c r="IC130" i="24"/>
  <c r="IC127" i="24"/>
  <c r="IC128" i="24"/>
  <c r="EL130" i="24"/>
  <c r="EL127" i="24"/>
  <c r="EL128" i="24"/>
  <c r="EL129" i="24"/>
  <c r="HC129" i="24"/>
  <c r="HC128" i="24"/>
  <c r="HC130" i="24"/>
  <c r="HC127" i="24"/>
  <c r="AP127" i="24"/>
  <c r="AP129" i="24"/>
  <c r="AP128" i="24"/>
  <c r="AP130" i="24"/>
  <c r="AB137" i="27" a="1"/>
  <c r="AB137" i="27" s="1"/>
  <c r="CZ137" i="27" a="1"/>
  <c r="CZ137" i="27" s="1"/>
  <c r="GF137" i="27" a="1"/>
  <c r="GF137" i="27" s="1"/>
  <c r="JD137" i="27" a="1"/>
  <c r="JD137" i="27" s="1"/>
  <c r="AE131" i="27" a="1"/>
  <c r="AE131" i="27" s="1"/>
  <c r="BK131" i="27" a="1"/>
  <c r="BK131" i="27" s="1"/>
  <c r="CQ131" i="27" a="1"/>
  <c r="CQ131" i="27" s="1"/>
  <c r="DW131" i="27" a="1"/>
  <c r="DW131" i="27" s="1"/>
  <c r="FC131" i="27" a="1"/>
  <c r="FC131" i="27" s="1"/>
  <c r="GI131" i="27" a="1"/>
  <c r="GI131" i="27" s="1"/>
  <c r="HO131" i="27" a="1"/>
  <c r="HO131" i="27" s="1"/>
  <c r="IU131" i="27" a="1"/>
  <c r="IU131" i="27" s="1"/>
  <c r="R132" i="27" a="1"/>
  <c r="R132" i="27" s="1"/>
  <c r="AX132" i="27" a="1"/>
  <c r="AX132" i="27" s="1"/>
  <c r="CD132" i="27" a="1"/>
  <c r="CD132" i="27" s="1"/>
  <c r="DJ132" i="27" a="1"/>
  <c r="DJ132" i="27" s="1"/>
  <c r="EP132" i="27" a="1"/>
  <c r="EP132" i="27" s="1"/>
  <c r="FV132" i="27" a="1"/>
  <c r="FV132" i="27" s="1"/>
  <c r="HB132" i="27" a="1"/>
  <c r="HB132" i="27" s="1"/>
  <c r="IH132" i="27" a="1"/>
  <c r="IH132" i="27" s="1"/>
  <c r="JN132" i="27" a="1"/>
  <c r="JN132" i="27" s="1"/>
  <c r="AK133" i="27" a="1"/>
  <c r="AK133" i="27" s="1"/>
  <c r="BQ133" i="27" a="1"/>
  <c r="BQ133" i="27" s="1"/>
  <c r="CW133" i="27" a="1"/>
  <c r="CW133" i="27" s="1"/>
  <c r="EC133" i="27" a="1"/>
  <c r="EC133" i="27" s="1"/>
  <c r="FI133" i="27" a="1"/>
  <c r="FI133" i="27" s="1"/>
  <c r="GO133" i="27" a="1"/>
  <c r="GO133" i="27" s="1"/>
  <c r="HU133" i="27" a="1"/>
  <c r="HU133" i="27" s="1"/>
  <c r="JA133" i="27" a="1"/>
  <c r="JA133" i="27" s="1"/>
  <c r="X134" i="27" a="1"/>
  <c r="X134" i="27" s="1"/>
  <c r="BD134" i="27" a="1"/>
  <c r="BD134" i="27" s="1"/>
  <c r="CJ134" i="27" a="1"/>
  <c r="CJ134" i="27" s="1"/>
  <c r="DP134" i="27" a="1"/>
  <c r="DP134" i="27" s="1"/>
  <c r="EV134" i="27" a="1"/>
  <c r="EV134" i="27" s="1"/>
  <c r="BZ131" i="27" a="1"/>
  <c r="BZ131" i="27" s="1"/>
  <c r="GX131" i="27" a="1"/>
  <c r="GX131" i="27" s="1"/>
  <c r="BM132" i="27" a="1"/>
  <c r="BM132" i="27" s="1"/>
  <c r="GK132" i="27" a="1"/>
  <c r="GK132" i="27" s="1"/>
  <c r="AZ133" i="27" a="1"/>
  <c r="AZ133" i="27" s="1"/>
  <c r="FX133" i="27" a="1"/>
  <c r="FX133" i="27" s="1"/>
  <c r="AM134" i="27" a="1"/>
  <c r="AM134" i="27" s="1"/>
  <c r="FH134" i="27" a="1"/>
  <c r="FH134" i="27" s="1"/>
  <c r="GN134" i="27" a="1"/>
  <c r="GN134" i="27" s="1"/>
  <c r="HT134" i="27" a="1"/>
  <c r="HT134" i="27" s="1"/>
  <c r="IZ134" i="27" a="1"/>
  <c r="IZ134" i="27" s="1"/>
  <c r="W135" i="27" a="1"/>
  <c r="W135" i="27" s="1"/>
  <c r="BC135" i="27" a="1"/>
  <c r="BC135" i="27" s="1"/>
  <c r="CI135" i="27" a="1"/>
  <c r="CI135" i="27" s="1"/>
  <c r="DO135" i="27" a="1"/>
  <c r="DO135" i="27" s="1"/>
  <c r="EU135" i="27" a="1"/>
  <c r="EU135" i="27" s="1"/>
  <c r="GA135" i="27" a="1"/>
  <c r="GA135" i="27" s="1"/>
  <c r="HG135" i="27" a="1"/>
  <c r="HG135" i="27" s="1"/>
  <c r="IM135" i="27" a="1"/>
  <c r="IM135" i="27" s="1"/>
  <c r="J136" i="27" a="1"/>
  <c r="J136" i="27" s="1"/>
  <c r="AP136" i="27" a="1"/>
  <c r="AP136" i="27" s="1"/>
  <c r="U131" i="27" a="1"/>
  <c r="U131" i="27" s="1"/>
  <c r="BA131" i="27" a="1"/>
  <c r="BA131" i="27" s="1"/>
  <c r="CG131" i="27" a="1"/>
  <c r="CG131" i="27" s="1"/>
  <c r="DM131" i="27" a="1"/>
  <c r="DM131" i="27" s="1"/>
  <c r="ES131" i="27" a="1"/>
  <c r="ES131" i="27" s="1"/>
  <c r="FY131" i="27" a="1"/>
  <c r="FY131" i="27" s="1"/>
  <c r="HE131" i="27" a="1"/>
  <c r="HE131" i="27" s="1"/>
  <c r="IK131" i="27" a="1"/>
  <c r="IK131" i="27" s="1"/>
  <c r="H132" i="27" a="1"/>
  <c r="H132" i="27" s="1"/>
  <c r="AN132" i="27" a="1"/>
  <c r="AN132" i="27" s="1"/>
  <c r="BT132" i="27" a="1"/>
  <c r="BT132" i="27" s="1"/>
  <c r="CZ132" i="27" a="1"/>
  <c r="CZ132" i="27" s="1"/>
  <c r="EF132" i="27" a="1"/>
  <c r="EF132" i="27" s="1"/>
  <c r="FL132" i="27" a="1"/>
  <c r="FL132" i="27" s="1"/>
  <c r="GR132" i="27" a="1"/>
  <c r="GR132" i="27" s="1"/>
  <c r="HX132" i="27" a="1"/>
  <c r="HX132" i="27" s="1"/>
  <c r="JD132" i="27" a="1"/>
  <c r="JD132" i="27" s="1"/>
  <c r="AA133" i="27" a="1"/>
  <c r="AA133" i="27" s="1"/>
  <c r="BG133" i="27" a="1"/>
  <c r="BG133" i="27" s="1"/>
  <c r="CM133" i="27" a="1"/>
  <c r="CM133" i="27" s="1"/>
  <c r="DS133" i="27" a="1"/>
  <c r="DS133" i="27" s="1"/>
  <c r="EY133" i="27" a="1"/>
  <c r="EY133" i="27" s="1"/>
  <c r="GE133" i="27" a="1"/>
  <c r="GE133" i="27" s="1"/>
  <c r="HK133" i="27" a="1"/>
  <c r="HK133" i="27" s="1"/>
  <c r="IQ133" i="27" a="1"/>
  <c r="IQ133" i="27" s="1"/>
  <c r="N134" i="27" a="1"/>
  <c r="N134" i="27" s="1"/>
  <c r="AT134" i="27" a="1"/>
  <c r="AT134" i="27" s="1"/>
  <c r="BZ134" i="27" a="1"/>
  <c r="BZ134" i="27" s="1"/>
  <c r="DF134" i="27" a="1"/>
  <c r="DF134" i="27" s="1"/>
  <c r="EL134" i="27" a="1"/>
  <c r="EL134" i="27" s="1"/>
  <c r="AL131" i="27" a="1"/>
  <c r="AL131" i="27" s="1"/>
  <c r="FJ131" i="27" a="1"/>
  <c r="FJ131" i="27" s="1"/>
  <c r="Y132" i="27" a="1"/>
  <c r="Y132" i="27" s="1"/>
  <c r="EW132" i="27" a="1"/>
  <c r="EW132" i="27" s="1"/>
  <c r="L133" i="27" a="1"/>
  <c r="L133" i="27" s="1"/>
  <c r="EJ133" i="27" a="1"/>
  <c r="EJ133" i="27" s="1"/>
  <c r="JH133" i="27" a="1"/>
  <c r="JH133" i="27" s="1"/>
  <c r="DW134" i="27" a="1"/>
  <c r="DW134" i="27" s="1"/>
  <c r="GD134" i="27" a="1"/>
  <c r="GD134" i="27" s="1"/>
  <c r="HJ134" i="27" a="1"/>
  <c r="HJ134" i="27" s="1"/>
  <c r="IP134" i="27" a="1"/>
  <c r="IP134" i="27" s="1"/>
  <c r="M135" i="27" a="1"/>
  <c r="M135" i="27" s="1"/>
  <c r="AS135" i="27" a="1"/>
  <c r="AS135" i="27" s="1"/>
  <c r="BY135" i="27" a="1"/>
  <c r="BY135" i="27" s="1"/>
  <c r="DE135" i="27" a="1"/>
  <c r="DE135" i="27" s="1"/>
  <c r="EK135" i="27" a="1"/>
  <c r="EK135" i="27" s="1"/>
  <c r="FQ135" i="27" a="1"/>
  <c r="FQ135" i="27" s="1"/>
  <c r="GW135" i="27" a="1"/>
  <c r="GW135" i="27" s="1"/>
  <c r="IC135" i="27" a="1"/>
  <c r="IC135" i="27" s="1"/>
  <c r="JI135" i="27" a="1"/>
  <c r="JI135" i="27" s="1"/>
  <c r="AF136" i="27" a="1"/>
  <c r="AF136" i="27" s="1"/>
  <c r="BL136" i="27" a="1"/>
  <c r="BL136" i="27" s="1"/>
  <c r="CR136" i="27" a="1"/>
  <c r="CR136" i="27" s="1"/>
  <c r="DX136" i="27" a="1"/>
  <c r="DX136" i="27" s="1"/>
  <c r="FD136" i="27" a="1"/>
  <c r="FD136" i="27" s="1"/>
  <c r="GJ136" i="27" a="1"/>
  <c r="GJ136" i="27" s="1"/>
  <c r="HP136" i="27" a="1"/>
  <c r="HP136" i="27" s="1"/>
  <c r="IZ136" i="27" a="1"/>
  <c r="IZ136" i="27" s="1"/>
  <c r="BU137" i="27" a="1"/>
  <c r="BU137" i="27" s="1"/>
  <c r="FS137" i="27" a="1"/>
  <c r="FS137" i="27" s="1"/>
  <c r="JP136" i="27" a="1"/>
  <c r="JP136" i="27" s="1"/>
  <c r="EB131" i="27" a="1"/>
  <c r="EB131" i="27" s="1"/>
  <c r="IZ131" i="27" a="1"/>
  <c r="IZ131" i="27" s="1"/>
  <c r="DO132" i="27" a="1"/>
  <c r="DO132" i="27" s="1"/>
  <c r="IM132" i="27" a="1"/>
  <c r="IM132" i="27" s="1"/>
  <c r="DB133" i="27" a="1"/>
  <c r="DB133" i="27" s="1"/>
  <c r="HZ133" i="27" a="1"/>
  <c r="HZ133" i="27" s="1"/>
  <c r="CO134" i="27" a="1"/>
  <c r="CO134" i="27" s="1"/>
  <c r="AX131" i="27" a="1"/>
  <c r="AX131" i="27" s="1"/>
  <c r="FV131" i="27" a="1"/>
  <c r="FV131" i="27" s="1"/>
  <c r="AK132" i="27" a="1"/>
  <c r="AK132" i="27" s="1"/>
  <c r="FI132" i="27" a="1"/>
  <c r="FI132" i="27" s="1"/>
  <c r="X133" i="27" a="1"/>
  <c r="X133" i="27" s="1"/>
  <c r="EV133" i="27" a="1"/>
  <c r="EV133" i="27" s="1"/>
  <c r="DC134" i="27" a="1"/>
  <c r="DC134" i="27" s="1"/>
  <c r="HS134" i="27" a="1"/>
  <c r="HS134" i="27" s="1"/>
  <c r="AL135" i="27" a="1"/>
  <c r="AL135" i="27" s="1"/>
  <c r="DN135" i="27" a="1"/>
  <c r="DN135" i="27" s="1"/>
  <c r="GP135" i="27" a="1"/>
  <c r="GP135" i="27" s="1"/>
  <c r="G136" i="27" a="1"/>
  <c r="G136" i="27" s="1"/>
  <c r="CE136" i="27" a="1"/>
  <c r="CE136" i="27" s="1"/>
  <c r="FC136" i="27" a="1"/>
  <c r="FC136" i="27" s="1"/>
  <c r="IC136" i="27" a="1"/>
  <c r="IC136" i="27" s="1"/>
  <c r="BF137" i="27" a="1"/>
  <c r="BF137" i="27" s="1"/>
  <c r="FB137" i="27" a="1"/>
  <c r="FB137" i="27" s="1"/>
  <c r="IX137" i="27" a="1"/>
  <c r="IX137" i="27" s="1"/>
  <c r="BX137" i="27" a="1"/>
  <c r="BX137" i="27" s="1"/>
  <c r="HL137" i="27" a="1"/>
  <c r="HL137" i="27" s="1"/>
  <c r="JB137" i="27" a="1"/>
  <c r="JB137" i="27" s="1"/>
  <c r="BL131" i="27" a="1"/>
  <c r="BL131" i="27" s="1"/>
  <c r="FL131" i="27" a="1"/>
  <c r="FL131" i="27" s="1"/>
  <c r="S132" i="27" a="1"/>
  <c r="S132" i="27" s="1"/>
  <c r="EA132" i="27" a="1"/>
  <c r="EA132" i="27" s="1"/>
  <c r="II132" i="27" a="1"/>
  <c r="II132" i="27" s="1"/>
  <c r="CH133" i="27" a="1"/>
  <c r="CH133" i="27" s="1"/>
  <c r="GP133" i="27" a="1"/>
  <c r="GP133" i="27" s="1"/>
  <c r="AO134" i="27" a="1"/>
  <c r="AO134" i="27" s="1"/>
  <c r="EW134" i="27" a="1"/>
  <c r="EW134" i="27" s="1"/>
  <c r="W137" i="27" a="1"/>
  <c r="W137" i="27" s="1"/>
  <c r="BO137" i="27" a="1"/>
  <c r="BO137" i="27" s="1"/>
  <c r="DC137" i="27" a="1"/>
  <c r="DC137" i="27" s="1"/>
  <c r="EQ137" i="27" a="1"/>
  <c r="EQ137" i="27" s="1"/>
  <c r="GE137" i="27" a="1"/>
  <c r="GE137" i="27" s="1"/>
  <c r="HS137" i="27" a="1"/>
  <c r="HS137" i="27" s="1"/>
  <c r="JK137" i="27" a="1"/>
  <c r="JK137" i="27" s="1"/>
  <c r="W131" i="27" a="1"/>
  <c r="W131" i="27" s="1"/>
  <c r="BC131" i="27" a="1"/>
  <c r="BC131" i="27" s="1"/>
  <c r="CI131" i="27" a="1"/>
  <c r="CI131" i="27" s="1"/>
  <c r="DO131" i="27" a="1"/>
  <c r="DO131" i="27" s="1"/>
  <c r="EU131" i="27" a="1"/>
  <c r="EU131" i="27" s="1"/>
  <c r="GA131" i="27" a="1"/>
  <c r="GA131" i="27" s="1"/>
  <c r="HG131" i="27" a="1"/>
  <c r="HG131" i="27" s="1"/>
  <c r="IM131" i="27" a="1"/>
  <c r="IM131" i="27" s="1"/>
  <c r="J132" i="27" a="1"/>
  <c r="J132" i="27" s="1"/>
  <c r="AP132" i="27" a="1"/>
  <c r="AP132" i="27" s="1"/>
  <c r="BV132" i="27" a="1"/>
  <c r="BV132" i="27" s="1"/>
  <c r="DB132" i="27" a="1"/>
  <c r="DB132" i="27" s="1"/>
  <c r="EH132" i="27" a="1"/>
  <c r="EH132" i="27" s="1"/>
  <c r="FN132" i="27" a="1"/>
  <c r="FN132" i="27" s="1"/>
  <c r="GT132" i="27" a="1"/>
  <c r="GT132" i="27" s="1"/>
  <c r="HZ132" i="27" a="1"/>
  <c r="HZ132" i="27" s="1"/>
  <c r="JF132" i="27" a="1"/>
  <c r="JF132" i="27" s="1"/>
  <c r="AC133" i="27" a="1"/>
  <c r="AC133" i="27" s="1"/>
  <c r="BI133" i="27" a="1"/>
  <c r="BI133" i="27" s="1"/>
  <c r="CO133" i="27" a="1"/>
  <c r="CO133" i="27" s="1"/>
  <c r="DU133" i="27" a="1"/>
  <c r="DU133" i="27" s="1"/>
  <c r="FA133" i="27" a="1"/>
  <c r="FA133" i="27" s="1"/>
  <c r="GG133" i="27" a="1"/>
  <c r="GG133" i="27" s="1"/>
  <c r="HM133" i="27" a="1"/>
  <c r="HM133" i="27" s="1"/>
  <c r="IS133" i="27" a="1"/>
  <c r="IS133" i="27" s="1"/>
  <c r="P134" i="27" a="1"/>
  <c r="P134" i="27" s="1"/>
  <c r="AV134" i="27" a="1"/>
  <c r="AV134" i="27" s="1"/>
  <c r="CB134" i="27" a="1"/>
  <c r="CB134" i="27" s="1"/>
  <c r="DH134" i="27" a="1"/>
  <c r="DH134" i="27" s="1"/>
  <c r="EN134" i="27" a="1"/>
  <c r="EN134" i="27" s="1"/>
  <c r="AT131" i="27" a="1"/>
  <c r="AT131" i="27" s="1"/>
  <c r="FR131" i="27" a="1"/>
  <c r="FR131" i="27" s="1"/>
  <c r="AG132" i="27" a="1"/>
  <c r="AG132" i="27" s="1"/>
  <c r="FE132" i="27" a="1"/>
  <c r="FE132" i="27" s="1"/>
  <c r="T133" i="27" a="1"/>
  <c r="T133" i="27" s="1"/>
  <c r="ER133" i="27" a="1"/>
  <c r="ER133" i="27" s="1"/>
  <c r="G134" i="27" a="1"/>
  <c r="G134" i="27" s="1"/>
  <c r="EE134" i="27" a="1"/>
  <c r="EE134" i="27" s="1"/>
  <c r="GF134" i="27" a="1"/>
  <c r="GF134" i="27" s="1"/>
  <c r="HL134" i="27" a="1"/>
  <c r="HL134" i="27" s="1"/>
  <c r="IR134" i="27" a="1"/>
  <c r="IR134" i="27" s="1"/>
  <c r="O135" i="27" a="1"/>
  <c r="O135" i="27" s="1"/>
  <c r="AU135" i="27" a="1"/>
  <c r="AU135" i="27" s="1"/>
  <c r="CA135" i="27" a="1"/>
  <c r="CA135" i="27" s="1"/>
  <c r="DG135" i="27" a="1"/>
  <c r="DG135" i="27" s="1"/>
  <c r="EM135" i="27" a="1"/>
  <c r="EM135" i="27" s="1"/>
  <c r="FS135" i="27" a="1"/>
  <c r="FS135" i="27" s="1"/>
  <c r="GY135" i="27" a="1"/>
  <c r="GY135" i="27" s="1"/>
  <c r="IE135" i="27" a="1"/>
  <c r="IE135" i="27" s="1"/>
  <c r="JK135" i="27" a="1"/>
  <c r="JK135" i="27" s="1"/>
  <c r="AH136" i="27" a="1"/>
  <c r="AH136" i="27" s="1"/>
  <c r="AY131" i="27" a="1"/>
  <c r="AY131" i="27" s="1"/>
  <c r="FW131" i="27" a="1"/>
  <c r="FW131" i="27" s="1"/>
  <c r="AL132" i="27" a="1"/>
  <c r="AL132" i="27" s="1"/>
  <c r="FJ132" i="27" a="1"/>
  <c r="FJ132" i="27" s="1"/>
  <c r="Y133" i="27" a="1"/>
  <c r="Y133" i="27" s="1"/>
  <c r="EW133" i="27" a="1"/>
  <c r="EW133" i="27" s="1"/>
  <c r="L134" i="27" a="1"/>
  <c r="L134" i="27" s="1"/>
  <c r="EJ134" i="27" a="1"/>
  <c r="EJ134" i="27" s="1"/>
  <c r="EO132" i="27" a="1"/>
  <c r="EO132" i="27" s="1"/>
  <c r="DO134" i="27" a="1"/>
  <c r="DO134" i="27" s="1"/>
  <c r="K135" i="27" a="1"/>
  <c r="K135" i="27" s="1"/>
  <c r="EI135" i="27" a="1"/>
  <c r="EI135" i="27" s="1"/>
  <c r="JG135" i="27" a="1"/>
  <c r="JG135" i="27" s="1"/>
  <c r="CF136" i="27" a="1"/>
  <c r="CF136" i="27" s="1"/>
  <c r="DP136" i="27" a="1"/>
  <c r="DP136" i="27" s="1"/>
  <c r="FN136" i="27" a="1"/>
  <c r="FN136" i="27" s="1"/>
  <c r="HD136" i="27" a="1"/>
  <c r="HD136" i="27" s="1"/>
  <c r="IN136" i="27" a="1"/>
  <c r="IN136" i="27" s="1"/>
  <c r="DA137" i="27" a="1"/>
  <c r="DA137" i="27" s="1"/>
  <c r="II137" i="27" a="1"/>
  <c r="II137" i="27" s="1"/>
  <c r="CV131" i="27" a="1"/>
  <c r="CV131" i="27" s="1"/>
  <c r="AE132" i="27" a="1"/>
  <c r="AE132" i="27" s="1"/>
  <c r="GQ132" i="27" a="1"/>
  <c r="GQ132" i="27" s="1"/>
  <c r="BV133" i="27" a="1"/>
  <c r="BV133" i="27" s="1"/>
  <c r="JN133" i="27" a="1"/>
  <c r="JN133" i="27" s="1"/>
  <c r="JP133" i="27" a="1"/>
  <c r="JP133" i="27" s="1"/>
  <c r="EP131" i="27" a="1"/>
  <c r="EP131" i="27" s="1"/>
  <c r="BY132" i="27" a="1"/>
  <c r="BY132" i="27" s="1"/>
  <c r="IK132" i="27" a="1"/>
  <c r="IK132" i="27" s="1"/>
  <c r="DP133" i="27" a="1"/>
  <c r="DP133" i="27" s="1"/>
  <c r="FQ134" i="27" a="1"/>
  <c r="FQ134" i="27" s="1"/>
  <c r="H135" i="27" a="1"/>
  <c r="H135" i="27" s="1"/>
  <c r="CT135" i="27" a="1"/>
  <c r="CT135" i="27" s="1"/>
  <c r="HN135" i="27" a="1"/>
  <c r="HN135" i="27" s="1"/>
  <c r="BC136" i="27" a="1"/>
  <c r="BC136" i="27" s="1"/>
  <c r="EI136" i="27" a="1"/>
  <c r="EI136" i="27" s="1"/>
  <c r="JC136" i="27" a="1"/>
  <c r="JC136" i="27" s="1"/>
  <c r="EN137" i="27" a="1"/>
  <c r="EN137" i="27" s="1"/>
  <c r="IJ137" i="27" a="1"/>
  <c r="IJ137" i="27" s="1"/>
  <c r="IN131" i="27" a="1"/>
  <c r="IN131" i="27" s="1"/>
  <c r="JO132" i="27" a="1"/>
  <c r="JO132" i="27" s="1"/>
  <c r="AG134" i="27" a="1"/>
  <c r="AG134" i="27" s="1"/>
  <c r="BA137" i="27" a="1"/>
  <c r="BA137" i="27" s="1"/>
  <c r="FA137" i="27" a="1"/>
  <c r="FA137" i="27" s="1"/>
  <c r="JA137" i="27" a="1"/>
  <c r="JA137" i="27" s="1"/>
  <c r="EA134" i="27" a="1"/>
  <c r="EA134" i="27" s="1"/>
  <c r="HA134" i="27" a="1"/>
  <c r="HA134" i="27" s="1"/>
  <c r="JA134" i="27" a="1"/>
  <c r="JA134" i="27" s="1"/>
  <c r="AT135" i="27" a="1"/>
  <c r="AT135" i="27" s="1"/>
  <c r="CV135" i="27" a="1"/>
  <c r="CV135" i="27" s="1"/>
  <c r="EV135" i="27" a="1"/>
  <c r="EV135" i="27" s="1"/>
  <c r="GX135" i="27" a="1"/>
  <c r="GX135" i="27" s="1"/>
  <c r="IZ135" i="27" a="1"/>
  <c r="IZ135" i="27" s="1"/>
  <c r="AS136" i="27" a="1"/>
  <c r="AS136" i="27" s="1"/>
  <c r="CY136" i="27" a="1"/>
  <c r="CY136" i="27" s="1"/>
  <c r="FA136" i="27" a="1"/>
  <c r="FA136" i="27" s="1"/>
  <c r="HC136" i="27" a="1"/>
  <c r="HC136" i="27" s="1"/>
  <c r="JE136" i="27" a="1"/>
  <c r="JE136" i="27" s="1"/>
  <c r="BN137" i="27" a="1"/>
  <c r="BN137" i="27" s="1"/>
  <c r="DH137" i="27" a="1"/>
  <c r="DH137" i="27" s="1"/>
  <c r="FP137" i="27" a="1"/>
  <c r="FP137" i="27" s="1"/>
  <c r="IR137" i="27" a="1"/>
  <c r="IR137" i="27" s="1"/>
  <c r="JL131" i="27" a="1"/>
  <c r="JL131" i="27" s="1"/>
  <c r="FZ133" i="27" a="1"/>
  <c r="FZ133" i="27" s="1"/>
  <c r="BI137" i="27" a="1"/>
  <c r="BI137" i="27" s="1"/>
  <c r="HQ137" i="27" a="1"/>
  <c r="HQ137" i="27" s="1"/>
  <c r="I133" i="27" a="1"/>
  <c r="I133" i="27" s="1"/>
  <c r="II133" i="27" a="1"/>
  <c r="II133" i="27" s="1"/>
  <c r="CP131" i="27" a="1"/>
  <c r="CP131" i="27" s="1"/>
  <c r="FV134" i="27" a="1"/>
  <c r="FV134" i="27" s="1"/>
  <c r="DS135" i="27" a="1"/>
  <c r="DS135" i="27" s="1"/>
  <c r="AT136" i="27" a="1"/>
  <c r="AT136" i="27" s="1"/>
  <c r="DR136" i="27" a="1"/>
  <c r="DR136" i="27" s="1"/>
  <c r="GR136" i="27" a="1"/>
  <c r="GR136" i="27" s="1"/>
  <c r="BK137" i="27" a="1"/>
  <c r="BK137" i="27" s="1"/>
  <c r="T131" i="27" a="1"/>
  <c r="T131" i="27" s="1"/>
  <c r="AM132" i="27" a="1"/>
  <c r="AM132" i="27" s="1"/>
  <c r="Z133" i="27" a="1"/>
  <c r="Z133" i="27" s="1"/>
  <c r="BQ134" i="27" a="1"/>
  <c r="BQ134" i="27" s="1"/>
  <c r="GD131" i="27" a="1"/>
  <c r="GD131" i="27" s="1"/>
  <c r="GO132" i="27" a="1"/>
  <c r="GO132" i="27" s="1"/>
  <c r="GB133" i="27" a="1"/>
  <c r="GB133" i="27" s="1"/>
  <c r="AH135" i="27" a="1"/>
  <c r="AH135" i="27" s="1"/>
  <c r="GZ135" i="27" a="1"/>
  <c r="GZ135" i="27" s="1"/>
  <c r="CM136" i="27" a="1"/>
  <c r="CM136" i="27" s="1"/>
  <c r="JG136" i="27" a="1"/>
  <c r="JG136" i="27" s="1"/>
  <c r="AN131" i="27" a="1"/>
  <c r="AN131" i="27" s="1"/>
  <c r="BJ133" i="27" a="1"/>
  <c r="BJ133" i="27" s="1"/>
  <c r="AM137" i="27" a="1"/>
  <c r="AM137" i="27" s="1"/>
  <c r="HU137" i="27" a="1"/>
  <c r="HU137" i="27" s="1"/>
  <c r="GI134" i="27" a="1"/>
  <c r="GI134" i="27" s="1"/>
  <c r="L135" i="27" a="1"/>
  <c r="L135" i="27" s="1"/>
  <c r="DF135" i="27" a="1"/>
  <c r="DF135" i="27" s="1"/>
  <c r="GR135" i="27" a="1"/>
  <c r="GR135" i="27" s="1"/>
  <c r="AC136" i="27" a="1"/>
  <c r="AC136" i="27" s="1"/>
  <c r="DS136" i="27" a="1"/>
  <c r="DS136" i="27" s="1"/>
  <c r="HM136" i="27" a="1"/>
  <c r="HM136" i="27" s="1"/>
  <c r="BH137" i="27" a="1"/>
  <c r="BH137" i="27" s="1"/>
  <c r="FD137" i="27" a="1"/>
  <c r="FD137" i="27" s="1"/>
  <c r="IL137" i="27" a="1"/>
  <c r="IL137" i="27" s="1"/>
  <c r="DA134" i="27" a="1"/>
  <c r="DA134" i="27" s="1"/>
  <c r="IS137" i="27" a="1"/>
  <c r="IS137" i="27" s="1"/>
  <c r="BR132" i="27" a="1"/>
  <c r="BR132" i="27" s="1"/>
  <c r="HS133" i="27" a="1"/>
  <c r="HS133" i="27" s="1"/>
  <c r="FP133" i="27" a="1"/>
  <c r="FP133" i="27" s="1"/>
  <c r="HE135" i="27" a="1"/>
  <c r="HE135" i="27" s="1"/>
  <c r="DT136" i="27" a="1"/>
  <c r="DT136" i="27" s="1"/>
  <c r="IR136" i="27" a="1"/>
  <c r="IR136" i="27" s="1"/>
  <c r="DL131" i="27" a="1"/>
  <c r="DL131" i="27" s="1"/>
  <c r="AH133" i="27" a="1"/>
  <c r="AH133" i="27" s="1"/>
  <c r="CZ133" i="27" a="1"/>
  <c r="CZ133" i="27" s="1"/>
  <c r="BV135" i="27" a="1"/>
  <c r="BV135" i="27" s="1"/>
  <c r="DK136" i="27" a="1"/>
  <c r="DK136" i="27" s="1"/>
  <c r="HJ137" i="27" a="1"/>
  <c r="HJ137" i="27" s="1"/>
  <c r="FR133" i="27" a="1"/>
  <c r="FR133" i="27" s="1"/>
  <c r="HI137" i="27" a="1"/>
  <c r="HI137" i="27" s="1"/>
  <c r="IE134" i="27" a="1"/>
  <c r="IE134" i="27" s="1"/>
  <c r="CH135" i="27" a="1"/>
  <c r="CH135" i="27" s="1"/>
  <c r="GB135" i="27" a="1"/>
  <c r="GB135" i="27" s="1"/>
  <c r="AG136" i="27" a="1"/>
  <c r="AG136" i="27" s="1"/>
  <c r="EO136" i="27" a="1"/>
  <c r="EO136" i="27" s="1"/>
  <c r="IQ136" i="27" a="1"/>
  <c r="IQ136" i="27" s="1"/>
  <c r="BR137" i="27" a="1"/>
  <c r="BR137" i="27" s="1"/>
  <c r="JL137" i="27" a="1"/>
  <c r="JL137" i="27" s="1"/>
  <c r="CC137" i="27" a="1"/>
  <c r="CC137" i="27" s="1"/>
  <c r="BY131" i="27" a="1"/>
  <c r="BY131" i="27" s="1"/>
  <c r="GW131" i="27" a="1"/>
  <c r="GW131" i="27" s="1"/>
  <c r="BL132" i="27" a="1"/>
  <c r="BL132" i="27" s="1"/>
  <c r="HF132" i="27" a="1"/>
  <c r="HF132" i="27" s="1"/>
  <c r="JE133" i="27" a="1"/>
  <c r="JE133" i="27" s="1"/>
  <c r="BP133" i="27" a="1"/>
  <c r="BP133" i="27" s="1"/>
  <c r="CW135" i="27" a="1"/>
  <c r="CW135" i="27" s="1"/>
  <c r="BT136" i="27" a="1"/>
  <c r="BT136" i="27" s="1"/>
  <c r="FP136" i="27" a="1"/>
  <c r="FP136" i="27" s="1"/>
  <c r="JH136" i="27" a="1"/>
  <c r="JH136" i="27" s="1"/>
  <c r="DD131" i="27" a="1"/>
  <c r="DD131" i="27" s="1"/>
  <c r="IE132" i="27" a="1"/>
  <c r="IE132" i="27" s="1"/>
  <c r="CW134" i="27" a="1"/>
  <c r="CW134" i="27" s="1"/>
  <c r="BA132" i="27" a="1"/>
  <c r="BA132" i="27" s="1"/>
  <c r="CE134" i="27" a="1"/>
  <c r="CE134" i="27" s="1"/>
  <c r="DT135" i="27" a="1"/>
  <c r="DT135" i="27" s="1"/>
  <c r="DE136" i="27" a="1"/>
  <c r="DE136" i="27" s="1"/>
  <c r="CT137" i="27" a="1"/>
  <c r="CT137" i="27" s="1"/>
  <c r="IA132" i="27" a="1"/>
  <c r="IA132" i="27" s="1"/>
  <c r="BS137" i="27" a="1"/>
  <c r="BS137" i="27" s="1"/>
  <c r="JD133" i="27" a="1"/>
  <c r="JD133" i="27" s="1"/>
  <c r="IK134" i="27" a="1"/>
  <c r="IK134" i="27" s="1"/>
  <c r="CN135" i="27" a="1"/>
  <c r="CN135" i="27" s="1"/>
  <c r="HH135" i="27" a="1"/>
  <c r="HH135" i="27" s="1"/>
  <c r="BO136" i="27" a="1"/>
  <c r="BO136" i="27" s="1"/>
  <c r="GW136" i="27" a="1"/>
  <c r="GW136" i="27" s="1"/>
  <c r="CD137" i="27" a="1"/>
  <c r="CD137" i="27" s="1"/>
  <c r="HV137" i="27" a="1"/>
  <c r="HV137" i="27" s="1"/>
  <c r="AL133" i="27" a="1"/>
  <c r="AL133" i="27" s="1"/>
  <c r="HE137" i="27" a="1"/>
  <c r="HE137" i="27" s="1"/>
  <c r="DH132" i="27" a="1"/>
  <c r="DH132" i="27" s="1"/>
  <c r="GC133" i="27" a="1"/>
  <c r="GC133" i="27" s="1"/>
  <c r="JM132" i="27" a="1"/>
  <c r="JM132" i="27" s="1"/>
  <c r="ES135" i="27" a="1"/>
  <c r="ES135" i="27" s="1"/>
  <c r="EP136" i="27" a="1"/>
  <c r="EP136" i="27" s="1"/>
  <c r="JJ136" i="27" a="1"/>
  <c r="JJ136" i="27" s="1"/>
  <c r="HT131" i="27" a="1"/>
  <c r="HT131" i="27" s="1"/>
  <c r="FV133" i="27" a="1"/>
  <c r="FV133" i="27" s="1"/>
  <c r="DB131" i="27" a="1"/>
  <c r="DB131" i="27" s="1"/>
  <c r="JA132" i="27" a="1"/>
  <c r="JA132" i="27" s="1"/>
  <c r="R135" i="27" a="1"/>
  <c r="R135" i="27" s="1"/>
  <c r="BM136" i="27" a="1"/>
  <c r="BM136" i="27" s="1"/>
  <c r="DN137" i="27" a="1"/>
  <c r="DN137" i="27" s="1"/>
  <c r="GU132" i="27" a="1"/>
  <c r="GU132" i="27" s="1"/>
  <c r="DE137" i="27" a="1"/>
  <c r="DE137" i="27" s="1"/>
  <c r="GC134" i="27" a="1"/>
  <c r="GC134" i="27" s="1"/>
  <c r="FN137" i="27" a="1"/>
  <c r="FN137" i="27" s="1"/>
  <c r="DV133" i="27" a="1"/>
  <c r="DV133" i="27" s="1"/>
  <c r="S131" i="27" a="1"/>
  <c r="S131" i="27" s="1"/>
  <c r="ED132" i="27" a="1"/>
  <c r="ED132" i="27" s="1"/>
  <c r="IO133" i="27" a="1"/>
  <c r="IO133" i="27" s="1"/>
  <c r="FC134" i="27" a="1"/>
  <c r="FC134" i="27" s="1"/>
  <c r="H136" i="27" a="1"/>
  <c r="H136" i="27" s="1"/>
  <c r="FR136" i="27" a="1"/>
  <c r="FR136" i="27" s="1"/>
  <c r="EI137" i="27" a="1"/>
  <c r="EI137" i="27" s="1"/>
  <c r="AU132" i="27" a="1"/>
  <c r="AU132" i="27" s="1"/>
  <c r="GT133" i="27" a="1"/>
  <c r="GT133" i="27" s="1"/>
  <c r="DZ131" i="27" a="1"/>
  <c r="DZ131" i="27" s="1"/>
  <c r="CB133" i="27" a="1"/>
  <c r="CB133" i="27" s="1"/>
  <c r="CJ135" i="27" a="1"/>
  <c r="CJ135" i="27" s="1"/>
  <c r="ES136" i="27" a="1"/>
  <c r="ES136" i="27" s="1"/>
  <c r="ID137" i="27" a="1"/>
  <c r="ID137" i="27" s="1"/>
  <c r="HV133" i="27" a="1"/>
  <c r="HV133" i="27" s="1"/>
  <c r="IA137" i="27" a="1"/>
  <c r="IA137" i="27" s="1"/>
  <c r="IO134" i="27" a="1"/>
  <c r="IO134" i="27" s="1"/>
  <c r="BX135" i="27" a="1"/>
  <c r="BX135" i="27" s="1"/>
  <c r="GL135" i="27" a="1"/>
  <c r="GL135" i="27" s="1"/>
  <c r="U136" i="27" a="1"/>
  <c r="U136" i="27" s="1"/>
  <c r="EE136" i="27" a="1"/>
  <c r="EE136" i="27" s="1"/>
  <c r="IG136" i="27" a="1"/>
  <c r="IG136" i="27" s="1"/>
  <c r="CN137" i="27" a="1"/>
  <c r="CN137" i="27" s="1"/>
  <c r="HN137" i="27" a="1"/>
  <c r="HN137" i="27" s="1"/>
  <c r="AO137" i="27" a="1"/>
  <c r="AO137" i="27" s="1"/>
  <c r="CR132" i="27" a="1"/>
  <c r="CR132" i="27" s="1"/>
  <c r="BR134" i="27" a="1"/>
  <c r="BR134" i="27" s="1"/>
  <c r="BQ135" i="27" a="1"/>
  <c r="BQ135" i="27" s="1"/>
  <c r="GN136" i="27" a="1"/>
  <c r="GN136" i="27" s="1"/>
  <c r="FX131" i="27" a="1"/>
  <c r="FX131" i="27" s="1"/>
  <c r="CT133" i="27" a="1"/>
  <c r="CT133" i="27" s="1"/>
  <c r="FY132" i="27" a="1"/>
  <c r="FY132" i="27" s="1"/>
  <c r="ER135" i="27" a="1"/>
  <c r="ER135" i="27" s="1"/>
  <c r="EW136" i="27" a="1"/>
  <c r="EW136" i="27" s="1"/>
  <c r="EA131" i="27" a="1"/>
  <c r="EA131" i="27" s="1"/>
  <c r="DA133" i="27" a="1"/>
  <c r="DA133" i="27" s="1"/>
  <c r="GN133" i="27" a="1"/>
  <c r="GN133" i="27" s="1"/>
  <c r="BJ136" i="27" a="1"/>
  <c r="BJ136" i="27" s="1"/>
  <c r="JD136" i="27" a="1"/>
  <c r="JD136" i="27" s="1"/>
  <c r="FK132" i="27" a="1"/>
  <c r="FK132" i="27" s="1"/>
  <c r="CG134" i="27" a="1"/>
  <c r="CG134" i="27" s="1"/>
  <c r="FL133" i="27" a="1"/>
  <c r="FL133" i="27" s="1"/>
  <c r="AK136" i="27" a="1"/>
  <c r="AK136" i="27" s="1"/>
  <c r="FR137" i="27" a="1"/>
  <c r="FR137" i="27" s="1"/>
  <c r="CS137" i="27" a="1"/>
  <c r="CS137" i="27" s="1"/>
  <c r="HW134" i="27" a="1"/>
  <c r="HW134" i="27" s="1"/>
  <c r="IC131" i="27" a="1"/>
  <c r="IC131" i="27" s="1"/>
  <c r="HC133" i="27" a="1"/>
  <c r="HC133" i="27" s="1"/>
  <c r="HB134" i="27" a="1"/>
  <c r="HB134" i="27" s="1"/>
  <c r="BP136" i="27" a="1"/>
  <c r="BP136" i="27" s="1"/>
  <c r="G137" i="27" a="1"/>
  <c r="G137" i="27" s="1"/>
  <c r="DT131" i="27" a="1"/>
  <c r="DT131" i="27" s="1"/>
  <c r="DE134" i="27" a="1"/>
  <c r="DE134" i="27" s="1"/>
  <c r="GR133" i="27" a="1"/>
  <c r="GR133" i="27" s="1"/>
  <c r="DJ135" i="27" a="1"/>
  <c r="DJ135" i="27" s="1"/>
  <c r="BB137" i="27" a="1"/>
  <c r="BB137" i="27" s="1"/>
  <c r="IY131" i="27" a="1"/>
  <c r="IY131" i="27" s="1"/>
  <c r="HY133" i="27" a="1"/>
  <c r="HY133" i="27" s="1"/>
  <c r="HX134" i="27" a="1"/>
  <c r="HX134" i="27" s="1"/>
  <c r="CZ136" i="27" a="1"/>
  <c r="CZ136" i="27" s="1"/>
  <c r="HJ136" i="27" a="1"/>
  <c r="HJ136" i="27" s="1"/>
  <c r="JH131" i="27" a="1"/>
  <c r="JH131" i="27" s="1"/>
  <c r="CD131" i="27" a="1"/>
  <c r="CD131" i="27" s="1"/>
  <c r="JI132" i="27" a="1"/>
  <c r="JI132" i="27" s="1"/>
  <c r="GT135" i="27" a="1"/>
  <c r="GT135" i="27" s="1"/>
  <c r="EH137" i="27" a="1"/>
  <c r="EH137" i="27" s="1"/>
  <c r="F136" i="27" a="1"/>
  <c r="F136" i="27" s="1"/>
  <c r="FU134" i="27" a="1"/>
  <c r="FU134" i="27" s="1"/>
  <c r="ES137" i="27" a="1"/>
  <c r="ES137" i="27" s="1"/>
  <c r="ET135" i="27" a="1"/>
  <c r="ET135" i="27" s="1"/>
  <c r="CW136" i="27" a="1"/>
  <c r="CW136" i="27" s="1"/>
  <c r="BT137" i="27" a="1"/>
  <c r="BT137" i="27" s="1"/>
  <c r="IQ132" i="27" a="1"/>
  <c r="IQ132" i="27" s="1"/>
  <c r="AU137" i="27" a="1"/>
  <c r="AU137" i="27" s="1"/>
  <c r="AP135" i="27" a="1"/>
  <c r="AP135" i="27" s="1"/>
  <c r="JH135" i="27" a="1"/>
  <c r="JH135" i="27" s="1"/>
  <c r="HK136" i="27" a="1"/>
  <c r="HK136" i="27" s="1"/>
  <c r="EJ137" i="27" a="1"/>
  <c r="EJ137" i="27" s="1"/>
  <c r="DG137" i="27" a="1"/>
  <c r="DG137" i="27" s="1"/>
  <c r="Q134" i="27" a="1"/>
  <c r="Q134" i="27" s="1"/>
  <c r="CR135" i="27" a="1"/>
  <c r="CR135" i="27" s="1"/>
  <c r="AQ136" i="27" a="1"/>
  <c r="AQ136" i="27" s="1"/>
  <c r="JA136" i="27" a="1"/>
  <c r="JA136" i="27" s="1"/>
  <c r="HB137" i="27" a="1"/>
  <c r="HB137" i="27" s="1"/>
  <c r="HY137" i="27" a="1"/>
  <c r="HY137" i="27" s="1"/>
  <c r="IU137" i="27" a="1"/>
  <c r="IU137" i="27" s="1"/>
  <c r="FT135" i="27" a="1"/>
  <c r="FT135" i="27" s="1"/>
  <c r="DW136" i="27" a="1"/>
  <c r="DW136" i="27" s="1"/>
  <c r="BJ137" i="27" a="1"/>
  <c r="BJ137" i="27" s="1"/>
  <c r="GB131" i="27" a="1"/>
  <c r="GB131" i="27" s="1"/>
  <c r="AL137" i="27" a="1"/>
  <c r="AL137" i="27" s="1"/>
  <c r="DJ137" i="27" a="1"/>
  <c r="DJ137" i="27" s="1"/>
  <c r="GP137" i="27" a="1"/>
  <c r="GP137" i="27" s="1"/>
  <c r="I131" i="27" a="1"/>
  <c r="I131" i="27" s="1"/>
  <c r="AO131" i="27" a="1"/>
  <c r="AO131" i="27" s="1"/>
  <c r="BU131" i="27" a="1"/>
  <c r="BU131" i="27" s="1"/>
  <c r="DA131" i="27" a="1"/>
  <c r="DA131" i="27" s="1"/>
  <c r="EG131" i="27" a="1"/>
  <c r="EG131" i="27" s="1"/>
  <c r="FM131" i="27" a="1"/>
  <c r="FM131" i="27" s="1"/>
  <c r="GS131" i="27" a="1"/>
  <c r="GS131" i="27" s="1"/>
  <c r="HY131" i="27" a="1"/>
  <c r="HY131" i="27" s="1"/>
  <c r="JE131" i="27" a="1"/>
  <c r="JE131" i="27" s="1"/>
  <c r="AB132" i="27" a="1"/>
  <c r="AB132" i="27" s="1"/>
  <c r="BH132" i="27" a="1"/>
  <c r="BH132" i="27" s="1"/>
  <c r="CN132" i="27" a="1"/>
  <c r="CN132" i="27" s="1"/>
  <c r="DT132" i="27" a="1"/>
  <c r="DT132" i="27" s="1"/>
  <c r="EZ132" i="27" a="1"/>
  <c r="EZ132" i="27" s="1"/>
  <c r="GF132" i="27" a="1"/>
  <c r="GF132" i="27" s="1"/>
  <c r="HL132" i="27" a="1"/>
  <c r="HL132" i="27" s="1"/>
  <c r="IR132" i="27" a="1"/>
  <c r="IR132" i="27" s="1"/>
  <c r="O133" i="27" a="1"/>
  <c r="O133" i="27" s="1"/>
  <c r="AU133" i="27" a="1"/>
  <c r="AU133" i="27" s="1"/>
  <c r="CA133" i="27" a="1"/>
  <c r="CA133" i="27" s="1"/>
  <c r="DG133" i="27" a="1"/>
  <c r="DG133" i="27" s="1"/>
  <c r="EM133" i="27" a="1"/>
  <c r="EM133" i="27" s="1"/>
  <c r="FS133" i="27" a="1"/>
  <c r="FS133" i="27" s="1"/>
  <c r="GY133" i="27" a="1"/>
  <c r="GY133" i="27" s="1"/>
  <c r="IE133" i="27" a="1"/>
  <c r="IE133" i="27" s="1"/>
  <c r="JK133" i="27" a="1"/>
  <c r="JK133" i="27" s="1"/>
  <c r="AH134" i="27" a="1"/>
  <c r="AH134" i="27" s="1"/>
  <c r="BN134" i="27" a="1"/>
  <c r="BN134" i="27" s="1"/>
  <c r="CT134" i="27" a="1"/>
  <c r="CT134" i="27" s="1"/>
  <c r="DZ134" i="27" a="1"/>
  <c r="DZ134" i="27" s="1"/>
  <c r="FF134" i="27" a="1"/>
  <c r="FF134" i="27" s="1"/>
  <c r="DN131" i="27" a="1"/>
  <c r="DN131" i="27" s="1"/>
  <c r="IL131" i="27" a="1"/>
  <c r="IL131" i="27" s="1"/>
  <c r="DA132" i="27" a="1"/>
  <c r="DA132" i="27" s="1"/>
  <c r="HY132" i="27" a="1"/>
  <c r="HY132" i="27" s="1"/>
  <c r="CN133" i="27" a="1"/>
  <c r="CN133" i="27" s="1"/>
  <c r="HL133" i="27" a="1"/>
  <c r="HL133" i="27" s="1"/>
  <c r="CA134" i="27" a="1"/>
  <c r="CA134" i="27" s="1"/>
  <c r="FR134" i="27" a="1"/>
  <c r="FR134" i="27" s="1"/>
  <c r="GX134" i="27" a="1"/>
  <c r="GX134" i="27" s="1"/>
  <c r="ID134" i="27" a="1"/>
  <c r="ID134" i="27" s="1"/>
  <c r="JJ134" i="27" a="1"/>
  <c r="JJ134" i="27" s="1"/>
  <c r="AG135" i="27" a="1"/>
  <c r="AG135" i="27" s="1"/>
  <c r="BM135" i="27" a="1"/>
  <c r="BM135" i="27" s="1"/>
  <c r="CS135" i="27" a="1"/>
  <c r="CS135" i="27" s="1"/>
  <c r="DY135" i="27" a="1"/>
  <c r="DY135" i="27" s="1"/>
  <c r="FE135" i="27" a="1"/>
  <c r="FE135" i="27" s="1"/>
  <c r="GK135" i="27" a="1"/>
  <c r="GK135" i="27" s="1"/>
  <c r="HQ135" i="27" a="1"/>
  <c r="HQ135" i="27" s="1"/>
  <c r="IW135" i="27" a="1"/>
  <c r="IW135" i="27" s="1"/>
  <c r="T136" i="27" a="1"/>
  <c r="T136" i="27" s="1"/>
  <c r="AZ136" i="27" a="1"/>
  <c r="AZ136" i="27" s="1"/>
  <c r="AA131" i="27" a="1"/>
  <c r="AA131" i="27" s="1"/>
  <c r="BG131" i="27" a="1"/>
  <c r="BG131" i="27" s="1"/>
  <c r="CM131" i="27" a="1"/>
  <c r="CM131" i="27" s="1"/>
  <c r="DS131" i="27" a="1"/>
  <c r="DS131" i="27" s="1"/>
  <c r="EY131" i="27" a="1"/>
  <c r="EY131" i="27" s="1"/>
  <c r="GE131" i="27" a="1"/>
  <c r="GE131" i="27" s="1"/>
  <c r="HK131" i="27" a="1"/>
  <c r="HK131" i="27" s="1"/>
  <c r="IQ131" i="27" a="1"/>
  <c r="IQ131" i="27" s="1"/>
  <c r="N132" i="27" a="1"/>
  <c r="N132" i="27" s="1"/>
  <c r="AT132" i="27" a="1"/>
  <c r="AT132" i="27" s="1"/>
  <c r="BZ132" i="27" a="1"/>
  <c r="BZ132" i="27" s="1"/>
  <c r="DF132" i="27" a="1"/>
  <c r="DF132" i="27" s="1"/>
  <c r="EL132" i="27" a="1"/>
  <c r="EL132" i="27" s="1"/>
  <c r="FR132" i="27" a="1"/>
  <c r="FR132" i="27" s="1"/>
  <c r="GX132" i="27" a="1"/>
  <c r="GX132" i="27" s="1"/>
  <c r="ID132" i="27" a="1"/>
  <c r="ID132" i="27" s="1"/>
  <c r="JJ132" i="27" a="1"/>
  <c r="JJ132" i="27" s="1"/>
  <c r="AG133" i="27" a="1"/>
  <c r="AG133" i="27" s="1"/>
  <c r="BM133" i="27" a="1"/>
  <c r="BM133" i="27" s="1"/>
  <c r="CS133" i="27" a="1"/>
  <c r="CS133" i="27" s="1"/>
  <c r="DY133" i="27" a="1"/>
  <c r="DY133" i="27" s="1"/>
  <c r="FE133" i="27" a="1"/>
  <c r="FE133" i="27" s="1"/>
  <c r="GK133" i="27" a="1"/>
  <c r="GK133" i="27" s="1"/>
  <c r="HQ133" i="27" a="1"/>
  <c r="HQ133" i="27" s="1"/>
  <c r="IW133" i="27" a="1"/>
  <c r="IW133" i="27" s="1"/>
  <c r="T134" i="27" a="1"/>
  <c r="T134" i="27" s="1"/>
  <c r="AZ134" i="27" a="1"/>
  <c r="AZ134" i="27" s="1"/>
  <c r="CF134" i="27" a="1"/>
  <c r="CF134" i="27" s="1"/>
  <c r="DL134" i="27" a="1"/>
  <c r="DL134" i="27" s="1"/>
  <c r="ER134" i="27" a="1"/>
  <c r="ER134" i="27" s="1"/>
  <c r="BJ131" i="27" a="1"/>
  <c r="BJ131" i="27" s="1"/>
  <c r="GH131" i="27" a="1"/>
  <c r="GH131" i="27" s="1"/>
  <c r="AW132" i="27" a="1"/>
  <c r="AW132" i="27" s="1"/>
  <c r="FU132" i="27" a="1"/>
  <c r="FU132" i="27" s="1"/>
  <c r="AJ133" i="27" a="1"/>
  <c r="AJ133" i="27" s="1"/>
  <c r="FH133" i="27" a="1"/>
  <c r="FH133" i="27" s="1"/>
  <c r="W134" i="27" a="1"/>
  <c r="W134" i="27" s="1"/>
  <c r="EU134" i="27" a="1"/>
  <c r="EU134" i="27" s="1"/>
  <c r="GJ134" i="27" a="1"/>
  <c r="GJ134" i="27" s="1"/>
  <c r="HP134" i="27" a="1"/>
  <c r="HP134" i="27" s="1"/>
  <c r="IV134" i="27" a="1"/>
  <c r="IV134" i="27" s="1"/>
  <c r="S135" i="27" a="1"/>
  <c r="S135" i="27" s="1"/>
  <c r="AY135" i="27" a="1"/>
  <c r="AY135" i="27" s="1"/>
  <c r="CE135" i="27" a="1"/>
  <c r="CE135" i="27" s="1"/>
  <c r="DK135" i="27" a="1"/>
  <c r="DK135" i="27" s="1"/>
  <c r="EQ135" i="27" a="1"/>
  <c r="EQ135" i="27" s="1"/>
  <c r="FW135" i="27" a="1"/>
  <c r="FW135" i="27" s="1"/>
  <c r="HC135" i="27" a="1"/>
  <c r="HC135" i="27" s="1"/>
  <c r="II135" i="27" a="1"/>
  <c r="II135" i="27" s="1"/>
  <c r="JO135" i="27" a="1"/>
  <c r="JO135" i="27" s="1"/>
  <c r="AL136" i="27" a="1"/>
  <c r="AL136" i="27" s="1"/>
  <c r="BR136" i="27" a="1"/>
  <c r="BR136" i="27" s="1"/>
  <c r="CX136" i="27" a="1"/>
  <c r="CX136" i="27" s="1"/>
  <c r="ED136" i="27" a="1"/>
  <c r="ED136" i="27" s="1"/>
  <c r="FJ136" i="27" a="1"/>
  <c r="FJ136" i="27" s="1"/>
  <c r="GP136" i="27" a="1"/>
  <c r="GP136" i="27" s="1"/>
  <c r="HV136" i="27" a="1"/>
  <c r="HV136" i="27" s="1"/>
  <c r="JF136" i="27" a="1"/>
  <c r="JF136" i="27" s="1"/>
  <c r="CO137" i="27" a="1"/>
  <c r="CO137" i="27" s="1"/>
  <c r="GO137" i="27" a="1"/>
  <c r="GO137" i="27" s="1"/>
  <c r="AB131" i="27" a="1"/>
  <c r="AB131" i="27" s="1"/>
  <c r="EZ131" i="27" a="1"/>
  <c r="EZ131" i="27" s="1"/>
  <c r="O132" i="27" a="1"/>
  <c r="O132" i="27" s="1"/>
  <c r="EM132" i="27" a="1"/>
  <c r="EM132" i="27" s="1"/>
  <c r="JK132" i="27" a="1"/>
  <c r="JK132" i="27" s="1"/>
  <c r="DZ133" i="27" a="1"/>
  <c r="DZ133" i="27" s="1"/>
  <c r="IX133" i="27" a="1"/>
  <c r="IX133" i="27" s="1"/>
  <c r="DM134" i="27" a="1"/>
  <c r="DM134" i="27" s="1"/>
  <c r="BV131" i="27" a="1"/>
  <c r="BV131" i="27" s="1"/>
  <c r="GT131" i="27" a="1"/>
  <c r="GT131" i="27" s="1"/>
  <c r="BI132" i="27" a="1"/>
  <c r="BI132" i="27" s="1"/>
  <c r="GG132" i="27" a="1"/>
  <c r="GG132" i="27" s="1"/>
  <c r="AV133" i="27" a="1"/>
  <c r="AV133" i="27" s="1"/>
  <c r="FT133" i="27" a="1"/>
  <c r="FT133" i="27" s="1"/>
  <c r="FG134" i="27" a="1"/>
  <c r="FG134" i="27" s="1"/>
  <c r="II134" i="27" a="1"/>
  <c r="II134" i="27" s="1"/>
  <c r="BB135" i="27" a="1"/>
  <c r="BB135" i="27" s="1"/>
  <c r="ED135" i="27" a="1"/>
  <c r="ED135" i="27" s="1"/>
  <c r="HD135" i="27" a="1"/>
  <c r="HD135" i="27" s="1"/>
  <c r="W136" i="27" a="1"/>
  <c r="W136" i="27" s="1"/>
  <c r="CQ136" i="27" a="1"/>
  <c r="CQ136" i="27" s="1"/>
  <c r="FQ136" i="27" a="1"/>
  <c r="FQ136" i="27" s="1"/>
  <c r="IS136" i="27" a="1"/>
  <c r="IS136" i="27" s="1"/>
  <c r="CF137" i="27" a="1"/>
  <c r="CF137" i="27" s="1"/>
  <c r="GB137" i="27" a="1"/>
  <c r="GB137" i="27" s="1"/>
  <c r="JP134" i="27" a="1"/>
  <c r="JP134" i="27" s="1"/>
  <c r="DL137" i="27" a="1"/>
  <c r="DL137" i="27" s="1"/>
  <c r="HR137" i="27" a="1"/>
  <c r="HR137" i="27" s="1"/>
  <c r="JJ137" i="27" a="1"/>
  <c r="JJ137" i="27" s="1"/>
  <c r="CJ131" i="27" a="1"/>
  <c r="CJ131" i="27" s="1"/>
  <c r="GR131" i="27" a="1"/>
  <c r="GR131" i="27" s="1"/>
  <c r="AQ132" i="27" a="1"/>
  <c r="AQ132" i="27" s="1"/>
  <c r="EY132" i="27" a="1"/>
  <c r="EY132" i="27" s="1"/>
  <c r="JG132" i="27" a="1"/>
  <c r="JG132" i="27" s="1"/>
  <c r="DF133" i="27" a="1"/>
  <c r="DF133" i="27" s="1"/>
  <c r="HN133" i="27" a="1"/>
  <c r="HN133" i="27" s="1"/>
  <c r="BM134" i="27" a="1"/>
  <c r="BM134" i="27" s="1"/>
  <c r="F132" i="27" a="1"/>
  <c r="F132" i="27" s="1"/>
  <c r="AI137" i="27" a="1"/>
  <c r="AI137" i="27" s="1"/>
  <c r="BW137" i="27" a="1"/>
  <c r="BW137" i="27" s="1"/>
  <c r="DK137" i="27" a="1"/>
  <c r="DK137" i="27" s="1"/>
  <c r="FC137" i="27" a="1"/>
  <c r="FC137" i="27" s="1"/>
  <c r="GQ137" i="27" a="1"/>
  <c r="GQ137" i="27" s="1"/>
  <c r="IE137" i="27" a="1"/>
  <c r="IE137" i="27" s="1"/>
  <c r="F131" i="27" a="1"/>
  <c r="F131" i="27" s="1"/>
  <c r="AG131" i="27" a="1"/>
  <c r="AG131" i="27" s="1"/>
  <c r="BM131" i="27" a="1"/>
  <c r="BM131" i="27" s="1"/>
  <c r="CS131" i="27" a="1"/>
  <c r="CS131" i="27" s="1"/>
  <c r="DY131" i="27" a="1"/>
  <c r="DY131" i="27" s="1"/>
  <c r="FE131" i="27" a="1"/>
  <c r="FE131" i="27" s="1"/>
  <c r="GK131" i="27" a="1"/>
  <c r="GK131" i="27" s="1"/>
  <c r="HQ131" i="27" a="1"/>
  <c r="HQ131" i="27" s="1"/>
  <c r="IW131" i="27" a="1"/>
  <c r="IW131" i="27" s="1"/>
  <c r="T132" i="27" a="1"/>
  <c r="T132" i="27" s="1"/>
  <c r="AZ132" i="27" a="1"/>
  <c r="AZ132" i="27" s="1"/>
  <c r="CF132" i="27" a="1"/>
  <c r="CF132" i="27" s="1"/>
  <c r="DL132" i="27" a="1"/>
  <c r="DL132" i="27" s="1"/>
  <c r="ER132" i="27" a="1"/>
  <c r="ER132" i="27" s="1"/>
  <c r="FX132" i="27" a="1"/>
  <c r="FX132" i="27" s="1"/>
  <c r="HD132" i="27" a="1"/>
  <c r="HD132" i="27" s="1"/>
  <c r="IJ132" i="27" a="1"/>
  <c r="IJ132" i="27" s="1"/>
  <c r="G133" i="27" a="1"/>
  <c r="G133" i="27" s="1"/>
  <c r="AM133" i="27" a="1"/>
  <c r="AM133" i="27" s="1"/>
  <c r="BS133" i="27" a="1"/>
  <c r="BS133" i="27" s="1"/>
  <c r="CY133" i="27" a="1"/>
  <c r="CY133" i="27" s="1"/>
  <c r="EE133" i="27" a="1"/>
  <c r="EE133" i="27" s="1"/>
  <c r="FK133" i="27" a="1"/>
  <c r="FK133" i="27" s="1"/>
  <c r="GQ133" i="27" a="1"/>
  <c r="GQ133" i="27" s="1"/>
  <c r="HW133" i="27" a="1"/>
  <c r="HW133" i="27" s="1"/>
  <c r="JC133" i="27" a="1"/>
  <c r="JC133" i="27" s="1"/>
  <c r="Z134" i="27" a="1"/>
  <c r="Z134" i="27" s="1"/>
  <c r="BF134" i="27" a="1"/>
  <c r="BF134" i="27" s="1"/>
  <c r="CL134" i="27" a="1"/>
  <c r="CL134" i="27" s="1"/>
  <c r="DR134" i="27" a="1"/>
  <c r="DR134" i="27" s="1"/>
  <c r="EX134" i="27" a="1"/>
  <c r="EX134" i="27" s="1"/>
  <c r="CH131" i="27" a="1"/>
  <c r="CH131" i="27" s="1"/>
  <c r="HF131" i="27" a="1"/>
  <c r="HF131" i="27" s="1"/>
  <c r="BU132" i="27" a="1"/>
  <c r="BU132" i="27" s="1"/>
  <c r="GS132" i="27" a="1"/>
  <c r="GS132" i="27" s="1"/>
  <c r="BH133" i="27" a="1"/>
  <c r="BH133" i="27" s="1"/>
  <c r="GF133" i="27" a="1"/>
  <c r="GF133" i="27" s="1"/>
  <c r="AU134" i="27" a="1"/>
  <c r="AU134" i="27" s="1"/>
  <c r="FJ134" i="27" a="1"/>
  <c r="FJ134" i="27" s="1"/>
  <c r="GP134" i="27" a="1"/>
  <c r="GP134" i="27" s="1"/>
  <c r="HV134" i="27" a="1"/>
  <c r="HV134" i="27" s="1"/>
  <c r="JB134" i="27" a="1"/>
  <c r="JB134" i="27" s="1"/>
  <c r="Y135" i="27" a="1"/>
  <c r="Y135" i="27" s="1"/>
  <c r="BE135" i="27" a="1"/>
  <c r="BE135" i="27" s="1"/>
  <c r="CK135" i="27" a="1"/>
  <c r="CK135" i="27" s="1"/>
  <c r="DQ135" i="27" a="1"/>
  <c r="DQ135" i="27" s="1"/>
  <c r="EW135" i="27" a="1"/>
  <c r="EW135" i="27" s="1"/>
  <c r="GC135" i="27" a="1"/>
  <c r="GC135" i="27" s="1"/>
  <c r="HI135" i="27" a="1"/>
  <c r="HI135" i="27" s="1"/>
  <c r="IO135" i="27" a="1"/>
  <c r="IO135" i="27" s="1"/>
  <c r="L136" i="27" a="1"/>
  <c r="L136" i="27" s="1"/>
  <c r="AR136" i="27" a="1"/>
  <c r="AR136" i="27" s="1"/>
  <c r="CO131" i="27" a="1"/>
  <c r="CO131" i="27" s="1"/>
  <c r="HM131" i="27" a="1"/>
  <c r="HM131" i="27" s="1"/>
  <c r="CB132" i="27" a="1"/>
  <c r="CB132" i="27" s="1"/>
  <c r="GZ132" i="27" a="1"/>
  <c r="GZ132" i="27" s="1"/>
  <c r="BO133" i="27" a="1"/>
  <c r="BO133" i="27" s="1"/>
  <c r="GM133" i="27" a="1"/>
  <c r="GM133" i="27" s="1"/>
  <c r="BB134" i="27" a="1"/>
  <c r="BB134" i="27" s="1"/>
  <c r="BR131" i="27" a="1"/>
  <c r="BR131" i="27" s="1"/>
  <c r="AR133" i="27" a="1"/>
  <c r="AR133" i="27" s="1"/>
  <c r="GL134" i="27" a="1"/>
  <c r="GL134" i="27" s="1"/>
  <c r="BA135" i="27" a="1"/>
  <c r="BA135" i="27" s="1"/>
  <c r="FY135" i="27" a="1"/>
  <c r="FY135" i="27" s="1"/>
  <c r="AN136" i="27" a="1"/>
  <c r="AN136" i="27" s="1"/>
  <c r="CN136" i="27" a="1"/>
  <c r="CN136" i="27" s="1"/>
  <c r="EL136" i="27" a="1"/>
  <c r="EL136" i="27" s="1"/>
  <c r="FV136" i="27" a="1"/>
  <c r="FV136" i="27" s="1"/>
  <c r="HL136" i="27" a="1"/>
  <c r="HL136" i="27" s="1"/>
  <c r="M137" i="27" a="1"/>
  <c r="M137" i="27" s="1"/>
  <c r="EA137" i="27" a="1"/>
  <c r="EA137" i="27" s="1"/>
  <c r="JI137" i="27" a="1"/>
  <c r="JI137" i="27" s="1"/>
  <c r="GF131" i="27" a="1"/>
  <c r="GF131" i="27" s="1"/>
  <c r="BK132" i="27" a="1"/>
  <c r="BK132" i="27" s="1"/>
  <c r="HW132" i="27" a="1"/>
  <c r="HW132" i="27" s="1"/>
  <c r="FF133" i="27" a="1"/>
  <c r="FF133" i="27" s="1"/>
  <c r="AK134" i="27" a="1"/>
  <c r="AK134" i="27" s="1"/>
  <c r="AH131" i="27" a="1"/>
  <c r="AH131" i="27" s="1"/>
  <c r="HZ131" i="27" a="1"/>
  <c r="HZ131" i="27" s="1"/>
  <c r="DE132" i="27" a="1"/>
  <c r="DE132" i="27" s="1"/>
  <c r="H133" i="27" a="1"/>
  <c r="H133" i="27" s="1"/>
  <c r="GZ133" i="27" a="1"/>
  <c r="GZ133" i="27" s="1"/>
  <c r="GK134" i="27" a="1"/>
  <c r="GK134" i="27" s="1"/>
  <c r="AB135" i="27" a="1"/>
  <c r="AB135" i="27" s="1"/>
  <c r="EX135" i="27" a="1"/>
  <c r="EX135" i="27" s="1"/>
  <c r="IH135" i="27" a="1"/>
  <c r="IH135" i="27" s="1"/>
  <c r="BU136" i="27" a="1"/>
  <c r="BU136" i="27" s="1"/>
  <c r="GK136" i="27" a="1"/>
  <c r="GK136" i="27" s="1"/>
  <c r="AR137" i="27" a="1"/>
  <c r="AR137" i="27" s="1"/>
  <c r="FH137" i="27" a="1"/>
  <c r="FH137" i="27" s="1"/>
  <c r="X131" i="27" a="1"/>
  <c r="X131" i="27" s="1"/>
  <c r="BO132" i="27" a="1"/>
  <c r="BO132" i="27" s="1"/>
  <c r="CX133" i="27" a="1"/>
  <c r="CX133" i="27" s="1"/>
  <c r="DY134" i="27" a="1"/>
  <c r="DY134" i="27" s="1"/>
  <c r="CE137" i="27" a="1"/>
  <c r="CE137" i="27" s="1"/>
  <c r="GG137" i="27" a="1"/>
  <c r="GG137" i="27" s="1"/>
  <c r="IN133" i="27" a="1"/>
  <c r="IN133" i="27" s="1"/>
  <c r="FO134" i="27" a="1"/>
  <c r="FO134" i="27" s="1"/>
  <c r="HQ134" i="27" a="1"/>
  <c r="HQ134" i="27" s="1"/>
  <c r="J135" i="27" a="1"/>
  <c r="J135" i="27" s="1"/>
  <c r="BJ135" i="27" a="1"/>
  <c r="BJ135" i="27" s="1"/>
  <c r="DL135" i="27" a="1"/>
  <c r="DL135" i="27" s="1"/>
  <c r="FN135" i="27" a="1"/>
  <c r="FN135" i="27" s="1"/>
  <c r="HP135" i="27" a="1"/>
  <c r="HP135" i="27" s="1"/>
  <c r="I136" i="27" a="1"/>
  <c r="I136" i="27" s="1"/>
  <c r="BK136" i="27" a="1"/>
  <c r="BK136" i="27" s="1"/>
  <c r="DQ136" i="27" a="1"/>
  <c r="DQ136" i="27" s="1"/>
  <c r="FS136" i="27" a="1"/>
  <c r="FS136" i="27" s="1"/>
  <c r="HU136" i="27" a="1"/>
  <c r="HU136" i="27" s="1"/>
  <c r="L137" i="27" a="1"/>
  <c r="L137" i="27" s="1"/>
  <c r="CL137" i="27" a="1"/>
  <c r="CL137" i="27" s="1"/>
  <c r="DP137" i="27" a="1"/>
  <c r="DP137" i="27" s="1"/>
  <c r="FX137" i="27" a="1"/>
  <c r="FX137" i="27" s="1"/>
  <c r="IZ137" i="27" a="1"/>
  <c r="IZ137" i="27" s="1"/>
  <c r="DK132" i="27" a="1"/>
  <c r="DK132" i="27" s="1"/>
  <c r="Y134" i="27" a="1"/>
  <c r="Y134" i="27" s="1"/>
  <c r="CW137" i="27" a="1"/>
  <c r="CW137" i="27" s="1"/>
  <c r="JE137" i="27" a="1"/>
  <c r="JE137" i="27" s="1"/>
  <c r="BU133" i="27" a="1"/>
  <c r="BU133" i="27" s="1"/>
  <c r="AL134" i="27" a="1"/>
  <c r="AL134" i="27" s="1"/>
  <c r="CC132" i="27" a="1"/>
  <c r="CC132" i="27" s="1"/>
  <c r="IH134" i="27" a="1"/>
  <c r="IH134" i="27" s="1"/>
  <c r="FI135" i="27" a="1"/>
  <c r="FI135" i="27" s="1"/>
  <c r="BN136" i="27" a="1"/>
  <c r="BN136" i="27" s="1"/>
  <c r="EF136" i="27" a="1"/>
  <c r="EF136" i="27" s="1"/>
  <c r="HN136" i="27" a="1"/>
  <c r="HN136" i="27" s="1"/>
  <c r="CG137" i="27" a="1"/>
  <c r="CG137" i="27" s="1"/>
  <c r="AZ131" i="27" a="1"/>
  <c r="AZ131" i="27" s="1"/>
  <c r="CQ132" i="27" a="1"/>
  <c r="CQ132" i="27" s="1"/>
  <c r="DJ133" i="27" a="1"/>
  <c r="DJ133" i="27" s="1"/>
  <c r="DU134" i="27" a="1"/>
  <c r="DU134" i="27" s="1"/>
  <c r="AC132" i="27" a="1"/>
  <c r="AC132" i="27" s="1"/>
  <c r="P133" i="27" a="1"/>
  <c r="P133" i="27" s="1"/>
  <c r="EQ134" i="27" a="1"/>
  <c r="EQ134" i="27" s="1"/>
  <c r="BP135" i="27" a="1"/>
  <c r="BP135" i="27" s="1"/>
  <c r="HT135" i="27" a="1"/>
  <c r="HT135" i="27" s="1"/>
  <c r="EM136" i="27" a="1"/>
  <c r="EM136" i="27" s="1"/>
  <c r="BL137" i="27" a="1"/>
  <c r="BL137" i="27" s="1"/>
  <c r="GZ131" i="27" a="1"/>
  <c r="GZ131" i="27" s="1"/>
  <c r="HF133" i="27" a="1"/>
  <c r="HF133" i="27" s="1"/>
  <c r="CM137" i="27" a="1"/>
  <c r="CM137" i="27" s="1"/>
  <c r="HH133" i="27" a="1"/>
  <c r="HH133" i="27" s="1"/>
  <c r="GS134" i="27" a="1"/>
  <c r="GS134" i="27" s="1"/>
  <c r="AD135" i="27" a="1"/>
  <c r="AD135" i="27" s="1"/>
  <c r="EF135" i="27" a="1"/>
  <c r="EF135" i="27" s="1"/>
  <c r="HR135" i="27" a="1"/>
  <c r="HR135" i="27" s="1"/>
  <c r="BE136" i="27" a="1"/>
  <c r="BE136" i="27" s="1"/>
  <c r="EU136" i="27" a="1"/>
  <c r="EU136" i="27" s="1"/>
  <c r="IO136" i="27" a="1"/>
  <c r="IO136" i="27" s="1"/>
  <c r="DB137" i="27" a="1"/>
  <c r="DB137" i="27" s="1"/>
  <c r="FJ137" i="27" a="1"/>
  <c r="FJ137" i="27" s="1"/>
  <c r="DX131" i="27" a="1"/>
  <c r="DX131" i="27" s="1"/>
  <c r="AW137" i="27" a="1"/>
  <c r="AW137" i="27" s="1"/>
  <c r="CE131" i="27" a="1"/>
  <c r="CE131" i="27" s="1"/>
  <c r="GP132" i="27" a="1"/>
  <c r="GP132" i="27" s="1"/>
  <c r="AR134" i="27" a="1"/>
  <c r="AR134" i="27" s="1"/>
  <c r="GB134" i="27" a="1"/>
  <c r="GB134" i="27" s="1"/>
  <c r="AD136" i="27" a="1"/>
  <c r="AD136" i="27" s="1"/>
  <c r="EV136" i="27" a="1"/>
  <c r="EV136" i="27" s="1"/>
  <c r="AS137" i="27" a="1"/>
  <c r="AS137" i="27" s="1"/>
  <c r="GV131" i="27" a="1"/>
  <c r="GV131" i="27" s="1"/>
  <c r="HJ131" i="27" a="1"/>
  <c r="HJ131" i="27" s="1"/>
  <c r="GJ133" i="27" a="1"/>
  <c r="GJ133" i="27" s="1"/>
  <c r="FF135" i="27" a="1"/>
  <c r="FF135" i="27" s="1"/>
  <c r="GA136" i="27" a="1"/>
  <c r="GA136" i="27" s="1"/>
  <c r="JH137" i="27" a="1"/>
  <c r="JH137" i="27" s="1"/>
  <c r="DI134" i="27" a="1"/>
  <c r="DI134" i="27" s="1"/>
  <c r="HX133" i="27" a="1"/>
  <c r="HX133" i="27" s="1"/>
  <c r="JE134" i="27" a="1"/>
  <c r="JE134" i="27" s="1"/>
  <c r="DH135" i="27" a="1"/>
  <c r="DH135" i="27" s="1"/>
  <c r="HB135" i="27" a="1"/>
  <c r="HB135" i="27" s="1"/>
  <c r="AW136" i="27" a="1"/>
  <c r="AW136" i="27" s="1"/>
  <c r="FE136" i="27" a="1"/>
  <c r="FE136" i="27" s="1"/>
  <c r="JI136" i="27" a="1"/>
  <c r="JI136" i="27" s="1"/>
  <c r="EP137" i="27" a="1"/>
  <c r="EP137" i="27" s="1"/>
  <c r="BG132" i="27" a="1"/>
  <c r="BG132" i="27" s="1"/>
  <c r="GW137" i="27" a="1"/>
  <c r="GW137" i="27" s="1"/>
  <c r="CU131" i="27" a="1"/>
  <c r="CU131" i="27" s="1"/>
  <c r="HS131" i="27" a="1"/>
  <c r="HS131" i="27" s="1"/>
  <c r="CH132" i="27" a="1"/>
  <c r="CH132" i="27" s="1"/>
  <c r="AY133" i="27" a="1"/>
  <c r="AY133" i="27" s="1"/>
  <c r="BH134" i="27" a="1"/>
  <c r="BH134" i="27" s="1"/>
  <c r="BC134" i="27" a="1"/>
  <c r="BC134" i="27" s="1"/>
  <c r="GE135" i="27" a="1"/>
  <c r="GE135" i="27" s="1"/>
  <c r="CV136" i="27" a="1"/>
  <c r="CV136" i="27" s="1"/>
  <c r="GL136" i="27" a="1"/>
  <c r="GL136" i="27" s="1"/>
  <c r="DI137" i="27" a="1"/>
  <c r="DI137" i="27" s="1"/>
  <c r="FH131" i="27" a="1"/>
  <c r="FH131" i="27" s="1"/>
  <c r="CD133" i="27" a="1"/>
  <c r="CD133" i="27" s="1"/>
  <c r="AP131" i="27" a="1"/>
  <c r="AP131" i="27" s="1"/>
  <c r="FQ132" i="27" a="1"/>
  <c r="FQ132" i="27" s="1"/>
  <c r="FW134" i="27" a="1"/>
  <c r="FW134" i="27" s="1"/>
  <c r="GJ135" i="27" a="1"/>
  <c r="GJ135" i="27" s="1"/>
  <c r="FG136" i="27" a="1"/>
  <c r="FG136" i="27" s="1"/>
  <c r="F133" i="27" a="1"/>
  <c r="F133" i="27" s="1"/>
  <c r="DN133" i="27" a="1"/>
  <c r="DN133" i="27" s="1"/>
  <c r="DS137" i="27" a="1"/>
  <c r="DS137" i="27" s="1"/>
  <c r="CU134" i="27" a="1"/>
  <c r="CU134" i="27" s="1"/>
  <c r="JK134" i="27" a="1"/>
  <c r="JK134" i="27" s="1"/>
  <c r="DP135" i="27" a="1"/>
  <c r="DP135" i="27" s="1"/>
  <c r="IT135" i="27" a="1"/>
  <c r="IT135" i="27" s="1"/>
  <c r="DI136" i="27" a="1"/>
  <c r="DI136" i="27" s="1"/>
  <c r="HW136" i="27" a="1"/>
  <c r="HW136" i="27" s="1"/>
  <c r="EF137" i="27" a="1"/>
  <c r="EF137" i="27" s="1"/>
  <c r="P131" i="27" a="1"/>
  <c r="P131" i="27" s="1"/>
  <c r="JB133" i="27" a="1"/>
  <c r="JB133" i="27" s="1"/>
  <c r="BI131" i="27" a="1"/>
  <c r="BI131" i="27" s="1"/>
  <c r="FT132" i="27" a="1"/>
  <c r="FT132" i="27" s="1"/>
  <c r="V134" i="27" a="1"/>
  <c r="V134" i="27" s="1"/>
  <c r="IZ133" i="27" a="1"/>
  <c r="IZ133" i="27" s="1"/>
  <c r="IA135" i="27" a="1"/>
  <c r="IA135" i="27" s="1"/>
  <c r="FX136" i="27" a="1"/>
  <c r="FX136" i="27" s="1"/>
  <c r="DO137" i="27" a="1"/>
  <c r="DO137" i="27" s="1"/>
  <c r="BS132" i="27" a="1"/>
  <c r="BS132" i="27" s="1"/>
  <c r="U134" i="27" a="1"/>
  <c r="U134" i="27" s="1"/>
  <c r="FF131" i="27" a="1"/>
  <c r="FF131" i="27" s="1"/>
  <c r="EF133" i="27" a="1"/>
  <c r="EF133" i="27" s="1"/>
  <c r="DD135" i="27" a="1"/>
  <c r="DD135" i="27" s="1"/>
  <c r="DY136" i="27" a="1"/>
  <c r="DY136" i="27" s="1"/>
  <c r="GV137" i="27" a="1"/>
  <c r="GV137" i="27" s="1"/>
  <c r="BZ133" i="27" a="1"/>
  <c r="BZ133" i="27" s="1"/>
  <c r="GC137" i="27" a="1"/>
  <c r="GC137" i="27" s="1"/>
  <c r="HM134" i="27" a="1"/>
  <c r="HM134" i="27" s="1"/>
  <c r="GJ137" i="27" a="1"/>
  <c r="GJ137" i="27" s="1"/>
  <c r="IT136" i="27" a="1"/>
  <c r="IT136" i="27" s="1"/>
  <c r="DU131" i="27" a="1"/>
  <c r="DU131" i="27" s="1"/>
  <c r="IF132" i="27" a="1"/>
  <c r="IF132" i="27" s="1"/>
  <c r="CH134" i="27" a="1"/>
  <c r="CH134" i="27" s="1"/>
  <c r="IN134" i="27" a="1"/>
  <c r="IN134" i="27" s="1"/>
  <c r="BV136" i="27" a="1"/>
  <c r="BV136" i="27" s="1"/>
  <c r="GT136" i="27" a="1"/>
  <c r="GT136" i="27" s="1"/>
  <c r="IC137" i="27" a="1"/>
  <c r="IC137" i="27" s="1"/>
  <c r="GI132" i="27" a="1"/>
  <c r="GI132" i="27" s="1"/>
  <c r="AS134" i="27" a="1"/>
  <c r="AS134" i="27" s="1"/>
  <c r="IP131" i="27" a="1"/>
  <c r="IP131" i="27" s="1"/>
  <c r="IF133" i="27" a="1"/>
  <c r="IF133" i="27" s="1"/>
  <c r="EN135" i="27" a="1"/>
  <c r="EN135" i="27" s="1"/>
  <c r="HI136" i="27" a="1"/>
  <c r="HI136" i="27" s="1"/>
  <c r="DP131" i="27" a="1"/>
  <c r="DP131" i="27" s="1"/>
  <c r="JN136" i="27" a="1"/>
  <c r="JN136" i="27" s="1"/>
  <c r="AI134" i="27" a="1"/>
  <c r="AI134" i="27" s="1"/>
  <c r="JO134" i="27" a="1"/>
  <c r="JO134" i="27" s="1"/>
  <c r="CX135" i="27" a="1"/>
  <c r="CX135" i="27" s="1"/>
  <c r="HL135" i="27" a="1"/>
  <c r="HL135" i="27" s="1"/>
  <c r="BG136" i="27" a="1"/>
  <c r="BG136" i="27" s="1"/>
  <c r="FO136" i="27" a="1"/>
  <c r="FO136" i="27" s="1"/>
  <c r="J137" i="27" a="1"/>
  <c r="J137" i="27" s="1"/>
  <c r="DR137" i="27" a="1"/>
  <c r="DR137" i="27" s="1"/>
  <c r="CZ131" i="27" a="1"/>
  <c r="CZ131" i="27" s="1"/>
  <c r="FE137" i="27" a="1"/>
  <c r="FE137" i="27" s="1"/>
  <c r="FZ132" i="27" a="1"/>
  <c r="FZ132" i="27" s="1"/>
  <c r="EZ134" i="27" a="1"/>
  <c r="EZ134" i="27" s="1"/>
  <c r="EY135" i="27" a="1"/>
  <c r="EY135" i="27" s="1"/>
  <c r="HR136" i="27" a="1"/>
  <c r="HR136" i="27" s="1"/>
  <c r="W132" i="27" a="1"/>
  <c r="W132" i="27" s="1"/>
  <c r="HB133" i="27" a="1"/>
  <c r="HB133" i="27" s="1"/>
  <c r="AF133" i="27" a="1"/>
  <c r="AF133" i="27" s="1"/>
  <c r="HJ135" i="27" a="1"/>
  <c r="HJ135" i="27" s="1"/>
  <c r="HO136" i="27" a="1"/>
  <c r="HO136" i="27" s="1"/>
  <c r="AF132" i="27" a="1"/>
  <c r="AF132" i="27" s="1"/>
  <c r="JO133" i="27" a="1"/>
  <c r="JO133" i="27" s="1"/>
  <c r="JN134" i="27" a="1"/>
  <c r="JN134" i="27" s="1"/>
  <c r="CL136" i="27" a="1"/>
  <c r="CL136" i="27" s="1"/>
  <c r="CA137" i="27" a="1"/>
  <c r="CA137" i="27" s="1"/>
  <c r="J133" i="27" a="1"/>
  <c r="J133" i="27" s="1"/>
  <c r="Z131" i="27" a="1"/>
  <c r="Z131" i="27" s="1"/>
  <c r="DS134" i="27" a="1"/>
  <c r="DS134" i="27" s="1"/>
  <c r="CU136" i="27" a="1"/>
  <c r="CU136" i="27" s="1"/>
  <c r="K132" i="27" a="1"/>
  <c r="K132" i="27" s="1"/>
  <c r="FO137" i="27" a="1"/>
  <c r="FO137" i="27" s="1"/>
  <c r="JI134" i="27" a="1"/>
  <c r="JI134" i="27" s="1"/>
  <c r="BB132" i="27" a="1"/>
  <c r="BB132" i="27" s="1"/>
  <c r="AB134" i="27" a="1"/>
  <c r="AB134" i="27" s="1"/>
  <c r="AA135" i="27" a="1"/>
  <c r="AA135" i="27" s="1"/>
  <c r="CT136" i="27" a="1"/>
  <c r="CT136" i="27" s="1"/>
  <c r="CU137" i="27" a="1"/>
  <c r="CU137" i="27" s="1"/>
  <c r="IB131" i="27" a="1"/>
  <c r="IB131" i="27" s="1"/>
  <c r="BF131" i="27" a="1"/>
  <c r="BF131" i="27" s="1"/>
  <c r="FM134" i="27" a="1"/>
  <c r="FM134" i="27" s="1"/>
  <c r="FZ135" i="27" a="1"/>
  <c r="FZ135" i="27" s="1"/>
  <c r="EF131" i="27" a="1"/>
  <c r="EF131" i="27" s="1"/>
  <c r="FD132" i="27" a="1"/>
  <c r="FD132" i="27" s="1"/>
  <c r="ED134" i="27" a="1"/>
  <c r="ED134" i="27" s="1"/>
  <c r="EC135" i="27" a="1"/>
  <c r="EC135" i="27" s="1"/>
  <c r="EB136" i="27" a="1"/>
  <c r="EB136" i="27" s="1"/>
  <c r="HG137" i="27" a="1"/>
  <c r="HG137" i="27" s="1"/>
  <c r="DG132" i="27" a="1"/>
  <c r="DG132" i="27" s="1"/>
  <c r="GL131" i="27" a="1"/>
  <c r="GL131" i="27" s="1"/>
  <c r="IW134" i="27" a="1"/>
  <c r="IW134" i="27" s="1"/>
  <c r="JL135" i="27" a="1"/>
  <c r="JL135" i="27" s="1"/>
  <c r="JN137" i="27" a="1"/>
  <c r="JN137" i="27" s="1"/>
  <c r="BM137" i="27" a="1"/>
  <c r="BM137" i="27" s="1"/>
  <c r="HG134" i="27" a="1"/>
  <c r="HG134" i="27" s="1"/>
  <c r="GE134" i="27" a="1"/>
  <c r="GE134" i="27" s="1"/>
  <c r="GD135" i="27" a="1"/>
  <c r="GD135" i="27" s="1"/>
  <c r="EG136" i="27" a="1"/>
  <c r="EG136" i="27" s="1"/>
  <c r="EB137" i="27" a="1"/>
  <c r="EB137" i="27" s="1"/>
  <c r="FE134" i="27" a="1"/>
  <c r="FE134" i="27" s="1"/>
  <c r="AQ134" i="27" a="1"/>
  <c r="AQ134" i="27" s="1"/>
  <c r="DR135" i="27" a="1"/>
  <c r="DR135" i="27" s="1"/>
  <c r="BS136" i="27" a="1"/>
  <c r="BS136" i="27" s="1"/>
  <c r="AX137" i="27" a="1"/>
  <c r="AX137" i="27" s="1"/>
  <c r="JF137" i="27" a="1"/>
  <c r="JF137" i="27" s="1"/>
  <c r="JM137" i="27" a="1"/>
  <c r="JM137" i="27" s="1"/>
  <c r="HM137" i="27" a="1"/>
  <c r="HM137" i="27" s="1"/>
  <c r="EB135" i="27" a="1"/>
  <c r="EB135" i="27" s="1"/>
  <c r="CC136" i="27" a="1"/>
  <c r="CC136" i="27" s="1"/>
  <c r="Z137" i="27" a="1"/>
  <c r="Z137" i="27" s="1"/>
  <c r="AA132" i="27" a="1"/>
  <c r="AA132" i="27" s="1"/>
  <c r="H131" i="27" a="1"/>
  <c r="H131" i="27" s="1"/>
  <c r="IG134" i="27" a="1"/>
  <c r="IG134" i="27" s="1"/>
  <c r="HF135" i="27" a="1"/>
  <c r="HF135" i="27" s="1"/>
  <c r="FI136" i="27" a="1"/>
  <c r="FI136" i="27" s="1"/>
  <c r="GD137" i="27" a="1"/>
  <c r="GD137" i="27" s="1"/>
  <c r="CP133" i="27" a="1"/>
  <c r="CP133" i="27" s="1"/>
  <c r="AV137" i="27" a="1"/>
  <c r="AV137" i="27" s="1"/>
  <c r="DT137" i="27" a="1"/>
  <c r="DT137" i="27" s="1"/>
  <c r="GZ137" i="27" a="1"/>
  <c r="GZ137" i="27" s="1"/>
  <c r="O131" i="27" a="1"/>
  <c r="O131" i="27" s="1"/>
  <c r="AU131" i="27" a="1"/>
  <c r="AU131" i="27" s="1"/>
  <c r="CA131" i="27" a="1"/>
  <c r="CA131" i="27" s="1"/>
  <c r="DG131" i="27" a="1"/>
  <c r="DG131" i="27" s="1"/>
  <c r="EM131" i="27" a="1"/>
  <c r="EM131" i="27" s="1"/>
  <c r="FS131" i="27" a="1"/>
  <c r="FS131" i="27" s="1"/>
  <c r="GY131" i="27" a="1"/>
  <c r="GY131" i="27" s="1"/>
  <c r="IE131" i="27" a="1"/>
  <c r="IE131" i="27" s="1"/>
  <c r="JK131" i="27" a="1"/>
  <c r="JK131" i="27" s="1"/>
  <c r="AH132" i="27" a="1"/>
  <c r="AH132" i="27" s="1"/>
  <c r="BN132" i="27" a="1"/>
  <c r="BN132" i="27" s="1"/>
  <c r="CT132" i="27" a="1"/>
  <c r="CT132" i="27" s="1"/>
  <c r="DZ132" i="27" a="1"/>
  <c r="DZ132" i="27" s="1"/>
  <c r="FF132" i="27" a="1"/>
  <c r="FF132" i="27" s="1"/>
  <c r="GL132" i="27" a="1"/>
  <c r="GL132" i="27" s="1"/>
  <c r="HR132" i="27" a="1"/>
  <c r="HR132" i="27" s="1"/>
  <c r="IX132" i="27" a="1"/>
  <c r="IX132" i="27" s="1"/>
  <c r="U133" i="27" a="1"/>
  <c r="U133" i="27" s="1"/>
  <c r="BA133" i="27" a="1"/>
  <c r="BA133" i="27" s="1"/>
  <c r="CG133" i="27" a="1"/>
  <c r="CG133" i="27" s="1"/>
  <c r="DM133" i="27" a="1"/>
  <c r="DM133" i="27" s="1"/>
  <c r="ES133" i="27" a="1"/>
  <c r="ES133" i="27" s="1"/>
  <c r="FY133" i="27" a="1"/>
  <c r="FY133" i="27" s="1"/>
  <c r="HE133" i="27" a="1"/>
  <c r="HE133" i="27" s="1"/>
  <c r="IK133" i="27" a="1"/>
  <c r="IK133" i="27" s="1"/>
  <c r="H134" i="27" a="1"/>
  <c r="H134" i="27" s="1"/>
  <c r="AN134" i="27" a="1"/>
  <c r="AN134" i="27" s="1"/>
  <c r="BT134" i="27" a="1"/>
  <c r="BT134" i="27" s="1"/>
  <c r="CZ134" i="27" a="1"/>
  <c r="CZ134" i="27" s="1"/>
  <c r="EF134" i="27" a="1"/>
  <c r="EF134" i="27" s="1"/>
  <c r="N131" i="27" a="1"/>
  <c r="N131" i="27" s="1"/>
  <c r="EL131" i="27" a="1"/>
  <c r="EL131" i="27" s="1"/>
  <c r="JJ131" i="27" a="1"/>
  <c r="JJ131" i="27" s="1"/>
  <c r="DY132" i="27" a="1"/>
  <c r="DY132" i="27" s="1"/>
  <c r="IW132" i="27" a="1"/>
  <c r="IW132" i="27" s="1"/>
  <c r="DL133" i="27" a="1"/>
  <c r="DL133" i="27" s="1"/>
  <c r="IJ133" i="27" a="1"/>
  <c r="IJ133" i="27" s="1"/>
  <c r="CY134" i="27" a="1"/>
  <c r="CY134" i="27" s="1"/>
  <c r="FX134" i="27" a="1"/>
  <c r="FX134" i="27" s="1"/>
  <c r="HD134" i="27" a="1"/>
  <c r="HD134" i="27" s="1"/>
  <c r="IJ134" i="27" a="1"/>
  <c r="IJ134" i="27" s="1"/>
  <c r="G135" i="27" a="1"/>
  <c r="G135" i="27" s="1"/>
  <c r="AM135" i="27" a="1"/>
  <c r="AM135" i="27" s="1"/>
  <c r="BS135" i="27" a="1"/>
  <c r="BS135" i="27" s="1"/>
  <c r="CY135" i="27" a="1"/>
  <c r="CY135" i="27" s="1"/>
  <c r="EE135" i="27" a="1"/>
  <c r="EE135" i="27" s="1"/>
  <c r="FK135" i="27" a="1"/>
  <c r="FK135" i="27" s="1"/>
  <c r="GQ135" i="27" a="1"/>
  <c r="GQ135" i="27" s="1"/>
  <c r="HW135" i="27" a="1"/>
  <c r="HW135" i="27" s="1"/>
  <c r="JC135" i="27" a="1"/>
  <c r="JC135" i="27" s="1"/>
  <c r="Z136" i="27" a="1"/>
  <c r="Z136" i="27" s="1"/>
  <c r="JP137" i="27" a="1"/>
  <c r="JP137" i="27" s="1"/>
  <c r="AK131" i="27" a="1"/>
  <c r="AK131" i="27" s="1"/>
  <c r="BQ131" i="27" a="1"/>
  <c r="BQ131" i="27" s="1"/>
  <c r="CW131" i="27" a="1"/>
  <c r="CW131" i="27" s="1"/>
  <c r="EC131" i="27" a="1"/>
  <c r="EC131" i="27" s="1"/>
  <c r="FI131" i="27" a="1"/>
  <c r="FI131" i="27" s="1"/>
  <c r="GO131" i="27" a="1"/>
  <c r="GO131" i="27" s="1"/>
  <c r="HU131" i="27" a="1"/>
  <c r="HU131" i="27" s="1"/>
  <c r="JA131" i="27" a="1"/>
  <c r="JA131" i="27" s="1"/>
  <c r="X132" i="27" a="1"/>
  <c r="X132" i="27" s="1"/>
  <c r="BD132" i="27" a="1"/>
  <c r="BD132" i="27" s="1"/>
  <c r="CJ132" i="27" a="1"/>
  <c r="CJ132" i="27" s="1"/>
  <c r="DP132" i="27" a="1"/>
  <c r="DP132" i="27" s="1"/>
  <c r="EV132" i="27" a="1"/>
  <c r="EV132" i="27" s="1"/>
  <c r="GB132" i="27" a="1"/>
  <c r="GB132" i="27" s="1"/>
  <c r="HH132" i="27" a="1"/>
  <c r="HH132" i="27" s="1"/>
  <c r="IN132" i="27" a="1"/>
  <c r="IN132" i="27" s="1"/>
  <c r="K133" i="27" a="1"/>
  <c r="K133" i="27" s="1"/>
  <c r="AQ133" i="27" a="1"/>
  <c r="AQ133" i="27" s="1"/>
  <c r="BW133" i="27" a="1"/>
  <c r="BW133" i="27" s="1"/>
  <c r="DC133" i="27" a="1"/>
  <c r="DC133" i="27" s="1"/>
  <c r="EI133" i="27" a="1"/>
  <c r="EI133" i="27" s="1"/>
  <c r="FO133" i="27" a="1"/>
  <c r="FO133" i="27" s="1"/>
  <c r="GU133" i="27" a="1"/>
  <c r="GU133" i="27" s="1"/>
  <c r="IA133" i="27" a="1"/>
  <c r="IA133" i="27" s="1"/>
  <c r="JG133" i="27" a="1"/>
  <c r="JG133" i="27" s="1"/>
  <c r="AD134" i="27" a="1"/>
  <c r="AD134" i="27" s="1"/>
  <c r="BJ134" i="27" a="1"/>
  <c r="BJ134" i="27" s="1"/>
  <c r="CP134" i="27" a="1"/>
  <c r="CP134" i="27" s="1"/>
  <c r="DV134" i="27" a="1"/>
  <c r="DV134" i="27" s="1"/>
  <c r="FB134" i="27" a="1"/>
  <c r="FB134" i="27" s="1"/>
  <c r="CX131" i="27" a="1"/>
  <c r="CX131" i="27" s="1"/>
  <c r="HV131" i="27" a="1"/>
  <c r="HV131" i="27" s="1"/>
  <c r="CK132" i="27" a="1"/>
  <c r="CK132" i="27" s="1"/>
  <c r="HI132" i="27" a="1"/>
  <c r="HI132" i="27" s="1"/>
  <c r="BX133" i="27" a="1"/>
  <c r="BX133" i="27" s="1"/>
  <c r="GV133" i="27" a="1"/>
  <c r="GV133" i="27" s="1"/>
  <c r="BK134" i="27" a="1"/>
  <c r="BK134" i="27" s="1"/>
  <c r="FN134" i="27" a="1"/>
  <c r="FN134" i="27" s="1"/>
  <c r="GT134" i="27" a="1"/>
  <c r="GT134" i="27" s="1"/>
  <c r="HZ134" i="27" a="1"/>
  <c r="HZ134" i="27" s="1"/>
  <c r="JF134" i="27" a="1"/>
  <c r="JF134" i="27" s="1"/>
  <c r="AC135" i="27" a="1"/>
  <c r="AC135" i="27" s="1"/>
  <c r="BI135" i="27" a="1"/>
  <c r="BI135" i="27" s="1"/>
  <c r="CO135" i="27" a="1"/>
  <c r="CO135" i="27" s="1"/>
  <c r="DU135" i="27" a="1"/>
  <c r="DU135" i="27" s="1"/>
  <c r="FA135" i="27" a="1"/>
  <c r="FA135" i="27" s="1"/>
  <c r="GG135" i="27" a="1"/>
  <c r="GG135" i="27" s="1"/>
  <c r="HM135" i="27" a="1"/>
  <c r="HM135" i="27" s="1"/>
  <c r="IS135" i="27" a="1"/>
  <c r="IS135" i="27" s="1"/>
  <c r="P136" i="27" a="1"/>
  <c r="P136" i="27" s="1"/>
  <c r="AV136" i="27" a="1"/>
  <c r="AV136" i="27" s="1"/>
  <c r="CB136" i="27" a="1"/>
  <c r="CB136" i="27" s="1"/>
  <c r="DH136" i="27" a="1"/>
  <c r="DH136" i="27" s="1"/>
  <c r="EN136" i="27" a="1"/>
  <c r="EN136" i="27" s="1"/>
  <c r="FT136" i="27" a="1"/>
  <c r="FT136" i="27" s="1"/>
  <c r="GZ136" i="27" a="1"/>
  <c r="GZ136" i="27" s="1"/>
  <c r="IF136" i="27" a="1"/>
  <c r="IF136" i="27" s="1"/>
  <c r="S137" i="27" a="1"/>
  <c r="S137" i="27" s="1"/>
  <c r="DU137" i="27" a="1"/>
  <c r="DU137" i="27" s="1"/>
  <c r="HW137" i="27" a="1"/>
  <c r="HW137" i="27" s="1"/>
  <c r="BP131" i="27" a="1"/>
  <c r="BP131" i="27" s="1"/>
  <c r="GN131" i="27" a="1"/>
  <c r="GN131" i="27" s="1"/>
  <c r="BC132" i="27" a="1"/>
  <c r="BC132" i="27" s="1"/>
  <c r="GA132" i="27" a="1"/>
  <c r="GA132" i="27" s="1"/>
  <c r="AP133" i="27" a="1"/>
  <c r="AP133" i="27" s="1"/>
  <c r="FN133" i="27" a="1"/>
  <c r="FN133" i="27" s="1"/>
  <c r="AC134" i="27" a="1"/>
  <c r="AC134" i="27" s="1"/>
  <c r="FA134" i="27" a="1"/>
  <c r="FA134" i="27" s="1"/>
  <c r="DJ131" i="27" a="1"/>
  <c r="DJ131" i="27" s="1"/>
  <c r="IH131" i="27" a="1"/>
  <c r="IH131" i="27" s="1"/>
  <c r="CW132" i="27" a="1"/>
  <c r="CW132" i="27" s="1"/>
  <c r="HU132" i="27" a="1"/>
  <c r="HU132" i="27" s="1"/>
  <c r="CJ133" i="27" a="1"/>
  <c r="CJ133" i="27" s="1"/>
  <c r="HP133" i="27" a="1"/>
  <c r="HP133" i="27" s="1"/>
  <c r="GG134" i="27" a="1"/>
  <c r="GG134" i="27" s="1"/>
  <c r="JG134" i="27" a="1"/>
  <c r="JG134" i="27" s="1"/>
  <c r="BZ135" i="27" a="1"/>
  <c r="BZ135" i="27" s="1"/>
  <c r="FB135" i="27" a="1"/>
  <c r="FB135" i="27" s="1"/>
  <c r="ID135" i="27" a="1"/>
  <c r="ID135" i="27" s="1"/>
  <c r="AU136" i="27" a="1"/>
  <c r="AU136" i="27" s="1"/>
  <c r="DO136" i="27" a="1"/>
  <c r="DO136" i="27" s="1"/>
  <c r="GO136" i="27" a="1"/>
  <c r="GO136" i="27" s="1"/>
  <c r="H137" i="27" a="1"/>
  <c r="H137" i="27" s="1"/>
  <c r="DD137" i="27" a="1"/>
  <c r="DD137" i="27" s="1"/>
  <c r="HZ137" i="27" a="1"/>
  <c r="HZ137" i="27" s="1"/>
  <c r="CB131" i="27" a="1"/>
  <c r="CB131" i="27" s="1"/>
  <c r="EZ137" i="27" a="1"/>
  <c r="EZ137" i="27" s="1"/>
  <c r="HX137" i="27" a="1"/>
  <c r="HX137" i="27" s="1"/>
  <c r="F137" i="27" a="1"/>
  <c r="F137" i="27" s="1"/>
  <c r="DH131" i="27" a="1"/>
  <c r="DH131" i="27" s="1"/>
  <c r="HP131" i="27" a="1"/>
  <c r="HP131" i="27" s="1"/>
  <c r="BW132" i="27" a="1"/>
  <c r="BW132" i="27" s="1"/>
  <c r="GE132" i="27" a="1"/>
  <c r="GE132" i="27" s="1"/>
  <c r="AD133" i="27" a="1"/>
  <c r="AD133" i="27" s="1"/>
  <c r="EL133" i="27" a="1"/>
  <c r="EL133" i="27" s="1"/>
  <c r="IT133" i="27" a="1"/>
  <c r="IT133" i="27" s="1"/>
  <c r="CS134" i="27" a="1"/>
  <c r="CS134" i="27" s="1"/>
  <c r="JL136" i="27" a="1"/>
  <c r="JL136" i="27" s="1"/>
  <c r="AQ137" i="27" a="1"/>
  <c r="AQ137" i="27" s="1"/>
  <c r="CI137" i="27" a="1"/>
  <c r="CI137" i="27" s="1"/>
  <c r="DW137" i="27" a="1"/>
  <c r="DW137" i="27" s="1"/>
  <c r="FK137" i="27" a="1"/>
  <c r="FK137" i="27" s="1"/>
  <c r="GY137" i="27" a="1"/>
  <c r="GY137" i="27" s="1"/>
  <c r="IM137" i="27" a="1"/>
  <c r="IM137" i="27" s="1"/>
  <c r="G131" i="27" a="1"/>
  <c r="G131" i="27" s="1"/>
  <c r="AM131" i="27" a="1"/>
  <c r="AM131" i="27" s="1"/>
  <c r="BS131" i="27" a="1"/>
  <c r="BS131" i="27" s="1"/>
  <c r="CY131" i="27" a="1"/>
  <c r="CY131" i="27" s="1"/>
  <c r="EE131" i="27" a="1"/>
  <c r="EE131" i="27" s="1"/>
  <c r="FK131" i="27" a="1"/>
  <c r="FK131" i="27" s="1"/>
  <c r="GQ131" i="27" a="1"/>
  <c r="GQ131" i="27" s="1"/>
  <c r="HW131" i="27" a="1"/>
  <c r="HW131" i="27" s="1"/>
  <c r="JC131" i="27" a="1"/>
  <c r="JC131" i="27" s="1"/>
  <c r="Z132" i="27" a="1"/>
  <c r="Z132" i="27" s="1"/>
  <c r="BF132" i="27" a="1"/>
  <c r="BF132" i="27" s="1"/>
  <c r="CL132" i="27" a="1"/>
  <c r="CL132" i="27" s="1"/>
  <c r="DR132" i="27" a="1"/>
  <c r="DR132" i="27" s="1"/>
  <c r="EX132" i="27" a="1"/>
  <c r="EX132" i="27" s="1"/>
  <c r="GD132" i="27" a="1"/>
  <c r="GD132" i="27" s="1"/>
  <c r="HJ132" i="27" a="1"/>
  <c r="HJ132" i="27" s="1"/>
  <c r="IP132" i="27" a="1"/>
  <c r="IP132" i="27" s="1"/>
  <c r="M133" i="27" a="1"/>
  <c r="M133" i="27" s="1"/>
  <c r="AS133" i="27" a="1"/>
  <c r="AS133" i="27" s="1"/>
  <c r="BY133" i="27" a="1"/>
  <c r="BY133" i="27" s="1"/>
  <c r="DE133" i="27" a="1"/>
  <c r="DE133" i="27" s="1"/>
  <c r="EK133" i="27" a="1"/>
  <c r="EK133" i="27" s="1"/>
  <c r="FQ133" i="27" a="1"/>
  <c r="FQ133" i="27" s="1"/>
  <c r="GW133" i="27" a="1"/>
  <c r="GW133" i="27" s="1"/>
  <c r="IC133" i="27" a="1"/>
  <c r="IC133" i="27" s="1"/>
  <c r="JI133" i="27" a="1"/>
  <c r="JI133" i="27" s="1"/>
  <c r="AF134" i="27" a="1"/>
  <c r="AF134" i="27" s="1"/>
  <c r="BL134" i="27" a="1"/>
  <c r="BL134" i="27" s="1"/>
  <c r="CR134" i="27" a="1"/>
  <c r="CR134" i="27" s="1"/>
  <c r="DX134" i="27" a="1"/>
  <c r="DX134" i="27" s="1"/>
  <c r="FD134" i="27" a="1"/>
  <c r="FD134" i="27" s="1"/>
  <c r="DF131" i="27" a="1"/>
  <c r="DF131" i="27" s="1"/>
  <c r="ID131" i="27" a="1"/>
  <c r="ID131" i="27" s="1"/>
  <c r="CS132" i="27" a="1"/>
  <c r="CS132" i="27" s="1"/>
  <c r="HQ132" i="27" a="1"/>
  <c r="HQ132" i="27" s="1"/>
  <c r="CF133" i="27" a="1"/>
  <c r="CF133" i="27" s="1"/>
  <c r="HD133" i="27" a="1"/>
  <c r="HD133" i="27" s="1"/>
  <c r="BS134" i="27" a="1"/>
  <c r="BS134" i="27" s="1"/>
  <c r="FP134" i="27" a="1"/>
  <c r="FP134" i="27" s="1"/>
  <c r="GV134" i="27" a="1"/>
  <c r="GV134" i="27" s="1"/>
  <c r="IB134" i="27" a="1"/>
  <c r="IB134" i="27" s="1"/>
  <c r="JH134" i="27" a="1"/>
  <c r="JH134" i="27" s="1"/>
  <c r="AE135" i="27" a="1"/>
  <c r="AE135" i="27" s="1"/>
  <c r="BK135" i="27" a="1"/>
  <c r="BK135" i="27" s="1"/>
  <c r="CQ135" i="27" a="1"/>
  <c r="CQ135" i="27" s="1"/>
  <c r="DW135" i="27" a="1"/>
  <c r="DW135" i="27" s="1"/>
  <c r="FC135" i="27" a="1"/>
  <c r="FC135" i="27" s="1"/>
  <c r="GI135" i="27" a="1"/>
  <c r="GI135" i="27" s="1"/>
  <c r="HO135" i="27" a="1"/>
  <c r="HO135" i="27" s="1"/>
  <c r="IU135" i="27" a="1"/>
  <c r="IU135" i="27" s="1"/>
  <c r="R136" i="27" a="1"/>
  <c r="R136" i="27" s="1"/>
  <c r="AX136" i="27" a="1"/>
  <c r="AX136" i="27" s="1"/>
  <c r="DK131" i="27" a="1"/>
  <c r="DK131" i="27" s="1"/>
  <c r="II131" i="27" a="1"/>
  <c r="II131" i="27" s="1"/>
  <c r="CX132" i="27" a="1"/>
  <c r="CX132" i="27" s="1"/>
  <c r="HV132" i="27" a="1"/>
  <c r="HV132" i="27" s="1"/>
  <c r="CK133" i="27" a="1"/>
  <c r="CK133" i="27" s="1"/>
  <c r="HI133" i="27" a="1"/>
  <c r="HI133" i="27" s="1"/>
  <c r="BX134" i="27" a="1"/>
  <c r="BX134" i="27" s="1"/>
  <c r="FB131" i="27" a="1"/>
  <c r="FB131" i="27" s="1"/>
  <c r="EB133" i="27" a="1"/>
  <c r="EB133" i="27" s="1"/>
  <c r="HH134" i="27" a="1"/>
  <c r="HH134" i="27" s="1"/>
  <c r="BW135" i="27" a="1"/>
  <c r="BW135" i="27" s="1"/>
  <c r="GU135" i="27" a="1"/>
  <c r="GU135" i="27" s="1"/>
  <c r="BD136" i="27" a="1"/>
  <c r="BD136" i="27" s="1"/>
  <c r="DB136" i="27" a="1"/>
  <c r="DB136" i="27" s="1"/>
  <c r="ER136" i="27" a="1"/>
  <c r="ER136" i="27" s="1"/>
  <c r="GB136" i="27" a="1"/>
  <c r="GB136" i="27" s="1"/>
  <c r="HZ136" i="27" a="1"/>
  <c r="HZ136" i="27" s="1"/>
  <c r="AE137" i="27" a="1"/>
  <c r="AE137" i="27" s="1"/>
  <c r="EU137" i="27" a="1"/>
  <c r="EU137" i="27" s="1"/>
  <c r="AR131" i="27" a="1"/>
  <c r="AR131" i="27" s="1"/>
  <c r="HD131" i="27" a="1"/>
  <c r="HD131" i="27" s="1"/>
  <c r="CI132" i="27" a="1"/>
  <c r="CI132" i="27" s="1"/>
  <c r="R133" i="27" a="1"/>
  <c r="R133" i="27" s="1"/>
  <c r="GD133" i="27" a="1"/>
  <c r="GD133" i="27" s="1"/>
  <c r="BI134" i="27" a="1"/>
  <c r="BI134" i="27" s="1"/>
  <c r="CL131" i="27" a="1"/>
  <c r="CL131" i="27" s="1"/>
  <c r="IX131" i="27" a="1"/>
  <c r="IX131" i="27" s="1"/>
  <c r="EC132" i="27" a="1"/>
  <c r="EC132" i="27" s="1"/>
  <c r="BL133" i="27" a="1"/>
  <c r="BL133" i="27" s="1"/>
  <c r="IV133" i="27" a="1"/>
  <c r="IV133" i="27" s="1"/>
  <c r="GY134" i="27" a="1"/>
  <c r="GY134" i="27" s="1"/>
  <c r="BL135" i="27" a="1"/>
  <c r="BL135" i="27" s="1"/>
  <c r="FL135" i="27" a="1"/>
  <c r="FL135" i="27" s="1"/>
  <c r="IV135" i="27" a="1"/>
  <c r="IV135" i="27" s="1"/>
  <c r="DA136" i="27" a="1"/>
  <c r="DA136" i="27" s="1"/>
  <c r="GY136" i="27" a="1"/>
  <c r="GY136" i="27" s="1"/>
  <c r="BZ137" i="27" a="1"/>
  <c r="BZ137" i="27" s="1"/>
  <c r="GL137" i="27" a="1"/>
  <c r="GL137" i="27" s="1"/>
  <c r="CR131" i="27" a="1"/>
  <c r="CR131" i="27" s="1"/>
  <c r="DS132" i="27" a="1"/>
  <c r="DS132" i="27" s="1"/>
  <c r="FB133" i="27" a="1"/>
  <c r="FB133" i="27" s="1"/>
  <c r="IV136" i="27" a="1"/>
  <c r="IV136" i="27" s="1"/>
  <c r="CY137" i="27" a="1"/>
  <c r="CY137" i="27" s="1"/>
  <c r="HA137" i="27" a="1"/>
  <c r="HA137" i="27" s="1"/>
  <c r="S134" i="27" a="1"/>
  <c r="S134" i="27" s="1"/>
  <c r="FY134" i="27" a="1"/>
  <c r="FY134" i="27" s="1"/>
  <c r="IA134" i="27" a="1"/>
  <c r="IA134" i="27" s="1"/>
  <c r="T135" i="27" a="1"/>
  <c r="T135" i="27" s="1"/>
  <c r="BT135" i="27" a="1"/>
  <c r="BT135" i="27" s="1"/>
  <c r="DV135" i="27" a="1"/>
  <c r="DV135" i="27" s="1"/>
  <c r="FX135" i="27" a="1"/>
  <c r="FX135" i="27" s="1"/>
  <c r="HZ135" i="27" a="1"/>
  <c r="HZ135" i="27" s="1"/>
  <c r="S136" i="27" a="1"/>
  <c r="S136" i="27" s="1"/>
  <c r="BW136" i="27" a="1"/>
  <c r="BW136" i="27" s="1"/>
  <c r="EA136" i="27" a="1"/>
  <c r="EA136" i="27" s="1"/>
  <c r="GC136" i="27" a="1"/>
  <c r="GC136" i="27" s="1"/>
  <c r="IE136" i="27" a="1"/>
  <c r="IE136" i="27" s="1"/>
  <c r="T137" i="27" a="1"/>
  <c r="T137" i="27" s="1"/>
  <c r="CR137" i="27" a="1"/>
  <c r="CR137" i="27" s="1"/>
  <c r="DV137" i="27" a="1"/>
  <c r="DV137" i="27" s="1"/>
  <c r="GT137" i="27" a="1"/>
  <c r="GT137" i="27" s="1"/>
  <c r="AV131" i="27" a="1"/>
  <c r="AV131" i="27" s="1"/>
  <c r="HS132" i="27" a="1"/>
  <c r="HS132" i="27" s="1"/>
  <c r="EG134" i="27" a="1"/>
  <c r="EG134" i="27" s="1"/>
  <c r="EK137" i="27" a="1"/>
  <c r="EK137" i="27" s="1"/>
  <c r="ET132" i="27" a="1"/>
  <c r="ET132" i="27" s="1"/>
  <c r="EG133" i="27" a="1"/>
  <c r="EG133" i="27" s="1"/>
  <c r="CX134" i="27" a="1"/>
  <c r="CX134" i="27" s="1"/>
  <c r="IO132" i="27" a="1"/>
  <c r="IO132" i="27" s="1"/>
  <c r="JD134" i="27" a="1"/>
  <c r="JD134" i="27" s="1"/>
  <c r="HU135" i="27" a="1"/>
  <c r="HU135" i="27" s="1"/>
  <c r="CP136" i="27" a="1"/>
  <c r="CP136" i="27" s="1"/>
  <c r="FH136" i="27" a="1"/>
  <c r="FH136" i="27" s="1"/>
  <c r="IB136" i="27" a="1"/>
  <c r="IB136" i="27" s="1"/>
  <c r="EY137" i="27" a="1"/>
  <c r="EY137" i="27" s="1"/>
  <c r="EJ131" i="27" a="1"/>
  <c r="EJ131" i="27" s="1"/>
  <c r="EU132" i="27" a="1"/>
  <c r="EU132" i="27" s="1"/>
  <c r="HR133" i="27" a="1"/>
  <c r="HR133" i="27" s="1"/>
  <c r="BN131" i="27" a="1"/>
  <c r="BN131" i="27" s="1"/>
  <c r="CG132" i="27" a="1"/>
  <c r="CG132" i="27" s="1"/>
  <c r="BT133" i="27" a="1"/>
  <c r="BT133" i="27" s="1"/>
  <c r="HE134" i="27" a="1"/>
  <c r="HE134" i="27" s="1"/>
  <c r="CZ135" i="27" a="1"/>
  <c r="CZ135" i="27" s="1"/>
  <c r="M136" i="27" a="1"/>
  <c r="M136" i="27" s="1"/>
  <c r="FW136" i="27" a="1"/>
  <c r="FW136" i="27" s="1"/>
  <c r="ER137" i="27" a="1"/>
  <c r="ER137" i="27" s="1"/>
  <c r="CM132" i="27" a="1"/>
  <c r="CM132" i="27" s="1"/>
  <c r="CK134" i="27" a="1"/>
  <c r="CK134" i="27" s="1"/>
  <c r="EM137" i="27" a="1"/>
  <c r="EM137" i="27" s="1"/>
  <c r="BG134" i="27" a="1"/>
  <c r="BG134" i="27" s="1"/>
  <c r="HU134" i="27" a="1"/>
  <c r="HU134" i="27" s="1"/>
  <c r="BD135" i="27" a="1"/>
  <c r="BD135" i="27" s="1"/>
  <c r="EP135" i="27" a="1"/>
  <c r="EP135" i="27" s="1"/>
  <c r="IJ135" i="27" a="1"/>
  <c r="IJ135" i="27" s="1"/>
  <c r="CG136" i="27" a="1"/>
  <c r="CG136" i="27" s="1"/>
  <c r="FU136" i="27" a="1"/>
  <c r="FU136" i="27" s="1"/>
  <c r="JO136" i="27" a="1"/>
  <c r="JO136" i="27" s="1"/>
  <c r="DZ137" i="27" a="1"/>
  <c r="DZ137" i="27" s="1"/>
  <c r="HD137" i="27" a="1"/>
  <c r="HD137" i="27" s="1"/>
  <c r="CE132" i="27" a="1"/>
  <c r="CE132" i="27" s="1"/>
  <c r="EC137" i="27" a="1"/>
  <c r="EC137" i="27" s="1"/>
  <c r="GG131" i="27" a="1"/>
  <c r="GG131" i="27" s="1"/>
  <c r="AI133" i="27" a="1"/>
  <c r="AI133" i="27" s="1"/>
  <c r="ET134" i="27" a="1"/>
  <c r="ET134" i="27" s="1"/>
  <c r="U135" i="27" a="1"/>
  <c r="U135" i="27" s="1"/>
  <c r="BH136" i="27" a="1"/>
  <c r="BH136" i="27" s="1"/>
  <c r="GF136" i="27" a="1"/>
  <c r="GF136" i="27" s="1"/>
  <c r="FG137" i="27" a="1"/>
  <c r="FG137" i="27" s="1"/>
  <c r="CY132" i="27" a="1"/>
  <c r="CY132" i="27" s="1"/>
  <c r="CO132" i="27" a="1"/>
  <c r="CO132" i="27" s="1"/>
  <c r="GO134" i="27" a="1"/>
  <c r="GO134" i="27" s="1"/>
  <c r="IL135" i="27" a="1"/>
  <c r="IL135" i="27" s="1"/>
  <c r="JM136" i="27" a="1"/>
  <c r="JM136" i="27" s="1"/>
  <c r="FT131" i="27" a="1"/>
  <c r="FT131" i="27" s="1"/>
  <c r="BG137" i="27" a="1"/>
  <c r="BG137" i="27" s="1"/>
  <c r="EI134" i="27" a="1"/>
  <c r="EI134" i="27" s="1"/>
  <c r="AF135" i="27" a="1"/>
  <c r="AF135" i="27" s="1"/>
  <c r="DZ135" i="27" a="1"/>
  <c r="DZ135" i="27" s="1"/>
  <c r="IN135" i="27" a="1"/>
  <c r="IN135" i="27" s="1"/>
  <c r="CK136" i="27" a="1"/>
  <c r="CK136" i="27" s="1"/>
  <c r="GQ136" i="27" a="1"/>
  <c r="GQ136" i="27" s="1"/>
  <c r="P137" i="27" a="1"/>
  <c r="P137" i="27" s="1"/>
  <c r="FZ137" i="27" a="1"/>
  <c r="FZ137" i="27" s="1"/>
  <c r="N133" i="27" a="1"/>
  <c r="N133" i="27" s="1"/>
  <c r="M131" i="27" a="1"/>
  <c r="M131" i="27" s="1"/>
  <c r="EK131" i="27" a="1"/>
  <c r="EK131" i="27" s="1"/>
  <c r="JI131" i="27" a="1"/>
  <c r="JI131" i="27" s="1"/>
  <c r="DX132" i="27" a="1"/>
  <c r="DX132" i="27" s="1"/>
  <c r="DK133" i="27" a="1"/>
  <c r="DK133" i="27" s="1"/>
  <c r="JP135" i="27" a="1"/>
  <c r="JP135" i="27" s="1"/>
  <c r="GR134" i="27" a="1"/>
  <c r="GR134" i="27" s="1"/>
  <c r="IQ135" i="27" a="1"/>
  <c r="IQ135" i="27" s="1"/>
  <c r="DZ136" i="27" a="1"/>
  <c r="DZ136" i="27" s="1"/>
  <c r="HT136" i="27" a="1"/>
  <c r="HT136" i="27" s="1"/>
  <c r="GA137" i="27" a="1"/>
  <c r="GA137" i="27" s="1"/>
  <c r="G132" i="27" a="1"/>
  <c r="G132" i="27" s="1"/>
  <c r="EH133" i="27" a="1"/>
  <c r="EH133" i="27" s="1"/>
  <c r="EX131" i="27" a="1"/>
  <c r="EX131" i="27" s="1"/>
  <c r="AN133" i="27" a="1"/>
  <c r="AN133" i="27" s="1"/>
  <c r="IM134" i="27" a="1"/>
  <c r="IM134" i="27" s="1"/>
  <c r="JB135" i="27" a="1"/>
  <c r="JB135" i="27" s="1"/>
  <c r="HY136" i="27" a="1"/>
  <c r="HY136" i="27" s="1"/>
  <c r="EV131" i="27" a="1"/>
  <c r="EV131" i="27" s="1"/>
  <c r="JJ133" i="27" a="1"/>
  <c r="JJ133" i="27" s="1"/>
  <c r="GM137" i="27" a="1"/>
  <c r="GM137" i="27" s="1"/>
  <c r="FS134" i="27" a="1"/>
  <c r="FS134" i="27" s="1"/>
  <c r="AN135" i="27" a="1"/>
  <c r="AN135" i="27" s="1"/>
  <c r="FH135" i="27" a="1"/>
  <c r="FH135" i="27" s="1"/>
  <c r="K136" i="27" a="1"/>
  <c r="K136" i="27" s="1"/>
  <c r="EK136" i="27" a="1"/>
  <c r="EK136" i="27" s="1"/>
  <c r="IY136" i="27" a="1"/>
  <c r="IY136" i="27" s="1"/>
  <c r="EV137" i="27" a="1"/>
  <c r="EV137" i="27" s="1"/>
  <c r="IF131" i="27" a="1"/>
  <c r="IF131" i="27" s="1"/>
  <c r="I137" i="27" a="1"/>
  <c r="I137" i="27" s="1"/>
  <c r="EQ131" i="27" a="1"/>
  <c r="EQ131" i="27" s="1"/>
  <c r="JB132" i="27" a="1"/>
  <c r="JB132" i="27" s="1"/>
  <c r="DD134" i="27" a="1"/>
  <c r="DD134" i="27" s="1"/>
  <c r="HR134" i="27" a="1"/>
  <c r="HR134" i="27" s="1"/>
  <c r="CD136" i="27" a="1"/>
  <c r="CD136" i="27" s="1"/>
  <c r="HB136" i="27" a="1"/>
  <c r="HB136" i="27" s="1"/>
  <c r="HC137" i="27" a="1"/>
  <c r="HC137" i="27" s="1"/>
  <c r="HG132" i="27" a="1"/>
  <c r="HG132" i="27" s="1"/>
  <c r="BY134" i="27" a="1"/>
  <c r="BY134" i="27" s="1"/>
  <c r="JN131" i="27" a="1"/>
  <c r="JN131" i="27" s="1"/>
  <c r="AA134" i="27" a="1"/>
  <c r="AA134" i="27" s="1"/>
  <c r="FV135" i="27" a="1"/>
  <c r="FV135" i="27" s="1"/>
  <c r="GU136" i="27" a="1"/>
  <c r="GU136" i="27" s="1"/>
  <c r="BD131" i="27" a="1"/>
  <c r="BD131" i="27" s="1"/>
  <c r="BE134" i="27" a="1"/>
  <c r="BE134" i="27" s="1"/>
  <c r="JG137" i="27" a="1"/>
  <c r="JG137" i="27" s="1"/>
  <c r="AF137" i="27" a="1"/>
  <c r="AF137" i="27" s="1"/>
  <c r="IF137" i="27" a="1"/>
  <c r="IF137" i="27" s="1"/>
  <c r="DQ137" i="27" a="1"/>
  <c r="DQ137" i="27" s="1"/>
  <c r="HC131" i="27" a="1"/>
  <c r="HC131" i="27" s="1"/>
  <c r="BE133" i="27" a="1"/>
  <c r="BE133" i="27" s="1"/>
  <c r="AD131" i="27" a="1"/>
  <c r="AD131" i="27" s="1"/>
  <c r="CG135" i="27" a="1"/>
  <c r="CG135" i="27" s="1"/>
  <c r="DL136" i="27" a="1"/>
  <c r="DL136" i="27" s="1"/>
  <c r="ID136" i="27" a="1"/>
  <c r="ID136" i="27" s="1"/>
  <c r="CF131" i="27" a="1"/>
  <c r="CF131" i="27" s="1"/>
  <c r="CL133" i="27" a="1"/>
  <c r="CL133" i="27" s="1"/>
  <c r="EC134" i="27" a="1"/>
  <c r="EC134" i="27" s="1"/>
  <c r="DM132" i="27" a="1"/>
  <c r="DM132" i="27" s="1"/>
  <c r="GA134" i="27" a="1"/>
  <c r="GA134" i="27" s="1"/>
  <c r="HX135" i="27" a="1"/>
  <c r="HX135" i="27" s="1"/>
  <c r="CJ137" i="27" a="1"/>
  <c r="CJ137" i="27" s="1"/>
  <c r="AY132" i="27" a="1"/>
  <c r="AY132" i="27" s="1"/>
  <c r="BY137" i="27" a="1"/>
  <c r="BY137" i="27" s="1"/>
  <c r="FK134" i="27" a="1"/>
  <c r="FK134" i="27" s="1"/>
  <c r="V135" i="27" a="1"/>
  <c r="V135" i="27" s="1"/>
  <c r="EJ135" i="27" a="1"/>
  <c r="EJ135" i="27" s="1"/>
  <c r="IB135" i="27" a="1"/>
  <c r="IB135" i="27" s="1"/>
  <c r="BY136" i="27" a="1"/>
  <c r="BY136" i="27" s="1"/>
  <c r="GG136" i="27" a="1"/>
  <c r="GG136" i="27" s="1"/>
  <c r="V137" i="27" a="1"/>
  <c r="V137" i="27" s="1"/>
  <c r="FT137" i="27" a="1"/>
  <c r="FT137" i="27" s="1"/>
  <c r="FO132" i="27" a="1"/>
  <c r="FO132" i="27" s="1"/>
  <c r="DE131" i="27" a="1"/>
  <c r="DE131" i="27" s="1"/>
  <c r="CE133" i="27" a="1"/>
  <c r="CE133" i="27" s="1"/>
  <c r="DD133" i="27" a="1"/>
  <c r="DD133" i="27" s="1"/>
  <c r="EJ136" i="27" a="1"/>
  <c r="EJ136" i="27" s="1"/>
  <c r="IX136" i="27" a="1"/>
  <c r="IX136" i="27" s="1"/>
  <c r="EE132" i="27" a="1"/>
  <c r="EE132" i="27" s="1"/>
  <c r="HR131" i="27" a="1"/>
  <c r="HR131" i="27" s="1"/>
  <c r="EN133" i="27" a="1"/>
  <c r="EN133" i="27" s="1"/>
  <c r="Q136" i="27" a="1"/>
  <c r="Q136" i="27" s="1"/>
  <c r="X137" i="27" a="1"/>
  <c r="X137" i="27" s="1"/>
  <c r="DN132" i="27" a="1"/>
  <c r="DN132" i="27" s="1"/>
  <c r="CN134" i="27" a="1"/>
  <c r="CN134" i="27" s="1"/>
  <c r="CM135" i="27" a="1"/>
  <c r="CM135" i="27" s="1"/>
  <c r="GV136" i="27" a="1"/>
  <c r="GV136" i="27" s="1"/>
  <c r="FM137" i="27" a="1"/>
  <c r="FM137" i="27" s="1"/>
  <c r="DR133" i="27" a="1"/>
  <c r="DR133" i="27" s="1"/>
  <c r="HE132" i="27" a="1"/>
  <c r="HE132" i="27" s="1"/>
  <c r="HO134" i="27" a="1"/>
  <c r="HO134" i="27" s="1"/>
  <c r="FM136" i="27" a="1"/>
  <c r="FM136" i="27" s="1"/>
  <c r="ED133" i="27" a="1"/>
  <c r="ED133" i="27" s="1"/>
  <c r="JL133" i="27" a="1"/>
  <c r="JL133" i="27" s="1"/>
  <c r="BR135" i="27" a="1"/>
  <c r="BR135" i="27" s="1"/>
  <c r="HP132" i="27" a="1"/>
  <c r="HP132" i="27" s="1"/>
  <c r="ED131" i="27" a="1"/>
  <c r="ED131" i="27" s="1"/>
  <c r="GO135" i="27" a="1"/>
  <c r="GO135" i="27" s="1"/>
  <c r="DV136" i="27" a="1"/>
  <c r="DV136" i="27" s="1"/>
  <c r="GI137" i="27" a="1"/>
  <c r="GI137" i="27" s="1"/>
  <c r="EX133" i="27" a="1"/>
  <c r="EX133" i="27" s="1"/>
  <c r="FN131" i="27" a="1"/>
  <c r="FN131" i="27" s="1"/>
  <c r="IC134" i="27" a="1"/>
  <c r="IC134" i="27" s="1"/>
  <c r="GE136" i="27" a="1"/>
  <c r="GE136" i="27" s="1"/>
  <c r="JP132" i="27" a="1"/>
  <c r="JP132" i="27" s="1"/>
  <c r="IL132" i="27" a="1"/>
  <c r="IL132" i="27" s="1"/>
  <c r="HN131" i="27" a="1"/>
  <c r="HN131" i="27" s="1"/>
  <c r="HK135" i="27" a="1"/>
  <c r="HK135" i="27" s="1"/>
  <c r="FF136" i="27" a="1"/>
  <c r="FF136" i="27" s="1"/>
  <c r="AJ131" i="27" a="1"/>
  <c r="AJ131" i="27" s="1"/>
  <c r="HO132" i="27" a="1"/>
  <c r="HO132" i="27" s="1"/>
  <c r="AS132" i="27" a="1"/>
  <c r="AS132" i="27" s="1"/>
  <c r="BF135" i="27" a="1"/>
  <c r="BF135" i="27" s="1"/>
  <c r="BQ136" i="27" a="1"/>
  <c r="BQ136" i="27" s="1"/>
  <c r="DC132" i="27" a="1"/>
  <c r="DC132" i="27" s="1"/>
  <c r="GS137" i="27" a="1"/>
  <c r="GS137" i="27" s="1"/>
  <c r="HX131" i="27" a="1"/>
  <c r="HX131" i="27" s="1"/>
  <c r="Z135" i="27" a="1"/>
  <c r="Z135" i="27" s="1"/>
  <c r="IX135" i="27" a="1"/>
  <c r="IX135" i="27" s="1"/>
  <c r="HA136" i="27" a="1"/>
  <c r="HA136" i="27" s="1"/>
  <c r="FF137" i="27" a="1"/>
  <c r="FF137" i="27" s="1"/>
  <c r="EW137" i="27" a="1"/>
  <c r="EW137" i="27" s="1"/>
  <c r="GW134" i="27" a="1"/>
  <c r="GW134" i="27" s="1"/>
  <c r="FD135" i="27" a="1"/>
  <c r="FD135" i="27" s="1"/>
  <c r="DG136" i="27" a="1"/>
  <c r="DG136" i="27" s="1"/>
  <c r="CB137" i="27" a="1"/>
  <c r="CB137" i="27" s="1"/>
  <c r="EI132" i="27" a="1"/>
  <c r="EI132" i="27" s="1"/>
  <c r="HP137" i="27" a="1"/>
  <c r="HP137" i="27" s="1"/>
  <c r="DK134" i="27" a="1"/>
  <c r="DK134" i="27" s="1"/>
  <c r="GV135" i="27" a="1"/>
  <c r="GV135" i="27" s="1"/>
  <c r="EY136" i="27" a="1"/>
  <c r="EY136" i="27" s="1"/>
  <c r="BD137" i="27" a="1"/>
  <c r="BD137" i="27" s="1"/>
  <c r="GX133" i="27" a="1"/>
  <c r="GX133" i="27" s="1"/>
  <c r="IY132" i="27" a="1"/>
  <c r="IY132" i="27" s="1"/>
  <c r="P135" i="27" a="1"/>
  <c r="P135" i="27" s="1"/>
  <c r="O136" i="27" a="1"/>
  <c r="O136" i="27" s="1"/>
  <c r="IA136" i="27" a="1"/>
  <c r="IA136" i="27" s="1"/>
  <c r="HH137" i="27" a="1"/>
  <c r="HH137" i="27" s="1"/>
  <c r="AC137" i="27" a="1"/>
  <c r="AC137" i="27" s="1"/>
  <c r="R137" i="27" a="1"/>
  <c r="R137" i="27" s="1"/>
  <c r="CP137" i="27" a="1"/>
  <c r="CP137" i="27" s="1"/>
  <c r="FV137" i="27" a="1"/>
  <c r="FV137" i="27" s="1"/>
  <c r="IT137" i="27" a="1"/>
  <c r="IT137" i="27" s="1"/>
  <c r="Y131" i="27" a="1"/>
  <c r="Y131" i="27" s="1"/>
  <c r="BE131" i="27" a="1"/>
  <c r="BE131" i="27" s="1"/>
  <c r="CK131" i="27" a="1"/>
  <c r="CK131" i="27" s="1"/>
  <c r="DQ131" i="27" a="1"/>
  <c r="DQ131" i="27" s="1"/>
  <c r="EW131" i="27" a="1"/>
  <c r="EW131" i="27" s="1"/>
  <c r="GC131" i="27" a="1"/>
  <c r="GC131" i="27" s="1"/>
  <c r="HI131" i="27" a="1"/>
  <c r="HI131" i="27" s="1"/>
  <c r="IO131" i="27" a="1"/>
  <c r="IO131" i="27" s="1"/>
  <c r="L132" i="27" a="1"/>
  <c r="L132" i="27" s="1"/>
  <c r="AR132" i="27" a="1"/>
  <c r="AR132" i="27" s="1"/>
  <c r="BX132" i="27" a="1"/>
  <c r="BX132" i="27" s="1"/>
  <c r="DD132" i="27" a="1"/>
  <c r="DD132" i="27" s="1"/>
  <c r="EJ132" i="27" a="1"/>
  <c r="EJ132" i="27" s="1"/>
  <c r="FP132" i="27" a="1"/>
  <c r="FP132" i="27" s="1"/>
  <c r="GV132" i="27" a="1"/>
  <c r="GV132" i="27" s="1"/>
  <c r="IB132" i="27" a="1"/>
  <c r="IB132" i="27" s="1"/>
  <c r="JH132" i="27" a="1"/>
  <c r="JH132" i="27" s="1"/>
  <c r="AE133" i="27" a="1"/>
  <c r="AE133" i="27" s="1"/>
  <c r="BK133" i="27" a="1"/>
  <c r="BK133" i="27" s="1"/>
  <c r="CQ133" i="27" a="1"/>
  <c r="CQ133" i="27" s="1"/>
  <c r="DW133" i="27" a="1"/>
  <c r="DW133" i="27" s="1"/>
  <c r="FC133" i="27" a="1"/>
  <c r="FC133" i="27" s="1"/>
  <c r="GI133" i="27" a="1"/>
  <c r="GI133" i="27" s="1"/>
  <c r="HO133" i="27" a="1"/>
  <c r="HO133" i="27" s="1"/>
  <c r="IU133" i="27" a="1"/>
  <c r="IU133" i="27" s="1"/>
  <c r="R134" i="27" a="1"/>
  <c r="R134" i="27" s="1"/>
  <c r="AX134" i="27" a="1"/>
  <c r="AX134" i="27" s="1"/>
  <c r="CD134" i="27" a="1"/>
  <c r="CD134" i="27" s="1"/>
  <c r="DJ134" i="27" a="1"/>
  <c r="DJ134" i="27" s="1"/>
  <c r="EP134" i="27" a="1"/>
  <c r="EP134" i="27" s="1"/>
  <c r="BB131" i="27" a="1"/>
  <c r="BB131" i="27" s="1"/>
  <c r="FZ131" i="27" a="1"/>
  <c r="FZ131" i="27" s="1"/>
  <c r="AO132" i="27" a="1"/>
  <c r="AO132" i="27" s="1"/>
  <c r="FM132" i="27" a="1"/>
  <c r="FM132" i="27" s="1"/>
  <c r="AB133" i="27" a="1"/>
  <c r="AB133" i="27" s="1"/>
  <c r="EZ133" i="27" a="1"/>
  <c r="EZ133" i="27" s="1"/>
  <c r="O134" i="27" a="1"/>
  <c r="O134" i="27" s="1"/>
  <c r="EM134" i="27" a="1"/>
  <c r="EM134" i="27" s="1"/>
  <c r="GH134" i="27" a="1"/>
  <c r="GH134" i="27" s="1"/>
  <c r="HN134" i="27" a="1"/>
  <c r="HN134" i="27" s="1"/>
  <c r="IT134" i="27" a="1"/>
  <c r="IT134" i="27" s="1"/>
  <c r="Q135" i="27" a="1"/>
  <c r="Q135" i="27" s="1"/>
  <c r="AW135" i="27" a="1"/>
  <c r="AW135" i="27" s="1"/>
  <c r="CC135" i="27" a="1"/>
  <c r="CC135" i="27" s="1"/>
  <c r="DI135" i="27" a="1"/>
  <c r="DI135" i="27" s="1"/>
  <c r="EO135" i="27" a="1"/>
  <c r="EO135" i="27" s="1"/>
  <c r="FU135" i="27" a="1"/>
  <c r="FU135" i="27" s="1"/>
  <c r="HA135" i="27" a="1"/>
  <c r="HA135" i="27" s="1"/>
  <c r="IG135" i="27" a="1"/>
  <c r="IG135" i="27" s="1"/>
  <c r="JM135" i="27" a="1"/>
  <c r="JM135" i="27" s="1"/>
  <c r="AJ136" i="27" a="1"/>
  <c r="AJ136" i="27" s="1"/>
  <c r="K131" i="27" a="1"/>
  <c r="K131" i="27" s="1"/>
  <c r="AQ131" i="27" a="1"/>
  <c r="AQ131" i="27" s="1"/>
  <c r="BW131" i="27" a="1"/>
  <c r="BW131" i="27" s="1"/>
  <c r="DC131" i="27" a="1"/>
  <c r="DC131" i="27" s="1"/>
  <c r="EI131" i="27" a="1"/>
  <c r="EI131" i="27" s="1"/>
  <c r="FO131" i="27" a="1"/>
  <c r="FO131" i="27" s="1"/>
  <c r="GU131" i="27" a="1"/>
  <c r="GU131" i="27" s="1"/>
  <c r="IA131" i="27" a="1"/>
  <c r="IA131" i="27" s="1"/>
  <c r="JG131" i="27" a="1"/>
  <c r="JG131" i="27" s="1"/>
  <c r="AD132" i="27" a="1"/>
  <c r="AD132" i="27" s="1"/>
  <c r="BJ132" i="27" a="1"/>
  <c r="BJ132" i="27" s="1"/>
  <c r="CP132" i="27" a="1"/>
  <c r="CP132" i="27" s="1"/>
  <c r="DV132" i="27" a="1"/>
  <c r="DV132" i="27" s="1"/>
  <c r="FB132" i="27" a="1"/>
  <c r="FB132" i="27" s="1"/>
  <c r="GH132" i="27" a="1"/>
  <c r="GH132" i="27" s="1"/>
  <c r="HN132" i="27" a="1"/>
  <c r="HN132" i="27" s="1"/>
  <c r="IT132" i="27" a="1"/>
  <c r="IT132" i="27" s="1"/>
  <c r="Q133" i="27" a="1"/>
  <c r="Q133" i="27" s="1"/>
  <c r="AW133" i="27" a="1"/>
  <c r="AW133" i="27" s="1"/>
  <c r="CC133" i="27" a="1"/>
  <c r="CC133" i="27" s="1"/>
  <c r="DI133" i="27" a="1"/>
  <c r="DI133" i="27" s="1"/>
  <c r="EO133" i="27" a="1"/>
  <c r="EO133" i="27" s="1"/>
  <c r="FU133" i="27" a="1"/>
  <c r="FU133" i="27" s="1"/>
  <c r="HA133" i="27" a="1"/>
  <c r="HA133" i="27" s="1"/>
  <c r="IG133" i="27" a="1"/>
  <c r="IG133" i="27" s="1"/>
  <c r="JM133" i="27" a="1"/>
  <c r="JM133" i="27" s="1"/>
  <c r="AJ134" i="27" a="1"/>
  <c r="AJ134" i="27" s="1"/>
  <c r="BP134" i="27" a="1"/>
  <c r="BP134" i="27" s="1"/>
  <c r="CV134" i="27" a="1"/>
  <c r="CV134" i="27" s="1"/>
  <c r="EB134" i="27" a="1"/>
  <c r="EB134" i="27" s="1"/>
  <c r="JP131" i="27" a="1"/>
  <c r="JP131" i="27" s="1"/>
  <c r="DV131" i="27" a="1"/>
  <c r="DV131" i="27" s="1"/>
  <c r="IT131" i="27" a="1"/>
  <c r="IT131" i="27" s="1"/>
  <c r="DI132" i="27" a="1"/>
  <c r="DI132" i="27" s="1"/>
  <c r="IG132" i="27" a="1"/>
  <c r="IG132" i="27" s="1"/>
  <c r="CV133" i="27" a="1"/>
  <c r="CV133" i="27" s="1"/>
  <c r="HT133" i="27" a="1"/>
  <c r="HT133" i="27" s="1"/>
  <c r="CI134" i="27" a="1"/>
  <c r="CI134" i="27" s="1"/>
  <c r="FT134" i="27" a="1"/>
  <c r="FT134" i="27" s="1"/>
  <c r="GZ134" i="27" a="1"/>
  <c r="GZ134" i="27" s="1"/>
  <c r="IF134" i="27" a="1"/>
  <c r="IF134" i="27" s="1"/>
  <c r="JL134" i="27" a="1"/>
  <c r="JL134" i="27" s="1"/>
  <c r="AI135" i="27" a="1"/>
  <c r="AI135" i="27" s="1"/>
  <c r="BO135" i="27" a="1"/>
  <c r="BO135" i="27" s="1"/>
  <c r="CU135" i="27" a="1"/>
  <c r="CU135" i="27" s="1"/>
  <c r="EA135" i="27" a="1"/>
  <c r="EA135" i="27" s="1"/>
  <c r="FG135" i="27" a="1"/>
  <c r="FG135" i="27" s="1"/>
  <c r="GM135" i="27" a="1"/>
  <c r="GM135" i="27" s="1"/>
  <c r="HS135" i="27" a="1"/>
  <c r="HS135" i="27" s="1"/>
  <c r="IY135" i="27" a="1"/>
  <c r="IY135" i="27" s="1"/>
  <c r="V136" i="27" a="1"/>
  <c r="V136" i="27" s="1"/>
  <c r="BB136" i="27" a="1"/>
  <c r="BB136" i="27" s="1"/>
  <c r="CH136" i="27" a="1"/>
  <c r="CH136" i="27" s="1"/>
  <c r="DN136" i="27" a="1"/>
  <c r="DN136" i="27" s="1"/>
  <c r="ET136" i="27" a="1"/>
  <c r="ET136" i="27" s="1"/>
  <c r="FZ136" i="27" a="1"/>
  <c r="FZ136" i="27" s="1"/>
  <c r="HF136" i="27" a="1"/>
  <c r="HF136" i="27" s="1"/>
  <c r="IL136" i="27" a="1"/>
  <c r="IL136" i="27" s="1"/>
  <c r="AK137" i="27" a="1"/>
  <c r="AK137" i="27" s="1"/>
  <c r="EO137" i="27" a="1"/>
  <c r="EO137" i="27" s="1"/>
  <c r="IQ137" i="27" a="1"/>
  <c r="IQ137" i="27" s="1"/>
  <c r="CN131" i="27" a="1"/>
  <c r="CN131" i="27" s="1"/>
  <c r="HL131" i="27" a="1"/>
  <c r="HL131" i="27" s="1"/>
  <c r="CA132" i="27" a="1"/>
  <c r="CA132" i="27" s="1"/>
  <c r="GY132" i="27" a="1"/>
  <c r="GY132" i="27" s="1"/>
  <c r="BN133" i="27" a="1"/>
  <c r="BN133" i="27" s="1"/>
  <c r="GL133" i="27" a="1"/>
  <c r="GL133" i="27" s="1"/>
  <c r="BA134" i="27" a="1"/>
  <c r="BA134" i="27" s="1"/>
  <c r="J131" i="27" a="1"/>
  <c r="J131" i="27" s="1"/>
  <c r="EH131" i="27" a="1"/>
  <c r="EH131" i="27" s="1"/>
  <c r="JF131" i="27" a="1"/>
  <c r="JF131" i="27" s="1"/>
  <c r="DU132" i="27" a="1"/>
  <c r="DU132" i="27" s="1"/>
  <c r="IS132" i="27" a="1"/>
  <c r="IS132" i="27" s="1"/>
  <c r="DH133" i="27" a="1"/>
  <c r="DH133" i="27" s="1"/>
  <c r="K134" i="27" a="1"/>
  <c r="K134" i="27" s="1"/>
  <c r="GU134" i="27" a="1"/>
  <c r="GU134" i="27" s="1"/>
  <c r="N135" i="27" a="1"/>
  <c r="N135" i="27" s="1"/>
  <c r="CP135" i="27" a="1"/>
  <c r="CP135" i="27" s="1"/>
  <c r="FP135" i="27" a="1"/>
  <c r="FP135" i="27" s="1"/>
  <c r="IR135" i="27" a="1"/>
  <c r="IR135" i="27" s="1"/>
  <c r="BI136" i="27" a="1"/>
  <c r="BI136" i="27" s="1"/>
  <c r="EC136" i="27" a="1"/>
  <c r="EC136" i="27" s="1"/>
  <c r="HE136" i="27" a="1"/>
  <c r="HE136" i="27" s="1"/>
  <c r="AH137" i="27" a="1"/>
  <c r="AH137" i="27" s="1"/>
  <c r="ED137" i="27" a="1"/>
  <c r="ED137" i="27" s="1"/>
  <c r="IN137" i="27" a="1"/>
  <c r="IN137" i="27" s="1"/>
  <c r="AJ137" i="27" a="1"/>
  <c r="AJ137" i="27" s="1"/>
  <c r="GN137" i="27" a="1"/>
  <c r="GN137" i="27" s="1"/>
  <c r="IV137" i="27" a="1"/>
  <c r="IV137" i="27" s="1"/>
  <c r="AF131" i="27" a="1"/>
  <c r="AF131" i="27" s="1"/>
  <c r="EN131" i="27" a="1"/>
  <c r="EN131" i="27" s="1"/>
  <c r="IV131" i="27" a="1"/>
  <c r="IV131" i="27" s="1"/>
  <c r="CU132" i="27" a="1"/>
  <c r="CU132" i="27" s="1"/>
  <c r="HC132" i="27" a="1"/>
  <c r="HC132" i="27" s="1"/>
  <c r="BB133" i="27" a="1"/>
  <c r="BB133" i="27" s="1"/>
  <c r="FJ133" i="27" a="1"/>
  <c r="FJ133" i="27" s="1"/>
  <c r="I134" i="27" a="1"/>
  <c r="I134" i="27" s="1"/>
  <c r="DQ134" i="27" a="1"/>
  <c r="DQ134" i="27" s="1"/>
  <c r="O137" i="27" a="1"/>
  <c r="O137" i="27" s="1"/>
  <c r="BC137" i="27" a="1"/>
  <c r="BC137" i="27" s="1"/>
  <c r="CQ137" i="27" a="1"/>
  <c r="CQ137" i="27" s="1"/>
  <c r="EE137" i="27" a="1"/>
  <c r="EE137" i="27" s="1"/>
  <c r="FW137" i="27" a="1"/>
  <c r="FW137" i="27" s="1"/>
  <c r="HK137" i="27" a="1"/>
  <c r="HK137" i="27" s="1"/>
  <c r="IY137" i="27" a="1"/>
  <c r="IY137" i="27" s="1"/>
  <c r="Q131" i="27" a="1"/>
  <c r="Q131" i="27" s="1"/>
  <c r="AW131" i="27" a="1"/>
  <c r="AW131" i="27" s="1"/>
  <c r="CC131" i="27" a="1"/>
  <c r="CC131" i="27" s="1"/>
  <c r="DI131" i="27" a="1"/>
  <c r="DI131" i="27" s="1"/>
  <c r="EO131" i="27" a="1"/>
  <c r="EO131" i="27" s="1"/>
  <c r="FU131" i="27" a="1"/>
  <c r="FU131" i="27" s="1"/>
  <c r="HA131" i="27" a="1"/>
  <c r="HA131" i="27" s="1"/>
  <c r="IG131" i="27" a="1"/>
  <c r="IG131" i="27" s="1"/>
  <c r="JM131" i="27" a="1"/>
  <c r="JM131" i="27" s="1"/>
  <c r="AJ132" i="27" a="1"/>
  <c r="AJ132" i="27" s="1"/>
  <c r="BP132" i="27" a="1"/>
  <c r="BP132" i="27" s="1"/>
  <c r="CV132" i="27" a="1"/>
  <c r="CV132" i="27" s="1"/>
  <c r="EB132" i="27" a="1"/>
  <c r="EB132" i="27" s="1"/>
  <c r="FH132" i="27" a="1"/>
  <c r="FH132" i="27" s="1"/>
  <c r="GN132" i="27" a="1"/>
  <c r="GN132" i="27" s="1"/>
  <c r="HT132" i="27" a="1"/>
  <c r="HT132" i="27" s="1"/>
  <c r="IZ132" i="27" a="1"/>
  <c r="IZ132" i="27" s="1"/>
  <c r="W133" i="27" a="1"/>
  <c r="W133" i="27" s="1"/>
  <c r="BC133" i="27" a="1"/>
  <c r="BC133" i="27" s="1"/>
  <c r="CI133" i="27" a="1"/>
  <c r="CI133" i="27" s="1"/>
  <c r="DO133" i="27" a="1"/>
  <c r="DO133" i="27" s="1"/>
  <c r="EU133" i="27" a="1"/>
  <c r="EU133" i="27" s="1"/>
  <c r="GA133" i="27" a="1"/>
  <c r="GA133" i="27" s="1"/>
  <c r="HG133" i="27" a="1"/>
  <c r="HG133" i="27" s="1"/>
  <c r="IM133" i="27" a="1"/>
  <c r="IM133" i="27" s="1"/>
  <c r="J134" i="27" a="1"/>
  <c r="J134" i="27" s="1"/>
  <c r="AP134" i="27" a="1"/>
  <c r="AP134" i="27" s="1"/>
  <c r="BV134" i="27" a="1"/>
  <c r="BV134" i="27" s="1"/>
  <c r="DB134" i="27" a="1"/>
  <c r="DB134" i="27" s="1"/>
  <c r="EH134" i="27" a="1"/>
  <c r="EH134" i="27" s="1"/>
  <c r="V131" i="27" a="1"/>
  <c r="V131" i="27" s="1"/>
  <c r="ET131" i="27" a="1"/>
  <c r="ET131" i="27" s="1"/>
  <c r="I132" i="27" a="1"/>
  <c r="I132" i="27" s="1"/>
  <c r="EG132" i="27" a="1"/>
  <c r="EG132" i="27" s="1"/>
  <c r="JE132" i="27" a="1"/>
  <c r="JE132" i="27" s="1"/>
  <c r="DT133" i="27" a="1"/>
  <c r="DT133" i="27" s="1"/>
  <c r="IR133" i="27" a="1"/>
  <c r="IR133" i="27" s="1"/>
  <c r="DG134" i="27" a="1"/>
  <c r="DG134" i="27" s="1"/>
  <c r="FZ134" i="27" a="1"/>
  <c r="FZ134" i="27" s="1"/>
  <c r="HF134" i="27" a="1"/>
  <c r="HF134" i="27" s="1"/>
  <c r="IL134" i="27" a="1"/>
  <c r="IL134" i="27" s="1"/>
  <c r="I135" i="27" a="1"/>
  <c r="I135" i="27" s="1"/>
  <c r="AO135" i="27" a="1"/>
  <c r="AO135" i="27" s="1"/>
  <c r="BU135" i="27" a="1"/>
  <c r="BU135" i="27" s="1"/>
  <c r="DA135" i="27" a="1"/>
  <c r="DA135" i="27" s="1"/>
  <c r="EG135" i="27" a="1"/>
  <c r="EG135" i="27" s="1"/>
  <c r="FM135" i="27" a="1"/>
  <c r="FM135" i="27" s="1"/>
  <c r="GS135" i="27" a="1"/>
  <c r="GS135" i="27" s="1"/>
  <c r="HY135" i="27" a="1"/>
  <c r="HY135" i="27" s="1"/>
  <c r="JE135" i="27" a="1"/>
  <c r="JE135" i="27" s="1"/>
  <c r="AB136" i="27" a="1"/>
  <c r="AB136" i="27" s="1"/>
  <c r="AC131" i="27" a="1"/>
  <c r="AC131" i="27" s="1"/>
  <c r="FA131" i="27" a="1"/>
  <c r="FA131" i="27" s="1"/>
  <c r="P132" i="27" a="1"/>
  <c r="P132" i="27" s="1"/>
  <c r="EN132" i="27" a="1"/>
  <c r="EN132" i="27" s="1"/>
  <c r="JL132" i="27" a="1"/>
  <c r="JL132" i="27" s="1"/>
  <c r="EA133" i="27" a="1"/>
  <c r="EA133" i="27" s="1"/>
  <c r="IY133" i="27" a="1"/>
  <c r="IY133" i="27" s="1"/>
  <c r="DN134" i="27" a="1"/>
  <c r="DN134" i="27" s="1"/>
  <c r="BE132" i="27" a="1"/>
  <c r="BE132" i="27" s="1"/>
  <c r="AE134" i="27" a="1"/>
  <c r="AE134" i="27" s="1"/>
  <c r="IX134" i="27" a="1"/>
  <c r="IX134" i="27" s="1"/>
  <c r="DM135" i="27" a="1"/>
  <c r="DM135" i="27" s="1"/>
  <c r="IK135" i="27" a="1"/>
  <c r="IK135" i="27" s="1"/>
  <c r="BZ136" i="27" a="1"/>
  <c r="BZ136" i="27" s="1"/>
  <c r="DJ136" i="27" a="1"/>
  <c r="DJ136" i="27" s="1"/>
  <c r="EZ136" i="27" a="1"/>
  <c r="EZ136" i="27" s="1"/>
  <c r="GX136" i="27" a="1"/>
  <c r="GX136" i="27" s="1"/>
  <c r="IH136" i="27" a="1"/>
  <c r="IH136" i="27" s="1"/>
  <c r="BE137" i="27" a="1"/>
  <c r="BE137" i="27" s="1"/>
  <c r="HO137" i="27" a="1"/>
  <c r="HO137" i="27" s="1"/>
  <c r="BX131" i="27" a="1"/>
  <c r="BX131" i="27" s="1"/>
  <c r="IJ131" i="27" a="1"/>
  <c r="IJ131" i="27" s="1"/>
  <c r="FS132" i="27" a="1"/>
  <c r="FS132" i="27" s="1"/>
  <c r="AX133" i="27" a="1"/>
  <c r="AX133" i="27" s="1"/>
  <c r="HJ133" i="27" a="1"/>
  <c r="HJ133" i="27" s="1"/>
  <c r="ES134" i="27" a="1"/>
  <c r="ES134" i="27" s="1"/>
  <c r="DR131" i="27" a="1"/>
  <c r="DR131" i="27" s="1"/>
  <c r="U132" i="27" a="1"/>
  <c r="U132" i="27" s="1"/>
  <c r="HM132" i="27" a="1"/>
  <c r="HM132" i="27" s="1"/>
  <c r="CR133" i="27" a="1"/>
  <c r="CR133" i="27" s="1"/>
  <c r="BO134" i="27" a="1"/>
  <c r="BO134" i="27" s="1"/>
  <c r="JC134" i="27" a="1"/>
  <c r="JC134" i="27" s="1"/>
  <c r="CF135" i="27" a="1"/>
  <c r="CF135" i="27" s="1"/>
  <c r="GF135" i="27" a="1"/>
  <c r="GF135" i="27" s="1"/>
  <c r="AO136" i="27" a="1"/>
  <c r="AO136" i="27" s="1"/>
  <c r="DU136" i="27" a="1"/>
  <c r="DU136" i="27" s="1"/>
  <c r="HS136" i="27" a="1"/>
  <c r="HS136" i="27" s="1"/>
  <c r="DX137" i="27" a="1"/>
  <c r="DX137" i="27" s="1"/>
  <c r="HT137" i="27" a="1"/>
  <c r="HT137" i="27" s="1"/>
  <c r="GJ131" i="27" a="1"/>
  <c r="GJ131" i="27" s="1"/>
  <c r="HK132" i="27" a="1"/>
  <c r="HK132" i="27" s="1"/>
  <c r="IL133" i="27" a="1"/>
  <c r="IL133" i="27" s="1"/>
  <c r="AG137" i="27" a="1"/>
  <c r="AG137" i="27" s="1"/>
  <c r="EG137" i="27" a="1"/>
  <c r="EG137" i="27" s="1"/>
  <c r="IG137" i="27" a="1"/>
  <c r="IG137" i="27" s="1"/>
  <c r="CM134" i="27" a="1"/>
  <c r="CM134" i="27" s="1"/>
  <c r="GQ134" i="27" a="1"/>
  <c r="GQ134" i="27" s="1"/>
  <c r="IQ134" i="27" a="1"/>
  <c r="IQ134" i="27" s="1"/>
  <c r="AJ135" i="27" a="1"/>
  <c r="AJ135" i="27" s="1"/>
  <c r="CL135" i="27" a="1"/>
  <c r="CL135" i="27" s="1"/>
  <c r="EL135" i="27" a="1"/>
  <c r="EL135" i="27" s="1"/>
  <c r="GN135" i="27" a="1"/>
  <c r="GN135" i="27" s="1"/>
  <c r="IP135" i="27" a="1"/>
  <c r="IP135" i="27" s="1"/>
  <c r="AI136" i="27" a="1"/>
  <c r="AI136" i="27" s="1"/>
  <c r="CO136" i="27" a="1"/>
  <c r="CO136" i="27" s="1"/>
  <c r="EQ136" i="27" a="1"/>
  <c r="EQ136" i="27" s="1"/>
  <c r="GS136" i="27" a="1"/>
  <c r="GS136" i="27" s="1"/>
  <c r="IU136" i="27" a="1"/>
  <c r="IU136" i="27" s="1"/>
  <c r="AP137" i="27" a="1"/>
  <c r="AP137" i="27" s="1"/>
  <c r="CX137" i="27" a="1"/>
  <c r="CX137" i="27" s="1"/>
  <c r="ET137" i="27" a="1"/>
  <c r="ET137" i="27" s="1"/>
  <c r="IH137" i="27" a="1"/>
  <c r="IH137" i="27" s="1"/>
  <c r="FD131" i="27" a="1"/>
  <c r="FD131" i="27" s="1"/>
  <c r="BR133" i="27" a="1"/>
  <c r="BR133" i="27" s="1"/>
  <c r="U137" i="27" a="1"/>
  <c r="U137" i="27" s="1"/>
  <c r="FY137" i="27" a="1"/>
  <c r="FY137" i="27" s="1"/>
  <c r="IV132" i="27" a="1"/>
  <c r="IV132" i="27" s="1"/>
  <c r="FW133" i="27" a="1"/>
  <c r="FW133" i="27" s="1"/>
  <c r="DT134" i="27" a="1"/>
  <c r="DT134" i="27" s="1"/>
  <c r="IB133" i="27" a="1"/>
  <c r="IB133" i="27" s="1"/>
  <c r="BG135" i="27" a="1"/>
  <c r="BG135" i="27" s="1"/>
  <c r="X136" i="27" a="1"/>
  <c r="X136" i="27" s="1"/>
  <c r="DD136" i="27" a="1"/>
  <c r="DD136" i="27" s="1"/>
  <c r="GD136" i="27" a="1"/>
  <c r="GD136" i="27" s="1"/>
  <c r="JB136" i="27" a="1"/>
  <c r="JB136" i="27" s="1"/>
  <c r="GU137" i="27" a="1"/>
  <c r="GU137" i="27" s="1"/>
  <c r="IR131" i="27" a="1"/>
  <c r="IR131" i="27" s="1"/>
  <c r="JC132" i="27" a="1"/>
  <c r="JC132" i="27" s="1"/>
  <c r="M134" i="27" a="1"/>
  <c r="M134" i="27" s="1"/>
  <c r="CT131" i="27" a="1"/>
  <c r="CT131" i="27" s="1"/>
  <c r="EK132" i="27" a="1"/>
  <c r="EK132" i="27" s="1"/>
  <c r="FD133" i="27" a="1"/>
  <c r="FD133" i="27" s="1"/>
  <c r="HY134" i="27" a="1"/>
  <c r="HY134" i="27" s="1"/>
  <c r="EH135" i="27" a="1"/>
  <c r="EH135" i="27" s="1"/>
  <c r="CA136" i="27" a="1"/>
  <c r="CA136" i="27" s="1"/>
  <c r="IM136" i="27" a="1"/>
  <c r="IM136" i="27" s="1"/>
  <c r="HF137" i="27" a="1"/>
  <c r="HF137" i="27" s="1"/>
  <c r="FW132" i="27" a="1"/>
  <c r="FW132" i="27" s="1"/>
  <c r="Q137" i="27" a="1"/>
  <c r="Q137" i="27" s="1"/>
  <c r="FU137" i="27" a="1"/>
  <c r="FU137" i="27" s="1"/>
  <c r="FI134" i="27" a="1"/>
  <c r="FI134" i="27" s="1"/>
  <c r="IU134" i="27" a="1"/>
  <c r="IU134" i="27" s="1"/>
  <c r="CD135" i="27" a="1"/>
  <c r="CD135" i="27" s="1"/>
  <c r="FR135" i="27" a="1"/>
  <c r="FR135" i="27" s="1"/>
  <c r="JJ135" i="27" a="1"/>
  <c r="JJ135" i="27" s="1"/>
  <c r="CS136" i="27" a="1"/>
  <c r="CS136" i="27" s="1"/>
  <c r="GM136" i="27" a="1"/>
  <c r="GM136" i="27" s="1"/>
  <c r="AD137" i="27" a="1"/>
  <c r="AD137" i="27" s="1"/>
  <c r="EL137" i="27" a="1"/>
  <c r="EL137" i="27" s="1"/>
  <c r="IB137" i="27" a="1"/>
  <c r="IB137" i="27" s="1"/>
  <c r="ET133" i="27" a="1"/>
  <c r="ET133" i="27" s="1"/>
  <c r="FQ137" i="27" a="1"/>
  <c r="FQ137" i="27" s="1"/>
  <c r="IS131" i="27" a="1"/>
  <c r="IS131" i="27" s="1"/>
  <c r="DQ133" i="27" a="1"/>
  <c r="DQ133" i="27" s="1"/>
  <c r="Q132" i="27" a="1"/>
  <c r="Q132" i="27" s="1"/>
  <c r="DC135" i="27" a="1"/>
  <c r="DC135" i="27" s="1"/>
  <c r="CJ136" i="27" a="1"/>
  <c r="CJ136" i="27" s="1"/>
  <c r="HH136" i="27" a="1"/>
  <c r="HH136" i="27" s="1"/>
  <c r="IW137" i="27" a="1"/>
  <c r="IW137" i="27" s="1"/>
  <c r="FC132" i="27" a="1"/>
  <c r="FC132" i="27" s="1"/>
  <c r="GW132" i="27" a="1"/>
  <c r="GW132" i="27" s="1"/>
  <c r="IS134" i="27" a="1"/>
  <c r="IS134" i="27" s="1"/>
  <c r="AE136" i="27" a="1"/>
  <c r="AE136" i="27" s="1"/>
  <c r="EX137" i="27" a="1"/>
  <c r="EX137" i="27" s="1"/>
  <c r="EQ132" i="27" a="1"/>
  <c r="EQ132" i="27" s="1"/>
  <c r="DY137" i="27" a="1"/>
  <c r="DY137" i="27" s="1"/>
  <c r="GM134" i="27" a="1"/>
  <c r="GM134" i="27" s="1"/>
  <c r="AX135" i="27" a="1"/>
  <c r="AX135" i="27" s="1"/>
  <c r="FJ135" i="27" a="1"/>
  <c r="FJ135" i="27" s="1"/>
  <c r="JD135" i="27" a="1"/>
  <c r="JD135" i="27" s="1"/>
  <c r="DC136" i="27" a="1"/>
  <c r="DC136" i="27" s="1"/>
  <c r="HG136" i="27" a="1"/>
  <c r="HG136" i="27" s="1"/>
  <c r="AN137" i="27" a="1"/>
  <c r="AN137" i="27" s="1"/>
  <c r="GX137" i="27" a="1"/>
  <c r="GX137" i="27" s="1"/>
  <c r="CC134" i="27" a="1"/>
  <c r="CC134" i="27" s="1"/>
  <c r="AI131" i="27" a="1"/>
  <c r="AI131" i="27" s="1"/>
  <c r="FG131" i="27" a="1"/>
  <c r="FG131" i="27" s="1"/>
  <c r="V132" i="27" a="1"/>
  <c r="V132" i="27" s="1"/>
  <c r="GJ132" i="27" a="1"/>
  <c r="GJ132" i="27" s="1"/>
  <c r="GS133" i="27" a="1"/>
  <c r="GS133" i="27" s="1"/>
  <c r="JB131" i="27" a="1"/>
  <c r="JB131" i="27" s="1"/>
  <c r="AK135" i="27" a="1"/>
  <c r="AK135" i="27" s="1"/>
  <c r="BF136" i="27" a="1"/>
  <c r="BF136" i="27" s="1"/>
  <c r="FB136" i="27" a="1"/>
  <c r="FB136" i="27" s="1"/>
  <c r="IP136" i="27" a="1"/>
  <c r="IP136" i="27" s="1"/>
  <c r="F135" i="27" a="1"/>
  <c r="F135" i="27" s="1"/>
  <c r="DW132" i="27" a="1"/>
  <c r="DW132" i="27" s="1"/>
  <c r="IP133" i="27" a="1"/>
  <c r="IP133" i="27" s="1"/>
  <c r="HB131" i="27" a="1"/>
  <c r="HB131" i="27" s="1"/>
  <c r="DX133" i="27" a="1"/>
  <c r="DX133" i="27" s="1"/>
  <c r="AV135" i="27" a="1"/>
  <c r="AV135" i="27" s="1"/>
  <c r="AA136" i="27" a="1"/>
  <c r="AA136" i="27" s="1"/>
  <c r="N137" i="27" a="1"/>
  <c r="N137" i="27" s="1"/>
  <c r="AI132" i="27" a="1"/>
  <c r="AI132" i="27" s="1"/>
  <c r="EO134" i="27" a="1"/>
  <c r="EO134" i="27" s="1"/>
  <c r="IO137" i="27" a="1"/>
  <c r="IO137" i="27" s="1"/>
  <c r="HK134" i="27" a="1"/>
  <c r="HK134" i="27" s="1"/>
  <c r="BN135" i="27" a="1"/>
  <c r="BN135" i="27" s="1"/>
  <c r="GH135" i="27" a="1"/>
  <c r="GH135" i="27" s="1"/>
  <c r="AM136" i="27" a="1"/>
  <c r="AM136" i="27" s="1"/>
  <c r="FK136" i="27" a="1"/>
  <c r="FK136" i="27" s="1"/>
  <c r="AZ137" i="27" a="1"/>
  <c r="AZ137" i="27" s="1"/>
  <c r="GH137" i="27" a="1"/>
  <c r="GH137" i="27" s="1"/>
  <c r="GM132" i="27" a="1"/>
  <c r="GM132" i="27" s="1"/>
  <c r="CK137" i="27" a="1"/>
  <c r="CK137" i="27" s="1"/>
  <c r="JO131" i="27" a="1"/>
  <c r="JO131" i="27" s="1"/>
  <c r="CU133" i="27" a="1"/>
  <c r="CU133" i="27" s="1"/>
  <c r="GP131" i="27" a="1"/>
  <c r="GP131" i="27" s="1"/>
  <c r="AQ135" i="27" a="1"/>
  <c r="AQ135" i="27" s="1"/>
  <c r="DF136" i="27" a="1"/>
  <c r="DF136" i="27" s="1"/>
  <c r="IJ136" i="27" a="1"/>
  <c r="IJ136" i="27" s="1"/>
  <c r="BH131" i="27" a="1"/>
  <c r="BH131" i="27" s="1"/>
  <c r="BF133" i="27" a="1"/>
  <c r="BF133" i="27" s="1"/>
  <c r="F134" i="27" a="1"/>
  <c r="F134" i="27" s="1"/>
  <c r="ES132" i="27" a="1"/>
  <c r="ES132" i="27" s="1"/>
  <c r="HI134" i="27" a="1"/>
  <c r="HI134" i="27" s="1"/>
  <c r="JF135" i="27" a="1"/>
  <c r="JF135" i="27" s="1"/>
  <c r="BP137" i="27" a="1"/>
  <c r="BP137" i="27" s="1"/>
  <c r="JD131" i="27" a="1"/>
  <c r="JD131" i="27" s="1"/>
  <c r="AA137" i="27" a="1"/>
  <c r="AA137" i="27" s="1"/>
  <c r="BW134" i="27" a="1"/>
  <c r="BW134" i="27" s="1"/>
  <c r="CV137" i="27" a="1"/>
  <c r="CV137" i="27" s="1"/>
  <c r="HH131" i="27" a="1"/>
  <c r="HH131" i="27" s="1"/>
  <c r="IK137" i="27" a="1"/>
  <c r="IK137" i="27" s="1"/>
  <c r="AV132" i="27" a="1"/>
  <c r="AV132" i="27" s="1"/>
  <c r="FG133" i="27" a="1"/>
  <c r="FG133" i="27" s="1"/>
  <c r="GC132" i="27" a="1"/>
  <c r="GC132" i="27" s="1"/>
  <c r="FO135" i="27" a="1"/>
  <c r="FO135" i="27" s="1"/>
  <c r="EH136" i="27" a="1"/>
  <c r="EH136" i="27" s="1"/>
  <c r="Y137" i="27" a="1"/>
  <c r="Y137" i="27" s="1"/>
  <c r="FP131" i="27" a="1"/>
  <c r="FP131" i="27" s="1"/>
  <c r="EP133" i="27" a="1"/>
  <c r="EP133" i="27" s="1"/>
  <c r="R131" i="27" a="1"/>
  <c r="R131" i="27" s="1"/>
  <c r="IC132" i="27" a="1"/>
  <c r="IC132" i="27" s="1"/>
  <c r="JM134" i="27" a="1"/>
  <c r="JM134" i="27" s="1"/>
  <c r="AY136" i="27" a="1"/>
  <c r="AY136" i="27" s="1"/>
  <c r="FL137" i="27" a="1"/>
  <c r="FL137" i="27" s="1"/>
  <c r="V133" i="27" a="1"/>
  <c r="V133" i="27" s="1"/>
  <c r="FI137" i="27" a="1"/>
  <c r="FI137" i="27" s="1"/>
  <c r="HC134" i="27" a="1"/>
  <c r="HC134" i="27" s="1"/>
  <c r="BH135" i="27" a="1"/>
  <c r="BH135" i="27" s="1"/>
  <c r="EZ135" i="27" a="1"/>
  <c r="EZ135" i="27" s="1"/>
  <c r="JN135" i="27" a="1"/>
  <c r="JN135" i="27" s="1"/>
  <c r="DM136" i="27" a="1"/>
  <c r="DM136" i="27" s="1"/>
  <c r="HQ136" i="27" a="1"/>
  <c r="HQ136" i="27" s="1"/>
  <c r="AT137" i="27" a="1"/>
  <c r="AT137" i="27" s="1"/>
  <c r="GR137" i="27" a="1"/>
  <c r="GR137" i="27" s="1"/>
  <c r="ID133" i="27" a="1"/>
  <c r="ID133" i="27" s="1"/>
  <c r="GM131" i="27" a="1"/>
  <c r="GM131" i="27" s="1"/>
  <c r="FM133" i="27" a="1"/>
  <c r="FM133" i="27" s="1"/>
  <c r="FL134" i="27" a="1"/>
  <c r="FL134" i="27" s="1"/>
  <c r="FL136" i="27" a="1"/>
  <c r="FL136" i="27" s="1"/>
  <c r="AY137" i="27" a="1"/>
  <c r="AY137" i="27" s="1"/>
  <c r="IU132" i="27" a="1"/>
  <c r="IU132" i="27" s="1"/>
  <c r="BQ132" i="27" a="1"/>
  <c r="BQ132" i="27" s="1"/>
  <c r="AY134" i="27" a="1"/>
  <c r="AY134" i="27" s="1"/>
  <c r="CI136" i="27" a="1"/>
  <c r="CI136" i="27" s="1"/>
  <c r="AS131" i="27" a="1"/>
  <c r="AS131" i="27" s="1"/>
  <c r="S133" i="27" a="1"/>
  <c r="S133" i="27" s="1"/>
  <c r="DQ132" i="27" a="1"/>
  <c r="DQ132" i="27" s="1"/>
  <c r="JA135" i="27" a="1"/>
  <c r="JA135" i="27" s="1"/>
  <c r="HX136" i="27" a="1"/>
  <c r="HX136" i="27" s="1"/>
  <c r="JC137" i="27" a="1"/>
  <c r="JC137" i="27" s="1"/>
  <c r="IH133" i="27" a="1"/>
  <c r="IH133" i="27" s="1"/>
  <c r="BD133" i="27" a="1"/>
  <c r="BD133" i="27" s="1"/>
  <c r="X135" i="27" a="1"/>
  <c r="X135" i="27" s="1"/>
  <c r="II136" i="27" a="1"/>
  <c r="II136" i="27" s="1"/>
  <c r="BU134" i="27" a="1"/>
  <c r="BU134" i="27" s="1"/>
  <c r="EY134" i="27" a="1"/>
  <c r="EY134" i="27" s="1"/>
  <c r="BO131" i="27" a="1"/>
  <c r="BO131" i="27" s="1"/>
  <c r="AO133" i="27" a="1"/>
  <c r="AO133" i="27" s="1"/>
  <c r="HA132" i="27" a="1"/>
  <c r="HA132" i="27" s="1"/>
  <c r="N136" i="27" a="1"/>
  <c r="N136" i="27" s="1"/>
  <c r="EX136" i="27" a="1"/>
  <c r="EX136" i="27" s="1"/>
  <c r="L131" i="27" a="1"/>
  <c r="L131" i="27" s="1"/>
  <c r="JF133" i="27" a="1"/>
  <c r="JF133" i="27" s="1"/>
  <c r="M132" i="27" a="1"/>
  <c r="M132" i="27" s="1"/>
  <c r="AR135" i="27" a="1"/>
  <c r="AR135" i="27" s="1"/>
  <c r="IW136" i="27" a="1"/>
  <c r="IW136" i="27" s="1"/>
  <c r="FQ131" i="27" a="1"/>
  <c r="FQ131" i="27" s="1"/>
  <c r="EQ133" i="27" a="1"/>
  <c r="EQ133" i="27" s="1"/>
  <c r="CQ134" i="27" a="1"/>
  <c r="CQ134" i="27" s="1"/>
  <c r="BX136" i="27" a="1"/>
  <c r="BX136" i="27" s="1"/>
  <c r="GH136" i="27" a="1"/>
  <c r="GH136" i="27" s="1"/>
  <c r="ER131" i="27" a="1"/>
  <c r="ER131" i="27" s="1"/>
  <c r="EK134" i="27" a="1"/>
  <c r="EK134" i="27" s="1"/>
  <c r="FA132" i="27" a="1"/>
  <c r="FA132" i="27" s="1"/>
  <c r="DX135" i="27" a="1"/>
  <c r="DX135" i="27" s="1"/>
  <c r="BV137" i="27" a="1"/>
  <c r="BV137" i="27" s="1"/>
  <c r="AT133" i="27" a="1"/>
  <c r="AT133" i="27" s="1"/>
  <c r="JO137" i="27" a="1"/>
  <c r="JO137" i="27" s="1"/>
  <c r="K137" i="27" a="1"/>
  <c r="K137" i="27" s="1"/>
  <c r="CB135" i="27" a="1"/>
  <c r="CB135" i="27" s="1"/>
  <c r="Y136" i="27" a="1"/>
  <c r="Y136" i="27" s="1"/>
  <c r="IK136" i="27" a="1"/>
  <c r="IK136" i="27" s="1"/>
  <c r="BT131" i="27" a="1"/>
  <c r="BT131" i="27" s="1"/>
  <c r="GH133" i="27" a="1"/>
  <c r="GH133" i="27" s="1"/>
  <c r="IY134" i="27" a="1"/>
  <c r="IY134" i="27" s="1"/>
  <c r="HV135" i="27" a="1"/>
  <c r="HV135" i="27" s="1"/>
  <c r="FY136" i="27" a="1"/>
  <c r="FY136" i="27" s="1"/>
  <c r="DF137" i="27" a="1"/>
  <c r="DF137" i="27" s="1"/>
  <c r="AW134" i="27" a="1"/>
  <c r="AW134" i="27" s="1"/>
  <c r="FG132" i="27" a="1"/>
  <c r="FG132" i="27" s="1"/>
  <c r="AZ135" i="27" a="1"/>
  <c r="AZ135" i="27" s="1"/>
  <c r="IF135" i="27" a="1"/>
  <c r="IF135" i="27" s="1"/>
  <c r="GI136" i="27" a="1"/>
  <c r="GI136" i="27" s="1"/>
  <c r="CH137" i="27" a="1"/>
  <c r="CH137" i="27" s="1"/>
  <c r="BQ137" i="27" a="1"/>
  <c r="BQ137" i="27" s="1"/>
  <c r="DM137" i="27" a="1"/>
  <c r="DM137" i="27" s="1"/>
  <c r="DB135" i="27" a="1"/>
  <c r="DB135" i="27" s="1"/>
  <c r="BA136" i="27" a="1"/>
  <c r="BA136" i="27" s="1"/>
  <c r="JK136" i="27" a="1"/>
  <c r="JK136" i="27" s="1"/>
  <c r="IP137" i="27" a="1"/>
  <c r="IP137" i="27" s="1"/>
  <c r="GK137" i="27" a="1"/>
  <c r="GK137" i="27" s="1"/>
  <c r="DU129" i="24"/>
  <c r="DU130" i="24"/>
  <c r="DU127" i="24"/>
  <c r="DU128" i="24"/>
  <c r="BY129" i="24"/>
  <c r="BY130" i="24"/>
  <c r="BY127" i="24"/>
  <c r="BY128" i="24"/>
  <c r="CO129" i="24"/>
  <c r="CO130" i="24"/>
  <c r="CO127" i="24"/>
  <c r="CO128" i="24"/>
  <c r="ES129" i="24"/>
  <c r="ES128" i="24"/>
  <c r="ES127" i="24"/>
  <c r="ES130" i="24"/>
  <c r="Y127" i="24"/>
  <c r="Y129" i="24"/>
  <c r="Y130" i="24"/>
  <c r="Y128" i="24"/>
  <c r="EW130" i="24"/>
  <c r="EW128" i="24"/>
  <c r="EW127" i="24"/>
  <c r="EW129" i="24"/>
  <c r="EN128" i="24"/>
  <c r="EN127" i="24"/>
  <c r="EN130" i="24"/>
  <c r="EN129" i="24"/>
  <c r="O127" i="24"/>
  <c r="O128" i="24"/>
  <c r="O129" i="24"/>
  <c r="O130" i="24"/>
  <c r="CA128" i="24"/>
  <c r="CA127" i="24"/>
  <c r="CA129" i="24"/>
  <c r="CA130" i="24"/>
  <c r="EM128" i="24"/>
  <c r="EM130" i="24"/>
  <c r="EM129" i="24"/>
  <c r="EM127" i="24"/>
  <c r="HL130" i="24"/>
  <c r="HL127" i="24"/>
  <c r="HL128" i="24"/>
  <c r="HL129" i="24"/>
  <c r="JC129" i="24"/>
  <c r="JC127" i="24"/>
  <c r="JC128" i="24"/>
  <c r="JC130" i="24"/>
  <c r="AR130" i="24"/>
  <c r="AR127" i="24"/>
  <c r="AR128" i="24"/>
  <c r="AR129" i="24"/>
  <c r="IF127" i="24"/>
  <c r="IF128" i="24"/>
  <c r="IF129" i="24"/>
  <c r="IF130" i="24"/>
  <c r="GO127" i="24"/>
  <c r="GO130" i="24"/>
  <c r="GO128" i="24"/>
  <c r="GO129" i="24"/>
  <c r="AX129" i="24"/>
  <c r="AX127" i="24"/>
  <c r="AX130" i="24"/>
  <c r="AX128" i="24"/>
  <c r="CD127" i="24"/>
  <c r="CD129" i="24"/>
  <c r="CD130" i="24"/>
  <c r="CD128" i="24"/>
  <c r="Q24" i="49"/>
  <c r="AI3" i="48" a="1"/>
  <c r="AI3" i="48" s="1"/>
  <c r="P7" i="49"/>
  <c r="O4" i="49"/>
  <c r="N4" i="49"/>
  <c r="P4" i="49" s="1"/>
  <c r="L8" i="48"/>
  <c r="J3" i="48" a="1"/>
  <c r="J3" i="48" s="1"/>
  <c r="J4" i="48" a="1"/>
  <c r="J4" i="48" s="1"/>
  <c r="K3" i="48" a="1"/>
  <c r="K3" i="48" s="1"/>
  <c r="K4" i="48" a="1"/>
  <c r="K4" i="48" s="1"/>
  <c r="EZ122" i="27"/>
  <c r="EZ121" i="27"/>
  <c r="EZ124" i="27"/>
  <c r="EZ123" i="27"/>
  <c r="FW122" i="27"/>
  <c r="FW124" i="27"/>
  <c r="FW121" i="27"/>
  <c r="FW123" i="27"/>
  <c r="J123" i="27"/>
  <c r="J121" i="27"/>
  <c r="J124" i="27"/>
  <c r="J122" i="27"/>
  <c r="HV124" i="27"/>
  <c r="HV121" i="27"/>
  <c r="HV122" i="27"/>
  <c r="HV123" i="27"/>
  <c r="V123" i="27"/>
  <c r="V122" i="27"/>
  <c r="V121" i="27"/>
  <c r="V124" i="27"/>
  <c r="FT124" i="27"/>
  <c r="FT122" i="27"/>
  <c r="FT123" i="27"/>
  <c r="FT121" i="27"/>
  <c r="JN121" i="27"/>
  <c r="JN123" i="27"/>
  <c r="JN122" i="27"/>
  <c r="JN124" i="27"/>
  <c r="BO124" i="27"/>
  <c r="BO123" i="27"/>
  <c r="BO121" i="27"/>
  <c r="BO122" i="27"/>
  <c r="DJ124" i="27"/>
  <c r="DJ122" i="27"/>
  <c r="DJ123" i="27"/>
  <c r="DJ121" i="27"/>
  <c r="IC122" i="27"/>
  <c r="IC123" i="27"/>
  <c r="IC124" i="27"/>
  <c r="IC121" i="27"/>
  <c r="H123" i="27"/>
  <c r="H122" i="27"/>
  <c r="H121" i="27"/>
  <c r="H124" i="27"/>
  <c r="FD122" i="27"/>
  <c r="FD123" i="27"/>
  <c r="FD124" i="27"/>
  <c r="FD121" i="27"/>
  <c r="AD121" i="27"/>
  <c r="AD123" i="27"/>
  <c r="AD124" i="27"/>
  <c r="AD122" i="27"/>
  <c r="FJ123" i="27"/>
  <c r="FJ121" i="27"/>
  <c r="FJ124" i="27"/>
  <c r="FJ122" i="27"/>
  <c r="EM121" i="27"/>
  <c r="EM123" i="27"/>
  <c r="EM122" i="27"/>
  <c r="EM124" i="27"/>
  <c r="O121" i="27"/>
  <c r="O123" i="27"/>
  <c r="O122" i="27"/>
  <c r="O124" i="27"/>
  <c r="FQ122" i="27"/>
  <c r="FQ121" i="27"/>
  <c r="FQ124" i="27"/>
  <c r="FQ123" i="27"/>
  <c r="AX123" i="27"/>
  <c r="AX124" i="27"/>
  <c r="AX121" i="27"/>
  <c r="AX122" i="27"/>
  <c r="GC123" i="27"/>
  <c r="GC124" i="27"/>
  <c r="GC122" i="27"/>
  <c r="GC121" i="27"/>
  <c r="BX122" i="27"/>
  <c r="BX124" i="27"/>
  <c r="BX121" i="27"/>
  <c r="BX123" i="27"/>
  <c r="G123" i="27"/>
  <c r="G124" i="27"/>
  <c r="G121" i="27"/>
  <c r="G122" i="27"/>
  <c r="FH122" i="27"/>
  <c r="FH123" i="27"/>
  <c r="FH124" i="27"/>
  <c r="FH121" i="27"/>
  <c r="HL123" i="27"/>
  <c r="HL124" i="27"/>
  <c r="HL122" i="27"/>
  <c r="HL121" i="27"/>
  <c r="II123" i="27"/>
  <c r="II124" i="27"/>
  <c r="II121" i="27"/>
  <c r="II122" i="27"/>
  <c r="DE123" i="27"/>
  <c r="DE121" i="27"/>
  <c r="DE122" i="27"/>
  <c r="DE124" i="27"/>
  <c r="BW122" i="27"/>
  <c r="BW123" i="27"/>
  <c r="BW124" i="27"/>
  <c r="BW121" i="27"/>
  <c r="DQ122" i="27"/>
  <c r="DQ123" i="27"/>
  <c r="DQ124" i="27"/>
  <c r="DQ121" i="27"/>
  <c r="IF121" i="27"/>
  <c r="IF124" i="27"/>
  <c r="IF123" i="27"/>
  <c r="IF122" i="27"/>
  <c r="CE124" i="27"/>
  <c r="CE121" i="27"/>
  <c r="CE122" i="27"/>
  <c r="CE123" i="27"/>
  <c r="GG123" i="27"/>
  <c r="GG124" i="27"/>
  <c r="GG121" i="27"/>
  <c r="GG122" i="27"/>
  <c r="CB122" i="27"/>
  <c r="CB123" i="27"/>
  <c r="CB124" i="27"/>
  <c r="CB121" i="27"/>
  <c r="BL124" i="27"/>
  <c r="BL121" i="27"/>
  <c r="BL123" i="27"/>
  <c r="BL122" i="27"/>
  <c r="AO124" i="27"/>
  <c r="AO122" i="27"/>
  <c r="AO121" i="27"/>
  <c r="AO123" i="27"/>
  <c r="EE121" i="27"/>
  <c r="EE122" i="27"/>
  <c r="EE123" i="27"/>
  <c r="EE124" i="27"/>
  <c r="BC121" i="27"/>
  <c r="BC122" i="27"/>
  <c r="BC124" i="27"/>
  <c r="BC123" i="27"/>
  <c r="HB122" i="27"/>
  <c r="HB124" i="27"/>
  <c r="HB121" i="27"/>
  <c r="HB123" i="27"/>
  <c r="DR121" i="27"/>
  <c r="DR122" i="27"/>
  <c r="DR123" i="27"/>
  <c r="DR124" i="27"/>
  <c r="ED123" i="27"/>
  <c r="ED124" i="27"/>
  <c r="ED121" i="27"/>
  <c r="ED122" i="27"/>
  <c r="BM121" i="27"/>
  <c r="BM123" i="27"/>
  <c r="BM124" i="27"/>
  <c r="BM122" i="27"/>
  <c r="GA121" i="27"/>
  <c r="GA122" i="27"/>
  <c r="GA123" i="27"/>
  <c r="GA124" i="27"/>
  <c r="CA124" i="27"/>
  <c r="CA121" i="27"/>
  <c r="CA123" i="27"/>
  <c r="CA122" i="27"/>
  <c r="AK121" i="27"/>
  <c r="AK123" i="27"/>
  <c r="AK122" i="27"/>
  <c r="AK124" i="27"/>
  <c r="HU121" i="27"/>
  <c r="HU122" i="27"/>
  <c r="HU124" i="27"/>
  <c r="HU123" i="27"/>
  <c r="CJ122" i="27"/>
  <c r="CJ124" i="27"/>
  <c r="CJ123" i="27"/>
  <c r="CJ121" i="27"/>
  <c r="AB123" i="27"/>
  <c r="AB122" i="27"/>
  <c r="AB124" i="27"/>
  <c r="AB121" i="27"/>
  <c r="CO122" i="27"/>
  <c r="CO124" i="27"/>
  <c r="CO123" i="27"/>
  <c r="CO121" i="27"/>
  <c r="FO121" i="27"/>
  <c r="FO122" i="27"/>
  <c r="FO123" i="27"/>
  <c r="FO124" i="27"/>
  <c r="AR124" i="27"/>
  <c r="AR121" i="27"/>
  <c r="AR122" i="27"/>
  <c r="AR123" i="27"/>
  <c r="AW124" i="27"/>
  <c r="AW121" i="27"/>
  <c r="AW123" i="27"/>
  <c r="AW122" i="27"/>
  <c r="EU121" i="27"/>
  <c r="EU122" i="27"/>
  <c r="EU123" i="27"/>
  <c r="EU124" i="27"/>
  <c r="BK122" i="27"/>
  <c r="BK124" i="27"/>
  <c r="BK123" i="27"/>
  <c r="BK121" i="27"/>
  <c r="U122" i="27"/>
  <c r="U124" i="27"/>
  <c r="U121" i="27"/>
  <c r="U123" i="27"/>
  <c r="T122" i="27"/>
  <c r="T124" i="27"/>
  <c r="T121" i="27"/>
  <c r="T123" i="27"/>
  <c r="GK123" i="27"/>
  <c r="GK124" i="27"/>
  <c r="GK122" i="27"/>
  <c r="GK121" i="27"/>
  <c r="CM121" i="27"/>
  <c r="CM124" i="27"/>
  <c r="CM123" i="27"/>
  <c r="CM122" i="27"/>
  <c r="FR124" i="27"/>
  <c r="FR123" i="27"/>
  <c r="FR121" i="27"/>
  <c r="FR122" i="27"/>
  <c r="IU121" i="27"/>
  <c r="IU123" i="27"/>
  <c r="IU122" i="27"/>
  <c r="IU124" i="27"/>
  <c r="GZ121" i="27"/>
  <c r="GZ123" i="27"/>
  <c r="GZ122" i="27"/>
  <c r="GZ124" i="27"/>
  <c r="L124" i="27"/>
  <c r="L121" i="27"/>
  <c r="L122" i="27"/>
  <c r="L123" i="27"/>
  <c r="IB124" i="27"/>
  <c r="IB121" i="27"/>
  <c r="IB123" i="27"/>
  <c r="IB122" i="27"/>
  <c r="IT124" i="27"/>
  <c r="IT123" i="27"/>
  <c r="IT121" i="27"/>
  <c r="IT122" i="27"/>
  <c r="EW124" i="27"/>
  <c r="EW121" i="27"/>
  <c r="EW123" i="27"/>
  <c r="EW122" i="27"/>
  <c r="M40" i="48"/>
  <c r="M122" i="24"/>
  <c r="M123" i="24"/>
  <c r="M124" i="24"/>
  <c r="M121" i="24"/>
  <c r="FZ123" i="24"/>
  <c r="FZ121" i="24"/>
  <c r="FZ124" i="24"/>
  <c r="FZ122" i="24"/>
  <c r="GU123" i="24"/>
  <c r="GU124" i="24"/>
  <c r="GU121" i="24"/>
  <c r="GU122" i="24"/>
  <c r="GP123" i="24"/>
  <c r="GP124" i="24"/>
  <c r="GP121" i="24"/>
  <c r="GP122" i="24"/>
  <c r="FD123" i="24"/>
  <c r="FD124" i="24"/>
  <c r="FD122" i="24"/>
  <c r="FD121" i="24"/>
  <c r="P122" i="24"/>
  <c r="P123" i="24"/>
  <c r="P124" i="24"/>
  <c r="P121" i="24"/>
  <c r="DA122" i="24"/>
  <c r="DA123" i="24"/>
  <c r="DA124" i="24"/>
  <c r="DA121" i="24"/>
  <c r="HY122" i="24"/>
  <c r="HY123" i="24"/>
  <c r="HY124" i="24"/>
  <c r="HY121" i="24"/>
  <c r="AJ122" i="24"/>
  <c r="AJ123" i="24"/>
  <c r="AJ124" i="24"/>
  <c r="AJ121" i="24"/>
  <c r="FH122" i="24"/>
  <c r="FH123" i="24"/>
  <c r="FH124" i="24"/>
  <c r="FH121" i="24"/>
  <c r="IA121" i="24"/>
  <c r="IA122" i="24"/>
  <c r="IA123" i="24"/>
  <c r="IA124" i="24"/>
  <c r="CE123" i="24"/>
  <c r="CE124" i="24"/>
  <c r="CE121" i="24"/>
  <c r="CE122" i="24"/>
  <c r="FG123" i="24"/>
  <c r="FG124" i="24"/>
  <c r="FG121" i="24"/>
  <c r="FG122" i="24"/>
  <c r="HK122" i="24"/>
  <c r="HK123" i="24"/>
  <c r="HK124" i="24"/>
  <c r="HK121" i="24"/>
  <c r="AT121" i="24"/>
  <c r="AT122" i="24"/>
  <c r="AT123" i="24"/>
  <c r="AT124" i="24"/>
  <c r="AS121" i="24"/>
  <c r="AS122" i="24"/>
  <c r="AS123" i="24"/>
  <c r="AS124" i="24"/>
  <c r="DM121" i="24"/>
  <c r="DM122" i="24"/>
  <c r="DM123" i="24"/>
  <c r="DM124" i="24"/>
  <c r="BT123" i="24"/>
  <c r="BT124" i="24"/>
  <c r="BT121" i="24"/>
  <c r="BT122" i="24"/>
  <c r="CC123" i="24"/>
  <c r="CC124" i="24"/>
  <c r="CC121" i="24"/>
  <c r="CC122" i="24"/>
  <c r="HA123" i="24"/>
  <c r="HA124" i="24"/>
  <c r="HA121" i="24"/>
  <c r="HA122" i="24"/>
  <c r="JJ123" i="24"/>
  <c r="JJ124" i="24"/>
  <c r="JJ121" i="24"/>
  <c r="JJ122" i="24"/>
  <c r="L121" i="24"/>
  <c r="L122" i="24"/>
  <c r="L123" i="24"/>
  <c r="L124" i="24"/>
  <c r="EJ121" i="24"/>
  <c r="EJ122" i="24"/>
  <c r="EJ123" i="24"/>
  <c r="EJ124" i="24"/>
  <c r="JH121" i="24"/>
  <c r="JH122" i="24"/>
  <c r="JH123" i="24"/>
  <c r="JH124" i="24"/>
  <c r="AI121" i="24"/>
  <c r="AI123" i="24"/>
  <c r="AI124" i="24"/>
  <c r="AI122" i="24"/>
  <c r="DN123" i="24"/>
  <c r="DN124" i="24"/>
  <c r="DN121" i="24"/>
  <c r="DN122" i="24"/>
  <c r="EI123" i="24"/>
  <c r="EI122" i="24"/>
  <c r="EI124" i="24"/>
  <c r="EI121" i="24"/>
  <c r="EC121" i="24"/>
  <c r="EC122" i="24"/>
  <c r="EC123" i="24"/>
  <c r="EC124" i="24"/>
  <c r="ED123" i="24"/>
  <c r="ED124" i="24"/>
  <c r="ED121" i="24"/>
  <c r="ED122" i="24"/>
  <c r="HP122" i="24"/>
  <c r="HP124" i="24"/>
  <c r="HP121" i="24"/>
  <c r="HP123" i="24"/>
  <c r="BQ121" i="24"/>
  <c r="BQ122" i="24"/>
  <c r="BQ123" i="24"/>
  <c r="BQ124" i="24"/>
  <c r="IC123" i="24"/>
  <c r="IC124" i="24"/>
  <c r="IC121" i="24"/>
  <c r="IC122" i="24"/>
  <c r="DQ122" i="24"/>
  <c r="DQ123" i="24"/>
  <c r="DQ121" i="24"/>
  <c r="DQ124" i="24"/>
  <c r="IO122" i="24"/>
  <c r="IO123" i="24"/>
  <c r="IO121" i="24"/>
  <c r="IO124" i="24"/>
  <c r="GB123" i="24"/>
  <c r="GB124" i="24"/>
  <c r="GB122" i="24"/>
  <c r="GB121" i="24"/>
  <c r="AZ122" i="24"/>
  <c r="AZ123" i="24"/>
  <c r="AZ124" i="24"/>
  <c r="AZ121" i="24"/>
  <c r="FX122" i="24"/>
  <c r="FX123" i="24"/>
  <c r="FX124" i="24"/>
  <c r="FX121" i="24"/>
  <c r="JG121" i="24"/>
  <c r="JG122" i="24"/>
  <c r="JG123" i="24"/>
  <c r="JG124" i="24"/>
  <c r="U121" i="24"/>
  <c r="U124" i="24"/>
  <c r="U122" i="24"/>
  <c r="U123" i="24"/>
  <c r="GG123" i="24"/>
  <c r="GG124" i="24"/>
  <c r="GG121" i="24"/>
  <c r="GG122" i="24"/>
  <c r="GO123" i="24"/>
  <c r="GO124" i="24"/>
  <c r="GO121" i="24"/>
  <c r="GO122" i="24"/>
  <c r="AG123" i="24"/>
  <c r="AG122" i="24"/>
  <c r="AG124" i="24"/>
  <c r="AG121" i="24"/>
  <c r="FE123" i="24"/>
  <c r="FE122" i="24"/>
  <c r="FE124" i="24"/>
  <c r="FE121" i="24"/>
  <c r="X124" i="24"/>
  <c r="X121" i="24"/>
  <c r="X122" i="24"/>
  <c r="X123" i="24"/>
  <c r="CN124" i="24"/>
  <c r="CN121" i="24"/>
  <c r="CN122" i="24"/>
  <c r="CN123" i="24"/>
  <c r="HL124" i="24"/>
  <c r="HL121" i="24"/>
  <c r="HL122" i="24"/>
  <c r="HL123" i="24"/>
  <c r="BC121" i="24"/>
  <c r="BC122" i="24"/>
  <c r="BC123" i="24"/>
  <c r="BC124" i="24"/>
  <c r="GA121" i="24"/>
  <c r="GA122" i="24"/>
  <c r="GA123" i="24"/>
  <c r="GA124" i="24"/>
  <c r="DR123" i="24"/>
  <c r="DR124" i="24"/>
  <c r="DR121" i="24"/>
  <c r="DR122" i="24"/>
  <c r="IP123" i="24"/>
  <c r="IP124" i="24"/>
  <c r="IP121" i="24"/>
  <c r="IP122" i="24"/>
  <c r="CQ124" i="24"/>
  <c r="CQ121" i="24"/>
  <c r="CQ122" i="24"/>
  <c r="CQ123" i="24"/>
  <c r="HO124" i="24"/>
  <c r="HO121" i="24"/>
  <c r="HO122" i="24"/>
  <c r="HO123" i="24"/>
  <c r="AH123" i="24"/>
  <c r="AH121" i="24"/>
  <c r="AH122" i="24"/>
  <c r="AH124" i="24"/>
  <c r="FF123" i="24"/>
  <c r="FF121" i="24"/>
  <c r="FF122" i="24"/>
  <c r="FF124" i="24"/>
  <c r="AM121" i="24"/>
  <c r="AM122" i="24"/>
  <c r="AM123" i="24"/>
  <c r="AM124" i="24"/>
  <c r="FK121" i="24"/>
  <c r="FK122" i="24"/>
  <c r="FK123" i="24"/>
  <c r="FK124" i="24"/>
  <c r="DB123" i="24"/>
  <c r="DB124" i="24"/>
  <c r="DB122" i="24"/>
  <c r="DB121" i="24"/>
  <c r="HZ123" i="24"/>
  <c r="HZ124" i="24"/>
  <c r="HZ122" i="24"/>
  <c r="HZ121" i="24"/>
  <c r="CA123" i="24"/>
  <c r="CA124" i="24"/>
  <c r="CA121" i="24"/>
  <c r="CA122" i="24"/>
  <c r="GY123" i="24"/>
  <c r="GY124" i="24"/>
  <c r="GY121" i="24"/>
  <c r="GY122" i="24"/>
  <c r="R123" i="24"/>
  <c r="R124" i="24"/>
  <c r="R121" i="24"/>
  <c r="R122" i="24"/>
  <c r="EP123" i="24"/>
  <c r="EP124" i="24"/>
  <c r="EP121" i="24"/>
  <c r="EP122" i="24"/>
  <c r="JN123" i="24"/>
  <c r="JN124" i="24"/>
  <c r="JN121" i="24"/>
  <c r="JN122" i="24"/>
  <c r="AR124" i="38"/>
  <c r="AR122" i="38"/>
  <c r="AR123" i="38"/>
  <c r="AR121" i="38"/>
  <c r="N124" i="38"/>
  <c r="N123" i="38"/>
  <c r="N121" i="38"/>
  <c r="N122" i="38"/>
  <c r="HA121" i="38"/>
  <c r="HA122" i="38"/>
  <c r="HA123" i="38"/>
  <c r="HA124" i="38"/>
  <c r="J122" i="38"/>
  <c r="J123" i="38"/>
  <c r="J121" i="38"/>
  <c r="J124" i="38"/>
  <c r="BM121" i="38"/>
  <c r="BM122" i="38"/>
  <c r="BM124" i="38"/>
  <c r="BM123" i="38"/>
  <c r="CW121" i="38"/>
  <c r="CW122" i="38"/>
  <c r="CW123" i="38"/>
  <c r="CW124" i="38"/>
  <c r="JM121" i="38"/>
  <c r="JM122" i="38"/>
  <c r="JM123" i="38"/>
  <c r="JM124" i="38"/>
  <c r="CX122" i="38"/>
  <c r="CX121" i="38"/>
  <c r="CX124" i="38"/>
  <c r="CX123" i="38"/>
  <c r="BK123" i="38"/>
  <c r="BK121" i="38"/>
  <c r="BK124" i="38"/>
  <c r="BK122" i="38"/>
  <c r="BI121" i="38"/>
  <c r="BI123" i="38"/>
  <c r="BI124" i="38"/>
  <c r="BI122" i="38"/>
  <c r="AO121" i="38"/>
  <c r="AO124" i="38"/>
  <c r="AO123" i="38"/>
  <c r="AO122" i="38"/>
  <c r="ET122" i="38"/>
  <c r="ET121" i="38"/>
  <c r="ET124" i="38"/>
  <c r="ET123" i="38"/>
  <c r="H124" i="38"/>
  <c r="H123" i="38"/>
  <c r="H122" i="38"/>
  <c r="H121" i="38"/>
  <c r="AV124" i="38"/>
  <c r="AV121" i="38"/>
  <c r="AV123" i="38"/>
  <c r="AV122" i="38"/>
  <c r="BC123" i="38"/>
  <c r="BC122" i="38"/>
  <c r="BC124" i="38"/>
  <c r="BC121" i="38"/>
  <c r="EY123" i="38"/>
  <c r="EY124" i="38"/>
  <c r="EY121" i="38"/>
  <c r="EY122" i="38"/>
  <c r="AA123" i="38"/>
  <c r="AA121" i="38"/>
  <c r="AA124" i="38"/>
  <c r="AA122" i="38"/>
  <c r="HX124" i="38"/>
  <c r="HX123" i="38"/>
  <c r="HX121" i="38"/>
  <c r="HX122" i="38"/>
  <c r="FD124" i="38"/>
  <c r="FD121" i="38"/>
  <c r="FD123" i="38"/>
  <c r="FD122" i="38"/>
  <c r="IE123" i="38"/>
  <c r="IE121" i="38"/>
  <c r="IE122" i="38"/>
  <c r="IE124" i="38"/>
  <c r="AH122" i="38"/>
  <c r="AH123" i="38"/>
  <c r="AH124" i="38"/>
  <c r="AH121" i="38"/>
  <c r="GP123" i="38"/>
  <c r="GP124" i="38"/>
  <c r="GP122" i="38"/>
  <c r="GP121" i="38"/>
  <c r="GC122" i="38"/>
  <c r="GC123" i="38"/>
  <c r="GC121" i="38"/>
  <c r="GC124" i="38"/>
  <c r="CS123" i="38"/>
  <c r="CS124" i="38"/>
  <c r="CS121" i="38"/>
  <c r="CS122" i="38"/>
  <c r="GH123" i="38"/>
  <c r="GH122" i="38"/>
  <c r="GH124" i="38"/>
  <c r="GH121" i="38"/>
  <c r="M123" i="38"/>
  <c r="M124" i="38"/>
  <c r="M121" i="38"/>
  <c r="M122" i="38"/>
  <c r="FE123" i="38"/>
  <c r="FE124" i="38"/>
  <c r="FE121" i="38"/>
  <c r="FE122" i="38"/>
  <c r="IU122" i="38"/>
  <c r="IU124" i="38"/>
  <c r="IU123" i="38"/>
  <c r="IU121" i="38"/>
  <c r="GJ123" i="38"/>
  <c r="GJ122" i="38"/>
  <c r="GJ124" i="38"/>
  <c r="GJ121" i="38"/>
  <c r="BT122" i="38"/>
  <c r="BT121" i="38"/>
  <c r="BT124" i="38"/>
  <c r="BT123" i="38"/>
  <c r="EE124" i="38"/>
  <c r="EE121" i="38"/>
  <c r="EE123" i="38"/>
  <c r="EE122" i="38"/>
  <c r="HD122" i="38"/>
  <c r="HD121" i="38"/>
  <c r="HD123" i="38"/>
  <c r="HD124" i="38"/>
  <c r="FC122" i="38"/>
  <c r="FC124" i="38"/>
  <c r="FC123" i="38"/>
  <c r="FC121" i="38"/>
  <c r="FA124" i="38"/>
  <c r="FA122" i="38"/>
  <c r="FA121" i="38"/>
  <c r="FA123" i="38"/>
  <c r="GO123" i="38"/>
  <c r="GO124" i="38"/>
  <c r="GO121" i="38"/>
  <c r="GO122" i="38"/>
  <c r="DB123" i="38"/>
  <c r="DB124" i="38"/>
  <c r="DB122" i="38"/>
  <c r="DB121" i="38"/>
  <c r="HR124" i="38"/>
  <c r="HR121" i="38"/>
  <c r="HR122" i="38"/>
  <c r="HR123" i="38"/>
  <c r="II122" i="38"/>
  <c r="II121" i="38"/>
  <c r="II123" i="38"/>
  <c r="II124" i="38"/>
  <c r="DK122" i="38"/>
  <c r="DK121" i="38"/>
  <c r="DK123" i="38"/>
  <c r="DK124" i="38"/>
  <c r="CQ122" i="38"/>
  <c r="CQ124" i="38"/>
  <c r="CQ123" i="38"/>
  <c r="CQ121" i="38"/>
  <c r="CO124" i="38"/>
  <c r="CO122" i="38"/>
  <c r="CO121" i="38"/>
  <c r="CO123" i="38"/>
  <c r="DJ124" i="38"/>
  <c r="DJ121" i="38"/>
  <c r="DJ122" i="38"/>
  <c r="DJ123" i="38"/>
  <c r="EZ123" i="38"/>
  <c r="EZ121" i="38"/>
  <c r="EZ124" i="38"/>
  <c r="EZ122" i="38"/>
  <c r="DV121" i="38"/>
  <c r="DV123" i="38"/>
  <c r="DV122" i="38"/>
  <c r="DV124" i="38"/>
  <c r="CY122" i="38"/>
  <c r="CY124" i="38"/>
  <c r="CY121" i="38"/>
  <c r="CY123" i="38"/>
  <c r="IR123" i="38"/>
  <c r="IR121" i="38"/>
  <c r="IR124" i="38"/>
  <c r="IR122" i="38"/>
  <c r="AL121" i="38"/>
  <c r="AL123" i="38"/>
  <c r="AL124" i="38"/>
  <c r="AL122" i="38"/>
  <c r="DD122" i="38"/>
  <c r="DD123" i="38"/>
  <c r="DD121" i="38"/>
  <c r="DD124" i="38"/>
  <c r="FR123" i="38"/>
  <c r="FR121" i="38"/>
  <c r="FR122" i="38"/>
  <c r="FR124" i="38"/>
  <c r="FI122" i="38"/>
  <c r="FI123" i="38"/>
  <c r="FI124" i="38"/>
  <c r="FI121" i="38"/>
  <c r="BV123" i="38"/>
  <c r="BV121" i="38"/>
  <c r="BV124" i="38"/>
  <c r="BV122" i="38"/>
  <c r="BU122" i="38"/>
  <c r="BU123" i="38"/>
  <c r="BU121" i="38"/>
  <c r="BU124" i="38"/>
  <c r="HF121" i="38"/>
  <c r="HF123" i="38"/>
  <c r="HF124" i="38"/>
  <c r="HF122" i="38"/>
  <c r="FO121" i="38"/>
  <c r="FO122" i="38"/>
  <c r="FO124" i="38"/>
  <c r="FO123" i="38"/>
  <c r="AQ121" i="38"/>
  <c r="AQ124" i="38"/>
  <c r="AQ122" i="38"/>
  <c r="AQ123" i="38"/>
  <c r="CZ123" i="38"/>
  <c r="CZ121" i="38"/>
  <c r="CZ122" i="38"/>
  <c r="CZ124" i="38"/>
  <c r="CR121" i="38"/>
  <c r="CR123" i="38"/>
  <c r="CR122" i="38"/>
  <c r="CR124" i="38"/>
  <c r="GD122" i="38"/>
  <c r="GD121" i="38"/>
  <c r="GD123" i="38"/>
  <c r="GD124" i="38"/>
  <c r="JC122" i="38"/>
  <c r="JC124" i="38"/>
  <c r="JC121" i="38"/>
  <c r="JC123" i="38"/>
  <c r="DI124" i="38"/>
  <c r="DI123" i="38"/>
  <c r="DI121" i="38"/>
  <c r="DI122" i="38"/>
  <c r="HT122" i="38"/>
  <c r="HT123" i="38"/>
  <c r="HT124" i="38"/>
  <c r="HT121" i="38"/>
  <c r="GI122" i="38"/>
  <c r="GI124" i="38"/>
  <c r="GI123" i="38"/>
  <c r="GI121" i="38"/>
  <c r="BP121" i="38"/>
  <c r="BP122" i="38"/>
  <c r="BP124" i="38"/>
  <c r="BP123" i="38"/>
  <c r="IO122" i="38"/>
  <c r="IO123" i="38"/>
  <c r="IO121" i="38"/>
  <c r="IO124" i="38"/>
  <c r="BZ121" i="38"/>
  <c r="BZ122" i="38"/>
  <c r="BZ124" i="38"/>
  <c r="BZ123" i="38"/>
  <c r="EB122" i="38"/>
  <c r="EB123" i="38"/>
  <c r="EB124" i="38"/>
  <c r="EB121" i="38"/>
  <c r="DG122" i="38"/>
  <c r="DG124" i="38"/>
  <c r="DG123" i="38"/>
  <c r="DG121" i="38"/>
  <c r="DE124" i="38"/>
  <c r="DE122" i="38"/>
  <c r="DE121" i="38"/>
  <c r="DE123" i="38"/>
  <c r="JN124" i="38"/>
  <c r="JN121" i="38"/>
  <c r="JN122" i="38"/>
  <c r="JN123" i="38"/>
  <c r="FX122" i="38"/>
  <c r="FX123" i="38"/>
  <c r="FX124" i="38"/>
  <c r="FX121" i="38"/>
  <c r="JA122" i="38"/>
  <c r="JA124" i="38"/>
  <c r="JA121" i="38"/>
  <c r="JA123" i="38"/>
  <c r="HO121" i="38"/>
  <c r="HO124" i="38"/>
  <c r="HO123" i="38"/>
  <c r="HO122" i="38"/>
  <c r="HS122" i="38"/>
  <c r="HS121" i="38"/>
  <c r="HS123" i="38"/>
  <c r="HS124" i="38"/>
  <c r="CU121" i="38"/>
  <c r="CU122" i="38"/>
  <c r="CU123" i="38"/>
  <c r="CU124" i="38"/>
  <c r="HZ123" i="38"/>
  <c r="HZ124" i="38"/>
  <c r="HZ122" i="38"/>
  <c r="HZ121" i="38"/>
  <c r="HM124" i="38"/>
  <c r="HM122" i="38"/>
  <c r="HM121" i="38"/>
  <c r="HM123" i="38"/>
  <c r="EP124" i="38"/>
  <c r="EP121" i="38"/>
  <c r="EP122" i="38"/>
  <c r="EP123" i="38"/>
  <c r="P7" i="48"/>
  <c r="N4" i="48" a="1"/>
  <c r="N4" i="48" s="1"/>
  <c r="N3" i="48" a="1"/>
  <c r="N3" i="48" s="1"/>
  <c r="O4" i="48" a="1"/>
  <c r="O4" i="48" s="1"/>
  <c r="O3" i="48" a="1"/>
  <c r="O3" i="48" s="1"/>
  <c r="M35" i="48"/>
  <c r="M46" i="48"/>
  <c r="I41" i="48"/>
  <c r="I27" i="48"/>
  <c r="I11" i="48"/>
  <c r="IC127" i="27"/>
  <c r="IC128" i="27"/>
  <c r="IC130" i="27"/>
  <c r="IC129" i="27"/>
  <c r="FW130" i="27"/>
  <c r="FW127" i="27"/>
  <c r="FW129" i="27"/>
  <c r="FW128" i="27"/>
  <c r="EF129" i="27"/>
  <c r="EF127" i="27"/>
  <c r="EF130" i="27"/>
  <c r="EF128" i="27"/>
  <c r="EV129" i="27"/>
  <c r="EV127" i="27"/>
  <c r="EV130" i="27"/>
  <c r="EV128" i="27"/>
  <c r="N130" i="27"/>
  <c r="N127" i="27"/>
  <c r="N128" i="27"/>
  <c r="N129" i="27"/>
  <c r="FR130" i="27"/>
  <c r="FR127" i="27"/>
  <c r="FR129" i="27"/>
  <c r="FR128" i="27"/>
  <c r="CQ129" i="27"/>
  <c r="CQ130" i="27"/>
  <c r="CQ127" i="27"/>
  <c r="CQ128" i="27"/>
  <c r="IG130" i="27"/>
  <c r="IG128" i="27"/>
  <c r="IG129" i="27"/>
  <c r="IG127" i="27"/>
  <c r="EQ127" i="27"/>
  <c r="EQ129" i="27"/>
  <c r="EQ130" i="27"/>
  <c r="EQ128" i="27"/>
  <c r="P130" i="27"/>
  <c r="P129" i="27"/>
  <c r="P128" i="27"/>
  <c r="P127" i="27"/>
  <c r="HU128" i="27"/>
  <c r="HU130" i="27"/>
  <c r="HU129" i="27"/>
  <c r="HU127" i="27"/>
  <c r="ES128" i="27"/>
  <c r="ES130" i="27"/>
  <c r="ES127" i="27"/>
  <c r="ES129" i="27"/>
  <c r="BT129" i="27"/>
  <c r="BT127" i="27"/>
  <c r="BT130" i="27"/>
  <c r="BT128" i="27"/>
  <c r="JG128" i="27"/>
  <c r="JG130" i="27"/>
  <c r="JG127" i="27"/>
  <c r="JG129" i="27"/>
  <c r="GR129" i="27"/>
  <c r="GR127" i="27"/>
  <c r="GR130" i="27"/>
  <c r="GR128" i="27"/>
  <c r="EH127" i="27"/>
  <c r="EH129" i="27"/>
  <c r="EH128" i="27"/>
  <c r="EH130" i="27"/>
  <c r="BF127" i="27"/>
  <c r="BF129" i="27"/>
  <c r="BF128" i="27"/>
  <c r="BF130" i="27"/>
  <c r="S128" i="27"/>
  <c r="S127" i="27"/>
  <c r="S129" i="27"/>
  <c r="S130" i="27"/>
  <c r="AJ130" i="27"/>
  <c r="AJ127" i="27"/>
  <c r="AJ128" i="27"/>
  <c r="AJ129" i="27"/>
  <c r="GU129" i="27"/>
  <c r="GU128" i="27"/>
  <c r="GU130" i="27"/>
  <c r="GU127" i="27"/>
  <c r="DE127" i="27"/>
  <c r="DE128" i="27"/>
  <c r="DE130" i="27"/>
  <c r="DE129" i="27"/>
  <c r="IK127" i="27"/>
  <c r="IK129" i="27"/>
  <c r="IK130" i="27"/>
  <c r="IK128" i="27"/>
  <c r="ER128" i="27"/>
  <c r="ER127" i="27"/>
  <c r="ER129" i="27"/>
  <c r="ER130" i="27"/>
  <c r="BP130" i="27"/>
  <c r="BP128" i="27"/>
  <c r="BP127" i="27"/>
  <c r="BP129" i="27"/>
  <c r="HG129" i="27"/>
  <c r="HG130" i="27"/>
  <c r="HG128" i="27"/>
  <c r="HG127" i="27"/>
  <c r="CZ128" i="27"/>
  <c r="CZ129" i="27"/>
  <c r="CZ127" i="27"/>
  <c r="CZ130" i="27"/>
  <c r="GY127" i="27"/>
  <c r="GY128" i="27"/>
  <c r="GY129" i="27"/>
  <c r="GY130" i="27"/>
  <c r="DM127" i="27"/>
  <c r="DM128" i="27"/>
  <c r="DM130" i="27"/>
  <c r="DM129" i="27"/>
  <c r="AP128" i="27"/>
  <c r="AP127" i="27"/>
  <c r="AP129" i="27"/>
  <c r="AP130" i="27"/>
  <c r="IQ127" i="27"/>
  <c r="IQ128" i="27"/>
  <c r="IQ130" i="27"/>
  <c r="IQ129" i="27"/>
  <c r="FU127" i="27"/>
  <c r="FU128" i="27"/>
  <c r="FU130" i="27"/>
  <c r="FU129" i="27"/>
  <c r="CY129" i="27"/>
  <c r="CY130" i="27"/>
  <c r="CY128" i="27"/>
  <c r="CY127" i="27"/>
  <c r="AO127" i="27"/>
  <c r="AO128" i="27"/>
  <c r="AO130" i="27"/>
  <c r="AO129" i="27"/>
  <c r="I127" i="27"/>
  <c r="I128" i="27"/>
  <c r="I130" i="27"/>
  <c r="I129" i="27"/>
  <c r="AN129" i="27"/>
  <c r="AN130" i="27"/>
  <c r="AN128" i="27"/>
  <c r="AN127" i="27"/>
  <c r="FV127" i="27"/>
  <c r="FV129" i="27"/>
  <c r="FV128" i="27"/>
  <c r="FV130" i="27"/>
  <c r="BG128" i="27"/>
  <c r="BG130" i="27"/>
  <c r="BG129" i="27"/>
  <c r="BG127" i="27"/>
  <c r="HA130" i="27"/>
  <c r="HA128" i="27"/>
  <c r="HA129" i="27"/>
  <c r="HA127" i="27"/>
  <c r="DX127" i="27"/>
  <c r="DX129" i="27"/>
  <c r="DX130" i="27"/>
  <c r="DX128" i="27"/>
  <c r="JF127" i="27"/>
  <c r="JF130" i="27"/>
  <c r="JF129" i="27"/>
  <c r="JF128" i="27"/>
  <c r="GD129" i="27"/>
  <c r="GD127" i="27"/>
  <c r="GD128" i="27"/>
  <c r="GD130" i="27"/>
  <c r="BI130" i="27"/>
  <c r="BI128" i="27"/>
  <c r="BI129" i="27"/>
  <c r="BI127" i="27"/>
  <c r="F128" i="27"/>
  <c r="F129" i="27"/>
  <c r="F127" i="27"/>
  <c r="F130" i="27"/>
  <c r="GA128" i="27"/>
  <c r="GA130" i="27"/>
  <c r="GA127" i="27"/>
  <c r="GA129" i="27"/>
  <c r="CN127" i="27"/>
  <c r="CN130" i="27"/>
  <c r="CN129" i="27"/>
  <c r="CN128" i="27"/>
  <c r="HP127" i="27"/>
  <c r="HP130" i="27"/>
  <c r="HP129" i="27"/>
  <c r="HP128" i="27"/>
  <c r="FH127" i="27"/>
  <c r="FH128" i="27"/>
  <c r="FH130" i="27"/>
  <c r="FH129" i="27"/>
  <c r="CF127" i="27"/>
  <c r="CF129" i="27"/>
  <c r="CF130" i="27"/>
  <c r="CF128" i="27"/>
  <c r="AE128" i="27"/>
  <c r="AE130" i="27"/>
  <c r="AE127" i="27"/>
  <c r="AE129" i="27"/>
  <c r="JB128" i="27"/>
  <c r="JB130" i="27"/>
  <c r="JB127" i="27"/>
  <c r="JB129" i="27"/>
  <c r="GV129" i="27"/>
  <c r="GV130" i="27"/>
  <c r="GV127" i="27"/>
  <c r="GV128" i="27"/>
  <c r="HS127" i="27"/>
  <c r="HS129" i="27"/>
  <c r="HS128" i="27"/>
  <c r="HS130" i="27"/>
  <c r="EY129" i="27"/>
  <c r="EY127" i="27"/>
  <c r="EY130" i="27"/>
  <c r="EY128" i="27"/>
  <c r="AB129" i="27"/>
  <c r="AB130" i="27"/>
  <c r="AB127" i="27"/>
  <c r="AB128" i="27"/>
  <c r="FX127" i="27"/>
  <c r="FX129" i="27"/>
  <c r="FX130" i="27"/>
  <c r="FX128" i="27"/>
  <c r="DA129" i="27"/>
  <c r="DA127" i="27"/>
  <c r="DA130" i="27"/>
  <c r="DA128" i="27"/>
  <c r="IM127" i="27"/>
  <c r="IM129" i="27"/>
  <c r="IM128" i="27"/>
  <c r="IM130" i="27"/>
  <c r="ET127" i="27"/>
  <c r="ET129" i="27"/>
  <c r="ET128" i="27"/>
  <c r="ET130" i="27"/>
  <c r="AD128" i="27"/>
  <c r="AD129" i="27"/>
  <c r="AD130" i="27"/>
  <c r="AD127" i="27"/>
  <c r="IB129" i="27"/>
  <c r="IB130" i="27"/>
  <c r="IB127" i="27"/>
  <c r="IB128" i="27"/>
  <c r="EZ129" i="27"/>
  <c r="EZ128" i="27"/>
  <c r="EZ127" i="27"/>
  <c r="EZ130" i="27"/>
  <c r="BV128" i="27"/>
  <c r="BV130" i="27"/>
  <c r="BV127" i="27"/>
  <c r="BV129" i="27"/>
  <c r="JI128" i="27"/>
  <c r="JI129" i="27"/>
  <c r="JI130" i="27"/>
  <c r="JI127" i="27"/>
  <c r="HC129" i="27"/>
  <c r="HC128" i="27"/>
  <c r="HC130" i="27"/>
  <c r="HC127" i="27"/>
  <c r="EJ129" i="27"/>
  <c r="EJ130" i="27"/>
  <c r="EJ127" i="27"/>
  <c r="EJ128" i="27"/>
  <c r="BH128" i="27"/>
  <c r="BH129" i="27"/>
  <c r="BH127" i="27"/>
  <c r="BH130" i="27"/>
  <c r="U129" i="27"/>
  <c r="U127" i="27"/>
  <c r="U130" i="27"/>
  <c r="U128" i="27"/>
  <c r="N47" i="37"/>
  <c r="G3" i="48" a="1"/>
  <c r="G3" i="48" s="1"/>
  <c r="G4" i="48" a="1"/>
  <c r="G4" i="48" s="1"/>
  <c r="H7" i="48"/>
  <c r="I7" i="48" s="1"/>
  <c r="F3" i="48" a="1"/>
  <c r="F3" i="48" s="1"/>
  <c r="F4" i="48" a="1"/>
  <c r="F4" i="48" s="1"/>
  <c r="AT46" i="45"/>
  <c r="AU46" i="45" s="1"/>
  <c r="AT28" i="45"/>
  <c r="AU27" i="45"/>
  <c r="AT9" i="45"/>
  <c r="AF4" i="48"/>
  <c r="AT19" i="45"/>
  <c r="AU19" i="45" s="1"/>
  <c r="AT37" i="45"/>
  <c r="AU37" i="45" s="1"/>
  <c r="AH31" i="45" s="1"/>
  <c r="AF3" i="48" l="1"/>
  <c r="AD97" i="38"/>
  <c r="AC20" i="38"/>
  <c r="U20" i="24"/>
  <c r="V97" i="24"/>
  <c r="P3" i="48"/>
  <c r="R97" i="27"/>
  <c r="Q20" i="27"/>
  <c r="H4" i="48"/>
  <c r="L4" i="48"/>
  <c r="AL21" i="45"/>
  <c r="BD14" i="45" a="1"/>
  <c r="BD14" i="45" s="1"/>
  <c r="BE14" i="45" a="1"/>
  <c r="BE14" i="45" s="1"/>
  <c r="AH39" i="45"/>
  <c r="I39" i="37" s="1"/>
  <c r="N39" i="37" s="1"/>
  <c r="AF22" i="45"/>
  <c r="AF25" i="45"/>
  <c r="AF38" i="45"/>
  <c r="AF34" i="45"/>
  <c r="AF27" i="45"/>
  <c r="AF33" i="45"/>
  <c r="AF12" i="45"/>
  <c r="AF35" i="45"/>
  <c r="AL43" i="45"/>
  <c r="S43" i="48" s="1"/>
  <c r="I43" i="31"/>
  <c r="N43" i="31" s="1"/>
  <c r="O43" i="31" s="1"/>
  <c r="R43" i="48"/>
  <c r="R31" i="49"/>
  <c r="I31" i="37"/>
  <c r="N31" i="37" s="1"/>
  <c r="I34" i="7"/>
  <c r="N34" i="7" s="1"/>
  <c r="R34" i="47"/>
  <c r="R22" i="47"/>
  <c r="I22" i="7"/>
  <c r="N22" i="7" s="1"/>
  <c r="R33" i="49"/>
  <c r="I33" i="37"/>
  <c r="N33" i="37" s="1"/>
  <c r="R47" i="48"/>
  <c r="R30" i="47"/>
  <c r="I30" i="7"/>
  <c r="N30" i="7" s="1"/>
  <c r="I32" i="37"/>
  <c r="N32" i="37" s="1"/>
  <c r="R32" i="49"/>
  <c r="R15" i="47"/>
  <c r="I15" i="7"/>
  <c r="N15" i="7" s="1"/>
  <c r="I25" i="7"/>
  <c r="N25" i="7" s="1"/>
  <c r="R25" i="47"/>
  <c r="R28" i="47"/>
  <c r="I28" i="7"/>
  <c r="N28" i="7" s="1"/>
  <c r="I42" i="7"/>
  <c r="N42" i="7" s="1"/>
  <c r="R42" i="47"/>
  <c r="R21" i="48"/>
  <c r="I21" i="31"/>
  <c r="N21" i="31" s="1"/>
  <c r="O21" i="31" s="1"/>
  <c r="I25" i="37"/>
  <c r="N25" i="37" s="1"/>
  <c r="R25" i="49"/>
  <c r="I38" i="37"/>
  <c r="N38" i="37" s="1"/>
  <c r="R38" i="49"/>
  <c r="I28" i="31"/>
  <c r="N28" i="31" s="1"/>
  <c r="O28" i="31" s="1"/>
  <c r="R28" i="48"/>
  <c r="R12" i="49"/>
  <c r="I12" i="37"/>
  <c r="N12" i="37" s="1"/>
  <c r="I36" i="37"/>
  <c r="N36" i="37" s="1"/>
  <c r="R36" i="49"/>
  <c r="I20" i="37"/>
  <c r="N20" i="37" s="1"/>
  <c r="R20" i="49"/>
  <c r="I30" i="31"/>
  <c r="N30" i="31" s="1"/>
  <c r="O30" i="31" s="1"/>
  <c r="R30" i="48"/>
  <c r="I8" i="7"/>
  <c r="N8" i="7" s="1"/>
  <c r="R8" i="47"/>
  <c r="R9" i="47"/>
  <c r="I9" i="7"/>
  <c r="N9" i="7" s="1"/>
  <c r="R33" i="47"/>
  <c r="I33" i="7"/>
  <c r="N33" i="7" s="1"/>
  <c r="I26" i="7"/>
  <c r="N26" i="7" s="1"/>
  <c r="R26" i="47"/>
  <c r="AL44" i="45"/>
  <c r="S44" i="48" s="1"/>
  <c r="R44" i="48"/>
  <c r="I44" i="31"/>
  <c r="N44" i="31" s="1"/>
  <c r="O44" i="31" s="1"/>
  <c r="I22" i="37"/>
  <c r="N22" i="37" s="1"/>
  <c r="R22" i="49"/>
  <c r="R42" i="48"/>
  <c r="I42" i="31"/>
  <c r="N42" i="31" s="1"/>
  <c r="O42" i="31" s="1"/>
  <c r="AH13" i="45"/>
  <c r="AH29" i="45"/>
  <c r="AH40" i="45"/>
  <c r="AH37" i="45"/>
  <c r="I12" i="7"/>
  <c r="N12" i="7" s="1"/>
  <c r="R12" i="47"/>
  <c r="I41" i="7"/>
  <c r="N41" i="7" s="1"/>
  <c r="R41" i="47"/>
  <c r="R39" i="49"/>
  <c r="I35" i="37"/>
  <c r="N35" i="37" s="1"/>
  <c r="R35" i="49"/>
  <c r="I19" i="37"/>
  <c r="N19" i="37" s="1"/>
  <c r="R19" i="49"/>
  <c r="I27" i="7"/>
  <c r="N27" i="7" s="1"/>
  <c r="R27" i="47"/>
  <c r="I23" i="7"/>
  <c r="N23" i="7" s="1"/>
  <c r="R23" i="47"/>
  <c r="R47" i="47"/>
  <c r="R38" i="47"/>
  <c r="I38" i="7"/>
  <c r="N38" i="7" s="1"/>
  <c r="I41" i="31"/>
  <c r="N41" i="31" s="1"/>
  <c r="O41" i="31" s="1"/>
  <c r="R41" i="48"/>
  <c r="I27" i="37"/>
  <c r="N27" i="37" s="1"/>
  <c r="R27" i="49"/>
  <c r="R34" i="49"/>
  <c r="I34" i="37"/>
  <c r="N34" i="37" s="1"/>
  <c r="W4" i="49"/>
  <c r="V4" i="49"/>
  <c r="X4" i="49" s="1"/>
  <c r="X7" i="49" s="1"/>
  <c r="Y7" i="49" s="1"/>
  <c r="W4" i="48" a="1"/>
  <c r="W4" i="48" s="1"/>
  <c r="V4" i="48" a="1"/>
  <c r="V4" i="48" s="1"/>
  <c r="X4" i="47"/>
  <c r="X7" i="47" s="1"/>
  <c r="Y7" i="47" s="1"/>
  <c r="W3" i="48" a="1"/>
  <c r="W3" i="48" s="1"/>
  <c r="X3" i="48" s="1"/>
  <c r="X28" i="48" s="1"/>
  <c r="Y28" i="48" s="1"/>
  <c r="AB4" i="47"/>
  <c r="AB33" i="47" s="1"/>
  <c r="AC33" i="47" s="1"/>
  <c r="AB24" i="47"/>
  <c r="AC24" i="47" s="1"/>
  <c r="AB27" i="47"/>
  <c r="AC27" i="47" s="1"/>
  <c r="AB29" i="47"/>
  <c r="AC29" i="47" s="1"/>
  <c r="AB25" i="47"/>
  <c r="AC25" i="47" s="1"/>
  <c r="AB20" i="47"/>
  <c r="AC20" i="47" s="1"/>
  <c r="AB39" i="47"/>
  <c r="AC39" i="47" s="1"/>
  <c r="AB34" i="47"/>
  <c r="AC34" i="47" s="1"/>
  <c r="AB15" i="47"/>
  <c r="AC15" i="47" s="1"/>
  <c r="AB28" i="47"/>
  <c r="AC28" i="47" s="1"/>
  <c r="AB12" i="47"/>
  <c r="AC12" i="47" s="1"/>
  <c r="AB11" i="47"/>
  <c r="AC11" i="47" s="1"/>
  <c r="AB42" i="47"/>
  <c r="AC42" i="47" s="1"/>
  <c r="AB30" i="47"/>
  <c r="AC30" i="47" s="1"/>
  <c r="AB9" i="47"/>
  <c r="AC9" i="47" s="1"/>
  <c r="AB23" i="47"/>
  <c r="AC23" i="47" s="1"/>
  <c r="AB22" i="47"/>
  <c r="AC22" i="47" s="1"/>
  <c r="AB37" i="47"/>
  <c r="AC37" i="47" s="1"/>
  <c r="AB18" i="47"/>
  <c r="AC18" i="47" s="1"/>
  <c r="AB40" i="47"/>
  <c r="AC40" i="47" s="1"/>
  <c r="AB38" i="47"/>
  <c r="AC38" i="47" s="1"/>
  <c r="AB43" i="47"/>
  <c r="AC43" i="47" s="1"/>
  <c r="AB21" i="47"/>
  <c r="AC21" i="47" s="1"/>
  <c r="AB19" i="47"/>
  <c r="AC19" i="47" s="1"/>
  <c r="AB45" i="47"/>
  <c r="AC45" i="47" s="1"/>
  <c r="AB3" i="48"/>
  <c r="AB28" i="48" s="1"/>
  <c r="AC28" i="48" s="1"/>
  <c r="AB4" i="48"/>
  <c r="AB12" i="48" s="1"/>
  <c r="AC12" i="48" s="1"/>
  <c r="GI140" i="27"/>
  <c r="GI141" i="27"/>
  <c r="GI139" i="27"/>
  <c r="GI138" i="27"/>
  <c r="Y138" i="27"/>
  <c r="Y139" i="27"/>
  <c r="Y140" i="27"/>
  <c r="Y141" i="27"/>
  <c r="EX141" i="27"/>
  <c r="EX138" i="27"/>
  <c r="EX139" i="27"/>
  <c r="EX140" i="27"/>
  <c r="HX139" i="27"/>
  <c r="HX138" i="27"/>
  <c r="HX140" i="27"/>
  <c r="HX141" i="27"/>
  <c r="DF139" i="27"/>
  <c r="DF140" i="27"/>
  <c r="DF141" i="27"/>
  <c r="DF138" i="27"/>
  <c r="HH140" i="27"/>
  <c r="HH139" i="27"/>
  <c r="HH141" i="27"/>
  <c r="HH138" i="27"/>
  <c r="CS141" i="27"/>
  <c r="CS139" i="27"/>
  <c r="CS140" i="27"/>
  <c r="CS138" i="27"/>
  <c r="X141" i="27"/>
  <c r="X139" i="27"/>
  <c r="X138" i="27"/>
  <c r="X140" i="27"/>
  <c r="EQ140" i="27"/>
  <c r="EQ138" i="27"/>
  <c r="EQ139" i="27"/>
  <c r="EQ141" i="27"/>
  <c r="DU141" i="27"/>
  <c r="DU140" i="27"/>
  <c r="DU139" i="27"/>
  <c r="DU138" i="27"/>
  <c r="EZ141" i="27"/>
  <c r="EZ139" i="27"/>
  <c r="EZ140" i="27"/>
  <c r="EZ138" i="27"/>
  <c r="AB141" i="27"/>
  <c r="AB138" i="27"/>
  <c r="AB139" i="27"/>
  <c r="AB140" i="27"/>
  <c r="FZ139" i="27"/>
  <c r="FZ138" i="27"/>
  <c r="FZ140" i="27"/>
  <c r="FZ141" i="27"/>
  <c r="BB139" i="27"/>
  <c r="BB138" i="27"/>
  <c r="BB140" i="27"/>
  <c r="BB141" i="27"/>
  <c r="AJ141" i="27"/>
  <c r="AJ138" i="27"/>
  <c r="AJ139" i="27"/>
  <c r="AJ140" i="27"/>
  <c r="BQ140" i="27"/>
  <c r="BQ141" i="27"/>
  <c r="BQ139" i="27"/>
  <c r="BQ138" i="27"/>
  <c r="Q140" i="27"/>
  <c r="Q139" i="27"/>
  <c r="Q141" i="27"/>
  <c r="Q138" i="27"/>
  <c r="IX140" i="27"/>
  <c r="IX139" i="27"/>
  <c r="IX141" i="27"/>
  <c r="IX138" i="27"/>
  <c r="GG138" i="27"/>
  <c r="GG139" i="27"/>
  <c r="GG140" i="27"/>
  <c r="GG141" i="27"/>
  <c r="DL138" i="27"/>
  <c r="DL141" i="27"/>
  <c r="DL139" i="27"/>
  <c r="DL140" i="27"/>
  <c r="EK140" i="27"/>
  <c r="EK139" i="27"/>
  <c r="EK138" i="27"/>
  <c r="EK141" i="27"/>
  <c r="HY141" i="27"/>
  <c r="HY139" i="27"/>
  <c r="HY138" i="27"/>
  <c r="HY140" i="27"/>
  <c r="HT139" i="27"/>
  <c r="HT140" i="27"/>
  <c r="HT141" i="27"/>
  <c r="HT138" i="27"/>
  <c r="BH141" i="27"/>
  <c r="BH140" i="27"/>
  <c r="BH138" i="27"/>
  <c r="BH139" i="27"/>
  <c r="IB138" i="27"/>
  <c r="IB139" i="27"/>
  <c r="IB141" i="27"/>
  <c r="IB140" i="27"/>
  <c r="BW138" i="27"/>
  <c r="BW140" i="27"/>
  <c r="BW139" i="27"/>
  <c r="BW141" i="27"/>
  <c r="IV140" i="27"/>
  <c r="IV138" i="27"/>
  <c r="IV141" i="27"/>
  <c r="IV139" i="27"/>
  <c r="DB139" i="27"/>
  <c r="DB141" i="27"/>
  <c r="DB138" i="27"/>
  <c r="DB140" i="27"/>
  <c r="JL140" i="27"/>
  <c r="JL141" i="27"/>
  <c r="JL139" i="27"/>
  <c r="JL138" i="27"/>
  <c r="GO139" i="27"/>
  <c r="GO141" i="27"/>
  <c r="GO138" i="27"/>
  <c r="GO140" i="27"/>
  <c r="EN140" i="27"/>
  <c r="EN141" i="27"/>
  <c r="EN138" i="27"/>
  <c r="EN139" i="27"/>
  <c r="P140" i="27"/>
  <c r="P138" i="27"/>
  <c r="P141" i="27"/>
  <c r="P139" i="27"/>
  <c r="EG138" i="27"/>
  <c r="EG139" i="27"/>
  <c r="EG141" i="27"/>
  <c r="EG140" i="27"/>
  <c r="CU138" i="27"/>
  <c r="CU141" i="27"/>
  <c r="CU140" i="27"/>
  <c r="CU139" i="27"/>
  <c r="JN139" i="27"/>
  <c r="JN141" i="27"/>
  <c r="JN140" i="27"/>
  <c r="JN138" i="27"/>
  <c r="FX139" i="27"/>
  <c r="FX141" i="27"/>
  <c r="FX140" i="27"/>
  <c r="FX138" i="27"/>
  <c r="AW140" i="27"/>
  <c r="AW139" i="27"/>
  <c r="AW141" i="27"/>
  <c r="AW138" i="27"/>
  <c r="EU139" i="27"/>
  <c r="EU141" i="27"/>
  <c r="EU138" i="27"/>
  <c r="EU140" i="27"/>
  <c r="BN138" i="27"/>
  <c r="BN140" i="27"/>
  <c r="BN139" i="27"/>
  <c r="BN141" i="27"/>
  <c r="FS138" i="27"/>
  <c r="FS140" i="27"/>
  <c r="FS139" i="27"/>
  <c r="FS141" i="27"/>
  <c r="GK140" i="27"/>
  <c r="GK138" i="27"/>
  <c r="GK139" i="27"/>
  <c r="GK141" i="27"/>
  <c r="FV139" i="27"/>
  <c r="FV140" i="27"/>
  <c r="FV141" i="27"/>
  <c r="FV138" i="27"/>
  <c r="AR139" i="27"/>
  <c r="AR140" i="27"/>
  <c r="AR138" i="27"/>
  <c r="AR141" i="27"/>
  <c r="W138" i="27"/>
  <c r="W140" i="27"/>
  <c r="W141" i="27"/>
  <c r="W139" i="27"/>
  <c r="GP140" i="27"/>
  <c r="GP139" i="27"/>
  <c r="GP138" i="27"/>
  <c r="GP141" i="27"/>
  <c r="BR140" i="27"/>
  <c r="BR138" i="27"/>
  <c r="BR139" i="27"/>
  <c r="BR141" i="27"/>
  <c r="AZ139" i="27"/>
  <c r="AZ141" i="27"/>
  <c r="AZ138" i="27"/>
  <c r="AZ140" i="27"/>
  <c r="HK140" i="27"/>
  <c r="HK138" i="27"/>
  <c r="HK141" i="27"/>
  <c r="HK139" i="27"/>
  <c r="HJ141" i="27"/>
  <c r="HJ138" i="27"/>
  <c r="HJ139" i="27"/>
  <c r="HJ140" i="27"/>
  <c r="GN140" i="27"/>
  <c r="GN139" i="27"/>
  <c r="GN141" i="27"/>
  <c r="GN138" i="27"/>
  <c r="EE141" i="27"/>
  <c r="EE138" i="27"/>
  <c r="EE139" i="27"/>
  <c r="EE140" i="27"/>
  <c r="ES138" i="27"/>
  <c r="ES140" i="27"/>
  <c r="ES139" i="27"/>
  <c r="ES141" i="27"/>
  <c r="H141" i="27"/>
  <c r="H138" i="27"/>
  <c r="H140" i="27"/>
  <c r="H139" i="27"/>
  <c r="BO140" i="27"/>
  <c r="BO138" i="27"/>
  <c r="BO139" i="27"/>
  <c r="BO141" i="27"/>
  <c r="DE139" i="27"/>
  <c r="DE138" i="27"/>
  <c r="DE140" i="27"/>
  <c r="DE141" i="27"/>
  <c r="FP141" i="27"/>
  <c r="FP138" i="27"/>
  <c r="FP140" i="27"/>
  <c r="FP139" i="27"/>
  <c r="IQ138" i="27"/>
  <c r="IQ139" i="27"/>
  <c r="IQ141" i="27"/>
  <c r="IQ140" i="27"/>
  <c r="JG138" i="27"/>
  <c r="JG140" i="27"/>
  <c r="JG141" i="27"/>
  <c r="JG139" i="27"/>
  <c r="GR140" i="27"/>
  <c r="GR138" i="27"/>
  <c r="GR139" i="27"/>
  <c r="GR141" i="27"/>
  <c r="JE140" i="27"/>
  <c r="JE138" i="27"/>
  <c r="JE139" i="27"/>
  <c r="JE141" i="27"/>
  <c r="AS140" i="27"/>
  <c r="AS141" i="27"/>
  <c r="AS139" i="27"/>
  <c r="AS138" i="27"/>
  <c r="IN140" i="27"/>
  <c r="IN139" i="27"/>
  <c r="IN141" i="27"/>
  <c r="IN138" i="27"/>
  <c r="CF140" i="27"/>
  <c r="CF138" i="27"/>
  <c r="CF139" i="27"/>
  <c r="CF141" i="27"/>
  <c r="FC138" i="27"/>
  <c r="FC140" i="27"/>
  <c r="FC139" i="27"/>
  <c r="FC141" i="27"/>
  <c r="IZ139" i="27"/>
  <c r="IZ138" i="27"/>
  <c r="IZ140" i="27"/>
  <c r="IZ141" i="27"/>
  <c r="DX141" i="27"/>
  <c r="DX138" i="27"/>
  <c r="DX139" i="27"/>
  <c r="DX140" i="27"/>
  <c r="K139" i="38"/>
  <c r="K140" i="38"/>
  <c r="K141" i="38"/>
  <c r="K138" i="38"/>
  <c r="EJ138" i="38"/>
  <c r="EJ139" i="38"/>
  <c r="EJ141" i="38"/>
  <c r="EJ140" i="38"/>
  <c r="FL141" i="38"/>
  <c r="FL138" i="38"/>
  <c r="FL140" i="38"/>
  <c r="FL139" i="38"/>
  <c r="DQ140" i="38"/>
  <c r="DQ141" i="38"/>
  <c r="DQ139" i="38"/>
  <c r="DQ138" i="38"/>
  <c r="DY138" i="38"/>
  <c r="DY141" i="38"/>
  <c r="DY139" i="38"/>
  <c r="DY140" i="38"/>
  <c r="IE140" i="38"/>
  <c r="IE139" i="38"/>
  <c r="IE141" i="38"/>
  <c r="IE138" i="38"/>
  <c r="FS140" i="38"/>
  <c r="FS139" i="38"/>
  <c r="FS141" i="38"/>
  <c r="FS138" i="38"/>
  <c r="GW141" i="38"/>
  <c r="GW139" i="38"/>
  <c r="GW140" i="38"/>
  <c r="GW138" i="38"/>
  <c r="BU139" i="38"/>
  <c r="BU140" i="38"/>
  <c r="BU141" i="38"/>
  <c r="BU138" i="38"/>
  <c r="JJ138" i="38"/>
  <c r="JJ141" i="38"/>
  <c r="JJ140" i="38"/>
  <c r="JJ139" i="38"/>
  <c r="AY141" i="38"/>
  <c r="AY138" i="38"/>
  <c r="AY140" i="38"/>
  <c r="AY139" i="38"/>
  <c r="HV140" i="38"/>
  <c r="HV141" i="38"/>
  <c r="HV139" i="38"/>
  <c r="HV138" i="38"/>
  <c r="U138" i="38"/>
  <c r="U140" i="38"/>
  <c r="U139" i="38"/>
  <c r="U141" i="38"/>
  <c r="DW141" i="38"/>
  <c r="DW139" i="38"/>
  <c r="DW138" i="38"/>
  <c r="DW140" i="38"/>
  <c r="GJ141" i="38"/>
  <c r="GJ139" i="38"/>
  <c r="GJ138" i="38"/>
  <c r="GJ140" i="38"/>
  <c r="FN139" i="38"/>
  <c r="FN141" i="38"/>
  <c r="FN140" i="38"/>
  <c r="FN138" i="38"/>
  <c r="GO139" i="38"/>
  <c r="GO140" i="38"/>
  <c r="GO138" i="38"/>
  <c r="GO141" i="38"/>
  <c r="FT141" i="38"/>
  <c r="FT138" i="38"/>
  <c r="FT140" i="38"/>
  <c r="FT139" i="38"/>
  <c r="FI139" i="38"/>
  <c r="FI141" i="38"/>
  <c r="FI138" i="38"/>
  <c r="FI140" i="38"/>
  <c r="HP141" i="38"/>
  <c r="HP138" i="38"/>
  <c r="HP139" i="38"/>
  <c r="HP140" i="38"/>
  <c r="IY138" i="38"/>
  <c r="IY141" i="38"/>
  <c r="IY139" i="38"/>
  <c r="IY140" i="38"/>
  <c r="IF139" i="38"/>
  <c r="IF138" i="38"/>
  <c r="IF141" i="38"/>
  <c r="IF140" i="38"/>
  <c r="HU138" i="38"/>
  <c r="HU141" i="38"/>
  <c r="HU140" i="38"/>
  <c r="HU139" i="38"/>
  <c r="BC140" i="38"/>
  <c r="BC139" i="38"/>
  <c r="BC138" i="38"/>
  <c r="BC141" i="38"/>
  <c r="FV139" i="38"/>
  <c r="FV141" i="38"/>
  <c r="FV138" i="38"/>
  <c r="FV140" i="38"/>
  <c r="FX141" i="38"/>
  <c r="FX139" i="38"/>
  <c r="FX140" i="38"/>
  <c r="FX138" i="38"/>
  <c r="GE139" i="38"/>
  <c r="GE138" i="38"/>
  <c r="GE141" i="38"/>
  <c r="GE140" i="38"/>
  <c r="EL140" i="38"/>
  <c r="EL138" i="38"/>
  <c r="EL141" i="38"/>
  <c r="EL139" i="38"/>
  <c r="FH138" i="38"/>
  <c r="FH140" i="38"/>
  <c r="FH139" i="38"/>
  <c r="FH141" i="38"/>
  <c r="GG138" i="38"/>
  <c r="GG139" i="38"/>
  <c r="GG140" i="38"/>
  <c r="GG141" i="38"/>
  <c r="AT141" i="38"/>
  <c r="AT140" i="38"/>
  <c r="AT139" i="38"/>
  <c r="AT138" i="38"/>
  <c r="GN141" i="38"/>
  <c r="GN139" i="38"/>
  <c r="GN138" i="38"/>
  <c r="GN140" i="38"/>
  <c r="ES138" i="38"/>
  <c r="ES141" i="38"/>
  <c r="ES140" i="38"/>
  <c r="ES139" i="38"/>
  <c r="CK138" i="38"/>
  <c r="CK139" i="38"/>
  <c r="CK141" i="38"/>
  <c r="CK140" i="38"/>
  <c r="BZ140" i="38"/>
  <c r="BZ139" i="38"/>
  <c r="BZ141" i="38"/>
  <c r="BZ138" i="38"/>
  <c r="HD140" i="38"/>
  <c r="HD139" i="38"/>
  <c r="HD138" i="38"/>
  <c r="HD141" i="38"/>
  <c r="AI140" i="38"/>
  <c r="AI138" i="38"/>
  <c r="AI141" i="38"/>
  <c r="AI139" i="38"/>
  <c r="JI140" i="38"/>
  <c r="JI138" i="38"/>
  <c r="JI141" i="38"/>
  <c r="JI139" i="38"/>
  <c r="CP140" i="38"/>
  <c r="CP138" i="38"/>
  <c r="CP141" i="38"/>
  <c r="CP139" i="38"/>
  <c r="BO140" i="38"/>
  <c r="BO141" i="38"/>
  <c r="BO139" i="38"/>
  <c r="BO138" i="38"/>
  <c r="HW139" i="38"/>
  <c r="HW140" i="38"/>
  <c r="HW138" i="38"/>
  <c r="HW141" i="38"/>
  <c r="EP139" i="38"/>
  <c r="EP138" i="38"/>
  <c r="EP140" i="38"/>
  <c r="EP141" i="38"/>
  <c r="FY141" i="38"/>
  <c r="FY140" i="38"/>
  <c r="FY139" i="38"/>
  <c r="FY138" i="38"/>
  <c r="BG139" i="38"/>
  <c r="BG138" i="38"/>
  <c r="BG140" i="38"/>
  <c r="BG141" i="38"/>
  <c r="N140" i="38"/>
  <c r="N141" i="38"/>
  <c r="N139" i="38"/>
  <c r="N138" i="38"/>
  <c r="FZ140" i="38"/>
  <c r="FZ139" i="38"/>
  <c r="FZ141" i="38"/>
  <c r="FZ138" i="38"/>
  <c r="Z141" i="38"/>
  <c r="Z138" i="38"/>
  <c r="Z139" i="38"/>
  <c r="Z140" i="38"/>
  <c r="JH141" i="38"/>
  <c r="JH138" i="38"/>
  <c r="JH139" i="38"/>
  <c r="JH140" i="38"/>
  <c r="EF140" i="38"/>
  <c r="EF139" i="38"/>
  <c r="EF141" i="38"/>
  <c r="EF138" i="38"/>
  <c r="DR138" i="38"/>
  <c r="DR140" i="38"/>
  <c r="DR141" i="38"/>
  <c r="DR139" i="38"/>
  <c r="HN140" i="38"/>
  <c r="HN139" i="38"/>
  <c r="HN141" i="38"/>
  <c r="HN138" i="38"/>
  <c r="AB139" i="38"/>
  <c r="AB141" i="38"/>
  <c r="AB140" i="38"/>
  <c r="AB138" i="38"/>
  <c r="T140" i="38"/>
  <c r="T139" i="38"/>
  <c r="T141" i="38"/>
  <c r="T138" i="38"/>
  <c r="HE139" i="38"/>
  <c r="HE141" i="38"/>
  <c r="HE140" i="38"/>
  <c r="HE138" i="38"/>
  <c r="GP140" i="38"/>
  <c r="GP138" i="38"/>
  <c r="GP139" i="38"/>
  <c r="GP141" i="38"/>
  <c r="CM139" i="38"/>
  <c r="CM140" i="38"/>
  <c r="CM141" i="38"/>
  <c r="CM138" i="38"/>
  <c r="BV139" i="38"/>
  <c r="BV141" i="38"/>
  <c r="BV138" i="38"/>
  <c r="BV140" i="38"/>
  <c r="IR140" i="38"/>
  <c r="IR138" i="38"/>
  <c r="IR139" i="38"/>
  <c r="IR141" i="38"/>
  <c r="HZ139" i="38"/>
  <c r="HZ141" i="38"/>
  <c r="HZ138" i="38"/>
  <c r="HZ140" i="38"/>
  <c r="IT140" i="38"/>
  <c r="IT141" i="38"/>
  <c r="IT138" i="38"/>
  <c r="IT139" i="38"/>
  <c r="IN140" i="38"/>
  <c r="IN141" i="38"/>
  <c r="IN139" i="38"/>
  <c r="IN138" i="38"/>
  <c r="JO138" i="38"/>
  <c r="JO139" i="38"/>
  <c r="JO140" i="38"/>
  <c r="JO141" i="38"/>
  <c r="CH139" i="38"/>
  <c r="CH141" i="38"/>
  <c r="CH138" i="38"/>
  <c r="CH140" i="38"/>
  <c r="GR139" i="38"/>
  <c r="GR140" i="38"/>
  <c r="GR138" i="38"/>
  <c r="GR141" i="38"/>
  <c r="GD138" i="38"/>
  <c r="GD141" i="38"/>
  <c r="GD140" i="38"/>
  <c r="GD139" i="38"/>
  <c r="IA141" i="38"/>
  <c r="IA138" i="38"/>
  <c r="IA140" i="38"/>
  <c r="IA139" i="38"/>
  <c r="HJ139" i="38"/>
  <c r="HJ141" i="38"/>
  <c r="HJ140" i="38"/>
  <c r="HJ138" i="38"/>
  <c r="AR138" i="38"/>
  <c r="AR141" i="38"/>
  <c r="AR139" i="38"/>
  <c r="AR140" i="38"/>
  <c r="CY139" i="38"/>
  <c r="CY141" i="38"/>
  <c r="CY140" i="38"/>
  <c r="CY138" i="38"/>
  <c r="BZ138" i="24"/>
  <c r="BZ141" i="24"/>
  <c r="BZ139" i="24"/>
  <c r="BZ140" i="24"/>
  <c r="FS139" i="24"/>
  <c r="FS140" i="24"/>
  <c r="FS138" i="24"/>
  <c r="FS141" i="24"/>
  <c r="FG138" i="24"/>
  <c r="FG139" i="24"/>
  <c r="FG140" i="24"/>
  <c r="FG141" i="24"/>
  <c r="IV139" i="24"/>
  <c r="IV141" i="24"/>
  <c r="IV138" i="24"/>
  <c r="IV140" i="24"/>
  <c r="BT139" i="24"/>
  <c r="BT138" i="24"/>
  <c r="BT140" i="24"/>
  <c r="BT141" i="24"/>
  <c r="DT139" i="24"/>
  <c r="DT138" i="24"/>
  <c r="DT140" i="24"/>
  <c r="DT141" i="24"/>
  <c r="IF139" i="24"/>
  <c r="IF141" i="24"/>
  <c r="IF138" i="24"/>
  <c r="IF140" i="24"/>
  <c r="P139" i="24"/>
  <c r="P141" i="24"/>
  <c r="P138" i="24"/>
  <c r="P140" i="24"/>
  <c r="GA138" i="24"/>
  <c r="GA140" i="24"/>
  <c r="GA139" i="24"/>
  <c r="GA141" i="24"/>
  <c r="GG141" i="24"/>
  <c r="GG140" i="24"/>
  <c r="GG138" i="24"/>
  <c r="GG139" i="24"/>
  <c r="IH140" i="24"/>
  <c r="IH138" i="24"/>
  <c r="IH139" i="24"/>
  <c r="IH141" i="24"/>
  <c r="DP138" i="24"/>
  <c r="DP139" i="24"/>
  <c r="DP140" i="24"/>
  <c r="DP141" i="24"/>
  <c r="GS138" i="24"/>
  <c r="GS141" i="24"/>
  <c r="GS140" i="24"/>
  <c r="GS139" i="24"/>
  <c r="FV138" i="24"/>
  <c r="FV139" i="24"/>
  <c r="FV141" i="24"/>
  <c r="FV140" i="24"/>
  <c r="HI139" i="24"/>
  <c r="HI140" i="24"/>
  <c r="HI141" i="24"/>
  <c r="HI138" i="24"/>
  <c r="HE138" i="24"/>
  <c r="HE139" i="24"/>
  <c r="HE141" i="24"/>
  <c r="HE140" i="24"/>
  <c r="GJ138" i="24"/>
  <c r="GJ140" i="24"/>
  <c r="GJ139" i="24"/>
  <c r="GJ141" i="24"/>
  <c r="JC141" i="24"/>
  <c r="JC138" i="24"/>
  <c r="JC139" i="24"/>
  <c r="JC140" i="24"/>
  <c r="HC141" i="24"/>
  <c r="HC139" i="24"/>
  <c r="HC138" i="24"/>
  <c r="HC140" i="24"/>
  <c r="AX140" i="24"/>
  <c r="AX138" i="24"/>
  <c r="AX139" i="24"/>
  <c r="AX141" i="24"/>
  <c r="FH138" i="24"/>
  <c r="FH140" i="24"/>
  <c r="FH141" i="24"/>
  <c r="FH139" i="24"/>
  <c r="HP140" i="24"/>
  <c r="HP141" i="24"/>
  <c r="HP138" i="24"/>
  <c r="HP139" i="24"/>
  <c r="EB139" i="24"/>
  <c r="EB140" i="24"/>
  <c r="EB138" i="24"/>
  <c r="EB141" i="24"/>
  <c r="EI140" i="24"/>
  <c r="EI141" i="24"/>
  <c r="EI139" i="24"/>
  <c r="EI138" i="24"/>
  <c r="JH140" i="24"/>
  <c r="JH141" i="24"/>
  <c r="JH138" i="24"/>
  <c r="JH139" i="24"/>
  <c r="AQ138" i="24"/>
  <c r="AQ139" i="24"/>
  <c r="AQ141" i="24"/>
  <c r="AQ140" i="24"/>
  <c r="HO140" i="24"/>
  <c r="HO138" i="24"/>
  <c r="HO141" i="24"/>
  <c r="HO139" i="24"/>
  <c r="CY139" i="24"/>
  <c r="CY140" i="24"/>
  <c r="CY141" i="24"/>
  <c r="CY138" i="24"/>
  <c r="GT141" i="24"/>
  <c r="GT139" i="24"/>
  <c r="GT138" i="24"/>
  <c r="GT140" i="24"/>
  <c r="GE138" i="24"/>
  <c r="GE141" i="24"/>
  <c r="GE140" i="24"/>
  <c r="GE139" i="24"/>
  <c r="AW139" i="24"/>
  <c r="AW138" i="24"/>
  <c r="AW141" i="24"/>
  <c r="AW140" i="24"/>
  <c r="FR138" i="24"/>
  <c r="FR140" i="24"/>
  <c r="FR139" i="24"/>
  <c r="FR141" i="24"/>
  <c r="HD138" i="24"/>
  <c r="HD140" i="24"/>
  <c r="HD141" i="24"/>
  <c r="HD139" i="24"/>
  <c r="EK141" i="24"/>
  <c r="EK139" i="24"/>
  <c r="EK140" i="24"/>
  <c r="EK138" i="24"/>
  <c r="HA138" i="24"/>
  <c r="HA139" i="24"/>
  <c r="HA140" i="24"/>
  <c r="HA141" i="24"/>
  <c r="F139" i="24"/>
  <c r="F141" i="24"/>
  <c r="F138" i="24"/>
  <c r="F140" i="24"/>
  <c r="GD141" i="24"/>
  <c r="GD140" i="24"/>
  <c r="GD139" i="24"/>
  <c r="GD138" i="24"/>
  <c r="FB138" i="24"/>
  <c r="FB141" i="24"/>
  <c r="FB139" i="24"/>
  <c r="FB140" i="24"/>
  <c r="HR141" i="24"/>
  <c r="HR140" i="24"/>
  <c r="HR138" i="24"/>
  <c r="HR139" i="24"/>
  <c r="IQ138" i="24"/>
  <c r="IQ141" i="24"/>
  <c r="IQ140" i="24"/>
  <c r="IQ139" i="24"/>
  <c r="BA140" i="24"/>
  <c r="BA141" i="24"/>
  <c r="BA139" i="24"/>
  <c r="BA138" i="24"/>
  <c r="IR139" i="24"/>
  <c r="IR138" i="24"/>
  <c r="IR141" i="24"/>
  <c r="IR140" i="24"/>
  <c r="JO138" i="24"/>
  <c r="JO139" i="24"/>
  <c r="JO140" i="24"/>
  <c r="JO141" i="24"/>
  <c r="DO140" i="24"/>
  <c r="DO139" i="24"/>
  <c r="DO138" i="24"/>
  <c r="DO141" i="24"/>
  <c r="AN139" i="24"/>
  <c r="AN138" i="24"/>
  <c r="AN140" i="24"/>
  <c r="AN141" i="24"/>
  <c r="DR140" i="24"/>
  <c r="DR138" i="24"/>
  <c r="DR141" i="24"/>
  <c r="DR139" i="24"/>
  <c r="V138" i="24"/>
  <c r="V141" i="24"/>
  <c r="V139" i="24"/>
  <c r="V140" i="24"/>
  <c r="GO140" i="24"/>
  <c r="GO139" i="24"/>
  <c r="GO141" i="24"/>
  <c r="GO138" i="24"/>
  <c r="EW138" i="24"/>
  <c r="EW140" i="24"/>
  <c r="EW139" i="24"/>
  <c r="EW141" i="24"/>
  <c r="FM140" i="24"/>
  <c r="FM139" i="24"/>
  <c r="FM141" i="24"/>
  <c r="FM138" i="24"/>
  <c r="FI140" i="24"/>
  <c r="FI141" i="24"/>
  <c r="FI139" i="24"/>
  <c r="FI138" i="24"/>
  <c r="IP140" i="24"/>
  <c r="IP138" i="24"/>
  <c r="IP139" i="24"/>
  <c r="IP141" i="24"/>
  <c r="CK140" i="24"/>
  <c r="CK138" i="24"/>
  <c r="CK139" i="24"/>
  <c r="CK141" i="24"/>
  <c r="AK140" i="24"/>
  <c r="AK141" i="24"/>
  <c r="AK139" i="24"/>
  <c r="AK138" i="24"/>
  <c r="Z139" i="24"/>
  <c r="Z140" i="24"/>
  <c r="Z141" i="24"/>
  <c r="Z138" i="24"/>
  <c r="AE138" i="24"/>
  <c r="AE140" i="24"/>
  <c r="AE141" i="24"/>
  <c r="AE139" i="24"/>
  <c r="EL138" i="24"/>
  <c r="EL139" i="24"/>
  <c r="EL140" i="24"/>
  <c r="EL141" i="24"/>
  <c r="IN139" i="24"/>
  <c r="IN140" i="24"/>
  <c r="IN141" i="24"/>
  <c r="IN138" i="24"/>
  <c r="JN140" i="24"/>
  <c r="JN139" i="24"/>
  <c r="JN141" i="24"/>
  <c r="JN138" i="24"/>
  <c r="FO138" i="24"/>
  <c r="FO140" i="24"/>
  <c r="FO139" i="24"/>
  <c r="FO141" i="24"/>
  <c r="EZ141" i="24"/>
  <c r="EZ138" i="24"/>
  <c r="EZ140" i="24"/>
  <c r="EZ139" i="24"/>
  <c r="DG138" i="24"/>
  <c r="DG141" i="24"/>
  <c r="DG140" i="24"/>
  <c r="DG139" i="24"/>
  <c r="O138" i="24"/>
  <c r="O140" i="24"/>
  <c r="O141" i="24"/>
  <c r="O139" i="24"/>
  <c r="DM140" i="24"/>
  <c r="DM141" i="24"/>
  <c r="DM138" i="24"/>
  <c r="DM139" i="24"/>
  <c r="HT139" i="24"/>
  <c r="HT138" i="24"/>
  <c r="HT140" i="24"/>
  <c r="HT141" i="24"/>
  <c r="AT138" i="24"/>
  <c r="AT139" i="24"/>
  <c r="AT140" i="24"/>
  <c r="AT141" i="24"/>
  <c r="ER138" i="24"/>
  <c r="ER141" i="24"/>
  <c r="ER139" i="24"/>
  <c r="ER140" i="24"/>
  <c r="BY141" i="24"/>
  <c r="BY138" i="24"/>
  <c r="BY139" i="24"/>
  <c r="BY140" i="24"/>
  <c r="H3" i="48"/>
  <c r="P4" i="48"/>
  <c r="N140" i="27"/>
  <c r="N139" i="27"/>
  <c r="N138" i="27"/>
  <c r="N141" i="27"/>
  <c r="CI141" i="27"/>
  <c r="CI140" i="27"/>
  <c r="CI139" i="27"/>
  <c r="CI138" i="27"/>
  <c r="HQ141" i="27"/>
  <c r="HQ139" i="27"/>
  <c r="HQ140" i="27"/>
  <c r="HQ138" i="27"/>
  <c r="EH139" i="27"/>
  <c r="EH141" i="27"/>
  <c r="EH138" i="27"/>
  <c r="EH140" i="27"/>
  <c r="FK140" i="27"/>
  <c r="FK138" i="27"/>
  <c r="FK139" i="27"/>
  <c r="FK141" i="27"/>
  <c r="IP139" i="27"/>
  <c r="IP138" i="27"/>
  <c r="IP141" i="27"/>
  <c r="IP140" i="27"/>
  <c r="CJ140" i="27"/>
  <c r="CJ139" i="27"/>
  <c r="CJ138" i="27"/>
  <c r="CJ141" i="27"/>
  <c r="JB140" i="27"/>
  <c r="JB141" i="27"/>
  <c r="JB138" i="27"/>
  <c r="JB139" i="27"/>
  <c r="CO139" i="27"/>
  <c r="CO140" i="27"/>
  <c r="CO138" i="27"/>
  <c r="CO141" i="27"/>
  <c r="AO140" i="27"/>
  <c r="AO139" i="27"/>
  <c r="AO141" i="27"/>
  <c r="AO138" i="27"/>
  <c r="DJ139" i="27"/>
  <c r="DJ140" i="27"/>
  <c r="DJ138" i="27"/>
  <c r="DJ141" i="27"/>
  <c r="HE139" i="27"/>
  <c r="HE140" i="27"/>
  <c r="HE141" i="27"/>
  <c r="HE138" i="27"/>
  <c r="ET139" i="27"/>
  <c r="ET138" i="27"/>
  <c r="ET140" i="27"/>
  <c r="ET141" i="27"/>
  <c r="V139" i="27"/>
  <c r="V141" i="27"/>
  <c r="V138" i="27"/>
  <c r="V140" i="27"/>
  <c r="IA138" i="27"/>
  <c r="IA141" i="27"/>
  <c r="IA139" i="27"/>
  <c r="IA140" i="27"/>
  <c r="DG140" i="27"/>
  <c r="DG141" i="27"/>
  <c r="DG138" i="27"/>
  <c r="DG139" i="27"/>
  <c r="FF140" i="27"/>
  <c r="FF139" i="27"/>
  <c r="FF138" i="27"/>
  <c r="FF141" i="27"/>
  <c r="EJ140" i="27"/>
  <c r="EJ139" i="27"/>
  <c r="EJ138" i="27"/>
  <c r="EJ141" i="27"/>
  <c r="BY140" i="27"/>
  <c r="BY139" i="27"/>
  <c r="BY138" i="27"/>
  <c r="BY141" i="27"/>
  <c r="K138" i="27"/>
  <c r="K140" i="27"/>
  <c r="K139" i="27"/>
  <c r="K141" i="27"/>
  <c r="DZ138" i="27"/>
  <c r="DZ139" i="27"/>
  <c r="DZ140" i="27"/>
  <c r="DZ141" i="27"/>
  <c r="GQ141" i="27"/>
  <c r="GQ139" i="27"/>
  <c r="GQ140" i="27"/>
  <c r="GQ138" i="27"/>
  <c r="JM138" i="27"/>
  <c r="JM140" i="27"/>
  <c r="JM141" i="27"/>
  <c r="JM139" i="27"/>
  <c r="JO138" i="27"/>
  <c r="JO141" i="27"/>
  <c r="JO139" i="27"/>
  <c r="JO140" i="27"/>
  <c r="FW140" i="27"/>
  <c r="FW141" i="27"/>
  <c r="FW139" i="27"/>
  <c r="FW138" i="27"/>
  <c r="FH140" i="27"/>
  <c r="FH139" i="27"/>
  <c r="FH138" i="27"/>
  <c r="FH141" i="27"/>
  <c r="IE139" i="27"/>
  <c r="IE140" i="27"/>
  <c r="IE138" i="27"/>
  <c r="IE141" i="27"/>
  <c r="S141" i="27"/>
  <c r="S139" i="27"/>
  <c r="S138" i="27"/>
  <c r="S140" i="27"/>
  <c r="HZ141" i="27"/>
  <c r="HZ138" i="27"/>
  <c r="HZ140" i="27"/>
  <c r="HZ139" i="27"/>
  <c r="BD141" i="27"/>
  <c r="BD138" i="27"/>
  <c r="BD139" i="27"/>
  <c r="BD140" i="27"/>
  <c r="DO141" i="27"/>
  <c r="DO139" i="27"/>
  <c r="DO138" i="27"/>
  <c r="DO140" i="27"/>
  <c r="IF140" i="27"/>
  <c r="IF138" i="27"/>
  <c r="IF139" i="27"/>
  <c r="IF141" i="27"/>
  <c r="DH139" i="27"/>
  <c r="DH138" i="27"/>
  <c r="DH141" i="27"/>
  <c r="DH140" i="27"/>
  <c r="CC138" i="27"/>
  <c r="CC141" i="27"/>
  <c r="CC139" i="27"/>
  <c r="CC140" i="27"/>
  <c r="CT138" i="27"/>
  <c r="CT140" i="27"/>
  <c r="CT141" i="27"/>
  <c r="CT139" i="27"/>
  <c r="CL141" i="27"/>
  <c r="CL140" i="27"/>
  <c r="CL138" i="27"/>
  <c r="CL139" i="27"/>
  <c r="HO141" i="27"/>
  <c r="HO138" i="27"/>
  <c r="HO140" i="27"/>
  <c r="HO139" i="27"/>
  <c r="GT139" i="27"/>
  <c r="GT141" i="27"/>
  <c r="GT138" i="27"/>
  <c r="GT140" i="27"/>
  <c r="DY139" i="27"/>
  <c r="DY138" i="27"/>
  <c r="DY140" i="27"/>
  <c r="DY141" i="27"/>
  <c r="HW138" i="27"/>
  <c r="HW140" i="27"/>
  <c r="HW141" i="27"/>
  <c r="HW139" i="27"/>
  <c r="EV138" i="27"/>
  <c r="EV139" i="27"/>
  <c r="EV140" i="27"/>
  <c r="EV141" i="27"/>
  <c r="BE141" i="27"/>
  <c r="BE140" i="27"/>
  <c r="BE138" i="27"/>
  <c r="BE139" i="27"/>
  <c r="DQ141" i="27"/>
  <c r="DQ139" i="27"/>
  <c r="DQ138" i="27"/>
  <c r="DQ140" i="27"/>
  <c r="BU138" i="27"/>
  <c r="BU139" i="27"/>
  <c r="BU140" i="27"/>
  <c r="BU141" i="27"/>
  <c r="EL139" i="27"/>
  <c r="EL138" i="27"/>
  <c r="EL140" i="27"/>
  <c r="EL141" i="27"/>
  <c r="L141" i="27"/>
  <c r="L139" i="27"/>
  <c r="L140" i="27"/>
  <c r="L138" i="27"/>
  <c r="IS138" i="27"/>
  <c r="IS140" i="27"/>
  <c r="IS139" i="27"/>
  <c r="IS141" i="27"/>
  <c r="FJ140" i="27"/>
  <c r="FJ138" i="27"/>
  <c r="FJ139" i="27"/>
  <c r="FJ141" i="27"/>
  <c r="AL140" i="27"/>
  <c r="AL139" i="27"/>
  <c r="AL138" i="27"/>
  <c r="AL141" i="27"/>
  <c r="T140" i="27"/>
  <c r="T138" i="27"/>
  <c r="T141" i="27"/>
  <c r="T139" i="27"/>
  <c r="DW141" i="27"/>
  <c r="DW138" i="27"/>
  <c r="DW139" i="27"/>
  <c r="DW140" i="27"/>
  <c r="CZ139" i="27"/>
  <c r="CZ138" i="27"/>
  <c r="CZ141" i="27"/>
  <c r="CZ140" i="27"/>
  <c r="U139" i="27"/>
  <c r="U138" i="27"/>
  <c r="U140" i="27"/>
  <c r="U141" i="27"/>
  <c r="JJ140" i="27"/>
  <c r="JJ138" i="27"/>
  <c r="JJ141" i="27"/>
  <c r="JJ139" i="27"/>
  <c r="BT140" i="27"/>
  <c r="BT139" i="27"/>
  <c r="BT138" i="27"/>
  <c r="BT141" i="27"/>
  <c r="EO139" i="27"/>
  <c r="EO138" i="27"/>
  <c r="EO140" i="27"/>
  <c r="EO141" i="27"/>
  <c r="DK140" i="27"/>
  <c r="DK138" i="27"/>
  <c r="DK141" i="27"/>
  <c r="DK139" i="27"/>
  <c r="HM140" i="27"/>
  <c r="HM141" i="27"/>
  <c r="HM139" i="27"/>
  <c r="HM138" i="27"/>
  <c r="CM141" i="27"/>
  <c r="CM138" i="27"/>
  <c r="CM139" i="27"/>
  <c r="CM140" i="27"/>
  <c r="DR141" i="27"/>
  <c r="DR138" i="27"/>
  <c r="DR140" i="27"/>
  <c r="DR139" i="27"/>
  <c r="HC139" i="27"/>
  <c r="HC141" i="27"/>
  <c r="HC140" i="27"/>
  <c r="HC138" i="27"/>
  <c r="JC140" i="27"/>
  <c r="JC141" i="27"/>
  <c r="JC139" i="27"/>
  <c r="JC138" i="27"/>
  <c r="HD141" i="27"/>
  <c r="HD138" i="27"/>
  <c r="HD139" i="27"/>
  <c r="HD140" i="27"/>
  <c r="CE139" i="27"/>
  <c r="CE141" i="27"/>
  <c r="CE140" i="27"/>
  <c r="CE138" i="27"/>
  <c r="JP138" i="27"/>
  <c r="JP141" i="27"/>
  <c r="JP140" i="27"/>
  <c r="JP139" i="27"/>
  <c r="HP141" i="27"/>
  <c r="HP140" i="27"/>
  <c r="HP139" i="27"/>
  <c r="HP138" i="27"/>
  <c r="CR141" i="27"/>
  <c r="CR138" i="27"/>
  <c r="CR140" i="27"/>
  <c r="CR139" i="27"/>
  <c r="AJ4" i="48"/>
  <c r="FG140" i="38"/>
  <c r="FG139" i="38"/>
  <c r="FG138" i="38"/>
  <c r="FG141" i="38"/>
  <c r="GZ141" i="38"/>
  <c r="GZ138" i="38"/>
  <c r="GZ139" i="38"/>
  <c r="GZ140" i="38"/>
  <c r="R139" i="38"/>
  <c r="R141" i="38"/>
  <c r="R138" i="38"/>
  <c r="R140" i="38"/>
  <c r="AU139" i="38"/>
  <c r="AU140" i="38"/>
  <c r="AU138" i="38"/>
  <c r="AU141" i="38"/>
  <c r="CN140" i="38"/>
  <c r="CN141" i="38"/>
  <c r="CN138" i="38"/>
  <c r="CN139" i="38"/>
  <c r="EO139" i="38"/>
  <c r="EO141" i="38"/>
  <c r="EO138" i="38"/>
  <c r="EO140" i="38"/>
  <c r="F139" i="38"/>
  <c r="F138" i="38"/>
  <c r="F140" i="38"/>
  <c r="F141" i="38"/>
  <c r="DJ141" i="38"/>
  <c r="DJ138" i="38"/>
  <c r="DJ139" i="38"/>
  <c r="DJ140" i="38"/>
  <c r="DV138" i="38"/>
  <c r="DV140" i="38"/>
  <c r="DV141" i="38"/>
  <c r="DV139" i="38"/>
  <c r="IG138" i="38"/>
  <c r="IG140" i="38"/>
  <c r="IG141" i="38"/>
  <c r="IG139" i="38"/>
  <c r="DP138" i="38"/>
  <c r="DP139" i="38"/>
  <c r="DP140" i="38"/>
  <c r="DP141" i="38"/>
  <c r="FW138" i="38"/>
  <c r="FW139" i="38"/>
  <c r="FW141" i="38"/>
  <c r="FW140" i="38"/>
  <c r="IH138" i="38"/>
  <c r="IH141" i="38"/>
  <c r="IH140" i="38"/>
  <c r="IH139" i="38"/>
  <c r="AH139" i="38"/>
  <c r="AH140" i="38"/>
  <c r="AH141" i="38"/>
  <c r="AH138" i="38"/>
  <c r="FO139" i="38"/>
  <c r="FO138" i="38"/>
  <c r="FO140" i="38"/>
  <c r="FO141" i="38"/>
  <c r="O139" i="38"/>
  <c r="O140" i="38"/>
  <c r="O138" i="38"/>
  <c r="O141" i="38"/>
  <c r="AL138" i="38"/>
  <c r="AL141" i="38"/>
  <c r="AL140" i="38"/>
  <c r="AL139" i="38"/>
  <c r="AS139" i="38"/>
  <c r="AS140" i="38"/>
  <c r="AS138" i="38"/>
  <c r="AS141" i="38"/>
  <c r="CX139" i="38"/>
  <c r="CX141" i="38"/>
  <c r="CX140" i="38"/>
  <c r="CX138" i="38"/>
  <c r="BI138" i="38"/>
  <c r="BI140" i="38"/>
  <c r="BI141" i="38"/>
  <c r="BI139" i="38"/>
  <c r="IQ140" i="38"/>
  <c r="IQ138" i="38"/>
  <c r="IQ139" i="38"/>
  <c r="IQ141" i="38"/>
  <c r="GX139" i="38"/>
  <c r="GX141" i="38"/>
  <c r="GX138" i="38"/>
  <c r="GX140" i="38"/>
  <c r="BP141" i="38"/>
  <c r="BP139" i="38"/>
  <c r="BP140" i="38"/>
  <c r="BP138" i="38"/>
  <c r="DF140" i="38"/>
  <c r="DF139" i="38"/>
  <c r="DF141" i="38"/>
  <c r="DF138" i="38"/>
  <c r="HT141" i="38"/>
  <c r="HT139" i="38"/>
  <c r="HT140" i="38"/>
  <c r="HT138" i="38"/>
  <c r="DI138" i="38"/>
  <c r="DI140" i="38"/>
  <c r="DI141" i="38"/>
  <c r="DI139" i="38"/>
  <c r="CE138" i="38"/>
  <c r="CE139" i="38"/>
  <c r="CE141" i="38"/>
  <c r="CE140" i="38"/>
  <c r="GF140" i="38"/>
  <c r="GF141" i="38"/>
  <c r="GF138" i="38"/>
  <c r="GF139" i="38"/>
  <c r="FF138" i="38"/>
  <c r="FF141" i="38"/>
  <c r="FF140" i="38"/>
  <c r="FF139" i="38"/>
  <c r="JN139" i="38"/>
  <c r="JN138" i="38"/>
  <c r="JN141" i="38"/>
  <c r="JN140" i="38"/>
  <c r="BH140" i="38"/>
  <c r="BH139" i="38"/>
  <c r="BH138" i="38"/>
  <c r="BH141" i="38"/>
  <c r="GV140" i="38"/>
  <c r="GV139" i="38"/>
  <c r="GV141" i="38"/>
  <c r="GV138" i="38"/>
  <c r="DS138" i="38"/>
  <c r="DS140" i="38"/>
  <c r="DS141" i="38"/>
  <c r="DS139" i="38"/>
  <c r="AW138" i="38"/>
  <c r="AW139" i="38"/>
  <c r="AW140" i="38"/>
  <c r="AW141" i="38"/>
  <c r="X140" i="38"/>
  <c r="X138" i="38"/>
  <c r="X141" i="38"/>
  <c r="X139" i="38"/>
  <c r="BX139" i="38"/>
  <c r="BX141" i="38"/>
  <c r="BX140" i="38"/>
  <c r="BX138" i="38"/>
  <c r="H138" i="38"/>
  <c r="H141" i="38"/>
  <c r="H140" i="38"/>
  <c r="H139" i="38"/>
  <c r="BT139" i="38"/>
  <c r="BT140" i="38"/>
  <c r="BT141" i="38"/>
  <c r="BT138" i="38"/>
  <c r="BF139" i="38"/>
  <c r="BF140" i="38"/>
  <c r="BF138" i="38"/>
  <c r="BF141" i="38"/>
  <c r="IJ141" i="38"/>
  <c r="IJ139" i="38"/>
  <c r="IJ138" i="38"/>
  <c r="IJ140" i="38"/>
  <c r="HX138" i="38"/>
  <c r="HX139" i="38"/>
  <c r="HX141" i="38"/>
  <c r="HX140" i="38"/>
  <c r="GC139" i="38"/>
  <c r="GC138" i="38"/>
  <c r="GC140" i="38"/>
  <c r="GC141" i="38"/>
  <c r="CA138" i="38"/>
  <c r="CA139" i="38"/>
  <c r="CA140" i="38"/>
  <c r="CA141" i="38"/>
  <c r="DG139" i="38"/>
  <c r="DG141" i="38"/>
  <c r="DG140" i="38"/>
  <c r="DG138" i="38"/>
  <c r="AC140" i="38"/>
  <c r="AC141" i="38"/>
  <c r="AC138" i="38"/>
  <c r="AC139" i="38"/>
  <c r="GK138" i="38"/>
  <c r="GK141" i="38"/>
  <c r="GK139" i="38"/>
  <c r="GK140" i="38"/>
  <c r="Q138" i="38"/>
  <c r="Q139" i="38"/>
  <c r="Q140" i="38"/>
  <c r="Q141" i="38"/>
  <c r="HS138" i="38"/>
  <c r="HS139" i="38"/>
  <c r="HS141" i="38"/>
  <c r="HS140" i="38"/>
  <c r="CF140" i="38"/>
  <c r="CF138" i="38"/>
  <c r="CF141" i="38"/>
  <c r="CF139" i="38"/>
  <c r="FU138" i="38"/>
  <c r="FU139" i="38"/>
  <c r="FU141" i="38"/>
  <c r="FU140" i="38"/>
  <c r="BD138" i="38"/>
  <c r="BD141" i="38"/>
  <c r="BD139" i="38"/>
  <c r="BD140" i="38"/>
  <c r="EA140" i="38"/>
  <c r="EA141" i="38"/>
  <c r="EA138" i="38"/>
  <c r="EA139" i="38"/>
  <c r="HH140" i="38"/>
  <c r="HH141" i="38"/>
  <c r="HH138" i="38"/>
  <c r="HH139" i="38"/>
  <c r="AZ141" i="38"/>
  <c r="AZ139" i="38"/>
  <c r="AZ140" i="38"/>
  <c r="AZ138" i="38"/>
  <c r="IK139" i="38"/>
  <c r="IK138" i="38"/>
  <c r="IK140" i="38"/>
  <c r="IK141" i="38"/>
  <c r="CZ141" i="38"/>
  <c r="CZ138" i="38"/>
  <c r="CZ139" i="38"/>
  <c r="CZ140" i="38"/>
  <c r="BE138" i="38"/>
  <c r="BE140" i="38"/>
  <c r="BE139" i="38"/>
  <c r="BE141" i="38"/>
  <c r="HF139" i="38"/>
  <c r="HF138" i="38"/>
  <c r="HF141" i="38"/>
  <c r="HF140" i="38"/>
  <c r="BS139" i="38"/>
  <c r="BS141" i="38"/>
  <c r="BS140" i="38"/>
  <c r="BS138" i="38"/>
  <c r="L140" i="38"/>
  <c r="L139" i="38"/>
  <c r="L141" i="38"/>
  <c r="L138" i="38"/>
  <c r="DT141" i="38"/>
  <c r="DT139" i="38"/>
  <c r="DT138" i="38"/>
  <c r="DT140" i="38"/>
  <c r="AV139" i="38"/>
  <c r="AV141" i="38"/>
  <c r="AV140" i="38"/>
  <c r="AV138" i="38"/>
  <c r="AK141" i="38"/>
  <c r="AK140" i="38"/>
  <c r="AK138" i="38"/>
  <c r="AK139" i="38"/>
  <c r="AX139" i="38"/>
  <c r="AX141" i="38"/>
  <c r="AX138" i="38"/>
  <c r="AX140" i="38"/>
  <c r="EE139" i="38"/>
  <c r="EE141" i="38"/>
  <c r="EE138" i="38"/>
  <c r="EE140" i="38"/>
  <c r="EU138" i="38"/>
  <c r="EU139" i="38"/>
  <c r="EU140" i="38"/>
  <c r="EU141" i="38"/>
  <c r="FQ139" i="38"/>
  <c r="FQ140" i="38"/>
  <c r="FQ138" i="38"/>
  <c r="FQ141" i="38"/>
  <c r="IO138" i="24"/>
  <c r="IO139" i="24"/>
  <c r="IO141" i="24"/>
  <c r="IO140" i="24"/>
  <c r="EP140" i="24"/>
  <c r="EP138" i="24"/>
  <c r="EP139" i="24"/>
  <c r="EP141" i="24"/>
  <c r="CC141" i="24"/>
  <c r="CC138" i="24"/>
  <c r="CC139" i="24"/>
  <c r="CC140" i="24"/>
  <c r="J138" i="24"/>
  <c r="J141" i="24"/>
  <c r="J140" i="24"/>
  <c r="J139" i="24"/>
  <c r="GB139" i="24"/>
  <c r="GB138" i="24"/>
  <c r="GB140" i="24"/>
  <c r="GB141" i="24"/>
  <c r="EJ140" i="24"/>
  <c r="EJ138" i="24"/>
  <c r="EJ139" i="24"/>
  <c r="EJ141" i="24"/>
  <c r="AM141" i="24"/>
  <c r="AM139" i="24"/>
  <c r="AM140" i="24"/>
  <c r="AM138" i="24"/>
  <c r="AF139" i="24"/>
  <c r="AF138" i="24"/>
  <c r="AF141" i="24"/>
  <c r="AF140" i="24"/>
  <c r="EY139" i="24"/>
  <c r="EY140" i="24"/>
  <c r="EY141" i="24"/>
  <c r="EY138" i="24"/>
  <c r="AZ138" i="24"/>
  <c r="AZ140" i="24"/>
  <c r="AZ139" i="24"/>
  <c r="AZ141" i="24"/>
  <c r="GH141" i="24"/>
  <c r="GH140" i="24"/>
  <c r="GH138" i="24"/>
  <c r="GH139" i="24"/>
  <c r="HQ140" i="24"/>
  <c r="HQ141" i="24"/>
  <c r="HQ138" i="24"/>
  <c r="HQ139" i="24"/>
  <c r="IL138" i="24"/>
  <c r="IL139" i="24"/>
  <c r="IL140" i="24"/>
  <c r="IL141" i="24"/>
  <c r="GZ139" i="24"/>
  <c r="GZ141" i="24"/>
  <c r="GZ138" i="24"/>
  <c r="GZ140" i="24"/>
  <c r="IE138" i="24"/>
  <c r="IE139" i="24"/>
  <c r="IE140" i="24"/>
  <c r="IE141" i="24"/>
  <c r="DU140" i="24"/>
  <c r="DU138" i="24"/>
  <c r="DU139" i="24"/>
  <c r="DU141" i="24"/>
  <c r="AU139" i="24"/>
  <c r="AU141" i="24"/>
  <c r="AU138" i="24"/>
  <c r="AU140" i="24"/>
  <c r="W140" i="24"/>
  <c r="W141" i="24"/>
  <c r="W139" i="24"/>
  <c r="W138" i="24"/>
  <c r="DQ138" i="24"/>
  <c r="DQ140" i="24"/>
  <c r="DQ139" i="24"/>
  <c r="DQ141" i="24"/>
  <c r="GM141" i="24"/>
  <c r="GM139" i="24"/>
  <c r="GM138" i="24"/>
  <c r="GM140" i="24"/>
  <c r="U140" i="24"/>
  <c r="U141" i="24"/>
  <c r="U139" i="24"/>
  <c r="U138" i="24"/>
  <c r="IZ139" i="24"/>
  <c r="IZ140" i="24"/>
  <c r="IZ138" i="24"/>
  <c r="IZ141" i="24"/>
  <c r="JK139" i="24"/>
  <c r="JK138" i="24"/>
  <c r="JK140" i="24"/>
  <c r="JK141" i="24"/>
  <c r="CG141" i="24"/>
  <c r="CG139" i="24"/>
  <c r="CG138" i="24"/>
  <c r="CG140" i="24"/>
  <c r="DD140" i="24"/>
  <c r="DD138" i="24"/>
  <c r="DD141" i="24"/>
  <c r="DD139" i="24"/>
  <c r="DK138" i="24"/>
  <c r="DK140" i="24"/>
  <c r="DK139" i="24"/>
  <c r="DK141" i="24"/>
  <c r="JI138" i="24"/>
  <c r="JI139" i="24"/>
  <c r="JI141" i="24"/>
  <c r="JI140" i="24"/>
  <c r="HF140" i="24"/>
  <c r="HF138" i="24"/>
  <c r="HF139" i="24"/>
  <c r="HF141" i="24"/>
  <c r="AD138" i="24"/>
  <c r="AD141" i="24"/>
  <c r="AD139" i="24"/>
  <c r="AD140" i="24"/>
  <c r="GI138" i="24"/>
  <c r="GI140" i="24"/>
  <c r="GI141" i="24"/>
  <c r="GI139" i="24"/>
  <c r="DH140" i="24"/>
  <c r="DH141" i="24"/>
  <c r="DH138" i="24"/>
  <c r="DH139" i="24"/>
  <c r="BS141" i="24"/>
  <c r="BS139" i="24"/>
  <c r="BS138" i="24"/>
  <c r="BS140" i="24"/>
  <c r="N141" i="24"/>
  <c r="N139" i="24"/>
  <c r="N138" i="24"/>
  <c r="N140" i="24"/>
  <c r="BU138" i="24"/>
  <c r="BU139" i="24"/>
  <c r="BU140" i="24"/>
  <c r="BU141" i="24"/>
  <c r="H139" i="24"/>
  <c r="H138" i="24"/>
  <c r="H140" i="24"/>
  <c r="H141" i="24"/>
  <c r="CW141" i="24"/>
  <c r="CW140" i="24"/>
  <c r="CW138" i="24"/>
  <c r="CW139" i="24"/>
  <c r="EC139" i="24"/>
  <c r="EC141" i="24"/>
  <c r="EC140" i="24"/>
  <c r="EC138" i="24"/>
  <c r="CQ138" i="24"/>
  <c r="CQ141" i="24"/>
  <c r="CQ140" i="24"/>
  <c r="CQ139" i="24"/>
  <c r="BC140" i="24"/>
  <c r="BC139" i="24"/>
  <c r="BC141" i="24"/>
  <c r="BC138" i="24"/>
  <c r="BV140" i="24"/>
  <c r="BV139" i="24"/>
  <c r="BV138" i="24"/>
  <c r="BV141" i="24"/>
  <c r="CH138" i="24"/>
  <c r="CH139" i="24"/>
  <c r="CH140" i="24"/>
  <c r="CH141" i="24"/>
  <c r="CV139" i="24"/>
  <c r="CV140" i="24"/>
  <c r="CV138" i="24"/>
  <c r="CV141" i="24"/>
  <c r="DL138" i="24"/>
  <c r="DL141" i="24"/>
  <c r="DL139" i="24"/>
  <c r="DL140" i="24"/>
  <c r="AS140" i="24"/>
  <c r="AS139" i="24"/>
  <c r="AS141" i="24"/>
  <c r="AS138" i="24"/>
  <c r="BW140" i="24"/>
  <c r="BW139" i="24"/>
  <c r="BW138" i="24"/>
  <c r="BW141" i="24"/>
  <c r="CU139" i="24"/>
  <c r="CU138" i="24"/>
  <c r="CU140" i="24"/>
  <c r="CU141" i="24"/>
  <c r="CX139" i="24"/>
  <c r="CX141" i="24"/>
  <c r="CX138" i="24"/>
  <c r="CX140" i="24"/>
  <c r="BM140" i="24"/>
  <c r="BM138" i="24"/>
  <c r="BM141" i="24"/>
  <c r="BM139" i="24"/>
  <c r="DX139" i="24"/>
  <c r="DX138" i="24"/>
  <c r="DX141" i="24"/>
  <c r="DX140" i="24"/>
  <c r="HY140" i="24"/>
  <c r="HY138" i="24"/>
  <c r="HY139" i="24"/>
  <c r="HY141" i="24"/>
  <c r="FL139" i="24"/>
  <c r="FL138" i="24"/>
  <c r="FL141" i="24"/>
  <c r="FL140" i="24"/>
  <c r="HZ138" i="24"/>
  <c r="HZ141" i="24"/>
  <c r="HZ140" i="24"/>
  <c r="HZ139" i="24"/>
  <c r="DC140" i="24"/>
  <c r="DC139" i="24"/>
  <c r="DC138" i="24"/>
  <c r="DC141" i="24"/>
  <c r="JM140" i="24"/>
  <c r="JM141" i="24"/>
  <c r="JM138" i="24"/>
  <c r="JM139" i="24"/>
  <c r="HV138" i="24"/>
  <c r="HV140" i="24"/>
  <c r="HV141" i="24"/>
  <c r="HV139" i="24"/>
  <c r="EV141" i="24"/>
  <c r="EV140" i="24"/>
  <c r="EV138" i="24"/>
  <c r="EV139" i="24"/>
  <c r="GF141" i="24"/>
  <c r="GF138" i="24"/>
  <c r="GF140" i="24"/>
  <c r="GF139" i="24"/>
  <c r="FA141" i="24"/>
  <c r="FA138" i="24"/>
  <c r="FA139" i="24"/>
  <c r="FA140" i="24"/>
  <c r="JP139" i="24"/>
  <c r="JP141" i="24"/>
  <c r="JP140" i="24"/>
  <c r="JP138" i="24"/>
  <c r="GW140" i="24"/>
  <c r="GW139" i="24"/>
  <c r="GW141" i="24"/>
  <c r="GW138" i="24"/>
  <c r="L3" i="48"/>
  <c r="JK138" i="27"/>
  <c r="JK140" i="27"/>
  <c r="JK141" i="27"/>
  <c r="JK139" i="27"/>
  <c r="FY138" i="27"/>
  <c r="FY139" i="27"/>
  <c r="FY140" i="27"/>
  <c r="FY141" i="27"/>
  <c r="GH138" i="27"/>
  <c r="GH140" i="27"/>
  <c r="GH141" i="27"/>
  <c r="GH139" i="27"/>
  <c r="FL141" i="27"/>
  <c r="FL138" i="27"/>
  <c r="FL140" i="27"/>
  <c r="FL139" i="27"/>
  <c r="DM141" i="27"/>
  <c r="DM138" i="27"/>
  <c r="DM140" i="27"/>
  <c r="DM139" i="27"/>
  <c r="AY141" i="27"/>
  <c r="AY139" i="27"/>
  <c r="AY140" i="27"/>
  <c r="AY138" i="27"/>
  <c r="AM139" i="27"/>
  <c r="AM138" i="27"/>
  <c r="AM141" i="27"/>
  <c r="AM140" i="27"/>
  <c r="AA139" i="27"/>
  <c r="AA141" i="27"/>
  <c r="AA138" i="27"/>
  <c r="AA140" i="27"/>
  <c r="FB138" i="27"/>
  <c r="FB141" i="27"/>
  <c r="FB140" i="27"/>
  <c r="FB139" i="27"/>
  <c r="HG140" i="27"/>
  <c r="HG138" i="27"/>
  <c r="HG141" i="27"/>
  <c r="HG139" i="27"/>
  <c r="IM139" i="27"/>
  <c r="IM140" i="27"/>
  <c r="IM138" i="27"/>
  <c r="IM141" i="27"/>
  <c r="GD141" i="27"/>
  <c r="GD140" i="27"/>
  <c r="GD138" i="27"/>
  <c r="GD139" i="27"/>
  <c r="IU138" i="27"/>
  <c r="IU141" i="27"/>
  <c r="IU139" i="27"/>
  <c r="IU140" i="27"/>
  <c r="AI140" i="27"/>
  <c r="AI138" i="27"/>
  <c r="AI141" i="27"/>
  <c r="AI139" i="27"/>
  <c r="IH141" i="27"/>
  <c r="IH138" i="27"/>
  <c r="IH140" i="27"/>
  <c r="IH139" i="27"/>
  <c r="BZ138" i="27"/>
  <c r="BZ140" i="27"/>
  <c r="BZ141" i="27"/>
  <c r="BZ139" i="27"/>
  <c r="EC141" i="27"/>
  <c r="EC140" i="27"/>
  <c r="EC138" i="27"/>
  <c r="EC139" i="27"/>
  <c r="IL138" i="27"/>
  <c r="IL141" i="27"/>
  <c r="IL139" i="27"/>
  <c r="IL140" i="27"/>
  <c r="DN139" i="27"/>
  <c r="DN141" i="27"/>
  <c r="DN138" i="27"/>
  <c r="DN140" i="27"/>
  <c r="O140" i="27"/>
  <c r="O138" i="27"/>
  <c r="O141" i="27"/>
  <c r="O139" i="27"/>
  <c r="HA141" i="27"/>
  <c r="HA140" i="27"/>
  <c r="HA138" i="27"/>
  <c r="HA139" i="27"/>
  <c r="GE141" i="27"/>
  <c r="GE140" i="27"/>
  <c r="GE138" i="27"/>
  <c r="GE139" i="27"/>
  <c r="FM140" i="27"/>
  <c r="FM139" i="27"/>
  <c r="FM138" i="27"/>
  <c r="FM141" i="27"/>
  <c r="HB139" i="27"/>
  <c r="HB138" i="27"/>
  <c r="HB141" i="27"/>
  <c r="HB140" i="27"/>
  <c r="CK138" i="27"/>
  <c r="CK140" i="27"/>
  <c r="CK139" i="27"/>
  <c r="CK141" i="27"/>
  <c r="FU140" i="27"/>
  <c r="FU139" i="27"/>
  <c r="FU141" i="27"/>
  <c r="FU138" i="27"/>
  <c r="M140" i="27"/>
  <c r="M139" i="27"/>
  <c r="M138" i="27"/>
  <c r="M141" i="27"/>
  <c r="CP138" i="27"/>
  <c r="CP141" i="27"/>
  <c r="CP140" i="27"/>
  <c r="CP139" i="27"/>
  <c r="GC140" i="27"/>
  <c r="GC138" i="27"/>
  <c r="GC139" i="27"/>
  <c r="GC141" i="27"/>
  <c r="GY138" i="27"/>
  <c r="GY140" i="27"/>
  <c r="GY139" i="27"/>
  <c r="GY141" i="27"/>
  <c r="GB141" i="27"/>
  <c r="GB139" i="27"/>
  <c r="GB138" i="27"/>
  <c r="GB140" i="27"/>
  <c r="AX139" i="27"/>
  <c r="AX140" i="27"/>
  <c r="AX141" i="27"/>
  <c r="AX138" i="27"/>
  <c r="AU138" i="27"/>
  <c r="AU140" i="27"/>
  <c r="AU139" i="27"/>
  <c r="AU141" i="27"/>
  <c r="GZ139" i="27"/>
  <c r="GZ141" i="27"/>
  <c r="GZ138" i="27"/>
  <c r="GZ140" i="27"/>
  <c r="CB141" i="27"/>
  <c r="CB138" i="27"/>
  <c r="CB139" i="27"/>
  <c r="CB140" i="27"/>
  <c r="HR138" i="27"/>
  <c r="HR140" i="27"/>
  <c r="HR141" i="27"/>
  <c r="HR139" i="27"/>
  <c r="FO138" i="27"/>
  <c r="FO140" i="27"/>
  <c r="FO139" i="27"/>
  <c r="FO141" i="27"/>
  <c r="HI139" i="27"/>
  <c r="HI141" i="27"/>
  <c r="HI138" i="27"/>
  <c r="HI140" i="27"/>
  <c r="BV139" i="27"/>
  <c r="BV138" i="27"/>
  <c r="BV141" i="27"/>
  <c r="BV140" i="27"/>
  <c r="DI138" i="27"/>
  <c r="DI141" i="27"/>
  <c r="DI139" i="27"/>
  <c r="DI140" i="27"/>
  <c r="FG138" i="27"/>
  <c r="FG139" i="27"/>
  <c r="FG141" i="27"/>
  <c r="FG140" i="27"/>
  <c r="GL138" i="27"/>
  <c r="GL139" i="27"/>
  <c r="GL140" i="27"/>
  <c r="GL141" i="27"/>
  <c r="JI141" i="27"/>
  <c r="JI138" i="27"/>
  <c r="JI139" i="27"/>
  <c r="JI140" i="27"/>
  <c r="AD138" i="27"/>
  <c r="AD139" i="27"/>
  <c r="AD140" i="27"/>
  <c r="AD141" i="27"/>
  <c r="HN138" i="27"/>
  <c r="HN140" i="27"/>
  <c r="HN141" i="27"/>
  <c r="HN139" i="27"/>
  <c r="BK139" i="27"/>
  <c r="BK141" i="27"/>
  <c r="BK140" i="27"/>
  <c r="BK138" i="27"/>
  <c r="CN140" i="27"/>
  <c r="CN138" i="27"/>
  <c r="CN141" i="27"/>
  <c r="CN139" i="27"/>
  <c r="FQ138" i="27"/>
  <c r="FQ139" i="27"/>
  <c r="FQ140" i="27"/>
  <c r="FQ141" i="27"/>
  <c r="JF140" i="27"/>
  <c r="JF141" i="27"/>
  <c r="JF138" i="27"/>
  <c r="JF139" i="27"/>
  <c r="ED140" i="27"/>
  <c r="ED138" i="27"/>
  <c r="ED141" i="27"/>
  <c r="ED139" i="27"/>
  <c r="JA140" i="27"/>
  <c r="JA139" i="27"/>
  <c r="JA138" i="27"/>
  <c r="JA141" i="27"/>
  <c r="CW140" i="27"/>
  <c r="CW139" i="27"/>
  <c r="CW138" i="27"/>
  <c r="CW141" i="27"/>
  <c r="F141" i="27"/>
  <c r="F140" i="27"/>
  <c r="F139" i="27"/>
  <c r="F138" i="27"/>
  <c r="AK140" i="27"/>
  <c r="AK138" i="27"/>
  <c r="AK141" i="27"/>
  <c r="AK139" i="27"/>
  <c r="JD140" i="27"/>
  <c r="JD139" i="27"/>
  <c r="JD141" i="27"/>
  <c r="JD138" i="27"/>
  <c r="EP139" i="27"/>
  <c r="EP138" i="27"/>
  <c r="EP140" i="27"/>
  <c r="EP141" i="27"/>
  <c r="AG138" i="27"/>
  <c r="AG140" i="27"/>
  <c r="AG139" i="27"/>
  <c r="AG141" i="27"/>
  <c r="IR138" i="27"/>
  <c r="IR140" i="27"/>
  <c r="IR141" i="27"/>
  <c r="IR139" i="27"/>
  <c r="DS140" i="27"/>
  <c r="DS138" i="27"/>
  <c r="DS141" i="27"/>
  <c r="DS139" i="27"/>
  <c r="AT140" i="27"/>
  <c r="AT138" i="27"/>
  <c r="AT139" i="27"/>
  <c r="AT141" i="27"/>
  <c r="FA139" i="27"/>
  <c r="FA141" i="27"/>
  <c r="FA140" i="27"/>
  <c r="FA138" i="27"/>
  <c r="EI138" i="27"/>
  <c r="EI140" i="27"/>
  <c r="EI141" i="27"/>
  <c r="EI139" i="27"/>
  <c r="FN139" i="27"/>
  <c r="FN141" i="27"/>
  <c r="FN138" i="27"/>
  <c r="FN140" i="27"/>
  <c r="AH138" i="27"/>
  <c r="AH139" i="27"/>
  <c r="AH140" i="27"/>
  <c r="AH141" i="27"/>
  <c r="G141" i="27"/>
  <c r="G139" i="27"/>
  <c r="G140" i="27"/>
  <c r="G138" i="27"/>
  <c r="GJ141" i="27"/>
  <c r="GJ140" i="27"/>
  <c r="GJ138" i="27"/>
  <c r="GJ139" i="27"/>
  <c r="BL141" i="27"/>
  <c r="BL140" i="27"/>
  <c r="BL139" i="27"/>
  <c r="BL138" i="27"/>
  <c r="AP139" i="27"/>
  <c r="AP138" i="27"/>
  <c r="AP141" i="27"/>
  <c r="AP140" i="27"/>
  <c r="AJ3" i="48"/>
  <c r="CQ140" i="38"/>
  <c r="CQ139" i="38"/>
  <c r="CQ138" i="38"/>
  <c r="CQ141" i="38"/>
  <c r="FE138" i="38"/>
  <c r="FE139" i="38"/>
  <c r="FE140" i="38"/>
  <c r="FE141" i="38"/>
  <c r="IO139" i="38"/>
  <c r="IO138" i="38"/>
  <c r="IO140" i="38"/>
  <c r="IO141" i="38"/>
  <c r="FC138" i="38"/>
  <c r="FC139" i="38"/>
  <c r="FC140" i="38"/>
  <c r="FC141" i="38"/>
  <c r="FA141" i="38"/>
  <c r="FA140" i="38"/>
  <c r="FA138" i="38"/>
  <c r="FA139" i="38"/>
  <c r="EM141" i="38"/>
  <c r="EM140" i="38"/>
  <c r="EM138" i="38"/>
  <c r="EM139" i="38"/>
  <c r="DU140" i="38"/>
  <c r="DU141" i="38"/>
  <c r="DU139" i="38"/>
  <c r="DU138" i="38"/>
  <c r="ER141" i="38"/>
  <c r="ER140" i="38"/>
  <c r="ER138" i="38"/>
  <c r="ER139" i="38"/>
  <c r="JB139" i="38"/>
  <c r="JB138" i="38"/>
  <c r="JB140" i="38"/>
  <c r="JB141" i="38"/>
  <c r="BM138" i="38"/>
  <c r="BM139" i="38"/>
  <c r="BM140" i="38"/>
  <c r="BM141" i="38"/>
  <c r="GY139" i="38"/>
  <c r="GY141" i="38"/>
  <c r="GY138" i="38"/>
  <c r="GY140" i="38"/>
  <c r="BA139" i="38"/>
  <c r="BA140" i="38"/>
  <c r="BA141" i="38"/>
  <c r="BA138" i="38"/>
  <c r="DN139" i="38"/>
  <c r="DN138" i="38"/>
  <c r="DN141" i="38"/>
  <c r="DN140" i="38"/>
  <c r="DH138" i="38"/>
  <c r="DH140" i="38"/>
  <c r="DH139" i="38"/>
  <c r="DH141" i="38"/>
  <c r="CW138" i="38"/>
  <c r="CW141" i="38"/>
  <c r="CW140" i="38"/>
  <c r="CW139" i="38"/>
  <c r="EV139" i="38"/>
  <c r="EV140" i="38"/>
  <c r="EV141" i="38"/>
  <c r="EV138" i="38"/>
  <c r="EC139" i="38"/>
  <c r="EC141" i="38"/>
  <c r="EC138" i="38"/>
  <c r="EC140" i="38"/>
  <c r="CO138" i="38"/>
  <c r="CO140" i="38"/>
  <c r="CO139" i="38"/>
  <c r="CO141" i="38"/>
  <c r="DA139" i="38"/>
  <c r="DA140" i="38"/>
  <c r="DA141" i="38"/>
  <c r="DA138" i="38"/>
  <c r="HY138" i="38"/>
  <c r="HY141" i="38"/>
  <c r="HY140" i="38"/>
  <c r="HY139" i="38"/>
  <c r="BR139" i="38"/>
  <c r="BR138" i="38"/>
  <c r="BR141" i="38"/>
  <c r="BR140" i="38"/>
  <c r="JA139" i="38"/>
  <c r="JA140" i="38"/>
  <c r="JA141" i="38"/>
  <c r="JA138" i="38"/>
  <c r="DD139" i="38"/>
  <c r="DD141" i="38"/>
  <c r="DD140" i="38"/>
  <c r="DD138" i="38"/>
  <c r="FM140" i="38"/>
  <c r="FM138" i="38"/>
  <c r="FM141" i="38"/>
  <c r="FM139" i="38"/>
  <c r="FD138" i="38"/>
  <c r="FD139" i="38"/>
  <c r="FD140" i="38"/>
  <c r="FD141" i="38"/>
  <c r="HC141" i="38"/>
  <c r="HC139" i="38"/>
  <c r="HC138" i="38"/>
  <c r="HC140" i="38"/>
  <c r="V139" i="38"/>
  <c r="V140" i="38"/>
  <c r="V138" i="38"/>
  <c r="V141" i="38"/>
  <c r="IM140" i="38"/>
  <c r="IM139" i="38"/>
  <c r="IM138" i="38"/>
  <c r="IM141" i="38"/>
  <c r="G140" i="38"/>
  <c r="G141" i="38"/>
  <c r="G138" i="38"/>
  <c r="G139" i="38"/>
  <c r="CD138" i="38"/>
  <c r="CD141" i="38"/>
  <c r="CD140" i="38"/>
  <c r="CD139" i="38"/>
  <c r="HL140" i="38"/>
  <c r="HL139" i="38"/>
  <c r="HL141" i="38"/>
  <c r="HL138" i="38"/>
  <c r="AQ139" i="38"/>
  <c r="AQ140" i="38"/>
  <c r="AQ138" i="38"/>
  <c r="AQ141" i="38"/>
  <c r="IZ138" i="38"/>
  <c r="IZ139" i="38"/>
  <c r="IZ141" i="38"/>
  <c r="IZ140" i="38"/>
  <c r="EY138" i="38"/>
  <c r="EY140" i="38"/>
  <c r="EY141" i="38"/>
  <c r="EY139" i="38"/>
  <c r="CU139" i="38"/>
  <c r="CU138" i="38"/>
  <c r="CU141" i="38"/>
  <c r="CU140" i="38"/>
  <c r="GA140" i="38"/>
  <c r="GA139" i="38"/>
  <c r="GA141" i="38"/>
  <c r="GA138" i="38"/>
  <c r="BN138" i="38"/>
  <c r="BN141" i="38"/>
  <c r="BN139" i="38"/>
  <c r="BN140" i="38"/>
  <c r="BK141" i="38"/>
  <c r="BK140" i="38"/>
  <c r="BK139" i="38"/>
  <c r="BK138" i="38"/>
  <c r="AO141" i="38"/>
  <c r="AO140" i="38"/>
  <c r="AO138" i="38"/>
  <c r="AO139" i="38"/>
  <c r="FB140" i="38"/>
  <c r="FB141" i="38"/>
  <c r="FB139" i="38"/>
  <c r="FB138" i="38"/>
  <c r="AF139" i="38"/>
  <c r="AF141" i="38"/>
  <c r="AF140" i="38"/>
  <c r="AF138" i="38"/>
  <c r="DK141" i="38"/>
  <c r="DK138" i="38"/>
  <c r="DK139" i="38"/>
  <c r="DK140" i="38"/>
  <c r="EG139" i="38"/>
  <c r="EG138" i="38"/>
  <c r="EG140" i="38"/>
  <c r="EG141" i="38"/>
  <c r="AN139" i="38"/>
  <c r="AN138" i="38"/>
  <c r="AN141" i="38"/>
  <c r="AN140" i="38"/>
  <c r="DX141" i="38"/>
  <c r="DX138" i="38"/>
  <c r="DX140" i="38"/>
  <c r="DX139" i="38"/>
  <c r="FR140" i="38"/>
  <c r="FR138" i="38"/>
  <c r="FR141" i="38"/>
  <c r="FR139" i="38"/>
  <c r="CB139" i="38"/>
  <c r="CB138" i="38"/>
  <c r="CB141" i="38"/>
  <c r="CB140" i="38"/>
  <c r="AG138" i="38"/>
  <c r="AG141" i="38"/>
  <c r="AG139" i="38"/>
  <c r="AG140" i="38"/>
  <c r="BY141" i="38"/>
  <c r="BY140" i="38"/>
  <c r="BY138" i="38"/>
  <c r="BY139" i="38"/>
  <c r="JL141" i="38"/>
  <c r="JL139" i="38"/>
  <c r="JL138" i="38"/>
  <c r="JL140" i="38"/>
  <c r="AD139" i="38"/>
  <c r="AD141" i="38"/>
  <c r="AD140" i="38"/>
  <c r="AD138" i="38"/>
  <c r="HQ138" i="38"/>
  <c r="HQ139" i="38"/>
  <c r="HQ141" i="38"/>
  <c r="HQ140" i="38"/>
  <c r="S140" i="38"/>
  <c r="S141" i="38"/>
  <c r="S138" i="38"/>
  <c r="S139" i="38"/>
  <c r="AE141" i="38"/>
  <c r="AE139" i="38"/>
  <c r="AE140" i="38"/>
  <c r="AE138" i="38"/>
  <c r="Y141" i="38"/>
  <c r="Y140" i="38"/>
  <c r="Y139" i="38"/>
  <c r="Y138" i="38"/>
  <c r="W140" i="38"/>
  <c r="W139" i="38"/>
  <c r="W141" i="38"/>
  <c r="W138" i="38"/>
  <c r="AL139" i="24"/>
  <c r="AL141" i="24"/>
  <c r="AL138" i="24"/>
  <c r="AL140" i="24"/>
  <c r="HB140" i="24"/>
  <c r="HB141" i="24"/>
  <c r="HB138" i="24"/>
  <c r="HB139" i="24"/>
  <c r="IU138" i="24"/>
  <c r="IU140" i="24"/>
  <c r="IU139" i="24"/>
  <c r="IU141" i="24"/>
  <c r="S138" i="24"/>
  <c r="S139" i="24"/>
  <c r="S140" i="24"/>
  <c r="S141" i="24"/>
  <c r="CZ141" i="24"/>
  <c r="CZ139" i="24"/>
  <c r="CZ138" i="24"/>
  <c r="CZ140" i="24"/>
  <c r="ET141" i="24"/>
  <c r="ET138" i="24"/>
  <c r="ET140" i="24"/>
  <c r="ET139" i="24"/>
  <c r="AB139" i="24"/>
  <c r="AB141" i="24"/>
  <c r="AB138" i="24"/>
  <c r="AB140" i="24"/>
  <c r="GP138" i="24"/>
  <c r="GP141" i="24"/>
  <c r="GP140" i="24"/>
  <c r="GP139" i="24"/>
  <c r="JL141" i="24"/>
  <c r="JL139" i="24"/>
  <c r="JL138" i="24"/>
  <c r="JL140" i="24"/>
  <c r="EH138" i="24"/>
  <c r="EH140" i="24"/>
  <c r="EH139" i="24"/>
  <c r="EH141" i="24"/>
  <c r="HG139" i="24"/>
  <c r="HG141" i="24"/>
  <c r="HG138" i="24"/>
  <c r="HG140" i="24"/>
  <c r="FP139" i="24"/>
  <c r="FP140" i="24"/>
  <c r="FP141" i="24"/>
  <c r="FP138" i="24"/>
  <c r="BH141" i="24"/>
  <c r="BH140" i="24"/>
  <c r="BH138" i="24"/>
  <c r="BH139" i="24"/>
  <c r="FF140" i="24"/>
  <c r="FF139" i="24"/>
  <c r="FF141" i="24"/>
  <c r="FF138" i="24"/>
  <c r="BB141" i="24"/>
  <c r="BB139" i="24"/>
  <c r="BB138" i="24"/>
  <c r="BB140" i="24"/>
  <c r="BG139" i="24"/>
  <c r="BG140" i="24"/>
  <c r="BG141" i="24"/>
  <c r="BG138" i="24"/>
  <c r="DF141" i="24"/>
  <c r="DF139" i="24"/>
  <c r="DF140" i="24"/>
  <c r="DF138" i="24"/>
  <c r="FX138" i="24"/>
  <c r="FX140" i="24"/>
  <c r="FX141" i="24"/>
  <c r="FX139" i="24"/>
  <c r="DE138" i="24"/>
  <c r="DE139" i="24"/>
  <c r="DE141" i="24"/>
  <c r="DE140" i="24"/>
  <c r="CS141" i="24"/>
  <c r="CS138" i="24"/>
  <c r="CS140" i="24"/>
  <c r="CS139" i="24"/>
  <c r="CJ139" i="24"/>
  <c r="CJ141" i="24"/>
  <c r="CJ138" i="24"/>
  <c r="CJ140" i="24"/>
  <c r="HL139" i="24"/>
  <c r="HL138" i="24"/>
  <c r="HL140" i="24"/>
  <c r="HL141" i="24"/>
  <c r="R140" i="24"/>
  <c r="R141" i="24"/>
  <c r="R138" i="24"/>
  <c r="R139" i="24"/>
  <c r="FZ141" i="24"/>
  <c r="FZ138" i="24"/>
  <c r="FZ139" i="24"/>
  <c r="FZ140" i="24"/>
  <c r="IY138" i="24"/>
  <c r="IY141" i="24"/>
  <c r="IY139" i="24"/>
  <c r="IY140" i="24"/>
  <c r="FE140" i="24"/>
  <c r="FE138" i="24"/>
  <c r="FE139" i="24"/>
  <c r="FE141" i="24"/>
  <c r="GQ138" i="24"/>
  <c r="GQ139" i="24"/>
  <c r="GQ141" i="24"/>
  <c r="GQ140" i="24"/>
  <c r="CA138" i="24"/>
  <c r="CA140" i="24"/>
  <c r="CA141" i="24"/>
  <c r="CA139" i="24"/>
  <c r="G139" i="24"/>
  <c r="G138" i="24"/>
  <c r="G140" i="24"/>
  <c r="G141" i="24"/>
  <c r="IS140" i="24"/>
  <c r="IS138" i="24"/>
  <c r="IS139" i="24"/>
  <c r="IS141" i="24"/>
  <c r="HS141" i="24"/>
  <c r="HS140" i="24"/>
  <c r="HS138" i="24"/>
  <c r="HS139" i="24"/>
  <c r="JA139" i="24"/>
  <c r="JA141" i="24"/>
  <c r="JA140" i="24"/>
  <c r="JA138" i="24"/>
  <c r="IX140" i="24"/>
  <c r="IX138" i="24"/>
  <c r="IX139" i="24"/>
  <c r="IX141" i="24"/>
  <c r="CR140" i="24"/>
  <c r="CR141" i="24"/>
  <c r="CR139" i="24"/>
  <c r="CR138" i="24"/>
  <c r="CO140" i="24"/>
  <c r="CO138" i="24"/>
  <c r="CO141" i="24"/>
  <c r="CO139" i="24"/>
  <c r="HH139" i="24"/>
  <c r="HH138" i="24"/>
  <c r="HH140" i="24"/>
  <c r="HH141" i="24"/>
  <c r="EA141" i="24"/>
  <c r="EA139" i="24"/>
  <c r="EA138" i="24"/>
  <c r="EA140" i="24"/>
  <c r="IA140" i="24"/>
  <c r="IA141" i="24"/>
  <c r="IA138" i="24"/>
  <c r="IA139" i="24"/>
  <c r="ED139" i="24"/>
  <c r="ED138" i="24"/>
  <c r="ED140" i="24"/>
  <c r="ED141" i="24"/>
  <c r="CM139" i="24"/>
  <c r="CM141" i="24"/>
  <c r="CM138" i="24"/>
  <c r="CM140" i="24"/>
  <c r="BJ138" i="24"/>
  <c r="BJ139" i="24"/>
  <c r="BJ140" i="24"/>
  <c r="BJ141" i="24"/>
  <c r="BN140" i="24"/>
  <c r="BN141" i="24"/>
  <c r="BN138" i="24"/>
  <c r="BN139" i="24"/>
  <c r="GN138" i="24"/>
  <c r="GN139" i="24"/>
  <c r="GN140" i="24"/>
  <c r="GN141" i="24"/>
  <c r="EG139" i="24"/>
  <c r="EG141" i="24"/>
  <c r="EG140" i="24"/>
  <c r="EG138" i="24"/>
  <c r="GV140" i="24"/>
  <c r="GV138" i="24"/>
  <c r="GV141" i="24"/>
  <c r="GV139" i="24"/>
  <c r="Q140" i="24"/>
  <c r="Q139" i="24"/>
  <c r="Q141" i="24"/>
  <c r="Q138" i="24"/>
  <c r="DN141" i="24"/>
  <c r="DN138" i="24"/>
  <c r="DN139" i="24"/>
  <c r="DN140" i="24"/>
  <c r="BL138" i="24"/>
  <c r="BL141" i="24"/>
  <c r="BL139" i="24"/>
  <c r="BL140" i="24"/>
  <c r="JJ141" i="24"/>
  <c r="JJ139" i="24"/>
  <c r="JJ138" i="24"/>
  <c r="JJ140" i="24"/>
  <c r="DY141" i="24"/>
  <c r="DY139" i="24"/>
  <c r="DY138" i="24"/>
  <c r="DY140" i="24"/>
  <c r="BR141" i="24"/>
  <c r="BR140" i="24"/>
  <c r="BR138" i="24"/>
  <c r="BR139" i="24"/>
  <c r="BO141" i="24"/>
  <c r="BO140" i="24"/>
  <c r="BO139" i="24"/>
  <c r="BO138" i="24"/>
  <c r="EM139" i="24"/>
  <c r="EM141" i="24"/>
  <c r="EM140" i="24"/>
  <c r="EM138" i="24"/>
  <c r="IK138" i="24"/>
  <c r="IK141" i="24"/>
  <c r="IK139" i="24"/>
  <c r="IK140" i="24"/>
  <c r="AC141" i="24"/>
  <c r="AC140" i="24"/>
  <c r="AC138" i="24"/>
  <c r="AC139" i="24"/>
  <c r="EN139" i="24"/>
  <c r="EN141" i="24"/>
  <c r="EN138" i="24"/>
  <c r="EN140" i="24"/>
  <c r="FU139" i="24"/>
  <c r="FU141" i="24"/>
  <c r="FU138" i="24"/>
  <c r="FU140" i="24"/>
  <c r="ID139" i="24"/>
  <c r="ID140" i="24"/>
  <c r="ID141" i="24"/>
  <c r="ID138" i="24"/>
  <c r="IJ139" i="24"/>
  <c r="IJ138" i="24"/>
  <c r="IJ140" i="24"/>
  <c r="IJ141" i="24"/>
  <c r="FQ141" i="24"/>
  <c r="FQ140" i="24"/>
  <c r="FQ138" i="24"/>
  <c r="FQ139" i="24"/>
  <c r="GK141" i="24"/>
  <c r="GK138" i="24"/>
  <c r="GK139" i="24"/>
  <c r="GK140" i="24"/>
  <c r="FT139" i="24"/>
  <c r="FT141" i="24"/>
  <c r="FT138" i="24"/>
  <c r="FT140" i="24"/>
  <c r="I138" i="24"/>
  <c r="I139" i="24"/>
  <c r="I140" i="24"/>
  <c r="I141" i="24"/>
  <c r="BK138" i="24"/>
  <c r="BK139" i="24"/>
  <c r="BK140" i="24"/>
  <c r="BK141" i="24"/>
  <c r="JE140" i="24"/>
  <c r="JE139" i="24"/>
  <c r="JE141" i="24"/>
  <c r="JE138" i="24"/>
  <c r="IT138" i="24"/>
  <c r="IT139" i="24"/>
  <c r="IT141" i="24"/>
  <c r="IT140" i="24"/>
  <c r="IM140" i="24"/>
  <c r="IM141" i="24"/>
  <c r="IM138" i="24"/>
  <c r="IM139" i="24"/>
  <c r="AA139" i="24"/>
  <c r="AA141" i="24"/>
  <c r="AA140" i="24"/>
  <c r="AA138" i="24"/>
  <c r="EX141" i="24"/>
  <c r="EX139" i="24"/>
  <c r="EX140" i="24"/>
  <c r="EX138" i="24"/>
  <c r="CP138" i="24"/>
  <c r="CP140" i="24"/>
  <c r="CP141" i="24"/>
  <c r="CP139" i="24"/>
  <c r="CL139" i="24"/>
  <c r="CL140" i="24"/>
  <c r="CL138" i="24"/>
  <c r="CL141" i="24"/>
  <c r="DV141" i="24"/>
  <c r="DV140" i="24"/>
  <c r="DV139" i="24"/>
  <c r="DV138" i="24"/>
  <c r="FN138" i="24"/>
  <c r="FN140" i="24"/>
  <c r="FN139" i="24"/>
  <c r="FN141" i="24"/>
  <c r="II139" i="24"/>
  <c r="II140" i="24"/>
  <c r="II141" i="24"/>
  <c r="II138" i="24"/>
  <c r="FD140" i="24"/>
  <c r="FD138" i="24"/>
  <c r="FD139" i="24"/>
  <c r="FD141" i="24"/>
  <c r="BA139" i="27"/>
  <c r="BA140" i="27"/>
  <c r="BA141" i="27"/>
  <c r="BA138" i="27"/>
  <c r="IK138" i="27"/>
  <c r="IK139" i="27"/>
  <c r="IK141" i="27"/>
  <c r="IK140" i="27"/>
  <c r="BX141" i="27"/>
  <c r="BX140" i="27"/>
  <c r="BX138" i="27"/>
  <c r="BX139" i="27"/>
  <c r="IW140" i="27"/>
  <c r="IW141" i="27"/>
  <c r="IW139" i="27"/>
  <c r="IW138" i="27"/>
  <c r="II140" i="27"/>
  <c r="II139" i="27"/>
  <c r="II138" i="27"/>
  <c r="II141" i="27"/>
  <c r="IJ140" i="27"/>
  <c r="IJ141" i="27"/>
  <c r="IJ139" i="27"/>
  <c r="IJ138" i="27"/>
  <c r="BF141" i="27"/>
  <c r="BF138" i="27"/>
  <c r="BF140" i="27"/>
  <c r="BF139" i="27"/>
  <c r="DC138" i="27"/>
  <c r="DC139" i="27"/>
  <c r="DC141" i="27"/>
  <c r="DC140" i="27"/>
  <c r="AE138" i="27"/>
  <c r="AE139" i="27"/>
  <c r="AE140" i="27"/>
  <c r="AE141" i="27"/>
  <c r="GM139" i="27"/>
  <c r="GM141" i="27"/>
  <c r="GM140" i="27"/>
  <c r="GM138" i="27"/>
  <c r="CA139" i="27"/>
  <c r="CA141" i="27"/>
  <c r="CA140" i="27"/>
  <c r="CA138" i="27"/>
  <c r="DD140" i="27"/>
  <c r="DD139" i="27"/>
  <c r="DD138" i="27"/>
  <c r="DD141" i="27"/>
  <c r="GS138" i="27"/>
  <c r="GS141" i="27"/>
  <c r="GS139" i="27"/>
  <c r="GS140" i="27"/>
  <c r="HS139" i="27"/>
  <c r="HS138" i="27"/>
  <c r="HS141" i="27"/>
  <c r="HS140" i="27"/>
  <c r="GX139" i="27"/>
  <c r="GX140" i="27"/>
  <c r="GX138" i="27"/>
  <c r="GX141" i="27"/>
  <c r="BI139" i="27"/>
  <c r="BI140" i="27"/>
  <c r="BI138" i="27"/>
  <c r="BI141" i="27"/>
  <c r="HF139" i="27"/>
  <c r="HF138" i="27"/>
  <c r="HF141" i="27"/>
  <c r="HF140" i="27"/>
  <c r="CH139" i="27"/>
  <c r="CH138" i="27"/>
  <c r="CH141" i="27"/>
  <c r="CH140" i="27"/>
  <c r="EY138" i="27"/>
  <c r="EY139" i="27"/>
  <c r="EY141" i="27"/>
  <c r="EY140" i="27"/>
  <c r="DV138" i="27"/>
  <c r="DV140" i="27"/>
  <c r="DV139" i="27"/>
  <c r="DV141" i="27"/>
  <c r="GV138" i="27"/>
  <c r="GV140" i="27"/>
  <c r="GV139" i="27"/>
  <c r="GV141" i="27"/>
  <c r="ID139" i="27"/>
  <c r="ID140" i="27"/>
  <c r="ID141" i="27"/>
  <c r="ID138" i="27"/>
  <c r="GU141" i="27"/>
  <c r="GU138" i="27"/>
  <c r="GU139" i="27"/>
  <c r="GU140" i="27"/>
  <c r="CD139" i="27"/>
  <c r="CD140" i="27"/>
  <c r="CD141" i="27"/>
  <c r="CD138" i="27"/>
  <c r="IY141" i="27"/>
  <c r="IY140" i="27"/>
  <c r="IY138" i="27"/>
  <c r="IY139" i="27"/>
  <c r="GF141" i="27"/>
  <c r="GF139" i="27"/>
  <c r="GF138" i="27"/>
  <c r="GF140" i="27"/>
  <c r="CG138" i="27"/>
  <c r="CG139" i="27"/>
  <c r="CG141" i="27"/>
  <c r="CG140" i="27"/>
  <c r="EA138" i="27"/>
  <c r="EA139" i="27"/>
  <c r="EA141" i="27"/>
  <c r="EA140" i="27"/>
  <c r="DA140" i="27"/>
  <c r="DA141" i="27"/>
  <c r="DA138" i="27"/>
  <c r="DA139" i="27"/>
  <c r="ER139" i="27"/>
  <c r="ER138" i="27"/>
  <c r="ER140" i="27"/>
  <c r="ER141" i="27"/>
  <c r="R139" i="27"/>
  <c r="R141" i="27"/>
  <c r="R140" i="27"/>
  <c r="R138" i="27"/>
  <c r="FT139" i="27"/>
  <c r="FT138" i="27"/>
  <c r="FT141" i="27"/>
  <c r="FT140" i="27"/>
  <c r="AV139" i="27"/>
  <c r="AV141" i="27"/>
  <c r="AV138" i="27"/>
  <c r="AV140" i="27"/>
  <c r="Z141" i="27"/>
  <c r="Z140" i="27"/>
  <c r="Z138" i="27"/>
  <c r="Z139" i="27"/>
  <c r="FI139" i="27"/>
  <c r="FI140" i="27"/>
  <c r="FI138" i="27"/>
  <c r="FI141" i="27"/>
  <c r="BS141" i="27"/>
  <c r="BS139" i="27"/>
  <c r="BS140" i="27"/>
  <c r="BS138" i="27"/>
  <c r="EB141" i="27"/>
  <c r="EB138" i="27"/>
  <c r="EB139" i="27"/>
  <c r="EB140" i="27"/>
  <c r="BG138" i="27"/>
  <c r="BG139" i="27"/>
  <c r="BG140" i="27"/>
  <c r="BG141" i="27"/>
  <c r="IT140" i="27"/>
  <c r="IT139" i="27"/>
  <c r="IT141" i="27"/>
  <c r="IT138" i="27"/>
  <c r="CV139" i="27"/>
  <c r="CV141" i="27"/>
  <c r="CV138" i="27"/>
  <c r="CV140" i="27"/>
  <c r="FE139" i="27"/>
  <c r="FE141" i="27"/>
  <c r="FE140" i="27"/>
  <c r="FE138" i="27"/>
  <c r="GA138" i="27"/>
  <c r="GA139" i="27"/>
  <c r="GA140" i="27"/>
  <c r="GA141" i="27"/>
  <c r="IO140" i="27"/>
  <c r="IO141" i="27"/>
  <c r="IO138" i="27"/>
  <c r="IO139" i="27"/>
  <c r="EM141" i="27"/>
  <c r="EM138" i="27"/>
  <c r="EM140" i="27"/>
  <c r="EM139" i="27"/>
  <c r="EF141" i="27"/>
  <c r="EF138" i="27"/>
  <c r="EF140" i="27"/>
  <c r="EF139" i="27"/>
  <c r="HU139" i="27"/>
  <c r="HU140" i="27"/>
  <c r="HU141" i="27"/>
  <c r="HU138" i="27"/>
  <c r="I141" i="27"/>
  <c r="I138" i="27"/>
  <c r="I139" i="27"/>
  <c r="I140" i="27"/>
  <c r="HL139" i="27"/>
  <c r="HL138" i="27"/>
  <c r="HL141" i="27"/>
  <c r="HL140" i="27"/>
  <c r="AN139" i="27"/>
  <c r="AN138" i="27"/>
  <c r="AN141" i="27"/>
  <c r="AN140" i="27"/>
  <c r="CQ138" i="27"/>
  <c r="CQ141" i="27"/>
  <c r="CQ140" i="27"/>
  <c r="CQ139" i="27"/>
  <c r="HV140" i="27"/>
  <c r="HV138" i="27"/>
  <c r="HV139" i="27"/>
  <c r="HV141" i="27"/>
  <c r="CX140" i="27"/>
  <c r="CX139" i="27"/>
  <c r="CX138" i="27"/>
  <c r="CX141" i="27"/>
  <c r="AQ138" i="27"/>
  <c r="AQ141" i="27"/>
  <c r="AQ139" i="27"/>
  <c r="AQ140" i="27"/>
  <c r="BP141" i="27"/>
  <c r="BP139" i="27"/>
  <c r="BP138" i="27"/>
  <c r="BP140" i="27"/>
  <c r="BJ138" i="27"/>
  <c r="BJ141" i="27"/>
  <c r="BJ139" i="27"/>
  <c r="BJ140" i="27"/>
  <c r="EW141" i="27"/>
  <c r="EW139" i="27"/>
  <c r="EW138" i="27"/>
  <c r="EW140" i="27"/>
  <c r="IG141" i="27"/>
  <c r="IG138" i="27"/>
  <c r="IG140" i="27"/>
  <c r="IG139" i="27"/>
  <c r="FR139" i="27"/>
  <c r="FR138" i="27"/>
  <c r="FR140" i="27"/>
  <c r="FR141" i="27"/>
  <c r="BM139" i="27"/>
  <c r="BM141" i="27"/>
  <c r="BM140" i="27"/>
  <c r="BM138" i="27"/>
  <c r="GW141" i="27"/>
  <c r="GW140" i="27"/>
  <c r="GW139" i="27"/>
  <c r="GW138" i="27"/>
  <c r="JH139" i="27"/>
  <c r="JH141" i="27"/>
  <c r="JH140" i="27"/>
  <c r="JH138" i="27"/>
  <c r="DT141" i="27"/>
  <c r="DT139" i="27"/>
  <c r="DT138" i="27"/>
  <c r="DT140" i="27"/>
  <c r="AC139" i="27"/>
  <c r="AC140" i="27"/>
  <c r="AC141" i="27"/>
  <c r="AC138" i="27"/>
  <c r="CY138" i="27"/>
  <c r="CY139" i="27"/>
  <c r="CY141" i="27"/>
  <c r="CY140" i="27"/>
  <c r="BC141" i="27"/>
  <c r="BC140" i="27"/>
  <c r="BC139" i="27"/>
  <c r="BC138" i="27"/>
  <c r="DP141" i="27"/>
  <c r="DP138" i="27"/>
  <c r="DP139" i="27"/>
  <c r="DP140" i="27"/>
  <c r="IC139" i="27"/>
  <c r="IC141" i="27"/>
  <c r="IC140" i="27"/>
  <c r="IC138" i="27"/>
  <c r="FD139" i="27"/>
  <c r="FD141" i="27"/>
  <c r="FD138" i="27"/>
  <c r="FD140" i="27"/>
  <c r="AF139" i="27"/>
  <c r="AF141" i="27"/>
  <c r="AF140" i="27"/>
  <c r="AF138" i="27"/>
  <c r="J139" i="27"/>
  <c r="J138" i="27"/>
  <c r="J140" i="27"/>
  <c r="J141" i="27"/>
  <c r="IB141" i="38"/>
  <c r="IB139" i="38"/>
  <c r="IB138" i="38"/>
  <c r="IB140" i="38"/>
  <c r="HG138" i="38"/>
  <c r="HG139" i="38"/>
  <c r="HG141" i="38"/>
  <c r="HG140" i="38"/>
  <c r="JE138" i="38"/>
  <c r="JE139" i="38"/>
  <c r="JE141" i="38"/>
  <c r="JE140" i="38"/>
  <c r="EI141" i="38"/>
  <c r="EI140" i="38"/>
  <c r="EI138" i="38"/>
  <c r="EI139" i="38"/>
  <c r="GM139" i="38"/>
  <c r="GM141" i="38"/>
  <c r="GM138" i="38"/>
  <c r="GM140" i="38"/>
  <c r="JC139" i="38"/>
  <c r="JC140" i="38"/>
  <c r="JC141" i="38"/>
  <c r="JC138" i="38"/>
  <c r="HB139" i="38"/>
  <c r="HB138" i="38"/>
  <c r="HB140" i="38"/>
  <c r="HB141" i="38"/>
  <c r="HO139" i="38"/>
  <c r="HO141" i="38"/>
  <c r="HO138" i="38"/>
  <c r="HO140" i="38"/>
  <c r="IX140" i="38"/>
  <c r="IX141" i="38"/>
  <c r="IX139" i="38"/>
  <c r="IX138" i="38"/>
  <c r="IV141" i="38"/>
  <c r="IV139" i="38"/>
  <c r="IV140" i="38"/>
  <c r="IV138" i="38"/>
  <c r="DL141" i="38"/>
  <c r="DL138" i="38"/>
  <c r="DL140" i="38"/>
  <c r="DL139" i="38"/>
  <c r="EN141" i="38"/>
  <c r="EN139" i="38"/>
  <c r="EN138" i="38"/>
  <c r="EN140" i="38"/>
  <c r="CS138" i="38"/>
  <c r="CS139" i="38"/>
  <c r="CS140" i="38"/>
  <c r="CS141" i="38"/>
  <c r="IL138" i="38"/>
  <c r="IL141" i="38"/>
  <c r="IL139" i="38"/>
  <c r="IL140" i="38"/>
  <c r="EW138" i="38"/>
  <c r="EW140" i="38"/>
  <c r="EW139" i="38"/>
  <c r="EW141" i="38"/>
  <c r="IU141" i="38"/>
  <c r="IU139" i="38"/>
  <c r="IU140" i="38"/>
  <c r="IU138" i="38"/>
  <c r="HI138" i="38"/>
  <c r="HI141" i="38"/>
  <c r="HI139" i="38"/>
  <c r="HI140" i="38"/>
  <c r="IW138" i="38"/>
  <c r="IW139" i="38"/>
  <c r="IW141" i="38"/>
  <c r="IW140" i="38"/>
  <c r="GH140" i="38"/>
  <c r="GH141" i="38"/>
  <c r="GH138" i="38"/>
  <c r="GH139" i="38"/>
  <c r="JM139" i="38"/>
  <c r="JM140" i="38"/>
  <c r="JM138" i="38"/>
  <c r="JM141" i="38"/>
  <c r="M138" i="38"/>
  <c r="M141" i="38"/>
  <c r="M139" i="38"/>
  <c r="M140" i="38"/>
  <c r="JP141" i="38"/>
  <c r="JP140" i="38"/>
  <c r="JP139" i="38"/>
  <c r="JP138" i="38"/>
  <c r="I140" i="38"/>
  <c r="I141" i="38"/>
  <c r="I138" i="38"/>
  <c r="I139" i="38"/>
  <c r="AJ140" i="38"/>
  <c r="AJ138" i="38"/>
  <c r="AJ139" i="38"/>
  <c r="AJ141" i="38"/>
  <c r="AM138" i="38"/>
  <c r="AM139" i="38"/>
  <c r="AM140" i="38"/>
  <c r="AM141" i="38"/>
  <c r="DM138" i="38"/>
  <c r="DM141" i="38"/>
  <c r="DM140" i="38"/>
  <c r="DM139" i="38"/>
  <c r="P141" i="38"/>
  <c r="P140" i="38"/>
  <c r="P139" i="38"/>
  <c r="P138" i="38"/>
  <c r="ET140" i="38"/>
  <c r="ET141" i="38"/>
  <c r="ET139" i="38"/>
  <c r="ET138" i="38"/>
  <c r="AA138" i="38"/>
  <c r="AA141" i="38"/>
  <c r="AA140" i="38"/>
  <c r="AA139" i="38"/>
  <c r="J138" i="38"/>
  <c r="J141" i="38"/>
  <c r="J140" i="38"/>
  <c r="J139" i="38"/>
  <c r="BL139" i="38"/>
  <c r="BL140" i="38"/>
  <c r="BL141" i="38"/>
  <c r="BL138" i="38"/>
  <c r="AP139" i="38"/>
  <c r="AP140" i="38"/>
  <c r="AP141" i="38"/>
  <c r="AP138" i="38"/>
  <c r="EX138" i="38"/>
  <c r="EX140" i="38"/>
  <c r="EX141" i="38"/>
  <c r="EX139" i="38"/>
  <c r="HK139" i="38"/>
  <c r="HK140" i="38"/>
  <c r="HK138" i="38"/>
  <c r="HK141" i="38"/>
  <c r="GT139" i="38"/>
  <c r="GT138" i="38"/>
  <c r="GT141" i="38"/>
  <c r="GT140" i="38"/>
  <c r="ID139" i="38"/>
  <c r="ID140" i="38"/>
  <c r="ID141" i="38"/>
  <c r="ID138" i="38"/>
  <c r="EK138" i="38"/>
  <c r="EK140" i="38"/>
  <c r="EK139" i="38"/>
  <c r="EK141" i="38"/>
  <c r="DB140" i="38"/>
  <c r="DB141" i="38"/>
  <c r="DB138" i="38"/>
  <c r="DB139" i="38"/>
  <c r="CG140" i="38"/>
  <c r="CG141" i="38"/>
  <c r="CG139" i="38"/>
  <c r="CG138" i="38"/>
  <c r="ED141" i="38"/>
  <c r="ED138" i="38"/>
  <c r="ED139" i="38"/>
  <c r="ED140" i="38"/>
  <c r="DC140" i="38"/>
  <c r="DC138" i="38"/>
  <c r="DC141" i="38"/>
  <c r="DC139" i="38"/>
  <c r="CL139" i="38"/>
  <c r="CL138" i="38"/>
  <c r="CL141" i="38"/>
  <c r="CL140" i="38"/>
  <c r="BQ138" i="38"/>
  <c r="BQ141" i="38"/>
  <c r="BQ139" i="38"/>
  <c r="BQ140" i="38"/>
  <c r="JD140" i="38"/>
  <c r="JD139" i="38"/>
  <c r="JD141" i="38"/>
  <c r="JD138" i="38"/>
  <c r="IP139" i="38"/>
  <c r="IP138" i="38"/>
  <c r="IP141" i="38"/>
  <c r="IP140" i="38"/>
  <c r="CI138" i="38"/>
  <c r="CI140" i="38"/>
  <c r="CI141" i="38"/>
  <c r="CI139" i="38"/>
  <c r="HA139" i="38"/>
  <c r="HA138" i="38"/>
  <c r="HA140" i="38"/>
  <c r="HA141" i="38"/>
  <c r="GU138" i="38"/>
  <c r="GU140" i="38"/>
  <c r="GU139" i="38"/>
  <c r="GU141" i="38"/>
  <c r="II140" i="38"/>
  <c r="II139" i="38"/>
  <c r="II141" i="38"/>
  <c r="II138" i="38"/>
  <c r="BB139" i="38"/>
  <c r="BB141" i="38"/>
  <c r="BB138" i="38"/>
  <c r="BB140" i="38"/>
  <c r="FK139" i="38"/>
  <c r="FK141" i="38"/>
  <c r="FK138" i="38"/>
  <c r="FK140" i="38"/>
  <c r="JF140" i="38"/>
  <c r="JF141" i="38"/>
  <c r="JF139" i="38"/>
  <c r="JF138" i="38"/>
  <c r="DO139" i="38"/>
  <c r="DO141" i="38"/>
  <c r="DO138" i="38"/>
  <c r="DO140" i="38"/>
  <c r="FP141" i="38"/>
  <c r="FP138" i="38"/>
  <c r="FP140" i="38"/>
  <c r="FP139" i="38"/>
  <c r="EB141" i="38"/>
  <c r="EB140" i="38"/>
  <c r="EB139" i="38"/>
  <c r="EB138" i="38"/>
  <c r="HM138" i="38"/>
  <c r="HM140" i="38"/>
  <c r="HM139" i="38"/>
  <c r="HM141" i="38"/>
  <c r="EH138" i="38"/>
  <c r="EH141" i="38"/>
  <c r="EH140" i="38"/>
  <c r="EH139" i="38"/>
  <c r="FJ139" i="38"/>
  <c r="FJ141" i="38"/>
  <c r="FJ138" i="38"/>
  <c r="FJ140" i="38"/>
  <c r="GB138" i="38"/>
  <c r="GB140" i="38"/>
  <c r="GB139" i="38"/>
  <c r="GB141" i="38"/>
  <c r="CR139" i="38"/>
  <c r="CR141" i="38"/>
  <c r="CR140" i="38"/>
  <c r="CR138" i="38"/>
  <c r="IC139" i="38"/>
  <c r="IC141" i="38"/>
  <c r="IC140" i="38"/>
  <c r="IC138" i="38"/>
  <c r="JG138" i="38"/>
  <c r="JG141" i="38"/>
  <c r="JG140" i="38"/>
  <c r="JG139" i="38"/>
  <c r="DE138" i="38"/>
  <c r="DE140" i="38"/>
  <c r="DE141" i="38"/>
  <c r="DE139" i="38"/>
  <c r="CJ140" i="38"/>
  <c r="CJ138" i="38"/>
  <c r="CJ141" i="38"/>
  <c r="CJ139" i="38"/>
  <c r="EZ141" i="38"/>
  <c r="EZ140" i="38"/>
  <c r="EZ139" i="38"/>
  <c r="EZ138" i="38"/>
  <c r="CT139" i="38"/>
  <c r="CT140" i="38"/>
  <c r="CT138" i="38"/>
  <c r="CT141" i="38"/>
  <c r="BJ140" i="38"/>
  <c r="BJ141" i="38"/>
  <c r="BJ138" i="38"/>
  <c r="BJ139" i="38"/>
  <c r="HR140" i="38"/>
  <c r="HR139" i="38"/>
  <c r="HR138" i="38"/>
  <c r="HR141" i="38"/>
  <c r="CC141" i="38"/>
  <c r="CC138" i="38"/>
  <c r="CC140" i="38"/>
  <c r="CC139" i="38"/>
  <c r="GS139" i="38"/>
  <c r="GS141" i="38"/>
  <c r="GS140" i="38"/>
  <c r="GS138" i="38"/>
  <c r="BW141" i="38"/>
  <c r="BW139" i="38"/>
  <c r="BW140" i="38"/>
  <c r="BW138" i="38"/>
  <c r="EQ140" i="38"/>
  <c r="EQ139" i="38"/>
  <c r="EQ141" i="38"/>
  <c r="EQ138" i="38"/>
  <c r="DZ140" i="38"/>
  <c r="DZ139" i="38"/>
  <c r="DZ138" i="38"/>
  <c r="DZ141" i="38"/>
  <c r="GL140" i="38"/>
  <c r="GL138" i="38"/>
  <c r="GL139" i="38"/>
  <c r="GL141" i="38"/>
  <c r="GI141" i="38"/>
  <c r="GI139" i="38"/>
  <c r="GI140" i="38"/>
  <c r="GI138" i="38"/>
  <c r="IS141" i="38"/>
  <c r="IS138" i="38"/>
  <c r="IS140" i="38"/>
  <c r="IS139" i="38"/>
  <c r="CV138" i="38"/>
  <c r="CV139" i="38"/>
  <c r="CV140" i="38"/>
  <c r="CV141" i="38"/>
  <c r="GQ138" i="38"/>
  <c r="GQ141" i="38"/>
  <c r="GQ140" i="38"/>
  <c r="GQ139" i="38"/>
  <c r="JK141" i="38"/>
  <c r="JK139" i="38"/>
  <c r="JK138" i="38"/>
  <c r="JK140" i="38"/>
  <c r="DW139" i="24"/>
  <c r="DW140" i="24"/>
  <c r="DW138" i="24"/>
  <c r="DW141" i="24"/>
  <c r="BE138" i="24"/>
  <c r="BE141" i="24"/>
  <c r="BE140" i="24"/>
  <c r="BE139" i="24"/>
  <c r="ES140" i="24"/>
  <c r="ES141" i="24"/>
  <c r="ES139" i="24"/>
  <c r="ES138" i="24"/>
  <c r="X139" i="24"/>
  <c r="X141" i="24"/>
  <c r="X138" i="24"/>
  <c r="X140" i="24"/>
  <c r="GR141" i="24"/>
  <c r="GR140" i="24"/>
  <c r="GR138" i="24"/>
  <c r="GR139" i="24"/>
  <c r="FK141" i="24"/>
  <c r="FK139" i="24"/>
  <c r="FK140" i="24"/>
  <c r="FK138" i="24"/>
  <c r="BP138" i="24"/>
  <c r="BP140" i="24"/>
  <c r="BP141" i="24"/>
  <c r="BP139" i="24"/>
  <c r="FJ138" i="24"/>
  <c r="FJ140" i="24"/>
  <c r="FJ141" i="24"/>
  <c r="FJ139" i="24"/>
  <c r="L139" i="24"/>
  <c r="L138" i="24"/>
  <c r="L141" i="24"/>
  <c r="L140" i="24"/>
  <c r="BI141" i="24"/>
  <c r="BI138" i="24"/>
  <c r="BI140" i="24"/>
  <c r="BI139" i="24"/>
  <c r="JB139" i="24"/>
  <c r="JB138" i="24"/>
  <c r="JB140" i="24"/>
  <c r="JB141" i="24"/>
  <c r="AV141" i="24"/>
  <c r="AV138" i="24"/>
  <c r="AV139" i="24"/>
  <c r="AV140" i="24"/>
  <c r="HU141" i="24"/>
  <c r="HU138" i="24"/>
  <c r="HU139" i="24"/>
  <c r="HU140" i="24"/>
  <c r="AJ138" i="24"/>
  <c r="AJ140" i="24"/>
  <c r="AJ139" i="24"/>
  <c r="AJ141" i="24"/>
  <c r="AG138" i="24"/>
  <c r="AG139" i="24"/>
  <c r="AG141" i="24"/>
  <c r="AG140" i="24"/>
  <c r="HX141" i="24"/>
  <c r="HX140" i="24"/>
  <c r="HX139" i="24"/>
  <c r="HX138" i="24"/>
  <c r="HW138" i="24"/>
  <c r="HW140" i="24"/>
  <c r="HW139" i="24"/>
  <c r="HW141" i="24"/>
  <c r="AP141" i="24"/>
  <c r="AP138" i="24"/>
  <c r="AP139" i="24"/>
  <c r="AP140" i="24"/>
  <c r="EQ141" i="24"/>
  <c r="EQ138" i="24"/>
  <c r="EQ139" i="24"/>
  <c r="EQ140" i="24"/>
  <c r="AY141" i="24"/>
  <c r="AY139" i="24"/>
  <c r="AY140" i="24"/>
  <c r="AY138" i="24"/>
  <c r="IC141" i="24"/>
  <c r="IC139" i="24"/>
  <c r="IC140" i="24"/>
  <c r="IC138" i="24"/>
  <c r="DJ140" i="24"/>
  <c r="DJ138" i="24"/>
  <c r="DJ139" i="24"/>
  <c r="DJ141" i="24"/>
  <c r="HK139" i="24"/>
  <c r="HK141" i="24"/>
  <c r="HK140" i="24"/>
  <c r="HK138" i="24"/>
  <c r="GC139" i="24"/>
  <c r="GC141" i="24"/>
  <c r="GC140" i="24"/>
  <c r="GC138" i="24"/>
  <c r="BX140" i="24"/>
  <c r="BX138" i="24"/>
  <c r="BX139" i="24"/>
  <c r="BX141" i="24"/>
  <c r="DB138" i="24"/>
  <c r="DB140" i="24"/>
  <c r="DB141" i="24"/>
  <c r="DB139" i="24"/>
  <c r="FY138" i="24"/>
  <c r="FY141" i="24"/>
  <c r="FY139" i="24"/>
  <c r="FY140" i="24"/>
  <c r="DS138" i="24"/>
  <c r="DS139" i="24"/>
  <c r="DS141" i="24"/>
  <c r="DS140" i="24"/>
  <c r="K138" i="24"/>
  <c r="K139" i="24"/>
  <c r="K141" i="24"/>
  <c r="K140" i="24"/>
  <c r="AI141" i="24"/>
  <c r="AI139" i="24"/>
  <c r="AI140" i="24"/>
  <c r="AI138" i="24"/>
  <c r="GY139" i="24"/>
  <c r="GY140" i="24"/>
  <c r="GY141" i="24"/>
  <c r="GY138" i="24"/>
  <c r="CE138" i="24"/>
  <c r="CE141" i="24"/>
  <c r="CE139" i="24"/>
  <c r="CE140" i="24"/>
  <c r="AR140" i="24"/>
  <c r="AR138" i="24"/>
  <c r="AR141" i="24"/>
  <c r="AR139" i="24"/>
  <c r="AH140" i="24"/>
  <c r="AH139" i="24"/>
  <c r="AH141" i="24"/>
  <c r="AH138" i="24"/>
  <c r="CF140" i="24"/>
  <c r="CF141" i="24"/>
  <c r="CF138" i="24"/>
  <c r="CF139" i="24"/>
  <c r="M138" i="24"/>
  <c r="M139" i="24"/>
  <c r="M140" i="24"/>
  <c r="M141" i="24"/>
  <c r="CD141" i="24"/>
  <c r="CD140" i="24"/>
  <c r="CD139" i="24"/>
  <c r="CD138" i="24"/>
  <c r="CI140" i="24"/>
  <c r="CI139" i="24"/>
  <c r="CI138" i="24"/>
  <c r="CI141" i="24"/>
  <c r="HN141" i="24"/>
  <c r="HN138" i="24"/>
  <c r="HN139" i="24"/>
  <c r="HN140" i="24"/>
  <c r="HM140" i="24"/>
  <c r="HM138" i="24"/>
  <c r="HM141" i="24"/>
  <c r="HM139" i="24"/>
  <c r="CN141" i="24"/>
  <c r="CN138" i="24"/>
  <c r="CN140" i="24"/>
  <c r="CN139" i="24"/>
  <c r="EO141" i="24"/>
  <c r="EO138" i="24"/>
  <c r="EO139" i="24"/>
  <c r="EO140" i="24"/>
  <c r="JF141" i="24"/>
  <c r="JF140" i="24"/>
  <c r="JF138" i="24"/>
  <c r="JF139" i="24"/>
  <c r="IW140" i="24"/>
  <c r="IW141" i="24"/>
  <c r="IW138" i="24"/>
  <c r="IW139" i="24"/>
  <c r="DA139" i="24"/>
  <c r="DA140" i="24"/>
  <c r="DA141" i="24"/>
  <c r="DA138" i="24"/>
  <c r="EE141" i="24"/>
  <c r="EE138" i="24"/>
  <c r="EE139" i="24"/>
  <c r="EE140" i="24"/>
  <c r="BD139" i="24"/>
  <c r="BD138" i="24"/>
  <c r="BD141" i="24"/>
  <c r="BD140" i="24"/>
  <c r="GL141" i="24"/>
  <c r="GL140" i="24"/>
  <c r="GL138" i="24"/>
  <c r="GL139" i="24"/>
  <c r="IG139" i="24"/>
  <c r="IG140" i="24"/>
  <c r="IG138" i="24"/>
  <c r="IG141" i="24"/>
  <c r="BQ139" i="24"/>
  <c r="BQ141" i="24"/>
  <c r="BQ138" i="24"/>
  <c r="BQ140" i="24"/>
  <c r="AO140" i="24"/>
  <c r="AO138" i="24"/>
  <c r="AO141" i="24"/>
  <c r="AO139" i="24"/>
  <c r="DZ138" i="24"/>
  <c r="DZ139" i="24"/>
  <c r="DZ141" i="24"/>
  <c r="DZ140" i="24"/>
  <c r="FW138" i="24"/>
  <c r="FW141" i="24"/>
  <c r="FW140" i="24"/>
  <c r="FW139" i="24"/>
  <c r="BF141" i="24"/>
  <c r="BF138" i="24"/>
  <c r="BF140" i="24"/>
  <c r="BF139" i="24"/>
  <c r="CT141" i="24"/>
  <c r="CT138" i="24"/>
  <c r="CT140" i="24"/>
  <c r="CT139" i="24"/>
  <c r="GU140" i="24"/>
  <c r="GU138" i="24"/>
  <c r="GU141" i="24"/>
  <c r="GU139" i="24"/>
  <c r="Y140" i="24"/>
  <c r="Y139" i="24"/>
  <c r="Y141" i="24"/>
  <c r="Y138" i="24"/>
  <c r="EU138" i="24"/>
  <c r="EU139" i="24"/>
  <c r="EU141" i="24"/>
  <c r="EU140" i="24"/>
  <c r="EF139" i="24"/>
  <c r="EF138" i="24"/>
  <c r="EF140" i="24"/>
  <c r="EF141" i="24"/>
  <c r="HJ141" i="24"/>
  <c r="HJ140" i="24"/>
  <c r="HJ138" i="24"/>
  <c r="HJ139" i="24"/>
  <c r="IB140" i="24"/>
  <c r="IB138" i="24"/>
  <c r="IB141" i="24"/>
  <c r="IB139" i="24"/>
  <c r="JD138" i="24"/>
  <c r="JD140" i="24"/>
  <c r="JD139" i="24"/>
  <c r="JD141" i="24"/>
  <c r="CB140" i="24"/>
  <c r="CB141" i="24"/>
  <c r="CB139" i="24"/>
  <c r="CB138" i="24"/>
  <c r="JG140" i="24"/>
  <c r="JG141" i="24"/>
  <c r="JG139" i="24"/>
  <c r="JG138" i="24"/>
  <c r="DI139" i="24"/>
  <c r="DI138" i="24"/>
  <c r="DI141" i="24"/>
  <c r="DI140" i="24"/>
  <c r="GX141" i="24"/>
  <c r="GX139" i="24"/>
  <c r="GX138" i="24"/>
  <c r="GX140" i="24"/>
  <c r="T139" i="24"/>
  <c r="T141" i="24"/>
  <c r="T138" i="24"/>
  <c r="T140" i="24"/>
  <c r="FC139" i="24"/>
  <c r="FC141" i="24"/>
  <c r="FC138" i="24"/>
  <c r="FC140" i="24"/>
  <c r="AT29" i="45"/>
  <c r="AT10" i="45"/>
  <c r="AU10" i="45" s="1"/>
  <c r="AU28" i="45"/>
  <c r="AF31" i="45" s="1"/>
  <c r="AU9" i="45"/>
  <c r="AB39" i="45" s="1"/>
  <c r="AT38" i="45"/>
  <c r="AT20" i="45"/>
  <c r="AU20" i="45" s="1"/>
  <c r="AT47" i="45"/>
  <c r="AU47" i="45" s="1"/>
  <c r="S97" i="27" l="1"/>
  <c r="R20" i="27"/>
  <c r="W97" i="24"/>
  <c r="V20" i="24"/>
  <c r="AE97" i="38"/>
  <c r="AD20" i="38"/>
  <c r="R39" i="47"/>
  <c r="I39" i="7"/>
  <c r="N39" i="7" s="1"/>
  <c r="AF39" i="45"/>
  <c r="R31" i="48"/>
  <c r="I31" i="31"/>
  <c r="N31" i="31" s="1"/>
  <c r="Q31" i="31" s="1"/>
  <c r="AB24" i="45"/>
  <c r="R24" i="47" s="1"/>
  <c r="AB31" i="45"/>
  <c r="AB10" i="45"/>
  <c r="I10" i="7" s="1"/>
  <c r="N10" i="7" s="1"/>
  <c r="R29" i="49"/>
  <c r="I29" i="37"/>
  <c r="N29" i="37" s="1"/>
  <c r="I12" i="31"/>
  <c r="N12" i="31" s="1"/>
  <c r="Q12" i="31" s="1"/>
  <c r="R12" i="48"/>
  <c r="I22" i="31"/>
  <c r="N22" i="31" s="1"/>
  <c r="Q22" i="31" s="1"/>
  <c r="R22" i="48"/>
  <c r="I13" i="37"/>
  <c r="N13" i="37" s="1"/>
  <c r="R13" i="49"/>
  <c r="I33" i="31"/>
  <c r="N33" i="31" s="1"/>
  <c r="Q33" i="31" s="1"/>
  <c r="R33" i="48"/>
  <c r="R34" i="48"/>
  <c r="I34" i="31"/>
  <c r="N34" i="31" s="1"/>
  <c r="Q34" i="31" s="1"/>
  <c r="AB29" i="45"/>
  <c r="AB13" i="45"/>
  <c r="AB18" i="45"/>
  <c r="AB40" i="45"/>
  <c r="AB37" i="45"/>
  <c r="AB14" i="45"/>
  <c r="AB11" i="45"/>
  <c r="R37" i="49"/>
  <c r="I37" i="37"/>
  <c r="N37" i="37" s="1"/>
  <c r="R38" i="48"/>
  <c r="I38" i="31"/>
  <c r="N38" i="31" s="1"/>
  <c r="Q38" i="31" s="1"/>
  <c r="AF13" i="45"/>
  <c r="AF29" i="45"/>
  <c r="AF37" i="45"/>
  <c r="AF40" i="45"/>
  <c r="I40" i="37"/>
  <c r="N40" i="37" s="1"/>
  <c r="R40" i="49"/>
  <c r="I35" i="31"/>
  <c r="N35" i="31" s="1"/>
  <c r="Q35" i="31" s="1"/>
  <c r="R35" i="48"/>
  <c r="I27" i="31"/>
  <c r="N27" i="31" s="1"/>
  <c r="Q27" i="31" s="1"/>
  <c r="R27" i="48"/>
  <c r="I25" i="31"/>
  <c r="N25" i="31" s="1"/>
  <c r="Q25" i="31" s="1"/>
  <c r="R25" i="48"/>
  <c r="X43" i="48"/>
  <c r="Y43" i="48" s="1"/>
  <c r="X21" i="48"/>
  <c r="Y21" i="48" s="1"/>
  <c r="X47" i="48"/>
  <c r="Y47" i="48" s="1"/>
  <c r="X44" i="48"/>
  <c r="Y44" i="48" s="1"/>
  <c r="X48" i="48"/>
  <c r="Y48" i="48" s="1"/>
  <c r="X12" i="47"/>
  <c r="Y12" i="47" s="1"/>
  <c r="X37" i="47"/>
  <c r="Y37" i="47" s="1"/>
  <c r="X20" i="47"/>
  <c r="Y20" i="47" s="1"/>
  <c r="X10" i="47"/>
  <c r="Y10" i="47" s="1"/>
  <c r="X15" i="47"/>
  <c r="Y15" i="47" s="1"/>
  <c r="X28" i="47"/>
  <c r="Y28" i="47" s="1"/>
  <c r="X41" i="47"/>
  <c r="Y41" i="47" s="1"/>
  <c r="X36" i="47"/>
  <c r="Y36" i="47" s="1"/>
  <c r="X32" i="47"/>
  <c r="Y32" i="47" s="1"/>
  <c r="X8" i="47"/>
  <c r="Y8" i="47" s="1"/>
  <c r="X45" i="48"/>
  <c r="Y45" i="48" s="1"/>
  <c r="X43" i="47"/>
  <c r="Y43" i="47" s="1"/>
  <c r="X18" i="47"/>
  <c r="Y18" i="47" s="1"/>
  <c r="X14" i="47"/>
  <c r="Y14" i="47" s="1"/>
  <c r="X16" i="47"/>
  <c r="Y16" i="47" s="1"/>
  <c r="X25" i="47"/>
  <c r="Y25" i="47" s="1"/>
  <c r="X39" i="47"/>
  <c r="Y39" i="47" s="1"/>
  <c r="X45" i="47"/>
  <c r="Y45" i="47" s="1"/>
  <c r="X33" i="47"/>
  <c r="Y33" i="47" s="1"/>
  <c r="X40" i="47"/>
  <c r="Y40" i="47" s="1"/>
  <c r="X30" i="47"/>
  <c r="Y30" i="47" s="1"/>
  <c r="X30" i="48"/>
  <c r="Y30" i="48" s="1"/>
  <c r="X41" i="48"/>
  <c r="Y41" i="48" s="1"/>
  <c r="X22" i="47"/>
  <c r="Y22" i="47" s="1"/>
  <c r="X26" i="47"/>
  <c r="Y26" i="47" s="1"/>
  <c r="X27" i="47"/>
  <c r="Y27" i="47" s="1"/>
  <c r="X23" i="47"/>
  <c r="Y23" i="47" s="1"/>
  <c r="X29" i="47"/>
  <c r="Y29" i="47" s="1"/>
  <c r="X35" i="47"/>
  <c r="Y35" i="47" s="1"/>
  <c r="X21" i="47"/>
  <c r="Y21" i="47" s="1"/>
  <c r="X48" i="47"/>
  <c r="Y48" i="47" s="1"/>
  <c r="X9" i="47"/>
  <c r="Y9" i="47" s="1"/>
  <c r="X47" i="47"/>
  <c r="Y47" i="47" s="1"/>
  <c r="X34" i="49"/>
  <c r="Y34" i="49" s="1"/>
  <c r="X25" i="49"/>
  <c r="Y25" i="49" s="1"/>
  <c r="X37" i="49"/>
  <c r="Y37" i="49" s="1"/>
  <c r="X29" i="49"/>
  <c r="Y29" i="49" s="1"/>
  <c r="X22" i="49"/>
  <c r="Y22" i="49" s="1"/>
  <c r="X11" i="49"/>
  <c r="Y11" i="49" s="1"/>
  <c r="X39" i="49"/>
  <c r="Y39" i="49" s="1"/>
  <c r="X19" i="49"/>
  <c r="Y19" i="49" s="1"/>
  <c r="X33" i="49"/>
  <c r="Y33" i="49" s="1"/>
  <c r="X31" i="49"/>
  <c r="Y31" i="49" s="1"/>
  <c r="X35" i="49"/>
  <c r="Y35" i="49" s="1"/>
  <c r="X32" i="49"/>
  <c r="Y32" i="49" s="1"/>
  <c r="X20" i="49"/>
  <c r="Y20" i="49" s="1"/>
  <c r="X12" i="49"/>
  <c r="Y12" i="49" s="1"/>
  <c r="X36" i="49"/>
  <c r="Y36" i="49" s="1"/>
  <c r="X40" i="49"/>
  <c r="Y40" i="49" s="1"/>
  <c r="X13" i="49"/>
  <c r="Y13" i="49" s="1"/>
  <c r="X38" i="49"/>
  <c r="Y38" i="49" s="1"/>
  <c r="X24" i="49"/>
  <c r="Y24" i="49" s="1"/>
  <c r="X10" i="49"/>
  <c r="Y10" i="49" s="1"/>
  <c r="X27" i="49"/>
  <c r="X31" i="47"/>
  <c r="Y31" i="47" s="1"/>
  <c r="X34" i="47"/>
  <c r="Y34" i="47" s="1"/>
  <c r="X44" i="47"/>
  <c r="Y44" i="47" s="1"/>
  <c r="X42" i="47"/>
  <c r="Y42" i="47" s="1"/>
  <c r="X13" i="47"/>
  <c r="Y13" i="47" s="1"/>
  <c r="X38" i="47"/>
  <c r="Y38" i="47" s="1"/>
  <c r="X19" i="47"/>
  <c r="Y19" i="47" s="1"/>
  <c r="X11" i="47"/>
  <c r="Y11" i="47" s="1"/>
  <c r="X46" i="47"/>
  <c r="Y46" i="47" s="1"/>
  <c r="X24" i="47"/>
  <c r="Y24" i="47" s="1"/>
  <c r="X42" i="48"/>
  <c r="Y42" i="48" s="1"/>
  <c r="X46" i="48"/>
  <c r="Y46" i="48" s="1"/>
  <c r="X4" i="48"/>
  <c r="X7" i="48" s="1"/>
  <c r="Y7" i="48" s="1"/>
  <c r="AB41" i="47"/>
  <c r="AC41" i="47" s="1"/>
  <c r="AB7" i="47"/>
  <c r="AC7" i="47" s="1"/>
  <c r="AB10" i="47"/>
  <c r="AC10" i="47" s="1"/>
  <c r="AB47" i="47"/>
  <c r="AC47" i="47" s="1"/>
  <c r="AB13" i="47"/>
  <c r="AC13" i="47" s="1"/>
  <c r="AB16" i="47"/>
  <c r="AC16" i="47" s="1"/>
  <c r="AB44" i="47"/>
  <c r="AC44" i="47" s="1"/>
  <c r="AB37" i="48"/>
  <c r="AC37" i="48" s="1"/>
  <c r="AB10" i="48"/>
  <c r="AC10" i="48" s="1"/>
  <c r="AB36" i="47"/>
  <c r="AC36" i="47" s="1"/>
  <c r="AB8" i="47"/>
  <c r="AC8" i="47" s="1"/>
  <c r="AB44" i="48"/>
  <c r="AC44" i="48" s="1"/>
  <c r="AB46" i="47"/>
  <c r="AC46" i="47" s="1"/>
  <c r="AB25" i="48"/>
  <c r="AC25" i="48" s="1"/>
  <c r="AB35" i="47"/>
  <c r="AC35" i="47" s="1"/>
  <c r="AB14" i="47"/>
  <c r="AC14" i="47" s="1"/>
  <c r="AB26" i="47"/>
  <c r="AC26" i="47" s="1"/>
  <c r="AB32" i="47"/>
  <c r="AC32" i="47" s="1"/>
  <c r="AB48" i="47"/>
  <c r="AC48" i="47" s="1"/>
  <c r="AB46" i="48"/>
  <c r="AC46" i="48" s="1"/>
  <c r="AB19" i="48"/>
  <c r="AC19" i="48" s="1"/>
  <c r="AB24" i="48"/>
  <c r="AC24" i="48" s="1"/>
  <c r="AB39" i="48"/>
  <c r="AC39" i="48" s="1"/>
  <c r="AB13" i="48"/>
  <c r="AC13" i="48" s="1"/>
  <c r="AB41" i="48"/>
  <c r="AC41" i="48" s="1"/>
  <c r="AB43" i="48"/>
  <c r="AC43" i="48" s="1"/>
  <c r="AB30" i="48"/>
  <c r="AC30" i="48" s="1"/>
  <c r="AB45" i="48"/>
  <c r="AC45" i="48" s="1"/>
  <c r="AB21" i="48"/>
  <c r="AC21" i="48" s="1"/>
  <c r="AB47" i="48"/>
  <c r="AC47" i="48" s="1"/>
  <c r="AB27" i="48"/>
  <c r="AC27" i="48" s="1"/>
  <c r="AB20" i="48"/>
  <c r="AC20" i="48" s="1"/>
  <c r="AB42" i="48"/>
  <c r="AC42" i="48" s="1"/>
  <c r="AB48" i="48"/>
  <c r="AC48" i="48" s="1"/>
  <c r="AB36" i="48"/>
  <c r="AC36" i="48" s="1"/>
  <c r="AB32" i="48"/>
  <c r="AC32" i="48" s="1"/>
  <c r="AB35" i="48"/>
  <c r="AC35" i="48" s="1"/>
  <c r="AB34" i="48"/>
  <c r="AC34" i="48" s="1"/>
  <c r="AB11" i="48"/>
  <c r="AC11" i="48" s="1"/>
  <c r="AB38" i="48"/>
  <c r="AC38" i="48" s="1"/>
  <c r="AB7" i="48"/>
  <c r="AC7" i="48" s="1"/>
  <c r="AB22" i="48"/>
  <c r="AC22" i="48" s="1"/>
  <c r="AB40" i="48"/>
  <c r="AC40" i="48" s="1"/>
  <c r="AB29" i="48"/>
  <c r="AC29" i="48" s="1"/>
  <c r="AB33" i="48"/>
  <c r="AC33" i="48" s="1"/>
  <c r="AT39" i="45"/>
  <c r="AY31" i="45" s="1"/>
  <c r="AU38" i="45"/>
  <c r="AH24" i="45" s="1"/>
  <c r="AT11" i="45"/>
  <c r="AY3" i="45" s="1"/>
  <c r="AT30" i="45"/>
  <c r="AY22" i="45" s="1"/>
  <c r="AT48" i="45"/>
  <c r="AY40" i="45" s="1"/>
  <c r="AT21" i="45"/>
  <c r="AY13" i="45" s="1"/>
  <c r="AU29" i="45"/>
  <c r="AF10" i="45" s="1"/>
  <c r="R10" i="48" s="1"/>
  <c r="AE20" i="38" l="1"/>
  <c r="AF97" i="38"/>
  <c r="X97" i="24"/>
  <c r="W20" i="24"/>
  <c r="T97" i="27"/>
  <c r="S20" i="27"/>
  <c r="I39" i="31"/>
  <c r="N39" i="31" s="1"/>
  <c r="Q39" i="31" s="1"/>
  <c r="R39" i="48"/>
  <c r="R31" i="47"/>
  <c r="I31" i="7"/>
  <c r="N31" i="7" s="1"/>
  <c r="I24" i="7"/>
  <c r="N24" i="7" s="1"/>
  <c r="I24" i="37"/>
  <c r="N24" i="37" s="1"/>
  <c r="R24" i="49"/>
  <c r="AF24" i="45"/>
  <c r="R10" i="47"/>
  <c r="AF11" i="45"/>
  <c r="R11" i="48" s="1"/>
  <c r="AH10" i="45"/>
  <c r="R10" i="49" s="1"/>
  <c r="AH11" i="45"/>
  <c r="I10" i="31"/>
  <c r="N10" i="31" s="1"/>
  <c r="Q10" i="31" s="1"/>
  <c r="I13" i="31"/>
  <c r="N13" i="31" s="1"/>
  <c r="Q13" i="31" s="1"/>
  <c r="R13" i="48"/>
  <c r="R40" i="47"/>
  <c r="I40" i="7"/>
  <c r="N40" i="7" s="1"/>
  <c r="R40" i="48"/>
  <c r="I40" i="31"/>
  <c r="N40" i="31" s="1"/>
  <c r="Q40" i="31" s="1"/>
  <c r="R11" i="47"/>
  <c r="I11" i="7"/>
  <c r="N11" i="7" s="1"/>
  <c r="R18" i="47"/>
  <c r="I18" i="7"/>
  <c r="N18" i="7" s="1"/>
  <c r="I37" i="31"/>
  <c r="N37" i="31" s="1"/>
  <c r="Q37" i="31" s="1"/>
  <c r="R37" i="48"/>
  <c r="I14" i="7"/>
  <c r="N14" i="7" s="1"/>
  <c r="R14" i="47"/>
  <c r="I13" i="7"/>
  <c r="N13" i="7" s="1"/>
  <c r="R13" i="47"/>
  <c r="I29" i="31"/>
  <c r="N29" i="31" s="1"/>
  <c r="Q29" i="31" s="1"/>
  <c r="R29" i="48"/>
  <c r="I37" i="7"/>
  <c r="N37" i="7" s="1"/>
  <c r="R37" i="47"/>
  <c r="I29" i="7"/>
  <c r="N29" i="7" s="1"/>
  <c r="R29" i="47"/>
  <c r="AU48" i="45"/>
  <c r="AU21" i="45"/>
  <c r="X20" i="48"/>
  <c r="Y20" i="48" s="1"/>
  <c r="X22" i="48"/>
  <c r="Y22" i="48" s="1"/>
  <c r="X13" i="48"/>
  <c r="Y13" i="48" s="1"/>
  <c r="X11" i="48"/>
  <c r="Y11" i="48" s="1"/>
  <c r="X35" i="48"/>
  <c r="Y35" i="48" s="1"/>
  <c r="X39" i="48"/>
  <c r="Y39" i="48" s="1"/>
  <c r="X40" i="48"/>
  <c r="Y40" i="48" s="1"/>
  <c r="X10" i="48"/>
  <c r="Y10" i="48" s="1"/>
  <c r="X34" i="48"/>
  <c r="Y34" i="48" s="1"/>
  <c r="X33" i="48"/>
  <c r="Y33" i="48" s="1"/>
  <c r="X31" i="48"/>
  <c r="Y31" i="48" s="1"/>
  <c r="X37" i="48"/>
  <c r="Y37" i="48" s="1"/>
  <c r="X29" i="48"/>
  <c r="Y29" i="48" s="1"/>
  <c r="X38" i="48"/>
  <c r="Y38" i="48" s="1"/>
  <c r="X36" i="48"/>
  <c r="Y36" i="48" s="1"/>
  <c r="Y27" i="49"/>
  <c r="X25" i="48"/>
  <c r="Y25" i="48" s="1"/>
  <c r="X19" i="48"/>
  <c r="Y19" i="48" s="1"/>
  <c r="X27" i="48"/>
  <c r="Y27" i="48" s="1"/>
  <c r="X12" i="48"/>
  <c r="Y12" i="48" s="1"/>
  <c r="X32" i="48"/>
  <c r="Y32" i="48" s="1"/>
  <c r="X24" i="48"/>
  <c r="Y24" i="48" s="1"/>
  <c r="AU11" i="45"/>
  <c r="AB7" i="45" s="1"/>
  <c r="R7" i="47" s="1"/>
  <c r="AY43" i="45"/>
  <c r="AY44" i="45"/>
  <c r="AZ44" i="45" s="1"/>
  <c r="AY46" i="45"/>
  <c r="AZ46" i="45" s="1"/>
  <c r="AY47" i="45"/>
  <c r="AY45" i="45"/>
  <c r="AZ45" i="45" s="1"/>
  <c r="AY6" i="45"/>
  <c r="AY10" i="45"/>
  <c r="AY7" i="45"/>
  <c r="AZ7" i="45" s="1"/>
  <c r="AY8" i="45"/>
  <c r="AZ8" i="45" s="1"/>
  <c r="AY9" i="45"/>
  <c r="AZ9" i="45" s="1"/>
  <c r="AY25" i="45"/>
  <c r="AY26" i="45"/>
  <c r="AZ26" i="45" s="1"/>
  <c r="AY29" i="45"/>
  <c r="AY27" i="45"/>
  <c r="AZ27" i="45" s="1"/>
  <c r="AY28" i="45"/>
  <c r="AZ28" i="45" s="1"/>
  <c r="AY16" i="45"/>
  <c r="AY20" i="45"/>
  <c r="AY18" i="45"/>
  <c r="AZ18" i="45" s="1"/>
  <c r="AY17" i="45"/>
  <c r="AZ17" i="45" s="1"/>
  <c r="AY19" i="45"/>
  <c r="AZ19" i="45" s="1"/>
  <c r="AU30" i="45"/>
  <c r="AF7" i="45" s="1"/>
  <c r="AU39" i="45"/>
  <c r="AH7" i="45" s="1"/>
  <c r="AY34" i="45"/>
  <c r="AY36" i="45"/>
  <c r="AZ36" i="45" s="1"/>
  <c r="AY35" i="45"/>
  <c r="AZ35" i="45" s="1"/>
  <c r="AY38" i="45"/>
  <c r="AY37" i="45"/>
  <c r="AZ37" i="45" s="1"/>
  <c r="T20" i="27" l="1"/>
  <c r="U97" i="27"/>
  <c r="Y97" i="24"/>
  <c r="X20" i="24"/>
  <c r="AG97" i="38"/>
  <c r="AF20" i="38"/>
  <c r="BD32" i="45" a="1"/>
  <c r="BD32" i="45" s="1"/>
  <c r="BE32" i="45" a="1"/>
  <c r="BE32" i="45" s="1"/>
  <c r="R7" i="48"/>
  <c r="BE23" i="45" a="1"/>
  <c r="BE23" i="45" s="1"/>
  <c r="BD23" i="45" a="1"/>
  <c r="BD23" i="45" s="1"/>
  <c r="I11" i="31"/>
  <c r="N11" i="31" s="1"/>
  <c r="Q11" i="31" s="1"/>
  <c r="I24" i="31"/>
  <c r="N24" i="31" s="1"/>
  <c r="Q24" i="31" s="1"/>
  <c r="R24" i="48"/>
  <c r="I10" i="37"/>
  <c r="N10" i="37" s="1"/>
  <c r="R11" i="49"/>
  <c r="I11" i="37"/>
  <c r="N11" i="37" s="1"/>
  <c r="I7" i="37"/>
  <c r="N7" i="37" s="1"/>
  <c r="R7" i="49"/>
  <c r="I7" i="31"/>
  <c r="N7" i="31" s="1"/>
  <c r="Q7" i="31" s="1"/>
  <c r="I7" i="7"/>
  <c r="N7" i="7" s="1"/>
  <c r="AK43" i="45"/>
  <c r="S43" i="47" s="1"/>
  <c r="AK44" i="45"/>
  <c r="S44" i="47" s="1"/>
  <c r="BA8" i="45"/>
  <c r="BA9" i="45"/>
  <c r="AZ10" i="45"/>
  <c r="BA10" i="45" s="1"/>
  <c r="BA7" i="45"/>
  <c r="AK21" i="45" s="1"/>
  <c r="S21" i="47" s="1"/>
  <c r="BA45" i="45"/>
  <c r="AO8" i="45" s="1"/>
  <c r="S8" i="50" s="1"/>
  <c r="BA44" i="45"/>
  <c r="BA46" i="45"/>
  <c r="AZ47" i="45"/>
  <c r="BA47" i="45" s="1"/>
  <c r="BA37" i="45"/>
  <c r="BA35" i="45"/>
  <c r="AZ38" i="45"/>
  <c r="BA38" i="45" s="1"/>
  <c r="BA36" i="45"/>
  <c r="BA19" i="45"/>
  <c r="AZ20" i="45"/>
  <c r="BA20" i="45" s="1"/>
  <c r="BA17" i="45"/>
  <c r="S21" i="48" s="1"/>
  <c r="BA18" i="45"/>
  <c r="BA27" i="45"/>
  <c r="BA28" i="45"/>
  <c r="BA26" i="45"/>
  <c r="AZ29" i="45"/>
  <c r="BA29" i="45" s="1"/>
  <c r="AH97" i="38" l="1"/>
  <c r="AG20" i="38"/>
  <c r="Y20" i="24"/>
  <c r="Z97" i="24"/>
  <c r="U20" i="27"/>
  <c r="V97" i="27"/>
  <c r="AN7" i="45"/>
  <c r="S7" i="49" s="1"/>
  <c r="AN31" i="45"/>
  <c r="S31" i="49" s="1"/>
  <c r="AN36" i="45"/>
  <c r="S36" i="49" s="1"/>
  <c r="AN20" i="45"/>
  <c r="S20" i="49" s="1"/>
  <c r="AN32" i="45"/>
  <c r="S32" i="49" s="1"/>
  <c r="AN39" i="45"/>
  <c r="S39" i="49" s="1"/>
  <c r="AN19" i="45"/>
  <c r="S19" i="49" s="1"/>
  <c r="AK11" i="45"/>
  <c r="S11" i="47" s="1"/>
  <c r="AK18" i="45"/>
  <c r="S18" i="47" s="1"/>
  <c r="AK14" i="45"/>
  <c r="S14" i="47" s="1"/>
  <c r="AK37" i="45"/>
  <c r="S37" i="47" s="1"/>
  <c r="AK29" i="45"/>
  <c r="S29" i="47" s="1"/>
  <c r="AK40" i="45"/>
  <c r="S40" i="47" s="1"/>
  <c r="AK13" i="45"/>
  <c r="S13" i="47" s="1"/>
  <c r="R4" i="50"/>
  <c r="S4" i="50"/>
  <c r="AK16" i="45"/>
  <c r="S16" i="47" s="1"/>
  <c r="AK35" i="45"/>
  <c r="S35" i="47" s="1"/>
  <c r="AK30" i="45"/>
  <c r="S30" i="47" s="1"/>
  <c r="AK15" i="45"/>
  <c r="S15" i="47" s="1"/>
  <c r="AK42" i="45"/>
  <c r="S42" i="47" s="1"/>
  <c r="AK24" i="45"/>
  <c r="S24" i="47" s="1"/>
  <c r="AK10" i="45"/>
  <c r="S10" i="47" s="1"/>
  <c r="AK25" i="45"/>
  <c r="S25" i="47" s="1"/>
  <c r="AK9" i="45"/>
  <c r="S9" i="47" s="1"/>
  <c r="AK41" i="45"/>
  <c r="S41" i="47" s="1"/>
  <c r="AK23" i="45"/>
  <c r="S23" i="47" s="1"/>
  <c r="AK38" i="45"/>
  <c r="S38" i="47" s="1"/>
  <c r="AK34" i="45"/>
  <c r="S34" i="47" s="1"/>
  <c r="AK22" i="45"/>
  <c r="S22" i="47" s="1"/>
  <c r="AK28" i="45"/>
  <c r="S28" i="47" s="1"/>
  <c r="AK8" i="45"/>
  <c r="S8" i="47" s="1"/>
  <c r="AK33" i="45"/>
  <c r="S33" i="47" s="1"/>
  <c r="AK12" i="45"/>
  <c r="S12" i="47" s="1"/>
  <c r="AK27" i="45"/>
  <c r="S27" i="47" s="1"/>
  <c r="AK47" i="45"/>
  <c r="S47" i="47" s="1"/>
  <c r="AK26" i="45"/>
  <c r="S26" i="47" s="1"/>
  <c r="AL28" i="45"/>
  <c r="S28" i="48" s="1"/>
  <c r="AL42" i="45"/>
  <c r="S42" i="48" s="1"/>
  <c r="AL47" i="45"/>
  <c r="S47" i="48" s="1"/>
  <c r="AL41" i="45"/>
  <c r="S41" i="48" s="1"/>
  <c r="AL30" i="45"/>
  <c r="S30" i="48" s="1"/>
  <c r="AN24" i="45"/>
  <c r="S24" i="49" s="1"/>
  <c r="AN33" i="45"/>
  <c r="S33" i="49" s="1"/>
  <c r="AN10" i="45"/>
  <c r="S10" i="49" s="1"/>
  <c r="AN25" i="45"/>
  <c r="S25" i="49" s="1"/>
  <c r="AN27" i="45"/>
  <c r="S27" i="49" s="1"/>
  <c r="AN12" i="45"/>
  <c r="S12" i="49" s="1"/>
  <c r="AN35" i="45"/>
  <c r="S35" i="49" s="1"/>
  <c r="AN38" i="45"/>
  <c r="S38" i="49" s="1"/>
  <c r="AN22" i="45"/>
  <c r="S22" i="49" s="1"/>
  <c r="AN34" i="45"/>
  <c r="S34" i="49" s="1"/>
  <c r="AK7" i="45"/>
  <c r="S7" i="47" s="1"/>
  <c r="AK32" i="45"/>
  <c r="S32" i="47" s="1"/>
  <c r="AK20" i="45"/>
  <c r="S20" i="47" s="1"/>
  <c r="AK46" i="45"/>
  <c r="S46" i="47" s="1"/>
  <c r="AK39" i="45"/>
  <c r="S39" i="47" s="1"/>
  <c r="AK31" i="45"/>
  <c r="S31" i="47" s="1"/>
  <c r="AK19" i="45"/>
  <c r="S19" i="47" s="1"/>
  <c r="AK36" i="45"/>
  <c r="S36" i="47" s="1"/>
  <c r="AK48" i="45"/>
  <c r="S48" i="47" s="1"/>
  <c r="AK45" i="45"/>
  <c r="S45" i="47" s="1"/>
  <c r="AM13" i="45"/>
  <c r="S13" i="48" s="1"/>
  <c r="AM11" i="45"/>
  <c r="S11" i="48" s="1"/>
  <c r="AM40" i="45"/>
  <c r="S40" i="48" s="1"/>
  <c r="AM37" i="45"/>
  <c r="S37" i="48" s="1"/>
  <c r="AM29" i="45"/>
  <c r="S29" i="48" s="1"/>
  <c r="AM35" i="45"/>
  <c r="S35" i="48" s="1"/>
  <c r="AM24" i="45"/>
  <c r="S24" i="48" s="1"/>
  <c r="AM10" i="45"/>
  <c r="S10" i="48" s="1"/>
  <c r="AM38" i="45"/>
  <c r="S38" i="48" s="1"/>
  <c r="AM12" i="45"/>
  <c r="S12" i="48" s="1"/>
  <c r="AM34" i="45"/>
  <c r="S34" i="48" s="1"/>
  <c r="AM22" i="45"/>
  <c r="S22" i="48" s="1"/>
  <c r="AM33" i="45"/>
  <c r="S33" i="48" s="1"/>
  <c r="AM27" i="45"/>
  <c r="S27" i="48" s="1"/>
  <c r="AM25" i="45"/>
  <c r="S25" i="48" s="1"/>
  <c r="AN11" i="45"/>
  <c r="S11" i="49" s="1"/>
  <c r="AN40" i="45"/>
  <c r="S40" i="49" s="1"/>
  <c r="AN29" i="45"/>
  <c r="S29" i="49" s="1"/>
  <c r="AN37" i="45"/>
  <c r="S37" i="49" s="1"/>
  <c r="AN13" i="45"/>
  <c r="S13" i="49" s="1"/>
  <c r="AM7" i="45"/>
  <c r="S7" i="48" s="1"/>
  <c r="AM36" i="45"/>
  <c r="S36" i="48" s="1"/>
  <c r="AM32" i="45"/>
  <c r="S32" i="48" s="1"/>
  <c r="AM19" i="45"/>
  <c r="S19" i="48" s="1"/>
  <c r="AM31" i="45"/>
  <c r="S31" i="48" s="1"/>
  <c r="AM39" i="45"/>
  <c r="S39" i="48" s="1"/>
  <c r="AM20" i="45"/>
  <c r="S20" i="48" s="1"/>
  <c r="AL45" i="45"/>
  <c r="S45" i="48" s="1"/>
  <c r="AL46" i="45"/>
  <c r="S46" i="48" s="1"/>
  <c r="AL48" i="45"/>
  <c r="S48" i="48" s="1"/>
  <c r="W97" i="27" l="1"/>
  <c r="V20" i="27"/>
  <c r="Z20" i="24"/>
  <c r="AA97" i="24"/>
  <c r="AI97" i="38"/>
  <c r="AH20" i="38"/>
  <c r="S4" i="47"/>
  <c r="T4" i="50"/>
  <c r="S4" i="49"/>
  <c r="S3" i="48" a="1"/>
  <c r="S3" i="48" s="1"/>
  <c r="R4" i="47"/>
  <c r="T4" i="47" s="1"/>
  <c r="T7" i="47" s="1"/>
  <c r="U7" i="47" s="1"/>
  <c r="AL7" i="47" s="1"/>
  <c r="R4" i="48" a="1"/>
  <c r="R4" i="48" s="1"/>
  <c r="S4" i="48" a="1"/>
  <c r="S4" i="48" s="1"/>
  <c r="T8" i="50"/>
  <c r="U8" i="50" s="1"/>
  <c r="AL8" i="50" s="1"/>
  <c r="R4" i="49"/>
  <c r="R3" i="48" a="1"/>
  <c r="R3" i="48" s="1"/>
  <c r="AI20" i="38" l="1"/>
  <c r="AJ97" i="38"/>
  <c r="AB97" i="24"/>
  <c r="AA20" i="24"/>
  <c r="X97" i="27"/>
  <c r="W20" i="27"/>
  <c r="T4" i="48"/>
  <c r="T20" i="48" s="1"/>
  <c r="U20" i="48" s="1"/>
  <c r="AL20" i="48" s="1"/>
  <c r="AO20" i="48" s="1"/>
  <c r="AS20" i="48" s="1"/>
  <c r="T4" i="49"/>
  <c r="T33" i="49" s="1"/>
  <c r="U33" i="49" s="1"/>
  <c r="AL33" i="49" s="1"/>
  <c r="AQ33" i="49" s="1"/>
  <c r="T3" i="48"/>
  <c r="T21" i="48" s="1"/>
  <c r="U21" i="48" s="1"/>
  <c r="AL21" i="48" s="1"/>
  <c r="AM21" i="48" s="1"/>
  <c r="AR21" i="48" s="1"/>
  <c r="T18" i="47"/>
  <c r="U18" i="47" s="1"/>
  <c r="AL18" i="47" s="1"/>
  <c r="AR18" i="47" s="1"/>
  <c r="T48" i="47"/>
  <c r="U48" i="47" s="1"/>
  <c r="AL48" i="47" s="1"/>
  <c r="T36" i="47"/>
  <c r="U36" i="47" s="1"/>
  <c r="AL36" i="47" s="1"/>
  <c r="AR36" i="47" s="1"/>
  <c r="T41" i="47"/>
  <c r="U41" i="47" s="1"/>
  <c r="AL41" i="47" s="1"/>
  <c r="AR41" i="47" s="1"/>
  <c r="T47" i="47"/>
  <c r="U47" i="47" s="1"/>
  <c r="AL47" i="47" s="1"/>
  <c r="T9" i="47"/>
  <c r="U9" i="47" s="1"/>
  <c r="AL9" i="47" s="1"/>
  <c r="AR9" i="47" s="1"/>
  <c r="T45" i="47"/>
  <c r="U45" i="47" s="1"/>
  <c r="AL45" i="47" s="1"/>
  <c r="AR45" i="47" s="1"/>
  <c r="T44" i="47"/>
  <c r="U44" i="47" s="1"/>
  <c r="AL44" i="47" s="1"/>
  <c r="AR44" i="47" s="1"/>
  <c r="T28" i="47"/>
  <c r="U28" i="47" s="1"/>
  <c r="AL28" i="47" s="1"/>
  <c r="AR28" i="47" s="1"/>
  <c r="T25" i="47"/>
  <c r="U25" i="47" s="1"/>
  <c r="AL25" i="47" s="1"/>
  <c r="AR25" i="47" s="1"/>
  <c r="T13" i="47"/>
  <c r="U13" i="47" s="1"/>
  <c r="AL13" i="47" s="1"/>
  <c r="AR13" i="47" s="1"/>
  <c r="T26" i="47"/>
  <c r="U26" i="47" s="1"/>
  <c r="AL26" i="47" s="1"/>
  <c r="AR26" i="47" s="1"/>
  <c r="T12" i="47"/>
  <c r="U12" i="47" s="1"/>
  <c r="AL12" i="47" s="1"/>
  <c r="AR12" i="47" s="1"/>
  <c r="T29" i="47"/>
  <c r="U29" i="47" s="1"/>
  <c r="AL29" i="47" s="1"/>
  <c r="AR29" i="47" s="1"/>
  <c r="T20" i="47"/>
  <c r="U20" i="47" s="1"/>
  <c r="AL20" i="47" s="1"/>
  <c r="AR20" i="47" s="1"/>
  <c r="T15" i="47"/>
  <c r="U15" i="47" s="1"/>
  <c r="AL15" i="47" s="1"/>
  <c r="AR15" i="47" s="1"/>
  <c r="T14" i="47"/>
  <c r="U14" i="47" s="1"/>
  <c r="AL14" i="47" s="1"/>
  <c r="AR14" i="47" s="1"/>
  <c r="T34" i="47"/>
  <c r="U34" i="47" s="1"/>
  <c r="AL34" i="47" s="1"/>
  <c r="AR34" i="47" s="1"/>
  <c r="T37" i="47"/>
  <c r="U37" i="47" s="1"/>
  <c r="AL37" i="47" s="1"/>
  <c r="AR37" i="47" s="1"/>
  <c r="T22" i="47"/>
  <c r="U22" i="47" s="1"/>
  <c r="AL22" i="47" s="1"/>
  <c r="AR22" i="47" s="1"/>
  <c r="T38" i="47"/>
  <c r="U38" i="47" s="1"/>
  <c r="AL38" i="47" s="1"/>
  <c r="AR38" i="47" s="1"/>
  <c r="T46" i="47"/>
  <c r="U46" i="47" s="1"/>
  <c r="AL46" i="47" s="1"/>
  <c r="AR46" i="47" s="1"/>
  <c r="T42" i="47"/>
  <c r="U42" i="47" s="1"/>
  <c r="AL42" i="47" s="1"/>
  <c r="AR42" i="47" s="1"/>
  <c r="T39" i="47"/>
  <c r="U39" i="47" s="1"/>
  <c r="AL39" i="47" s="1"/>
  <c r="AR39" i="47" s="1"/>
  <c r="T35" i="47"/>
  <c r="U35" i="47" s="1"/>
  <c r="AL35" i="47" s="1"/>
  <c r="AR35" i="47" s="1"/>
  <c r="T31" i="47"/>
  <c r="U31" i="47" s="1"/>
  <c r="AL31" i="47" s="1"/>
  <c r="AR31" i="47" s="1"/>
  <c r="T10" i="47"/>
  <c r="U10" i="47" s="1"/>
  <c r="AL10" i="47" s="1"/>
  <c r="AR10" i="47" s="1"/>
  <c r="T40" i="47"/>
  <c r="U40" i="47" s="1"/>
  <c r="AL40" i="47" s="1"/>
  <c r="AR40" i="47" s="1"/>
  <c r="T8" i="47"/>
  <c r="U8" i="47" s="1"/>
  <c r="AL8" i="47" s="1"/>
  <c r="AR8" i="47" s="1"/>
  <c r="T16" i="47"/>
  <c r="U16" i="47" s="1"/>
  <c r="AL16" i="47" s="1"/>
  <c r="AR16" i="47" s="1"/>
  <c r="T33" i="47"/>
  <c r="U33" i="47" s="1"/>
  <c r="AL33" i="47" s="1"/>
  <c r="AR33" i="47" s="1"/>
  <c r="T24" i="47"/>
  <c r="U24" i="47" s="1"/>
  <c r="AL24" i="47" s="1"/>
  <c r="AR24" i="47" s="1"/>
  <c r="T32" i="47"/>
  <c r="U32" i="47" s="1"/>
  <c r="AL32" i="47" s="1"/>
  <c r="AR32" i="47" s="1"/>
  <c r="T11" i="47"/>
  <c r="U11" i="47" s="1"/>
  <c r="AL11" i="47" s="1"/>
  <c r="AR11" i="47" s="1"/>
  <c r="T23" i="47"/>
  <c r="U23" i="47" s="1"/>
  <c r="AL23" i="47" s="1"/>
  <c r="AR23" i="47" s="1"/>
  <c r="T19" i="47"/>
  <c r="U19" i="47" s="1"/>
  <c r="AL19" i="47" s="1"/>
  <c r="AR19" i="47" s="1"/>
  <c r="AM8" i="50"/>
  <c r="AQ8" i="50"/>
  <c r="T30" i="47"/>
  <c r="U30" i="47" s="1"/>
  <c r="AL30" i="47" s="1"/>
  <c r="AR30" i="47" s="1"/>
  <c r="T27" i="47"/>
  <c r="U27" i="47" s="1"/>
  <c r="AL27" i="47" s="1"/>
  <c r="AR27" i="47" s="1"/>
  <c r="T43" i="47"/>
  <c r="U43" i="47" s="1"/>
  <c r="AL43" i="47" s="1"/>
  <c r="AR43" i="47" s="1"/>
  <c r="T21" i="47"/>
  <c r="U21" i="47" s="1"/>
  <c r="AL21" i="47" s="1"/>
  <c r="AR21" i="47" s="1"/>
  <c r="AR7" i="47"/>
  <c r="Y97" i="27" l="1"/>
  <c r="X20" i="27"/>
  <c r="AB20" i="24"/>
  <c r="AC97" i="24"/>
  <c r="AK97" i="38"/>
  <c r="AJ20" i="38"/>
  <c r="T19" i="48"/>
  <c r="U19" i="48" s="1"/>
  <c r="AL19" i="48" s="1"/>
  <c r="AO19" i="48" s="1"/>
  <c r="AS19" i="48" s="1"/>
  <c r="T22" i="48"/>
  <c r="U22" i="48" s="1"/>
  <c r="AL22" i="48" s="1"/>
  <c r="AO22" i="48" s="1"/>
  <c r="AS22" i="48" s="1"/>
  <c r="T32" i="48"/>
  <c r="U32" i="48" s="1"/>
  <c r="AL32" i="48" s="1"/>
  <c r="AO32" i="48" s="1"/>
  <c r="AS32" i="48" s="1"/>
  <c r="T13" i="48"/>
  <c r="U13" i="48" s="1"/>
  <c r="AL13" i="48" s="1"/>
  <c r="AO13" i="48" s="1"/>
  <c r="AS13" i="48" s="1"/>
  <c r="T31" i="48"/>
  <c r="U31" i="48" s="1"/>
  <c r="AL31" i="48" s="1"/>
  <c r="AO31" i="48" s="1"/>
  <c r="AS31" i="48" s="1"/>
  <c r="T34" i="48"/>
  <c r="U34" i="48" s="1"/>
  <c r="AL34" i="48" s="1"/>
  <c r="AO34" i="48" s="1"/>
  <c r="AS34" i="48" s="1"/>
  <c r="T11" i="48"/>
  <c r="U11" i="48" s="1"/>
  <c r="AL11" i="48" s="1"/>
  <c r="AO11" i="48" s="1"/>
  <c r="AS11" i="48" s="1"/>
  <c r="T37" i="48"/>
  <c r="U37" i="48" s="1"/>
  <c r="AL37" i="48" s="1"/>
  <c r="AO37" i="48" s="1"/>
  <c r="AS37" i="48" s="1"/>
  <c r="T12" i="48"/>
  <c r="U12" i="48" s="1"/>
  <c r="AL12" i="48" s="1"/>
  <c r="AO12" i="48" s="1"/>
  <c r="AS12" i="48" s="1"/>
  <c r="T40" i="48"/>
  <c r="U40" i="48" s="1"/>
  <c r="AL40" i="48" s="1"/>
  <c r="AO40" i="48" s="1"/>
  <c r="AS40" i="48" s="1"/>
  <c r="T7" i="48"/>
  <c r="U7" i="48" s="1"/>
  <c r="AL7" i="48" s="1"/>
  <c r="AO7" i="48" s="1"/>
  <c r="AS7" i="48" s="1"/>
  <c r="T13" i="49"/>
  <c r="U13" i="49" s="1"/>
  <c r="AL13" i="49" s="1"/>
  <c r="AQ13" i="49" s="1"/>
  <c r="T12" i="49"/>
  <c r="U12" i="49" s="1"/>
  <c r="AL12" i="49" s="1"/>
  <c r="AQ12" i="49" s="1"/>
  <c r="T20" i="49"/>
  <c r="U20" i="49" s="1"/>
  <c r="AL20" i="49" s="1"/>
  <c r="AQ20" i="49" s="1"/>
  <c r="T11" i="49"/>
  <c r="U11" i="49" s="1"/>
  <c r="AL11" i="49" s="1"/>
  <c r="AQ11" i="49" s="1"/>
  <c r="T36" i="49"/>
  <c r="U36" i="49" s="1"/>
  <c r="AL36" i="49" s="1"/>
  <c r="AQ36" i="49" s="1"/>
  <c r="T35" i="49"/>
  <c r="U35" i="49" s="1"/>
  <c r="AL35" i="49" s="1"/>
  <c r="AQ35" i="49" s="1"/>
  <c r="T32" i="49"/>
  <c r="U32" i="49" s="1"/>
  <c r="AL32" i="49" s="1"/>
  <c r="AQ32" i="49" s="1"/>
  <c r="T25" i="49"/>
  <c r="U25" i="49" s="1"/>
  <c r="AL25" i="49" s="1"/>
  <c r="AQ25" i="49" s="1"/>
  <c r="T27" i="49"/>
  <c r="U27" i="49" s="1"/>
  <c r="AL27" i="49" s="1"/>
  <c r="AQ27" i="49" s="1"/>
  <c r="T39" i="49"/>
  <c r="U39" i="49" s="1"/>
  <c r="AL39" i="49" s="1"/>
  <c r="AQ39" i="49" s="1"/>
  <c r="T19" i="49"/>
  <c r="U19" i="49" s="1"/>
  <c r="AL19" i="49" s="1"/>
  <c r="AQ19" i="49" s="1"/>
  <c r="T31" i="49"/>
  <c r="U31" i="49" s="1"/>
  <c r="AL31" i="49" s="1"/>
  <c r="AQ31" i="49" s="1"/>
  <c r="T37" i="49"/>
  <c r="U37" i="49" s="1"/>
  <c r="AL37" i="49" s="1"/>
  <c r="AQ37" i="49" s="1"/>
  <c r="T29" i="49"/>
  <c r="U29" i="49" s="1"/>
  <c r="AL29" i="49" s="1"/>
  <c r="AQ29" i="49" s="1"/>
  <c r="T22" i="49"/>
  <c r="U22" i="49" s="1"/>
  <c r="AL22" i="49" s="1"/>
  <c r="AQ22" i="49" s="1"/>
  <c r="T24" i="49"/>
  <c r="U24" i="49" s="1"/>
  <c r="AL24" i="49" s="1"/>
  <c r="AQ24" i="49" s="1"/>
  <c r="T38" i="49"/>
  <c r="U38" i="49" s="1"/>
  <c r="AL38" i="49" s="1"/>
  <c r="AQ38" i="49" s="1"/>
  <c r="T10" i="49"/>
  <c r="U10" i="49" s="1"/>
  <c r="AL10" i="49" s="1"/>
  <c r="AQ10" i="49" s="1"/>
  <c r="T40" i="49"/>
  <c r="U40" i="49" s="1"/>
  <c r="AL40" i="49" s="1"/>
  <c r="AQ40" i="49" s="1"/>
  <c r="T29" i="48"/>
  <c r="U29" i="48" s="1"/>
  <c r="AL29" i="48" s="1"/>
  <c r="AO29" i="48" s="1"/>
  <c r="AS29" i="48" s="1"/>
  <c r="T25" i="48"/>
  <c r="U25" i="48" s="1"/>
  <c r="AL25" i="48" s="1"/>
  <c r="AO25" i="48" s="1"/>
  <c r="AS25" i="48" s="1"/>
  <c r="T27" i="48"/>
  <c r="U27" i="48" s="1"/>
  <c r="AL27" i="48" s="1"/>
  <c r="AO27" i="48" s="1"/>
  <c r="AS27" i="48" s="1"/>
  <c r="T24" i="48"/>
  <c r="U24" i="48" s="1"/>
  <c r="AL24" i="48" s="1"/>
  <c r="AO24" i="48" s="1"/>
  <c r="AS24" i="48" s="1"/>
  <c r="T36" i="48"/>
  <c r="U36" i="48" s="1"/>
  <c r="AL36" i="48" s="1"/>
  <c r="AO36" i="48" s="1"/>
  <c r="AS36" i="48" s="1"/>
  <c r="T10" i="48"/>
  <c r="U10" i="48" s="1"/>
  <c r="AL10" i="48" s="1"/>
  <c r="AO10" i="48" s="1"/>
  <c r="AS10" i="48" s="1"/>
  <c r="T39" i="48"/>
  <c r="U39" i="48" s="1"/>
  <c r="AL39" i="48" s="1"/>
  <c r="AO39" i="48" s="1"/>
  <c r="AS39" i="48" s="1"/>
  <c r="T33" i="48"/>
  <c r="U33" i="48" s="1"/>
  <c r="AL33" i="48" s="1"/>
  <c r="AO33" i="48" s="1"/>
  <c r="AS33" i="48" s="1"/>
  <c r="T35" i="48"/>
  <c r="U35" i="48" s="1"/>
  <c r="AL35" i="48" s="1"/>
  <c r="AO35" i="48" s="1"/>
  <c r="AS35" i="48" s="1"/>
  <c r="T38" i="48"/>
  <c r="U38" i="48" s="1"/>
  <c r="AL38" i="48" s="1"/>
  <c r="AO38" i="48" s="1"/>
  <c r="AS38" i="48" s="1"/>
  <c r="T44" i="48"/>
  <c r="U44" i="48" s="1"/>
  <c r="AL44" i="48" s="1"/>
  <c r="AM44" i="48" s="1"/>
  <c r="AR44" i="48" s="1"/>
  <c r="T47" i="48"/>
  <c r="U47" i="48" s="1"/>
  <c r="AL47" i="48" s="1"/>
  <c r="AM47" i="48" s="1"/>
  <c r="AR47" i="48" s="1"/>
  <c r="T41" i="48"/>
  <c r="U41" i="48" s="1"/>
  <c r="AL41" i="48" s="1"/>
  <c r="AM41" i="48" s="1"/>
  <c r="AR41" i="48" s="1"/>
  <c r="T30" i="48"/>
  <c r="U30" i="48" s="1"/>
  <c r="AL30" i="48" s="1"/>
  <c r="AM30" i="48" s="1"/>
  <c r="AR30" i="48" s="1"/>
  <c r="T45" i="48"/>
  <c r="U45" i="48" s="1"/>
  <c r="AL45" i="48" s="1"/>
  <c r="AM45" i="48" s="1"/>
  <c r="AR45" i="48" s="1"/>
  <c r="T46" i="48"/>
  <c r="U46" i="48" s="1"/>
  <c r="AL46" i="48" s="1"/>
  <c r="AM46" i="48" s="1"/>
  <c r="AR46" i="48" s="1"/>
  <c r="T48" i="48"/>
  <c r="U48" i="48" s="1"/>
  <c r="AL48" i="48" s="1"/>
  <c r="AM48" i="48" s="1"/>
  <c r="AR48" i="48" s="1"/>
  <c r="T43" i="48"/>
  <c r="U43" i="48" s="1"/>
  <c r="AL43" i="48" s="1"/>
  <c r="AM43" i="48" s="1"/>
  <c r="AR43" i="48" s="1"/>
  <c r="T28" i="48"/>
  <c r="U28" i="48" s="1"/>
  <c r="AL28" i="48" s="1"/>
  <c r="AM28" i="48" s="1"/>
  <c r="AR28" i="48" s="1"/>
  <c r="T42" i="48"/>
  <c r="U42" i="48" s="1"/>
  <c r="AL42" i="48" s="1"/>
  <c r="AM42" i="48" s="1"/>
  <c r="AR42" i="48" s="1"/>
  <c r="T7" i="49"/>
  <c r="U7" i="49" s="1"/>
  <c r="AL7" i="49" s="1"/>
  <c r="AQ7" i="49" s="1"/>
  <c r="T34" i="49"/>
  <c r="U34" i="49" s="1"/>
  <c r="AL34" i="49" s="1"/>
  <c r="AQ34" i="49" s="1"/>
  <c r="AM37" i="47"/>
  <c r="AM47" i="47"/>
  <c r="AM24" i="47"/>
  <c r="AM35" i="47"/>
  <c r="AM45" i="47"/>
  <c r="AM28" i="47"/>
  <c r="AM27" i="47"/>
  <c r="AM48" i="47"/>
  <c r="AM22" i="47"/>
  <c r="AM18" i="47"/>
  <c r="AM42" i="47"/>
  <c r="AM11" i="47"/>
  <c r="AM43" i="47"/>
  <c r="AM9" i="47"/>
  <c r="AM17" i="47"/>
  <c r="AM32" i="47"/>
  <c r="AM10" i="47"/>
  <c r="AM31" i="47"/>
  <c r="AM26" i="47"/>
  <c r="AM33" i="47"/>
  <c r="AM25" i="47"/>
  <c r="AM39" i="47"/>
  <c r="AM14" i="47"/>
  <c r="AM44" i="47"/>
  <c r="AM12" i="47"/>
  <c r="AM21" i="47"/>
  <c r="AM40" i="47"/>
  <c r="AM15" i="47"/>
  <c r="AM23" i="47"/>
  <c r="AM30" i="47"/>
  <c r="AM36" i="47"/>
  <c r="AM20" i="47"/>
  <c r="AM16" i="47"/>
  <c r="AM7" i="47"/>
  <c r="AM19" i="47"/>
  <c r="AM29" i="47"/>
  <c r="AM34" i="47"/>
  <c r="AM8" i="47"/>
  <c r="AM13" i="47"/>
  <c r="AM41" i="47"/>
  <c r="AM38" i="47"/>
  <c r="AM46" i="47"/>
  <c r="AK20" i="38" l="1"/>
  <c r="AL97" i="38"/>
  <c r="AD97" i="24"/>
  <c r="AC20" i="24"/>
  <c r="Z97" i="27"/>
  <c r="Y20" i="27"/>
  <c r="AM32" i="49"/>
  <c r="AM25" i="49"/>
  <c r="AM31" i="49"/>
  <c r="AM29" i="49"/>
  <c r="AM11" i="49"/>
  <c r="AM37" i="49"/>
  <c r="AM13" i="49"/>
  <c r="AM27" i="49"/>
  <c r="AM20" i="49"/>
  <c r="AM38" i="49"/>
  <c r="AP24" i="48"/>
  <c r="AN24" i="47" s="1"/>
  <c r="AP38" i="48"/>
  <c r="AN38" i="47" s="1"/>
  <c r="AP36" i="48"/>
  <c r="AN36" i="47" s="1"/>
  <c r="AP12" i="48"/>
  <c r="AN12" i="47" s="1"/>
  <c r="AP20" i="48"/>
  <c r="AN20" i="47" s="1"/>
  <c r="AP35" i="48"/>
  <c r="AN35" i="47" s="1"/>
  <c r="AP13" i="48"/>
  <c r="AN13" i="47" s="1"/>
  <c r="AP39" i="48"/>
  <c r="AN39" i="47" s="1"/>
  <c r="AP34" i="48"/>
  <c r="AN34" i="47" s="1"/>
  <c r="AP40" i="48"/>
  <c r="AN40" i="47" s="1"/>
  <c r="AP25" i="48"/>
  <c r="AN25" i="47" s="1"/>
  <c r="AP7" i="48"/>
  <c r="AN7" i="47" s="1"/>
  <c r="AP11" i="48"/>
  <c r="AN11" i="47" s="1"/>
  <c r="AP31" i="48"/>
  <c r="AN31" i="47" s="1"/>
  <c r="AP32" i="48"/>
  <c r="AN32" i="47" s="1"/>
  <c r="AP22" i="48"/>
  <c r="AN22" i="47" s="1"/>
  <c r="AP27" i="48"/>
  <c r="AN27" i="47" s="1"/>
  <c r="AP29" i="48"/>
  <c r="AN29" i="47" s="1"/>
  <c r="AP19" i="48"/>
  <c r="AN19" i="47" s="1"/>
  <c r="AP37" i="48"/>
  <c r="AN37" i="47" s="1"/>
  <c r="AP10" i="48"/>
  <c r="AN10" i="47" s="1"/>
  <c r="AP33" i="48"/>
  <c r="AN33" i="47" s="1"/>
  <c r="AN41" i="48"/>
  <c r="AN41" i="47" s="1"/>
  <c r="AN28" i="48"/>
  <c r="AN28" i="47" s="1"/>
  <c r="AN30" i="48"/>
  <c r="AN30" i="47" s="1"/>
  <c r="AN42" i="48"/>
  <c r="AN42" i="47" s="1"/>
  <c r="AN45" i="48"/>
  <c r="AN45" i="47" s="1"/>
  <c r="AN43" i="48"/>
  <c r="AN43" i="47" s="1"/>
  <c r="AM24" i="49"/>
  <c r="AN48" i="48"/>
  <c r="AM40" i="49"/>
  <c r="AN47" i="48"/>
  <c r="AN47" i="47" s="1"/>
  <c r="AM36" i="49"/>
  <c r="AM22" i="49"/>
  <c r="AM10" i="49"/>
  <c r="AN46" i="48"/>
  <c r="AN46" i="47" s="1"/>
  <c r="AM39" i="49"/>
  <c r="AM19" i="49"/>
  <c r="AN21" i="48"/>
  <c r="AN21" i="47" s="1"/>
  <c r="AM34" i="49"/>
  <c r="AM35" i="49"/>
  <c r="AM12" i="49"/>
  <c r="AN44" i="48"/>
  <c r="AN44" i="47" s="1"/>
  <c r="AM7" i="49"/>
  <c r="AM33" i="49"/>
  <c r="AA97" i="27" l="1"/>
  <c r="Z20" i="27"/>
  <c r="AE97" i="24"/>
  <c r="AD20" i="24"/>
  <c r="AM97" i="38"/>
  <c r="AL20" i="38"/>
  <c r="AF97" i="24" l="1"/>
  <c r="AE20" i="24"/>
  <c r="AN97" i="38"/>
  <c r="AM20" i="38"/>
  <c r="AB97" i="27"/>
  <c r="AA20" i="27"/>
  <c r="AC97" i="27" l="1"/>
  <c r="AB20" i="27"/>
  <c r="AO97" i="38"/>
  <c r="AN20" i="38"/>
  <c r="AF20" i="24"/>
  <c r="AG97" i="24"/>
  <c r="AH97" i="24" l="1"/>
  <c r="AG20" i="24"/>
  <c r="AP97" i="38"/>
  <c r="AO20" i="38"/>
  <c r="AD97" i="27"/>
  <c r="AC20" i="27"/>
  <c r="AQ97" i="38" l="1"/>
  <c r="AP20" i="38"/>
  <c r="AE97" i="27"/>
  <c r="AD20" i="27"/>
  <c r="AH20" i="24"/>
  <c r="AI97" i="24"/>
  <c r="AJ97" i="24" l="1"/>
  <c r="AI20" i="24"/>
  <c r="AF97" i="27"/>
  <c r="AE20" i="27"/>
  <c r="AQ20" i="38"/>
  <c r="AR97" i="38"/>
  <c r="AS97" i="38" l="1"/>
  <c r="AR20" i="38"/>
  <c r="AG97" i="27"/>
  <c r="AF20" i="27"/>
  <c r="AK97" i="24"/>
  <c r="AJ20" i="24"/>
  <c r="AL97" i="24" l="1"/>
  <c r="AK20" i="24"/>
  <c r="AH97" i="27"/>
  <c r="AG20" i="27"/>
  <c r="AT97" i="38"/>
  <c r="AS20" i="38"/>
  <c r="AU97" i="38" l="1"/>
  <c r="AT20" i="38"/>
  <c r="AI97" i="27"/>
  <c r="AH20" i="27"/>
  <c r="AM97" i="24"/>
  <c r="AL20" i="24"/>
  <c r="AM20" i="24" l="1"/>
  <c r="AN97" i="24"/>
  <c r="AJ97" i="27"/>
  <c r="AI20" i="27"/>
  <c r="AU20" i="38"/>
  <c r="AV97" i="38"/>
  <c r="AW97" i="38" l="1"/>
  <c r="AV20" i="38"/>
  <c r="AK97" i="27"/>
  <c r="AJ20" i="27"/>
  <c r="AO97" i="24"/>
  <c r="AN20" i="24"/>
  <c r="AP97" i="24" l="1"/>
  <c r="AO20" i="24"/>
  <c r="AK20" i="27"/>
  <c r="AL97" i="27"/>
  <c r="AW20" i="38"/>
  <c r="AX97" i="38"/>
  <c r="AY97" i="38" l="1"/>
  <c r="AX20" i="38"/>
  <c r="AL20" i="27"/>
  <c r="AM97" i="27"/>
  <c r="AP20" i="24"/>
  <c r="AQ97" i="24"/>
  <c r="AQ20" i="24" l="1"/>
  <c r="AR97" i="24"/>
  <c r="AM20" i="27"/>
  <c r="AN97" i="27"/>
  <c r="AZ97" i="38"/>
  <c r="AY20" i="38"/>
  <c r="AZ20" i="38" l="1"/>
  <c r="BA97" i="38"/>
  <c r="AO97" i="27"/>
  <c r="AN20" i="27"/>
  <c r="AS97" i="24"/>
  <c r="AR20" i="24"/>
  <c r="AS20" i="24" l="1"/>
  <c r="AT97" i="24"/>
  <c r="AP97" i="27"/>
  <c r="AO20" i="27"/>
  <c r="BB97" i="38"/>
  <c r="BA20" i="38"/>
  <c r="BC97" i="38" l="1"/>
  <c r="BB20" i="38"/>
  <c r="AP20" i="27"/>
  <c r="AQ97" i="27"/>
  <c r="AU97" i="24"/>
  <c r="AT20" i="24"/>
  <c r="AU20" i="24" l="1"/>
  <c r="AV97" i="24"/>
  <c r="AR97" i="27"/>
  <c r="AQ20" i="27"/>
  <c r="BD97" i="38"/>
  <c r="BC20" i="38"/>
  <c r="BE97" i="38" l="1"/>
  <c r="BD20" i="38"/>
  <c r="AS97" i="27"/>
  <c r="AR20" i="27"/>
  <c r="AV20" i="24"/>
  <c r="AW97" i="24"/>
  <c r="AW20" i="24" l="1"/>
  <c r="AX97" i="24"/>
  <c r="AS20" i="27"/>
  <c r="AT97" i="27"/>
  <c r="BE20" i="38"/>
  <c r="BF97" i="38"/>
  <c r="BG97" i="38" l="1"/>
  <c r="BF20" i="38"/>
  <c r="AT20" i="27"/>
  <c r="AU97" i="27"/>
  <c r="AY97" i="24"/>
  <c r="AX20" i="24"/>
  <c r="AY20" i="24" l="1"/>
  <c r="AZ97" i="24"/>
  <c r="AV97" i="27"/>
  <c r="AU20" i="27"/>
  <c r="BG20" i="38"/>
  <c r="BH97" i="38"/>
  <c r="AW97" i="27" l="1"/>
  <c r="AV20" i="27"/>
  <c r="BA97" i="24"/>
  <c r="AZ20" i="24"/>
  <c r="BH20" i="38"/>
  <c r="BI97" i="38"/>
  <c r="BI20" i="38" l="1"/>
  <c r="BJ97" i="38"/>
  <c r="BB97" i="24"/>
  <c r="BA20" i="24"/>
  <c r="AW20" i="27"/>
  <c r="AX97" i="27"/>
  <c r="BC97" i="24" l="1"/>
  <c r="BB20" i="24"/>
  <c r="BK97" i="38"/>
  <c r="BJ20" i="38"/>
  <c r="AY97" i="27"/>
  <c r="AX20" i="27"/>
  <c r="AZ97" i="27" l="1"/>
  <c r="AY20" i="27"/>
  <c r="BK20" i="38"/>
  <c r="BL97" i="38"/>
  <c r="BC20" i="24"/>
  <c r="BD97" i="24"/>
  <c r="BM97" i="38" l="1"/>
  <c r="BL20" i="38"/>
  <c r="BE97" i="24"/>
  <c r="BD20" i="24"/>
  <c r="BA97" i="27"/>
  <c r="AZ20" i="27"/>
  <c r="BB97" i="27" l="1"/>
  <c r="BA20" i="27"/>
  <c r="BF97" i="24"/>
  <c r="BE20" i="24"/>
  <c r="BN97" i="38"/>
  <c r="BM20" i="38"/>
  <c r="BO97" i="38" l="1"/>
  <c r="BN20" i="38"/>
  <c r="BG97" i="24"/>
  <c r="BF20" i="24"/>
  <c r="BB20" i="27"/>
  <c r="BC97" i="27"/>
  <c r="BD97" i="27" l="1"/>
  <c r="BC20" i="27"/>
  <c r="BG20" i="24"/>
  <c r="BH97" i="24"/>
  <c r="BP97" i="38"/>
  <c r="BO20" i="38"/>
  <c r="BI97" i="24" l="1"/>
  <c r="BH20" i="24"/>
  <c r="BQ97" i="38"/>
  <c r="BP20" i="38"/>
  <c r="BE97" i="27"/>
  <c r="BD20" i="27"/>
  <c r="BF97" i="27" l="1"/>
  <c r="BE20" i="27"/>
  <c r="BR97" i="38"/>
  <c r="BQ20" i="38"/>
  <c r="BJ97" i="24"/>
  <c r="BI20" i="24"/>
  <c r="BK97" i="24" l="1"/>
  <c r="BJ20" i="24"/>
  <c r="BS97" i="38"/>
  <c r="BR20" i="38"/>
  <c r="BG97" i="27"/>
  <c r="BF20" i="27"/>
  <c r="BH97" i="27" l="1"/>
  <c r="BG20" i="27"/>
  <c r="BT97" i="38"/>
  <c r="BS20" i="38"/>
  <c r="BK20" i="24"/>
  <c r="BL97" i="24"/>
  <c r="BM97" i="24" l="1"/>
  <c r="BL20" i="24"/>
  <c r="BU97" i="38"/>
  <c r="BT20" i="38"/>
  <c r="BI97" i="27"/>
  <c r="BH20" i="27"/>
  <c r="BI20" i="27" l="1"/>
  <c r="BJ97" i="27"/>
  <c r="BU20" i="38"/>
  <c r="BV97" i="38"/>
  <c r="BN97" i="24"/>
  <c r="BM20" i="24"/>
  <c r="BW97" i="38" l="1"/>
  <c r="BV20" i="38"/>
  <c r="BK97" i="27"/>
  <c r="BJ20" i="27"/>
  <c r="BO97" i="24"/>
  <c r="BN20" i="24"/>
  <c r="BO20" i="24" l="1"/>
  <c r="BP97" i="24"/>
  <c r="BL97" i="27"/>
  <c r="BK20" i="27"/>
  <c r="BW20" i="38"/>
  <c r="BX97" i="38"/>
  <c r="BM97" i="27" l="1"/>
  <c r="BL20" i="27"/>
  <c r="BQ97" i="24"/>
  <c r="BP20" i="24"/>
  <c r="BY97" i="38"/>
  <c r="BX20" i="38"/>
  <c r="BZ97" i="38" l="1"/>
  <c r="BY20" i="38"/>
  <c r="BR97" i="24"/>
  <c r="BQ20" i="24"/>
  <c r="BN97" i="27"/>
  <c r="BM20" i="27"/>
  <c r="BO97" i="27" l="1"/>
  <c r="BN20" i="27"/>
  <c r="BR20" i="24"/>
  <c r="BS97" i="24"/>
  <c r="CA97" i="38"/>
  <c r="BZ20" i="38"/>
  <c r="BS20" i="24" l="1"/>
  <c r="BT97" i="24"/>
  <c r="CB97" i="38"/>
  <c r="CA20" i="38"/>
  <c r="BP97" i="27"/>
  <c r="BO20" i="27"/>
  <c r="BQ97" i="27" l="1"/>
  <c r="BP20" i="27"/>
  <c r="CC97" i="38"/>
  <c r="CB20" i="38"/>
  <c r="BU97" i="24"/>
  <c r="BT20" i="24"/>
  <c r="BV97" i="24" l="1"/>
  <c r="BU20" i="24"/>
  <c r="CD97" i="38"/>
  <c r="CC20" i="38"/>
  <c r="BR97" i="27"/>
  <c r="BQ20" i="27"/>
  <c r="BS97" i="27" l="1"/>
  <c r="BR20" i="27"/>
  <c r="CE97" i="38"/>
  <c r="CD20" i="38"/>
  <c r="BV20" i="24"/>
  <c r="BW97" i="24"/>
  <c r="BW20" i="24" l="1"/>
  <c r="BX97" i="24"/>
  <c r="CF97" i="38"/>
  <c r="CE20" i="38"/>
  <c r="BS20" i="27"/>
  <c r="BT97" i="27"/>
  <c r="BU97" i="27" l="1"/>
  <c r="BT20" i="27"/>
  <c r="CG97" i="38"/>
  <c r="CF20" i="38"/>
  <c r="BX20" i="24"/>
  <c r="BY97" i="24"/>
  <c r="BY20" i="24" l="1"/>
  <c r="BZ97" i="24"/>
  <c r="CH97" i="38"/>
  <c r="CG20" i="38"/>
  <c r="BV97" i="27"/>
  <c r="BU20" i="27"/>
  <c r="BV20" i="27" l="1"/>
  <c r="BW97" i="27"/>
  <c r="CI97" i="38"/>
  <c r="CH20" i="38"/>
  <c r="BZ20" i="24"/>
  <c r="CA97" i="24"/>
  <c r="CA20" i="24" l="1"/>
  <c r="CB97" i="24"/>
  <c r="CJ97" i="38"/>
  <c r="CI20" i="38"/>
  <c r="BW20" i="27"/>
  <c r="BX97" i="27"/>
  <c r="BY97" i="27" l="1"/>
  <c r="BX20" i="27"/>
  <c r="CJ20" i="38"/>
  <c r="CK97" i="38"/>
  <c r="CB20" i="24"/>
  <c r="CC97" i="24"/>
  <c r="CK20" i="38" l="1"/>
  <c r="CL97" i="38"/>
  <c r="CD97" i="24"/>
  <c r="CC20" i="24"/>
  <c r="BY20" i="27"/>
  <c r="BZ97" i="27"/>
  <c r="CA97" i="27" l="1"/>
  <c r="BZ20" i="27"/>
  <c r="CE97" i="24"/>
  <c r="CD20" i="24"/>
  <c r="CM97" i="38"/>
  <c r="CL20" i="38"/>
  <c r="CM20" i="38" l="1"/>
  <c r="CN97" i="38"/>
  <c r="CE20" i="24"/>
  <c r="CF97" i="24"/>
  <c r="CB97" i="27"/>
  <c r="CA20" i="27"/>
  <c r="CC97" i="27" l="1"/>
  <c r="CB20" i="27"/>
  <c r="CN20" i="38"/>
  <c r="CO97" i="38"/>
  <c r="CF20" i="24"/>
  <c r="CG97" i="24"/>
  <c r="CH97" i="24" l="1"/>
  <c r="CG20" i="24"/>
  <c r="CP97" i="38"/>
  <c r="CO20" i="38"/>
  <c r="CD97" i="27"/>
  <c r="CC20" i="27"/>
  <c r="CE97" i="27" l="1"/>
  <c r="CD20" i="27"/>
  <c r="CQ97" i="38"/>
  <c r="CP20" i="38"/>
  <c r="CH20" i="24"/>
  <c r="CI97" i="24"/>
  <c r="CI20" i="24" l="1"/>
  <c r="CJ97" i="24"/>
  <c r="CQ20" i="38"/>
  <c r="CR97" i="38"/>
  <c r="CF97" i="27"/>
  <c r="CE20" i="27"/>
  <c r="CG97" i="27" l="1"/>
  <c r="CF20" i="27"/>
  <c r="CK97" i="24"/>
  <c r="CJ20" i="24"/>
  <c r="CR20" i="38"/>
  <c r="CS97" i="38"/>
  <c r="CT97" i="38" l="1"/>
  <c r="CS20" i="38"/>
  <c r="CL97" i="24"/>
  <c r="CK20" i="24"/>
  <c r="CH97" i="27"/>
  <c r="CG20" i="27"/>
  <c r="CH20" i="27" l="1"/>
  <c r="CI97" i="27"/>
  <c r="CM97" i="24"/>
  <c r="CL20" i="24"/>
  <c r="CU97" i="38"/>
  <c r="CT20" i="38"/>
  <c r="CV97" i="38" l="1"/>
  <c r="CU20" i="38"/>
  <c r="CM20" i="24"/>
  <c r="CN97" i="24"/>
  <c r="CJ97" i="27"/>
  <c r="CI20" i="27"/>
  <c r="CK97" i="27" l="1"/>
  <c r="CJ20" i="27"/>
  <c r="CN20" i="24"/>
  <c r="CO97" i="24"/>
  <c r="CW97" i="38"/>
  <c r="CV20" i="38"/>
  <c r="CP97" i="24" l="1"/>
  <c r="CO20" i="24"/>
  <c r="CX97" i="38"/>
  <c r="CW20" i="38"/>
  <c r="CL97" i="27"/>
  <c r="CK20" i="27"/>
  <c r="CM97" i="27" l="1"/>
  <c r="CL20" i="27"/>
  <c r="CY97" i="38"/>
  <c r="CX20" i="38"/>
  <c r="CQ97" i="24"/>
  <c r="CP20" i="24"/>
  <c r="CQ20" i="24" l="1"/>
  <c r="CR97" i="24"/>
  <c r="CZ97" i="38"/>
  <c r="CY20" i="38"/>
  <c r="CN97" i="27"/>
  <c r="CM20" i="27"/>
  <c r="CO97" i="27" l="1"/>
  <c r="CN20" i="27"/>
  <c r="CZ20" i="38"/>
  <c r="DA97" i="38"/>
  <c r="CS97" i="24"/>
  <c r="CR20" i="24"/>
  <c r="CT97" i="24" l="1"/>
  <c r="CS20" i="24"/>
  <c r="DA20" i="38"/>
  <c r="DB97" i="38"/>
  <c r="CP97" i="27"/>
  <c r="CO20" i="27"/>
  <c r="CQ97" i="27" l="1"/>
  <c r="CP20" i="27"/>
  <c r="DC97" i="38"/>
  <c r="DB20" i="38"/>
  <c r="CU97" i="24"/>
  <c r="CT20" i="24"/>
  <c r="CU20" i="24" l="1"/>
  <c r="CV97" i="24"/>
  <c r="DD97" i="38"/>
  <c r="DC20" i="38"/>
  <c r="CR97" i="27"/>
  <c r="CQ20" i="27"/>
  <c r="CS97" i="27" l="1"/>
  <c r="CR20" i="27"/>
  <c r="DE97" i="38"/>
  <c r="DD20" i="38"/>
  <c r="CW97" i="24"/>
  <c r="CV20" i="24"/>
  <c r="CX97" i="24" l="1"/>
  <c r="CW20" i="24"/>
  <c r="DF97" i="38"/>
  <c r="DE20" i="38"/>
  <c r="CT97" i="27"/>
  <c r="CS20" i="27"/>
  <c r="CT20" i="27" l="1"/>
  <c r="CU97" i="27"/>
  <c r="DG97" i="38"/>
  <c r="DF20" i="38"/>
  <c r="CY97" i="24"/>
  <c r="CX20" i="24"/>
  <c r="CY20" i="24" l="1"/>
  <c r="CZ97" i="24"/>
  <c r="DH97" i="38"/>
  <c r="DG20" i="38"/>
  <c r="CU20" i="27"/>
  <c r="CV97" i="27"/>
  <c r="CW97" i="27" l="1"/>
  <c r="CV20" i="27"/>
  <c r="DI97" i="38"/>
  <c r="DH20" i="38"/>
  <c r="CZ20" i="24"/>
  <c r="DA97" i="24"/>
  <c r="DA20" i="24" l="1"/>
  <c r="DB97" i="24"/>
  <c r="DJ97" i="38"/>
  <c r="DI20" i="38"/>
  <c r="CX97" i="27"/>
  <c r="CW20" i="27"/>
  <c r="CY97" i="27" l="1"/>
  <c r="CX20" i="27"/>
  <c r="DK97" i="38"/>
  <c r="DJ20" i="38"/>
  <c r="DB20" i="24"/>
  <c r="DC97" i="24"/>
  <c r="DL97" i="38" l="1"/>
  <c r="DK20" i="38"/>
  <c r="DC20" i="24"/>
  <c r="DD97" i="24"/>
  <c r="CY20" i="27"/>
  <c r="CZ97" i="27"/>
  <c r="DA97" i="27" l="1"/>
  <c r="CZ20" i="27"/>
  <c r="DE97" i="24"/>
  <c r="DD20" i="24"/>
  <c r="DM97" i="38"/>
  <c r="DL20" i="38"/>
  <c r="DM20" i="38" l="1"/>
  <c r="DN97" i="38"/>
  <c r="DE20" i="24"/>
  <c r="DF97" i="24"/>
  <c r="DA20" i="27"/>
  <c r="DB97" i="27"/>
  <c r="DG97" i="24" l="1"/>
  <c r="DF20" i="24"/>
  <c r="DB20" i="27"/>
  <c r="DC97" i="27"/>
  <c r="DO97" i="38"/>
  <c r="DN20" i="38"/>
  <c r="DP97" i="38" l="1"/>
  <c r="DO20" i="38"/>
  <c r="DC20" i="27"/>
  <c r="DD97" i="27"/>
  <c r="DG20" i="24"/>
  <c r="DH97" i="24"/>
  <c r="DH20" i="24" l="1"/>
  <c r="DI97" i="24"/>
  <c r="DE97" i="27"/>
  <c r="DD20" i="27"/>
  <c r="DQ97" i="38"/>
  <c r="DP20" i="38"/>
  <c r="DQ20" i="38" l="1"/>
  <c r="DR97" i="38"/>
  <c r="DE20" i="27"/>
  <c r="DF97" i="27"/>
  <c r="DJ97" i="24"/>
  <c r="DI20" i="24"/>
  <c r="DK97" i="24" l="1"/>
  <c r="DJ20" i="24"/>
  <c r="DG97" i="27"/>
  <c r="DF20" i="27"/>
  <c r="DS97" i="38"/>
  <c r="DR20" i="38"/>
  <c r="DT97" i="38" l="1"/>
  <c r="DS20" i="38"/>
  <c r="DH97" i="27"/>
  <c r="DG20" i="27"/>
  <c r="DK20" i="24"/>
  <c r="DL97" i="24"/>
  <c r="DL20" i="24" l="1"/>
  <c r="DM97" i="24"/>
  <c r="DI97" i="27"/>
  <c r="DH20" i="27"/>
  <c r="DT20" i="38"/>
  <c r="DU97" i="38"/>
  <c r="DV97" i="38" l="1"/>
  <c r="DU20" i="38"/>
  <c r="DI20" i="27"/>
  <c r="DJ97" i="27"/>
  <c r="DN97" i="24"/>
  <c r="DM20" i="24"/>
  <c r="DO97" i="24" l="1"/>
  <c r="DN20" i="24"/>
  <c r="DK97" i="27"/>
  <c r="DJ20" i="27"/>
  <c r="DW97" i="38"/>
  <c r="DV20" i="38"/>
  <c r="DW20" i="38" l="1"/>
  <c r="DX97" i="38"/>
  <c r="DK20" i="27"/>
  <c r="DL97" i="27"/>
  <c r="DO20" i="24"/>
  <c r="DP97" i="24"/>
  <c r="DQ97" i="24" l="1"/>
  <c r="DP20" i="24"/>
  <c r="DM97" i="27"/>
  <c r="DL20" i="27"/>
  <c r="DY97" i="38"/>
  <c r="DX20" i="38"/>
  <c r="DZ97" i="38" l="1"/>
  <c r="DY20" i="38"/>
  <c r="DN97" i="27"/>
  <c r="DM20" i="27"/>
  <c r="DQ20" i="24"/>
  <c r="DR97" i="24"/>
  <c r="DS97" i="24" l="1"/>
  <c r="DR20" i="24"/>
  <c r="DO97" i="27"/>
  <c r="DN20" i="27"/>
  <c r="EA97" i="38"/>
  <c r="DZ20" i="38"/>
  <c r="EB97" i="38" l="1"/>
  <c r="EA20" i="38"/>
  <c r="DO20" i="27"/>
  <c r="DP97" i="27"/>
  <c r="DS20" i="24"/>
  <c r="DT97" i="24"/>
  <c r="DU97" i="24" l="1"/>
  <c r="DT20" i="24"/>
  <c r="DQ97" i="27"/>
  <c r="DP20" i="27"/>
  <c r="EB20" i="38"/>
  <c r="EC97" i="38"/>
  <c r="ED97" i="38" l="1"/>
  <c r="EC20" i="38"/>
  <c r="DQ20" i="27"/>
  <c r="DR97" i="27"/>
  <c r="DV97" i="24"/>
  <c r="DU20" i="24"/>
  <c r="DW97" i="24" l="1"/>
  <c r="DV20" i="24"/>
  <c r="DS97" i="27"/>
  <c r="DR20" i="27"/>
  <c r="EE97" i="38"/>
  <c r="ED20" i="38"/>
  <c r="EF97" i="38" l="1"/>
  <c r="EE20" i="38"/>
  <c r="DT97" i="27"/>
  <c r="DS20" i="27"/>
  <c r="DW20" i="24"/>
  <c r="DX97" i="24"/>
  <c r="DX20" i="24" l="1"/>
  <c r="DY97" i="24"/>
  <c r="DU97" i="27"/>
  <c r="DT20" i="27"/>
  <c r="EF20" i="38"/>
  <c r="EG97" i="38"/>
  <c r="DV97" i="27" l="1"/>
  <c r="DU20" i="27"/>
  <c r="EH97" i="38"/>
  <c r="EG20" i="38"/>
  <c r="DZ97" i="24"/>
  <c r="DY20" i="24"/>
  <c r="EA97" i="24" l="1"/>
  <c r="DZ20" i="24"/>
  <c r="EI97" i="38"/>
  <c r="EH20" i="38"/>
  <c r="DW97" i="27"/>
  <c r="DV20" i="27"/>
  <c r="DX97" i="27" l="1"/>
  <c r="DW20" i="27"/>
  <c r="EJ97" i="38"/>
  <c r="EI20" i="38"/>
  <c r="EA20" i="24"/>
  <c r="EB97" i="24"/>
  <c r="EC97" i="24" l="1"/>
  <c r="EB20" i="24"/>
  <c r="EK97" i="38"/>
  <c r="EJ20" i="38"/>
  <c r="DY97" i="27"/>
  <c r="DX20" i="27"/>
  <c r="DZ97" i="27" l="1"/>
  <c r="DY20" i="27"/>
  <c r="EL97" i="38"/>
  <c r="EK20" i="38"/>
  <c r="ED97" i="24"/>
  <c r="EC20" i="24"/>
  <c r="EE97" i="24" l="1"/>
  <c r="ED20" i="24"/>
  <c r="EM97" i="38"/>
  <c r="EL20" i="38"/>
  <c r="EA97" i="27"/>
  <c r="DZ20" i="27"/>
  <c r="EA20" i="27" l="1"/>
  <c r="EB97" i="27"/>
  <c r="EN97" i="38"/>
  <c r="EM20" i="38"/>
  <c r="EE20" i="24"/>
  <c r="EF97" i="24"/>
  <c r="EG97" i="24" l="1"/>
  <c r="EF20" i="24"/>
  <c r="EO97" i="38"/>
  <c r="EN20" i="38"/>
  <c r="EC97" i="27"/>
  <c r="EB20" i="27"/>
  <c r="EC20" i="27" l="1"/>
  <c r="ED97" i="27"/>
  <c r="EP97" i="38"/>
  <c r="EO20" i="38"/>
  <c r="EG20" i="24"/>
  <c r="EH97" i="24"/>
  <c r="EH20" i="24" l="1"/>
  <c r="EI97" i="24"/>
  <c r="EQ97" i="38"/>
  <c r="EP20" i="38"/>
  <c r="EE97" i="27"/>
  <c r="ED20" i="27"/>
  <c r="EE20" i="27" l="1"/>
  <c r="EF97" i="27"/>
  <c r="ER97" i="38"/>
  <c r="EQ20" i="38"/>
  <c r="EI20" i="24"/>
  <c r="EJ97" i="24"/>
  <c r="EJ20" i="24" l="1"/>
  <c r="EK97" i="24"/>
  <c r="ES97" i="38"/>
  <c r="ER20" i="38"/>
  <c r="EG97" i="27"/>
  <c r="EF20" i="27"/>
  <c r="EH97" i="27" l="1"/>
  <c r="EG20" i="27"/>
  <c r="ES20" i="38"/>
  <c r="ET97" i="38"/>
  <c r="EK20" i="24"/>
  <c r="EL97" i="24"/>
  <c r="EM97" i="24" l="1"/>
  <c r="EL20" i="24"/>
  <c r="EU97" i="38"/>
  <c r="ET20" i="38"/>
  <c r="EH20" i="27"/>
  <c r="EI97" i="27"/>
  <c r="EI20" i="27" l="1"/>
  <c r="EJ97" i="27"/>
  <c r="EU20" i="38"/>
  <c r="EV97" i="38"/>
  <c r="EM20" i="24"/>
  <c r="EN97" i="24"/>
  <c r="EN20" i="24" l="1"/>
  <c r="EO97" i="24"/>
  <c r="EW97" i="38"/>
  <c r="EV20" i="38"/>
  <c r="EK97" i="27"/>
  <c r="EJ20" i="27"/>
  <c r="EK20" i="27" l="1"/>
  <c r="EL97" i="27"/>
  <c r="EX97" i="38"/>
  <c r="EW20" i="38"/>
  <c r="EP97" i="24"/>
  <c r="EO20" i="24"/>
  <c r="EQ97" i="24" l="1"/>
  <c r="EP20" i="24"/>
  <c r="EY97" i="38"/>
  <c r="EX20" i="38"/>
  <c r="EM97" i="27"/>
  <c r="EL20" i="27"/>
  <c r="EQ20" i="24" l="1"/>
  <c r="ER97" i="24"/>
  <c r="EN97" i="27"/>
  <c r="EM20" i="27"/>
  <c r="EY20" i="38"/>
  <c r="EZ97" i="38"/>
  <c r="EZ20" i="38" l="1"/>
  <c r="FA97" i="38"/>
  <c r="EO97" i="27"/>
  <c r="EN20" i="27"/>
  <c r="ES97" i="24"/>
  <c r="ER20" i="24"/>
  <c r="ET97" i="24" l="1"/>
  <c r="ES20" i="24"/>
  <c r="EO20" i="27"/>
  <c r="EP97" i="27"/>
  <c r="FB97" i="38"/>
  <c r="FA20" i="38"/>
  <c r="FC97" i="38" l="1"/>
  <c r="FB20" i="38"/>
  <c r="EQ97" i="27"/>
  <c r="EP20" i="27"/>
  <c r="EU97" i="24"/>
  <c r="ET20" i="24"/>
  <c r="EU20" i="24" l="1"/>
  <c r="EV97" i="24"/>
  <c r="ER97" i="27"/>
  <c r="EQ20" i="27"/>
  <c r="FC20" i="38"/>
  <c r="FD97" i="38"/>
  <c r="FE97" i="38" l="1"/>
  <c r="FD20" i="38"/>
  <c r="ER20" i="27"/>
  <c r="ES97" i="27"/>
  <c r="EW97" i="24"/>
  <c r="EV20" i="24"/>
  <c r="ES20" i="27" l="1"/>
  <c r="ET97" i="27"/>
  <c r="EX97" i="24"/>
  <c r="EW20" i="24"/>
  <c r="FF97" i="38"/>
  <c r="FE20" i="38"/>
  <c r="FG97" i="38" l="1"/>
  <c r="FF20" i="38"/>
  <c r="EX20" i="24"/>
  <c r="EY97" i="24"/>
  <c r="EU97" i="27"/>
  <c r="ET20" i="27"/>
  <c r="EU20" i="27" l="1"/>
  <c r="EV97" i="27"/>
  <c r="EZ97" i="24"/>
  <c r="EY20" i="24"/>
  <c r="FG20" i="38"/>
  <c r="FH97" i="38"/>
  <c r="EZ20" i="24" l="1"/>
  <c r="FA97" i="24"/>
  <c r="EW97" i="27"/>
  <c r="EV20" i="27"/>
  <c r="FH20" i="38"/>
  <c r="FI97" i="38"/>
  <c r="EW20" i="27" l="1"/>
  <c r="EX97" i="27"/>
  <c r="FA20" i="24"/>
  <c r="FB97" i="24"/>
  <c r="FJ97" i="38"/>
  <c r="FI20" i="38"/>
  <c r="FJ20" i="38" l="1"/>
  <c r="FK97" i="38"/>
  <c r="FC97" i="24"/>
  <c r="FB20" i="24"/>
  <c r="EX20" i="27"/>
  <c r="EY97" i="27"/>
  <c r="EY20" i="27" l="1"/>
  <c r="EZ97" i="27"/>
  <c r="FD97" i="24"/>
  <c r="FC20" i="24"/>
  <c r="FK20" i="38"/>
  <c r="FL97" i="38"/>
  <c r="FD20" i="24" l="1"/>
  <c r="FE97" i="24"/>
  <c r="FA97" i="27"/>
  <c r="EZ20" i="27"/>
  <c r="FM97" i="38"/>
  <c r="FL20" i="38"/>
  <c r="FM20" i="38" l="1"/>
  <c r="FN97" i="38"/>
  <c r="FA20" i="27"/>
  <c r="FB97" i="27"/>
  <c r="FF97" i="24"/>
  <c r="FE20" i="24"/>
  <c r="FB20" i="27" l="1"/>
  <c r="FC97" i="27"/>
  <c r="FG97" i="24"/>
  <c r="FF20" i="24"/>
  <c r="FO97" i="38"/>
  <c r="FN20" i="38"/>
  <c r="FO20" i="38" l="1"/>
  <c r="FP97" i="38"/>
  <c r="FH97" i="24"/>
  <c r="FG20" i="24"/>
  <c r="FD97" i="27"/>
  <c r="FC20" i="27"/>
  <c r="FD20" i="27" l="1"/>
  <c r="FE97" i="27"/>
  <c r="FH20" i="24"/>
  <c r="FI97" i="24"/>
  <c r="FP20" i="38"/>
  <c r="FQ97" i="38"/>
  <c r="FR97" i="38" l="1"/>
  <c r="FQ20" i="38"/>
  <c r="FI20" i="24"/>
  <c r="FJ97" i="24"/>
  <c r="FE20" i="27"/>
  <c r="FF97" i="27"/>
  <c r="FF20" i="27" l="1"/>
  <c r="FG97" i="27"/>
  <c r="FK97" i="24"/>
  <c r="FJ20" i="24"/>
  <c r="FS97" i="38"/>
  <c r="FR20" i="38"/>
  <c r="FS20" i="38" l="1"/>
  <c r="FT97" i="38"/>
  <c r="FK20" i="24"/>
  <c r="FL97" i="24"/>
  <c r="FH97" i="27"/>
  <c r="FG20" i="27"/>
  <c r="FI97" i="27" l="1"/>
  <c r="FH20" i="27"/>
  <c r="FL20" i="24"/>
  <c r="FM97" i="24"/>
  <c r="FU97" i="38"/>
  <c r="FT20" i="38"/>
  <c r="FV97" i="38" l="1"/>
  <c r="FU20" i="38"/>
  <c r="FN97" i="24"/>
  <c r="FM20" i="24"/>
  <c r="FI20" i="27"/>
  <c r="FJ97" i="27"/>
  <c r="FJ20" i="27" l="1"/>
  <c r="FK97" i="27"/>
  <c r="FO97" i="24"/>
  <c r="FN20" i="24"/>
  <c r="FV20" i="38"/>
  <c r="FW97" i="38"/>
  <c r="FW20" i="38" l="1"/>
  <c r="FX97" i="38"/>
  <c r="FP97" i="24"/>
  <c r="FO20" i="24"/>
  <c r="FK20" i="27"/>
  <c r="FL97" i="27"/>
  <c r="FP20" i="24" l="1"/>
  <c r="FQ97" i="24"/>
  <c r="FY97" i="38"/>
  <c r="FX20" i="38"/>
  <c r="FM97" i="27"/>
  <c r="FL20" i="27"/>
  <c r="FZ97" i="38" l="1"/>
  <c r="FY20" i="38"/>
  <c r="FR97" i="24"/>
  <c r="FQ20" i="24"/>
  <c r="FM20" i="27"/>
  <c r="FN97" i="27"/>
  <c r="FO97" i="27" l="1"/>
  <c r="FN20" i="27"/>
  <c r="FS97" i="24"/>
  <c r="FR20" i="24"/>
  <c r="GA97" i="38"/>
  <c r="FZ20" i="38"/>
  <c r="GA20" i="38" l="1"/>
  <c r="GB97" i="38"/>
  <c r="FT97" i="24"/>
  <c r="FS20" i="24"/>
  <c r="FP97" i="27"/>
  <c r="FO20" i="27"/>
  <c r="FP20" i="27" l="1"/>
  <c r="FQ97" i="27"/>
  <c r="FT20" i="24"/>
  <c r="FU97" i="24"/>
  <c r="GC97" i="38"/>
  <c r="GB20" i="38"/>
  <c r="FV97" i="24" l="1"/>
  <c r="FU20" i="24"/>
  <c r="GD97" i="38"/>
  <c r="GC20" i="38"/>
  <c r="FQ20" i="27"/>
  <c r="FR97" i="27"/>
  <c r="FS97" i="27" l="1"/>
  <c r="FR20" i="27"/>
  <c r="GD20" i="38"/>
  <c r="GE97" i="38"/>
  <c r="FW97" i="24"/>
  <c r="FV20" i="24"/>
  <c r="FX97" i="24" l="1"/>
  <c r="FW20" i="24"/>
  <c r="GE20" i="38"/>
  <c r="GF97" i="38"/>
  <c r="FT97" i="27"/>
  <c r="FS20" i="27"/>
  <c r="FX20" i="24" l="1"/>
  <c r="FY97" i="24"/>
  <c r="FT20" i="27"/>
  <c r="FU97" i="27"/>
  <c r="GG97" i="38"/>
  <c r="GF20" i="38"/>
  <c r="FU20" i="27" l="1"/>
  <c r="FV97" i="27"/>
  <c r="GH97" i="38"/>
  <c r="GG20" i="38"/>
  <c r="FZ97" i="24"/>
  <c r="FY20" i="24"/>
  <c r="GA97" i="24" l="1"/>
  <c r="FZ20" i="24"/>
  <c r="GI97" i="38"/>
  <c r="GH20" i="38"/>
  <c r="FW97" i="27"/>
  <c r="FV20" i="27"/>
  <c r="FW20" i="27" l="1"/>
  <c r="FX97" i="27"/>
  <c r="GI20" i="38"/>
  <c r="GJ97" i="38"/>
  <c r="GA20" i="24"/>
  <c r="GB97" i="24"/>
  <c r="GB20" i="24" l="1"/>
  <c r="GC97" i="24"/>
  <c r="GJ20" i="38"/>
  <c r="GK97" i="38"/>
  <c r="FY97" i="27"/>
  <c r="FX20" i="27"/>
  <c r="FY20" i="27" l="1"/>
  <c r="FZ97" i="27"/>
  <c r="GK20" i="38"/>
  <c r="GL97" i="38"/>
  <c r="GC20" i="24"/>
  <c r="GD97" i="24"/>
  <c r="GL20" i="38" l="1"/>
  <c r="GM97" i="38"/>
  <c r="FZ20" i="27"/>
  <c r="GA97" i="27"/>
  <c r="GD20" i="24"/>
  <c r="GE97" i="24"/>
  <c r="GF97" i="24" l="1"/>
  <c r="GE20" i="24"/>
  <c r="GB97" i="27"/>
  <c r="GA20" i="27"/>
  <c r="GM20" i="38"/>
  <c r="GN97" i="38"/>
  <c r="GO97" i="38" l="1"/>
  <c r="GN20" i="38"/>
  <c r="GC97" i="27"/>
  <c r="GB20" i="27"/>
  <c r="GF20" i="24"/>
  <c r="GG97" i="24"/>
  <c r="GG20" i="24" l="1"/>
  <c r="GH97" i="24"/>
  <c r="GC20" i="27"/>
  <c r="GD97" i="27"/>
  <c r="GO20" i="38"/>
  <c r="GP97" i="38"/>
  <c r="GE97" i="27" l="1"/>
  <c r="GD20" i="27"/>
  <c r="GI97" i="24"/>
  <c r="GH20" i="24"/>
  <c r="GQ97" i="38"/>
  <c r="GP20" i="38"/>
  <c r="GQ20" i="38" l="1"/>
  <c r="GR97" i="38"/>
  <c r="GJ97" i="24"/>
  <c r="GI20" i="24"/>
  <c r="GF97" i="27"/>
  <c r="GE20" i="27"/>
  <c r="GG97" i="27" l="1"/>
  <c r="GF20" i="27"/>
  <c r="GJ20" i="24"/>
  <c r="GK97" i="24"/>
  <c r="GS97" i="38"/>
  <c r="GR20" i="38"/>
  <c r="GT97" i="38" l="1"/>
  <c r="GS20" i="38"/>
  <c r="GL97" i="24"/>
  <c r="GK20" i="24"/>
  <c r="GG20" i="27"/>
  <c r="GH97" i="27"/>
  <c r="GI97" i="27" l="1"/>
  <c r="GH20" i="27"/>
  <c r="GU97" i="38"/>
  <c r="GT20" i="38"/>
  <c r="GL20" i="24"/>
  <c r="GM97" i="24"/>
  <c r="GN97" i="24" l="1"/>
  <c r="GM20" i="24"/>
  <c r="GU20" i="38"/>
  <c r="GV97" i="38"/>
  <c r="GJ97" i="27"/>
  <c r="GI20" i="27"/>
  <c r="GK97" i="27" l="1"/>
  <c r="GJ20" i="27"/>
  <c r="GW97" i="38"/>
  <c r="GV20" i="38"/>
  <c r="GN20" i="24"/>
  <c r="GO97" i="24"/>
  <c r="GP97" i="24" l="1"/>
  <c r="GO20" i="24"/>
  <c r="GX97" i="38"/>
  <c r="GW20" i="38"/>
  <c r="GK20" i="27"/>
  <c r="GL97" i="27"/>
  <c r="GM97" i="27" l="1"/>
  <c r="GL20" i="27"/>
  <c r="GY97" i="38"/>
  <c r="GX20" i="38"/>
  <c r="GQ97" i="24"/>
  <c r="GP20" i="24"/>
  <c r="GR97" i="24" l="1"/>
  <c r="GQ20" i="24"/>
  <c r="GY20" i="38"/>
  <c r="GZ97" i="38"/>
  <c r="GN97" i="27"/>
  <c r="GM20" i="27"/>
  <c r="GN20" i="27" l="1"/>
  <c r="GO97" i="27"/>
  <c r="HA97" i="38"/>
  <c r="GZ20" i="38"/>
  <c r="GR20" i="24"/>
  <c r="GS97" i="24"/>
  <c r="GT97" i="24" l="1"/>
  <c r="GS20" i="24"/>
  <c r="HB97" i="38"/>
  <c r="HA20" i="38"/>
  <c r="GO20" i="27"/>
  <c r="GP97" i="27"/>
  <c r="GQ97" i="27" l="1"/>
  <c r="GP20" i="27"/>
  <c r="HB20" i="38"/>
  <c r="HC97" i="38"/>
  <c r="GT20" i="24"/>
  <c r="GU97" i="24"/>
  <c r="GV97" i="24" l="1"/>
  <c r="GU20" i="24"/>
  <c r="HC20" i="38"/>
  <c r="HD97" i="38"/>
  <c r="GQ20" i="27"/>
  <c r="GR97" i="27"/>
  <c r="GR20" i="27" l="1"/>
  <c r="GS97" i="27"/>
  <c r="HD20" i="38"/>
  <c r="HE97" i="38"/>
  <c r="GV20" i="24"/>
  <c r="GW97" i="24"/>
  <c r="HE20" i="38" l="1"/>
  <c r="HF97" i="38"/>
  <c r="GW20" i="24"/>
  <c r="GX97" i="24"/>
  <c r="GS20" i="27"/>
  <c r="GT97" i="27"/>
  <c r="GT20" i="27" l="1"/>
  <c r="GU97" i="27"/>
  <c r="GY97" i="24"/>
  <c r="GX20" i="24"/>
  <c r="HF20" i="38"/>
  <c r="HG97" i="38"/>
  <c r="HG20" i="38" l="1"/>
  <c r="HH97" i="38"/>
  <c r="GY20" i="24"/>
  <c r="GZ97" i="24"/>
  <c r="GV97" i="27"/>
  <c r="GU20" i="27"/>
  <c r="GZ20" i="24" l="1"/>
  <c r="HA97" i="24"/>
  <c r="GW97" i="27"/>
  <c r="GV20" i="27"/>
  <c r="HH20" i="38"/>
  <c r="HI97" i="38"/>
  <c r="HI20" i="38" l="1"/>
  <c r="HJ97" i="38"/>
  <c r="GW20" i="27"/>
  <c r="GX97" i="27"/>
  <c r="HB97" i="24"/>
  <c r="HA20" i="24"/>
  <c r="HC97" i="24" l="1"/>
  <c r="HB20" i="24"/>
  <c r="GY97" i="27"/>
  <c r="GX20" i="27"/>
  <c r="HJ20" i="38"/>
  <c r="HK97" i="38"/>
  <c r="HK20" i="38" l="1"/>
  <c r="HL97" i="38"/>
  <c r="GZ97" i="27"/>
  <c r="GY20" i="27"/>
  <c r="HC20" i="24"/>
  <c r="HD97" i="24"/>
  <c r="GZ20" i="27" l="1"/>
  <c r="HA97" i="27"/>
  <c r="HL20" i="38"/>
  <c r="HM97" i="38"/>
  <c r="HD20" i="24"/>
  <c r="HE97" i="24"/>
  <c r="HN97" i="38" l="1"/>
  <c r="HM20" i="38"/>
  <c r="HA20" i="27"/>
  <c r="HB97" i="27"/>
  <c r="HF97" i="24"/>
  <c r="HE20" i="24"/>
  <c r="HF20" i="24" l="1"/>
  <c r="HG97" i="24"/>
  <c r="HC97" i="27"/>
  <c r="HB20" i="27"/>
  <c r="HO97" i="38"/>
  <c r="HN20" i="38"/>
  <c r="HO20" i="38" l="1"/>
  <c r="HP97" i="38"/>
  <c r="HD97" i="27"/>
  <c r="HC20" i="27"/>
  <c r="HH97" i="24"/>
  <c r="HG20" i="24"/>
  <c r="HE97" i="27" l="1"/>
  <c r="HD20" i="27"/>
  <c r="HH20" i="24"/>
  <c r="HI97" i="24"/>
  <c r="HQ97" i="38"/>
  <c r="HP20" i="38"/>
  <c r="HJ97" i="24" l="1"/>
  <c r="HI20" i="24"/>
  <c r="HR97" i="38"/>
  <c r="HQ20" i="38"/>
  <c r="HE20" i="27"/>
  <c r="HF97" i="27"/>
  <c r="HG97" i="27" l="1"/>
  <c r="HF20" i="27"/>
  <c r="HS97" i="38"/>
  <c r="HR20" i="38"/>
  <c r="HK97" i="24"/>
  <c r="HJ20" i="24"/>
  <c r="HH97" i="27" l="1"/>
  <c r="HG20" i="27"/>
  <c r="HL97" i="24"/>
  <c r="HK20" i="24"/>
  <c r="HS20" i="38"/>
  <c r="HT97" i="38"/>
  <c r="HU97" i="38" l="1"/>
  <c r="HT20" i="38"/>
  <c r="HL20" i="24"/>
  <c r="HM97" i="24"/>
  <c r="HI97" i="27"/>
  <c r="HH20" i="27"/>
  <c r="HI20" i="27" l="1"/>
  <c r="HJ97" i="27"/>
  <c r="HN97" i="24"/>
  <c r="HM20" i="24"/>
  <c r="HU20" i="38"/>
  <c r="HV97" i="38"/>
  <c r="HW97" i="38" l="1"/>
  <c r="HV20" i="38"/>
  <c r="HO97" i="24"/>
  <c r="HN20" i="24"/>
  <c r="HK97" i="27"/>
  <c r="HJ20" i="27"/>
  <c r="HO20" i="24" l="1"/>
  <c r="HP97" i="24"/>
  <c r="HL97" i="27"/>
  <c r="HK20" i="27"/>
  <c r="HW20" i="38"/>
  <c r="HX97" i="38"/>
  <c r="HY97" i="38" l="1"/>
  <c r="HX20" i="38"/>
  <c r="HM97" i="27"/>
  <c r="HL20" i="27"/>
  <c r="HP20" i="24"/>
  <c r="HQ97" i="24"/>
  <c r="HR97" i="24" l="1"/>
  <c r="HQ20" i="24"/>
  <c r="HM20" i="27"/>
  <c r="HN97" i="27"/>
  <c r="HZ97" i="38"/>
  <c r="HY20" i="38"/>
  <c r="IA97" i="38" l="1"/>
  <c r="HZ20" i="38"/>
  <c r="HO97" i="27"/>
  <c r="HN20" i="27"/>
  <c r="HS97" i="24"/>
  <c r="HR20" i="24"/>
  <c r="HS20" i="24" l="1"/>
  <c r="HT97" i="24"/>
  <c r="HP97" i="27"/>
  <c r="HO20" i="27"/>
  <c r="IA20" i="38"/>
  <c r="IB97" i="38"/>
  <c r="IC97" i="38" l="1"/>
  <c r="IB20" i="38"/>
  <c r="HP20" i="27"/>
  <c r="HQ97" i="27"/>
  <c r="HT20" i="24"/>
  <c r="HU97" i="24"/>
  <c r="HU20" i="24" l="1"/>
  <c r="HV97" i="24"/>
  <c r="HQ20" i="27"/>
  <c r="HR97" i="27"/>
  <c r="ID97" i="38"/>
  <c r="IC20" i="38"/>
  <c r="IE97" i="38" l="1"/>
  <c r="ID20" i="38"/>
  <c r="HS97" i="27"/>
  <c r="HR20" i="27"/>
  <c r="HV20" i="24"/>
  <c r="HW97" i="24"/>
  <c r="HW20" i="24" l="1"/>
  <c r="HX97" i="24"/>
  <c r="HS20" i="27"/>
  <c r="HT97" i="27"/>
  <c r="IE20" i="38"/>
  <c r="IF97" i="38"/>
  <c r="HT20" i="27" l="1"/>
  <c r="HU97" i="27"/>
  <c r="IG97" i="38"/>
  <c r="IF20" i="38"/>
  <c r="HX20" i="24"/>
  <c r="HY97" i="24"/>
  <c r="IH97" i="38" l="1"/>
  <c r="IG20" i="38"/>
  <c r="HY20" i="24"/>
  <c r="HZ97" i="24"/>
  <c r="HU20" i="27"/>
  <c r="HV97" i="27"/>
  <c r="HV20" i="27" l="1"/>
  <c r="HW97" i="27"/>
  <c r="HZ20" i="24"/>
  <c r="IA97" i="24"/>
  <c r="IH20" i="38"/>
  <c r="II97" i="38"/>
  <c r="II20" i="38" l="1"/>
  <c r="IJ97" i="38"/>
  <c r="IB97" i="24"/>
  <c r="IA20" i="24"/>
  <c r="HW20" i="27"/>
  <c r="HX97" i="27"/>
  <c r="HY97" i="27" l="1"/>
  <c r="HX20" i="27"/>
  <c r="IB20" i="24"/>
  <c r="IC97" i="24"/>
  <c r="IK97" i="38"/>
  <c r="IJ20" i="38"/>
  <c r="IK20" i="38" l="1"/>
  <c r="IL97" i="38"/>
  <c r="IC20" i="24"/>
  <c r="ID97" i="24"/>
  <c r="HY20" i="27"/>
  <c r="HZ97" i="27"/>
  <c r="HZ20" i="27" l="1"/>
  <c r="IA97" i="27"/>
  <c r="ID20" i="24"/>
  <c r="IE97" i="24"/>
  <c r="IL20" i="38"/>
  <c r="IM97" i="38"/>
  <c r="IM20" i="38" l="1"/>
  <c r="IN97" i="38"/>
  <c r="IF97" i="24"/>
  <c r="IE20" i="24"/>
  <c r="IA20" i="27"/>
  <c r="IB97" i="27"/>
  <c r="IC97" i="27" l="1"/>
  <c r="IB20" i="27"/>
  <c r="IF20" i="24"/>
  <c r="IG97" i="24"/>
  <c r="IO97" i="38"/>
  <c r="IN20" i="38"/>
  <c r="IP97" i="38" l="1"/>
  <c r="IO20" i="38"/>
  <c r="IH97" i="24"/>
  <c r="IG20" i="24"/>
  <c r="IC20" i="27"/>
  <c r="ID97" i="27"/>
  <c r="IE97" i="27" l="1"/>
  <c r="ID20" i="27"/>
  <c r="II97" i="24"/>
  <c r="IH20" i="24"/>
  <c r="IP20" i="38"/>
  <c r="IQ97" i="38"/>
  <c r="IR97" i="38" l="1"/>
  <c r="IQ20" i="38"/>
  <c r="IJ97" i="24"/>
  <c r="II20" i="24"/>
  <c r="IF97" i="27"/>
  <c r="IE20" i="27"/>
  <c r="IF20" i="27" l="1"/>
  <c r="IG97" i="27"/>
  <c r="IJ20" i="24"/>
  <c r="IK97" i="24"/>
  <c r="IS97" i="38"/>
  <c r="IR20" i="38"/>
  <c r="IT97" i="38" l="1"/>
  <c r="IS20" i="38"/>
  <c r="IL97" i="24"/>
  <c r="IK20" i="24"/>
  <c r="IH97" i="27"/>
  <c r="IG20" i="27"/>
  <c r="II97" i="27" l="1"/>
  <c r="IH20" i="27"/>
  <c r="IL20" i="24"/>
  <c r="IM97" i="24"/>
  <c r="IT20" i="38"/>
  <c r="IU97" i="38"/>
  <c r="IV97" i="38" l="1"/>
  <c r="IU20" i="38"/>
  <c r="IN97" i="24"/>
  <c r="IM20" i="24"/>
  <c r="IJ97" i="27"/>
  <c r="II20" i="27"/>
  <c r="IJ20" i="27" l="1"/>
  <c r="IK97" i="27"/>
  <c r="IN20" i="24"/>
  <c r="IO97" i="24"/>
  <c r="IW97" i="38"/>
  <c r="IV20" i="38"/>
  <c r="IX97" i="38" l="1"/>
  <c r="IW20" i="38"/>
  <c r="IP97" i="24"/>
  <c r="IO20" i="24"/>
  <c r="IL97" i="27"/>
  <c r="IK20" i="27"/>
  <c r="IM97" i="27" l="1"/>
  <c r="IL20" i="27"/>
  <c r="IQ97" i="24"/>
  <c r="IP20" i="24"/>
  <c r="IX20" i="38"/>
  <c r="IY97" i="38"/>
  <c r="IZ97" i="38" l="1"/>
  <c r="IY20" i="38"/>
  <c r="IR97" i="24"/>
  <c r="IQ20" i="24"/>
  <c r="IN97" i="27"/>
  <c r="IM20" i="27"/>
  <c r="IN20" i="27" l="1"/>
  <c r="IO97" i="27"/>
  <c r="IR20" i="24"/>
  <c r="IS97" i="24"/>
  <c r="JA97" i="38"/>
  <c r="IZ20" i="38"/>
  <c r="JB97" i="38" l="1"/>
  <c r="JA20" i="38"/>
  <c r="IT97" i="24"/>
  <c r="IS20" i="24"/>
  <c r="IP97" i="27"/>
  <c r="IO20" i="27"/>
  <c r="JB20" i="38" l="1"/>
  <c r="JC97" i="38"/>
  <c r="IQ97" i="27"/>
  <c r="IP20" i="27"/>
  <c r="IU97" i="24"/>
  <c r="IT20" i="24"/>
  <c r="IU20" i="24" l="1"/>
  <c r="IV97" i="24"/>
  <c r="IR97" i="27"/>
  <c r="IQ20" i="27"/>
  <c r="JD97" i="38"/>
  <c r="JC20" i="38"/>
  <c r="JE97" i="38" l="1"/>
  <c r="JD20" i="38"/>
  <c r="IR20" i="27"/>
  <c r="IS97" i="27"/>
  <c r="IW97" i="24"/>
  <c r="IV20" i="24"/>
  <c r="IT97" i="27" l="1"/>
  <c r="IS20" i="27"/>
  <c r="IX97" i="24"/>
  <c r="IW20" i="24"/>
  <c r="JF97" i="38"/>
  <c r="JE20" i="38"/>
  <c r="JF20" i="38" l="1"/>
  <c r="JG97" i="38"/>
  <c r="IY97" i="24"/>
  <c r="IX20" i="24"/>
  <c r="IU97" i="27"/>
  <c r="IT20" i="27"/>
  <c r="IV97" i="27" l="1"/>
  <c r="IU20" i="27"/>
  <c r="IY20" i="24"/>
  <c r="IZ97" i="24"/>
  <c r="JH97" i="38"/>
  <c r="JG20" i="38"/>
  <c r="JI97" i="38" l="1"/>
  <c r="JH20" i="38"/>
  <c r="JA97" i="24"/>
  <c r="IZ20" i="24"/>
  <c r="IV20" i="27"/>
  <c r="IW97" i="27"/>
  <c r="IX97" i="27" l="1"/>
  <c r="IW20" i="27"/>
  <c r="JB97" i="24"/>
  <c r="JA20" i="24"/>
  <c r="JI20" i="38"/>
  <c r="JJ97" i="38"/>
  <c r="JK97" i="38" l="1"/>
  <c r="JJ20" i="38"/>
  <c r="JC97" i="24"/>
  <c r="JB20" i="24"/>
  <c r="IY97" i="27"/>
  <c r="IX20" i="27"/>
  <c r="IZ97" i="27" l="1"/>
  <c r="IY20" i="27"/>
  <c r="JC20" i="24"/>
  <c r="JD97" i="24"/>
  <c r="JK20" i="38"/>
  <c r="JL97" i="38"/>
  <c r="IZ20" i="27" l="1"/>
  <c r="JA97" i="27"/>
  <c r="JM97" i="38"/>
  <c r="JL20" i="38"/>
  <c r="JD20" i="24"/>
  <c r="JE97" i="24"/>
  <c r="JF97" i="24" l="1"/>
  <c r="JE20" i="24"/>
  <c r="JM20" i="38"/>
  <c r="JN97" i="38"/>
  <c r="JA20" i="27"/>
  <c r="JB97" i="27"/>
  <c r="JN20" i="38" l="1"/>
  <c r="JO97" i="38"/>
  <c r="JC97" i="27"/>
  <c r="JB20" i="27"/>
  <c r="JG97" i="24"/>
  <c r="JF20" i="24"/>
  <c r="JD97" i="27" l="1"/>
  <c r="JC20" i="27"/>
  <c r="JP97" i="38"/>
  <c r="JP20" i="38" s="1"/>
  <c r="JO20" i="38"/>
  <c r="JG20" i="24"/>
  <c r="JH97" i="24"/>
  <c r="JI97" i="24" l="1"/>
  <c r="JH20" i="24"/>
  <c r="JE97" i="27"/>
  <c r="JD20" i="27"/>
  <c r="JF97" i="27" l="1"/>
  <c r="JE20" i="27"/>
  <c r="JJ97" i="24"/>
  <c r="JI20" i="24"/>
  <c r="JK97" i="24" l="1"/>
  <c r="JJ20" i="24"/>
  <c r="JG97" i="27"/>
  <c r="JF20" i="27"/>
  <c r="JH97" i="27" l="1"/>
  <c r="JG20" i="27"/>
  <c r="JK20" i="24"/>
  <c r="JL97" i="24"/>
  <c r="JL20" i="24" l="1"/>
  <c r="JM97" i="24"/>
  <c r="JI97" i="27"/>
  <c r="JH20" i="27"/>
  <c r="JI20" i="27" l="1"/>
  <c r="JJ97" i="27"/>
  <c r="JN97" i="24"/>
  <c r="JM20" i="24"/>
  <c r="JO97" i="24" l="1"/>
  <c r="JN20" i="24"/>
  <c r="JK97" i="27"/>
  <c r="JJ20" i="27"/>
  <c r="JL97" i="27" l="1"/>
  <c r="JK20" i="27"/>
  <c r="JO20" i="24"/>
  <c r="JP97" i="24"/>
  <c r="JP20" i="24" s="1"/>
  <c r="JM97" i="27" l="1"/>
  <c r="JL20" i="27"/>
  <c r="JM20" i="27" l="1"/>
  <c r="JN97" i="27"/>
  <c r="JO97" i="27" l="1"/>
  <c r="JN20" i="27"/>
  <c r="JP97" i="27" l="1"/>
  <c r="JP20" i="27" s="1"/>
  <c r="JO20" i="27"/>
</calcChain>
</file>

<file path=xl/sharedStrings.xml><?xml version="1.0" encoding="utf-8"?>
<sst xmlns="http://schemas.openxmlformats.org/spreadsheetml/2006/main" count="2425" uniqueCount="673">
  <si>
    <t>Team</t>
  </si>
  <si>
    <t>Total Time</t>
  </si>
  <si>
    <t>Teams</t>
  </si>
  <si>
    <t>Stopwatch Time</t>
  </si>
  <si>
    <t>Finish Status</t>
  </si>
  <si>
    <t>Finished</t>
  </si>
  <si>
    <t>Disqualified</t>
  </si>
  <si>
    <t>secs</t>
  </si>
  <si>
    <t>1/100
sec</t>
  </si>
  <si>
    <t>mins</t>
  </si>
  <si>
    <t>DNF - 0 Persons In</t>
  </si>
  <si>
    <t>DNF - 1 Persons In</t>
  </si>
  <si>
    <t>DNF - 2 Persons In</t>
  </si>
  <si>
    <t>DNF - 3 Persons In</t>
  </si>
  <si>
    <t>No. 
Penalties</t>
  </si>
  <si>
    <t>Penalty Time (seconds)</t>
  </si>
  <si>
    <t>1/100 sec</t>
  </si>
  <si>
    <t>Rope Throw</t>
  </si>
  <si>
    <t>Swim and Tow</t>
  </si>
  <si>
    <t>Wet Incident</t>
  </si>
  <si>
    <t>Dry Incident</t>
  </si>
  <si>
    <t>Weighted Position</t>
  </si>
  <si>
    <t>Sum of Weighted Positions</t>
  </si>
  <si>
    <t>FINAL POSITION</t>
  </si>
  <si>
    <t>Weighting</t>
  </si>
  <si>
    <t>Place</t>
  </si>
  <si>
    <t>Enter data in white cells only.  All coloured cells (yellow or green) are updated automatically.</t>
  </si>
  <si>
    <t>Incident Sheets</t>
  </si>
  <si>
    <t>A blank cell is treated as a zero.  However, for a team to be given a score and a position, one of the judges score cells must contain a number, even if it is a zero.</t>
  </si>
  <si>
    <t>The judges scores are added up automatically to give the total score.</t>
  </si>
  <si>
    <t>General</t>
  </si>
  <si>
    <t>RopeThrow Sheet</t>
  </si>
  <si>
    <t xml:space="preserve">Enter each of the judges scores into this sheet.  </t>
  </si>
  <si>
    <t>Assuming a team has finished, the seconds and the 1/100 second cells under the stopwatch time must be filled in.  The minutes cell is optional.</t>
  </si>
  <si>
    <t>Next select the finish status from the pull down list:</t>
  </si>
  <si>
    <t xml:space="preserve">          Finished - All persons successfully pulled in</t>
  </si>
  <si>
    <t xml:space="preserve">          DNF3 Persons In - Did not finish in time, 3 persons pulled in</t>
  </si>
  <si>
    <t xml:space="preserve">          DNF2 Persons In - Did not finish in time, 2 persons pulled in</t>
  </si>
  <si>
    <t xml:space="preserve">          DNF1 Persons In - Did not finish in time, 1 person pulled in</t>
  </si>
  <si>
    <t xml:space="preserve">          DNF0 Persons In - Did not finish in time, no one pulled in</t>
  </si>
  <si>
    <t xml:space="preserve">          Disqualified - The team was completely disqualified and will be placed last in this event.</t>
  </si>
  <si>
    <t>If a team did not finish or were disqualified, leave the stopwatch time empty.</t>
  </si>
  <si>
    <t xml:space="preserve">Finally enter the number of penalties the team received in the penalties cell.  A blank cell is treated as zero.  </t>
  </si>
  <si>
    <t>The number of penalties is multiplied by the penalty time and added onto the stopwatch time to give the total time.</t>
  </si>
  <si>
    <t xml:space="preserve">Penalties are not taken into consideration for teams who were disqualified. </t>
  </si>
  <si>
    <t>Agree with the judges the number of seconds per penalty and insert this into the penalty time cell at the top of the sheet.</t>
  </si>
  <si>
    <t>The seconds and the 1/100 second cells under the stopwatch time must be filled in.  The minutes cell is optional.</t>
  </si>
  <si>
    <t>Select the finish status from the pull down list.  This must be filled in.</t>
  </si>
  <si>
    <t>Enter the weighting for each of the events at the top of the sheet.  The weightings must be decided before the start of the competition and declared to all competing teams.</t>
  </si>
  <si>
    <t>The final positions are calculated automatically when opening the sheet i.e. clicking on the tab at the bottom.</t>
  </si>
  <si>
    <t>All other information is automatically copied from the other sheets.  Therefore it is imperative to ensure all the other sheets are up to date.</t>
  </si>
  <si>
    <t>Places Sheet</t>
  </si>
  <si>
    <t>British Universities Competition Scoresheet Instructions</t>
  </si>
  <si>
    <t>Each penalty will result in the team being penalised by discounting one of  the “casualties” successfully pulled in.</t>
  </si>
  <si>
    <t>If a team fails to finish within the allotted time, they will be ranked according to the median position of all teams that had successfully pulled in the same number of competitors, after the application of any penalties.</t>
  </si>
  <si>
    <t>If teams have an equal sum of total positions, then the wet incident score is taken into account to determine the final results.</t>
  </si>
  <si>
    <t>When opening this spreadsheet ensure you select the 'ENABLE MACRO'S' option.</t>
  </si>
  <si>
    <t>Version History</t>
  </si>
  <si>
    <r>
      <t>Problem / Change Request:</t>
    </r>
    <r>
      <rPr>
        <sz val="12"/>
        <rFont val="Arial"/>
        <family val="2"/>
      </rPr>
      <t xml:space="preserve"> Stu Richardson has come across something with regard to the competition scoresheet. 
Apparently at the moment it places any team that has been disqualified into last place.  So, if there is only one team has been disqualified then this is fine. 
However, if more than one team is disqualified they are all awarded last place - for example at Nottingham, 3 teams were disqualified for one of the events and were all awarded 27th place - but these 3 should all have been given joint 25th (rather than having no team come 25th or 26th and then 3 teams with 27th) - does this makes sense? </t>
    </r>
  </si>
  <si>
    <r>
      <t xml:space="preserve">
</t>
    </r>
    <r>
      <rPr>
        <b/>
        <sz val="12"/>
        <rFont val="Arial"/>
        <family val="2"/>
      </rPr>
      <t xml:space="preserve">Date: </t>
    </r>
    <r>
      <rPr>
        <sz val="12"/>
        <rFont val="Arial"/>
        <family val="2"/>
      </rPr>
      <t>25th February 2006</t>
    </r>
  </si>
  <si>
    <r>
      <t xml:space="preserve">
</t>
    </r>
    <r>
      <rPr>
        <b/>
        <sz val="12"/>
        <rFont val="Arial"/>
        <family val="2"/>
      </rPr>
      <t xml:space="preserve">Change Requested By: </t>
    </r>
    <r>
      <rPr>
        <sz val="12"/>
        <rFont val="Arial"/>
        <family val="2"/>
      </rPr>
      <t>Steven Tedds (Birmingham)</t>
    </r>
  </si>
  <si>
    <t>Version 7</t>
  </si>
  <si>
    <t>Version 6</t>
  </si>
  <si>
    <r>
      <t xml:space="preserve">
</t>
    </r>
    <r>
      <rPr>
        <b/>
        <sz val="12"/>
        <rFont val="Arial"/>
        <family val="2"/>
      </rPr>
      <t xml:space="preserve">Date: </t>
    </r>
    <r>
      <rPr>
        <sz val="12"/>
        <rFont val="Arial"/>
        <family val="2"/>
      </rPr>
      <t>January 2006</t>
    </r>
  </si>
  <si>
    <r>
      <t>Status:</t>
    </r>
    <r>
      <rPr>
        <sz val="12"/>
        <rFont val="Arial"/>
        <family val="2"/>
      </rPr>
      <t xml:space="preserve"> First released to British Universities Lifesaving Association to be downloadable from the website.</t>
    </r>
  </si>
  <si>
    <r>
      <t xml:space="preserve">
</t>
    </r>
    <r>
      <rPr>
        <b/>
        <sz val="12"/>
        <rFont val="Arial"/>
        <family val="2"/>
      </rPr>
      <t xml:space="preserve">Status: </t>
    </r>
    <r>
      <rPr>
        <sz val="12"/>
        <rFont val="Arial"/>
        <family val="2"/>
      </rPr>
      <t>This problem has been fixed in Version 7.</t>
    </r>
  </si>
  <si>
    <t>Version 8</t>
  </si>
  <si>
    <r>
      <t xml:space="preserve">
</t>
    </r>
    <r>
      <rPr>
        <b/>
        <sz val="12"/>
        <rFont val="Arial"/>
        <family val="2"/>
      </rPr>
      <t xml:space="preserve">Date: </t>
    </r>
    <r>
      <rPr>
        <sz val="12"/>
        <rFont val="Arial"/>
        <family val="2"/>
      </rPr>
      <t>27th February 2006</t>
    </r>
  </si>
  <si>
    <r>
      <t xml:space="preserve">
</t>
    </r>
    <r>
      <rPr>
        <b/>
        <sz val="12"/>
        <rFont val="Arial"/>
        <family val="2"/>
      </rPr>
      <t xml:space="preserve">Status: </t>
    </r>
    <r>
      <rPr>
        <sz val="12"/>
        <rFont val="Arial"/>
        <family val="2"/>
      </rPr>
      <t>This problem has been fixed in Version 8.</t>
    </r>
  </si>
  <si>
    <t>S = Student</t>
  </si>
  <si>
    <t>S</t>
  </si>
  <si>
    <t>Mark Category 1 &lt;Enter Here&gt;</t>
  </si>
  <si>
    <t>Mark Category 2 &lt;Enter Here&gt;</t>
  </si>
  <si>
    <t>Mark Category 3 &lt;Enter Here&gt;</t>
  </si>
  <si>
    <t>Mark Category 4 &lt;Enter Here&gt;</t>
  </si>
  <si>
    <t>Mark Category 5 &lt;Enter Here&gt;</t>
  </si>
  <si>
    <t>Mark Category 6 &lt;Enter Here&gt;</t>
  </si>
  <si>
    <t>Mark Category 7 &lt;Enter Here&gt;</t>
  </si>
  <si>
    <t>Mark Category 8 &lt;Enter Here&gt;</t>
  </si>
  <si>
    <t>Mark Category 9 &lt;Enter Here&gt;</t>
  </si>
  <si>
    <t>Mark Category 10 &lt;Enter Here&gt;</t>
  </si>
  <si>
    <t>JUDGE 1</t>
  </si>
  <si>
    <t>JUDGE 2</t>
  </si>
  <si>
    <r>
      <rPr>
        <b/>
        <sz val="12"/>
        <rFont val="Symbol"/>
        <family val="1"/>
        <charset val="2"/>
      </rPr>
      <t xml:space="preserve">¬ </t>
    </r>
    <r>
      <rPr>
        <b/>
        <sz val="12"/>
        <rFont val="Arial"/>
        <family val="2"/>
      </rPr>
      <t>JUDGE 1  TOTAL</t>
    </r>
  </si>
  <si>
    <r>
      <rPr>
        <b/>
        <sz val="12"/>
        <rFont val="Symbol"/>
        <family val="1"/>
        <charset val="2"/>
      </rPr>
      <t xml:space="preserve">¬ </t>
    </r>
    <r>
      <rPr>
        <b/>
        <sz val="12"/>
        <rFont val="Arial"/>
        <family val="2"/>
      </rPr>
      <t>JUDGE 2  TOTAL</t>
    </r>
  </si>
  <si>
    <t>JUDGE 3</t>
  </si>
  <si>
    <r>
      <rPr>
        <b/>
        <sz val="12"/>
        <rFont val="Symbol"/>
        <family val="1"/>
        <charset val="2"/>
      </rPr>
      <t xml:space="preserve">¬ </t>
    </r>
    <r>
      <rPr>
        <b/>
        <sz val="12"/>
        <rFont val="Arial"/>
        <family val="2"/>
      </rPr>
      <t>JUDGE 3  TOTAL</t>
    </r>
  </si>
  <si>
    <t>JUDGE 4</t>
  </si>
  <si>
    <r>
      <rPr>
        <b/>
        <sz val="12"/>
        <rFont val="Symbol"/>
        <family val="1"/>
        <charset val="2"/>
      </rPr>
      <t xml:space="preserve">¬ </t>
    </r>
    <r>
      <rPr>
        <b/>
        <sz val="12"/>
        <rFont val="Arial"/>
        <family val="2"/>
      </rPr>
      <t>JUDGE 4  TOTAL</t>
    </r>
  </si>
  <si>
    <t>JUDGE 5</t>
  </si>
  <si>
    <t>JUDGE 6</t>
  </si>
  <si>
    <r>
      <rPr>
        <b/>
        <sz val="12"/>
        <rFont val="Symbol"/>
        <family val="1"/>
        <charset val="2"/>
      </rPr>
      <t xml:space="preserve">¬ </t>
    </r>
    <r>
      <rPr>
        <b/>
        <sz val="12"/>
        <rFont val="Arial"/>
        <family val="2"/>
      </rPr>
      <t>JUDGE 5  TOTAL</t>
    </r>
  </si>
  <si>
    <r>
      <rPr>
        <b/>
        <sz val="12"/>
        <rFont val="Symbol"/>
        <family val="1"/>
        <charset val="2"/>
      </rPr>
      <t xml:space="preserve">¬ </t>
    </r>
    <r>
      <rPr>
        <b/>
        <sz val="12"/>
        <rFont val="Arial"/>
        <family val="2"/>
      </rPr>
      <t>JUDGE 6  TOTAL</t>
    </r>
  </si>
  <si>
    <r>
      <rPr>
        <b/>
        <sz val="12"/>
        <rFont val="Symbol"/>
        <family val="1"/>
        <charset val="2"/>
      </rPr>
      <t xml:space="preserve">¬ </t>
    </r>
    <r>
      <rPr>
        <b/>
        <sz val="12"/>
        <rFont val="Arial"/>
        <family val="2"/>
      </rPr>
      <t>OVERALL TOTAL</t>
    </r>
  </si>
  <si>
    <r>
      <t xml:space="preserve">MARK WEIGHTING </t>
    </r>
    <r>
      <rPr>
        <b/>
        <sz val="12"/>
        <rFont val="Calibri"/>
        <family val="2"/>
      </rPr>
      <t>→</t>
    </r>
  </si>
  <si>
    <t>WEB</t>
  </si>
  <si>
    <t>Web</t>
  </si>
  <si>
    <t>Competition Position
Excluding DQ's</t>
  </si>
  <si>
    <r>
      <rPr>
        <b/>
        <sz val="12"/>
        <rFont val="Symbol"/>
        <family val="1"/>
        <charset val="2"/>
      </rPr>
      <t>¬</t>
    </r>
    <r>
      <rPr>
        <b/>
        <sz val="9"/>
        <rFont val="Arial"/>
        <family val="2"/>
      </rPr>
      <t xml:space="preserve"> </t>
    </r>
    <r>
      <rPr>
        <b/>
        <sz val="12"/>
        <rFont val="Arial"/>
        <family val="2"/>
      </rPr>
      <t>POSITION (COMPETITION)</t>
    </r>
  </si>
  <si>
    <t>Position
(Competition)</t>
  </si>
  <si>
    <t>Total
(Competition)</t>
  </si>
  <si>
    <t>Competition
Score Column</t>
  </si>
  <si>
    <t>Class</t>
  </si>
  <si>
    <t>Competition Results</t>
  </si>
  <si>
    <t>ENSURE ALL THE ROPETHROW SHEET HAS HAD THE POSITIONS UPDATED BEFORE USING THE RESULTS ON THIS SHEET</t>
  </si>
  <si>
    <t>Competition Places</t>
  </si>
  <si>
    <t>League Results</t>
  </si>
  <si>
    <t>Freshers Places</t>
  </si>
  <si>
    <t xml:space="preserve">For each judge, enter a description of what they are marking, their mark categories and the associated weightings in the white boxes provided. </t>
  </si>
  <si>
    <t>Competition Results = The results are based on all classes of team i.e. Student, Fresher and Old Boys.</t>
  </si>
  <si>
    <t>Competition Results and League Results Sheets</t>
  </si>
  <si>
    <t>Version 9</t>
  </si>
  <si>
    <r>
      <t xml:space="preserve">
</t>
    </r>
    <r>
      <rPr>
        <b/>
        <sz val="12"/>
        <rFont val="Arial"/>
        <family val="2"/>
      </rPr>
      <t xml:space="preserve">Date: </t>
    </r>
    <r>
      <rPr>
        <sz val="12"/>
        <rFont val="Arial"/>
        <family val="2"/>
      </rPr>
      <t>12th October 2008</t>
    </r>
  </si>
  <si>
    <r>
      <t xml:space="preserve">
</t>
    </r>
    <r>
      <rPr>
        <b/>
        <sz val="12"/>
        <rFont val="Arial"/>
        <family val="2"/>
      </rPr>
      <t xml:space="preserve">Change Requested By: </t>
    </r>
    <r>
      <rPr>
        <sz val="12"/>
        <rFont val="Arial"/>
        <family val="2"/>
      </rPr>
      <t>Dom Roberton (Southampton) and Oliver Coleman (Birmingham)</t>
    </r>
  </si>
  <si>
    <r>
      <t xml:space="preserve">Written By: </t>
    </r>
    <r>
      <rPr>
        <sz val="12"/>
        <rFont val="Arial"/>
        <family val="2"/>
      </rPr>
      <t>Simon Harrison</t>
    </r>
  </si>
  <si>
    <r>
      <rPr>
        <b/>
        <sz val="12"/>
        <rFont val="Arial"/>
        <family val="2"/>
      </rPr>
      <t>Ammended By:</t>
    </r>
    <r>
      <rPr>
        <sz val="12"/>
        <rFont val="Arial"/>
        <family val="2"/>
      </rPr>
      <t xml:space="preserve"> Simon Harrison</t>
    </r>
  </si>
  <si>
    <r>
      <t>Problem / Change Request:</t>
    </r>
    <r>
      <rPr>
        <sz val="12"/>
        <rFont val="Arial"/>
        <family val="2"/>
      </rPr>
      <t xml:space="preserve"> There is a problem with the swim event scoresheets and the rope throw scoresheet.  The problem is concerning the allocation of DQ places and DNF places.  If there is more than one team occupying a place just before the DNF/DQ places, then the DNF/DQ places are allocated wrong.  For example, if the final three teams that finished an event have the same time (after allocation of any penalties) and occupied joint 10th place, then one would expect the next DQ/DNF team(s) to be in 13th place.  However, the scoresheet is placing the next DQ/DNF team in 11th place, which is incorrect.  </t>
    </r>
  </si>
  <si>
    <r>
      <rPr>
        <b/>
        <sz val="12"/>
        <rFont val="Arial"/>
        <family val="2"/>
      </rPr>
      <t xml:space="preserve">Ammended By: </t>
    </r>
    <r>
      <rPr>
        <sz val="12"/>
        <rFont val="Arial"/>
        <family val="2"/>
      </rPr>
      <t>Simon Harrison</t>
    </r>
  </si>
  <si>
    <r>
      <t xml:space="preserve">
</t>
    </r>
    <r>
      <rPr>
        <b/>
        <sz val="12"/>
        <rFont val="Arial"/>
        <family val="2"/>
      </rPr>
      <t>Ammended By: Simon Harrison</t>
    </r>
  </si>
  <si>
    <r>
      <t>Changes:</t>
    </r>
    <r>
      <rPr>
        <sz val="12"/>
        <rFont val="Arial"/>
        <family val="2"/>
      </rPr>
      <t xml:space="preserve"> The "Teams" worksheet has been updated to allow users to enter a website number (for the database) and a team class i.e. student, fresher or old boys.  These are copied onto every other sheet automatically.
The incident sheets have been completely overhauled to allow more information to be entered from the judges sheet.  The method in which the places for the incidents are calculated has been simplified.  Macros are no longer used on these sheets and instead built in excel functions are used.
Swim&amp;Tow, SpeedEvent1 and SpeedEvent2 sheets have been updated to make the place calculation more simple.  Macros are no longer used.
Provision for old boys and freshers teams has been included.  Several new results and places spreadsheets have been created for this purpose.
</t>
    </r>
  </si>
  <si>
    <t>Medley</t>
  </si>
  <si>
    <t>Obstacle</t>
  </si>
  <si>
    <t>Version 9.1</t>
  </si>
  <si>
    <r>
      <t xml:space="preserve">
</t>
    </r>
    <r>
      <rPr>
        <b/>
        <sz val="12"/>
        <rFont val="Arial"/>
        <family val="2"/>
      </rPr>
      <t xml:space="preserve">Date: </t>
    </r>
    <r>
      <rPr>
        <sz val="12"/>
        <rFont val="Arial"/>
        <family val="2"/>
      </rPr>
      <t>2nd February 2009</t>
    </r>
  </si>
  <si>
    <r>
      <t xml:space="preserve">
</t>
    </r>
    <r>
      <rPr>
        <b/>
        <sz val="12"/>
        <rFont val="Arial"/>
        <family val="2"/>
      </rPr>
      <t xml:space="preserve">Change Requested By: </t>
    </r>
    <r>
      <rPr>
        <sz val="12"/>
        <rFont val="Arial"/>
        <family val="2"/>
      </rPr>
      <t>Laura Thompson (Birmingham)</t>
    </r>
  </si>
  <si>
    <r>
      <t xml:space="preserve">
</t>
    </r>
    <r>
      <rPr>
        <b/>
        <sz val="12"/>
        <rFont val="Arial"/>
        <family val="2"/>
      </rPr>
      <t>Amended By: Oliver Coleman</t>
    </r>
  </si>
  <si>
    <r>
      <t>Changes:</t>
    </r>
    <r>
      <rPr>
        <sz val="12"/>
        <rFont val="Arial"/>
        <family val="2"/>
      </rPr>
      <t xml:space="preserve"> To allow for 3 speed to be run in the same competition. The sorting and place calculation method calls were altered to accommodate this.</t>
    </r>
  </si>
  <si>
    <t>Swim &amp; Tow, Meldey,Manikin Carry and Obstacle Sheets</t>
  </si>
  <si>
    <t>NS</t>
  </si>
  <si>
    <t>NC</t>
  </si>
  <si>
    <t>NS=Non Student Team</t>
  </si>
  <si>
    <t>OB = Old Boys</t>
  </si>
  <si>
    <t>OB</t>
  </si>
  <si>
    <t>must be in aphabetically order</t>
  </si>
  <si>
    <t>NC=Non -Counting Student Team</t>
  </si>
  <si>
    <t>Manikin Carry</t>
  </si>
  <si>
    <t>Version 9.2</t>
  </si>
  <si>
    <r>
      <t>Changes:</t>
    </r>
    <r>
      <rPr>
        <sz val="12"/>
        <rFont val="Arial"/>
        <family val="2"/>
      </rPr>
      <t xml:space="preserve"> Provision for Non-Student and Non-Counting Student Teams has now been allowed for, Changed from anusing if's to using vlookup instead</t>
    </r>
  </si>
  <si>
    <r>
      <t>Changes:</t>
    </r>
    <r>
      <rPr>
        <sz val="12"/>
        <rFont val="Arial"/>
        <family val="2"/>
      </rPr>
      <t xml:space="preserve"> To amend the dry weighting calculation as it was linked ot the wet weighting not the dry. Discovered at the 2009 BULSCA championships.</t>
    </r>
  </si>
  <si>
    <t>Club</t>
  </si>
  <si>
    <t>Version 9.3</t>
  </si>
  <si>
    <r>
      <t xml:space="preserve">
</t>
    </r>
    <r>
      <rPr>
        <b/>
        <sz val="12"/>
        <rFont val="Arial"/>
        <family val="2"/>
      </rPr>
      <t xml:space="preserve">Date: </t>
    </r>
    <r>
      <rPr>
        <sz val="12"/>
        <rFont val="Arial"/>
        <family val="2"/>
      </rPr>
      <t>1st April 2009</t>
    </r>
  </si>
  <si>
    <r>
      <t xml:space="preserve">
</t>
    </r>
    <r>
      <rPr>
        <b/>
        <sz val="12"/>
        <rFont val="Arial"/>
        <family val="2"/>
      </rPr>
      <t xml:space="preserve">Change Requested By: </t>
    </r>
    <r>
      <rPr>
        <sz val="12"/>
        <rFont val="Arial"/>
        <family val="2"/>
      </rPr>
      <t>Helen Killingley (Championships Co-Ordinator 2008/2009)</t>
    </r>
  </si>
  <si>
    <r>
      <t xml:space="preserve">
</t>
    </r>
    <r>
      <rPr>
        <b/>
        <sz val="12"/>
        <rFont val="Arial"/>
        <family val="2"/>
      </rPr>
      <t xml:space="preserve">Change Requested By: </t>
    </r>
    <r>
      <rPr>
        <sz val="12"/>
        <rFont val="Arial"/>
        <family val="2"/>
      </rPr>
      <t>BULSCA General Committee</t>
    </r>
  </si>
  <si>
    <t>Version 10.0</t>
  </si>
  <si>
    <r>
      <rPr>
        <b/>
        <sz val="12"/>
        <rFont val="Symbol"/>
        <family val="1"/>
        <charset val="2"/>
      </rPr>
      <t>¬</t>
    </r>
    <r>
      <rPr>
        <b/>
        <sz val="9"/>
        <rFont val="Arial"/>
        <family val="2"/>
      </rPr>
      <t xml:space="preserve"> </t>
    </r>
    <r>
      <rPr>
        <b/>
        <sz val="12"/>
        <rFont val="Arial"/>
        <family val="2"/>
      </rPr>
      <t>OVERALL (A LEAGUE RANK)</t>
    </r>
  </si>
  <si>
    <r>
      <rPr>
        <b/>
        <sz val="12"/>
        <rFont val="Symbol"/>
        <family val="1"/>
        <charset val="2"/>
      </rPr>
      <t>¬</t>
    </r>
    <r>
      <rPr>
        <b/>
        <sz val="9"/>
        <rFont val="Arial"/>
        <family val="2"/>
      </rPr>
      <t xml:space="preserve"> </t>
    </r>
    <r>
      <rPr>
        <b/>
        <sz val="12"/>
        <rFont val="Arial"/>
        <family val="2"/>
      </rPr>
      <t>POSITION ( A LEAGUE)</t>
    </r>
  </si>
  <si>
    <r>
      <rPr>
        <b/>
        <sz val="12"/>
        <rFont val="Symbol"/>
        <family val="1"/>
        <charset val="2"/>
      </rPr>
      <t>¬</t>
    </r>
    <r>
      <rPr>
        <b/>
        <sz val="9"/>
        <rFont val="Arial"/>
        <family val="2"/>
      </rPr>
      <t xml:space="preserve"> </t>
    </r>
    <r>
      <rPr>
        <b/>
        <sz val="12"/>
        <rFont val="Arial"/>
        <family val="2"/>
      </rPr>
      <t>OVERALL (B LEAGUE RANK)</t>
    </r>
  </si>
  <si>
    <r>
      <rPr>
        <b/>
        <sz val="12"/>
        <rFont val="Arial"/>
        <family val="2"/>
      </rPr>
      <t>POSITION ( BLEAGUE)</t>
    </r>
  </si>
  <si>
    <t>FINAL POSITION
(A)</t>
  </si>
  <si>
    <t>FINAL POSITION
(B)</t>
  </si>
  <si>
    <t>Sum of Weighted
Positions (B)</t>
  </si>
  <si>
    <t>Copyright Simon Harrison 2008, Oliver Coleman 2009</t>
  </si>
  <si>
    <t xml:space="preserve">Sum of Weighted Positions </t>
  </si>
  <si>
    <t>Sum of Weighted
Positions (A)</t>
  </si>
  <si>
    <t>B Places</t>
  </si>
  <si>
    <t>A Places</t>
  </si>
  <si>
    <t>Scoring</t>
  </si>
  <si>
    <t>Event</t>
  </si>
  <si>
    <t>League 
Weighting</t>
  </si>
  <si>
    <t>Compettion 
Weighting</t>
  </si>
  <si>
    <r>
      <t xml:space="preserve">
</t>
    </r>
    <r>
      <rPr>
        <b/>
        <sz val="12"/>
        <rFont val="Arial"/>
        <family val="2"/>
      </rPr>
      <t xml:space="preserve">Change Requested By: </t>
    </r>
    <r>
      <rPr>
        <sz val="12"/>
        <rFont val="Arial"/>
        <family val="2"/>
      </rPr>
      <t>Oliver Coleman (Birmingham, Web Officer 2008/2009)</t>
    </r>
  </si>
  <si>
    <r>
      <t xml:space="preserve">
</t>
    </r>
    <r>
      <rPr>
        <b/>
        <sz val="12"/>
        <rFont val="Arial"/>
        <family val="2"/>
      </rPr>
      <t xml:space="preserve">Change Requested By: </t>
    </r>
    <r>
      <rPr>
        <sz val="12"/>
        <rFont val="Arial"/>
        <family val="2"/>
      </rPr>
      <t>Oliver Coleman (Birmingham, Web Officer 2009/2010)</t>
    </r>
  </si>
  <si>
    <t>Website 
Number</t>
  </si>
  <si>
    <t>Class (F, S, OB,NS,NC)</t>
  </si>
  <si>
    <t>Total
(A)</t>
  </si>
  <si>
    <t>Total
(B)</t>
  </si>
  <si>
    <t>A League Position
Excluding DQ's</t>
  </si>
  <si>
    <t>B League Position
Excluding DQ's</t>
  </si>
  <si>
    <t>Position
(B League)</t>
  </si>
  <si>
    <t>Position
(A League)</t>
  </si>
  <si>
    <t>Total
Penalties</t>
  </si>
  <si>
    <t>Time in Seconds</t>
  </si>
  <si>
    <r>
      <t>Changes:</t>
    </r>
    <r>
      <rPr>
        <sz val="12"/>
        <rFont val="Arial"/>
        <family val="2"/>
      </rPr>
      <t xml:space="preserve"> Change Scoring to reflect the new League Scoring System as of the 2009/2010 Season.
Also to incorporate the Swim and tow time Penalties for out side of the percentage errors</t>
    </r>
  </si>
  <si>
    <t>A League
Score Column</t>
  </si>
  <si>
    <t>B League
Score Column</t>
  </si>
  <si>
    <r>
      <t xml:space="preserve">
</t>
    </r>
    <r>
      <rPr>
        <b/>
        <sz val="12"/>
        <rFont val="Arial"/>
        <family val="2"/>
      </rPr>
      <t>Date: 3rd</t>
    </r>
    <r>
      <rPr>
        <sz val="12"/>
        <rFont val="Arial"/>
        <family val="2"/>
      </rPr>
      <t xml:space="preserve"> May 2009 </t>
    </r>
  </si>
  <si>
    <r>
      <t>Changes:</t>
    </r>
    <r>
      <rPr>
        <sz val="12"/>
        <rFont val="Arial"/>
        <family val="2"/>
      </rPr>
      <t xml:space="preserve"> Remove the need to click sheet to run nessessary macros all now built in</t>
    </r>
  </si>
  <si>
    <r>
      <t>Changes:</t>
    </r>
    <r>
      <rPr>
        <sz val="12"/>
        <rFont val="Arial"/>
        <family val="2"/>
      </rPr>
      <t xml:space="preserve"> Have a Set up sheet with the details of weightings for different Event included on it</t>
    </r>
  </si>
  <si>
    <r>
      <t>Changes:</t>
    </r>
    <r>
      <rPr>
        <sz val="12"/>
        <rFont val="Arial"/>
        <family val="2"/>
      </rPr>
      <t xml:space="preserve"> Prevent Accidental Deletion by Locking sheet as they are Opened</t>
    </r>
  </si>
  <si>
    <t>Enter the Club Name,Team Letter, website number, Swim Tow Time and the class of the teams in this sheet.  These are automatically copied from here onto every other sheet.</t>
  </si>
  <si>
    <t>Set Up  Sheet</t>
  </si>
  <si>
    <t>In all of the sheets, any scores or times that are entered in cells that do not the above are ignored.</t>
  </si>
  <si>
    <t>Enter the weighting for each of the events at the side of the sheet. These are copied to the relevent palces automatically.</t>
  </si>
  <si>
    <t>The positions are calculated automatically when opening the sheet i.e. clicking on the tab at the bottom or by entering the Places or Results Sheets</t>
  </si>
  <si>
    <t>Enter the penalty size and The Swim and Tow margin Allowed into the top of the sheet.</t>
  </si>
  <si>
    <t xml:space="preserve">This sheet automatically sorts the teams into final place order from the information contained in the results sheet.  </t>
  </si>
  <si>
    <t>Competition Places = Students, Freshers and Old Boys and Non-Counting Teams</t>
  </si>
  <si>
    <t>League Results = This sheet is only for Calculations</t>
  </si>
  <si>
    <t>A League Places = A Team that are also Students or Freshers</t>
  </si>
  <si>
    <t>B League Places = Non-A Team that are also Students or Freshers</t>
  </si>
  <si>
    <t>Version 10.1</t>
  </si>
  <si>
    <r>
      <t xml:space="preserve">
</t>
    </r>
    <r>
      <rPr>
        <b/>
        <sz val="12"/>
        <rFont val="Arial"/>
        <family val="2"/>
      </rPr>
      <t>Date: 20th October 2010</t>
    </r>
  </si>
  <si>
    <r>
      <t xml:space="preserve">
</t>
    </r>
    <r>
      <rPr>
        <b/>
        <sz val="12"/>
        <rFont val="Arial"/>
        <family val="2"/>
      </rPr>
      <t xml:space="preserve">Change Requested By: </t>
    </r>
    <r>
      <rPr>
        <sz val="12"/>
        <rFont val="Arial"/>
        <family val="2"/>
      </rPr>
      <t>Oliver Coleman Web Offcier 2010/11</t>
    </r>
  </si>
  <si>
    <r>
      <t>Changes:</t>
    </r>
    <r>
      <rPr>
        <sz val="12"/>
        <rFont val="Arial"/>
        <family val="2"/>
      </rPr>
      <t xml:space="preserve"> changed the protection settign in the macros to allow for comments to be added into the SERC, allowing for Judges amendment or comment to be added to the scores</t>
    </r>
  </si>
  <si>
    <r>
      <t xml:space="preserve">
</t>
    </r>
    <r>
      <rPr>
        <b/>
        <sz val="12"/>
        <rFont val="Arial"/>
        <family val="2"/>
      </rPr>
      <t xml:space="preserve">Amended By: Oliver Coleman </t>
    </r>
  </si>
  <si>
    <t>Version 10.2</t>
  </si>
  <si>
    <r>
      <t xml:space="preserve">
</t>
    </r>
    <r>
      <rPr>
        <b/>
        <sz val="12"/>
        <rFont val="Arial"/>
        <family val="2"/>
      </rPr>
      <t xml:space="preserve">Date: </t>
    </r>
    <r>
      <rPr>
        <sz val="12"/>
        <rFont val="Arial"/>
        <family val="2"/>
      </rPr>
      <t>26th October 2010</t>
    </r>
  </si>
  <si>
    <r>
      <t xml:space="preserve">
</t>
    </r>
    <r>
      <rPr>
        <b/>
        <sz val="12"/>
        <rFont val="Arial"/>
        <family val="2"/>
      </rPr>
      <t xml:space="preserve">Change Requested By: </t>
    </r>
    <r>
      <rPr>
        <sz val="12"/>
        <rFont val="Arial"/>
        <family val="2"/>
      </rPr>
      <t>Natalie Moore(Southampton)</t>
    </r>
  </si>
  <si>
    <r>
      <rPr>
        <b/>
        <sz val="12"/>
        <rFont val="Symbol"/>
        <family val="1"/>
        <charset val="2"/>
      </rPr>
      <t>¬</t>
    </r>
    <r>
      <rPr>
        <b/>
        <sz val="9"/>
        <rFont val="Arial"/>
        <family val="2"/>
      </rPr>
      <t xml:space="preserve"> </t>
    </r>
    <r>
      <rPr>
        <b/>
        <sz val="12"/>
        <rFont val="Arial"/>
        <family val="2"/>
      </rPr>
      <t>OVERALL (FRESHERS LEAGUE RANK)</t>
    </r>
  </si>
  <si>
    <t>POSITION ( FRESHERS LEAGUE)</t>
  </si>
  <si>
    <t>Position
(FRESHERS League)</t>
  </si>
  <si>
    <t>FRESHERS League
Score Column</t>
  </si>
  <si>
    <t>FRESHERS League Position
Excluding DQ's</t>
  </si>
  <si>
    <t>Total
(FRESHERS)</t>
  </si>
  <si>
    <t>Freshers Results</t>
  </si>
  <si>
    <t xml:space="preserve">FINAL POSITION
</t>
  </si>
  <si>
    <t xml:space="preserve">Freshers Places = Freshers Only </t>
  </si>
  <si>
    <r>
      <rPr>
        <b/>
        <sz val="12"/>
        <rFont val="Arial"/>
        <family val="2"/>
      </rPr>
      <t xml:space="preserve">Changes: </t>
    </r>
    <r>
      <rPr>
        <sz val="12"/>
        <rFont val="Arial"/>
        <family val="2"/>
      </rPr>
      <t>Prior to the fresher comp it was asked, why 'A' that were freshers teams did not count towards the top finishing Freshers team. It was agreed they should be counted. This change is to reflect that change.
Extra sheet and columns now added to allow for this. Removed Freshers from League sheet,. Changed instruction on Places sheet</t>
    </r>
  </si>
  <si>
    <t>Version 11</t>
  </si>
  <si>
    <r>
      <t xml:space="preserve">
</t>
    </r>
    <r>
      <rPr>
        <b/>
        <sz val="12"/>
        <rFont val="Arial"/>
        <family val="2"/>
      </rPr>
      <t xml:space="preserve">Date: </t>
    </r>
    <r>
      <rPr>
        <sz val="12"/>
        <rFont val="Arial"/>
        <family val="2"/>
      </rPr>
      <t>20th</t>
    </r>
    <r>
      <rPr>
        <b/>
        <sz val="12"/>
        <rFont val="Arial"/>
        <family val="2"/>
      </rPr>
      <t xml:space="preserve"> </t>
    </r>
    <r>
      <rPr>
        <sz val="12"/>
        <rFont val="Arial"/>
        <family val="2"/>
      </rPr>
      <t>July 2011</t>
    </r>
  </si>
  <si>
    <r>
      <t xml:space="preserve">
</t>
    </r>
    <r>
      <rPr>
        <b/>
        <sz val="12"/>
        <rFont val="Arial"/>
        <family val="2"/>
      </rPr>
      <t>Change Requested By:O</t>
    </r>
    <r>
      <rPr>
        <sz val="12"/>
        <rFont val="Arial"/>
        <family val="2"/>
      </rPr>
      <t>li Coleman(Birmingham, Web Officer)</t>
    </r>
  </si>
  <si>
    <r>
      <t xml:space="preserve">
</t>
    </r>
    <r>
      <rPr>
        <b/>
        <sz val="12"/>
        <rFont val="Arial"/>
        <family val="2"/>
      </rPr>
      <t>Change Requested By:</t>
    </r>
    <r>
      <rPr>
        <sz val="12"/>
        <rFont val="Arial"/>
        <family val="2"/>
      </rPr>
      <t>Stu Richardson(BULSCA Judges Panel)</t>
    </r>
  </si>
  <si>
    <r>
      <t xml:space="preserve">
</t>
    </r>
    <r>
      <rPr>
        <b/>
        <sz val="12"/>
        <rFont val="Arial"/>
        <family val="2"/>
      </rPr>
      <t>Change Requested By:</t>
    </r>
    <r>
      <rPr>
        <sz val="12"/>
        <rFont val="Arial"/>
        <family val="2"/>
      </rPr>
      <t>Dom Roberton(Southampton)</t>
    </r>
  </si>
  <si>
    <t>Allocate the number of Judges to a incident use the controls at the top of the page. The + and - buttons will hide and show these controls</t>
  </si>
  <si>
    <t>JUDGE START HIDE ROW</t>
  </si>
  <si>
    <t>Mark Category 11 &lt;Enter Here&gt;</t>
  </si>
  <si>
    <t>Mark Category 12 &lt;Enter Here&gt;</t>
  </si>
  <si>
    <t>Mark Category 13 &lt;Enter Here&gt;</t>
  </si>
  <si>
    <t>Mark Category 14&lt;Enter Here&gt;</t>
  </si>
  <si>
    <t>Mark Category 15 &lt;Enter Here&gt;</t>
  </si>
  <si>
    <t>Do not fill in required for hidding process</t>
  </si>
  <si>
    <r>
      <rPr>
        <b/>
        <sz val="12"/>
        <rFont val="Symbol"/>
        <family val="1"/>
        <charset val="2"/>
      </rPr>
      <t xml:space="preserve">¬ </t>
    </r>
    <r>
      <rPr>
        <b/>
        <sz val="12"/>
        <rFont val="Arial"/>
        <family val="2"/>
      </rPr>
      <t>JUDGE 7  TOTAL</t>
    </r>
  </si>
  <si>
    <t>Judge 8 Description &lt;Enter Here&gt;</t>
  </si>
  <si>
    <t xml:space="preserve">Judge 8 </t>
  </si>
  <si>
    <r>
      <rPr>
        <b/>
        <sz val="12"/>
        <rFont val="Symbol"/>
        <family val="1"/>
        <charset val="2"/>
      </rPr>
      <t xml:space="preserve">¬ </t>
    </r>
    <r>
      <rPr>
        <b/>
        <sz val="12"/>
        <rFont val="Arial"/>
        <family val="2"/>
      </rPr>
      <t>JUDGE 8  TOTAL</t>
    </r>
  </si>
  <si>
    <t>Judge 7</t>
  </si>
  <si>
    <r>
      <rPr>
        <b/>
        <sz val="12"/>
        <rFont val="Arial"/>
        <family val="2"/>
      </rPr>
      <t xml:space="preserve">Changes: </t>
    </r>
    <r>
      <rPr>
        <sz val="12"/>
        <rFont val="Arial"/>
        <family val="2"/>
      </rPr>
      <t>Previously team had to unlock the dry and wet incidents to hide columns to make filling out the spreadsheets easier. Put in system to eliminate this. The hidding of colums is now also more important due to the change meantioned below</t>
    </r>
  </si>
  <si>
    <r>
      <rPr>
        <b/>
        <sz val="12"/>
        <rFont val="Arial"/>
        <family val="2"/>
      </rPr>
      <t xml:space="preserve">Changes:  </t>
    </r>
    <r>
      <rPr>
        <sz val="12"/>
        <rFont val="Arial"/>
        <family val="2"/>
      </rPr>
      <t>The screen flashes between sheets when calculating different results. This has been resolved by this version</t>
    </r>
  </si>
  <si>
    <t>Never Copy and Paste on any sheets.</t>
  </si>
  <si>
    <t>Mark Category 16&lt;Enter Here&gt;</t>
  </si>
  <si>
    <t>Mark Category 17&lt;Enter Here&gt;</t>
  </si>
  <si>
    <t>Mark Category 18&lt;Enter Here&gt;</t>
  </si>
  <si>
    <t>Mark Category 19 &lt;Enter Here&gt;</t>
  </si>
  <si>
    <t>Mark Category 20 &lt;Enter Here&gt;</t>
  </si>
  <si>
    <t>Mark Category 21 &lt;Enter Here&gt;</t>
  </si>
  <si>
    <t>Mark Category 22&lt;Enter Here&gt;</t>
  </si>
  <si>
    <t>Mark Category 23 &lt;Enter Here&gt;</t>
  </si>
  <si>
    <t>Mark Category 24&lt;Enter Here&gt;</t>
  </si>
  <si>
    <t>Mark Category 25 &lt;Enter Here&gt;</t>
  </si>
  <si>
    <t>Judge 1 Citeria (1 to 25)</t>
  </si>
  <si>
    <t>Judge 2 Citeria (1 to 25)</t>
  </si>
  <si>
    <t>Judge 3 Citeria (1 to 25)</t>
  </si>
  <si>
    <t>Judge 4 Citeria (1 to 25)</t>
  </si>
  <si>
    <t>Judge 5 Citeria (1 to 25)</t>
  </si>
  <si>
    <t>Judge 6 Citeria (1 to 25)</t>
  </si>
  <si>
    <t>Judge 7 Citeria (1 to 25)</t>
  </si>
  <si>
    <t>Judge 8 Citeria (1 to 25)</t>
  </si>
  <si>
    <t>Judge 9</t>
  </si>
  <si>
    <t>Judge 9 Description &lt;Enter Here&gt;</t>
  </si>
  <si>
    <t>Judge 10 Description &lt;Enter Here&gt;</t>
  </si>
  <si>
    <t>Judge 10</t>
  </si>
  <si>
    <r>
      <rPr>
        <b/>
        <sz val="12"/>
        <rFont val="Symbol"/>
        <family val="1"/>
        <charset val="2"/>
      </rPr>
      <t xml:space="preserve">¬ </t>
    </r>
    <r>
      <rPr>
        <b/>
        <sz val="12"/>
        <rFont val="Arial"/>
        <family val="2"/>
      </rPr>
      <t>JUDGE 10 TOTAL</t>
    </r>
  </si>
  <si>
    <r>
      <rPr>
        <b/>
        <sz val="12"/>
        <rFont val="Symbol"/>
        <family val="1"/>
        <charset val="2"/>
      </rPr>
      <t xml:space="preserve">¬ </t>
    </r>
    <r>
      <rPr>
        <b/>
        <sz val="12"/>
        <rFont val="Arial"/>
        <family val="2"/>
      </rPr>
      <t>JUDGE 9  TOTAL</t>
    </r>
  </si>
  <si>
    <t>Judge 9 Citeria (1 to 25)</t>
  </si>
  <si>
    <t>Judge 10 Citeria (1 to 25)</t>
  </si>
  <si>
    <t>No. Judges Required(1 to 10)</t>
  </si>
  <si>
    <r>
      <rPr>
        <b/>
        <sz val="12"/>
        <rFont val="Arial"/>
        <family val="2"/>
      </rPr>
      <t xml:space="preserve">Changes:  </t>
    </r>
    <r>
      <rPr>
        <sz val="12"/>
        <rFont val="Arial"/>
        <family val="2"/>
      </rPr>
      <t>It was shown over the previous 2 season that 10 judging criteria per judge was not enough, particularly on a phone judge. Therefore the standard amount was increased.
Was Max 6 Judges and Now Max is 10
Was Max 10 Marking Criteria per Judge and Max 25 Marking Criteria per Judge</t>
    </r>
  </si>
  <si>
    <t>h</t>
  </si>
  <si>
    <t>e</t>
  </si>
  <si>
    <t>Version 11.1</t>
  </si>
  <si>
    <r>
      <t xml:space="preserve">
</t>
    </r>
    <r>
      <rPr>
        <b/>
        <sz val="12"/>
        <rFont val="Arial"/>
        <family val="2"/>
      </rPr>
      <t>Change Requested By:O</t>
    </r>
    <r>
      <rPr>
        <sz val="12"/>
        <rFont val="Arial"/>
        <family val="2"/>
      </rPr>
      <t xml:space="preserve">li Coleman(Birmingham, Web Officer). </t>
    </r>
  </si>
  <si>
    <r>
      <rPr>
        <b/>
        <sz val="12"/>
        <rFont val="Arial"/>
        <family val="2"/>
      </rPr>
      <t xml:space="preserve">Changes: </t>
    </r>
    <r>
      <rPr>
        <sz val="12"/>
        <rFont val="Arial"/>
        <family val="2"/>
      </rPr>
      <t>Spotted in Birmingham Results 2012.Swim and tow penalty gave calculated the outside entry time peanaty allowing team an extra amount of time (15 seconds currently) before the peanalty was activated.. This has been corrected.</t>
    </r>
  </si>
  <si>
    <r>
      <t xml:space="preserve">
</t>
    </r>
    <r>
      <rPr>
        <b/>
        <sz val="12"/>
        <rFont val="Arial"/>
        <family val="2"/>
      </rPr>
      <t xml:space="preserve">Date: </t>
    </r>
    <r>
      <rPr>
        <sz val="12"/>
        <rFont val="Arial"/>
        <family val="2"/>
      </rPr>
      <t>22nd</t>
    </r>
    <r>
      <rPr>
        <b/>
        <sz val="12"/>
        <rFont val="Arial"/>
        <family val="2"/>
      </rPr>
      <t xml:space="preserve"> </t>
    </r>
    <r>
      <rPr>
        <sz val="12"/>
        <rFont val="Arial"/>
        <family val="2"/>
      </rPr>
      <t>Feb 2012</t>
    </r>
  </si>
  <si>
    <t>Version 11.2</t>
  </si>
  <si>
    <r>
      <t xml:space="preserve">
</t>
    </r>
    <r>
      <rPr>
        <b/>
        <sz val="12"/>
        <rFont val="Arial"/>
        <family val="2"/>
      </rPr>
      <t xml:space="preserve">Change Requested By: </t>
    </r>
    <r>
      <rPr>
        <sz val="12"/>
        <rFont val="Arial"/>
        <family val="2"/>
      </rPr>
      <t>Plymouth Club</t>
    </r>
  </si>
  <si>
    <r>
      <rPr>
        <b/>
        <sz val="12"/>
        <rFont val="Arial"/>
        <family val="2"/>
      </rPr>
      <t xml:space="preserve">Changes: </t>
    </r>
    <r>
      <rPr>
        <sz val="12"/>
        <rFont val="Arial"/>
        <family val="2"/>
      </rPr>
      <t>A button to check that macros have been enabled</t>
    </r>
  </si>
  <si>
    <t>Version 12</t>
  </si>
  <si>
    <r>
      <t xml:space="preserve">
</t>
    </r>
    <r>
      <rPr>
        <b/>
        <sz val="12"/>
        <rFont val="Arial"/>
        <family val="2"/>
      </rPr>
      <t xml:space="preserve">Date: </t>
    </r>
    <r>
      <rPr>
        <sz val="12"/>
        <rFont val="Arial"/>
        <family val="2"/>
      </rPr>
      <t>03rd</t>
    </r>
    <r>
      <rPr>
        <b/>
        <sz val="12"/>
        <rFont val="Arial"/>
        <family val="2"/>
      </rPr>
      <t xml:space="preserve"> </t>
    </r>
    <r>
      <rPr>
        <sz val="12"/>
        <rFont val="Arial"/>
        <family val="2"/>
      </rPr>
      <t>March 2012</t>
    </r>
  </si>
  <si>
    <r>
      <t xml:space="preserve">
</t>
    </r>
    <r>
      <rPr>
        <b/>
        <sz val="12"/>
        <rFont val="Arial"/>
        <family val="2"/>
      </rPr>
      <t xml:space="preserve">Date: </t>
    </r>
    <r>
      <rPr>
        <sz val="12"/>
        <rFont val="Arial"/>
        <family val="2"/>
      </rPr>
      <t>4 April 2012</t>
    </r>
  </si>
  <si>
    <r>
      <t xml:space="preserve">
</t>
    </r>
    <r>
      <rPr>
        <b/>
        <sz val="12"/>
        <rFont val="Arial"/>
        <family val="2"/>
      </rPr>
      <t xml:space="preserve">Change Requested By: </t>
    </r>
    <r>
      <rPr>
        <sz val="12"/>
        <rFont val="Arial"/>
        <family val="2"/>
      </rPr>
      <t>Liz Ferris (Scorer BULSCA Champs)</t>
    </r>
  </si>
  <si>
    <r>
      <rPr>
        <b/>
        <sz val="12"/>
        <rFont val="Arial"/>
        <family val="2"/>
      </rPr>
      <t xml:space="preserve">Changes: </t>
    </r>
    <r>
      <rPr>
        <sz val="12"/>
        <rFont val="Arial"/>
        <family val="2"/>
      </rPr>
      <t>Highlight placing in each event.   To be able to highlight any one clubs results.  In addtion to being able to filter results.</t>
    </r>
  </si>
  <si>
    <t>During a competition remember to save this file regularly to both your hard disk and a floppy disk/USB pen.</t>
  </si>
  <si>
    <t>Club to Highlight</t>
  </si>
  <si>
    <t>Version 12.1</t>
  </si>
  <si>
    <r>
      <t xml:space="preserve">
</t>
    </r>
    <r>
      <rPr>
        <b/>
        <sz val="12"/>
        <rFont val="Arial"/>
        <family val="2"/>
      </rPr>
      <t xml:space="preserve">Date: </t>
    </r>
    <r>
      <rPr>
        <sz val="12"/>
        <rFont val="Arial"/>
        <family val="2"/>
      </rPr>
      <t>25th October 2012</t>
    </r>
  </si>
  <si>
    <r>
      <t xml:space="preserve">
</t>
    </r>
    <r>
      <rPr>
        <b/>
        <sz val="12"/>
        <rFont val="Arial"/>
        <family val="2"/>
      </rPr>
      <t xml:space="preserve">Change Requested By: </t>
    </r>
    <r>
      <rPr>
        <sz val="12"/>
        <rFont val="Arial"/>
        <family val="2"/>
      </rPr>
      <t>Becca Park(University of Brimingham)</t>
    </r>
  </si>
  <si>
    <r>
      <rPr>
        <b/>
        <sz val="12"/>
        <rFont val="Arial"/>
        <family val="2"/>
      </rPr>
      <t xml:space="preserve">Changes: </t>
    </r>
    <r>
      <rPr>
        <sz val="12"/>
        <rFont val="Arial"/>
        <family val="2"/>
      </rPr>
      <t>Swim tow result produce and erro if first 3 lines were used. A formula had been lsot. This has been fixed and amended.</t>
    </r>
  </si>
  <si>
    <t>Extra Incident</t>
  </si>
  <si>
    <r>
      <rPr>
        <b/>
        <sz val="12"/>
        <rFont val="Arial"/>
        <family val="2"/>
      </rPr>
      <t xml:space="preserve">Changes: </t>
    </r>
    <r>
      <rPr>
        <sz val="12"/>
        <rFont val="Arial"/>
        <family val="2"/>
      </rPr>
      <t>3 SERC were beign run. This has been doen before and was felt an addtional sheet on the spreadsheet to deal this eventuality was required.,</t>
    </r>
  </si>
  <si>
    <r>
      <t xml:space="preserve">
</t>
    </r>
    <r>
      <rPr>
        <b/>
        <sz val="12"/>
        <rFont val="Arial"/>
        <family val="2"/>
      </rPr>
      <t xml:space="preserve">Date: </t>
    </r>
    <r>
      <rPr>
        <sz val="12"/>
        <rFont val="Arial"/>
        <family val="2"/>
      </rPr>
      <t>2nd January 2013</t>
    </r>
  </si>
  <si>
    <t>Freshers
Weighting</t>
  </si>
  <si>
    <r>
      <t xml:space="preserve">
</t>
    </r>
    <r>
      <rPr>
        <b/>
        <sz val="12"/>
        <rFont val="Arial"/>
        <family val="2"/>
      </rPr>
      <t xml:space="preserve">Change Requested By: </t>
    </r>
    <r>
      <rPr>
        <sz val="12"/>
        <rFont val="Arial"/>
        <family val="2"/>
      </rPr>
      <t>Oli Coleman (Web Officer)</t>
    </r>
  </si>
  <si>
    <t>Version 12.2</t>
  </si>
  <si>
    <r>
      <rPr>
        <b/>
        <sz val="12"/>
        <rFont val="Arial"/>
        <family val="2"/>
      </rPr>
      <t xml:space="preserve">Changes: </t>
    </r>
    <r>
      <rPr>
        <sz val="12"/>
        <rFont val="Arial"/>
        <family val="2"/>
      </rPr>
      <t>Freshers weigting is tied to league weighting has been split out, to give flexibility</t>
    </r>
  </si>
  <si>
    <t>Version 12.3</t>
  </si>
  <si>
    <r>
      <t xml:space="preserve">
</t>
    </r>
    <r>
      <rPr>
        <b/>
        <sz val="12"/>
        <rFont val="Arial"/>
        <family val="2"/>
      </rPr>
      <t xml:space="preserve">Change Requested By: </t>
    </r>
    <r>
      <rPr>
        <sz val="12"/>
        <rFont val="Arial"/>
        <family val="2"/>
      </rPr>
      <t>Oli Coleman (Web Officer) and Steve Tedds(Judges Panel)</t>
    </r>
  </si>
  <si>
    <r>
      <t xml:space="preserve">
</t>
    </r>
    <r>
      <rPr>
        <b/>
        <sz val="12"/>
        <rFont val="Arial"/>
        <family val="2"/>
      </rPr>
      <t xml:space="preserve">Change Requested By: </t>
    </r>
    <r>
      <rPr>
        <sz val="12"/>
        <rFont val="Arial"/>
        <family val="2"/>
      </rPr>
      <t>BULSCA Meeting</t>
    </r>
  </si>
  <si>
    <r>
      <rPr>
        <b/>
        <sz val="12"/>
        <rFont val="Arial"/>
        <family val="2"/>
      </rPr>
      <t xml:space="preserve">Changes: </t>
    </r>
    <r>
      <rPr>
        <sz val="12"/>
        <rFont val="Arial"/>
        <family val="2"/>
      </rPr>
      <t>Allow results to be exported to an XML formatt for the RLSS sports league</t>
    </r>
  </si>
  <si>
    <t>Verifier_RLSSNO</t>
  </si>
  <si>
    <t>Date Comp</t>
  </si>
  <si>
    <t>Comp_Type</t>
  </si>
  <si>
    <t>VerifierDOB</t>
  </si>
  <si>
    <t>Was LC (Y/N)</t>
  </si>
  <si>
    <t>N</t>
  </si>
  <si>
    <t>Any Highlighted in red will not be put forward to sport League as invalid format,all these will be discounted and not reported as errors</t>
  </si>
  <si>
    <t>WebID</t>
  </si>
  <si>
    <t>ClubRLSSNumber</t>
  </si>
  <si>
    <t>Comp1RLSS</t>
  </si>
  <si>
    <t>comp1DOB</t>
  </si>
  <si>
    <t>comp2RLSS</t>
  </si>
  <si>
    <t>comp2DOB</t>
  </si>
  <si>
    <t>Comp3RLSS</t>
  </si>
  <si>
    <t>comp3DOB</t>
  </si>
  <si>
    <t>Comp4RLSS</t>
  </si>
  <si>
    <t>Comp4DOB</t>
  </si>
  <si>
    <t>Sheet_REF</t>
  </si>
  <si>
    <t>EventID code (SportLEague)</t>
  </si>
  <si>
    <t>Sex</t>
  </si>
  <si>
    <t>ColumwithTime</t>
  </si>
  <si>
    <t>ToInclude</t>
  </si>
  <si>
    <t>RopeThrow</t>
  </si>
  <si>
    <t>M</t>
  </si>
  <si>
    <t>Y</t>
  </si>
  <si>
    <t>Swim&amp;Tow</t>
  </si>
  <si>
    <t>Min</t>
  </si>
  <si>
    <t>Sec</t>
  </si>
  <si>
    <t>100th</t>
  </si>
  <si>
    <t>Lifesaving Points</t>
  </si>
  <si>
    <t>whereIsFinished</t>
  </si>
  <si>
    <r>
      <t xml:space="preserve">
</t>
    </r>
    <r>
      <rPr>
        <b/>
        <sz val="12"/>
        <rFont val="Arial"/>
        <family val="2"/>
      </rPr>
      <t xml:space="preserve">Date: </t>
    </r>
    <r>
      <rPr>
        <sz val="12"/>
        <rFont val="Arial"/>
        <family val="2"/>
      </rPr>
      <t>10th Feb 2013</t>
    </r>
  </si>
  <si>
    <r>
      <rPr>
        <b/>
        <sz val="12"/>
        <rFont val="Arial"/>
        <family val="2"/>
      </rPr>
      <t xml:space="preserve">Changes: </t>
    </r>
    <r>
      <rPr>
        <sz val="12"/>
        <rFont val="Arial"/>
        <family val="2"/>
      </rPr>
      <t>Clubs given a reletive score out of 1000 as to how close they were to the Student records for each of the events. (Still beign Trailed may produced incorrect numbers)</t>
    </r>
  </si>
  <si>
    <t>The Lifesaving point score is a comparision agiast the student record, of how close you are too it.  If you were equal to the student record you would score 1000 points.
(Still beingTrailed may produce incorrect Numbers)</t>
  </si>
  <si>
    <t>RLSS Sport League Sheet</t>
  </si>
  <si>
    <t>Used to produce XML output for RLSS Sport League.  It is not required for scoring.</t>
  </si>
  <si>
    <t>IF you wish to output these results in a formatt for Sports League. Please contact web@bulsca.co.uk for some guidance.</t>
  </si>
  <si>
    <t>Version 13</t>
  </si>
  <si>
    <r>
      <t xml:space="preserve">
</t>
    </r>
    <r>
      <rPr>
        <b/>
        <sz val="12"/>
        <rFont val="Arial"/>
        <family val="2"/>
      </rPr>
      <t xml:space="preserve">Date: </t>
    </r>
    <r>
      <rPr>
        <sz val="12"/>
        <rFont val="Arial"/>
        <family val="2"/>
      </rPr>
      <t>20th Feb 2013</t>
    </r>
  </si>
  <si>
    <r>
      <rPr>
        <b/>
        <sz val="12"/>
        <rFont val="Arial"/>
        <family val="2"/>
      </rPr>
      <t xml:space="preserve">Changes: </t>
    </r>
    <r>
      <rPr>
        <sz val="12"/>
        <rFont val="Arial"/>
        <family val="2"/>
      </rPr>
      <t>Non-Student onlly ranking to be produced in results to be calculated for the student Championships</t>
    </r>
  </si>
  <si>
    <r>
      <rPr>
        <b/>
        <sz val="12"/>
        <rFont val="Symbol"/>
        <family val="1"/>
        <charset val="2"/>
      </rPr>
      <t>¬</t>
    </r>
    <r>
      <rPr>
        <b/>
        <sz val="9"/>
        <rFont val="Arial"/>
        <family val="2"/>
      </rPr>
      <t xml:space="preserve"> </t>
    </r>
    <r>
      <rPr>
        <b/>
        <sz val="12"/>
        <rFont val="Arial"/>
        <family val="2"/>
      </rPr>
      <t>OVERALL (Non- Student RANK)</t>
    </r>
  </si>
  <si>
    <t>POSITION ( Non-Students LEAGUE)</t>
  </si>
  <si>
    <t>Total
(Non-S)</t>
  </si>
  <si>
    <t>Non-leagueLeague Position
Excluding DQ's</t>
  </si>
  <si>
    <t>Position
(Non-Students League)</t>
  </si>
  <si>
    <t>Non-StudentScore Column</t>
  </si>
  <si>
    <t>Position
(Non-Student)</t>
  </si>
  <si>
    <t>Non-Student
Weighting</t>
  </si>
  <si>
    <t>Non_Student Results</t>
  </si>
  <si>
    <t>League/Non 
Student Position</t>
  </si>
  <si>
    <r>
      <t xml:space="preserve">
</t>
    </r>
    <r>
      <rPr>
        <b/>
        <sz val="12"/>
        <rFont val="Arial"/>
        <family val="2"/>
      </rPr>
      <t xml:space="preserve">Change Requested By: </t>
    </r>
    <r>
      <rPr>
        <sz val="12"/>
        <rFont val="Arial"/>
        <family val="2"/>
      </rPr>
      <t>Sam O' Connor</t>
    </r>
  </si>
  <si>
    <r>
      <rPr>
        <b/>
        <sz val="12"/>
        <rFont val="Arial"/>
        <family val="2"/>
      </rPr>
      <t xml:space="preserve">Changes: </t>
    </r>
    <r>
      <rPr>
        <sz val="12"/>
        <rFont val="Arial"/>
        <family val="2"/>
      </rPr>
      <t>Show the League Placing on the Competition Result page to save having to wait for the release of results</t>
    </r>
  </si>
  <si>
    <t>Non- Student Places</t>
  </si>
  <si>
    <t>01/04/1988</t>
  </si>
  <si>
    <t>Version 13.1</t>
  </si>
  <si>
    <r>
      <t xml:space="preserve">
</t>
    </r>
    <r>
      <rPr>
        <b/>
        <sz val="12"/>
        <rFont val="Arial"/>
        <family val="2"/>
      </rPr>
      <t xml:space="preserve">Date: </t>
    </r>
    <r>
      <rPr>
        <sz val="12"/>
        <rFont val="Arial"/>
        <family val="2"/>
      </rPr>
      <t>10th March 2013</t>
    </r>
  </si>
  <si>
    <t>Version 13.2</t>
  </si>
  <si>
    <r>
      <t xml:space="preserve">
</t>
    </r>
    <r>
      <rPr>
        <b/>
        <sz val="12"/>
        <rFont val="Arial"/>
        <family val="2"/>
      </rPr>
      <t xml:space="preserve">Date: </t>
    </r>
    <r>
      <rPr>
        <sz val="12"/>
        <rFont val="Arial"/>
        <family val="2"/>
      </rPr>
      <t>1st June 2013</t>
    </r>
  </si>
  <si>
    <r>
      <rPr>
        <b/>
        <sz val="12"/>
        <rFont val="Arial"/>
        <family val="2"/>
      </rPr>
      <t xml:space="preserve">Changes: </t>
    </r>
    <r>
      <rPr>
        <sz val="12"/>
        <rFont val="Arial"/>
        <family val="2"/>
      </rPr>
      <t>in second and hundereths cells leading zeros are shown so .09 is 09 and not 9 as currently displayed. This is mainly asthetic but will enable the sheet to be easier to read</t>
    </r>
  </si>
  <si>
    <r>
      <t xml:space="preserve">
</t>
    </r>
    <r>
      <rPr>
        <b/>
        <sz val="12"/>
        <rFont val="Arial"/>
        <family val="2"/>
      </rPr>
      <t xml:space="preserve">Change Requested By: </t>
    </r>
    <r>
      <rPr>
        <sz val="12"/>
        <rFont val="Arial"/>
        <family val="2"/>
      </rPr>
      <t>Oliver Coleman ( Web Offcier)</t>
    </r>
  </si>
  <si>
    <r>
      <t xml:space="preserve">
</t>
    </r>
    <r>
      <rPr>
        <b/>
        <sz val="12"/>
        <rFont val="Arial"/>
        <family val="2"/>
      </rPr>
      <t xml:space="preserve">Change Requested By: </t>
    </r>
    <r>
      <rPr>
        <sz val="12"/>
        <rFont val="Arial"/>
        <family val="2"/>
      </rPr>
      <t>Amy and Teddy(University of St. Andrews)</t>
    </r>
  </si>
  <si>
    <r>
      <t xml:space="preserve">
</t>
    </r>
    <r>
      <rPr>
        <b/>
        <sz val="12"/>
        <rFont val="Arial"/>
        <family val="2"/>
      </rPr>
      <t xml:space="preserve">Date: </t>
    </r>
    <r>
      <rPr>
        <sz val="12"/>
        <rFont val="Arial"/>
        <family val="2"/>
      </rPr>
      <t>20th May 2013</t>
    </r>
  </si>
  <si>
    <t>Version 13.3</t>
  </si>
  <si>
    <r>
      <t xml:space="preserve">Changes:  </t>
    </r>
    <r>
      <rPr>
        <sz val="12"/>
        <rFont val="Arial"/>
        <family val="2"/>
      </rPr>
      <t>Noticed she could now highlioght club but wanted a facility to print the Competition places sheet 1 per club with the club highlighted without needing to selct these manually</t>
    </r>
  </si>
  <si>
    <r>
      <t xml:space="preserve">
</t>
    </r>
    <r>
      <rPr>
        <b/>
        <sz val="12"/>
        <rFont val="Arial"/>
        <family val="2"/>
      </rPr>
      <t xml:space="preserve">Change Requested By: </t>
    </r>
    <r>
      <rPr>
        <sz val="12"/>
        <rFont val="Arial"/>
        <family val="2"/>
      </rPr>
      <t>Liz Ferris( Scorer BULSCA Champs)</t>
    </r>
  </si>
  <si>
    <r>
      <t xml:space="preserve">
</t>
    </r>
    <r>
      <rPr>
        <b/>
        <sz val="12"/>
        <rFont val="Arial"/>
        <family val="2"/>
      </rPr>
      <t xml:space="preserve">Change Requested By: </t>
    </r>
    <r>
      <rPr>
        <sz val="12"/>
        <rFont val="Arial"/>
        <family val="2"/>
      </rPr>
      <t>Oliver Coleman (Web Offcier)</t>
    </r>
  </si>
  <si>
    <r>
      <t xml:space="preserve">Changes:  </t>
    </r>
    <r>
      <rPr>
        <sz val="12"/>
        <rFont val="Arial"/>
        <family val="2"/>
      </rPr>
      <t>Removed the need for macro's in the caculation of rope throw.  This now means all the indervidal events results are calculated through excel function making it more accessible on machinces with higher security settings.</t>
    </r>
  </si>
  <si>
    <t>Rank Those That finished</t>
  </si>
  <si>
    <t>Cumlative TOTAL</t>
  </si>
  <si>
    <t>Count</t>
  </si>
  <si>
    <t>In</t>
  </si>
  <si>
    <t>Table of  numbers that got in  Whole Comp</t>
  </si>
  <si>
    <t>Rank those That finished A League</t>
  </si>
  <si>
    <t>Table of  numbers that got in  A League</t>
  </si>
  <si>
    <t>Table of  numbers that got in  B League</t>
  </si>
  <si>
    <t>Rank those That finished B League</t>
  </si>
  <si>
    <t>Score in rope</t>
  </si>
  <si>
    <t>Rank those That finished Freshers League</t>
  </si>
  <si>
    <t>Table of  numbers that got in  Freshers League</t>
  </si>
  <si>
    <t>Score (Min+max div 2 for each postion. Find the median result</t>
  </si>
  <si>
    <t>Table of  numbers that got in  Non- Student League</t>
  </si>
  <si>
    <t>Rank those That finished Non-Student League</t>
  </si>
  <si>
    <t>Total
(Non-Student)</t>
  </si>
  <si>
    <t>Non- StudentPosition
Excluding DQ's</t>
  </si>
  <si>
    <t>Position
(Non-Student League)</t>
  </si>
  <si>
    <t>Version 14</t>
  </si>
  <si>
    <r>
      <t xml:space="preserve">
</t>
    </r>
    <r>
      <rPr>
        <b/>
        <sz val="12"/>
        <rFont val="Arial"/>
        <family val="2"/>
      </rPr>
      <t>Amended By: Oliver Coleman (Web Officer 2007-2014)</t>
    </r>
  </si>
  <si>
    <r>
      <t xml:space="preserve">
</t>
    </r>
    <r>
      <rPr>
        <b/>
        <sz val="12"/>
        <rFont val="Arial"/>
        <family val="2"/>
      </rPr>
      <t xml:space="preserve">Change Requested By: </t>
    </r>
    <r>
      <rPr>
        <sz val="12"/>
        <rFont val="Arial"/>
        <family val="2"/>
      </rPr>
      <t>Oliver Coleman (Web Officer 2007-2014)</t>
    </r>
  </si>
  <si>
    <t>Lifesaving Points (Competition)</t>
  </si>
  <si>
    <t>Version 14.1</t>
  </si>
  <si>
    <t>Changed the way Rope Throw results point are caculated to included  0,1,2,3 in. The algrotitum takes the 750 to 1000 portion as beign 4 in and split the remaining 750up evenly across the 1,2,3 in depending on how many in each section. This should give a representation that can be sued in a whole competittion scoring approach</t>
  </si>
  <si>
    <t>Calculation by posiotn</t>
  </si>
  <si>
    <t>Position (Total)</t>
  </si>
  <si>
    <t>Position</t>
  </si>
  <si>
    <t>Unweighttotal</t>
  </si>
  <si>
    <t>Multiplication Factor</t>
  </si>
  <si>
    <t>weighted total</t>
  </si>
  <si>
    <t>Final Result</t>
  </si>
  <si>
    <t>O in</t>
  </si>
  <si>
    <t>1 in</t>
  </si>
  <si>
    <t>2 in</t>
  </si>
  <si>
    <t>3 in</t>
  </si>
  <si>
    <r>
      <t xml:space="preserve">
</t>
    </r>
    <r>
      <rPr>
        <b/>
        <sz val="12"/>
        <rFont val="Arial"/>
        <family val="2"/>
      </rPr>
      <t xml:space="preserve">Date: </t>
    </r>
    <r>
      <rPr>
        <sz val="12"/>
        <rFont val="Arial"/>
        <family val="2"/>
      </rPr>
      <t>1st August 2013</t>
    </r>
  </si>
  <si>
    <r>
      <t xml:space="preserve">Changes:  </t>
    </r>
    <r>
      <rPr>
        <sz val="12"/>
        <rFont val="Arial"/>
        <family val="2"/>
      </rPr>
      <t>SERC now  given a comparitive point total were first is awarded 1500 , so will be changeble at each comeptition. and rope throw point put into stages. These changes are the first steps toward potensialy using comapritive based scoring. SERC collums being kept hidden currently for clarity.</t>
    </r>
  </si>
  <si>
    <t>Overall calculated by having fixed ceiling and then sumed together</t>
  </si>
  <si>
    <t>Tweaks to the Rope through points Calculation to make its inpact on the overall result more in line with the rest. By adding and diving in various manners</t>
  </si>
  <si>
    <t>Version 14.2</t>
  </si>
  <si>
    <r>
      <t xml:space="preserve">
</t>
    </r>
    <r>
      <rPr>
        <b/>
        <sz val="12"/>
        <rFont val="Arial"/>
        <family val="2"/>
      </rPr>
      <t xml:space="preserve">Date: </t>
    </r>
    <r>
      <rPr>
        <sz val="12"/>
        <rFont val="Arial"/>
        <family val="2"/>
      </rPr>
      <t>25th September</t>
    </r>
  </si>
  <si>
    <r>
      <t xml:space="preserve">
</t>
    </r>
    <r>
      <rPr>
        <b/>
        <sz val="12"/>
        <rFont val="Arial"/>
        <family val="2"/>
      </rPr>
      <t xml:space="preserve">Date: </t>
    </r>
    <r>
      <rPr>
        <sz val="12"/>
        <rFont val="Arial"/>
        <family val="2"/>
      </rPr>
      <t>3rd October2013</t>
    </r>
  </si>
  <si>
    <t>Rope Throw adjsuted to allow for the wide spread of abilty expected, Split intop small unit and then the mid-point of each group of competitiors taken</t>
  </si>
  <si>
    <t>4 in bottom</t>
  </si>
  <si>
    <t>One teams value</t>
  </si>
  <si>
    <t>Liofesavign point Calculation</t>
  </si>
  <si>
    <t>Number in</t>
  </si>
  <si>
    <t>Size of Section</t>
  </si>
  <si>
    <t>MidPoint of section</t>
  </si>
  <si>
    <t>Point to be awared</t>
  </si>
  <si>
    <t>Min mark</t>
  </si>
  <si>
    <t>Max mark</t>
  </si>
  <si>
    <t>DQ Amount</t>
  </si>
  <si>
    <t xml:space="preserve">On competition resutls the bottom score will always be An amount ste on the set up sheet  to allow those DQ to score 0. </t>
  </si>
  <si>
    <r>
      <t xml:space="preserve">Changes:  </t>
    </r>
    <r>
      <rPr>
        <sz val="12"/>
        <rFont val="Arial"/>
        <family val="2"/>
      </rPr>
      <t xml:space="preserve">During development was unsure on the ceiling applied during rope through. </t>
    </r>
  </si>
  <si>
    <t>Max Score</t>
  </si>
  <si>
    <r>
      <t xml:space="preserve">
</t>
    </r>
    <r>
      <rPr>
        <b/>
        <sz val="12"/>
        <rFont val="Arial"/>
        <family val="2"/>
      </rPr>
      <t>Change Requested By: Oli Coleman,Alex Blanford and Matt Sedgewick</t>
    </r>
  </si>
  <si>
    <t>This scaling ensure consitence of importnace of each event better, it also allow for a final total, normally 7000 to be chased as the perfect score</t>
  </si>
  <si>
    <r>
      <t xml:space="preserve">Changes:  </t>
    </r>
    <r>
      <rPr>
        <sz val="12"/>
        <rFont val="Arial"/>
        <family val="2"/>
      </rPr>
      <t>Sheet set up for new scorign method. Using a comparative sytem by scalling point totals back to 500 for the scores.</t>
    </r>
  </si>
  <si>
    <t>Sum of Werighted Totals</t>
  </si>
  <si>
    <t>Version 14.3</t>
  </si>
  <si>
    <r>
      <t xml:space="preserve">
</t>
    </r>
    <r>
      <rPr>
        <b/>
        <sz val="12"/>
        <rFont val="Arial"/>
        <family val="2"/>
      </rPr>
      <t xml:space="preserve">Date: </t>
    </r>
    <r>
      <rPr>
        <sz val="12"/>
        <rFont val="Arial"/>
        <family val="2"/>
      </rPr>
      <t>4th October2013</t>
    </r>
  </si>
  <si>
    <r>
      <t xml:space="preserve">
</t>
    </r>
    <r>
      <rPr>
        <b/>
        <sz val="12"/>
        <rFont val="Arial"/>
        <family val="2"/>
      </rPr>
      <t>Change Requested By: Oli Coleman</t>
    </r>
  </si>
  <si>
    <r>
      <t xml:space="preserve">Changes:  </t>
    </r>
    <r>
      <rPr>
        <sz val="12"/>
        <rFont val="Arial"/>
        <family val="2"/>
      </rPr>
      <t>During testing ti was discovered, on gettign 4 in a time of close to 2 min 30 which is the liit would cause teams to score more points for slower times. This ahs been corrected in this version.</t>
    </r>
  </si>
  <si>
    <t>Version 14.4</t>
  </si>
  <si>
    <r>
      <t xml:space="preserve">Changes:  </t>
    </r>
    <r>
      <rPr>
        <sz val="12"/>
        <rFont val="Arial"/>
        <family val="2"/>
      </rPr>
      <t>Comparitive  scalling added to the League Process.  Only Rope needs re-calculating bt all need rescalling accordingly</t>
    </r>
  </si>
  <si>
    <t>Place(Total)</t>
  </si>
  <si>
    <t>Unweighted total</t>
  </si>
  <si>
    <t>Weighted Total</t>
  </si>
  <si>
    <t>Min A/B</t>
  </si>
  <si>
    <t>max A/B</t>
  </si>
  <si>
    <t>Multiplier A/B</t>
  </si>
  <si>
    <t>Min time</t>
  </si>
  <si>
    <t>Max Time</t>
  </si>
  <si>
    <t>Lifesaving Points
(Comp)</t>
  </si>
  <si>
    <t>Lifesaving Points
(A)</t>
  </si>
  <si>
    <t>Lifesaving Points
(B)</t>
  </si>
  <si>
    <t>Lifesaving Points
(Freshers)</t>
  </si>
  <si>
    <t>Lifesaving Points
(Non-Student)</t>
  </si>
  <si>
    <t>Do not fill in required for hiding process</t>
  </si>
  <si>
    <t>Median and IQR-Whole</t>
  </si>
  <si>
    <t>Table to use to find category</t>
  </si>
  <si>
    <t>Q1</t>
  </si>
  <si>
    <t>Q3</t>
  </si>
  <si>
    <t>Mean</t>
  </si>
  <si>
    <t>SD</t>
  </si>
  <si>
    <t>Mean+0.5SD</t>
  </si>
  <si>
    <t>Mean-0.5SD</t>
  </si>
  <si>
    <t>Mean+1SD</t>
  </si>
  <si>
    <t>Mean -1SD</t>
  </si>
  <si>
    <t>Mean and SD-Whole</t>
  </si>
  <si>
    <t>Q2 (Median)</t>
  </si>
  <si>
    <t>Between The values before will be each of the follwing Colours</t>
  </si>
  <si>
    <t>Current Selection</t>
  </si>
  <si>
    <t>Colum</t>
  </si>
  <si>
    <t>Min Value</t>
  </si>
  <si>
    <t>Max</t>
  </si>
  <si>
    <t>Median and IQR-A Only</t>
  </si>
  <si>
    <t>Q1 -Aleague</t>
  </si>
  <si>
    <t>Q2-Aleague (Median)</t>
  </si>
  <si>
    <t>Q3-A league</t>
  </si>
  <si>
    <t>Min Value-Aleague</t>
  </si>
  <si>
    <t>Max-Aleague</t>
  </si>
  <si>
    <t>All</t>
  </si>
  <si>
    <t>Median and IQR-b Only</t>
  </si>
  <si>
    <t>Q1 -B league</t>
  </si>
  <si>
    <t>Q2-bleague (Median)</t>
  </si>
  <si>
    <t>Q3-Bleague</t>
  </si>
  <si>
    <t>Min Value-bleague</t>
  </si>
  <si>
    <t>Max-Bleague</t>
  </si>
  <si>
    <t>Anaylsis/Filters to Apply</t>
  </si>
  <si>
    <t>Mean and Sd -A Only</t>
  </si>
  <si>
    <t>Mean and Sd B Only</t>
  </si>
  <si>
    <t>Boxes For the Sellect Filter</t>
  </si>
  <si>
    <t>Version 15</t>
  </si>
  <si>
    <r>
      <t xml:space="preserve">
</t>
    </r>
    <r>
      <rPr>
        <b/>
        <sz val="12"/>
        <rFont val="Arial"/>
        <family val="2"/>
      </rPr>
      <t>Date: 31st October</t>
    </r>
  </si>
  <si>
    <r>
      <t xml:space="preserve">Changes:  </t>
    </r>
    <r>
      <rPr>
        <sz val="12"/>
        <rFont val="Arial"/>
        <family val="2"/>
      </rPr>
      <t>It is a lot of work to make comaprisons bewteen SERC havign to apply all own formatting. Can the be centralised at all.</t>
    </r>
  </si>
  <si>
    <t>1) Will comapre agaist 6 different types of data set. Q1,Q2, Q3  or mean and standard deviates for Whole, A leage or B League.</t>
  </si>
  <si>
    <t>Filtering can the be applied by club, just for the judges marks, selected collums, top 5 finishers, Just A League, Just B League</t>
  </si>
  <si>
    <t>Mean and Sd Top B Only</t>
  </si>
  <si>
    <t>Q1 -Top B league</t>
  </si>
  <si>
    <t>Q2-Top bleague (Median)</t>
  </si>
  <si>
    <t>Q3-Top Bleague</t>
  </si>
  <si>
    <t>Min Value-Top bleague</t>
  </si>
  <si>
    <t>Max-Top Bleague</t>
  </si>
  <si>
    <t>Contain  max POSTION for any UNIS B teamS</t>
  </si>
  <si>
    <t>only thEse teams carried forward TO indentify best B team from each club</t>
  </si>
  <si>
    <t>Mean-A Only</t>
  </si>
  <si>
    <t>SD-A Only</t>
  </si>
  <si>
    <t>Mean-B Only</t>
  </si>
  <si>
    <t>Mean -1SD-A Only</t>
  </si>
  <si>
    <t>Mean+1SD-A Only</t>
  </si>
  <si>
    <t>Mean-0.5SD-A Only</t>
  </si>
  <si>
    <t>Mean+0.5SD-A Only</t>
  </si>
  <si>
    <t>SD-B Only</t>
  </si>
  <si>
    <t>Mean+0.5SD-B Only</t>
  </si>
  <si>
    <t>Mean-0.5SD-B Only</t>
  </si>
  <si>
    <t>Mean+1SD-B Only</t>
  </si>
  <si>
    <t>Mean -1SD-B Only</t>
  </si>
  <si>
    <t>Mean-Top B Team Only</t>
  </si>
  <si>
    <t>SD-Top B Team Only</t>
  </si>
  <si>
    <t>Mean+0.5SD-Top B Team Only</t>
  </si>
  <si>
    <t>Mean-0.5SD-Top B Team Only</t>
  </si>
  <si>
    <t>Mean+1SD-Top B Team Only</t>
  </si>
  <si>
    <t>Mean -1SD-Top B Team Only</t>
  </si>
  <si>
    <r>
      <t xml:space="preserve">
</t>
    </r>
    <r>
      <rPr>
        <b/>
        <sz val="12"/>
        <rFont val="Arial"/>
        <family val="2"/>
      </rPr>
      <t>Change Requested By: Sam (Birmingham Training Officer)</t>
    </r>
  </si>
  <si>
    <r>
      <t xml:space="preserve">
</t>
    </r>
    <r>
      <rPr>
        <b/>
        <sz val="12"/>
        <rFont val="Arial"/>
        <family val="2"/>
      </rPr>
      <t>Change Requested By: Adam martin (Warwick Traing officer)</t>
    </r>
  </si>
  <si>
    <t>1) add the data set for just the top finishing B teams</t>
  </si>
  <si>
    <t>Changes: Extra Metric to concider just how the top preformign B teams have done as a data set to comapre too</t>
  </si>
  <si>
    <t>No Anylisis Applied</t>
  </si>
  <si>
    <t>Mean and Sd Top 5 Only</t>
  </si>
  <si>
    <t>Median and IQR -Top B Only</t>
  </si>
  <si>
    <t>Median and IQR -Top 5 Only</t>
  </si>
  <si>
    <t>Min Value-Top 5</t>
  </si>
  <si>
    <t>Max-Top 5</t>
  </si>
  <si>
    <t>Q3-Top 5</t>
  </si>
  <si>
    <t>Q2-Top 5</t>
  </si>
  <si>
    <t>Judge 7 Description &lt;Enter Here&gt;</t>
  </si>
  <si>
    <t>Version 15.1</t>
  </si>
  <si>
    <r>
      <t xml:space="preserve">
</t>
    </r>
    <r>
      <rPr>
        <b/>
        <sz val="12"/>
        <rFont val="Arial"/>
        <family val="2"/>
      </rPr>
      <t>Date: 9th Feb 2014</t>
    </r>
  </si>
  <si>
    <r>
      <t xml:space="preserve">
</t>
    </r>
    <r>
      <rPr>
        <b/>
        <sz val="12"/>
        <rFont val="Arial"/>
        <family val="2"/>
      </rPr>
      <t>Change Requested By: Alex Blanford (London Scorer)</t>
    </r>
  </si>
  <si>
    <r>
      <t xml:space="preserve">Changes:  </t>
    </r>
    <r>
      <rPr>
        <sz val="12"/>
        <rFont val="Arial"/>
        <family val="2"/>
      </rPr>
      <t>Iwitht he new analysis it was runnign very slowly. On investigation this was because the condisional formattign was replicated multiple times over. This has been removed.  Birmingham warned that colour codding may not work correctly but will be corrected for results to be sent of. Result calculation is un-effected.</t>
    </r>
  </si>
  <si>
    <t>2014-02-23</t>
  </si>
  <si>
    <t>Student/Non-student</t>
  </si>
  <si>
    <t>For Comp Places sheet</t>
  </si>
  <si>
    <t>For Places Sheets</t>
  </si>
  <si>
    <r>
      <t xml:space="preserve">
</t>
    </r>
    <r>
      <rPr>
        <b/>
        <sz val="12"/>
        <rFont val="Arial"/>
        <family val="2"/>
      </rPr>
      <t>Date: Sept 2014</t>
    </r>
  </si>
  <si>
    <r>
      <t xml:space="preserve">
</t>
    </r>
    <r>
      <rPr>
        <b/>
        <sz val="12"/>
        <rFont val="Arial"/>
        <family val="2"/>
      </rPr>
      <t>Change Requested By: BULSCA GM</t>
    </r>
  </si>
  <si>
    <r>
      <t xml:space="preserve">
</t>
    </r>
    <r>
      <rPr>
        <b/>
        <sz val="12"/>
        <rFont val="Arial"/>
        <family val="2"/>
      </rPr>
      <t>Amended By: Oliver Coleman (Web Officer 2007-2015)</t>
    </r>
  </si>
  <si>
    <t>Changes:  All Places sheets chnaged to refer to the new scorign emthods,  wrote sheet for Non-student and Fresher for new scoring</t>
  </si>
  <si>
    <t>Version 16</t>
  </si>
  <si>
    <t>Non Student Results</t>
  </si>
  <si>
    <t>FC</t>
  </si>
  <si>
    <t>FN</t>
  </si>
  <si>
    <t>FN = Fresher</t>
  </si>
  <si>
    <t>FC=Freshers counting</t>
  </si>
  <si>
    <t>Version 16.1</t>
  </si>
  <si>
    <r>
      <t xml:space="preserve">
</t>
    </r>
    <r>
      <rPr>
        <b/>
        <sz val="12"/>
        <rFont val="Arial"/>
        <family val="2"/>
      </rPr>
      <t>Date: Oct 2014</t>
    </r>
  </si>
  <si>
    <r>
      <t xml:space="preserve">
</t>
    </r>
    <r>
      <rPr>
        <b/>
        <sz val="12"/>
        <rFont val="Arial"/>
        <family val="2"/>
      </rPr>
      <t>Change Requested By: Chris harper (London)</t>
    </r>
  </si>
  <si>
    <t>Changes:  The Fresher rules allow for a fresher team to be non-league counting but still a freasher team, coddign of Teams and results altered to allow for this.</t>
  </si>
  <si>
    <t>Version 16.2</t>
  </si>
  <si>
    <r>
      <t xml:space="preserve">
</t>
    </r>
    <r>
      <rPr>
        <b/>
        <sz val="12"/>
        <rFont val="Arial"/>
        <family val="2"/>
      </rPr>
      <t>Date: Nov 2014</t>
    </r>
  </si>
  <si>
    <r>
      <t xml:space="preserve">
</t>
    </r>
    <r>
      <rPr>
        <b/>
        <sz val="12"/>
        <rFont val="Arial"/>
        <family val="2"/>
      </rPr>
      <t>Change Requested By: Britol</t>
    </r>
  </si>
  <si>
    <t>Changes:  a Team scored negative as were more than double the student record. This has been corrected to be capped at 0</t>
  </si>
  <si>
    <t>Version 16.3</t>
  </si>
  <si>
    <t>Changes:  Hide code password protect sheets and workbook due to unforseen modifcations at London 2014 casuign an error in results</t>
  </si>
  <si>
    <t>Version 16.4</t>
  </si>
  <si>
    <r>
      <t xml:space="preserve">
</t>
    </r>
    <r>
      <rPr>
        <b/>
        <sz val="12"/>
        <rFont val="Arial"/>
        <family val="2"/>
      </rPr>
      <t>Date: Nov 2015</t>
    </r>
  </si>
  <si>
    <r>
      <t xml:space="preserve">
</t>
    </r>
    <r>
      <rPr>
        <b/>
        <sz val="12"/>
        <rFont val="Arial"/>
        <family val="2"/>
      </rPr>
      <t>Amended By: Oliver Coleman (Web Officer 2007-2015)(Judges Panel 2015-2016)</t>
    </r>
  </si>
  <si>
    <r>
      <t xml:space="preserve">
</t>
    </r>
    <r>
      <rPr>
        <b/>
        <sz val="12"/>
        <rFont val="Arial"/>
        <family val="2"/>
      </rPr>
      <t>Change Requested By: Katie W (Birmingham)</t>
    </r>
  </si>
  <si>
    <t>Changes:Sheet only allows for 40 Teams, 42 required for her competittion max extended to 48 so 8 heats of 6 or 6 heats of 8</t>
  </si>
  <si>
    <t>Mark Category1 &lt;Enter Here&gt;</t>
  </si>
  <si>
    <t>Obs Relay</t>
  </si>
  <si>
    <t>Copyright Simon Harrison 2008, Oliver Coleman 2015</t>
  </si>
  <si>
    <t>Code</t>
  </si>
  <si>
    <t>Description</t>
  </si>
  <si>
    <t>SERC</t>
  </si>
  <si>
    <t>Line Throw</t>
  </si>
  <si>
    <t>Manikin</t>
  </si>
  <si>
    <t>Obstcle</t>
  </si>
  <si>
    <t>Not completing the event in accordance with the event description or general rules.</t>
  </si>
  <si>
    <t xml:space="preserve">Competitors may not be permitted to start in an event if they are late reporting to the marshalling area. </t>
  </si>
  <si>
    <t xml:space="preserve">Activities that result in wilful damage to the venue sites, accommodation sites or the property of others will result in disqualification of the individuals involved from competition. </t>
  </si>
  <si>
    <t xml:space="preserve">Abuse of officials may result in disqualification from the competition. </t>
  </si>
  <si>
    <t xml:space="preserve">Competitors shall not take assistance from the pool bottom except where specifically allowed (e.g., 4 x 50 m Obstacle Relay, 4 x 25 m Manikin Carry Relay, 4 x 50 m Swim and 50 m Tow Relay). </t>
  </si>
  <si>
    <t>All competitors who start (i.e., commence a starting motion) before the starting signal has been given shall be disqualified</t>
  </si>
  <si>
    <t xml:space="preserve">Failure to touch the wall during the turn. </t>
  </si>
  <si>
    <t xml:space="preserve">Failure to touch the finish wall. </t>
  </si>
  <si>
    <t xml:space="preserve">Taking assistance from any pool fitting (e.g., lane rope, steps, drains or underwater hockey fittings) when surfacing with the manikin – not including the bottom of the pool. </t>
  </si>
  <si>
    <t>One competitor repeating two or more legs of the event.</t>
  </si>
  <si>
    <t>Leaving the start before the previous competitor has touched the wall</t>
  </si>
  <si>
    <t>A competitor re-entering the water after completing his or her leg of the relay</t>
  </si>
  <si>
    <t>Final victim exiting the water before the 2minutes 30 second completion signal.</t>
  </si>
  <si>
    <t>Using any equipment not provided as part of the competition. </t>
  </si>
  <si>
    <t>Pace-making, providing feedback on positions of other teams, attempting to influence or coach an athlete during the race.</t>
  </si>
  <si>
    <t>Relay Team is not the same Competitors who took part in the SERC.</t>
  </si>
  <si>
    <t>Deliberately interfering with another teams rope.</t>
  </si>
  <si>
    <t>Tumble turn preformed whilst towing the casualty.</t>
  </si>
  <si>
    <t>Victim grasping the throw line outside the lane.</t>
  </si>
  <si>
    <t>Victim not on his or her front while being pulled to the finish edge.</t>
  </si>
  <si>
    <t>Victim not holding the throw line with both hands while being pulled to the finish edge (victim may release the line with one hand for the sole purpose of touching the wall).</t>
  </si>
  <si>
    <t>Victim kicking legs whilst being pulled in.</t>
  </si>
  <si>
    <t>Victim “climbing” the throw line hand-over-hand.</t>
  </si>
  <si>
    <t>Thrower exiting the throw zone (as judged by both feet) at any time after the start and before the completion of their throw and rescue.</t>
  </si>
  <si>
    <t>Walking or pushing off the bottom after standing on the bottom.</t>
  </si>
  <si>
    <t>Failure of casualty to have elbows or shoulders below the water upon pickup.</t>
  </si>
  <si>
    <t>Failure of casualty to be holding the wall on pickup.</t>
  </si>
  <si>
    <t>Failure of casualty to be vertical in the water on pickup.</t>
  </si>
  <si>
    <t xml:space="preserve">During the tow either Casualty or Rescuer rotated more than 90 degrees from the horizontal plane of the surface. </t>
  </si>
  <si>
    <t>Casualty provided assistance to the rescuer other than those exceptions listed in the rules.</t>
  </si>
  <si>
    <t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t>
  </si>
  <si>
    <t>D</t>
  </si>
  <si>
    <t>P</t>
  </si>
  <si>
    <t>Passing over an obstacle without immediately returning over or under that obstacle and then passing under it.</t>
  </si>
  <si>
    <t>Failure to surface after the dive entry or after a turn.</t>
  </si>
  <si>
    <t>Failure to surface after each obstacle.</t>
  </si>
  <si>
    <t>DQ</t>
  </si>
  <si>
    <t>D-Disqulification
P-Peanalty</t>
  </si>
  <si>
    <t>Code 900  
Penalties</t>
  </si>
  <si>
    <t>Percentage From Entry Time before Code 900 Penalty</t>
  </si>
  <si>
    <t>Peanalty Codes</t>
  </si>
  <si>
    <t>No.1</t>
  </si>
  <si>
    <t>No.2</t>
  </si>
  <si>
    <t>No.3</t>
  </si>
  <si>
    <t>No.4</t>
  </si>
  <si>
    <t>No.5</t>
  </si>
  <si>
    <t>Swansea Universities Lifesaving A(1127)</t>
  </si>
  <si>
    <t>Leg 1</t>
  </si>
  <si>
    <t xml:space="preserve">Leg 2 </t>
  </si>
  <si>
    <t>Leg 3</t>
  </si>
  <si>
    <t>Leg 4</t>
  </si>
  <si>
    <t>Peanlty (Max one per leg)</t>
  </si>
  <si>
    <t>Version 17</t>
  </si>
  <si>
    <r>
      <t xml:space="preserve">
</t>
    </r>
    <r>
      <rPr>
        <b/>
        <sz val="12"/>
        <rFont val="Arial"/>
        <family val="2"/>
      </rPr>
      <t>Date: Sept 2016</t>
    </r>
  </si>
  <si>
    <r>
      <t xml:space="preserve">
</t>
    </r>
    <r>
      <rPr>
        <b/>
        <sz val="12"/>
        <rFont val="Arial"/>
        <family val="2"/>
      </rPr>
      <t xml:space="preserve">Change Requested By: BULSCA AGM and Commitee </t>
    </r>
  </si>
  <si>
    <t>Changes:Competiton Manua now requires th DQ are detailed by a code rath than listed is should also be record on e result rathe than a generic Disqualified.</t>
  </si>
  <si>
    <r>
      <t xml:space="preserve">
</t>
    </r>
    <r>
      <rPr>
        <b/>
        <sz val="12"/>
        <rFont val="Arial"/>
        <family val="2"/>
      </rPr>
      <t>Amended By: Oliver Coleman (Web Officer 2007-2015)(Judges Panel 2015-2017)</t>
    </r>
  </si>
  <si>
    <t>Penalty</t>
  </si>
  <si>
    <t>DQ Code</t>
  </si>
  <si>
    <t>Penalty Code</t>
  </si>
  <si>
    <t>Rope</t>
  </si>
  <si>
    <t>Manikin Relay</t>
  </si>
  <si>
    <t>Medley Relay</t>
  </si>
  <si>
    <t xml:space="preserve">A competitor or team absent from the start of an event shall be disqualified </t>
  </si>
  <si>
    <t xml:space="preserve">All teams shall be made up of four individuals, comprising of at least one male and at least one female. </t>
  </si>
  <si>
    <t>Swimwear must conform to FINA standards</t>
  </si>
  <si>
    <t xml:space="preserve">Corrective goggles or masks are not permitted in either SERC </t>
  </si>
  <si>
    <t>Failure of a competitor to wear an appropriate swimming hat may result in disqualification</t>
  </si>
  <si>
    <t xml:space="preserve">Failure of a competitor to remove jewellery that may pose a risk to any competitors, spectators, actors, or officials </t>
  </si>
  <si>
    <t>Communication from “dead” team members and the team may result in a penalty to be decided by the Head SERC Official.</t>
  </si>
  <si>
    <t>Performing cardiopulmonary resuscitation, abdominal thrusts, back blows and/or expired air ventilation on a human actor.</t>
  </si>
  <si>
    <t>Failing to follow the instruction of a Marshall or Official may result in disqualification</t>
  </si>
  <si>
    <t xml:space="preserve">Receiving outside assistance, direction, or advice. </t>
  </si>
  <si>
    <t>Competitors who verbally or physically abuse a victim.</t>
  </si>
  <si>
    <t>Delaying the start, for wilfully disobeying an instruction, or for any other misconduct taking place at the start.</t>
  </si>
  <si>
    <t xml:space="preserve">Not finishing or completing the event in the same lane in which he or she started. </t>
  </si>
  <si>
    <t>Obstructing another Team or Competitor.</t>
  </si>
  <si>
    <t>Entering the water during a heat for which they are not entered.</t>
  </si>
  <si>
    <t>Victims releasing the crossline before grasping the throw line with the other hand.</t>
  </si>
  <si>
    <t>Victims head not being clear of the water during pull in.</t>
  </si>
  <si>
    <t>Pulling on a semi-rigid or non-rigid cross line.</t>
  </si>
  <si>
    <t>Entering the water and not re-coiling and re-throwing the rope prior to completing the rescue.</t>
  </si>
  <si>
    <t>Casualty not in contact with the crossline, and throw line at the start.</t>
  </si>
  <si>
    <t>Casualty swimming to reach the throw line or to reach the finishing edge.</t>
  </si>
  <si>
    <t>Not surfacing before 15 m off the start or turn.</t>
  </si>
  <si>
    <t>Tumble turn preformed either on pick up or transition between competitors.</t>
  </si>
  <si>
    <t>Casualty not being towed head first through the water.</t>
  </si>
  <si>
    <t>Towing technique contained overarm recovery.</t>
  </si>
  <si>
    <t>Casualty’s face was not clear of the water.</t>
  </si>
  <si>
    <t>Rescuer not immediately releasing the casualty upon touching the finish edge at the end of their 50 m tow.</t>
  </si>
  <si>
    <t xml:space="preserve">Using sticky, tacky or adhesive substances (liquid, solid or aerosol) on hands or feet, or on the manikin or rescue tube to improve grip or push off the bottom of the pool. </t>
  </si>
  <si>
    <t>Wilful and deliberate pulling on a Semi-rigid or non-rigid cross line.</t>
  </si>
  <si>
    <t>Time was more than 10% outside the submitted time, for every additional 15 seconds past the 10% results in a further peanlty</t>
  </si>
  <si>
    <t>Casualty not being towed by the chin.</t>
  </si>
  <si>
    <t>Casualty was being pushed rather than towed, i.e. the casualty head has passed that of the competitors.</t>
  </si>
  <si>
    <t>Casualty raised arm outside of the last five metres of the tow, as judged by the casualty head</t>
  </si>
  <si>
    <t>More than five penalties from the 900 Series codes in a single event, excluding DQ 900.</t>
  </si>
  <si>
    <t>Rescuer pulling casualty towards the wall in a dangerous manner.</t>
  </si>
  <si>
    <t xml:space="preserve">The fourth competitor  tumble turn at the turning edge whilst towing the victim. </t>
  </si>
  <si>
    <t>Leaving the water after an event before permission is given by the offcial</t>
  </si>
  <si>
    <t>The fourth competitor touching the rescue tube harness line or any part of the rescue tube before the third competitor touches the turn wall</t>
  </si>
  <si>
    <t>The competitor clipping the rescue tube into the ring</t>
  </si>
  <si>
    <t>The victim holding the rescue tube by the rope or clip</t>
  </si>
  <si>
    <t>The victim helping with arm movements or not holding the rescue tube with both hands</t>
  </si>
  <si>
    <t>The victim losing the rescue tube after crossing the 5 m line</t>
  </si>
  <si>
    <t>The fourth competitor towing the victim without the line of the rescue tube fully extended beyond the 10 m line</t>
  </si>
  <si>
    <t>Using an incorrect carrying technique</t>
  </si>
  <si>
    <t>Carrying or towing the manikin face down</t>
  </si>
  <si>
    <t>Releasing the manikin before touching the turn wall or finish wall</t>
  </si>
  <si>
    <t>Assistance from a third competitor during the exchange between the incoming and outgoing competitors</t>
  </si>
  <si>
    <t>The manikin changing hands: • before or beyond the designated changeover zone • before the second competitor touches the pool wall</t>
  </si>
  <si>
    <t>Releasing the manikin before the next competitor has grasped it (i.e. one had of each competitor must be in contact with the manikin).</t>
  </si>
  <si>
    <t>Entering/Excitting through an ‘out of bounds’ section</t>
  </si>
  <si>
    <t>Taking any telecommunication device into the security area. (applies to all  teams from each club).)</t>
  </si>
  <si>
    <t>Executing a practice throw</t>
  </si>
  <si>
    <t>Sum of Weighted Totals</t>
  </si>
  <si>
    <t>Current Record Short
(09/11/21)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</si>
</sst>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ss.00"/>
    <numFmt numFmtId="165" formatCode="0.0"/>
    <numFmt numFmtId="166" formatCode="00"/>
    <numFmt numFmtId="167" formatCode="000"/>
  </numFmts>
  <fonts count="33" x14ac:knownFonts="1">
    <font>
      <sz val="10"/>
      <name val="Arial"/>
    </font>
    <font>
      <sz val="11"/>
      <color theme="1"/>
      <name val="Calibri"/>
      <family val="2"/>
      <scheme val="minor"/>
    </font>
    <font>
      <sz val="12"/>
      <name val="Arial"/>
      <family val="2"/>
    </font>
    <font>
      <b/>
      <sz val="12"/>
      <name val="Arial"/>
      <family val="2"/>
    </font>
    <font>
      <sz val="12"/>
      <name val="Arial"/>
      <family val="2"/>
    </font>
    <font>
      <b/>
      <sz val="12"/>
      <name val="Arial"/>
      <family val="2"/>
    </font>
    <font>
      <b/>
      <u/>
      <sz val="20"/>
      <name val="Arial"/>
      <family val="2"/>
    </font>
    <font>
      <b/>
      <sz val="20"/>
      <name val="Arial"/>
      <family val="2"/>
    </font>
    <font>
      <b/>
      <sz val="12"/>
      <color indexed="10"/>
      <name val="Arial"/>
      <family val="2"/>
    </font>
    <font>
      <b/>
      <u/>
      <sz val="12"/>
      <name val="Arial"/>
      <family val="2"/>
    </font>
    <font>
      <sz val="8"/>
      <name val="Arial"/>
      <family val="2"/>
    </font>
    <font>
      <b/>
      <sz val="10"/>
      <name val="Arial"/>
      <family val="2"/>
    </font>
    <font>
      <sz val="8"/>
      <name val="Arial"/>
      <family val="2"/>
    </font>
    <font>
      <b/>
      <sz val="12"/>
      <name val="Symbol"/>
      <family val="1"/>
      <charset val="2"/>
    </font>
    <font>
      <b/>
      <sz val="9"/>
      <name val="Arial"/>
      <family val="2"/>
    </font>
    <font>
      <b/>
      <sz val="12"/>
      <name val="Calibri"/>
      <family val="2"/>
    </font>
    <font>
      <sz val="10"/>
      <name val="Arial"/>
      <family val="2"/>
    </font>
    <font>
      <b/>
      <sz val="14"/>
      <name val="Arial"/>
      <family val="2"/>
    </font>
    <font>
      <sz val="12"/>
      <color rgb="FFFFFF00"/>
      <name val="Arial"/>
      <family val="2"/>
    </font>
    <font>
      <sz val="11"/>
      <color rgb="FFFF0000"/>
      <name val="Calibri"/>
      <family val="2"/>
      <scheme val="minor"/>
    </font>
    <font>
      <b/>
      <sz val="11"/>
      <color theme="1"/>
      <name val="Calibri"/>
      <family val="2"/>
      <scheme val="minor"/>
    </font>
    <font>
      <sz val="11"/>
      <color rgb="FF000000"/>
      <name val="Calibri"/>
      <family val="2"/>
    </font>
    <font>
      <sz val="10"/>
      <color indexed="8"/>
      <name val="Arial"/>
      <family val="2"/>
    </font>
    <font>
      <sz val="11"/>
      <color indexed="8"/>
      <name val="Calibri"/>
      <family val="2"/>
    </font>
    <font>
      <sz val="14"/>
      <name val="Arial"/>
      <family val="2"/>
    </font>
    <font>
      <b/>
      <u/>
      <sz val="10"/>
      <name val="Arial"/>
      <family val="2"/>
    </font>
    <font>
      <sz val="10"/>
      <color theme="0"/>
      <name val="Arial"/>
      <family val="2"/>
    </font>
    <font>
      <b/>
      <sz val="12"/>
      <color theme="0"/>
      <name val="Arial"/>
      <family val="2"/>
    </font>
    <font>
      <b/>
      <sz val="10"/>
      <color theme="0"/>
      <name val="Arial"/>
      <family val="2"/>
    </font>
    <font>
      <sz val="18"/>
      <color rgb="FF000000"/>
      <name val="Arial"/>
      <family val="2"/>
    </font>
    <font>
      <sz val="10"/>
      <color rgb="FF000000"/>
      <name val="Arial"/>
      <family val="2"/>
    </font>
    <font>
      <sz val="20"/>
      <name val="Arial"/>
      <family val="2"/>
    </font>
    <font>
      <sz val="16"/>
      <name val="Arial"/>
      <family val="2"/>
    </font>
  </fonts>
  <fills count="12">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rgb="FFFFFFCC"/>
        <bgColor indexed="64"/>
      </patternFill>
    </fill>
    <fill>
      <patternFill patternType="solid">
        <fgColor theme="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FF00"/>
        <bgColor indexed="64"/>
      </patternFill>
    </fill>
    <fill>
      <patternFill patternType="solid">
        <fgColor theme="9" tint="-0.249977111117893"/>
        <bgColor indexed="64"/>
      </patternFill>
    </fill>
    <fill>
      <patternFill patternType="solid">
        <fgColor theme="5" tint="0.39997558519241921"/>
        <bgColor indexed="64"/>
      </patternFill>
    </fill>
  </fills>
  <borders count="75">
    <border>
      <left/>
      <right/>
      <top/>
      <bottom/>
      <diagonal/>
    </border>
    <border>
      <left style="double">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double">
        <color indexed="64"/>
      </left>
      <right style="hair">
        <color indexed="64"/>
      </right>
      <top style="hair">
        <color indexed="64"/>
      </top>
      <bottom/>
      <diagonal/>
    </border>
    <border>
      <left style="double">
        <color indexed="64"/>
      </left>
      <right style="double">
        <color indexed="64"/>
      </right>
      <top style="double">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style="double">
        <color indexed="64"/>
      </left>
      <right style="double">
        <color indexed="64"/>
      </right>
      <top style="hair">
        <color indexed="64"/>
      </top>
      <bottom/>
      <diagonal/>
    </border>
    <border>
      <left style="double">
        <color indexed="64"/>
      </left>
      <right style="hair">
        <color indexed="64"/>
      </right>
      <top style="double">
        <color indexed="64"/>
      </top>
      <bottom style="hair">
        <color indexed="64"/>
      </bottom>
      <diagonal/>
    </border>
    <border>
      <left style="hair">
        <color indexed="64"/>
      </left>
      <right/>
      <top style="hair">
        <color indexed="64"/>
      </top>
      <bottom style="double">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hair">
        <color indexed="64"/>
      </left>
      <right style="hair">
        <color indexed="64"/>
      </right>
      <top style="double">
        <color indexed="64"/>
      </top>
      <bottom/>
      <diagonal/>
    </border>
    <border>
      <left style="hair">
        <color indexed="64"/>
      </left>
      <right style="hair">
        <color indexed="64"/>
      </right>
      <top/>
      <bottom style="hair">
        <color indexed="64"/>
      </bottom>
      <diagonal/>
    </border>
    <border>
      <left/>
      <right style="hair">
        <color indexed="64"/>
      </right>
      <top style="double">
        <color indexed="64"/>
      </top>
      <bottom/>
      <diagonal/>
    </border>
    <border>
      <left/>
      <right style="hair">
        <color indexed="64"/>
      </right>
      <top/>
      <bottom style="hair">
        <color indexed="64"/>
      </bottom>
      <diagonal/>
    </border>
    <border>
      <left/>
      <right/>
      <top style="hair">
        <color indexed="64"/>
      </top>
      <bottom style="double">
        <color indexed="64"/>
      </bottom>
      <diagonal/>
    </border>
    <border>
      <left/>
      <right/>
      <top style="hair">
        <color indexed="64"/>
      </top>
      <bottom style="hair">
        <color indexed="64"/>
      </bottom>
      <diagonal/>
    </border>
    <border>
      <left/>
      <right/>
      <top style="hair">
        <color indexed="64"/>
      </top>
      <bottom/>
      <diagonal/>
    </border>
    <border>
      <left style="hair">
        <color indexed="64"/>
      </left>
      <right/>
      <top style="hair">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style="double">
        <color indexed="64"/>
      </left>
      <right style="hair">
        <color indexed="64"/>
      </right>
      <top/>
      <bottom style="hair">
        <color indexed="64"/>
      </bottom>
      <diagonal/>
    </border>
    <border>
      <left/>
      <right style="hair">
        <color indexed="64"/>
      </right>
      <top style="double">
        <color indexed="64"/>
      </top>
      <bottom style="hair">
        <color indexed="64"/>
      </bottom>
      <diagonal/>
    </border>
    <border>
      <left/>
      <right style="hair">
        <color indexed="64"/>
      </right>
      <top style="hair">
        <color indexed="64"/>
      </top>
      <bottom style="double">
        <color indexed="64"/>
      </bottom>
      <diagonal/>
    </border>
    <border>
      <left style="hair">
        <color indexed="64"/>
      </left>
      <right/>
      <top style="double">
        <color indexed="64"/>
      </top>
      <bottom style="hair">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hair">
        <color indexed="64"/>
      </left>
      <right style="hair">
        <color indexed="64"/>
      </right>
      <top/>
      <bottom/>
      <diagonal/>
    </border>
    <border>
      <left/>
      <right style="hair">
        <color indexed="64"/>
      </right>
      <top style="hair">
        <color indexed="64"/>
      </top>
      <bottom/>
      <diagonal/>
    </border>
    <border>
      <left/>
      <right style="thick">
        <color indexed="64"/>
      </right>
      <top/>
      <bottom/>
      <diagonal/>
    </border>
    <border>
      <left/>
      <right/>
      <top/>
      <bottom style="hair">
        <color indexed="64"/>
      </bottom>
      <diagonal/>
    </border>
    <border>
      <left/>
      <right style="double">
        <color indexed="64"/>
      </right>
      <top/>
      <bottom style="hair">
        <color indexed="64"/>
      </bottom>
      <diagonal/>
    </border>
    <border>
      <left style="double">
        <color indexed="64"/>
      </left>
      <right style="thick">
        <color indexed="64"/>
      </right>
      <top style="double">
        <color indexed="64"/>
      </top>
      <bottom style="thin">
        <color indexed="64"/>
      </bottom>
      <diagonal/>
    </border>
    <border>
      <left style="double">
        <color indexed="64"/>
      </left>
      <right style="thick">
        <color indexed="64"/>
      </right>
      <top/>
      <bottom style="thin">
        <color indexed="64"/>
      </bottom>
      <diagonal/>
    </border>
    <border>
      <left style="double">
        <color indexed="64"/>
      </left>
      <right style="thick">
        <color indexed="64"/>
      </right>
      <top style="thin">
        <color indexed="64"/>
      </top>
      <bottom style="thin">
        <color indexed="64"/>
      </bottom>
      <diagonal/>
    </border>
    <border>
      <left/>
      <right style="double">
        <color indexed="64"/>
      </right>
      <top style="double">
        <color indexed="64"/>
      </top>
      <bottom style="hair">
        <color indexed="64"/>
      </bottom>
      <diagonal/>
    </border>
    <border>
      <left/>
      <right style="double">
        <color indexed="64"/>
      </right>
      <top style="hair">
        <color indexed="64"/>
      </top>
      <bottom style="hair">
        <color indexed="64"/>
      </bottom>
      <diagonal/>
    </border>
    <border>
      <left style="double">
        <color indexed="64"/>
      </left>
      <right style="double">
        <color indexed="64"/>
      </right>
      <top/>
      <bottom style="double">
        <color indexed="64"/>
      </bottom>
      <diagonal/>
    </border>
    <border>
      <left style="hair">
        <color indexed="64"/>
      </left>
      <right/>
      <top style="double">
        <color indexed="64"/>
      </top>
      <bottom/>
      <diagonal/>
    </border>
    <border>
      <left style="hair">
        <color indexed="64"/>
      </left>
      <right/>
      <top/>
      <bottom/>
      <diagonal/>
    </border>
    <border>
      <left style="hair">
        <color indexed="64"/>
      </left>
      <right/>
      <top/>
      <bottom style="hair">
        <color indexed="64"/>
      </bottom>
      <diagonal/>
    </border>
    <border>
      <left style="double">
        <color indexed="64"/>
      </left>
      <right style="hair">
        <color indexed="64"/>
      </right>
      <top/>
      <bottom/>
      <diagonal/>
    </border>
    <border>
      <left style="hair">
        <color indexed="64"/>
      </left>
      <right style="double">
        <color indexed="64"/>
      </right>
      <top style="double">
        <color indexed="64"/>
      </top>
      <bottom/>
      <diagonal/>
    </border>
    <border>
      <left style="hair">
        <color indexed="64"/>
      </left>
      <right style="double">
        <color indexed="64"/>
      </right>
      <top/>
      <bottom style="hair">
        <color indexed="64"/>
      </bottom>
      <diagonal/>
    </border>
    <border>
      <left/>
      <right style="double">
        <color indexed="64"/>
      </right>
      <top style="hair">
        <color indexed="64"/>
      </top>
      <bottom/>
      <diagonal/>
    </border>
    <border>
      <left/>
      <right style="double">
        <color indexed="64"/>
      </right>
      <top style="hair">
        <color indexed="64"/>
      </top>
      <bottom style="double">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right style="hair">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style="hair">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thin">
        <color indexed="64"/>
      </bottom>
      <diagonal/>
    </border>
  </borders>
  <cellStyleXfs count="7">
    <xf numFmtId="0" fontId="0" fillId="0" borderId="0"/>
    <xf numFmtId="0" fontId="16" fillId="0" borderId="0"/>
    <xf numFmtId="0" fontId="22" fillId="0" borderId="0"/>
    <xf numFmtId="0" fontId="22" fillId="0" borderId="0"/>
    <xf numFmtId="0" fontId="1" fillId="0" borderId="0"/>
    <xf numFmtId="0" fontId="22" fillId="0" borderId="0"/>
    <xf numFmtId="0" fontId="22" fillId="0" borderId="0"/>
  </cellStyleXfs>
  <cellXfs count="543">
    <xf numFmtId="0" fontId="0" fillId="0" borderId="0" xfId="0"/>
    <xf numFmtId="0" fontId="2" fillId="0" borderId="0" xfId="0" applyFont="1"/>
    <xf numFmtId="0" fontId="2" fillId="2" borderId="1" xfId="0" applyFont="1" applyFill="1" applyBorder="1" applyAlignment="1">
      <alignment horizontal="right"/>
    </xf>
    <xf numFmtId="2" fontId="2" fillId="2" borderId="2" xfId="0" applyNumberFormat="1" applyFont="1" applyFill="1" applyBorder="1" applyAlignment="1">
      <alignment horizontal="center"/>
    </xf>
    <xf numFmtId="1" fontId="2" fillId="0" borderId="2" xfId="0" applyNumberFormat="1" applyFont="1" applyBorder="1" applyAlignment="1" applyProtection="1">
      <alignment horizontal="center" vertical="center"/>
      <protection locked="0"/>
    </xf>
    <xf numFmtId="0" fontId="2" fillId="2" borderId="4" xfId="0" applyFont="1" applyFill="1" applyBorder="1"/>
    <xf numFmtId="0" fontId="2" fillId="2" borderId="5" xfId="0" applyFont="1" applyFill="1" applyBorder="1"/>
    <xf numFmtId="0" fontId="2" fillId="2" borderId="6" xfId="0" applyFont="1" applyFill="1" applyBorder="1" applyAlignment="1">
      <alignment horizontal="right"/>
    </xf>
    <xf numFmtId="2" fontId="2" fillId="0" borderId="0" xfId="0" applyNumberFormat="1" applyFont="1" applyAlignment="1">
      <alignment horizontal="center"/>
    </xf>
    <xf numFmtId="0" fontId="2" fillId="0" borderId="0" xfId="0" applyFont="1" applyAlignment="1">
      <alignment horizontal="center"/>
    </xf>
    <xf numFmtId="0" fontId="3" fillId="2" borderId="7" xfId="0" applyFont="1" applyFill="1" applyBorder="1" applyAlignment="1">
      <alignment horizontal="center" wrapText="1"/>
    </xf>
    <xf numFmtId="164" fontId="2" fillId="0" borderId="0" xfId="0" applyNumberFormat="1" applyFont="1" applyAlignment="1">
      <alignment horizontal="center"/>
    </xf>
    <xf numFmtId="2" fontId="2" fillId="0" borderId="0" xfId="0" applyNumberFormat="1" applyFont="1"/>
    <xf numFmtId="0" fontId="2" fillId="0" borderId="0" xfId="0" applyFont="1" applyAlignment="1">
      <alignment vertical="top"/>
    </xf>
    <xf numFmtId="0" fontId="3" fillId="2" borderId="2" xfId="0" applyFont="1" applyFill="1" applyBorder="1" applyAlignment="1">
      <alignment horizontal="center" vertical="center"/>
    </xf>
    <xf numFmtId="0" fontId="3" fillId="2" borderId="2" xfId="0" applyFont="1" applyFill="1" applyBorder="1" applyAlignment="1">
      <alignment horizontal="center" vertical="center" wrapText="1"/>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wrapText="1"/>
    </xf>
    <xf numFmtId="0" fontId="0" fillId="0" borderId="0" xfId="0" applyAlignment="1">
      <alignment vertical="top"/>
    </xf>
    <xf numFmtId="1" fontId="2" fillId="2" borderId="8" xfId="0" applyNumberFormat="1" applyFont="1" applyFill="1" applyBorder="1" applyAlignment="1">
      <alignment horizontal="center"/>
    </xf>
    <xf numFmtId="0" fontId="2" fillId="2" borderId="3" xfId="0" applyFont="1" applyFill="1" applyBorder="1" applyAlignment="1">
      <alignment horizontal="center"/>
    </xf>
    <xf numFmtId="2" fontId="0" fillId="0" borderId="0" xfId="0" applyNumberFormat="1" applyAlignment="1">
      <alignment horizontal="center"/>
    </xf>
    <xf numFmtId="0" fontId="0" fillId="0" borderId="0" xfId="0" applyAlignment="1">
      <alignment horizontal="center"/>
    </xf>
    <xf numFmtId="0" fontId="2" fillId="2" borderId="11" xfId="0" applyFont="1" applyFill="1" applyBorder="1"/>
    <xf numFmtId="1" fontId="2" fillId="0" borderId="11" xfId="0" applyNumberFormat="1" applyFont="1" applyBorder="1" applyAlignment="1" applyProtection="1">
      <alignment horizontal="center"/>
      <protection locked="0"/>
    </xf>
    <xf numFmtId="1" fontId="2" fillId="0" borderId="2" xfId="0" applyNumberFormat="1" applyFont="1" applyBorder="1" applyAlignment="1" applyProtection="1">
      <alignment horizontal="center"/>
      <protection locked="0"/>
    </xf>
    <xf numFmtId="0" fontId="2" fillId="2" borderId="12" xfId="0" applyFont="1" applyFill="1" applyBorder="1"/>
    <xf numFmtId="0" fontId="0" fillId="2" borderId="1" xfId="0" applyFill="1" applyBorder="1"/>
    <xf numFmtId="0" fontId="2" fillId="2" borderId="13" xfId="0" applyFont="1" applyFill="1" applyBorder="1"/>
    <xf numFmtId="0" fontId="2" fillId="2" borderId="14" xfId="0" applyFont="1" applyFill="1" applyBorder="1"/>
    <xf numFmtId="0" fontId="2" fillId="2" borderId="15" xfId="0" applyFont="1" applyFill="1" applyBorder="1"/>
    <xf numFmtId="0" fontId="2" fillId="2" borderId="16" xfId="0" applyFont="1" applyFill="1" applyBorder="1"/>
    <xf numFmtId="0" fontId="2" fillId="2" borderId="17" xfId="0" applyFont="1" applyFill="1" applyBorder="1"/>
    <xf numFmtId="0" fontId="2" fillId="2" borderId="1" xfId="0" applyFont="1" applyFill="1" applyBorder="1"/>
    <xf numFmtId="0" fontId="3" fillId="2" borderId="1" xfId="0" applyFont="1" applyFill="1" applyBorder="1" applyAlignment="1">
      <alignment horizontal="center"/>
    </xf>
    <xf numFmtId="0" fontId="2" fillId="2" borderId="18" xfId="0" applyFont="1" applyFill="1" applyBorder="1"/>
    <xf numFmtId="0" fontId="3" fillId="2" borderId="14" xfId="0" applyFont="1" applyFill="1" applyBorder="1" applyAlignment="1">
      <alignment horizontal="center"/>
    </xf>
    <xf numFmtId="0" fontId="3" fillId="2" borderId="16" xfId="0" applyFont="1" applyFill="1" applyBorder="1" applyAlignment="1">
      <alignment horizontal="center" wrapText="1"/>
    </xf>
    <xf numFmtId="0" fontId="2" fillId="2" borderId="8" xfId="0" applyFont="1" applyFill="1" applyBorder="1"/>
    <xf numFmtId="0" fontId="2" fillId="2" borderId="19" xfId="0" applyFont="1" applyFill="1" applyBorder="1"/>
    <xf numFmtId="0" fontId="2" fillId="2" borderId="20" xfId="0" applyFont="1" applyFill="1" applyBorder="1"/>
    <xf numFmtId="0" fontId="2" fillId="2" borderId="21" xfId="0" applyFont="1" applyFill="1" applyBorder="1"/>
    <xf numFmtId="0" fontId="7" fillId="2" borderId="14" xfId="0" applyFont="1" applyFill="1" applyBorder="1" applyAlignment="1">
      <alignment horizontal="center"/>
    </xf>
    <xf numFmtId="0" fontId="6" fillId="2" borderId="1" xfId="0" applyFont="1" applyFill="1" applyBorder="1"/>
    <xf numFmtId="0" fontId="3" fillId="3" borderId="8" xfId="0" applyFont="1" applyFill="1" applyBorder="1" applyAlignment="1">
      <alignment horizontal="center"/>
    </xf>
    <xf numFmtId="0" fontId="3" fillId="3" borderId="2"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2" fillId="3" borderId="10" xfId="0" applyFont="1" applyFill="1" applyBorder="1" applyAlignment="1">
      <alignment horizontal="center" vertical="center"/>
    </xf>
    <xf numFmtId="0" fontId="2" fillId="3" borderId="24" xfId="0" applyFont="1" applyFill="1" applyBorder="1" applyAlignment="1">
      <alignment horizontal="center" vertical="center"/>
    </xf>
    <xf numFmtId="2" fontId="0" fillId="0" borderId="0" xfId="0" applyNumberFormat="1"/>
    <xf numFmtId="0" fontId="4" fillId="2" borderId="0" xfId="0" applyFont="1" applyFill="1"/>
    <xf numFmtId="0" fontId="3" fillId="0" borderId="0" xfId="0" applyFont="1" applyAlignment="1">
      <alignment horizontal="center" wrapText="1"/>
    </xf>
    <xf numFmtId="0" fontId="4" fillId="2" borderId="25" xfId="0" applyFont="1" applyFill="1" applyBorder="1"/>
    <xf numFmtId="0" fontId="4" fillId="2" borderId="26" xfId="0" applyFont="1" applyFill="1" applyBorder="1"/>
    <xf numFmtId="0" fontId="4" fillId="2" borderId="27" xfId="0" applyFont="1" applyFill="1" applyBorder="1"/>
    <xf numFmtId="0" fontId="4" fillId="2" borderId="28" xfId="0" applyFont="1" applyFill="1" applyBorder="1"/>
    <xf numFmtId="0" fontId="4" fillId="2" borderId="29" xfId="0" applyFont="1" applyFill="1" applyBorder="1"/>
    <xf numFmtId="0" fontId="4" fillId="2" borderId="30" xfId="0" applyFont="1" applyFill="1" applyBorder="1"/>
    <xf numFmtId="0" fontId="4" fillId="2" borderId="31" xfId="0" applyFont="1" applyFill="1" applyBorder="1"/>
    <xf numFmtId="0" fontId="4" fillId="2" borderId="32" xfId="0" applyFont="1" applyFill="1" applyBorder="1"/>
    <xf numFmtId="0" fontId="7" fillId="2" borderId="0" xfId="0" applyFont="1" applyFill="1"/>
    <xf numFmtId="0" fontId="5" fillId="2" borderId="0" xfId="0" applyFont="1" applyFill="1"/>
    <xf numFmtId="0" fontId="9" fillId="2" borderId="0" xfId="0" applyFont="1" applyFill="1"/>
    <xf numFmtId="0" fontId="4" fillId="2" borderId="0" xfId="0" applyFont="1" applyFill="1" applyAlignment="1">
      <alignment wrapText="1"/>
    </xf>
    <xf numFmtId="1" fontId="4" fillId="0" borderId="2" xfId="0" applyNumberFormat="1" applyFont="1" applyBorder="1" applyAlignment="1" applyProtection="1">
      <alignment horizontal="center" vertical="center"/>
      <protection locked="0"/>
    </xf>
    <xf numFmtId="0" fontId="4" fillId="2" borderId="2" xfId="0" applyFont="1" applyFill="1" applyBorder="1" applyAlignment="1">
      <alignment horizontal="center" vertical="center"/>
    </xf>
    <xf numFmtId="1" fontId="4" fillId="2" borderId="2" xfId="0" applyNumberFormat="1" applyFont="1" applyFill="1" applyBorder="1" applyAlignment="1">
      <alignment horizontal="center" vertical="center"/>
    </xf>
    <xf numFmtId="165" fontId="4" fillId="0" borderId="2" xfId="0" applyNumberFormat="1" applyFont="1" applyBorder="1" applyAlignment="1" applyProtection="1">
      <alignment horizontal="center"/>
      <protection locked="0"/>
    </xf>
    <xf numFmtId="1" fontId="4" fillId="2" borderId="10" xfId="0" applyNumberFormat="1" applyFont="1" applyFill="1" applyBorder="1" applyAlignment="1">
      <alignment horizontal="center" vertical="center"/>
    </xf>
    <xf numFmtId="0" fontId="4" fillId="0" borderId="2" xfId="0" applyFont="1" applyBorder="1" applyAlignment="1" applyProtection="1">
      <alignment horizontal="left" vertical="center"/>
      <protection locked="0"/>
    </xf>
    <xf numFmtId="0" fontId="2" fillId="2" borderId="34" xfId="0" applyFont="1" applyFill="1" applyBorder="1"/>
    <xf numFmtId="0" fontId="0" fillId="2" borderId="8" xfId="0" applyFill="1" applyBorder="1"/>
    <xf numFmtId="2" fontId="2" fillId="2" borderId="2" xfId="0" applyNumberFormat="1" applyFont="1" applyFill="1" applyBorder="1" applyAlignment="1">
      <alignment horizontal="left" vertical="center"/>
    </xf>
    <xf numFmtId="0" fontId="2" fillId="2" borderId="36" xfId="0" applyFont="1" applyFill="1" applyBorder="1"/>
    <xf numFmtId="0" fontId="2" fillId="2" borderId="10" xfId="0" applyFont="1" applyFill="1" applyBorder="1"/>
    <xf numFmtId="0" fontId="2" fillId="2" borderId="2" xfId="0" applyFont="1" applyFill="1" applyBorder="1" applyAlignment="1">
      <alignment horizontal="center"/>
    </xf>
    <xf numFmtId="0" fontId="2" fillId="0" borderId="0" xfId="0" applyFont="1" applyAlignment="1">
      <alignment horizontal="center" vertical="center"/>
    </xf>
    <xf numFmtId="1" fontId="0" fillId="0" borderId="0" xfId="0" applyNumberFormat="1" applyAlignment="1">
      <alignment horizontal="center" vertical="center"/>
    </xf>
    <xf numFmtId="0" fontId="0" fillId="0" borderId="0" xfId="0" applyAlignment="1">
      <alignment horizontal="center" vertical="center"/>
    </xf>
    <xf numFmtId="1" fontId="2" fillId="0" borderId="0" xfId="0" applyNumberFormat="1" applyFont="1" applyAlignment="1">
      <alignment horizontal="center" vertical="center"/>
    </xf>
    <xf numFmtId="0" fontId="7" fillId="2" borderId="10" xfId="0" applyFont="1" applyFill="1" applyBorder="1"/>
    <xf numFmtId="0" fontId="4" fillId="2" borderId="37" xfId="0" applyFont="1" applyFill="1" applyBorder="1"/>
    <xf numFmtId="0" fontId="4" fillId="2" borderId="38" xfId="0" applyFont="1" applyFill="1" applyBorder="1"/>
    <xf numFmtId="0" fontId="7" fillId="2" borderId="38" xfId="0" applyFont="1" applyFill="1" applyBorder="1"/>
    <xf numFmtId="0" fontId="9" fillId="2" borderId="38" xfId="0" applyFont="1" applyFill="1" applyBorder="1"/>
    <xf numFmtId="0" fontId="4" fillId="2" borderId="38" xfId="0" applyFont="1" applyFill="1" applyBorder="1" applyAlignment="1">
      <alignment wrapText="1"/>
    </xf>
    <xf numFmtId="0" fontId="5" fillId="2" borderId="38" xfId="0" applyFont="1" applyFill="1" applyBorder="1"/>
    <xf numFmtId="0" fontId="5" fillId="2" borderId="38" xfId="0" applyFont="1" applyFill="1" applyBorder="1" applyAlignment="1">
      <alignment wrapText="1"/>
    </xf>
    <xf numFmtId="1" fontId="4" fillId="2" borderId="3" xfId="0" applyNumberFormat="1" applyFont="1" applyFill="1" applyBorder="1" applyAlignment="1">
      <alignment horizontal="center" vertical="center"/>
    </xf>
    <xf numFmtId="1" fontId="2" fillId="0" borderId="0" xfId="0" applyNumberFormat="1" applyFont="1" applyAlignment="1" applyProtection="1">
      <alignment horizontal="center"/>
      <protection locked="0"/>
    </xf>
    <xf numFmtId="0" fontId="3" fillId="2" borderId="12" xfId="0" applyFont="1" applyFill="1" applyBorder="1" applyAlignment="1">
      <alignment horizontal="center" wrapText="1"/>
    </xf>
    <xf numFmtId="1" fontId="2" fillId="0" borderId="1" xfId="0" applyNumberFormat="1" applyFont="1" applyBorder="1" applyAlignment="1" applyProtection="1">
      <alignment horizontal="center"/>
      <protection locked="0"/>
    </xf>
    <xf numFmtId="0" fontId="2" fillId="0" borderId="29" xfId="0" applyFont="1" applyBorder="1"/>
    <xf numFmtId="0" fontId="4" fillId="2" borderId="3" xfId="0" applyFont="1" applyFill="1" applyBorder="1" applyAlignment="1">
      <alignment horizontal="center" vertical="center"/>
    </xf>
    <xf numFmtId="0" fontId="2" fillId="0" borderId="0" xfId="0" applyFont="1" applyProtection="1">
      <protection hidden="1"/>
    </xf>
    <xf numFmtId="2" fontId="2" fillId="0" borderId="0" xfId="0" applyNumberFormat="1" applyFont="1" applyProtection="1">
      <protection hidden="1"/>
    </xf>
    <xf numFmtId="2" fontId="2" fillId="0" borderId="0" xfId="0" applyNumberFormat="1" applyFont="1" applyAlignment="1" applyProtection="1">
      <alignment horizontal="center"/>
      <protection hidden="1"/>
    </xf>
    <xf numFmtId="0" fontId="2" fillId="0" borderId="0" xfId="0" applyFont="1" applyAlignment="1" applyProtection="1">
      <alignment horizontal="center"/>
      <protection hidden="1"/>
    </xf>
    <xf numFmtId="0" fontId="0" fillId="0" borderId="0" xfId="0" applyProtection="1">
      <protection hidden="1"/>
    </xf>
    <xf numFmtId="0" fontId="2" fillId="2" borderId="12" xfId="0" applyFont="1" applyFill="1" applyBorder="1" applyProtection="1">
      <protection hidden="1"/>
    </xf>
    <xf numFmtId="0" fontId="2" fillId="2" borderId="34" xfId="0" applyFont="1" applyFill="1" applyBorder="1" applyProtection="1">
      <protection hidden="1"/>
    </xf>
    <xf numFmtId="0" fontId="2" fillId="2" borderId="15" xfId="0" applyFont="1" applyFill="1" applyBorder="1" applyProtection="1">
      <protection hidden="1"/>
    </xf>
    <xf numFmtId="0" fontId="2" fillId="2" borderId="36" xfId="0" applyFont="1" applyFill="1" applyBorder="1" applyProtection="1">
      <protection hidden="1"/>
    </xf>
    <xf numFmtId="0" fontId="2" fillId="2" borderId="16" xfId="0" applyFont="1" applyFill="1" applyBorder="1" applyProtection="1">
      <protection hidden="1"/>
    </xf>
    <xf numFmtId="0" fontId="3" fillId="0" borderId="0" xfId="0" applyFont="1" applyAlignment="1" applyProtection="1">
      <alignment horizontal="center" wrapText="1"/>
      <protection hidden="1"/>
    </xf>
    <xf numFmtId="0" fontId="2" fillId="2" borderId="1" xfId="0" applyFont="1" applyFill="1" applyBorder="1" applyProtection="1">
      <protection hidden="1"/>
    </xf>
    <xf numFmtId="0" fontId="2" fillId="2" borderId="8" xfId="0" applyFont="1" applyFill="1" applyBorder="1" applyProtection="1">
      <protection hidden="1"/>
    </xf>
    <xf numFmtId="0" fontId="7" fillId="2" borderId="2" xfId="0" applyFont="1" applyFill="1" applyBorder="1" applyProtection="1">
      <protection hidden="1"/>
    </xf>
    <xf numFmtId="0" fontId="7" fillId="2" borderId="10" xfId="0" applyFont="1" applyFill="1" applyBorder="1" applyProtection="1">
      <protection hidden="1"/>
    </xf>
    <xf numFmtId="0" fontId="2" fillId="2" borderId="14" xfId="0" applyFont="1" applyFill="1" applyBorder="1" applyProtection="1">
      <protection hidden="1"/>
    </xf>
    <xf numFmtId="1" fontId="2" fillId="0" borderId="0" xfId="0" applyNumberFormat="1" applyFont="1" applyAlignment="1" applyProtection="1">
      <alignment horizontal="center"/>
      <protection hidden="1"/>
    </xf>
    <xf numFmtId="164" fontId="2" fillId="0" borderId="0" xfId="0" applyNumberFormat="1" applyFont="1" applyAlignment="1" applyProtection="1">
      <alignment horizontal="center"/>
      <protection hidden="1"/>
    </xf>
    <xf numFmtId="0" fontId="0" fillId="2" borderId="1" xfId="0" applyFill="1" applyBorder="1" applyProtection="1">
      <protection hidden="1"/>
    </xf>
    <xf numFmtId="0" fontId="0" fillId="2" borderId="8" xfId="0" applyFill="1" applyBorder="1" applyProtection="1">
      <protection hidden="1"/>
    </xf>
    <xf numFmtId="0" fontId="2" fillId="2" borderId="2" xfId="0" applyFont="1" applyFill="1" applyBorder="1" applyProtection="1">
      <protection hidden="1"/>
    </xf>
    <xf numFmtId="0" fontId="2" fillId="2" borderId="10" xfId="0" applyFont="1" applyFill="1" applyBorder="1" applyProtection="1">
      <protection hidden="1"/>
    </xf>
    <xf numFmtId="0" fontId="2" fillId="0" borderId="30" xfId="0" applyFont="1" applyBorder="1" applyProtection="1">
      <protection hidden="1"/>
    </xf>
    <xf numFmtId="0" fontId="2" fillId="0" borderId="0" xfId="0" applyFont="1" applyAlignment="1" applyProtection="1">
      <alignment vertical="top"/>
      <protection hidden="1"/>
    </xf>
    <xf numFmtId="0" fontId="3" fillId="2" borderId="2" xfId="0" applyFont="1" applyFill="1" applyBorder="1" applyAlignment="1" applyProtection="1">
      <alignment horizontal="center" vertical="center"/>
      <protection hidden="1"/>
    </xf>
    <xf numFmtId="0" fontId="3" fillId="2" borderId="2" xfId="0" applyFont="1" applyFill="1" applyBorder="1" applyAlignment="1" applyProtection="1">
      <alignment horizontal="center" vertical="center" wrapText="1"/>
      <protection hidden="1"/>
    </xf>
    <xf numFmtId="0" fontId="0" fillId="0" borderId="0" xfId="0" applyAlignment="1" applyProtection="1">
      <alignment vertical="top"/>
      <protection hidden="1"/>
    </xf>
    <xf numFmtId="0" fontId="2" fillId="2" borderId="1" xfId="0" applyFont="1" applyFill="1" applyBorder="1" applyAlignment="1" applyProtection="1">
      <alignment horizontal="right"/>
      <protection hidden="1"/>
    </xf>
    <xf numFmtId="0" fontId="2" fillId="2" borderId="8" xfId="0" applyFont="1" applyFill="1" applyBorder="1" applyAlignment="1" applyProtection="1">
      <alignment horizontal="right"/>
      <protection hidden="1"/>
    </xf>
    <xf numFmtId="0" fontId="2" fillId="2" borderId="2" xfId="0" applyFont="1" applyFill="1" applyBorder="1" applyAlignment="1" applyProtection="1">
      <alignment horizontal="left" vertical="center"/>
      <protection hidden="1"/>
    </xf>
    <xf numFmtId="2" fontId="2" fillId="2" borderId="2" xfId="0" applyNumberFormat="1" applyFont="1" applyFill="1" applyBorder="1" applyAlignment="1" applyProtection="1">
      <alignment horizontal="left" vertical="center"/>
      <protection hidden="1"/>
    </xf>
    <xf numFmtId="2" fontId="2" fillId="2" borderId="2" xfId="0" applyNumberFormat="1" applyFont="1" applyFill="1" applyBorder="1" applyAlignment="1" applyProtection="1">
      <alignment horizontal="center"/>
      <protection hidden="1"/>
    </xf>
    <xf numFmtId="1" fontId="2" fillId="2" borderId="2" xfId="0" applyNumberFormat="1" applyFont="1" applyFill="1" applyBorder="1" applyAlignment="1" applyProtection="1">
      <alignment horizontal="center"/>
      <protection hidden="1"/>
    </xf>
    <xf numFmtId="0" fontId="2" fillId="2" borderId="2" xfId="0" applyFont="1" applyFill="1" applyBorder="1" applyAlignment="1" applyProtection="1">
      <alignment horizontal="center"/>
      <protection hidden="1"/>
    </xf>
    <xf numFmtId="2" fontId="0" fillId="0" borderId="0" xfId="0" applyNumberFormat="1" applyProtection="1">
      <protection hidden="1"/>
    </xf>
    <xf numFmtId="0" fontId="2" fillId="2" borderId="4" xfId="0" applyFont="1" applyFill="1" applyBorder="1" applyProtection="1">
      <protection hidden="1"/>
    </xf>
    <xf numFmtId="0" fontId="2" fillId="2" borderId="35" xfId="0" applyFont="1" applyFill="1" applyBorder="1" applyProtection="1">
      <protection hidden="1"/>
    </xf>
    <xf numFmtId="0" fontId="2" fillId="2" borderId="3" xfId="0" applyFont="1" applyFill="1" applyBorder="1" applyAlignment="1" applyProtection="1">
      <alignment horizontal="center"/>
      <protection hidden="1"/>
    </xf>
    <xf numFmtId="2" fontId="2" fillId="2" borderId="3" xfId="0" applyNumberFormat="1" applyFont="1" applyFill="1" applyBorder="1" applyAlignment="1" applyProtection="1">
      <alignment horizontal="center"/>
      <protection hidden="1"/>
    </xf>
    <xf numFmtId="2"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4" fillId="0" borderId="0" xfId="0" applyFont="1" applyProtection="1">
      <protection hidden="1"/>
    </xf>
    <xf numFmtId="0" fontId="4" fillId="2" borderId="12" xfId="0" applyFont="1" applyFill="1" applyBorder="1" applyProtection="1">
      <protection hidden="1"/>
    </xf>
    <xf numFmtId="0" fontId="4" fillId="2" borderId="15" xfId="0" applyFont="1" applyFill="1" applyBorder="1" applyProtection="1">
      <protection hidden="1"/>
    </xf>
    <xf numFmtId="0" fontId="4" fillId="2" borderId="1" xfId="0" applyFont="1" applyFill="1" applyBorder="1" applyProtection="1">
      <protection hidden="1"/>
    </xf>
    <xf numFmtId="0" fontId="4" fillId="2" borderId="2" xfId="0" applyFont="1" applyFill="1" applyBorder="1" applyProtection="1">
      <protection hidden="1"/>
    </xf>
    <xf numFmtId="0" fontId="4" fillId="0" borderId="0" xfId="0" applyFont="1" applyAlignment="1" applyProtection="1">
      <alignment textRotation="90" wrapText="1"/>
      <protection hidden="1"/>
    </xf>
    <xf numFmtId="0" fontId="4" fillId="0" borderId="2" xfId="0" applyFont="1" applyBorder="1" applyAlignment="1" applyProtection="1">
      <alignment horizontal="center" textRotation="90" wrapText="1"/>
      <protection locked="0" hidden="1"/>
    </xf>
    <xf numFmtId="0" fontId="5" fillId="2" borderId="2" xfId="0" applyFont="1" applyFill="1" applyBorder="1" applyAlignment="1" applyProtection="1">
      <alignment horizontal="left"/>
      <protection hidden="1"/>
    </xf>
    <xf numFmtId="165" fontId="4" fillId="0" borderId="2" xfId="0" applyNumberFormat="1" applyFont="1" applyBorder="1" applyAlignment="1" applyProtection="1">
      <alignment horizontal="center"/>
      <protection locked="0" hidden="1"/>
    </xf>
    <xf numFmtId="0" fontId="5" fillId="2" borderId="39" xfId="0" applyFont="1" applyFill="1" applyBorder="1" applyAlignment="1" applyProtection="1">
      <alignment horizontal="center"/>
      <protection hidden="1"/>
    </xf>
    <xf numFmtId="0" fontId="5" fillId="2" borderId="2" xfId="0" applyFont="1" applyFill="1" applyBorder="1" applyProtection="1">
      <protection hidden="1"/>
    </xf>
    <xf numFmtId="0" fontId="4" fillId="2" borderId="2" xfId="0" applyFont="1" applyFill="1" applyBorder="1" applyAlignment="1" applyProtection="1">
      <alignment horizontal="center"/>
      <protection hidden="1"/>
    </xf>
    <xf numFmtId="0" fontId="4" fillId="2" borderId="2" xfId="0" applyFont="1" applyFill="1" applyBorder="1" applyAlignment="1" applyProtection="1">
      <alignment horizontal="left" vertical="center"/>
      <protection hidden="1"/>
    </xf>
    <xf numFmtId="1" fontId="4" fillId="0" borderId="2" xfId="0" applyNumberFormat="1" applyFont="1" applyBorder="1" applyAlignment="1" applyProtection="1">
      <alignment horizontal="center" vertical="center"/>
      <protection locked="0" hidden="1"/>
    </xf>
    <xf numFmtId="0" fontId="4" fillId="2" borderId="2" xfId="0" applyFont="1" applyFill="1" applyBorder="1" applyAlignment="1" applyProtection="1">
      <alignment horizontal="center" vertical="center"/>
      <protection hidden="1"/>
    </xf>
    <xf numFmtId="1" fontId="4" fillId="2" borderId="2" xfId="0" applyNumberFormat="1" applyFont="1" applyFill="1" applyBorder="1" applyAlignment="1" applyProtection="1">
      <alignment horizontal="center" vertical="center"/>
      <protection hidden="1"/>
    </xf>
    <xf numFmtId="1" fontId="4" fillId="2" borderId="10" xfId="0" applyNumberFormat="1" applyFont="1" applyFill="1" applyBorder="1" applyAlignment="1" applyProtection="1">
      <alignment horizontal="center" vertical="center"/>
      <protection hidden="1"/>
    </xf>
    <xf numFmtId="1" fontId="4" fillId="2" borderId="8" xfId="0" applyNumberFormat="1" applyFont="1" applyFill="1" applyBorder="1" applyAlignment="1" applyProtection="1">
      <alignment horizontal="center" vertical="center"/>
      <protection hidden="1"/>
    </xf>
    <xf numFmtId="1" fontId="4" fillId="2" borderId="14" xfId="0" applyNumberFormat="1" applyFont="1" applyFill="1" applyBorder="1" applyAlignment="1" applyProtection="1">
      <alignment horizontal="center" vertical="center"/>
      <protection hidden="1"/>
    </xf>
    <xf numFmtId="0" fontId="4" fillId="2" borderId="4" xfId="0" applyFont="1" applyFill="1" applyBorder="1" applyProtection="1">
      <protection hidden="1"/>
    </xf>
    <xf numFmtId="1" fontId="4" fillId="2" borderId="3" xfId="0" applyNumberFormat="1" applyFont="1" applyFill="1" applyBorder="1" applyAlignment="1" applyProtection="1">
      <alignment horizontal="center" vertical="center"/>
      <protection hidden="1"/>
    </xf>
    <xf numFmtId="1" fontId="4" fillId="2" borderId="35" xfId="0" applyNumberFormat="1" applyFont="1" applyFill="1" applyBorder="1" applyAlignment="1" applyProtection="1">
      <alignment horizontal="center" vertical="center"/>
      <protection hidden="1"/>
    </xf>
    <xf numFmtId="0" fontId="2" fillId="0" borderId="41" xfId="0" applyFont="1" applyBorder="1" applyProtection="1">
      <protection hidden="1"/>
    </xf>
    <xf numFmtId="0" fontId="2" fillId="2" borderId="32" xfId="0" applyFont="1" applyFill="1" applyBorder="1" applyProtection="1">
      <protection hidden="1"/>
    </xf>
    <xf numFmtId="0" fontId="2" fillId="2" borderId="25" xfId="0" applyFont="1" applyFill="1" applyBorder="1" applyProtection="1">
      <protection hidden="1"/>
    </xf>
    <xf numFmtId="0" fontId="2" fillId="2" borderId="26" xfId="0" applyFont="1" applyFill="1" applyBorder="1" applyProtection="1">
      <protection hidden="1"/>
    </xf>
    <xf numFmtId="0" fontId="6" fillId="2" borderId="27" xfId="0" applyFont="1" applyFill="1" applyBorder="1" applyProtection="1">
      <protection hidden="1"/>
    </xf>
    <xf numFmtId="0" fontId="7" fillId="2" borderId="0" xfId="0" applyFont="1" applyFill="1" applyProtection="1">
      <protection hidden="1"/>
    </xf>
    <xf numFmtId="0" fontId="0" fillId="2" borderId="0" xfId="0" applyFill="1" applyProtection="1">
      <protection hidden="1"/>
    </xf>
    <xf numFmtId="0" fontId="2" fillId="2" borderId="0" xfId="0" applyFont="1" applyFill="1" applyProtection="1">
      <protection hidden="1"/>
    </xf>
    <xf numFmtId="0" fontId="0" fillId="2" borderId="28" xfId="0" applyFill="1" applyBorder="1" applyProtection="1">
      <protection hidden="1"/>
    </xf>
    <xf numFmtId="0" fontId="0" fillId="0" borderId="41" xfId="0" applyBorder="1" applyProtection="1">
      <protection hidden="1"/>
    </xf>
    <xf numFmtId="0" fontId="7" fillId="2" borderId="27" xfId="0" applyFont="1" applyFill="1" applyBorder="1" applyProtection="1">
      <protection hidden="1"/>
    </xf>
    <xf numFmtId="0" fontId="2" fillId="2" borderId="27" xfId="0" applyFont="1" applyFill="1" applyBorder="1" applyProtection="1">
      <protection hidden="1"/>
    </xf>
    <xf numFmtId="0" fontId="2" fillId="2" borderId="42" xfId="0" applyFont="1" applyFill="1" applyBorder="1" applyProtection="1">
      <protection hidden="1"/>
    </xf>
    <xf numFmtId="0" fontId="2" fillId="2" borderId="43" xfId="0" applyFont="1" applyFill="1" applyBorder="1" applyProtection="1">
      <protection hidden="1"/>
    </xf>
    <xf numFmtId="0" fontId="3" fillId="2" borderId="33" xfId="0" applyFont="1" applyFill="1" applyBorder="1" applyAlignment="1" applyProtection="1">
      <alignment horizontal="center"/>
      <protection hidden="1"/>
    </xf>
    <xf numFmtId="0" fontId="5" fillId="2" borderId="2" xfId="0" applyFont="1" applyFill="1" applyBorder="1" applyAlignment="1" applyProtection="1">
      <alignment horizontal="left" wrapText="1"/>
      <protection hidden="1"/>
    </xf>
    <xf numFmtId="0" fontId="5" fillId="2" borderId="8" xfId="0" applyFont="1" applyFill="1" applyBorder="1" applyAlignment="1" applyProtection="1">
      <alignment horizontal="left"/>
      <protection hidden="1"/>
    </xf>
    <xf numFmtId="0" fontId="5" fillId="2" borderId="22" xfId="0" applyFont="1" applyFill="1" applyBorder="1" applyAlignment="1" applyProtection="1">
      <alignment horizontal="left" wrapText="1"/>
      <protection hidden="1"/>
    </xf>
    <xf numFmtId="0" fontId="3" fillId="2" borderId="14" xfId="0" applyFont="1" applyFill="1" applyBorder="1" applyAlignment="1" applyProtection="1">
      <alignment horizontal="center"/>
      <protection hidden="1"/>
    </xf>
    <xf numFmtId="0" fontId="5" fillId="2" borderId="44" xfId="0" applyFont="1" applyFill="1" applyBorder="1" applyProtection="1">
      <protection hidden="1"/>
    </xf>
    <xf numFmtId="0" fontId="5" fillId="0" borderId="0" xfId="0" applyFont="1" applyAlignment="1" applyProtection="1">
      <alignment horizontal="center"/>
      <protection hidden="1"/>
    </xf>
    <xf numFmtId="0" fontId="17" fillId="2" borderId="1" xfId="0" applyFont="1" applyFill="1" applyBorder="1" applyProtection="1">
      <protection hidden="1"/>
    </xf>
    <xf numFmtId="0" fontId="17" fillId="2" borderId="2" xfId="0" applyFont="1" applyFill="1" applyBorder="1" applyAlignment="1" applyProtection="1">
      <alignment wrapText="1"/>
      <protection hidden="1"/>
    </xf>
    <xf numFmtId="0" fontId="5" fillId="2" borderId="22" xfId="0" applyFont="1" applyFill="1" applyBorder="1" applyAlignment="1" applyProtection="1">
      <alignment horizontal="left"/>
      <protection hidden="1"/>
    </xf>
    <xf numFmtId="0" fontId="5" fillId="2" borderId="1" xfId="0" applyFont="1" applyFill="1" applyBorder="1" applyProtection="1">
      <protection hidden="1"/>
    </xf>
    <xf numFmtId="0" fontId="11" fillId="0" borderId="2" xfId="0" applyFont="1" applyBorder="1" applyAlignment="1" applyProtection="1">
      <alignment horizontal="center"/>
      <protection locked="0" hidden="1"/>
    </xf>
    <xf numFmtId="0" fontId="0" fillId="0" borderId="2" xfId="0" applyBorder="1" applyProtection="1">
      <protection locked="0" hidden="1"/>
    </xf>
    <xf numFmtId="0" fontId="4" fillId="2" borderId="46" xfId="0" applyFont="1" applyFill="1" applyBorder="1" applyProtection="1">
      <protection hidden="1"/>
    </xf>
    <xf numFmtId="0" fontId="16" fillId="0" borderId="0" xfId="0" applyFont="1" applyProtection="1">
      <protection hidden="1"/>
    </xf>
    <xf numFmtId="0" fontId="4" fillId="0" borderId="10" xfId="0" applyFont="1" applyBorder="1" applyAlignment="1" applyProtection="1">
      <alignment horizontal="left" vertical="center"/>
      <protection locked="0" hidden="1"/>
    </xf>
    <xf numFmtId="0" fontId="5" fillId="0" borderId="0" xfId="0" applyFont="1" applyProtection="1">
      <protection hidden="1"/>
    </xf>
    <xf numFmtId="0" fontId="2" fillId="0" borderId="10" xfId="0" applyFont="1" applyBorder="1" applyAlignment="1" applyProtection="1">
      <alignment horizontal="left" vertical="center"/>
      <protection locked="0" hidden="1"/>
    </xf>
    <xf numFmtId="0" fontId="3" fillId="2" borderId="34" xfId="0" applyFont="1" applyFill="1" applyBorder="1" applyAlignment="1" applyProtection="1">
      <alignment horizontal="center" wrapText="1"/>
      <protection hidden="1"/>
    </xf>
    <xf numFmtId="0" fontId="3" fillId="2" borderId="15" xfId="0" applyFont="1" applyFill="1" applyBorder="1" applyAlignment="1" applyProtection="1">
      <alignment horizontal="center" wrapText="1"/>
      <protection hidden="1"/>
    </xf>
    <xf numFmtId="0" fontId="3" fillId="2" borderId="47" xfId="0" applyFont="1" applyFill="1" applyBorder="1" applyAlignment="1" applyProtection="1">
      <alignment horizontal="center" wrapText="1"/>
      <protection hidden="1"/>
    </xf>
    <xf numFmtId="0" fontId="7" fillId="2" borderId="8" xfId="0" applyFont="1" applyFill="1" applyBorder="1" applyProtection="1">
      <protection hidden="1"/>
    </xf>
    <xf numFmtId="0" fontId="2" fillId="2" borderId="8" xfId="0" applyFont="1" applyFill="1" applyBorder="1" applyAlignment="1" applyProtection="1">
      <alignment horizontal="center" vertical="center"/>
      <protection hidden="1"/>
    </xf>
    <xf numFmtId="0" fontId="2" fillId="2" borderId="2" xfId="0" applyFont="1" applyFill="1" applyBorder="1" applyAlignment="1" applyProtection="1">
      <alignment horizontal="center" vertical="center"/>
      <protection hidden="1"/>
    </xf>
    <xf numFmtId="0" fontId="2" fillId="2" borderId="48" xfId="0" applyFont="1" applyFill="1" applyBorder="1" applyAlignment="1" applyProtection="1">
      <alignment horizontal="center" vertical="center"/>
      <protection hidden="1"/>
    </xf>
    <xf numFmtId="0" fontId="2" fillId="2" borderId="48" xfId="0" applyFont="1" applyFill="1" applyBorder="1" applyProtection="1">
      <protection hidden="1"/>
    </xf>
    <xf numFmtId="0" fontId="3" fillId="2" borderId="39" xfId="0" applyFont="1" applyFill="1" applyBorder="1" applyAlignment="1" applyProtection="1">
      <alignment horizontal="center"/>
      <protection hidden="1"/>
    </xf>
    <xf numFmtId="0" fontId="3" fillId="2" borderId="18" xfId="0" applyFont="1" applyFill="1" applyBorder="1" applyAlignment="1" applyProtection="1">
      <alignment horizontal="center"/>
      <protection hidden="1"/>
    </xf>
    <xf numFmtId="165" fontId="2" fillId="2" borderId="2" xfId="0" applyNumberFormat="1" applyFont="1" applyFill="1" applyBorder="1" applyAlignment="1" applyProtection="1">
      <alignment horizontal="center"/>
      <protection hidden="1"/>
    </xf>
    <xf numFmtId="165" fontId="2" fillId="2" borderId="10" xfId="0" applyNumberFormat="1" applyFont="1" applyFill="1" applyBorder="1" applyAlignment="1" applyProtection="1">
      <alignment horizontal="center"/>
      <protection hidden="1"/>
    </xf>
    <xf numFmtId="0" fontId="2" fillId="3" borderId="10" xfId="0" applyFont="1" applyFill="1" applyBorder="1" applyAlignment="1" applyProtection="1">
      <alignment horizontal="center"/>
      <protection hidden="1"/>
    </xf>
    <xf numFmtId="0" fontId="2" fillId="3" borderId="2" xfId="0" applyFont="1" applyFill="1" applyBorder="1" applyAlignment="1" applyProtection="1">
      <alignment horizontal="center"/>
      <protection hidden="1"/>
    </xf>
    <xf numFmtId="0" fontId="2" fillId="2" borderId="6" xfId="0" applyFont="1" applyFill="1" applyBorder="1" applyProtection="1">
      <protection hidden="1"/>
    </xf>
    <xf numFmtId="0" fontId="2" fillId="2" borderId="3" xfId="0" applyFont="1" applyFill="1" applyBorder="1" applyAlignment="1" applyProtection="1">
      <alignment horizontal="left" vertical="center"/>
      <protection hidden="1"/>
    </xf>
    <xf numFmtId="165" fontId="2" fillId="2" borderId="3" xfId="0" applyNumberFormat="1" applyFont="1" applyFill="1" applyBorder="1" applyAlignment="1" applyProtection="1">
      <alignment horizontal="center"/>
      <protection hidden="1"/>
    </xf>
    <xf numFmtId="0" fontId="2" fillId="3" borderId="13" xfId="0" applyFont="1" applyFill="1" applyBorder="1" applyAlignment="1" applyProtection="1">
      <alignment horizontal="center"/>
      <protection hidden="1"/>
    </xf>
    <xf numFmtId="0" fontId="2" fillId="3" borderId="3" xfId="0" applyFont="1" applyFill="1" applyBorder="1" applyProtection="1">
      <protection hidden="1"/>
    </xf>
    <xf numFmtId="0" fontId="8" fillId="0" borderId="0" xfId="0" applyFont="1" applyAlignment="1" applyProtection="1">
      <alignment horizontal="left"/>
      <protection hidden="1"/>
    </xf>
    <xf numFmtId="0" fontId="3" fillId="2" borderId="16" xfId="0" applyFont="1" applyFill="1" applyBorder="1" applyAlignment="1" applyProtection="1">
      <alignment horizontal="center" wrapText="1"/>
      <protection hidden="1"/>
    </xf>
    <xf numFmtId="165" fontId="2" fillId="2" borderId="9" xfId="0" applyNumberFormat="1" applyFont="1" applyFill="1" applyBorder="1" applyAlignment="1" applyProtection="1">
      <alignment horizontal="center"/>
      <protection hidden="1"/>
    </xf>
    <xf numFmtId="0" fontId="4" fillId="0" borderId="10" xfId="0" applyFont="1" applyBorder="1" applyAlignment="1" applyProtection="1">
      <alignment horizontal="left" vertical="center"/>
      <protection locked="0"/>
    </xf>
    <xf numFmtId="0" fontId="4" fillId="0" borderId="2" xfId="0" applyFont="1" applyBorder="1" applyProtection="1">
      <protection locked="0"/>
    </xf>
    <xf numFmtId="0" fontId="4" fillId="0" borderId="2" xfId="0" applyFont="1" applyBorder="1" applyAlignment="1" applyProtection="1">
      <alignment horizontal="left"/>
      <protection locked="0"/>
    </xf>
    <xf numFmtId="1" fontId="4" fillId="2" borderId="5" xfId="0" applyNumberFormat="1" applyFont="1" applyFill="1" applyBorder="1" applyAlignment="1" applyProtection="1">
      <alignment horizontal="center" vertical="center"/>
      <protection hidden="1"/>
    </xf>
    <xf numFmtId="0" fontId="4" fillId="4" borderId="12" xfId="0" applyFont="1" applyFill="1" applyBorder="1" applyProtection="1">
      <protection hidden="1"/>
    </xf>
    <xf numFmtId="0" fontId="4" fillId="4" borderId="1" xfId="0" applyFont="1" applyFill="1" applyBorder="1" applyProtection="1">
      <protection hidden="1"/>
    </xf>
    <xf numFmtId="0" fontId="4" fillId="4" borderId="4" xfId="0" applyFont="1" applyFill="1" applyBorder="1" applyProtection="1">
      <protection hidden="1"/>
    </xf>
    <xf numFmtId="0" fontId="18" fillId="5" borderId="0" xfId="0" applyFont="1" applyFill="1" applyProtection="1">
      <protection hidden="1"/>
    </xf>
    <xf numFmtId="0" fontId="18" fillId="5" borderId="9" xfId="0" applyFont="1" applyFill="1" applyBorder="1" applyAlignment="1" applyProtection="1">
      <alignment horizontal="center" textRotation="90" wrapText="1"/>
      <protection locked="0" hidden="1"/>
    </xf>
    <xf numFmtId="165" fontId="18" fillId="5" borderId="39" xfId="0" applyNumberFormat="1" applyFont="1" applyFill="1" applyBorder="1" applyAlignment="1" applyProtection="1">
      <alignment horizontal="center"/>
      <protection locked="0" hidden="1"/>
    </xf>
    <xf numFmtId="1" fontId="18" fillId="5" borderId="2" xfId="0" applyNumberFormat="1" applyFont="1" applyFill="1" applyBorder="1" applyAlignment="1" applyProtection="1">
      <alignment horizontal="center" vertical="center"/>
      <protection locked="0" hidden="1"/>
    </xf>
    <xf numFmtId="0" fontId="4" fillId="4" borderId="6" xfId="0" applyFont="1" applyFill="1" applyBorder="1" applyProtection="1">
      <protection hidden="1"/>
    </xf>
    <xf numFmtId="0" fontId="0" fillId="0" borderId="2" xfId="0" applyBorder="1" applyProtection="1">
      <protection locked="0"/>
    </xf>
    <xf numFmtId="0" fontId="4" fillId="4" borderId="33" xfId="0" applyFont="1" applyFill="1" applyBorder="1" applyProtection="1">
      <protection hidden="1"/>
    </xf>
    <xf numFmtId="0" fontId="16" fillId="0" borderId="2" xfId="0" applyFont="1" applyBorder="1" applyProtection="1">
      <protection locked="0" hidden="1"/>
    </xf>
    <xf numFmtId="0" fontId="5" fillId="2" borderId="2" xfId="0" applyFont="1" applyFill="1" applyBorder="1" applyProtection="1">
      <protection locked="0" hidden="1"/>
    </xf>
    <xf numFmtId="0" fontId="5" fillId="2" borderId="2" xfId="0" applyFont="1" applyFill="1" applyBorder="1" applyAlignment="1" applyProtection="1">
      <alignment horizontal="left"/>
      <protection locked="0" hidden="1"/>
    </xf>
    <xf numFmtId="0" fontId="5" fillId="0" borderId="49" xfId="0" applyFont="1" applyBorder="1" applyProtection="1">
      <protection locked="0" hidden="1"/>
    </xf>
    <xf numFmtId="0" fontId="5" fillId="2" borderId="24" xfId="0" applyFont="1" applyFill="1" applyBorder="1" applyProtection="1">
      <protection hidden="1"/>
    </xf>
    <xf numFmtId="0" fontId="5" fillId="2" borderId="40" xfId="0" applyFont="1" applyFill="1" applyBorder="1" applyProtection="1">
      <protection hidden="1"/>
    </xf>
    <xf numFmtId="0" fontId="2" fillId="2" borderId="38" xfId="0" applyFont="1" applyFill="1" applyBorder="1" applyAlignment="1">
      <alignment wrapText="1"/>
    </xf>
    <xf numFmtId="0" fontId="3" fillId="2" borderId="1" xfId="0" applyFont="1" applyFill="1" applyBorder="1" applyProtection="1">
      <protection hidden="1"/>
    </xf>
    <xf numFmtId="0" fontId="2" fillId="0" borderId="2" xfId="0" applyFont="1" applyBorder="1" applyProtection="1">
      <protection locked="0"/>
    </xf>
    <xf numFmtId="0" fontId="17" fillId="2" borderId="48" xfId="0" applyFont="1" applyFill="1" applyBorder="1" applyAlignment="1" applyProtection="1">
      <alignment wrapText="1"/>
      <protection hidden="1"/>
    </xf>
    <xf numFmtId="0" fontId="11" fillId="0" borderId="48" xfId="0" applyFont="1" applyBorder="1" applyAlignment="1" applyProtection="1">
      <alignment horizontal="center"/>
      <protection locked="0" hidden="1"/>
    </xf>
    <xf numFmtId="0" fontId="11" fillId="0" borderId="57" xfId="0" applyFont="1" applyBorder="1" applyAlignment="1" applyProtection="1">
      <alignment horizontal="center"/>
      <protection locked="0" hidden="1"/>
    </xf>
    <xf numFmtId="0" fontId="0" fillId="2" borderId="42" xfId="0" applyFill="1" applyBorder="1" applyProtection="1">
      <protection hidden="1"/>
    </xf>
    <xf numFmtId="0" fontId="2" fillId="2" borderId="0" xfId="0" applyFont="1" applyFill="1"/>
    <xf numFmtId="0" fontId="20" fillId="0" borderId="0" xfId="1" applyFont="1"/>
    <xf numFmtId="0" fontId="16" fillId="0" borderId="0" xfId="1"/>
    <xf numFmtId="0" fontId="19" fillId="0" borderId="0" xfId="1" applyFont="1"/>
    <xf numFmtId="0" fontId="23" fillId="0" borderId="58" xfId="3" applyFont="1" applyBorder="1" applyAlignment="1">
      <alignment horizontal="right" wrapText="1"/>
    </xf>
    <xf numFmtId="14" fontId="23" fillId="0" borderId="58" xfId="3" applyNumberFormat="1" applyFont="1" applyBorder="1" applyAlignment="1">
      <alignment horizontal="right" wrapText="1"/>
    </xf>
    <xf numFmtId="0" fontId="23" fillId="0" borderId="0" xfId="2" applyFont="1" applyAlignment="1">
      <alignment horizontal="right" wrapText="1"/>
    </xf>
    <xf numFmtId="0" fontId="23" fillId="0" borderId="58" xfId="2" applyFont="1" applyBorder="1" applyAlignment="1">
      <alignment wrapText="1"/>
    </xf>
    <xf numFmtId="0" fontId="16" fillId="0" borderId="0" xfId="1" applyProtection="1">
      <protection hidden="1"/>
    </xf>
    <xf numFmtId="0" fontId="24" fillId="2" borderId="1" xfId="0" applyFont="1" applyFill="1" applyBorder="1" applyProtection="1">
      <protection hidden="1"/>
    </xf>
    <xf numFmtId="0" fontId="17" fillId="2" borderId="2" xfId="0" applyFont="1" applyFill="1" applyBorder="1" applyProtection="1">
      <protection hidden="1"/>
    </xf>
    <xf numFmtId="0" fontId="24" fillId="2" borderId="2" xfId="0" applyFont="1" applyFill="1" applyBorder="1" applyProtection="1">
      <protection hidden="1"/>
    </xf>
    <xf numFmtId="0" fontId="17" fillId="2" borderId="14" xfId="0" applyFont="1" applyFill="1" applyBorder="1" applyProtection="1">
      <protection hidden="1"/>
    </xf>
    <xf numFmtId="0" fontId="24" fillId="2" borderId="14" xfId="0" applyFont="1" applyFill="1" applyBorder="1" applyProtection="1">
      <protection hidden="1"/>
    </xf>
    <xf numFmtId="0" fontId="24" fillId="2" borderId="4" xfId="0" applyFont="1" applyFill="1" applyBorder="1" applyProtection="1">
      <protection hidden="1"/>
    </xf>
    <xf numFmtId="0" fontId="24" fillId="2" borderId="3" xfId="0" applyFont="1" applyFill="1" applyBorder="1" applyProtection="1">
      <protection hidden="1"/>
    </xf>
    <xf numFmtId="0" fontId="24" fillId="2" borderId="5" xfId="0" applyFont="1" applyFill="1" applyBorder="1" applyProtection="1">
      <protection hidden="1"/>
    </xf>
    <xf numFmtId="0" fontId="2" fillId="2" borderId="0" xfId="0" applyFont="1" applyFill="1" applyAlignment="1">
      <alignment wrapText="1"/>
    </xf>
    <xf numFmtId="0" fontId="2" fillId="2" borderId="8" xfId="0" applyFont="1" applyFill="1" applyBorder="1" applyAlignment="1">
      <alignment horizontal="center"/>
    </xf>
    <xf numFmtId="0" fontId="2" fillId="0" borderId="2" xfId="0" applyFont="1" applyBorder="1" applyAlignment="1" applyProtection="1">
      <alignment horizontal="center" textRotation="90" wrapText="1"/>
      <protection locked="0" hidden="1"/>
    </xf>
    <xf numFmtId="0" fontId="16" fillId="0" borderId="0" xfId="1" applyAlignment="1" applyProtection="1">
      <alignment wrapText="1"/>
      <protection hidden="1"/>
    </xf>
    <xf numFmtId="0" fontId="23" fillId="0" borderId="59" xfId="2" applyFont="1" applyBorder="1" applyAlignment="1">
      <alignment wrapText="1"/>
    </xf>
    <xf numFmtId="0" fontId="2" fillId="3" borderId="3" xfId="0" applyFont="1" applyFill="1" applyBorder="1" applyAlignment="1" applyProtection="1">
      <alignment horizontal="center"/>
      <protection hidden="1"/>
    </xf>
    <xf numFmtId="0" fontId="3" fillId="3" borderId="14" xfId="0" applyFont="1" applyFill="1" applyBorder="1" applyAlignment="1" applyProtection="1">
      <alignment vertical="center"/>
      <protection hidden="1"/>
    </xf>
    <xf numFmtId="1" fontId="2" fillId="2" borderId="14" xfId="0" applyNumberFormat="1" applyFont="1" applyFill="1" applyBorder="1" applyAlignment="1" applyProtection="1">
      <alignment horizontal="left"/>
      <protection hidden="1"/>
    </xf>
    <xf numFmtId="1" fontId="2" fillId="2" borderId="14" xfId="0" applyNumberFormat="1" applyFont="1" applyFill="1" applyBorder="1" applyAlignment="1" applyProtection="1">
      <alignment horizontal="center"/>
      <protection hidden="1"/>
    </xf>
    <xf numFmtId="0" fontId="23" fillId="0" borderId="58" xfId="5" applyFont="1" applyBorder="1" applyAlignment="1">
      <alignment horizontal="right" wrapText="1"/>
    </xf>
    <xf numFmtId="14" fontId="23" fillId="0" borderId="58" xfId="5" applyNumberFormat="1" applyFont="1" applyBorder="1" applyAlignment="1">
      <alignment horizontal="right" wrapText="1"/>
    </xf>
    <xf numFmtId="0" fontId="3" fillId="2" borderId="38" xfId="0" applyFont="1" applyFill="1" applyBorder="1" applyAlignment="1">
      <alignment wrapText="1"/>
    </xf>
    <xf numFmtId="166" fontId="4" fillId="0" borderId="2" xfId="0" applyNumberFormat="1" applyFont="1" applyBorder="1" applyAlignment="1" applyProtection="1">
      <alignment horizontal="center" vertical="center"/>
      <protection locked="0"/>
    </xf>
    <xf numFmtId="0" fontId="17" fillId="2" borderId="8" xfId="0" applyFont="1" applyFill="1" applyBorder="1" applyAlignment="1" applyProtection="1">
      <alignment wrapText="1"/>
      <protection hidden="1"/>
    </xf>
    <xf numFmtId="0" fontId="11" fillId="0" borderId="8" xfId="0" applyFont="1" applyBorder="1" applyAlignment="1" applyProtection="1">
      <alignment horizontal="center"/>
      <protection locked="0" hidden="1"/>
    </xf>
    <xf numFmtId="0" fontId="11" fillId="0" borderId="35" xfId="0" applyFont="1" applyBorder="1" applyAlignment="1" applyProtection="1">
      <alignment horizontal="center"/>
      <protection locked="0" hidden="1"/>
    </xf>
    <xf numFmtId="0" fontId="16" fillId="0" borderId="0" xfId="0" applyFont="1" applyAlignment="1" applyProtection="1">
      <alignment vertical="top"/>
      <protection hidden="1"/>
    </xf>
    <xf numFmtId="0" fontId="16" fillId="0" borderId="2" xfId="0" applyFont="1" applyBorder="1" applyProtection="1">
      <protection locked="0"/>
    </xf>
    <xf numFmtId="0" fontId="0" fillId="0" borderId="2" xfId="0" applyBorder="1" applyAlignment="1" applyProtection="1">
      <alignment wrapText="1"/>
      <protection locked="0"/>
    </xf>
    <xf numFmtId="0" fontId="2" fillId="2" borderId="49" xfId="0" applyFont="1" applyFill="1" applyBorder="1" applyAlignment="1">
      <alignment wrapText="1"/>
    </xf>
    <xf numFmtId="0" fontId="16" fillId="0" borderId="18" xfId="0" applyFont="1" applyBorder="1" applyAlignment="1" applyProtection="1">
      <alignment horizontal="center" vertical="center"/>
      <protection hidden="1"/>
    </xf>
    <xf numFmtId="0" fontId="5" fillId="2" borderId="60" xfId="0" applyFont="1" applyFill="1" applyBorder="1" applyAlignment="1" applyProtection="1">
      <alignment horizontal="center"/>
      <protection hidden="1"/>
    </xf>
    <xf numFmtId="0" fontId="2" fillId="2" borderId="40" xfId="0" applyFont="1" applyFill="1" applyBorder="1" applyProtection="1">
      <protection hidden="1"/>
    </xf>
    <xf numFmtId="0" fontId="2" fillId="2" borderId="22" xfId="0" applyFont="1" applyFill="1" applyBorder="1" applyAlignment="1" applyProtection="1">
      <alignment horizontal="center" vertical="center"/>
      <protection hidden="1"/>
    </xf>
    <xf numFmtId="0" fontId="2" fillId="2" borderId="22" xfId="0" applyFont="1" applyFill="1" applyBorder="1" applyProtection="1">
      <protection hidden="1"/>
    </xf>
    <xf numFmtId="0" fontId="3" fillId="2" borderId="16" xfId="0" applyFont="1" applyFill="1" applyBorder="1" applyAlignment="1" applyProtection="1">
      <alignment horizontal="center" vertical="center"/>
      <protection hidden="1"/>
    </xf>
    <xf numFmtId="1" fontId="2" fillId="2" borderId="5" xfId="0" applyNumberFormat="1" applyFont="1" applyFill="1" applyBorder="1" applyAlignment="1" applyProtection="1">
      <alignment horizontal="center"/>
      <protection hidden="1"/>
    </xf>
    <xf numFmtId="0" fontId="2" fillId="0" borderId="16" xfId="0" applyFont="1" applyBorder="1" applyProtection="1">
      <protection locked="0" hidden="1"/>
    </xf>
    <xf numFmtId="0" fontId="2" fillId="0" borderId="14" xfId="0" applyFont="1" applyBorder="1" applyProtection="1">
      <protection locked="0" hidden="1"/>
    </xf>
    <xf numFmtId="0" fontId="2" fillId="0" borderId="55" xfId="0" applyFont="1" applyBorder="1" applyProtection="1">
      <protection locked="0" hidden="1"/>
    </xf>
    <xf numFmtId="0" fontId="2" fillId="0" borderId="5" xfId="0" applyFont="1" applyBorder="1" applyProtection="1">
      <protection locked="0" hidden="1"/>
    </xf>
    <xf numFmtId="166" fontId="2" fillId="2" borderId="10" xfId="0" applyNumberFormat="1" applyFont="1" applyFill="1" applyBorder="1" applyAlignment="1">
      <alignment horizontal="center"/>
    </xf>
    <xf numFmtId="166" fontId="2" fillId="2" borderId="2" xfId="0" applyNumberFormat="1" applyFont="1" applyFill="1" applyBorder="1" applyAlignment="1">
      <alignment horizontal="center"/>
    </xf>
    <xf numFmtId="166" fontId="2" fillId="0" borderId="2" xfId="0" applyNumberFormat="1" applyFont="1" applyBorder="1" applyAlignment="1" applyProtection="1">
      <alignment horizontal="center" vertical="center"/>
      <protection locked="0"/>
    </xf>
    <xf numFmtId="0" fontId="2" fillId="0" borderId="39" xfId="0" applyFont="1" applyBorder="1" applyAlignment="1" applyProtection="1">
      <alignment horizontal="center" vertical="center"/>
      <protection hidden="1"/>
    </xf>
    <xf numFmtId="166" fontId="2" fillId="2" borderId="2" xfId="0" applyNumberFormat="1" applyFont="1" applyFill="1" applyBorder="1" applyAlignment="1" applyProtection="1">
      <alignment horizontal="center"/>
      <protection hidden="1"/>
    </xf>
    <xf numFmtId="0" fontId="2" fillId="0" borderId="10" xfId="0" applyFont="1" applyBorder="1" applyAlignment="1" applyProtection="1">
      <alignment horizontal="left" vertical="center"/>
      <protection locked="0"/>
    </xf>
    <xf numFmtId="0" fontId="2" fillId="0" borderId="2" xfId="0" applyFont="1" applyBorder="1" applyAlignment="1" applyProtection="1">
      <alignment horizontal="left"/>
      <protection locked="0"/>
    </xf>
    <xf numFmtId="0" fontId="5" fillId="0" borderId="29" xfId="0" applyFont="1" applyBorder="1" applyProtection="1">
      <protection locked="0" hidden="1"/>
    </xf>
    <xf numFmtId="0" fontId="11" fillId="0" borderId="9" xfId="0" applyFont="1" applyBorder="1" applyAlignment="1" applyProtection="1">
      <alignment horizontal="center"/>
      <protection locked="0" hidden="1"/>
    </xf>
    <xf numFmtId="0" fontId="26" fillId="0" borderId="0" xfId="0" applyFont="1" applyProtection="1">
      <protection hidden="1"/>
    </xf>
    <xf numFmtId="0" fontId="27" fillId="0" borderId="0" xfId="0" applyFont="1" applyProtection="1">
      <protection hidden="1"/>
    </xf>
    <xf numFmtId="0" fontId="28" fillId="0" borderId="0" xfId="0" applyFont="1" applyAlignment="1" applyProtection="1">
      <alignment horizontal="center"/>
      <protection locked="0" hidden="1"/>
    </xf>
    <xf numFmtId="0" fontId="26" fillId="0" borderId="25" xfId="0" applyFont="1" applyBorder="1" applyProtection="1">
      <protection hidden="1"/>
    </xf>
    <xf numFmtId="0" fontId="23" fillId="0" borderId="58" xfId="6" applyFont="1" applyBorder="1" applyAlignment="1">
      <alignment horizontal="right" wrapText="1"/>
    </xf>
    <xf numFmtId="15" fontId="23" fillId="0" borderId="58" xfId="6" applyNumberFormat="1" applyFont="1" applyBorder="1" applyAlignment="1">
      <alignment horizontal="right" wrapText="1"/>
    </xf>
    <xf numFmtId="0" fontId="23" fillId="0" borderId="0" xfId="2" applyFont="1" applyAlignment="1">
      <alignment wrapText="1"/>
    </xf>
    <xf numFmtId="49" fontId="16" fillId="0" borderId="0" xfId="1" applyNumberFormat="1"/>
    <xf numFmtId="1" fontId="4" fillId="0" borderId="0" xfId="0" applyNumberFormat="1" applyFont="1" applyProtection="1">
      <protection hidden="1"/>
    </xf>
    <xf numFmtId="0" fontId="31" fillId="0" borderId="0" xfId="0" applyFont="1" applyProtection="1">
      <protection hidden="1"/>
    </xf>
    <xf numFmtId="0" fontId="32" fillId="0" borderId="0" xfId="0" applyFont="1" applyProtection="1">
      <protection hidden="1"/>
    </xf>
    <xf numFmtId="0" fontId="4" fillId="6" borderId="0" xfId="0" applyFont="1" applyFill="1" applyProtection="1">
      <protection hidden="1"/>
    </xf>
    <xf numFmtId="0" fontId="4" fillId="8" borderId="0" xfId="0" applyFont="1" applyFill="1" applyProtection="1">
      <protection hidden="1"/>
    </xf>
    <xf numFmtId="0" fontId="4" fillId="9" borderId="0" xfId="0" applyFont="1" applyFill="1" applyProtection="1">
      <protection hidden="1"/>
    </xf>
    <xf numFmtId="0" fontId="18" fillId="9" borderId="0" xfId="0" applyFont="1" applyFill="1" applyProtection="1">
      <protection hidden="1"/>
    </xf>
    <xf numFmtId="0" fontId="4" fillId="7" borderId="0" xfId="0" applyFont="1" applyFill="1" applyProtection="1">
      <protection hidden="1"/>
    </xf>
    <xf numFmtId="0" fontId="4" fillId="10" borderId="0" xfId="0" applyFont="1" applyFill="1" applyProtection="1">
      <protection hidden="1"/>
    </xf>
    <xf numFmtId="0" fontId="4" fillId="11" borderId="0" xfId="0" applyFont="1" applyFill="1" applyProtection="1">
      <protection hidden="1"/>
    </xf>
    <xf numFmtId="0" fontId="24" fillId="0" borderId="0" xfId="0" applyFont="1" applyAlignment="1" applyProtection="1">
      <alignment wrapText="1"/>
      <protection hidden="1"/>
    </xf>
    <xf numFmtId="0" fontId="24" fillId="0" borderId="0" xfId="0" applyFont="1" applyAlignment="1" applyProtection="1">
      <alignment horizontal="center" wrapText="1"/>
      <protection hidden="1"/>
    </xf>
    <xf numFmtId="0" fontId="4" fillId="0" borderId="61" xfId="0" applyFont="1" applyBorder="1" applyProtection="1">
      <protection hidden="1"/>
    </xf>
    <xf numFmtId="0" fontId="2" fillId="0" borderId="61" xfId="0" applyFont="1" applyBorder="1" applyProtection="1">
      <protection hidden="1"/>
    </xf>
    <xf numFmtId="1" fontId="4" fillId="0" borderId="61" xfId="0" applyNumberFormat="1" applyFont="1" applyBorder="1" applyProtection="1">
      <protection hidden="1"/>
    </xf>
    <xf numFmtId="165" fontId="4" fillId="0" borderId="61" xfId="0" applyNumberFormat="1" applyFont="1" applyBorder="1" applyProtection="1">
      <protection hidden="1"/>
    </xf>
    <xf numFmtId="0" fontId="4" fillId="0" borderId="62" xfId="0" applyFont="1" applyBorder="1" applyProtection="1">
      <protection hidden="1"/>
    </xf>
    <xf numFmtId="0" fontId="4" fillId="0" borderId="63" xfId="0" applyFont="1" applyBorder="1" applyProtection="1">
      <protection hidden="1"/>
    </xf>
    <xf numFmtId="0" fontId="4" fillId="0" borderId="64" xfId="0" applyFont="1" applyBorder="1" applyProtection="1">
      <protection hidden="1"/>
    </xf>
    <xf numFmtId="0" fontId="3" fillId="2" borderId="16" xfId="0" applyFont="1" applyFill="1" applyBorder="1" applyProtection="1">
      <protection hidden="1"/>
    </xf>
    <xf numFmtId="165" fontId="2" fillId="0" borderId="61" xfId="0" applyNumberFormat="1" applyFont="1" applyBorder="1" applyProtection="1">
      <protection hidden="1"/>
    </xf>
    <xf numFmtId="0" fontId="5" fillId="0" borderId="10" xfId="0" applyFont="1" applyBorder="1" applyProtection="1">
      <protection locked="0" hidden="1"/>
    </xf>
    <xf numFmtId="0" fontId="5" fillId="0" borderId="2" xfId="0" applyFont="1" applyBorder="1" applyProtection="1">
      <protection locked="0" hidden="1"/>
    </xf>
    <xf numFmtId="0" fontId="2" fillId="0" borderId="61" xfId="0" applyFont="1" applyBorder="1" applyAlignment="1" applyProtection="1">
      <alignment textRotation="90" wrapText="1"/>
      <protection hidden="1"/>
    </xf>
    <xf numFmtId="0" fontId="2" fillId="0" borderId="64" xfId="0" applyFont="1" applyBorder="1" applyProtection="1">
      <protection hidden="1"/>
    </xf>
    <xf numFmtId="0" fontId="24" fillId="0" borderId="0" xfId="0" applyFont="1" applyAlignment="1" applyProtection="1">
      <alignment horizontal="left" wrapText="1"/>
      <protection hidden="1"/>
    </xf>
    <xf numFmtId="0" fontId="2" fillId="0" borderId="0" xfId="0" applyFont="1" applyAlignment="1" applyProtection="1">
      <alignment wrapText="1"/>
      <protection hidden="1"/>
    </xf>
    <xf numFmtId="0" fontId="9" fillId="0" borderId="0" xfId="0" applyFont="1" applyProtection="1">
      <protection hidden="1"/>
    </xf>
    <xf numFmtId="0" fontId="2" fillId="2" borderId="46" xfId="0" applyFont="1" applyFill="1" applyBorder="1" applyProtection="1">
      <protection hidden="1"/>
    </xf>
    <xf numFmtId="0" fontId="2" fillId="2" borderId="45" xfId="0" applyFont="1" applyFill="1" applyBorder="1" applyProtection="1">
      <protection hidden="1"/>
    </xf>
    <xf numFmtId="1" fontId="0" fillId="0" borderId="0" xfId="0" applyNumberFormat="1" applyAlignment="1" applyProtection="1">
      <alignment vertical="top"/>
      <protection hidden="1"/>
    </xf>
    <xf numFmtId="165" fontId="2" fillId="0" borderId="14" xfId="0" applyNumberFormat="1" applyFont="1" applyBorder="1" applyAlignment="1" applyProtection="1">
      <alignment horizontal="center"/>
      <protection locked="0"/>
    </xf>
    <xf numFmtId="0" fontId="3" fillId="2" borderId="6" xfId="0" applyFont="1" applyFill="1" applyBorder="1" applyProtection="1">
      <protection hidden="1"/>
    </xf>
    <xf numFmtId="0" fontId="5" fillId="2" borderId="10" xfId="0" applyFont="1" applyFill="1" applyBorder="1" applyAlignment="1" applyProtection="1">
      <alignment horizontal="left" wrapText="1"/>
      <protection hidden="1"/>
    </xf>
    <xf numFmtId="0" fontId="3" fillId="2" borderId="22" xfId="0" applyFont="1" applyFill="1" applyBorder="1" applyAlignment="1" applyProtection="1">
      <alignment horizontal="center" vertical="center"/>
      <protection hidden="1"/>
    </xf>
    <xf numFmtId="0" fontId="2" fillId="2" borderId="28" xfId="0" applyFont="1" applyFill="1" applyBorder="1" applyProtection="1">
      <protection hidden="1"/>
    </xf>
    <xf numFmtId="0" fontId="3" fillId="2" borderId="14" xfId="0" applyFont="1" applyFill="1" applyBorder="1" applyAlignment="1" applyProtection="1">
      <alignment horizontal="center" vertical="center"/>
      <protection hidden="1"/>
    </xf>
    <xf numFmtId="166" fontId="2" fillId="0" borderId="14" xfId="0" applyNumberFormat="1" applyFont="1" applyBorder="1" applyAlignment="1" applyProtection="1">
      <alignment horizontal="center" vertical="center"/>
      <protection locked="0"/>
    </xf>
    <xf numFmtId="166" fontId="4" fillId="0" borderId="14" xfId="0" applyNumberFormat="1" applyFont="1" applyBorder="1" applyAlignment="1" applyProtection="1">
      <alignment horizontal="center" vertical="center"/>
      <protection locked="0"/>
    </xf>
    <xf numFmtId="0" fontId="2" fillId="2" borderId="4" xfId="0" applyFont="1" applyFill="1" applyBorder="1" applyAlignment="1" applyProtection="1">
      <alignment horizontal="right"/>
      <protection hidden="1"/>
    </xf>
    <xf numFmtId="0" fontId="2" fillId="0" borderId="13" xfId="0" applyFont="1" applyBorder="1" applyAlignment="1" applyProtection="1">
      <alignment horizontal="left" vertical="center"/>
      <protection locked="0" hidden="1"/>
    </xf>
    <xf numFmtId="0" fontId="4" fillId="0" borderId="3" xfId="0" applyFont="1" applyBorder="1" applyAlignment="1" applyProtection="1">
      <alignment horizontal="left"/>
      <protection locked="0"/>
    </xf>
    <xf numFmtId="0" fontId="4" fillId="0" borderId="3" xfId="0" applyFont="1" applyBorder="1" applyProtection="1">
      <protection locked="0"/>
    </xf>
    <xf numFmtId="0" fontId="4" fillId="0" borderId="13" xfId="0" applyFont="1" applyBorder="1" applyAlignment="1" applyProtection="1">
      <alignment horizontal="left" vertical="center"/>
      <protection locked="0"/>
    </xf>
    <xf numFmtId="1" fontId="4" fillId="0" borderId="3" xfId="0" applyNumberFormat="1" applyFont="1" applyBorder="1" applyAlignment="1" applyProtection="1">
      <alignment horizontal="center" vertical="center"/>
      <protection locked="0"/>
    </xf>
    <xf numFmtId="166" fontId="4" fillId="0" borderId="5" xfId="0" applyNumberFormat="1" applyFont="1" applyBorder="1" applyAlignment="1" applyProtection="1">
      <alignment horizontal="center" vertical="center"/>
      <protection locked="0"/>
    </xf>
    <xf numFmtId="0" fontId="4" fillId="2" borderId="6" xfId="0" applyFont="1" applyFill="1" applyBorder="1" applyProtection="1">
      <protection hidden="1"/>
    </xf>
    <xf numFmtId="0" fontId="4" fillId="2" borderId="9" xfId="0" applyFont="1" applyFill="1" applyBorder="1" applyProtection="1">
      <protection hidden="1"/>
    </xf>
    <xf numFmtId="0" fontId="7" fillId="2" borderId="24" xfId="0" applyFont="1" applyFill="1" applyBorder="1" applyProtection="1">
      <protection hidden="1"/>
    </xf>
    <xf numFmtId="0" fontId="4" fillId="0" borderId="9" xfId="0" applyFont="1" applyBorder="1" applyProtection="1">
      <protection locked="0" hidden="1"/>
    </xf>
    <xf numFmtId="0" fontId="2" fillId="0" borderId="67" xfId="0" applyFont="1" applyBorder="1" applyProtection="1">
      <protection locked="0" hidden="1"/>
    </xf>
    <xf numFmtId="0" fontId="2" fillId="0" borderId="68" xfId="0" applyFont="1" applyBorder="1" applyProtection="1">
      <protection locked="0" hidden="1"/>
    </xf>
    <xf numFmtId="0" fontId="5" fillId="2" borderId="36" xfId="0" applyFont="1" applyFill="1" applyBorder="1" applyProtection="1">
      <protection hidden="1"/>
    </xf>
    <xf numFmtId="0" fontId="4" fillId="0" borderId="15" xfId="0" applyFont="1" applyBorder="1" applyProtection="1">
      <protection locked="0" hidden="1"/>
    </xf>
    <xf numFmtId="0" fontId="4" fillId="2" borderId="3" xfId="0" applyFont="1" applyFill="1" applyBorder="1" applyAlignment="1" applyProtection="1">
      <alignment horizontal="left" vertical="center"/>
      <protection hidden="1"/>
    </xf>
    <xf numFmtId="1" fontId="4" fillId="0" borderId="3" xfId="0" applyNumberFormat="1" applyFont="1" applyBorder="1" applyAlignment="1" applyProtection="1">
      <alignment horizontal="center" vertical="center"/>
      <protection locked="0" hidden="1"/>
    </xf>
    <xf numFmtId="1" fontId="18" fillId="5" borderId="3" xfId="0" applyNumberFormat="1" applyFont="1" applyFill="1" applyBorder="1" applyAlignment="1" applyProtection="1">
      <alignment horizontal="center" vertical="center"/>
      <protection locked="0" hidden="1"/>
    </xf>
    <xf numFmtId="0" fontId="4" fillId="2" borderId="3" xfId="0" applyFont="1" applyFill="1" applyBorder="1" applyAlignment="1" applyProtection="1">
      <alignment horizontal="center" vertical="center"/>
      <protection hidden="1"/>
    </xf>
    <xf numFmtId="1" fontId="4" fillId="2" borderId="13" xfId="0" applyNumberFormat="1" applyFont="1" applyFill="1" applyBorder="1" applyAlignment="1" applyProtection="1">
      <alignment horizontal="center" vertical="center"/>
      <protection hidden="1"/>
    </xf>
    <xf numFmtId="0" fontId="5" fillId="2" borderId="15" xfId="0" applyFont="1" applyFill="1" applyBorder="1" applyAlignment="1" applyProtection="1">
      <alignment horizontal="center" vertical="center" wrapText="1"/>
      <protection hidden="1"/>
    </xf>
    <xf numFmtId="0" fontId="5" fillId="2" borderId="15" xfId="0" applyFont="1" applyFill="1" applyBorder="1" applyAlignment="1" applyProtection="1">
      <alignment horizontal="center" vertical="center"/>
      <protection hidden="1"/>
    </xf>
    <xf numFmtId="0" fontId="5" fillId="2" borderId="2" xfId="0" applyFont="1" applyFill="1" applyBorder="1" applyAlignment="1" applyProtection="1">
      <alignment horizontal="center" vertical="center"/>
      <protection hidden="1"/>
    </xf>
    <xf numFmtId="0" fontId="2" fillId="2" borderId="2" xfId="0" applyFont="1" applyFill="1" applyBorder="1" applyAlignment="1" applyProtection="1">
      <alignment horizontal="right"/>
      <protection hidden="1"/>
    </xf>
    <xf numFmtId="0" fontId="2" fillId="2" borderId="3" xfId="0" applyFont="1" applyFill="1" applyBorder="1" applyAlignment="1" applyProtection="1">
      <alignment horizontal="right"/>
      <protection hidden="1"/>
    </xf>
    <xf numFmtId="166" fontId="4" fillId="0" borderId="3" xfId="0" applyNumberFormat="1" applyFont="1" applyBorder="1" applyAlignment="1" applyProtection="1">
      <alignment horizontal="center" vertical="center"/>
      <protection locked="0"/>
    </xf>
    <xf numFmtId="2" fontId="2" fillId="2" borderId="3" xfId="0" applyNumberFormat="1" applyFont="1" applyFill="1" applyBorder="1" applyAlignment="1" applyProtection="1">
      <alignment horizontal="left" vertical="center"/>
      <protection hidden="1"/>
    </xf>
    <xf numFmtId="0" fontId="4" fillId="0" borderId="3" xfId="0" applyFont="1" applyBorder="1" applyAlignment="1" applyProtection="1">
      <alignment horizontal="left" vertical="center"/>
      <protection locked="0"/>
    </xf>
    <xf numFmtId="1" fontId="2" fillId="2" borderId="3" xfId="0" applyNumberFormat="1" applyFont="1" applyFill="1" applyBorder="1" applyAlignment="1" applyProtection="1">
      <alignment horizontal="center"/>
      <protection hidden="1"/>
    </xf>
    <xf numFmtId="166" fontId="2" fillId="2" borderId="3" xfId="0" applyNumberFormat="1" applyFont="1" applyFill="1" applyBorder="1" applyAlignment="1" applyProtection="1">
      <alignment horizontal="center"/>
      <protection hidden="1"/>
    </xf>
    <xf numFmtId="0" fontId="2" fillId="2" borderId="4" xfId="0" applyFont="1" applyFill="1" applyBorder="1" applyAlignment="1">
      <alignment horizontal="right"/>
    </xf>
    <xf numFmtId="0" fontId="2" fillId="2" borderId="35" xfId="0" applyFont="1" applyFill="1" applyBorder="1" applyAlignment="1" applyProtection="1">
      <alignment horizontal="right"/>
      <protection hidden="1"/>
    </xf>
    <xf numFmtId="1" fontId="2" fillId="0" borderId="3" xfId="0" applyNumberFormat="1" applyFont="1" applyBorder="1" applyAlignment="1" applyProtection="1">
      <alignment horizontal="center" vertical="center"/>
      <protection locked="0"/>
    </xf>
    <xf numFmtId="166" fontId="2" fillId="0" borderId="3" xfId="0" applyNumberFormat="1" applyFont="1" applyBorder="1" applyAlignment="1" applyProtection="1">
      <alignment horizontal="center" vertical="center"/>
      <protection locked="0"/>
    </xf>
    <xf numFmtId="2" fontId="2" fillId="2" borderId="3" xfId="0" applyNumberFormat="1" applyFont="1" applyFill="1" applyBorder="1" applyAlignment="1">
      <alignment horizontal="left" vertical="center"/>
    </xf>
    <xf numFmtId="0" fontId="2" fillId="2" borderId="35" xfId="0" applyFont="1" applyFill="1" applyBorder="1" applyAlignment="1">
      <alignment horizontal="center"/>
    </xf>
    <xf numFmtId="1" fontId="2" fillId="2" borderId="35" xfId="0" applyNumberFormat="1" applyFont="1" applyFill="1" applyBorder="1" applyAlignment="1">
      <alignment horizontal="center"/>
    </xf>
    <xf numFmtId="166" fontId="2" fillId="2" borderId="13" xfId="0" applyNumberFormat="1" applyFont="1" applyFill="1" applyBorder="1" applyAlignment="1">
      <alignment horizontal="center"/>
    </xf>
    <xf numFmtId="166" fontId="2" fillId="2" borderId="3" xfId="0" applyNumberFormat="1" applyFont="1" applyFill="1" applyBorder="1" applyAlignment="1">
      <alignment horizontal="center"/>
    </xf>
    <xf numFmtId="1" fontId="2" fillId="0" borderId="3" xfId="0" applyNumberFormat="1" applyFont="1" applyBorder="1" applyAlignment="1" applyProtection="1">
      <alignment horizontal="center"/>
      <protection locked="0"/>
    </xf>
    <xf numFmtId="1" fontId="4" fillId="2" borderId="13" xfId="0" applyNumberFormat="1" applyFont="1" applyFill="1" applyBorder="1" applyAlignment="1">
      <alignment horizontal="center" vertical="center"/>
    </xf>
    <xf numFmtId="2" fontId="2" fillId="2" borderId="18" xfId="0" applyNumberFormat="1" applyFont="1" applyFill="1" applyBorder="1" applyAlignment="1">
      <alignment horizontal="center" vertical="center"/>
    </xf>
    <xf numFmtId="0" fontId="16" fillId="0" borderId="0" xfId="0" applyFont="1"/>
    <xf numFmtId="167" fontId="16" fillId="0" borderId="61" xfId="0" applyNumberFormat="1" applyFont="1" applyBorder="1"/>
    <xf numFmtId="0" fontId="16" fillId="0" borderId="61" xfId="0" applyFont="1" applyBorder="1"/>
    <xf numFmtId="167" fontId="0" fillId="0" borderId="61" xfId="0" applyNumberFormat="1" applyBorder="1"/>
    <xf numFmtId="0" fontId="0" fillId="0" borderId="61" xfId="0" applyBorder="1"/>
    <xf numFmtId="0" fontId="16" fillId="0" borderId="61" xfId="0" applyFont="1" applyBorder="1" applyAlignment="1">
      <alignment wrapText="1"/>
    </xf>
    <xf numFmtId="0" fontId="0" fillId="0" borderId="61" xfId="0" applyBorder="1" applyAlignment="1">
      <alignment wrapText="1"/>
    </xf>
    <xf numFmtId="167" fontId="16" fillId="0" borderId="61" xfId="0" applyNumberFormat="1" applyFont="1" applyBorder="1" applyAlignment="1">
      <alignment horizontal="right"/>
    </xf>
    <xf numFmtId="167" fontId="0" fillId="0" borderId="61" xfId="0" applyNumberFormat="1" applyBorder="1" applyAlignment="1">
      <alignment horizontal="right"/>
    </xf>
    <xf numFmtId="0" fontId="16" fillId="0" borderId="0" xfId="0" applyFont="1" applyAlignment="1">
      <alignment wrapText="1"/>
    </xf>
    <xf numFmtId="0" fontId="2" fillId="0" borderId="2" xfId="0" applyFont="1" applyBorder="1" applyAlignment="1" applyProtection="1">
      <alignment horizontal="left" vertical="center"/>
      <protection locked="0"/>
    </xf>
    <xf numFmtId="2" fontId="2" fillId="0" borderId="2" xfId="0" applyNumberFormat="1" applyFont="1" applyBorder="1" applyAlignment="1" applyProtection="1">
      <alignment horizontal="left" vertical="center"/>
      <protection locked="0"/>
    </xf>
    <xf numFmtId="2" fontId="2" fillId="0" borderId="3" xfId="0" applyNumberFormat="1" applyFont="1" applyBorder="1" applyAlignment="1" applyProtection="1">
      <alignment horizontal="left" vertical="center"/>
      <protection locked="0"/>
    </xf>
    <xf numFmtId="1" fontId="2" fillId="2" borderId="2" xfId="0" quotePrefix="1" applyNumberFormat="1" applyFont="1" applyFill="1" applyBorder="1" applyAlignment="1">
      <alignment horizontal="left" vertical="center"/>
    </xf>
    <xf numFmtId="1" fontId="2" fillId="2" borderId="3" xfId="0" quotePrefix="1" applyNumberFormat="1" applyFont="1" applyFill="1" applyBorder="1" applyAlignment="1">
      <alignment horizontal="left" vertical="center"/>
    </xf>
    <xf numFmtId="2" fontId="2" fillId="0" borderId="2" xfId="0" applyNumberFormat="1" applyFont="1" applyBorder="1" applyAlignment="1" applyProtection="1">
      <alignment horizontal="center"/>
      <protection locked="0" hidden="1"/>
    </xf>
    <xf numFmtId="2" fontId="2" fillId="0" borderId="9" xfId="0" applyNumberFormat="1" applyFont="1" applyBorder="1" applyAlignment="1" applyProtection="1">
      <alignment horizontal="center"/>
      <protection locked="0" hidden="1"/>
    </xf>
    <xf numFmtId="0" fontId="25" fillId="0" borderId="0" xfId="0" applyFont="1"/>
    <xf numFmtId="0" fontId="25" fillId="0" borderId="0" xfId="0" applyFont="1" applyAlignment="1">
      <alignment vertical="top"/>
    </xf>
    <xf numFmtId="0" fontId="25" fillId="0" borderId="0" xfId="0" applyFont="1" applyProtection="1">
      <protection hidden="1"/>
    </xf>
    <xf numFmtId="0" fontId="25" fillId="0" borderId="0" xfId="0" applyFont="1" applyAlignment="1" applyProtection="1">
      <alignment vertical="top"/>
      <protection hidden="1"/>
    </xf>
    <xf numFmtId="0" fontId="24" fillId="0" borderId="0" xfId="0" applyFont="1"/>
    <xf numFmtId="0" fontId="25" fillId="0" borderId="70" xfId="0" applyFont="1" applyBorder="1"/>
    <xf numFmtId="0" fontId="16" fillId="0" borderId="70" xfId="0" applyFont="1" applyBorder="1"/>
    <xf numFmtId="0" fontId="16" fillId="0" borderId="71" xfId="0" applyFont="1" applyBorder="1"/>
    <xf numFmtId="0" fontId="25" fillId="0" borderId="72" xfId="0" applyFont="1" applyBorder="1"/>
    <xf numFmtId="0" fontId="16" fillId="0" borderId="72" xfId="0" applyFont="1" applyBorder="1"/>
    <xf numFmtId="0" fontId="25" fillId="0" borderId="61" xfId="0" applyFont="1" applyBorder="1"/>
    <xf numFmtId="0" fontId="25" fillId="0" borderId="61" xfId="0" applyFont="1" applyBorder="1" applyAlignment="1">
      <alignment horizontal="center"/>
    </xf>
    <xf numFmtId="0" fontId="25" fillId="0" borderId="73" xfId="0" applyFont="1" applyBorder="1" applyAlignment="1">
      <alignment horizontal="center"/>
    </xf>
    <xf numFmtId="0" fontId="25" fillId="0" borderId="0" xfId="0" applyFont="1" applyAlignment="1">
      <alignment horizontal="center"/>
    </xf>
    <xf numFmtId="0" fontId="25" fillId="0" borderId="74" xfId="0" applyFont="1" applyBorder="1" applyAlignment="1">
      <alignment horizontal="left"/>
    </xf>
    <xf numFmtId="0" fontId="25" fillId="0" borderId="66" xfId="0" applyFont="1" applyBorder="1" applyAlignment="1">
      <alignment horizontal="left"/>
    </xf>
    <xf numFmtId="0" fontId="5" fillId="2" borderId="10" xfId="0" applyFont="1" applyFill="1" applyBorder="1" applyAlignment="1" applyProtection="1">
      <alignment horizontal="left" wrapText="1"/>
      <protection hidden="1"/>
    </xf>
    <xf numFmtId="0" fontId="0" fillId="0" borderId="48" xfId="0" applyBorder="1" applyAlignment="1" applyProtection="1">
      <alignment horizontal="left" wrapText="1"/>
      <protection hidden="1"/>
    </xf>
    <xf numFmtId="0" fontId="17" fillId="2" borderId="32" xfId="0" applyFont="1" applyFill="1" applyBorder="1" applyAlignment="1" applyProtection="1">
      <alignment horizontal="center" wrapText="1"/>
      <protection hidden="1"/>
    </xf>
    <xf numFmtId="0" fontId="17" fillId="2" borderId="25" xfId="0" applyFont="1" applyFill="1" applyBorder="1" applyAlignment="1" applyProtection="1">
      <alignment horizontal="center"/>
      <protection hidden="1"/>
    </xf>
    <xf numFmtId="0" fontId="17" fillId="2" borderId="26" xfId="0" applyFont="1" applyFill="1" applyBorder="1" applyAlignment="1" applyProtection="1">
      <alignment horizontal="center"/>
      <protection hidden="1"/>
    </xf>
    <xf numFmtId="0" fontId="24" fillId="0" borderId="0" xfId="0" applyFont="1" applyAlignment="1" applyProtection="1">
      <alignment horizontal="left" wrapText="1"/>
      <protection hidden="1"/>
    </xf>
    <xf numFmtId="0" fontId="2" fillId="0" borderId="65" xfId="0" applyFont="1" applyBorder="1" applyAlignment="1" applyProtection="1">
      <alignment horizontal="center"/>
      <protection hidden="1"/>
    </xf>
    <xf numFmtId="0" fontId="4" fillId="0" borderId="66" xfId="0" applyFont="1" applyBorder="1" applyAlignment="1" applyProtection="1">
      <alignment horizontal="center"/>
      <protection hidden="1"/>
    </xf>
    <xf numFmtId="0" fontId="5" fillId="2" borderId="17" xfId="0" applyFont="1" applyFill="1" applyBorder="1" applyAlignment="1" applyProtection="1">
      <alignment horizontal="center" textRotation="90"/>
      <protection hidden="1"/>
    </xf>
    <xf numFmtId="0" fontId="5" fillId="2" borderId="39" xfId="0" applyFont="1" applyFill="1" applyBorder="1" applyAlignment="1" applyProtection="1">
      <alignment horizontal="center" textRotation="90"/>
      <protection hidden="1"/>
    </xf>
    <xf numFmtId="0" fontId="3" fillId="2" borderId="9" xfId="0" applyFont="1" applyFill="1" applyBorder="1" applyAlignment="1" applyProtection="1">
      <alignment horizontal="center" textRotation="90" wrapText="1"/>
      <protection hidden="1"/>
    </xf>
    <xf numFmtId="0" fontId="5" fillId="2" borderId="39" xfId="0" applyFont="1" applyFill="1" applyBorder="1" applyAlignment="1" applyProtection="1">
      <alignment horizontal="center" textRotation="90" wrapText="1"/>
      <protection hidden="1"/>
    </xf>
    <xf numFmtId="0" fontId="5" fillId="2" borderId="9" xfId="0" applyFont="1" applyFill="1" applyBorder="1" applyAlignment="1" applyProtection="1">
      <alignment horizontal="center" textRotation="90" wrapText="1"/>
      <protection hidden="1"/>
    </xf>
    <xf numFmtId="0" fontId="5" fillId="2" borderId="15" xfId="0" applyFont="1" applyFill="1" applyBorder="1" applyAlignment="1" applyProtection="1">
      <alignment horizontal="center"/>
      <protection hidden="1"/>
    </xf>
    <xf numFmtId="0" fontId="2" fillId="0" borderId="2" xfId="0" applyFont="1" applyBorder="1" applyAlignment="1" applyProtection="1">
      <alignment horizontal="center"/>
      <protection locked="0" hidden="1"/>
    </xf>
    <xf numFmtId="0" fontId="5" fillId="2" borderId="34" xfId="0" applyFont="1" applyFill="1" applyBorder="1" applyAlignment="1" applyProtection="1">
      <alignment horizontal="center"/>
      <protection hidden="1"/>
    </xf>
    <xf numFmtId="0" fontId="3" fillId="2" borderId="16" xfId="0" applyFont="1" applyFill="1" applyBorder="1" applyAlignment="1" applyProtection="1">
      <alignment horizontal="center" textRotation="90"/>
      <protection hidden="1"/>
    </xf>
    <xf numFmtId="0" fontId="11" fillId="2" borderId="14" xfId="0" applyFont="1" applyFill="1" applyBorder="1" applyProtection="1">
      <protection hidden="1"/>
    </xf>
    <xf numFmtId="0" fontId="0" fillId="0" borderId="14" xfId="0" applyBorder="1" applyProtection="1">
      <protection hidden="1"/>
    </xf>
    <xf numFmtId="0" fontId="5" fillId="2" borderId="15" xfId="0" applyFont="1" applyFill="1" applyBorder="1" applyAlignment="1" applyProtection="1">
      <alignment horizontal="center" textRotation="90"/>
      <protection hidden="1"/>
    </xf>
    <xf numFmtId="0" fontId="11" fillId="2" borderId="2" xfId="0" applyFont="1" applyFill="1" applyBorder="1" applyProtection="1">
      <protection hidden="1"/>
    </xf>
    <xf numFmtId="0" fontId="0" fillId="0" borderId="2" xfId="0" applyBorder="1" applyProtection="1">
      <protection hidden="1"/>
    </xf>
    <xf numFmtId="0" fontId="5" fillId="2" borderId="34" xfId="0" applyFont="1" applyFill="1" applyBorder="1" applyAlignment="1" applyProtection="1">
      <alignment horizontal="center" textRotation="90"/>
      <protection hidden="1"/>
    </xf>
    <xf numFmtId="0" fontId="11" fillId="2" borderId="8" xfId="0" applyFont="1" applyFill="1" applyBorder="1" applyProtection="1">
      <protection hidden="1"/>
    </xf>
    <xf numFmtId="0" fontId="0" fillId="0" borderId="8" xfId="0" applyBorder="1" applyProtection="1">
      <protection hidden="1"/>
    </xf>
    <xf numFmtId="0" fontId="5" fillId="2" borderId="18" xfId="0" applyFont="1" applyFill="1" applyBorder="1" applyAlignment="1" applyProtection="1">
      <alignment horizontal="center" textRotation="90"/>
      <protection hidden="1"/>
    </xf>
    <xf numFmtId="0" fontId="5" fillId="2" borderId="24" xfId="0" applyFont="1" applyFill="1" applyBorder="1" applyAlignment="1" applyProtection="1">
      <alignment horizontal="center"/>
      <protection hidden="1"/>
    </xf>
    <xf numFmtId="0" fontId="5" fillId="2" borderId="56" xfId="0" applyFont="1" applyFill="1" applyBorder="1" applyAlignment="1" applyProtection="1">
      <alignment horizontal="center"/>
      <protection hidden="1"/>
    </xf>
    <xf numFmtId="0" fontId="5" fillId="0" borderId="51" xfId="0" applyFont="1" applyBorder="1" applyAlignment="1" applyProtection="1">
      <alignment horizontal="center"/>
      <protection locked="0" hidden="1"/>
    </xf>
    <xf numFmtId="0" fontId="5" fillId="0" borderId="28" xfId="0" applyFont="1" applyBorder="1" applyAlignment="1" applyProtection="1">
      <alignment horizontal="center"/>
      <protection locked="0" hidden="1"/>
    </xf>
    <xf numFmtId="0" fontId="5" fillId="2" borderId="15" xfId="0" applyFont="1" applyFill="1" applyBorder="1" applyAlignment="1" applyProtection="1">
      <alignment horizontal="center" vertical="center" wrapText="1"/>
      <protection hidden="1"/>
    </xf>
    <xf numFmtId="0" fontId="11" fillId="2" borderId="2"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wrapText="1"/>
      <protection hidden="1"/>
    </xf>
    <xf numFmtId="2" fontId="5" fillId="2" borderId="15" xfId="0" applyNumberFormat="1" applyFont="1" applyFill="1" applyBorder="1" applyAlignment="1" applyProtection="1">
      <alignment horizontal="center" vertical="center" wrapText="1"/>
      <protection hidden="1"/>
    </xf>
    <xf numFmtId="2" fontId="5" fillId="2" borderId="2" xfId="0" applyNumberFormat="1" applyFont="1" applyFill="1" applyBorder="1" applyAlignment="1" applyProtection="1">
      <alignment horizontal="center" vertical="center" wrapText="1"/>
      <protection hidden="1"/>
    </xf>
    <xf numFmtId="0" fontId="5" fillId="2" borderId="15" xfId="0" applyFont="1" applyFill="1" applyBorder="1" applyAlignment="1" applyProtection="1">
      <alignment horizontal="center" vertical="center"/>
      <protection hidden="1"/>
    </xf>
    <xf numFmtId="0" fontId="2" fillId="2" borderId="15" xfId="0" applyFont="1" applyFill="1" applyBorder="1" applyAlignment="1" applyProtection="1">
      <alignment horizontal="center" vertical="center"/>
      <protection hidden="1"/>
    </xf>
    <xf numFmtId="0" fontId="3" fillId="2" borderId="2"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2" fontId="3" fillId="2" borderId="15" xfId="0" applyNumberFormat="1" applyFont="1" applyFill="1" applyBorder="1" applyAlignment="1" applyProtection="1">
      <alignment horizontal="center" vertical="center" wrapText="1"/>
      <protection hidden="1"/>
    </xf>
    <xf numFmtId="0" fontId="2" fillId="2" borderId="15" xfId="0" applyFont="1" applyFill="1" applyBorder="1" applyAlignment="1" applyProtection="1">
      <alignment horizontal="center" vertical="center" wrapText="1"/>
      <protection hidden="1"/>
    </xf>
    <xf numFmtId="0" fontId="2" fillId="2" borderId="2" xfId="0" applyFont="1" applyFill="1" applyBorder="1" applyAlignment="1" applyProtection="1">
      <alignment horizontal="center" vertical="center" wrapText="1"/>
      <protection hidden="1"/>
    </xf>
    <xf numFmtId="0" fontId="5" fillId="2" borderId="2" xfId="0" applyFont="1" applyFill="1" applyBorder="1" applyAlignment="1" applyProtection="1">
      <alignment horizontal="center" vertical="center" wrapText="1"/>
      <protection hidden="1"/>
    </xf>
    <xf numFmtId="0" fontId="2" fillId="2" borderId="33" xfId="0" applyFont="1" applyFill="1" applyBorder="1" applyAlignment="1" applyProtection="1">
      <alignment horizontal="center"/>
      <protection hidden="1"/>
    </xf>
    <xf numFmtId="0" fontId="2" fillId="2" borderId="1" xfId="0" applyFont="1" applyFill="1" applyBorder="1" applyAlignment="1" applyProtection="1">
      <alignment horizontal="center"/>
      <protection hidden="1"/>
    </xf>
    <xf numFmtId="0" fontId="5" fillId="2" borderId="2" xfId="0" applyFont="1" applyFill="1" applyBorder="1" applyAlignment="1" applyProtection="1">
      <alignment horizontal="center" vertical="center"/>
      <protection hidden="1"/>
    </xf>
    <xf numFmtId="0" fontId="11" fillId="0" borderId="2" xfId="0" applyFont="1" applyBorder="1" applyAlignment="1" applyProtection="1">
      <alignment horizontal="center" vertical="center"/>
      <protection hidden="1"/>
    </xf>
    <xf numFmtId="0" fontId="5" fillId="2" borderId="18" xfId="0" applyFont="1" applyFill="1" applyBorder="1" applyAlignment="1" applyProtection="1">
      <alignment horizontal="center" vertical="center"/>
      <protection hidden="1"/>
    </xf>
    <xf numFmtId="0" fontId="3" fillId="2" borderId="18"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2" fontId="2" fillId="2" borderId="15" xfId="0" applyNumberFormat="1" applyFont="1" applyFill="1" applyBorder="1" applyAlignment="1" applyProtection="1">
      <alignment horizontal="center" vertical="center"/>
      <protection hidden="1"/>
    </xf>
    <xf numFmtId="2" fontId="2" fillId="2" borderId="2" xfId="0" applyNumberFormat="1" applyFont="1" applyFill="1" applyBorder="1" applyAlignment="1" applyProtection="1">
      <alignment horizontal="center" vertical="center"/>
      <protection hidden="1"/>
    </xf>
    <xf numFmtId="0" fontId="5" fillId="2" borderId="18" xfId="0" applyFont="1" applyFill="1" applyBorder="1" applyAlignment="1" applyProtection="1">
      <alignment horizontal="center" vertical="center" wrapText="1"/>
      <protection hidden="1"/>
    </xf>
    <xf numFmtId="0" fontId="3" fillId="2" borderId="36" xfId="0" applyFont="1" applyFill="1" applyBorder="1" applyAlignment="1" applyProtection="1">
      <alignment horizontal="center" vertical="center"/>
      <protection hidden="1"/>
    </xf>
    <xf numFmtId="0" fontId="5" fillId="2" borderId="69" xfId="0" applyFont="1" applyFill="1" applyBorder="1" applyAlignment="1" applyProtection="1">
      <alignment horizontal="center" vertical="center"/>
      <protection hidden="1"/>
    </xf>
    <xf numFmtId="0" fontId="5" fillId="2" borderId="34" xfId="0" applyFont="1" applyFill="1" applyBorder="1" applyAlignment="1" applyProtection="1">
      <alignment horizontal="center" vertical="center"/>
      <protection hidden="1"/>
    </xf>
    <xf numFmtId="0" fontId="16" fillId="0" borderId="0" xfId="0" applyFont="1" applyAlignment="1" applyProtection="1">
      <alignment horizontal="center"/>
      <protection hidden="1"/>
    </xf>
    <xf numFmtId="0" fontId="25" fillId="0" borderId="0" xfId="0" applyFont="1" applyAlignment="1" applyProtection="1">
      <alignment horizontal="center"/>
      <protection hidden="1"/>
    </xf>
    <xf numFmtId="0" fontId="16" fillId="0" borderId="0" xfId="0" applyFont="1" applyAlignment="1" applyProtection="1">
      <alignment horizontal="center" wrapText="1"/>
      <protection hidden="1"/>
    </xf>
    <xf numFmtId="0" fontId="3" fillId="2" borderId="16" xfId="0" applyFont="1" applyFill="1" applyBorder="1" applyAlignment="1" applyProtection="1">
      <alignment horizontal="center" vertical="center" wrapText="1"/>
      <protection hidden="1"/>
    </xf>
    <xf numFmtId="0" fontId="11" fillId="2" borderId="14" xfId="0" applyFont="1" applyFill="1" applyBorder="1" applyAlignment="1" applyProtection="1">
      <alignment horizontal="center" vertical="center"/>
      <protection hidden="1"/>
    </xf>
    <xf numFmtId="1" fontId="5" fillId="2" borderId="15" xfId="0" applyNumberFormat="1" applyFont="1" applyFill="1" applyBorder="1" applyAlignment="1">
      <alignment horizontal="center" vertical="center" wrapText="1"/>
    </xf>
    <xf numFmtId="0" fontId="5" fillId="2" borderId="2" xfId="0" applyFont="1" applyFill="1" applyBorder="1" applyAlignment="1">
      <alignment horizontal="center" vertical="center"/>
    </xf>
    <xf numFmtId="0" fontId="5" fillId="2" borderId="15" xfId="0" applyFont="1" applyFill="1" applyBorder="1" applyAlignment="1">
      <alignment horizontal="center" vertical="center" wrapText="1"/>
    </xf>
    <xf numFmtId="0" fontId="5" fillId="2" borderId="34" xfId="0" applyFont="1" applyFill="1" applyBorder="1" applyAlignment="1">
      <alignment horizontal="center" vertical="center" wrapText="1"/>
    </xf>
    <xf numFmtId="0" fontId="5" fillId="2" borderId="8" xfId="0" applyFont="1" applyFill="1" applyBorder="1" applyAlignment="1">
      <alignment horizontal="center" vertical="center"/>
    </xf>
    <xf numFmtId="0" fontId="5" fillId="2" borderId="15" xfId="0" applyFont="1" applyFill="1" applyBorder="1" applyAlignment="1">
      <alignment horizontal="center" vertical="center"/>
    </xf>
    <xf numFmtId="2" fontId="5" fillId="2" borderId="17" xfId="0" applyNumberFormat="1" applyFont="1" applyFill="1" applyBorder="1" applyAlignment="1">
      <alignment horizontal="center" vertical="center" wrapText="1"/>
    </xf>
    <xf numFmtId="0" fontId="11" fillId="0" borderId="18" xfId="0" applyFont="1" applyBorder="1" applyAlignment="1">
      <alignment horizontal="center" vertical="center"/>
    </xf>
    <xf numFmtId="0" fontId="5" fillId="2" borderId="9" xfId="0" applyFont="1" applyFill="1" applyBorder="1" applyAlignment="1">
      <alignment horizontal="center" vertical="center" wrapText="1"/>
    </xf>
    <xf numFmtId="0" fontId="5" fillId="2" borderId="18" xfId="0" applyFont="1" applyFill="1" applyBorder="1" applyAlignment="1">
      <alignment horizontal="center" vertical="center" wrapText="1"/>
    </xf>
    <xf numFmtId="2" fontId="5" fillId="2" borderId="39" xfId="0" applyNumberFormat="1" applyFont="1" applyFill="1" applyBorder="1" applyAlignment="1">
      <alignment horizontal="center" vertical="center"/>
    </xf>
    <xf numFmtId="0" fontId="3" fillId="2" borderId="2" xfId="0" applyFont="1" applyFill="1" applyBorder="1" applyAlignment="1">
      <alignment horizontal="center" vertical="center" wrapText="1"/>
    </xf>
    <xf numFmtId="2" fontId="2" fillId="2" borderId="17" xfId="0" applyNumberFormat="1" applyFont="1" applyFill="1" applyBorder="1" applyAlignment="1">
      <alignment horizontal="center" vertical="center"/>
    </xf>
    <xf numFmtId="2" fontId="2" fillId="2" borderId="18" xfId="0" applyNumberFormat="1" applyFont="1" applyFill="1" applyBorder="1" applyAlignment="1">
      <alignment horizontal="center" vertical="center"/>
    </xf>
    <xf numFmtId="0" fontId="3" fillId="2" borderId="18" xfId="0" applyFont="1" applyFill="1" applyBorder="1" applyAlignment="1">
      <alignment horizontal="center" vertical="center"/>
    </xf>
    <xf numFmtId="0" fontId="3" fillId="2" borderId="15" xfId="0" applyFont="1" applyFill="1" applyBorder="1" applyAlignment="1">
      <alignment horizontal="center" vertical="center"/>
    </xf>
    <xf numFmtId="2" fontId="2" fillId="2" borderId="50" xfId="0" applyNumberFormat="1" applyFont="1" applyFill="1" applyBorder="1" applyAlignment="1">
      <alignment horizontal="center" vertical="center"/>
    </xf>
    <xf numFmtId="2" fontId="2" fillId="2" borderId="25" xfId="0" applyNumberFormat="1" applyFont="1" applyFill="1" applyBorder="1" applyAlignment="1">
      <alignment horizontal="center" vertical="center"/>
    </xf>
    <xf numFmtId="2" fontId="2" fillId="2" borderId="19" xfId="0" applyNumberFormat="1" applyFont="1" applyFill="1" applyBorder="1" applyAlignment="1">
      <alignment horizontal="center" vertical="center"/>
    </xf>
    <xf numFmtId="0" fontId="2" fillId="2" borderId="53" xfId="0" applyFont="1" applyFill="1" applyBorder="1" applyAlignment="1">
      <alignment horizontal="center"/>
    </xf>
    <xf numFmtId="0" fontId="2" fillId="2" borderId="33" xfId="0" applyFont="1" applyFill="1" applyBorder="1" applyAlignment="1">
      <alignment horizontal="center"/>
    </xf>
    <xf numFmtId="0" fontId="5" fillId="2" borderId="9" xfId="0" applyFont="1" applyFill="1" applyBorder="1" applyAlignment="1">
      <alignment horizontal="center" vertical="center"/>
    </xf>
    <xf numFmtId="0" fontId="5" fillId="2" borderId="39" xfId="0" applyFont="1" applyFill="1" applyBorder="1" applyAlignment="1">
      <alignment horizontal="center" vertical="center"/>
    </xf>
    <xf numFmtId="0" fontId="5" fillId="2" borderId="18" xfId="0" applyFont="1" applyFill="1" applyBorder="1" applyAlignment="1">
      <alignment horizontal="center" vertical="center"/>
    </xf>
    <xf numFmtId="0" fontId="0" fillId="0" borderId="18" xfId="0" applyBorder="1" applyAlignment="1">
      <alignment horizontal="center" vertical="center"/>
    </xf>
    <xf numFmtId="0" fontId="5" fillId="2" borderId="34" xfId="0" applyFont="1" applyFill="1" applyBorder="1" applyAlignment="1">
      <alignment horizontal="center" vertical="center"/>
    </xf>
    <xf numFmtId="0" fontId="2" fillId="2" borderId="15" xfId="0" applyFont="1" applyFill="1" applyBorder="1" applyAlignment="1">
      <alignment horizontal="center" vertical="center"/>
    </xf>
    <xf numFmtId="2" fontId="3" fillId="2" borderId="17" xfId="0" applyNumberFormat="1"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8" fillId="0" borderId="0" xfId="0" applyFont="1" applyAlignment="1">
      <alignment horizontal="left"/>
    </xf>
    <xf numFmtId="0" fontId="16" fillId="0" borderId="25" xfId="0" applyFont="1" applyBorder="1" applyAlignment="1">
      <alignment horizontal="right" vertical="center"/>
    </xf>
    <xf numFmtId="0" fontId="7" fillId="2" borderId="10" xfId="0" applyFont="1" applyFill="1" applyBorder="1" applyAlignment="1">
      <alignment horizontal="left"/>
    </xf>
    <xf numFmtId="0" fontId="7" fillId="2" borderId="8" xfId="0" applyFont="1" applyFill="1" applyBorder="1" applyAlignment="1">
      <alignment horizontal="left"/>
    </xf>
    <xf numFmtId="0" fontId="8" fillId="0" borderId="0" xfId="0" applyFont="1" applyAlignment="1" applyProtection="1">
      <alignment horizontal="left"/>
      <protection hidden="1"/>
    </xf>
    <xf numFmtId="0" fontId="3" fillId="2" borderId="39" xfId="0" applyFont="1" applyFill="1" applyBorder="1" applyAlignment="1" applyProtection="1">
      <alignment horizontal="center" vertical="center"/>
      <protection hidden="1"/>
    </xf>
    <xf numFmtId="2" fontId="2" fillId="2" borderId="53" xfId="0" applyNumberFormat="1" applyFont="1" applyFill="1" applyBorder="1" applyAlignment="1" applyProtection="1">
      <alignment horizontal="center"/>
      <protection hidden="1"/>
    </xf>
    <xf numFmtId="2" fontId="2" fillId="2" borderId="33" xfId="0" applyNumberFormat="1" applyFont="1" applyFill="1" applyBorder="1" applyAlignment="1" applyProtection="1">
      <alignment horizontal="center"/>
      <protection hidden="1"/>
    </xf>
    <xf numFmtId="0" fontId="3" fillId="2" borderId="17" xfId="0" applyFont="1" applyFill="1" applyBorder="1" applyAlignment="1" applyProtection="1">
      <alignment horizontal="center" wrapText="1"/>
      <protection hidden="1"/>
    </xf>
    <xf numFmtId="0" fontId="3" fillId="2" borderId="18" xfId="0" applyFont="1" applyFill="1" applyBorder="1" applyAlignment="1" applyProtection="1">
      <alignment horizontal="center" wrapText="1"/>
      <protection hidden="1"/>
    </xf>
    <xf numFmtId="2" fontId="5" fillId="2" borderId="39" xfId="0" applyNumberFormat="1" applyFont="1" applyFill="1" applyBorder="1" applyAlignment="1" applyProtection="1">
      <alignment horizontal="center" vertical="center"/>
      <protection hidden="1"/>
    </xf>
    <xf numFmtId="0" fontId="11" fillId="0" borderId="18" xfId="0" applyFont="1" applyBorder="1" applyAlignment="1" applyProtection="1">
      <alignment horizontal="center" vertical="center"/>
      <protection hidden="1"/>
    </xf>
    <xf numFmtId="0" fontId="5" fillId="2" borderId="9" xfId="0" applyFont="1" applyFill="1"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3" fillId="3" borderId="54" xfId="0" applyFont="1" applyFill="1" applyBorder="1" applyAlignment="1" applyProtection="1">
      <alignment horizontal="center" vertical="center" wrapText="1"/>
      <protection hidden="1"/>
    </xf>
    <xf numFmtId="0" fontId="3" fillId="3" borderId="55"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protection hidden="1"/>
    </xf>
    <xf numFmtId="0" fontId="5" fillId="0" borderId="52" xfId="0" applyFont="1" applyBorder="1" applyAlignment="1" applyProtection="1">
      <alignment horizontal="center"/>
      <protection locked="0" hidden="1"/>
    </xf>
    <xf numFmtId="0" fontId="5" fillId="0" borderId="43" xfId="0" applyFont="1" applyBorder="1" applyAlignment="1" applyProtection="1">
      <alignment horizontal="center"/>
      <protection locked="0" hidden="1"/>
    </xf>
    <xf numFmtId="0" fontId="3" fillId="3" borderId="15"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16" fillId="0" borderId="25" xfId="0" applyFont="1" applyBorder="1" applyAlignment="1" applyProtection="1">
      <alignment horizontal="right" vertical="center"/>
      <protection hidden="1"/>
    </xf>
    <xf numFmtId="0" fontId="10" fillId="0" borderId="25" xfId="0" applyFont="1" applyBorder="1" applyAlignment="1" applyProtection="1">
      <alignment horizontal="right" vertical="center"/>
      <protection hidden="1"/>
    </xf>
    <xf numFmtId="0" fontId="10" fillId="0" borderId="0" xfId="0" applyFont="1" applyAlignment="1" applyProtection="1">
      <alignment horizontal="right" vertical="center"/>
      <protection hidden="1"/>
    </xf>
    <xf numFmtId="0" fontId="5" fillId="2" borderId="15" xfId="0" applyFont="1" applyFill="1" applyBorder="1" applyAlignment="1" applyProtection="1">
      <alignment horizontal="center" wrapText="1"/>
      <protection hidden="1"/>
    </xf>
    <xf numFmtId="0" fontId="5" fillId="2" borderId="2" xfId="0" applyFont="1" applyFill="1" applyBorder="1" applyAlignment="1" applyProtection="1">
      <alignment horizontal="center"/>
      <protection hidden="1"/>
    </xf>
    <xf numFmtId="0" fontId="5" fillId="3" borderId="15" xfId="0" applyFont="1" applyFill="1" applyBorder="1" applyAlignment="1" applyProtection="1">
      <alignment horizontal="center" wrapText="1"/>
      <protection hidden="1"/>
    </xf>
    <xf numFmtId="0" fontId="5" fillId="3" borderId="2" xfId="0" applyFont="1" applyFill="1" applyBorder="1" applyAlignment="1" applyProtection="1">
      <alignment horizontal="center"/>
      <protection hidden="1"/>
    </xf>
    <xf numFmtId="0" fontId="5" fillId="3" borderId="50" xfId="0" applyFont="1" applyFill="1" applyBorder="1" applyAlignment="1" applyProtection="1">
      <alignment horizontal="center" vertical="center" wrapText="1"/>
      <protection hidden="1"/>
    </xf>
    <xf numFmtId="0" fontId="3" fillId="3" borderId="52" xfId="0" applyFont="1" applyFill="1" applyBorder="1" applyAlignment="1" applyProtection="1">
      <alignment horizontal="center" vertical="center"/>
      <protection hidden="1"/>
    </xf>
    <xf numFmtId="0" fontId="3" fillId="2" borderId="39" xfId="0" applyFont="1" applyFill="1" applyBorder="1" applyAlignment="1" applyProtection="1">
      <alignment horizontal="center" wrapText="1"/>
      <protection hidden="1"/>
    </xf>
    <xf numFmtId="0" fontId="5" fillId="2" borderId="23" xfId="0" applyFont="1" applyFill="1" applyBorder="1" applyAlignment="1" applyProtection="1">
      <alignment horizontal="center"/>
      <protection hidden="1"/>
    </xf>
    <xf numFmtId="0" fontId="2" fillId="0" borderId="0" xfId="0" applyFont="1" applyAlignment="1" applyProtection="1">
      <alignment horizontal="center"/>
      <protection hidden="1"/>
    </xf>
  </cellXfs>
  <cellStyles count="7">
    <cellStyle name="Normal" xfId="0" builtinId="0"/>
    <cellStyle name="Normal 2" xfId="1" xr:uid="{00000000-0005-0000-0000-000001000000}"/>
    <cellStyle name="Normal 3" xfId="4" xr:uid="{00000000-0005-0000-0000-000002000000}"/>
    <cellStyle name="Normal_Competittors" xfId="5" xr:uid="{00000000-0005-0000-0000-000003000000}"/>
    <cellStyle name="Normal_RLSS SPORTS LEAGUE" xfId="6" xr:uid="{00000000-0005-0000-0000-000004000000}"/>
    <cellStyle name="Normal_RLSS_Sports_League_Set_UP" xfId="3" xr:uid="{00000000-0005-0000-0000-000005000000}"/>
    <cellStyle name="Normal_Sheet1" xfId="2" xr:uid="{00000000-0005-0000-0000-000006000000}"/>
  </cellStyles>
  <dxfs count="240">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bgColor theme="0"/>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bgColor rgb="FFFF0000"/>
        </patternFill>
      </fill>
    </dxf>
    <dxf>
      <fill>
        <patternFill>
          <bgColor theme="5" tint="0.39994506668294322"/>
        </patternFill>
      </fill>
    </dxf>
    <dxf>
      <fill>
        <patternFill>
          <bgColor theme="9" tint="-0.24994659260841701"/>
        </patternFill>
      </fill>
    </dxf>
    <dxf>
      <fill>
        <patternFill>
          <bgColor rgb="FFFFC000"/>
        </patternFill>
      </fill>
    </dxf>
    <dxf>
      <fill>
        <patternFill>
          <bgColor rgb="FF92D050"/>
        </patternFill>
      </fill>
    </dxf>
    <dxf>
      <fill>
        <patternFill>
          <bgColor rgb="FF00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0000"/>
        </patternFill>
      </fill>
    </dxf>
    <dxf>
      <fill>
        <patternFill>
          <bgColor theme="5" tint="0.39994506668294322"/>
        </patternFill>
      </fill>
    </dxf>
    <dxf>
      <fill>
        <patternFill>
          <bgColor theme="9" tint="-0.24994659260841701"/>
        </patternFill>
      </fill>
    </dxf>
    <dxf>
      <fill>
        <patternFill>
          <bgColor rgb="FFFFC000"/>
        </patternFill>
      </fill>
    </dxf>
    <dxf>
      <fill>
        <patternFill>
          <bgColor rgb="FF92D050"/>
        </patternFill>
      </fill>
    </dxf>
    <dxf>
      <fill>
        <patternFill>
          <bgColor rgb="FF00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0"/>
      </font>
      <fill>
        <patternFill>
          <bgColor rgb="FF002060"/>
        </patternFill>
      </fill>
      <border>
        <left style="thin">
          <color rgb="FF7030A0"/>
        </left>
        <right style="thin">
          <color rgb="FF7030A0"/>
        </right>
        <top style="thin">
          <color rgb="FF7030A0"/>
        </top>
        <bottom style="thin">
          <color rgb="FF7030A0"/>
        </bottom>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bgColor rgb="FFFF0000"/>
        </patternFill>
      </fill>
    </dxf>
    <dxf>
      <fill>
        <patternFill>
          <bgColor theme="5" tint="0.39994506668294322"/>
        </patternFill>
      </fill>
    </dxf>
    <dxf>
      <fill>
        <patternFill>
          <bgColor theme="9" tint="-0.24994659260841701"/>
        </patternFill>
      </fill>
    </dxf>
    <dxf>
      <fill>
        <patternFill>
          <bgColor rgb="FFFFC000"/>
        </patternFill>
      </fill>
    </dxf>
    <dxf>
      <fill>
        <patternFill>
          <bgColor rgb="FF92D050"/>
        </patternFill>
      </fill>
    </dxf>
    <dxf>
      <fill>
        <patternFill>
          <bgColor rgb="FF00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0000"/>
        </patternFill>
      </fill>
    </dxf>
    <dxf>
      <fill>
        <patternFill>
          <bgColor theme="5" tint="0.39994506668294322"/>
        </patternFill>
      </fill>
    </dxf>
    <dxf>
      <fill>
        <patternFill>
          <bgColor theme="9" tint="-0.24994659260841701"/>
        </patternFill>
      </fill>
    </dxf>
    <dxf>
      <fill>
        <patternFill>
          <bgColor rgb="FFFFC000"/>
        </patternFill>
      </fill>
    </dxf>
    <dxf>
      <fill>
        <patternFill>
          <bgColor rgb="FF92D050"/>
        </patternFill>
      </fill>
    </dxf>
    <dxf>
      <fill>
        <patternFill>
          <bgColor rgb="FF00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0000"/>
        </patternFill>
      </fill>
    </dxf>
    <dxf>
      <fill>
        <patternFill>
          <bgColor theme="5" tint="0.39994506668294322"/>
        </patternFill>
      </fill>
    </dxf>
    <dxf>
      <fill>
        <patternFill>
          <bgColor theme="9" tint="-0.24994659260841701"/>
        </patternFill>
      </fill>
    </dxf>
    <dxf>
      <fill>
        <patternFill>
          <bgColor rgb="FFFFC000"/>
        </patternFill>
      </fill>
    </dxf>
    <dxf>
      <fill>
        <patternFill>
          <bgColor rgb="FF92D050"/>
        </patternFill>
      </fill>
    </dxf>
    <dxf>
      <fill>
        <patternFill>
          <bgColor rgb="FF00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0"/>
      </font>
      <fill>
        <patternFill>
          <bgColor rgb="FF002060"/>
        </patternFill>
      </fill>
      <border>
        <left style="thin">
          <color rgb="FF7030A0"/>
        </left>
        <right style="thin">
          <color rgb="FF7030A0"/>
        </right>
        <top style="thin">
          <color rgb="FF7030A0"/>
        </top>
        <bottom style="thin">
          <color rgb="FF7030A0"/>
        </bottom>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bgColor rgb="FFFF0000"/>
        </patternFill>
      </fill>
    </dxf>
    <dxf>
      <fill>
        <patternFill>
          <bgColor theme="5" tint="0.39994506668294322"/>
        </patternFill>
      </fill>
    </dxf>
    <dxf>
      <fill>
        <patternFill>
          <bgColor theme="9" tint="-0.24994659260841701"/>
        </patternFill>
      </fill>
    </dxf>
    <dxf>
      <fill>
        <patternFill>
          <bgColor rgb="FFFFC000"/>
        </patternFill>
      </fill>
    </dxf>
    <dxf>
      <fill>
        <patternFill>
          <bgColor rgb="FF92D050"/>
        </patternFill>
      </fill>
    </dxf>
    <dxf>
      <fill>
        <patternFill>
          <bgColor rgb="FF00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0000"/>
        </patternFill>
      </fill>
    </dxf>
    <dxf>
      <fill>
        <patternFill>
          <bgColor theme="5" tint="0.39994506668294322"/>
        </patternFill>
      </fill>
    </dxf>
    <dxf>
      <fill>
        <patternFill>
          <bgColor theme="9" tint="-0.24994659260841701"/>
        </patternFill>
      </fill>
    </dxf>
    <dxf>
      <fill>
        <patternFill>
          <bgColor rgb="FFFFC000"/>
        </patternFill>
      </fill>
    </dxf>
    <dxf>
      <fill>
        <patternFill>
          <bgColor rgb="FF92D050"/>
        </patternFill>
      </fill>
    </dxf>
    <dxf>
      <fill>
        <patternFill>
          <bgColor rgb="FF00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ill>
        <patternFill>
          <bgColor rgb="FFFF0000"/>
        </patternFill>
      </fill>
    </dxf>
    <dxf>
      <fill>
        <patternFill>
          <bgColor theme="5" tint="0.39994506668294322"/>
        </patternFill>
      </fill>
    </dxf>
    <dxf>
      <fill>
        <patternFill>
          <bgColor theme="9" tint="-0.24994659260841701"/>
        </patternFill>
      </fill>
    </dxf>
    <dxf>
      <fill>
        <patternFill>
          <bgColor rgb="FFFFC000"/>
        </patternFill>
      </fill>
    </dxf>
    <dxf>
      <fill>
        <patternFill>
          <bgColor rgb="FF92D050"/>
        </patternFill>
      </fill>
    </dxf>
    <dxf>
      <fill>
        <patternFill>
          <bgColor rgb="FF00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0"/>
      </font>
      <fill>
        <patternFill>
          <bgColor rgb="FF002060"/>
        </patternFill>
      </fill>
      <border>
        <left style="thin">
          <color rgb="FF7030A0"/>
        </left>
        <right style="thin">
          <color rgb="FF7030A0"/>
        </right>
        <top style="thin">
          <color rgb="FF7030A0"/>
        </top>
        <bottom style="thin">
          <color rgb="FF7030A0"/>
        </bottom>
      </border>
    </dxf>
    <dxf>
      <fill>
        <patternFill>
          <bgColor rgb="FFFFC000"/>
        </patternFill>
      </fill>
      <border>
        <left style="thin">
          <color rgb="FFFFFF00"/>
        </left>
        <right style="thin">
          <color rgb="FFFFFF00"/>
        </right>
        <top style="thin">
          <color rgb="FFFFFF00"/>
        </top>
        <bottom style="thin">
          <color rgb="FFFFFF00"/>
        </bottom>
        <vertical/>
        <horizontal/>
      </border>
    </dxf>
    <dxf>
      <fill>
        <patternFill>
          <bgColor theme="0" tint="-0.34998626667073579"/>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499984740745262"/>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bgColor rgb="FFFF0000"/>
        </patternFill>
      </fill>
    </dxf>
    <dxf>
      <fill>
        <patternFill>
          <bgColor theme="5" tint="0.39994506668294322"/>
        </patternFill>
      </fill>
    </dxf>
    <dxf>
      <fill>
        <patternFill>
          <bgColor theme="9" tint="-0.24994659260841701"/>
        </patternFill>
      </fill>
    </dxf>
    <dxf>
      <fill>
        <patternFill>
          <bgColor rgb="FFFFC000"/>
        </patternFill>
      </fill>
    </dxf>
    <dxf>
      <fill>
        <patternFill>
          <bgColor rgb="FF92D050"/>
        </patternFill>
      </fill>
    </dxf>
    <dxf>
      <fill>
        <patternFill>
          <bgColor rgb="FF00FF00"/>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auto="1"/>
      </font>
      <fill>
        <patternFill patternType="none">
          <bgColor auto="1"/>
        </patternFill>
      </fill>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ont>
        <color theme="0"/>
      </font>
      <fill>
        <patternFill>
          <bgColor rgb="FF002060"/>
        </patternFill>
      </fill>
      <border>
        <left style="thin">
          <color rgb="FF7030A0"/>
        </left>
        <right style="thin">
          <color rgb="FF7030A0"/>
        </right>
        <top style="thin">
          <color rgb="FF7030A0"/>
        </top>
        <bottom style="thin">
          <color rgb="FF7030A0"/>
        </bottom>
        <vertical/>
        <horizontal/>
      </border>
    </dxf>
    <dxf>
      <font>
        <color rgb="FF9C6500"/>
      </font>
      <fill>
        <patternFill>
          <bgColor rgb="FFFFEB9C"/>
        </patternFill>
      </fill>
    </dxf>
    <dxf>
      <fill>
        <patternFill patternType="none">
          <bgColor auto="1"/>
        </patternFill>
      </fill>
      <border>
        <left style="thin">
          <color auto="1"/>
        </left>
        <right style="thin">
          <color auto="1"/>
        </right>
        <top style="thin">
          <color auto="1"/>
        </top>
        <bottom style="thin">
          <color auto="1"/>
        </bottom>
        <vertical/>
        <horizontal/>
      </border>
    </dxf>
    <dxf>
      <fill>
        <patternFill>
          <bgColor theme="1"/>
        </patternFill>
      </fill>
      <border>
        <left style="thin">
          <color theme="0"/>
        </left>
        <right style="thin">
          <color theme="0"/>
        </right>
        <top style="thin">
          <color theme="0"/>
        </top>
        <bottom style="thin">
          <color theme="0"/>
        </bottom>
        <vertical/>
        <horizontal/>
      </border>
    </dxf>
    <dxf>
      <font>
        <color rgb="FF9C0006"/>
      </font>
      <fill>
        <patternFill>
          <bgColor rgb="FFFFC7CE"/>
        </patternFill>
      </fill>
    </dxf>
    <dxf>
      <font>
        <color rgb="FF9C6500"/>
      </font>
      <fill>
        <patternFill>
          <bgColor rgb="FFFFEB9C"/>
        </patternFill>
      </fill>
    </dxf>
  </dxfs>
  <tableStyles count="0" defaultTableStyle="TableStyleMedium9" defaultPivotStyle="PivotStyleLight16"/>
  <colors>
    <mruColors>
      <color rgb="FFFFFF99"/>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06/relationships/attachedToolbars" Target="attachedToolbars.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152400</xdr:colOff>
          <xdr:row>17</xdr:row>
          <xdr:rowOff>0</xdr:rowOff>
        </xdr:from>
        <xdr:to>
          <xdr:col>11</xdr:col>
          <xdr:colOff>2438400</xdr:colOff>
          <xdr:row>23</xdr:row>
          <xdr:rowOff>9525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noFill/>
            <a:ln w="9525">
              <a:miter lim="800000"/>
              <a:headEnd/>
              <a:tailEnd/>
            </a:ln>
          </xdr:spPr>
          <xdr:txBody>
            <a:bodyPr vertOverflow="clip" wrap="square" lIns="45720" tIns="36576" rIns="45720" bIns="36576" anchor="ctr" upright="1"/>
            <a:lstStyle/>
            <a:p>
              <a:pPr algn="ctr" rtl="0">
                <a:defRPr sz="1000"/>
              </a:pPr>
              <a:r>
                <a:rPr lang="en-GB" sz="1800" b="0" i="0" u="none" strike="noStrike" baseline="0">
                  <a:solidFill>
                    <a:srgbClr val="000000"/>
                  </a:solidFill>
                  <a:latin typeface="Arial"/>
                  <a:cs typeface="Arial"/>
                </a:rPr>
                <a:t>Are Macros Enabled?</a:t>
              </a:r>
            </a:p>
            <a:p>
              <a:pPr algn="ctr" rtl="0">
                <a:defRPr sz="1000"/>
              </a:pPr>
              <a:r>
                <a:rPr lang="en-GB" sz="1800" b="0" i="0" u="none" strike="noStrike" baseline="0">
                  <a:solidFill>
                    <a:srgbClr val="000000"/>
                  </a:solidFill>
                  <a:latin typeface="Arial"/>
                  <a:cs typeface="Arial"/>
                </a:rPr>
                <a:t>Message will display if yes</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5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500-000003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500-000005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78" name="Button 6" hidden="1">
              <a:extLst>
                <a:ext uri="{63B3BB69-23CF-44E3-9099-C40C66FF867C}">
                  <a14:compatExt spid="_x0000_s3078"/>
                </a:ext>
                <a:ext uri="{FF2B5EF4-FFF2-40B4-BE49-F238E27FC236}">
                  <a16:creationId xmlns:a16="http://schemas.microsoft.com/office/drawing/2014/main" id="{00000000-0008-0000-0500-000006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500-000007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80" name="Button 8" hidden="1">
              <a:extLst>
                <a:ext uri="{63B3BB69-23CF-44E3-9099-C40C66FF867C}">
                  <a14:compatExt spid="_x0000_s3080"/>
                </a:ext>
                <a:ext uri="{FF2B5EF4-FFF2-40B4-BE49-F238E27FC236}">
                  <a16:creationId xmlns:a16="http://schemas.microsoft.com/office/drawing/2014/main" id="{00000000-0008-0000-0500-000008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500-000009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82" name="Button 10" hidden="1">
              <a:extLst>
                <a:ext uri="{63B3BB69-23CF-44E3-9099-C40C66FF867C}">
                  <a14:compatExt spid="_x0000_s3082"/>
                </a:ext>
                <a:ext uri="{FF2B5EF4-FFF2-40B4-BE49-F238E27FC236}">
                  <a16:creationId xmlns:a16="http://schemas.microsoft.com/office/drawing/2014/main" id="{00000000-0008-0000-0500-00000A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83" name="Button 11" hidden="1">
              <a:extLst>
                <a:ext uri="{63B3BB69-23CF-44E3-9099-C40C66FF867C}">
                  <a14:compatExt spid="_x0000_s3083"/>
                </a:ext>
                <a:ext uri="{FF2B5EF4-FFF2-40B4-BE49-F238E27FC236}">
                  <a16:creationId xmlns:a16="http://schemas.microsoft.com/office/drawing/2014/main" id="{00000000-0008-0000-0500-00000B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84" name="Button 12" hidden="1">
              <a:extLst>
                <a:ext uri="{63B3BB69-23CF-44E3-9099-C40C66FF867C}">
                  <a14:compatExt spid="_x0000_s3084"/>
                </a:ext>
                <a:ext uri="{FF2B5EF4-FFF2-40B4-BE49-F238E27FC236}">
                  <a16:creationId xmlns:a16="http://schemas.microsoft.com/office/drawing/2014/main" id="{00000000-0008-0000-0500-00000C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85" name="Button 13" hidden="1">
              <a:extLst>
                <a:ext uri="{63B3BB69-23CF-44E3-9099-C40C66FF867C}">
                  <a14:compatExt spid="_x0000_s3085"/>
                </a:ext>
                <a:ext uri="{FF2B5EF4-FFF2-40B4-BE49-F238E27FC236}">
                  <a16:creationId xmlns:a16="http://schemas.microsoft.com/office/drawing/2014/main" id="{00000000-0008-0000-0500-00000D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86" name="Button 14" hidden="1">
              <a:extLst>
                <a:ext uri="{63B3BB69-23CF-44E3-9099-C40C66FF867C}">
                  <a14:compatExt spid="_x0000_s3086"/>
                </a:ext>
                <a:ext uri="{FF2B5EF4-FFF2-40B4-BE49-F238E27FC236}">
                  <a16:creationId xmlns:a16="http://schemas.microsoft.com/office/drawing/2014/main" id="{00000000-0008-0000-0500-00000E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87" name="Button 15" hidden="1">
              <a:extLst>
                <a:ext uri="{63B3BB69-23CF-44E3-9099-C40C66FF867C}">
                  <a14:compatExt spid="_x0000_s3087"/>
                </a:ext>
                <a:ext uri="{FF2B5EF4-FFF2-40B4-BE49-F238E27FC236}">
                  <a16:creationId xmlns:a16="http://schemas.microsoft.com/office/drawing/2014/main" id="{00000000-0008-0000-0500-00000F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0</xdr:row>
          <xdr:rowOff>0</xdr:rowOff>
        </xdr:from>
        <xdr:to>
          <xdr:col>8</xdr:col>
          <xdr:colOff>333375</xdr:colOff>
          <xdr:row>0</xdr:row>
          <xdr:rowOff>0</xdr:rowOff>
        </xdr:to>
        <xdr:sp macro="" textlink="">
          <xdr:nvSpPr>
            <xdr:cNvPr id="3088" name="Button 16" hidden="1">
              <a:extLst>
                <a:ext uri="{63B3BB69-23CF-44E3-9099-C40C66FF867C}">
                  <a14:compatExt spid="_x0000_s3088"/>
                </a:ext>
                <a:ext uri="{FF2B5EF4-FFF2-40B4-BE49-F238E27FC236}">
                  <a16:creationId xmlns:a16="http://schemas.microsoft.com/office/drawing/2014/main" id="{00000000-0008-0000-0500-000010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304800</xdr:colOff>
          <xdr:row>4</xdr:row>
          <xdr:rowOff>66675</xdr:rowOff>
        </xdr:from>
        <xdr:to>
          <xdr:col>31</xdr:col>
          <xdr:colOff>381000</xdr:colOff>
          <xdr:row>7</xdr:row>
          <xdr:rowOff>66675</xdr:rowOff>
        </xdr:to>
        <xdr:sp macro="" textlink="">
          <xdr:nvSpPr>
            <xdr:cNvPr id="3089" name="Button 17" hidden="1">
              <a:extLst>
                <a:ext uri="{63B3BB69-23CF-44E3-9099-C40C66FF867C}">
                  <a14:compatExt spid="_x0000_s3089"/>
                </a:ext>
                <a:ext uri="{FF2B5EF4-FFF2-40B4-BE49-F238E27FC236}">
                  <a16:creationId xmlns:a16="http://schemas.microsoft.com/office/drawing/2014/main" id="{00000000-0008-0000-0500-00001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Sort Judges</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314325</xdr:colOff>
          <xdr:row>4</xdr:row>
          <xdr:rowOff>0</xdr:rowOff>
        </xdr:from>
        <xdr:to>
          <xdr:col>8</xdr:col>
          <xdr:colOff>333375</xdr:colOff>
          <xdr:row>6</xdr:row>
          <xdr:rowOff>57150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xdr:row>
          <xdr:rowOff>0</xdr:rowOff>
        </xdr:from>
        <xdr:to>
          <xdr:col>8</xdr:col>
          <xdr:colOff>333375</xdr:colOff>
          <xdr:row>6</xdr:row>
          <xdr:rowOff>57150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xdr:row>
          <xdr:rowOff>0</xdr:rowOff>
        </xdr:from>
        <xdr:to>
          <xdr:col>8</xdr:col>
          <xdr:colOff>333375</xdr:colOff>
          <xdr:row>6</xdr:row>
          <xdr:rowOff>57150</xdr:rowOff>
        </xdr:to>
        <xdr:sp macro="" textlink="">
          <xdr:nvSpPr>
            <xdr:cNvPr id="7171" name="Button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xdr:row>
          <xdr:rowOff>0</xdr:rowOff>
        </xdr:from>
        <xdr:to>
          <xdr:col>8</xdr:col>
          <xdr:colOff>333375</xdr:colOff>
          <xdr:row>6</xdr:row>
          <xdr:rowOff>57150</xdr:rowOff>
        </xdr:to>
        <xdr:sp macro="" textlink="">
          <xdr:nvSpPr>
            <xdr:cNvPr id="7173" name="Button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xdr:row>
          <xdr:rowOff>0</xdr:rowOff>
        </xdr:from>
        <xdr:to>
          <xdr:col>8</xdr:col>
          <xdr:colOff>333375</xdr:colOff>
          <xdr:row>6</xdr:row>
          <xdr:rowOff>57150</xdr:rowOff>
        </xdr:to>
        <xdr:sp macro="" textlink="">
          <xdr:nvSpPr>
            <xdr:cNvPr id="7174" name="Button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314325</xdr:colOff>
          <xdr:row>4</xdr:row>
          <xdr:rowOff>0</xdr:rowOff>
        </xdr:from>
        <xdr:to>
          <xdr:col>8</xdr:col>
          <xdr:colOff>333375</xdr:colOff>
          <xdr:row>6</xdr:row>
          <xdr:rowOff>57150</xdr:rowOff>
        </xdr:to>
        <xdr:sp macro="" textlink="">
          <xdr:nvSpPr>
            <xdr:cNvPr id="7175" name="Button 7" hidden="1">
              <a:extLst>
                <a:ext uri="{63B3BB69-23CF-44E3-9099-C40C66FF867C}">
                  <a14:compatExt spid="_x0000_s7175"/>
                </a:ext>
                <a:ext uri="{FF2B5EF4-FFF2-40B4-BE49-F238E27FC236}">
                  <a16:creationId xmlns:a16="http://schemas.microsoft.com/office/drawing/2014/main" id="{00000000-0008-0000-0600-00000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314325</xdr:colOff>
          <xdr:row>4</xdr:row>
          <xdr:rowOff>0</xdr:rowOff>
        </xdr:from>
        <xdr:to>
          <xdr:col>8</xdr:col>
          <xdr:colOff>333375</xdr:colOff>
          <xdr:row>6</xdr:row>
          <xdr:rowOff>57150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7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Set Colums</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152400</xdr:colOff>
          <xdr:row>47</xdr:row>
          <xdr:rowOff>66675</xdr:rowOff>
        </xdr:from>
        <xdr:to>
          <xdr:col>2</xdr:col>
          <xdr:colOff>600075</xdr:colOff>
          <xdr:row>49</xdr:row>
          <xdr:rowOff>152400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0F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Print 1 per Club</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2</xdr:row>
          <xdr:rowOff>19050</xdr:rowOff>
        </xdr:from>
        <xdr:to>
          <xdr:col>2</xdr:col>
          <xdr:colOff>733425</xdr:colOff>
          <xdr:row>3</xdr:row>
          <xdr:rowOff>171450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13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a:cs typeface="Calibri"/>
                </a:rPr>
                <a:t>PreCheck RLSSNo Format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2</xdr:row>
          <xdr:rowOff>9525</xdr:rowOff>
        </xdr:from>
        <xdr:to>
          <xdr:col>6</xdr:col>
          <xdr:colOff>819150</xdr:colOff>
          <xdr:row>4</xdr:row>
          <xdr:rowOff>19050</xdr:rowOff>
        </xdr:to>
        <xdr:sp macro="" textlink="">
          <xdr:nvSpPr>
            <xdr:cNvPr id="10242" name="Button 2" hidden="1">
              <a:extLst>
                <a:ext uri="{63B3BB69-23CF-44E3-9099-C40C66FF867C}">
                  <a14:compatExt spid="_x0000_s10242"/>
                </a:ext>
                <a:ext uri="{FF2B5EF4-FFF2-40B4-BE49-F238E27FC236}">
                  <a16:creationId xmlns:a16="http://schemas.microsoft.com/office/drawing/2014/main" id="{00000000-0008-0000-1300-00000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a:cs typeface="Calibri"/>
                </a:rPr>
                <a:t>Create XML for Export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247650</xdr:colOff>
          <xdr:row>56</xdr:row>
          <xdr:rowOff>28575</xdr:rowOff>
        </xdr:from>
        <xdr:to>
          <xdr:col>3</xdr:col>
          <xdr:colOff>19050</xdr:colOff>
          <xdr:row>58</xdr:row>
          <xdr:rowOff>142875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17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Print 1 per Club</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Oliver/MyDocuments/bulsca/wwwroot/Excel/league_results/12_13/Warwick_12_13-from%20club.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Instructions"/>
      <sheetName val="Set UP"/>
      <sheetName val="Wet Incident"/>
      <sheetName val="Dry Incident"/>
      <sheetName val="Extra Incident"/>
      <sheetName val="RopeThrow"/>
      <sheetName val="Swim&amp;Tow"/>
      <sheetName val="Medley"/>
      <sheetName val="Manikin Carry"/>
      <sheetName val="Obstacle"/>
      <sheetName val="Competition Places"/>
      <sheetName val="A Places"/>
      <sheetName val="B Places"/>
      <sheetName val="Freshers Places"/>
      <sheetName val="Competition Results"/>
      <sheetName val="League Results"/>
      <sheetName val="Freshers Results"/>
      <sheetName val="RLSS SPORTRS LEAGUE"/>
    </sheetNames>
    <sheetDataSet>
      <sheetData sheetId="0" refreshError="1"/>
      <sheetData sheetId="1" refreshError="1"/>
      <sheetData sheetId="2">
        <row r="7">
          <cell r="D7" t="str">
            <v>Loughborough University</v>
          </cell>
        </row>
        <row r="8">
          <cell r="D8" t="str">
            <v>London Universities</v>
          </cell>
        </row>
        <row r="9">
          <cell r="D9" t="str">
            <v>University of St Andrews</v>
          </cell>
        </row>
        <row r="10">
          <cell r="D10" t="str">
            <v>University of Birmingham</v>
          </cell>
        </row>
        <row r="11">
          <cell r="D11" t="str">
            <v>Loughborough University</v>
          </cell>
        </row>
        <row r="12">
          <cell r="D12" t="str">
            <v>University Of Warwick</v>
          </cell>
        </row>
        <row r="13">
          <cell r="D13" t="str">
            <v>London Universities</v>
          </cell>
        </row>
        <row r="14">
          <cell r="D14" t="str">
            <v>University Of Warwick</v>
          </cell>
        </row>
        <row r="15">
          <cell r="D15" t="str">
            <v>University Of Warwick</v>
          </cell>
        </row>
        <row r="16">
          <cell r="D16" t="str">
            <v>Loughborough University</v>
          </cell>
        </row>
        <row r="17">
          <cell r="D17" t="str">
            <v>Oxbridge-A combined Club of University of Oxford and University of Cambridge</v>
          </cell>
        </row>
        <row r="18">
          <cell r="D18" t="str">
            <v>University Of Warwick</v>
          </cell>
        </row>
        <row r="19">
          <cell r="D19" t="str">
            <v>University Of Nottingham</v>
          </cell>
        </row>
        <row r="20">
          <cell r="D20" t="str">
            <v>Bristol University</v>
          </cell>
        </row>
        <row r="21">
          <cell r="D21" t="str">
            <v>University of Birmingham</v>
          </cell>
        </row>
        <row r="22">
          <cell r="D22" t="str">
            <v>University of Birmingham</v>
          </cell>
        </row>
        <row r="23">
          <cell r="D23" t="str">
            <v>University Of Nottingham</v>
          </cell>
        </row>
        <row r="24">
          <cell r="D24" t="str">
            <v>University Of Warwick</v>
          </cell>
        </row>
        <row r="25">
          <cell r="D25" t="str">
            <v>Oxbridge-A combined Club of University of Oxford and University of Cambridge</v>
          </cell>
        </row>
        <row r="26">
          <cell r="D26" t="str">
            <v>University of Southampton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trlProp" Target="../ctrlProps/ctrlProp2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26.xml"/><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ctrlProp" Target="../ctrlProps/ctrlProp27.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1.bin"/><Relationship Id="rId4" Type="http://schemas.openxmlformats.org/officeDocument/2006/relationships/ctrlProp" Target="../ctrlProps/ctrlProp28.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 Type="http://schemas.openxmlformats.org/officeDocument/2006/relationships/drawing" Target="../drawings/drawing2.xml"/><Relationship Id="rId16" Type="http://schemas.openxmlformats.org/officeDocument/2006/relationships/ctrlProp" Target="../ctrlProps/ctrlProp14.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2.xml"/><Relationship Id="rId3" Type="http://schemas.openxmlformats.org/officeDocument/2006/relationships/vmlDrawing" Target="../drawings/vmlDrawing3.vml"/><Relationship Id="rId7" Type="http://schemas.openxmlformats.org/officeDocument/2006/relationships/ctrlProp" Target="../ctrlProps/ctrlProp21.xml"/><Relationship Id="rId2" Type="http://schemas.openxmlformats.org/officeDocument/2006/relationships/drawing" Target="../drawings/drawing3.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 Id="rId9" Type="http://schemas.openxmlformats.org/officeDocument/2006/relationships/ctrlProp" Target="../ctrlProps/ctrlProp2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2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2"/>
  <sheetViews>
    <sheetView zoomScale="50" zoomScaleNormal="50" workbookViewId="0">
      <selection activeCell="E23" sqref="E23"/>
    </sheetView>
  </sheetViews>
  <sheetFormatPr defaultColWidth="9.140625" defaultRowHeight="18" x14ac:dyDescent="0.25"/>
  <cols>
    <col min="1" max="1" width="9.140625" style="408"/>
    <col min="2" max="2" width="68.42578125" style="394" customWidth="1"/>
    <col min="3" max="3" width="9.140625" style="385"/>
    <col min="4" max="4" width="12.28515625" style="411" customWidth="1"/>
    <col min="5" max="5" width="69.140625" style="385" customWidth="1"/>
    <col min="6" max="6" width="39.28515625" style="385" customWidth="1"/>
    <col min="7" max="10" width="9.140625" style="385"/>
    <col min="11" max="16384" width="9.140625" style="406"/>
  </cols>
  <sheetData>
    <row r="1" spans="1:5" x14ac:dyDescent="0.25">
      <c r="A1" s="414" t="s">
        <v>552</v>
      </c>
      <c r="B1" s="415"/>
      <c r="D1" s="409"/>
    </row>
    <row r="2" spans="1:5" x14ac:dyDescent="0.25">
      <c r="A2" s="416" t="s">
        <v>592</v>
      </c>
      <c r="B2" s="417"/>
      <c r="D2" s="410" t="s">
        <v>613</v>
      </c>
    </row>
    <row r="3" spans="1:5" ht="26.25" x14ac:dyDescent="0.25">
      <c r="A3" s="387" t="str">
        <f>DQ_Codes!M2</f>
        <v>DQ1</v>
      </c>
      <c r="B3" s="390" t="str">
        <f>IFERROR(VLOOKUP(VALUE(MID(A3,3,LEN(A3)-2)),DQ_Codes!A:B,2),"")</f>
        <v>Not completing the event in accordance with the event description or general rules.</v>
      </c>
      <c r="D3" s="387" t="str">
        <f>DQ_Codes!U2</f>
        <v xml:space="preserve"> P701</v>
      </c>
      <c r="E3" s="390" t="str">
        <f>IFERROR(VLOOKUP(VALUE(MID(D3,3,LEN(D3)-2)),DQ_Codes!A:B,2),"")</f>
        <v>Communication from “dead” team members and the team may result in a penalty to be decided by the Head SERC Official.</v>
      </c>
    </row>
    <row r="4" spans="1:5" ht="166.5" x14ac:dyDescent="0.25">
      <c r="A4" s="387" t="str">
        <f>DQ_Codes!M3</f>
        <v>DQ2</v>
      </c>
      <c r="B4" s="390" t="str">
        <f>IFERROR(VLOOKUP(VALUE(MID(A4,3,LEN(A4)-2)),DQ_Codes!A:B,2),"")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c r="D4" s="387" t="str">
        <f>DQ_Codes!U3</f>
        <v xml:space="preserve"> P702</v>
      </c>
      <c r="E4" s="390" t="str">
        <f>IFERROR(VLOOKUP(VALUE(MID(D4,3,LEN(D4)-2)),DQ_Codes!A:B,2),"")</f>
        <v>Entering/Excitting through an ‘out of bounds’ section</v>
      </c>
    </row>
    <row r="5" spans="1:5" ht="26.25" x14ac:dyDescent="0.25">
      <c r="A5" s="387" t="str">
        <f>DQ_Codes!M4</f>
        <v>DQ3</v>
      </c>
      <c r="B5" s="390" t="str">
        <f>IFERROR(VLOOKUP(VALUE(MID(A5,3,LEN(A5)-2)),DQ_Codes!A:B,2),"")</f>
        <v xml:space="preserve">Competitors may not be permitted to start in an event if they are late reporting to the marshalling area. </v>
      </c>
      <c r="D5" s="411" t="str">
        <f>DQ_Codes!U4</f>
        <v/>
      </c>
      <c r="E5" s="394" t="str">
        <f>IFERROR(VLOOKUP(VALUE(MID(D5,3,LEN(D5)-2)),DQ_Codes!A:B,2),"")</f>
        <v/>
      </c>
    </row>
    <row r="6" spans="1:5" x14ac:dyDescent="0.25">
      <c r="A6" s="387" t="str">
        <f>DQ_Codes!M5</f>
        <v>DQ4</v>
      </c>
      <c r="B6" s="390" t="str">
        <f>IFERROR(VLOOKUP(VALUE(MID(A6,3,LEN(A6)-2)),DQ_Codes!A:B,2),"")</f>
        <v xml:space="preserve">A competitor or team absent from the start of an event shall be disqualified </v>
      </c>
      <c r="D6" s="411" t="str">
        <f>DQ_Codes!U5</f>
        <v/>
      </c>
      <c r="E6" s="394" t="str">
        <f>IFERROR(VLOOKUP(VALUE(MID(D6,3,LEN(D6)-2)),DQ_Codes!A:B,2),"")</f>
        <v/>
      </c>
    </row>
    <row r="7" spans="1:5" ht="39" x14ac:dyDescent="0.25">
      <c r="A7" s="387" t="str">
        <f>DQ_Codes!M6</f>
        <v>DQ5</v>
      </c>
      <c r="B7" s="390" t="str">
        <f>IFERROR(VLOOKUP(VALUE(MID(A7,3,LEN(A7)-2)),DQ_Codes!A:B,2),"")</f>
        <v xml:space="preserve">Activities that result in wilful damage to the venue sites, accommodation sites or the property of others will result in disqualification of the individuals involved from competition. </v>
      </c>
      <c r="D7" s="411" t="str">
        <f>DQ_Codes!U6</f>
        <v/>
      </c>
      <c r="E7" s="394" t="str">
        <f>IFERROR(VLOOKUP(VALUE(MID(D7,3,LEN(D7)-2)),DQ_Codes!A:B,2),"")</f>
        <v/>
      </c>
    </row>
    <row r="8" spans="1:5" x14ac:dyDescent="0.25">
      <c r="A8" s="387" t="str">
        <f>DQ_Codes!M7</f>
        <v>DQ6</v>
      </c>
      <c r="B8" s="390" t="str">
        <f>IFERROR(VLOOKUP(VALUE(MID(A8,3,LEN(A8)-2)),DQ_Codes!A:B,2),"")</f>
        <v xml:space="preserve">Abuse of officials may result in disqualification from the competition. </v>
      </c>
      <c r="D8" s="411" t="str">
        <f>DQ_Codes!U7</f>
        <v/>
      </c>
      <c r="E8" s="394" t="str">
        <f>IFERROR(VLOOKUP(VALUE(MID(D8,3,LEN(D8)-2)),DQ_Codes!A:B,2),"")</f>
        <v/>
      </c>
    </row>
    <row r="9" spans="1:5" ht="39" x14ac:dyDescent="0.25">
      <c r="A9" s="387" t="str">
        <f>DQ_Codes!M8</f>
        <v>DQ7</v>
      </c>
      <c r="B9" s="390" t="str">
        <f>IFERROR(VLOOKUP(VALUE(MID(A9,3,LEN(A9)-2)),DQ_Codes!A:B,2),"")</f>
        <v xml:space="preserve">Using sticky, tacky or adhesive substances (liquid, solid or aerosol) on hands or feet, or on the manikin or rescue tube to improve grip or push off the bottom of the pool. </v>
      </c>
      <c r="D9" s="411" t="str">
        <f>DQ_Codes!U8</f>
        <v/>
      </c>
      <c r="E9" s="394" t="str">
        <f>IFERROR(VLOOKUP(VALUE(MID(D9,3,LEN(D9)-2)),DQ_Codes!A:B,2),"")</f>
        <v/>
      </c>
    </row>
    <row r="10" spans="1:5" x14ac:dyDescent="0.25">
      <c r="A10" s="387" t="str">
        <f>DQ_Codes!M9</f>
        <v>DQ101</v>
      </c>
      <c r="B10" s="390" t="str">
        <f>IFERROR(VLOOKUP(VALUE(MID(A10,3,LEN(A10)-2)),DQ_Codes!A:B,2),"")</f>
        <v>Swimwear must conform to FINA standards</v>
      </c>
      <c r="D10" s="411" t="str">
        <f>DQ_Codes!U9</f>
        <v/>
      </c>
      <c r="E10" s="394" t="str">
        <f>IFERROR(VLOOKUP(VALUE(MID(D10,3,LEN(D10)-2)),DQ_Codes!A:B,2),"")</f>
        <v/>
      </c>
    </row>
    <row r="11" spans="1:5" ht="26.25" x14ac:dyDescent="0.25">
      <c r="A11" s="387" t="str">
        <f>DQ_Codes!M10</f>
        <v>DQ102</v>
      </c>
      <c r="B11" s="390" t="str">
        <f>IFERROR(VLOOKUP(VALUE(MID(A11,3,LEN(A11)-2)),DQ_Codes!A:B,2),"")</f>
        <v xml:space="preserve">All teams shall be made up of four individuals, comprising of at least one male and at least one female. </v>
      </c>
      <c r="D11" s="411" t="str">
        <f>DQ_Codes!U10</f>
        <v/>
      </c>
      <c r="E11" s="394" t="str">
        <f>IFERROR(VLOOKUP(VALUE(MID(D11,3,LEN(D11)-2)),DQ_Codes!A:B,2),"")</f>
        <v/>
      </c>
    </row>
    <row r="12" spans="1:5" ht="26.25" x14ac:dyDescent="0.25">
      <c r="A12" s="387" t="str">
        <f>DQ_Codes!M11</f>
        <v>DQ103</v>
      </c>
      <c r="B12" s="390" t="str">
        <f>IFERROR(VLOOKUP(VALUE(MID(A12,3,LEN(A12)-2)),DQ_Codes!A:B,2),"")</f>
        <v>Failure of a competitor to wear an appropriate swimming hat may result in disqualification</v>
      </c>
      <c r="D12" s="411" t="str">
        <f>DQ_Codes!U11</f>
        <v/>
      </c>
      <c r="E12" s="394" t="str">
        <f>IFERROR(VLOOKUP(VALUE(MID(D12,3,LEN(D12)-2)),DQ_Codes!A:B,2),"")</f>
        <v/>
      </c>
    </row>
    <row r="13" spans="1:5" ht="26.25" x14ac:dyDescent="0.25">
      <c r="A13" s="387" t="str">
        <f>DQ_Codes!M12</f>
        <v>DQ104</v>
      </c>
      <c r="B13" s="390" t="str">
        <f>IFERROR(VLOOKUP(VALUE(MID(A13,3,LEN(A13)-2)),DQ_Codes!A:B,2),"")</f>
        <v xml:space="preserve">Failure of a competitor to remove jewellery that may pose a risk to any competitors, spectators, actors, or officials </v>
      </c>
      <c r="D13" s="411" t="str">
        <f>DQ_Codes!U12</f>
        <v/>
      </c>
      <c r="E13" s="394" t="str">
        <f>IFERROR(VLOOKUP(VALUE(MID(D13,3,LEN(D13)-2)),DQ_Codes!A:B,2),"")</f>
        <v/>
      </c>
    </row>
    <row r="14" spans="1:5" ht="26.25" x14ac:dyDescent="0.25">
      <c r="A14" s="387" t="str">
        <f>DQ_Codes!M13</f>
        <v>DQ105</v>
      </c>
      <c r="B14" s="390" t="str">
        <f>IFERROR(VLOOKUP(VALUE(MID(A14,3,LEN(A14)-2)),DQ_Codes!A:B,2),"")</f>
        <v>Failing to follow the instruction of a Marshall or Official may result in disqualification</v>
      </c>
      <c r="D14" s="411" t="str">
        <f>DQ_Codes!U13</f>
        <v/>
      </c>
      <c r="E14" s="394" t="str">
        <f>IFERROR(VLOOKUP(VALUE(MID(D14,3,LEN(D14)-2)),DQ_Codes!A:B,2),"")</f>
        <v/>
      </c>
    </row>
    <row r="15" spans="1:5" ht="26.25" x14ac:dyDescent="0.25">
      <c r="A15" s="387" t="str">
        <f>DQ_Codes!M14</f>
        <v>DQ106</v>
      </c>
      <c r="B15" s="390" t="str">
        <f>IFERROR(VLOOKUP(VALUE(MID(A15,3,LEN(A15)-2)),DQ_Codes!A:B,2),"")</f>
        <v>Delaying the start, for wilfully disobeying an instruction, or for any other misconduct taking place at the start.</v>
      </c>
      <c r="D15" s="411" t="str">
        <f>DQ_Codes!U14</f>
        <v/>
      </c>
      <c r="E15" s="394" t="str">
        <f>IFERROR(VLOOKUP(VALUE(MID(D15,3,LEN(D15)-2)),DQ_Codes!A:B,2),"")</f>
        <v/>
      </c>
    </row>
    <row r="16" spans="1:5" ht="26.25" x14ac:dyDescent="0.25">
      <c r="A16" s="387" t="str">
        <f>DQ_Codes!M15</f>
        <v>DQ301</v>
      </c>
      <c r="B16" s="390" t="str">
        <f>IFERROR(VLOOKUP(VALUE(MID(A16,3,LEN(A16)-2)),DQ_Codes!A:B,2),"")</f>
        <v>Performing cardiopulmonary resuscitation, abdominal thrusts, back blows and/or expired air ventilation on a human actor.</v>
      </c>
      <c r="D16" s="411" t="str">
        <f>DQ_Codes!U15</f>
        <v/>
      </c>
      <c r="E16" s="394" t="str">
        <f>IFERROR(VLOOKUP(VALUE(MID(D16,3,LEN(D16)-2)),DQ_Codes!A:B,2),"")</f>
        <v/>
      </c>
    </row>
    <row r="17" spans="1:5" x14ac:dyDescent="0.25">
      <c r="A17" s="387" t="str">
        <f>DQ_Codes!M16</f>
        <v>DQ302</v>
      </c>
      <c r="B17" s="390" t="str">
        <f>IFERROR(VLOOKUP(VALUE(MID(A17,3,LEN(A17)-2)),DQ_Codes!A:B,2),"")</f>
        <v xml:space="preserve">Corrective goggles or masks are not permitted in either SERC </v>
      </c>
      <c r="D17" s="411" t="str">
        <f>DQ_Codes!U16</f>
        <v/>
      </c>
      <c r="E17" s="394" t="str">
        <f>IFERROR(VLOOKUP(VALUE(MID(D17,3,LEN(D17)-2)),DQ_Codes!A:B,2),"")</f>
        <v/>
      </c>
    </row>
    <row r="18" spans="1:5" x14ac:dyDescent="0.25">
      <c r="A18" s="387" t="str">
        <f>DQ_Codes!M17</f>
        <v>DQ303</v>
      </c>
      <c r="B18" s="390" t="str">
        <f>IFERROR(VLOOKUP(VALUE(MID(A18,3,LEN(A18)-2)),DQ_Codes!A:B,2),"")</f>
        <v xml:space="preserve">Receiving outside assistance, direction, or advice. </v>
      </c>
      <c r="D18" s="411" t="str">
        <f>DQ_Codes!U17</f>
        <v/>
      </c>
      <c r="E18" s="394" t="str">
        <f>IFERROR(VLOOKUP(VALUE(MID(D18,3,LEN(D18)-2)),DQ_Codes!A:B,2),"")</f>
        <v/>
      </c>
    </row>
    <row r="19" spans="1:5" ht="26.25" x14ac:dyDescent="0.25">
      <c r="A19" s="387" t="str">
        <f>DQ_Codes!M18</f>
        <v>DQ304</v>
      </c>
      <c r="B19" s="390" t="str">
        <f>IFERROR(VLOOKUP(VALUE(MID(A19,3,LEN(A19)-2)),DQ_Codes!A:B,2),"")</f>
        <v>Taking any telecommunication device into the security area. (applies to all  teams from each club).)</v>
      </c>
      <c r="D19" s="411" t="str">
        <f>DQ_Codes!U18</f>
        <v/>
      </c>
      <c r="E19" s="394" t="str">
        <f>IFERROR(VLOOKUP(VALUE(MID(D19,3,LEN(D19)-2)),DQ_Codes!A:B,2),"")</f>
        <v/>
      </c>
    </row>
    <row r="20" spans="1:5" x14ac:dyDescent="0.25">
      <c r="A20" s="387" t="str">
        <f>DQ_Codes!M19</f>
        <v>DQ305</v>
      </c>
      <c r="B20" s="390" t="str">
        <f>IFERROR(VLOOKUP(VALUE(MID(A20,3,LEN(A20)-2)),DQ_Codes!A:B,2),"")</f>
        <v>Using any equipment not provided as part of the competition. </v>
      </c>
      <c r="D20" s="411" t="str">
        <f>DQ_Codes!U19</f>
        <v/>
      </c>
      <c r="E20" s="394" t="str">
        <f>IFERROR(VLOOKUP(VALUE(MID(D20,3,LEN(D20)-2)),DQ_Codes!A:B,2),"")</f>
        <v/>
      </c>
    </row>
    <row r="21" spans="1:5" x14ac:dyDescent="0.25">
      <c r="A21" s="387" t="str">
        <f>DQ_Codes!M20</f>
        <v>DQ306</v>
      </c>
      <c r="B21" s="390" t="str">
        <f>IFERROR(VLOOKUP(VALUE(MID(A21,3,LEN(A21)-2)),DQ_Codes!A:B,2),"")</f>
        <v>Competitors who verbally or physically abuse a victim.</v>
      </c>
      <c r="D21" s="411" t="str">
        <f>DQ_Codes!U20</f>
        <v/>
      </c>
      <c r="E21" s="394" t="str">
        <f>IFERROR(VLOOKUP(VALUE(MID(D21,3,LEN(D21)-2)),DQ_Codes!A:B,2),"")</f>
        <v/>
      </c>
    </row>
    <row r="22" spans="1:5" x14ac:dyDescent="0.25">
      <c r="A22" s="408" t="str">
        <f>DQ_Codes!M21</f>
        <v/>
      </c>
      <c r="B22" s="394" t="str">
        <f>IFERROR(VLOOKUP(VALUE(MID(A22,3,LEN(A22)-2)),DQ_Codes!A:B,2),"")</f>
        <v/>
      </c>
      <c r="D22" s="411">
        <f>DQ_Codes!U21</f>
        <v>0</v>
      </c>
      <c r="E22" s="394" t="str">
        <f>IFERROR(VLOOKUP(VALUE(MID(D22,3,LEN(D22)-2)),DQ_Codes!A:B,2),"")</f>
        <v/>
      </c>
    </row>
    <row r="23" spans="1:5" x14ac:dyDescent="0.25">
      <c r="A23" s="408" t="str">
        <f>DQ_Codes!M22</f>
        <v/>
      </c>
      <c r="B23" s="394" t="str">
        <f>IFERROR(VLOOKUP(VALUE(MID(A23,3,LEN(A23)-2)),DQ_Codes!A:B,2),"")</f>
        <v/>
      </c>
      <c r="D23" s="411">
        <f>DQ_Codes!U22</f>
        <v>0</v>
      </c>
      <c r="E23" s="394" t="str">
        <f>IFERROR(VLOOKUP(VALUE(MID(D23,3,LEN(D23)-2)),DQ_Codes!A:B,2),"")</f>
        <v/>
      </c>
    </row>
    <row r="24" spans="1:5" x14ac:dyDescent="0.25">
      <c r="A24" s="408" t="str">
        <f>DQ_Codes!M23</f>
        <v/>
      </c>
      <c r="B24" s="394" t="str">
        <f>IFERROR(VLOOKUP(VALUE(MID(A24,3,LEN(A24)-2)),DQ_Codes!A:B,2),"")</f>
        <v/>
      </c>
      <c r="D24" s="411">
        <f>DQ_Codes!U23</f>
        <v>0</v>
      </c>
      <c r="E24" s="394" t="str">
        <f>IFERROR(VLOOKUP(VALUE(MID(D24,3,LEN(D24)-2)),DQ_Codes!A:B,2),"")</f>
        <v/>
      </c>
    </row>
    <row r="25" spans="1:5" x14ac:dyDescent="0.25">
      <c r="A25" s="408" t="str">
        <f>DQ_Codes!M24</f>
        <v/>
      </c>
      <c r="B25" s="394" t="str">
        <f>IFERROR(VLOOKUP(VALUE(MID(A25,3,LEN(A25)-2)),DQ_Codes!A:B,2),"")</f>
        <v/>
      </c>
      <c r="D25" s="411">
        <f>DQ_Codes!U24</f>
        <v>0</v>
      </c>
      <c r="E25" s="394" t="str">
        <f>IFERROR(VLOOKUP(VALUE(MID(D25,3,LEN(D25)-2)),DQ_Codes!A:B,2),"")</f>
        <v/>
      </c>
    </row>
    <row r="26" spans="1:5" x14ac:dyDescent="0.25">
      <c r="A26" s="408" t="str">
        <f>DQ_Codes!M25</f>
        <v/>
      </c>
      <c r="B26" s="394" t="str">
        <f>IFERROR(VLOOKUP(VALUE(MID(A26,3,LEN(A26)-2)),DQ_Codes!A:B,2),"")</f>
        <v/>
      </c>
      <c r="D26" s="411">
        <f>DQ_Codes!U25</f>
        <v>0</v>
      </c>
      <c r="E26" s="394" t="str">
        <f>IFERROR(VLOOKUP(VALUE(MID(D26,3,LEN(D26)-2)),DQ_Codes!A:B,2),"")</f>
        <v/>
      </c>
    </row>
    <row r="27" spans="1:5" x14ac:dyDescent="0.25">
      <c r="A27" s="408" t="str">
        <f>DQ_Codes!M26</f>
        <v/>
      </c>
      <c r="B27" s="394" t="str">
        <f>IFERROR(VLOOKUP(VALUE(MID(A27,3,LEN(A27)-2)),DQ_Codes!A:B,2),"")</f>
        <v/>
      </c>
      <c r="D27" s="411">
        <f>DQ_Codes!U26</f>
        <v>0</v>
      </c>
      <c r="E27" s="394" t="str">
        <f>IFERROR(VLOOKUP(VALUE(MID(D27,3,LEN(D27)-2)),DQ_Codes!A:B,2),"")</f>
        <v/>
      </c>
    </row>
    <row r="28" spans="1:5" x14ac:dyDescent="0.25">
      <c r="A28" s="408" t="str">
        <f>DQ_Codes!M27</f>
        <v/>
      </c>
      <c r="B28" s="394" t="str">
        <f>IFERROR(VLOOKUP(VALUE(MID(A28,3,LEN(A28)-2)),DQ_Codes!A:B,2),"")</f>
        <v/>
      </c>
      <c r="D28" s="411">
        <f>DQ_Codes!U27</f>
        <v>0</v>
      </c>
      <c r="E28" s="394" t="str">
        <f>IFERROR(VLOOKUP(VALUE(MID(D28,3,LEN(D28)-2)),DQ_Codes!A:B,2),"")</f>
        <v/>
      </c>
    </row>
    <row r="29" spans="1:5" x14ac:dyDescent="0.25">
      <c r="A29" s="408" t="str">
        <f>DQ_Codes!M28</f>
        <v/>
      </c>
      <c r="B29" s="394" t="str">
        <f>IFERROR(VLOOKUP(VALUE(MID(A29,3,LEN(A29)-2)),DQ_Codes!A:B,2),"")</f>
        <v/>
      </c>
      <c r="D29" s="411">
        <f>DQ_Codes!U28</f>
        <v>0</v>
      </c>
      <c r="E29" s="394" t="str">
        <f>IFERROR(VLOOKUP(VALUE(MID(D29,3,LEN(D29)-2)),DQ_Codes!A:B,2),"")</f>
        <v/>
      </c>
    </row>
    <row r="30" spans="1:5" x14ac:dyDescent="0.25">
      <c r="A30" s="408" t="str">
        <f>DQ_Codes!M29</f>
        <v/>
      </c>
      <c r="B30" s="394" t="str">
        <f>IFERROR(VLOOKUP(VALUE(MID(A30,3,LEN(A30)-2)),DQ_Codes!A:B,2),"")</f>
        <v/>
      </c>
      <c r="D30" s="411">
        <f>DQ_Codes!U29</f>
        <v>0</v>
      </c>
      <c r="E30" s="394" t="str">
        <f>IFERROR(VLOOKUP(VALUE(MID(D30,3,LEN(D30)-2)),DQ_Codes!A:B,2),"")</f>
        <v/>
      </c>
    </row>
    <row r="31" spans="1:5" x14ac:dyDescent="0.25">
      <c r="A31" s="408" t="str">
        <f>DQ_Codes!M30</f>
        <v/>
      </c>
      <c r="B31" s="394" t="str">
        <f>IFERROR(VLOOKUP(VALUE(MID(A31,3,LEN(A31)-2)),DQ_Codes!A:B,2),"")</f>
        <v/>
      </c>
      <c r="D31" s="411">
        <f>DQ_Codes!U30</f>
        <v>0</v>
      </c>
      <c r="E31" s="394" t="str">
        <f>IFERROR(VLOOKUP(VALUE(MID(D31,3,LEN(D31)-2)),DQ_Codes!A:B,2),"")</f>
        <v/>
      </c>
    </row>
    <row r="32" spans="1:5" x14ac:dyDescent="0.25">
      <c r="A32" s="408">
        <f>DQ_Codes!M31</f>
        <v>0</v>
      </c>
      <c r="B32" s="394" t="str">
        <f>IFERROR(VLOOKUP(VALUE(MID(A32,3,LEN(A32)-2)),DQ_Codes!A:B,2),"")</f>
        <v/>
      </c>
      <c r="D32" s="411">
        <f>DQ_Codes!U31</f>
        <v>0</v>
      </c>
      <c r="E32" s="394" t="str">
        <f>IFERROR(VLOOKUP(VALUE(MID(D32,3,LEN(D32)-2)),DQ_Codes!A:B,2),"")</f>
        <v/>
      </c>
    </row>
    <row r="33" spans="1:5" x14ac:dyDescent="0.25">
      <c r="A33" s="408">
        <f>DQ_Codes!M32</f>
        <v>0</v>
      </c>
      <c r="B33" s="394" t="str">
        <f>IFERROR(VLOOKUP(VALUE(MID(A33,3,LEN(A33)-2)),DQ_Codes!A:B,2),"")</f>
        <v/>
      </c>
      <c r="D33" s="411">
        <f>DQ_Codes!U32</f>
        <v>0</v>
      </c>
      <c r="E33" s="394" t="str">
        <f>IFERROR(VLOOKUP(VALUE(MID(D33,3,LEN(D33)-2)),DQ_Codes!A:B,2),"")</f>
        <v/>
      </c>
    </row>
    <row r="34" spans="1:5" x14ac:dyDescent="0.25">
      <c r="A34" s="408">
        <f>DQ_Codes!M33</f>
        <v>0</v>
      </c>
      <c r="B34" s="394" t="str">
        <f>IFERROR(VLOOKUP(VALUE(MID(A34,3,LEN(A34)-2)),DQ_Codes!A:B,2),"")</f>
        <v/>
      </c>
      <c r="D34" s="411">
        <f>DQ_Codes!U33</f>
        <v>0</v>
      </c>
      <c r="E34" s="394" t="str">
        <f>IFERROR(VLOOKUP(VALUE(MID(D34,3,LEN(D34)-2)),DQ_Codes!A:B,2),"")</f>
        <v/>
      </c>
    </row>
    <row r="35" spans="1:5" x14ac:dyDescent="0.25">
      <c r="A35" s="408">
        <f>DQ_Codes!M34</f>
        <v>0</v>
      </c>
      <c r="B35" s="394" t="str">
        <f>IFERROR(VLOOKUP(VALUE(MID(A35,3,LEN(A35)-2)),DQ_Codes!A:B,2),"")</f>
        <v/>
      </c>
      <c r="D35" s="411">
        <f>DQ_Codes!U34</f>
        <v>0</v>
      </c>
      <c r="E35" s="394" t="str">
        <f>IFERROR(VLOOKUP(VALUE(MID(D35,3,LEN(D35)-2)),DQ_Codes!A:B,2),"")</f>
        <v/>
      </c>
    </row>
    <row r="36" spans="1:5" x14ac:dyDescent="0.25">
      <c r="A36" s="408">
        <f>DQ_Codes!M35</f>
        <v>0</v>
      </c>
      <c r="B36" s="394" t="str">
        <f>IFERROR(VLOOKUP(VALUE(MID(A36,3,LEN(A36)-2)),DQ_Codes!A:B,2),"")</f>
        <v/>
      </c>
      <c r="D36" s="411">
        <f>DQ_Codes!U35</f>
        <v>0</v>
      </c>
      <c r="E36" s="394" t="str">
        <f>IFERROR(VLOOKUP(VALUE(MID(D36,3,LEN(D36)-2)),DQ_Codes!A:B,2),"")</f>
        <v/>
      </c>
    </row>
    <row r="37" spans="1:5" x14ac:dyDescent="0.25">
      <c r="A37" s="408">
        <f>DQ_Codes!M36</f>
        <v>0</v>
      </c>
      <c r="B37" s="394" t="str">
        <f>IFERROR(VLOOKUP(VALUE(MID(A37,3,LEN(A37)-2)),DQ_Codes!A:B,2),"")</f>
        <v/>
      </c>
      <c r="D37" s="411">
        <f>DQ_Codes!U36</f>
        <v>0</v>
      </c>
      <c r="E37" s="394" t="str">
        <f>IFERROR(VLOOKUP(VALUE(MID(D37,3,LEN(D37)-2)),DQ_Codes!A:B,2),"")</f>
        <v/>
      </c>
    </row>
    <row r="38" spans="1:5" x14ac:dyDescent="0.25">
      <c r="A38" s="408">
        <f>DQ_Codes!M37</f>
        <v>0</v>
      </c>
      <c r="B38" s="394" t="str">
        <f>IFERROR(VLOOKUP(VALUE(MID(A38,3,LEN(A38)-2)),DQ_Codes!A:B,2),"")</f>
        <v/>
      </c>
      <c r="D38" s="411">
        <f>DQ_Codes!U37</f>
        <v>0</v>
      </c>
      <c r="E38" s="394" t="str">
        <f>IFERROR(VLOOKUP(VALUE(MID(D38,3,LEN(D38)-2)),DQ_Codes!A:B,2),"")</f>
        <v/>
      </c>
    </row>
    <row r="39" spans="1:5" x14ac:dyDescent="0.25">
      <c r="A39" s="408">
        <f>DQ_Codes!M38</f>
        <v>0</v>
      </c>
      <c r="B39" s="394" t="str">
        <f>IFERROR(VLOOKUP(VALUE(MID(A39,3,LEN(A39)-2)),DQ_Codes!A:B,2),"")</f>
        <v/>
      </c>
      <c r="D39" s="411">
        <f>DQ_Codes!U38</f>
        <v>0</v>
      </c>
      <c r="E39" s="394" t="str">
        <f>IFERROR(VLOOKUP(VALUE(MID(D39,3,LEN(D39)-2)),DQ_Codes!A:B,2),"")</f>
        <v/>
      </c>
    </row>
    <row r="40" spans="1:5" x14ac:dyDescent="0.25">
      <c r="A40" s="408">
        <f>DQ_Codes!M39</f>
        <v>0</v>
      </c>
      <c r="B40" s="394" t="str">
        <f>IFERROR(VLOOKUP(VALUE(MID(A40,3,LEN(A40)-2)),DQ_Codes!A:B,2),"")</f>
        <v/>
      </c>
      <c r="D40" s="411">
        <f>DQ_Codes!U39</f>
        <v>0</v>
      </c>
      <c r="E40" s="394" t="str">
        <f>IFERROR(VLOOKUP(VALUE(MID(D40,3,LEN(D40)-2)),DQ_Codes!A:B,2),"")</f>
        <v/>
      </c>
    </row>
    <row r="41" spans="1:5" x14ac:dyDescent="0.25">
      <c r="A41" s="408">
        <f>DQ_Codes!M40</f>
        <v>0</v>
      </c>
      <c r="B41" s="394" t="str">
        <f>IFERROR(VLOOKUP(VALUE(MID(A41,3,LEN(A41)-2)),DQ_Codes!A:B,2),"")</f>
        <v/>
      </c>
      <c r="D41" s="411">
        <f>DQ_Codes!U40</f>
        <v>0</v>
      </c>
      <c r="E41" s="394" t="str">
        <f>IFERROR(VLOOKUP(VALUE(MID(D41,3,LEN(D41)-2)),DQ_Codes!A:B,2),"")</f>
        <v/>
      </c>
    </row>
    <row r="42" spans="1:5" x14ac:dyDescent="0.25">
      <c r="A42" s="408">
        <f>DQ_Codes!M41</f>
        <v>0</v>
      </c>
      <c r="B42" s="394" t="str">
        <f>IFERROR(VLOOKUP(VALUE(MID(A42,3,LEN(A42)-2)),DQ_Codes!A:B,2),"")</f>
        <v/>
      </c>
      <c r="D42" s="411">
        <f>DQ_Codes!U41</f>
        <v>0</v>
      </c>
      <c r="E42" s="394" t="str">
        <f>IFERROR(VLOOKUP(VALUE(MID(D42,3,LEN(D42)-2)),DQ_Codes!A:B,2),"")</f>
        <v/>
      </c>
    </row>
    <row r="43" spans="1:5" x14ac:dyDescent="0.25">
      <c r="D43" s="411">
        <f>DQ_Codes!U42</f>
        <v>0</v>
      </c>
      <c r="E43" s="394" t="str">
        <f>IFERROR(VLOOKUP(VALUE(MID(D43,3,LEN(D43)-2)),DQ_Codes!A:B,2),"")</f>
        <v/>
      </c>
    </row>
    <row r="44" spans="1:5" x14ac:dyDescent="0.25">
      <c r="A44" s="414" t="s">
        <v>18</v>
      </c>
      <c r="B44" s="415"/>
      <c r="D44" s="385"/>
    </row>
    <row r="45" spans="1:5" x14ac:dyDescent="0.25">
      <c r="A45" s="407" t="s">
        <v>592</v>
      </c>
      <c r="D45" s="410" t="s">
        <v>613</v>
      </c>
    </row>
    <row r="46" spans="1:5" ht="26.25" x14ac:dyDescent="0.25">
      <c r="A46" s="387" t="str">
        <f>DQ_Codes!N3</f>
        <v>DQ1</v>
      </c>
      <c r="B46" s="390" t="str">
        <f>IFERROR(VLOOKUP(VALUE(MID(A46,3,LEN(A46)-2)),DQ_Codes!A:B,2),"")</f>
        <v>Not completing the event in accordance with the event description or general rules.</v>
      </c>
      <c r="D46" s="387" t="str">
        <f>DQ_Codes!V2</f>
        <v xml:space="preserve"> P900</v>
      </c>
      <c r="E46" s="390" t="str">
        <f>IFERROR(VLOOKUP(VALUE(MID(D46,3,LEN(D46)-2)),DQ_Codes!A:B,2),"")</f>
        <v>Time was more than 10% outside the submitted time, for every additional 15 seconds past the 10% results in a further peanlty</v>
      </c>
    </row>
    <row r="47" spans="1:5" ht="166.5" x14ac:dyDescent="0.25">
      <c r="A47" s="387" t="str">
        <f>DQ_Codes!N4</f>
        <v>DQ2</v>
      </c>
      <c r="B47" s="390" t="str">
        <f>IFERROR(VLOOKUP(VALUE(MID(A47,3,LEN(A47)-2)),DQ_Codes!A:B,2),"")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c r="D47" s="387" t="str">
        <f>DQ_Codes!V3</f>
        <v xml:space="preserve"> P901</v>
      </c>
      <c r="E47" s="390" t="str">
        <f>IFERROR(VLOOKUP(VALUE(MID(D47,3,LEN(D47)-2)),DQ_Codes!A:B,2),"")</f>
        <v>Walking or pushing off the bottom after standing on the bottom.</v>
      </c>
    </row>
    <row r="48" spans="1:5" ht="26.25" x14ac:dyDescent="0.25">
      <c r="A48" s="387" t="str">
        <f>DQ_Codes!N5</f>
        <v>DQ3</v>
      </c>
      <c r="B48" s="390" t="str">
        <f>IFERROR(VLOOKUP(VALUE(MID(A48,3,LEN(A48)-2)),DQ_Codes!A:B,2),"")</f>
        <v xml:space="preserve">Competitors may not be permitted to start in an event if they are late reporting to the marshalling area. </v>
      </c>
      <c r="D48" s="387" t="str">
        <f>DQ_Codes!V4</f>
        <v xml:space="preserve"> P902</v>
      </c>
      <c r="E48" s="390" t="str">
        <f>IFERROR(VLOOKUP(VALUE(MID(D48,3,LEN(D48)-2)),DQ_Codes!A:B,2),"")</f>
        <v>Not surfacing before 15 m off the start or turn.</v>
      </c>
    </row>
    <row r="49" spans="1:5" x14ac:dyDescent="0.25">
      <c r="A49" s="387" t="str">
        <f>DQ_Codes!N6</f>
        <v>DQ4</v>
      </c>
      <c r="B49" s="390" t="str">
        <f>IFERROR(VLOOKUP(VALUE(MID(A49,3,LEN(A49)-2)),DQ_Codes!A:B,2),"")</f>
        <v xml:space="preserve">A competitor or team absent from the start of an event shall be disqualified </v>
      </c>
      <c r="D49" s="387" t="str">
        <f>DQ_Codes!V5</f>
        <v xml:space="preserve"> P903</v>
      </c>
      <c r="E49" s="390" t="str">
        <f>IFERROR(VLOOKUP(VALUE(MID(D49,3,LEN(D49)-2)),DQ_Codes!A:B,2),"")</f>
        <v>Failure of casualty to have elbows or shoulders below the water upon pickup.</v>
      </c>
    </row>
    <row r="50" spans="1:5" ht="39" x14ac:dyDescent="0.25">
      <c r="A50" s="387" t="str">
        <f>DQ_Codes!N7</f>
        <v>DQ5</v>
      </c>
      <c r="B50" s="390" t="str">
        <f>IFERROR(VLOOKUP(VALUE(MID(A50,3,LEN(A50)-2)),DQ_Codes!A:B,2),"")</f>
        <v xml:space="preserve">Activities that result in wilful damage to the venue sites, accommodation sites or the property of others will result in disqualification of the individuals involved from competition. </v>
      </c>
      <c r="D50" s="387" t="str">
        <f>DQ_Codes!V6</f>
        <v xml:space="preserve"> P904</v>
      </c>
      <c r="E50" s="390" t="str">
        <f>IFERROR(VLOOKUP(VALUE(MID(D50,3,LEN(D50)-2)),DQ_Codes!A:B,2),"")</f>
        <v>Failure of casualty to be holding the wall on pickup.</v>
      </c>
    </row>
    <row r="51" spans="1:5" x14ac:dyDescent="0.25">
      <c r="A51" s="387" t="str">
        <f>DQ_Codes!N8</f>
        <v>DQ6</v>
      </c>
      <c r="B51" s="390" t="str">
        <f>IFERROR(VLOOKUP(VALUE(MID(A51,3,LEN(A51)-2)),DQ_Codes!A:B,2),"")</f>
        <v xml:space="preserve">Abuse of officials may result in disqualification from the competition. </v>
      </c>
      <c r="D51" s="387" t="str">
        <f>DQ_Codes!V7</f>
        <v xml:space="preserve"> P905</v>
      </c>
      <c r="E51" s="390" t="str">
        <f>IFERROR(VLOOKUP(VALUE(MID(D51,3,LEN(D51)-2)),DQ_Codes!A:B,2),"")</f>
        <v>Failure of casualty to be vertical in the water on pickup.</v>
      </c>
    </row>
    <row r="52" spans="1:5" ht="39" x14ac:dyDescent="0.25">
      <c r="A52" s="387" t="str">
        <f>DQ_Codes!N9</f>
        <v>DQ7</v>
      </c>
      <c r="B52" s="390" t="str">
        <f>IFERROR(VLOOKUP(VALUE(MID(A52,3,LEN(A52)-2)),DQ_Codes!A:B,2),"")</f>
        <v xml:space="preserve">Using sticky, tacky or adhesive substances (liquid, solid or aerosol) on hands or feet, or on the manikin or rescue tube to improve grip or push off the bottom of the pool. </v>
      </c>
      <c r="D52" s="387" t="str">
        <f>DQ_Codes!V8</f>
        <v xml:space="preserve"> P906</v>
      </c>
      <c r="E52" s="390" t="str">
        <f>IFERROR(VLOOKUP(VALUE(MID(D52,3,LEN(D52)-2)),DQ_Codes!A:B,2),"")</f>
        <v>Tumble turn preformed either on pick up or transition between competitors.</v>
      </c>
    </row>
    <row r="53" spans="1:5" ht="39" x14ac:dyDescent="0.25">
      <c r="A53" s="387" t="str">
        <f>DQ_Codes!N10</f>
        <v>DQ8</v>
      </c>
      <c r="B53" s="390" t="str">
        <f>IFERROR(VLOOKUP(VALUE(MID(A53,3,LEN(A53)-2)),DQ_Codes!A:B,2),"")</f>
        <v xml:space="preserve">Competitors shall not take assistance from the pool bottom except where specifically allowed (e.g., 4 x 50 m Obstacle Relay, 4 x 25 m Manikin Carry Relay, 4 x 50 m Swim and 50 m Tow Relay). </v>
      </c>
      <c r="D53" s="387" t="str">
        <f>DQ_Codes!V9</f>
        <v xml:space="preserve"> P907</v>
      </c>
      <c r="E53" s="390" t="str">
        <f>IFERROR(VLOOKUP(VALUE(MID(D53,3,LEN(D53)-2)),DQ_Codes!A:B,2),"")</f>
        <v>Casualty not being towed head first through the water.</v>
      </c>
    </row>
    <row r="54" spans="1:5" x14ac:dyDescent="0.25">
      <c r="A54" s="387" t="str">
        <f>DQ_Codes!N11</f>
        <v>DQ9</v>
      </c>
      <c r="B54" s="390" t="str">
        <f>IFERROR(VLOOKUP(VALUE(MID(A54,3,LEN(A54)-2)),DQ_Codes!A:B,2),"")</f>
        <v>Leaving the water after an event before permission is given by the offcial</v>
      </c>
      <c r="D54" s="387" t="str">
        <f>DQ_Codes!V10</f>
        <v xml:space="preserve"> P908</v>
      </c>
      <c r="E54" s="390" t="str">
        <f>IFERROR(VLOOKUP(VALUE(MID(D54,3,LEN(D54)-2)),DQ_Codes!A:B,2),"")</f>
        <v>Casualty not being towed by the chin.</v>
      </c>
    </row>
    <row r="55" spans="1:5" ht="26.25" x14ac:dyDescent="0.25">
      <c r="A55" s="387" t="str">
        <f>DQ_Codes!N12</f>
        <v>DQ10</v>
      </c>
      <c r="B55" s="390" t="str">
        <f>IFERROR(VLOOKUP(VALUE(MID(A55,3,LEN(A55)-2)),DQ_Codes!A:B,2),"")</f>
        <v>All competitors who start (i.e., commence a starting motion) before the starting signal has been given shall be disqualified</v>
      </c>
      <c r="D55" s="387" t="str">
        <f>DQ_Codes!V11</f>
        <v xml:space="preserve"> P909</v>
      </c>
      <c r="E55" s="390" t="str">
        <f>IFERROR(VLOOKUP(VALUE(MID(D55,3,LEN(D55)-2)),DQ_Codes!A:B,2),"")</f>
        <v>Towing technique contained overarm recovery.</v>
      </c>
    </row>
    <row r="56" spans="1:5" ht="26.25" x14ac:dyDescent="0.25">
      <c r="A56" s="387" t="str">
        <f>DQ_Codes!N13</f>
        <v>DQ12</v>
      </c>
      <c r="B56" s="390" t="str">
        <f>IFERROR(VLOOKUP(VALUE(MID(A56,3,LEN(A56)-2)),DQ_Codes!A:B,2),"")</f>
        <v>Failure to surface after the dive entry or after a turn.</v>
      </c>
      <c r="D56" s="387" t="str">
        <f>DQ_Codes!V12</f>
        <v xml:space="preserve"> P910</v>
      </c>
      <c r="E56" s="390" t="str">
        <f>IFERROR(VLOOKUP(VALUE(MID(D56,3,LEN(D56)-2)),DQ_Codes!A:B,2),"")</f>
        <v xml:space="preserve">During the tow either Casualty or Rescuer rotated more than 90 degrees from the horizontal plane of the surface. </v>
      </c>
    </row>
    <row r="57" spans="1:5" x14ac:dyDescent="0.25">
      <c r="A57" s="387" t="str">
        <f>DQ_Codes!N14</f>
        <v>DQ14</v>
      </c>
      <c r="B57" s="390" t="str">
        <f>IFERROR(VLOOKUP(VALUE(MID(A57,3,LEN(A57)-2)),DQ_Codes!A:B,2),"")</f>
        <v xml:space="preserve">Failure to touch the wall during the turn. </v>
      </c>
      <c r="D57" s="387" t="str">
        <f>DQ_Codes!V13</f>
        <v xml:space="preserve"> P911</v>
      </c>
      <c r="E57" s="390" t="str">
        <f>IFERROR(VLOOKUP(VALUE(MID(D57,3,LEN(D57)-2)),DQ_Codes!A:B,2),"")</f>
        <v>Casualty’s face was not clear of the water.</v>
      </c>
    </row>
    <row r="58" spans="1:5" ht="26.25" x14ac:dyDescent="0.25">
      <c r="A58" s="387" t="str">
        <f>DQ_Codes!N15</f>
        <v>DQ15</v>
      </c>
      <c r="B58" s="390" t="str">
        <f>IFERROR(VLOOKUP(VALUE(MID(A58,3,LEN(A58)-2)),DQ_Codes!A:B,2),"")</f>
        <v xml:space="preserve">Failure to touch the finish wall. </v>
      </c>
      <c r="D58" s="387" t="str">
        <f>DQ_Codes!V14</f>
        <v xml:space="preserve"> P912</v>
      </c>
      <c r="E58" s="390" t="str">
        <f>IFERROR(VLOOKUP(VALUE(MID(D58,3,LEN(D58)-2)),DQ_Codes!A:B,2),"")</f>
        <v>Casualty was being pushed rather than towed, i.e. the casualty head has passed that of the competitors.</v>
      </c>
    </row>
    <row r="59" spans="1:5" ht="39" x14ac:dyDescent="0.25">
      <c r="A59" s="387" t="str">
        <f>DQ_Codes!N16</f>
        <v>DQ17</v>
      </c>
      <c r="B59" s="390" t="str">
        <f>IFERROR(VLOOKUP(VALUE(MID(A59,3,LEN(A59)-2)),DQ_Codes!A:B,2),"")</f>
        <v xml:space="preserve">Taking assistance from any pool fitting (e.g., lane rope, steps, drains or underwater hockey fittings) when surfacing with the manikin – not including the bottom of the pool. </v>
      </c>
      <c r="D59" s="387" t="str">
        <f>DQ_Codes!V15</f>
        <v xml:space="preserve"> P913</v>
      </c>
      <c r="E59" s="390" t="str">
        <f>IFERROR(VLOOKUP(VALUE(MID(D59,3,LEN(D59)-2)),DQ_Codes!A:B,2),"")</f>
        <v>Casualty provided assistance to the rescuer other than those exceptions listed in the rules.</v>
      </c>
    </row>
    <row r="60" spans="1:5" ht="26.25" x14ac:dyDescent="0.25">
      <c r="A60" s="387" t="str">
        <f>DQ_Codes!N17</f>
        <v>DQ40</v>
      </c>
      <c r="B60" s="390" t="str">
        <f>IFERROR(VLOOKUP(VALUE(MID(A60,3,LEN(A60)-2)),DQ_Codes!A:B,2),"")</f>
        <v>One competitor repeating two or more legs of the event.</v>
      </c>
      <c r="D60" s="387" t="str">
        <f>DQ_Codes!V16</f>
        <v xml:space="preserve"> P914</v>
      </c>
      <c r="E60" s="390" t="str">
        <f>IFERROR(VLOOKUP(VALUE(MID(D60,3,LEN(D60)-2)),DQ_Codes!A:B,2),"")</f>
        <v>Casualty raised arm outside of the last five metres of the tow, as judged by the casualty head</v>
      </c>
    </row>
    <row r="61" spans="1:5" ht="26.25" x14ac:dyDescent="0.25">
      <c r="A61" s="387" t="str">
        <f>DQ_Codes!N18</f>
        <v>DQ41</v>
      </c>
      <c r="B61" s="390" t="str">
        <f>IFERROR(VLOOKUP(VALUE(MID(A61,3,LEN(A61)-2)),DQ_Codes!A:B,2),"")</f>
        <v>Leaving the start before the previous competitor has touched the wall</v>
      </c>
      <c r="D61" s="387" t="str">
        <f>DQ_Codes!V17</f>
        <v xml:space="preserve"> P915</v>
      </c>
      <c r="E61" s="390" t="str">
        <f>IFERROR(VLOOKUP(VALUE(MID(D61,3,LEN(D61)-2)),DQ_Codes!A:B,2),"")</f>
        <v>Rescuer not immediately releasing the casualty upon touching the finish edge at the end of their 50 m tow.</v>
      </c>
    </row>
    <row r="62" spans="1:5" x14ac:dyDescent="0.25">
      <c r="A62" s="387" t="str">
        <f>DQ_Codes!N19</f>
        <v>DQ50</v>
      </c>
      <c r="B62" s="390" t="str">
        <f>IFERROR(VLOOKUP(VALUE(MID(A62,3,LEN(A62)-2)),DQ_Codes!A:B,2),"")</f>
        <v>A competitor re-entering the water after completing his or her leg of the relay</v>
      </c>
      <c r="D62" s="387" t="str">
        <f>DQ_Codes!V18</f>
        <v/>
      </c>
      <c r="E62" s="390" t="str">
        <f>IFERROR(VLOOKUP(VALUE(MID(D62,3,LEN(D62)-2)),DQ_Codes!A:B,2),"")</f>
        <v/>
      </c>
    </row>
    <row r="63" spans="1:5" x14ac:dyDescent="0.25">
      <c r="A63" s="387" t="str">
        <f>DQ_Codes!N20</f>
        <v>DQ101</v>
      </c>
      <c r="B63" s="390" t="str">
        <f>IFERROR(VLOOKUP(VALUE(MID(A63,3,LEN(A63)-2)),DQ_Codes!A:B,2),"")</f>
        <v>Swimwear must conform to FINA standards</v>
      </c>
      <c r="D63" s="387" t="str">
        <f>DQ_Codes!V19</f>
        <v/>
      </c>
      <c r="E63" s="390" t="str">
        <f>IFERROR(VLOOKUP(VALUE(MID(D63,3,LEN(D63)-2)),DQ_Codes!A:B,2),"")</f>
        <v/>
      </c>
    </row>
    <row r="64" spans="1:5" ht="26.25" x14ac:dyDescent="0.25">
      <c r="A64" s="387" t="str">
        <f>DQ_Codes!N21</f>
        <v>DQ102</v>
      </c>
      <c r="B64" s="390" t="str">
        <f>IFERROR(VLOOKUP(VALUE(MID(A64,3,LEN(A64)-2)),DQ_Codes!A:B,2),"")</f>
        <v xml:space="preserve">All teams shall be made up of four individuals, comprising of at least one male and at least one female. </v>
      </c>
      <c r="D64" s="387" t="str">
        <f>DQ_Codes!V20</f>
        <v/>
      </c>
      <c r="E64" s="390" t="str">
        <f>IFERROR(VLOOKUP(VALUE(MID(D64,3,LEN(D64)-2)),DQ_Codes!A:B,2),"")</f>
        <v/>
      </c>
    </row>
    <row r="65" spans="1:5" ht="26.25" x14ac:dyDescent="0.25">
      <c r="A65" s="387" t="str">
        <f>DQ_Codes!N22</f>
        <v>DQ103</v>
      </c>
      <c r="B65" s="390" t="str">
        <f>IFERROR(VLOOKUP(VALUE(MID(A65,3,LEN(A65)-2)),DQ_Codes!A:B,2),"")</f>
        <v>Failure of a competitor to wear an appropriate swimming hat may result in disqualification</v>
      </c>
      <c r="D65" s="387"/>
      <c r="E65" s="390"/>
    </row>
    <row r="66" spans="1:5" ht="26.25" x14ac:dyDescent="0.25">
      <c r="A66" s="387" t="str">
        <f>DQ_Codes!N23</f>
        <v>DQ104</v>
      </c>
      <c r="B66" s="390" t="str">
        <f>IFERROR(VLOOKUP(VALUE(MID(A66,3,LEN(A66)-2)),DQ_Codes!A:B,2),"")</f>
        <v xml:space="preserve">Failure of a competitor to remove jewellery that may pose a risk to any competitors, spectators, actors, or officials </v>
      </c>
      <c r="D66" s="411">
        <f>DQ_Codes!W22</f>
        <v>0</v>
      </c>
      <c r="E66" s="394" t="str">
        <f>IFERROR(VLOOKUP(VALUE(MID(D66,3,LEN(D66)-2)),DQ_Codes!A:B,2),"")</f>
        <v/>
      </c>
    </row>
    <row r="67" spans="1:5" ht="26.25" x14ac:dyDescent="0.25">
      <c r="A67" s="387" t="str">
        <f>DQ_Codes!N24</f>
        <v>DQ105</v>
      </c>
      <c r="B67" s="390" t="str">
        <f>IFERROR(VLOOKUP(VALUE(MID(A67,3,LEN(A67)-2)),DQ_Codes!A:B,2),"")</f>
        <v>Failing to follow the instruction of a Marshall or Official may result in disqualification</v>
      </c>
      <c r="D67" s="411">
        <f>DQ_Codes!W23</f>
        <v>0</v>
      </c>
      <c r="E67" s="394" t="str">
        <f>IFERROR(VLOOKUP(VALUE(MID(D67,3,LEN(D67)-2)),DQ_Codes!A:B,2),"")</f>
        <v/>
      </c>
    </row>
    <row r="68" spans="1:5" ht="26.25" x14ac:dyDescent="0.25">
      <c r="A68" s="387" t="str">
        <f>DQ_Codes!N25</f>
        <v>DQ106</v>
      </c>
      <c r="B68" s="390" t="str">
        <f>IFERROR(VLOOKUP(VALUE(MID(A68,3,LEN(A68)-2)),DQ_Codes!A:B,2),"")</f>
        <v>Delaying the start, for wilfully disobeying an instruction, or for any other misconduct taking place at the start.</v>
      </c>
      <c r="D68" s="411">
        <f>DQ_Codes!W24</f>
        <v>0</v>
      </c>
      <c r="E68" s="394" t="str">
        <f>IFERROR(VLOOKUP(VALUE(MID(D68,3,LEN(D68)-2)),DQ_Codes!A:B,2),"")</f>
        <v/>
      </c>
    </row>
    <row r="69" spans="1:5" ht="26.25" x14ac:dyDescent="0.25">
      <c r="A69" s="387" t="str">
        <f>DQ_Codes!N26</f>
        <v>DQ201</v>
      </c>
      <c r="B69" s="390" t="str">
        <f>IFERROR(VLOOKUP(VALUE(MID(A69,3,LEN(A69)-2)),DQ_Codes!A:B,2),"")</f>
        <v xml:space="preserve">Not finishing or completing the event in the same lane in which he or she started. </v>
      </c>
      <c r="D69" s="411">
        <f>DQ_Codes!W25</f>
        <v>0</v>
      </c>
      <c r="E69" s="394" t="str">
        <f>IFERROR(VLOOKUP(VALUE(MID(D69,3,LEN(D69)-2)),DQ_Codes!A:B,2),"")</f>
        <v/>
      </c>
    </row>
    <row r="70" spans="1:5" x14ac:dyDescent="0.25">
      <c r="A70" s="387" t="str">
        <f>DQ_Codes!N27</f>
        <v>DQ202</v>
      </c>
      <c r="B70" s="390" t="str">
        <f>IFERROR(VLOOKUP(VALUE(MID(A70,3,LEN(A70)-2)),DQ_Codes!A:B,2),"")</f>
        <v>Obstructing another Team or Competitor.</v>
      </c>
      <c r="D70" s="411">
        <f>DQ_Codes!W26</f>
        <v>0</v>
      </c>
      <c r="E70" s="394" t="str">
        <f>IFERROR(VLOOKUP(VALUE(MID(D70,3,LEN(D70)-2)),DQ_Codes!A:B,2),"")</f>
        <v/>
      </c>
    </row>
    <row r="71" spans="1:5" x14ac:dyDescent="0.25">
      <c r="A71" s="387" t="str">
        <f>DQ_Codes!N28</f>
        <v>DQ203</v>
      </c>
      <c r="B71" s="390" t="str">
        <f>IFERROR(VLOOKUP(VALUE(MID(A71,3,LEN(A71)-2)),DQ_Codes!A:B,2),"")</f>
        <v>Entering the water during a heat for which they are not entered.</v>
      </c>
      <c r="D71" s="411">
        <f>DQ_Codes!W27</f>
        <v>0</v>
      </c>
      <c r="E71" s="394" t="str">
        <f>IFERROR(VLOOKUP(VALUE(MID(D71,3,LEN(D71)-2)),DQ_Codes!A:B,2),"")</f>
        <v/>
      </c>
    </row>
    <row r="72" spans="1:5" ht="26.25" x14ac:dyDescent="0.25">
      <c r="A72" s="387" t="str">
        <f>DQ_Codes!N29</f>
        <v>DQ205</v>
      </c>
      <c r="B72" s="390" t="str">
        <f>IFERROR(VLOOKUP(VALUE(MID(A72,3,LEN(A72)-2)),DQ_Codes!A:B,2),"")</f>
        <v>Pace-making, providing feedback on positions of other teams, attempting to influence or coach an athlete during the race.</v>
      </c>
      <c r="D72" s="411">
        <f>DQ_Codes!W28</f>
        <v>0</v>
      </c>
      <c r="E72" s="394" t="str">
        <f>IFERROR(VLOOKUP(VALUE(MID(D72,3,LEN(D72)-2)),DQ_Codes!A:B,2),"")</f>
        <v/>
      </c>
    </row>
    <row r="73" spans="1:5" x14ac:dyDescent="0.25">
      <c r="A73" s="387" t="str">
        <f>DQ_Codes!N30</f>
        <v>DQ206</v>
      </c>
      <c r="B73" s="390" t="str">
        <f>IFERROR(VLOOKUP(VALUE(MID(A73,3,LEN(A73)-2)),DQ_Codes!A:B,2),"")</f>
        <v>Relay Team is not the same Competitors who took part in the SERC.</v>
      </c>
      <c r="D73" s="411">
        <f>DQ_Codes!W29</f>
        <v>0</v>
      </c>
      <c r="E73" s="394" t="str">
        <f>IFERROR(VLOOKUP(VALUE(MID(D73,3,LEN(D73)-2)),DQ_Codes!A:B,2),"")</f>
        <v/>
      </c>
    </row>
    <row r="74" spans="1:5" ht="26.25" x14ac:dyDescent="0.25">
      <c r="A74" s="387" t="str">
        <f>DQ_Codes!N31</f>
        <v>DQ501</v>
      </c>
      <c r="B74" s="390" t="str">
        <f>IFERROR(VLOOKUP(VALUE(MID(A74,3,LEN(A74)-2)),DQ_Codes!A:B,2),"")</f>
        <v>More than five penalties from the 900 Series codes in a single event, excluding DQ 900.</v>
      </c>
      <c r="D74" s="411">
        <f>DQ_Codes!W30</f>
        <v>0</v>
      </c>
      <c r="E74" s="394" t="str">
        <f>IFERROR(VLOOKUP(VALUE(MID(D74,3,LEN(D74)-2)),DQ_Codes!A:B,2),"")</f>
        <v/>
      </c>
    </row>
    <row r="75" spans="1:5" x14ac:dyDescent="0.25">
      <c r="A75" s="387" t="str">
        <f>DQ_Codes!N32</f>
        <v>DQ502</v>
      </c>
      <c r="B75" s="390" t="str">
        <f>IFERROR(VLOOKUP(VALUE(MID(A75,3,LEN(A75)-2)),DQ_Codes!A:B,2),"")</f>
        <v>Tumble turn preformed whilst towing the casualty.</v>
      </c>
      <c r="D75" s="411">
        <f>DQ_Codes!W31</f>
        <v>0</v>
      </c>
      <c r="E75" s="394" t="str">
        <f>IFERROR(VLOOKUP(VALUE(MID(D75,3,LEN(D75)-2)),DQ_Codes!A:B,2),"")</f>
        <v/>
      </c>
    </row>
    <row r="76" spans="1:5" x14ac:dyDescent="0.25">
      <c r="A76" s="408" t="str">
        <f>DQ_Codes!N33</f>
        <v>DQ503</v>
      </c>
      <c r="B76" s="394" t="str">
        <f>IFERROR(VLOOKUP(VALUE(MID(A76,3,LEN(A76)-2)),DQ_Codes!A:B,2),"")</f>
        <v>Rescuer pulling casualty towards the wall in a dangerous manner.</v>
      </c>
      <c r="D76" s="411">
        <f>DQ_Codes!W32</f>
        <v>0</v>
      </c>
      <c r="E76" s="394" t="str">
        <f>IFERROR(VLOOKUP(VALUE(MID(D76,3,LEN(D76)-2)),DQ_Codes!A:B,2),"")</f>
        <v/>
      </c>
    </row>
    <row r="77" spans="1:5" x14ac:dyDescent="0.25">
      <c r="A77" s="408" t="str">
        <f>DQ_Codes!N34</f>
        <v/>
      </c>
      <c r="B77" s="394" t="str">
        <f>IFERROR(VLOOKUP(VALUE(MID(A77,3,LEN(A77)-2)),DQ_Codes!A:B,2),"")</f>
        <v/>
      </c>
      <c r="D77" s="411">
        <f>DQ_Codes!W33</f>
        <v>0</v>
      </c>
      <c r="E77" s="394" t="str">
        <f>IFERROR(VLOOKUP(VALUE(MID(D77,3,LEN(D77)-2)),DQ_Codes!A:B,2),"")</f>
        <v/>
      </c>
    </row>
    <row r="78" spans="1:5" x14ac:dyDescent="0.25">
      <c r="A78" s="408" t="str">
        <f>DQ_Codes!N35</f>
        <v/>
      </c>
      <c r="B78" s="394" t="str">
        <f>IFERROR(VLOOKUP(VALUE(MID(A78,3,LEN(A78)-2)),DQ_Codes!A:B,2),"")</f>
        <v/>
      </c>
      <c r="D78" s="411">
        <f>DQ_Codes!W34</f>
        <v>0</v>
      </c>
      <c r="E78" s="394" t="str">
        <f>IFERROR(VLOOKUP(VALUE(MID(D78,3,LEN(D78)-2)),DQ_Codes!A:B,2),"")</f>
        <v/>
      </c>
    </row>
    <row r="79" spans="1:5" x14ac:dyDescent="0.25">
      <c r="A79" s="408" t="str">
        <f>DQ_Codes!N36</f>
        <v/>
      </c>
      <c r="B79" s="394" t="str">
        <f>IFERROR(VLOOKUP(VALUE(MID(A79,3,LEN(A79)-2)),DQ_Codes!A:B,2),"")</f>
        <v/>
      </c>
      <c r="D79" s="411">
        <f>DQ_Codes!W35</f>
        <v>0</v>
      </c>
      <c r="E79" s="394" t="str">
        <f>IFERROR(VLOOKUP(VALUE(MID(D79,3,LEN(D79)-2)),DQ_Codes!A:B,2),"")</f>
        <v/>
      </c>
    </row>
    <row r="80" spans="1:5" x14ac:dyDescent="0.25">
      <c r="A80" s="408" t="str">
        <f>DQ_Codes!N37</f>
        <v/>
      </c>
      <c r="B80" s="394" t="str">
        <f>IFERROR(VLOOKUP(VALUE(MID(A80,3,LEN(A80)-2)),DQ_Codes!A:B,2),"")</f>
        <v/>
      </c>
      <c r="D80" s="411">
        <f>DQ_Codes!W36</f>
        <v>0</v>
      </c>
      <c r="E80" s="394" t="str">
        <f>IFERROR(VLOOKUP(VALUE(MID(D80,3,LEN(D80)-2)),DQ_Codes!A:B,2),"")</f>
        <v/>
      </c>
    </row>
    <row r="81" spans="1:5" x14ac:dyDescent="0.25">
      <c r="A81" s="408" t="str">
        <f>DQ_Codes!N38</f>
        <v/>
      </c>
      <c r="B81" s="394" t="str">
        <f>IFERROR(VLOOKUP(VALUE(MID(A81,3,LEN(A81)-2)),DQ_Codes!A:B,2),"")</f>
        <v/>
      </c>
      <c r="D81" s="411">
        <f>DQ_Codes!W37</f>
        <v>0</v>
      </c>
      <c r="E81" s="394" t="str">
        <f>IFERROR(VLOOKUP(VALUE(MID(D81,3,LEN(D81)-2)),DQ_Codes!A:B,2),"")</f>
        <v/>
      </c>
    </row>
    <row r="82" spans="1:5" x14ac:dyDescent="0.25">
      <c r="A82" s="408" t="str">
        <f>DQ_Codes!N39</f>
        <v/>
      </c>
      <c r="B82" s="394" t="str">
        <f>IFERROR(VLOOKUP(VALUE(MID(A82,3,LEN(A82)-2)),DQ_Codes!A:B,2),"")</f>
        <v/>
      </c>
      <c r="D82" s="411">
        <f>DQ_Codes!W38</f>
        <v>0</v>
      </c>
      <c r="E82" s="394" t="str">
        <f>IFERROR(VLOOKUP(VALUE(MID(D82,3,LEN(D82)-2)),DQ_Codes!A:B,2),"")</f>
        <v/>
      </c>
    </row>
    <row r="83" spans="1:5" x14ac:dyDescent="0.25">
      <c r="A83" s="408" t="str">
        <f>DQ_Codes!N40</f>
        <v/>
      </c>
      <c r="B83" s="394" t="str">
        <f>IFERROR(VLOOKUP(VALUE(MID(A83,3,LEN(A83)-2)),DQ_Codes!A:B,2),"")</f>
        <v/>
      </c>
      <c r="D83" s="411">
        <f>DQ_Codes!W39</f>
        <v>0</v>
      </c>
      <c r="E83" s="394" t="str">
        <f>IFERROR(VLOOKUP(VALUE(MID(D83,3,LEN(D83)-2)),DQ_Codes!A:B,2),"")</f>
        <v/>
      </c>
    </row>
    <row r="84" spans="1:5" x14ac:dyDescent="0.25">
      <c r="A84" s="408">
        <f>DQ_Codes!N41</f>
        <v>0</v>
      </c>
      <c r="B84" s="394" t="str">
        <f>IFERROR(VLOOKUP(VALUE(MID(A84,3,LEN(A84)-2)),DQ_Codes!A:B,2),"")</f>
        <v/>
      </c>
      <c r="D84" s="411">
        <f>DQ_Codes!W40</f>
        <v>0</v>
      </c>
      <c r="E84" s="394" t="str">
        <f>IFERROR(VLOOKUP(VALUE(MID(D84,3,LEN(D84)-2)),DQ_Codes!A:B,2),"")</f>
        <v/>
      </c>
    </row>
    <row r="85" spans="1:5" x14ac:dyDescent="0.25">
      <c r="A85" s="408">
        <f>DQ_Codes!N42</f>
        <v>0</v>
      </c>
      <c r="B85" s="394" t="str">
        <f>IFERROR(VLOOKUP(VALUE(MID(A85,3,LEN(A85)-2)),DQ_Codes!A:B,2),"")</f>
        <v/>
      </c>
      <c r="D85" s="411">
        <f>DQ_Codes!W41</f>
        <v>0</v>
      </c>
      <c r="E85" s="394" t="str">
        <f>IFERROR(VLOOKUP(VALUE(MID(D85,3,LEN(D85)-2)),DQ_Codes!A:B,2),"")</f>
        <v/>
      </c>
    </row>
    <row r="86" spans="1:5" x14ac:dyDescent="0.25">
      <c r="A86" s="408">
        <f>DQ_Codes!N43</f>
        <v>0</v>
      </c>
      <c r="D86" s="411">
        <f>DQ_Codes!W42</f>
        <v>0</v>
      </c>
      <c r="E86" s="394" t="str">
        <f>IFERROR(VLOOKUP(VALUE(MID(D86,3,LEN(D86)-2)),DQ_Codes!A:B,2),"")</f>
        <v/>
      </c>
    </row>
    <row r="87" spans="1:5" x14ac:dyDescent="0.25">
      <c r="D87" s="411">
        <f>DQ_Codes!W43</f>
        <v>0</v>
      </c>
      <c r="E87" s="394" t="str">
        <f>IFERROR(VLOOKUP(VALUE(MID(D87,3,LEN(D87)-2)),DQ_Codes!A:B,2),"")</f>
        <v/>
      </c>
    </row>
    <row r="88" spans="1:5" x14ac:dyDescent="0.25">
      <c r="A88" s="414" t="s">
        <v>616</v>
      </c>
      <c r="B88" s="415"/>
    </row>
    <row r="89" spans="1:5" x14ac:dyDescent="0.25">
      <c r="A89" s="407" t="s">
        <v>592</v>
      </c>
      <c r="D89" s="410" t="s">
        <v>613</v>
      </c>
    </row>
    <row r="90" spans="1:5" ht="26.25" x14ac:dyDescent="0.25">
      <c r="A90" s="387" t="str">
        <f>DQ_Codes!O7</f>
        <v>DQ1</v>
      </c>
      <c r="B90" s="390" t="str">
        <f>IFERROR(VLOOKUP(VALUE(MID(A90,3,LEN(A90)-2)),DQ_Codes!A:B,2),"")</f>
        <v>Not completing the event in accordance with the event description or general rules.</v>
      </c>
      <c r="D90" s="387" t="str">
        <f>DQ_Codes!W2</f>
        <v xml:space="preserve"> P801</v>
      </c>
      <c r="E90" s="390" t="str">
        <f>IFERROR(VLOOKUP(VALUE(MID(D90,3,LEN(D90)-2)),DQ_Codes!A:B,2),"")</f>
        <v>Victims releasing the crossline before grasping the throw line with the other hand.</v>
      </c>
    </row>
    <row r="91" spans="1:5" ht="166.5" x14ac:dyDescent="0.25">
      <c r="A91" s="387" t="str">
        <f>DQ_Codes!O8</f>
        <v>DQ2</v>
      </c>
      <c r="B91" s="390" t="str">
        <f>IFERROR(VLOOKUP(VALUE(MID(A91,3,LEN(A91)-2)),DQ_Codes!A:B,2),"")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c r="D91" s="387" t="str">
        <f>DQ_Codes!W3</f>
        <v xml:space="preserve"> P802</v>
      </c>
      <c r="E91" s="390" t="str">
        <f>IFERROR(VLOOKUP(VALUE(MID(D91,3,LEN(D91)-2)),DQ_Codes!A:B,2),"")</f>
        <v>Victim grasping the throw line outside the lane.</v>
      </c>
    </row>
    <row r="92" spans="1:5" ht="26.25" x14ac:dyDescent="0.25">
      <c r="A92" s="387" t="str">
        <f>DQ_Codes!O9</f>
        <v>DQ3</v>
      </c>
      <c r="B92" s="390" t="str">
        <f>IFERROR(VLOOKUP(VALUE(MID(A92,3,LEN(A92)-2)),DQ_Codes!A:B,2),"")</f>
        <v xml:space="preserve">Competitors may not be permitted to start in an event if they are late reporting to the marshalling area. </v>
      </c>
      <c r="D92" s="387" t="str">
        <f>DQ_Codes!W4</f>
        <v xml:space="preserve"> P803</v>
      </c>
      <c r="E92" s="390" t="str">
        <f>IFERROR(VLOOKUP(VALUE(MID(D92,3,LEN(D92)-2)),DQ_Codes!A:B,2),"")</f>
        <v>Victim not on his or her front while being pulled to the finish edge.</v>
      </c>
    </row>
    <row r="93" spans="1:5" ht="39" x14ac:dyDescent="0.25">
      <c r="A93" s="387" t="str">
        <f>DQ_Codes!O10</f>
        <v>DQ4</v>
      </c>
      <c r="B93" s="390" t="str">
        <f>IFERROR(VLOOKUP(VALUE(MID(A93,3,LEN(A93)-2)),DQ_Codes!A:B,2),"")</f>
        <v xml:space="preserve">A competitor or team absent from the start of an event shall be disqualified </v>
      </c>
      <c r="D93" s="387" t="str">
        <f>DQ_Codes!W5</f>
        <v xml:space="preserve"> P804</v>
      </c>
      <c r="E93" s="390" t="str">
        <f>IFERROR(VLOOKUP(VALUE(MID(D93,3,LEN(D93)-2)),DQ_Codes!A:B,2),"")</f>
        <v>Victim not holding the throw line with both hands while being pulled to the finish edge (victim may release the line with one hand for the sole purpose of touching the wall).</v>
      </c>
    </row>
    <row r="94" spans="1:5" ht="39" x14ac:dyDescent="0.25">
      <c r="A94" s="387" t="str">
        <f>DQ_Codes!O11</f>
        <v>DQ5</v>
      </c>
      <c r="B94" s="390" t="str">
        <f>IFERROR(VLOOKUP(VALUE(MID(A94,3,LEN(A94)-2)),DQ_Codes!A:B,2),"")</f>
        <v xml:space="preserve">Activities that result in wilful damage to the venue sites, accommodation sites or the property of others will result in disqualification of the individuals involved from competition. </v>
      </c>
      <c r="D94" s="387" t="str">
        <f>DQ_Codes!W6</f>
        <v xml:space="preserve"> P805</v>
      </c>
      <c r="E94" s="390" t="str">
        <f>IFERROR(VLOOKUP(VALUE(MID(D94,3,LEN(D94)-2)),DQ_Codes!A:B,2),"")</f>
        <v>Victim kicking legs whilst being pulled in.</v>
      </c>
    </row>
    <row r="95" spans="1:5" x14ac:dyDescent="0.25">
      <c r="A95" s="387" t="str">
        <f>DQ_Codes!O12</f>
        <v>DQ6</v>
      </c>
      <c r="B95" s="390" t="str">
        <f>IFERROR(VLOOKUP(VALUE(MID(A95,3,LEN(A95)-2)),DQ_Codes!A:B,2),"")</f>
        <v xml:space="preserve">Abuse of officials may result in disqualification from the competition. </v>
      </c>
      <c r="D95" s="387" t="str">
        <f>DQ_Codes!W7</f>
        <v xml:space="preserve"> P806</v>
      </c>
      <c r="E95" s="390" t="str">
        <f>IFERROR(VLOOKUP(VALUE(MID(D95,3,LEN(D95)-2)),DQ_Codes!A:B,2),"")</f>
        <v>Victims head not being clear of the water during pull in.</v>
      </c>
    </row>
    <row r="96" spans="1:5" ht="39" x14ac:dyDescent="0.25">
      <c r="A96" s="387" t="str">
        <f>DQ_Codes!O13</f>
        <v>DQ7</v>
      </c>
      <c r="B96" s="390" t="str">
        <f>IFERROR(VLOOKUP(VALUE(MID(A96,3,LEN(A96)-2)),DQ_Codes!A:B,2),"")</f>
        <v xml:space="preserve">Using sticky, tacky or adhesive substances (liquid, solid or aerosol) on hands or feet, or on the manikin or rescue tube to improve grip or push off the bottom of the pool. </v>
      </c>
      <c r="D96" s="387" t="str">
        <f>DQ_Codes!W8</f>
        <v xml:space="preserve"> P807</v>
      </c>
      <c r="E96" s="390" t="str">
        <f>IFERROR(VLOOKUP(VALUE(MID(D96,3,LEN(D96)-2)),DQ_Codes!A:B,2),"")</f>
        <v>Victim “climbing” the throw line hand-over-hand.</v>
      </c>
    </row>
    <row r="97" spans="1:5" ht="39" x14ac:dyDescent="0.25">
      <c r="A97" s="387" t="str">
        <f>DQ_Codes!O14</f>
        <v>DQ8</v>
      </c>
      <c r="B97" s="390" t="str">
        <f>IFERROR(VLOOKUP(VALUE(MID(A97,3,LEN(A97)-2)),DQ_Codes!A:B,2),"")</f>
        <v xml:space="preserve">Competitors shall not take assistance from the pool bottom except where specifically allowed (e.g., 4 x 50 m Obstacle Relay, 4 x 25 m Manikin Carry Relay, 4 x 50 m Swim and 50 m Tow Relay). </v>
      </c>
      <c r="D97" s="387" t="str">
        <f>DQ_Codes!W9</f>
        <v xml:space="preserve"> P808</v>
      </c>
      <c r="E97" s="390" t="str">
        <f>IFERROR(VLOOKUP(VALUE(MID(D97,3,LEN(D97)-2)),DQ_Codes!A:B,2),"")</f>
        <v>Thrower exiting the throw zone (as judged by both feet) at any time after the start and before the completion of their throw and rescue.</v>
      </c>
    </row>
    <row r="98" spans="1:5" x14ac:dyDescent="0.25">
      <c r="A98" s="387" t="str">
        <f>DQ_Codes!O15</f>
        <v>DQ9</v>
      </c>
      <c r="B98" s="390" t="str">
        <f>IFERROR(VLOOKUP(VALUE(MID(A98,3,LEN(A98)-2)),DQ_Codes!A:B,2),"")</f>
        <v>Leaving the water after an event before permission is given by the offcial</v>
      </c>
      <c r="D98" s="387" t="str">
        <f>DQ_Codes!W10</f>
        <v xml:space="preserve"> P809</v>
      </c>
      <c r="E98" s="390" t="str">
        <f>IFERROR(VLOOKUP(VALUE(MID(D98,3,LEN(D98)-2)),DQ_Codes!A:B,2),"")</f>
        <v>Pulling on a semi-rigid or non-rigid cross line.</v>
      </c>
    </row>
    <row r="99" spans="1:5" ht="26.25" x14ac:dyDescent="0.25">
      <c r="A99" s="387" t="str">
        <f>DQ_Codes!O16</f>
        <v>DQ10</v>
      </c>
      <c r="B99" s="390" t="str">
        <f>IFERROR(VLOOKUP(VALUE(MID(A99,3,LEN(A99)-2)),DQ_Codes!A:B,2),"")</f>
        <v>All competitors who start (i.e., commence a starting motion) before the starting signal has been given shall be disqualified</v>
      </c>
      <c r="D99" s="387" t="str">
        <f>DQ_Codes!W11</f>
        <v xml:space="preserve"> P810</v>
      </c>
      <c r="E99" s="390" t="str">
        <f>IFERROR(VLOOKUP(VALUE(MID(D99,3,LEN(D99)-2)),DQ_Codes!A:B,2),"")</f>
        <v>Entering the water and not re-coiling and re-throwing the rope prior to completing the rescue.</v>
      </c>
    </row>
    <row r="100" spans="1:5" x14ac:dyDescent="0.25">
      <c r="A100" s="387" t="str">
        <f>DQ_Codes!O17</f>
        <v>DQ15</v>
      </c>
      <c r="B100" s="390" t="str">
        <f>IFERROR(VLOOKUP(VALUE(MID(A100,3,LEN(A100)-2)),DQ_Codes!A:B,2),"")</f>
        <v xml:space="preserve">Failure to touch the finish wall. </v>
      </c>
      <c r="D100" s="387" t="str">
        <f>DQ_Codes!W12</f>
        <v xml:space="preserve"> P811</v>
      </c>
      <c r="E100" s="390" t="str">
        <f>IFERROR(VLOOKUP(VALUE(MID(D100,3,LEN(D100)-2)),DQ_Codes!A:B,2),"")</f>
        <v>Casualty not in contact with the crossline, and throw line at the start.</v>
      </c>
    </row>
    <row r="101" spans="1:5" ht="39" x14ac:dyDescent="0.25">
      <c r="A101" s="387" t="str">
        <f>DQ_Codes!O18</f>
        <v>DQ17</v>
      </c>
      <c r="B101" s="390" t="str">
        <f>IFERROR(VLOOKUP(VALUE(MID(A101,3,LEN(A101)-2)),DQ_Codes!A:B,2),"")</f>
        <v xml:space="preserve">Taking assistance from any pool fitting (e.g., lane rope, steps, drains or underwater hockey fittings) when surfacing with the manikin – not including the bottom of the pool. </v>
      </c>
      <c r="D101" s="411" t="str">
        <f>DQ_Codes!W13</f>
        <v/>
      </c>
      <c r="E101" s="394" t="str">
        <f>IFERROR(VLOOKUP(VALUE(MID(D101,3,LEN(D101)-2)),DQ_Codes!A:B,2),"")</f>
        <v/>
      </c>
    </row>
    <row r="102" spans="1:5" x14ac:dyDescent="0.25">
      <c r="A102" s="387" t="str">
        <f>DQ_Codes!O19</f>
        <v>DQ40</v>
      </c>
      <c r="B102" s="390" t="str">
        <f>IFERROR(VLOOKUP(VALUE(MID(A102,3,LEN(A102)-2)),DQ_Codes!A:B,2),"")</f>
        <v>One competitor repeating two or more legs of the event.</v>
      </c>
      <c r="D102" s="411" t="str">
        <f>DQ_Codes!W14</f>
        <v/>
      </c>
      <c r="E102" s="394" t="str">
        <f>IFERROR(VLOOKUP(VALUE(MID(D102,3,LEN(D102)-2)),DQ_Codes!A:B,2),"")</f>
        <v/>
      </c>
    </row>
    <row r="103" spans="1:5" x14ac:dyDescent="0.25">
      <c r="A103" s="387" t="str">
        <f>DQ_Codes!O20</f>
        <v>DQ41</v>
      </c>
      <c r="B103" s="390" t="str">
        <f>IFERROR(VLOOKUP(VALUE(MID(A103,3,LEN(A103)-2)),DQ_Codes!A:B,2),"")</f>
        <v>Leaving the start before the previous competitor has touched the wall</v>
      </c>
      <c r="D103" s="411" t="str">
        <f>DQ_Codes!W15</f>
        <v/>
      </c>
      <c r="E103" s="394" t="str">
        <f>IFERROR(VLOOKUP(VALUE(MID(D103,3,LEN(D103)-2)),DQ_Codes!A:B,2),"")</f>
        <v/>
      </c>
    </row>
    <row r="104" spans="1:5" x14ac:dyDescent="0.25">
      <c r="A104" s="387" t="str">
        <f>DQ_Codes!O21</f>
        <v>DQ50</v>
      </c>
      <c r="B104" s="390" t="str">
        <f>IFERROR(VLOOKUP(VALUE(MID(A104,3,LEN(A104)-2)),DQ_Codes!A:B,2),"")</f>
        <v>A competitor re-entering the water after completing his or her leg of the relay</v>
      </c>
      <c r="D104" s="411" t="str">
        <f>DQ_Codes!W16</f>
        <v/>
      </c>
      <c r="E104" s="394" t="str">
        <f>IFERROR(VLOOKUP(VALUE(MID(D104,3,LEN(D104)-2)),DQ_Codes!A:B,2),"")</f>
        <v/>
      </c>
    </row>
    <row r="105" spans="1:5" ht="26.25" x14ac:dyDescent="0.25">
      <c r="A105" s="387" t="str">
        <f>DQ_Codes!O22</f>
        <v>DQ53</v>
      </c>
      <c r="B105" s="390" t="str">
        <f>IFERROR(VLOOKUP(VALUE(MID(A105,3,LEN(A105)-2)),DQ_Codes!A:B,2),"")</f>
        <v>Final victim exiting the water before the 2minutes 30 second completion signal.</v>
      </c>
      <c r="D105" s="411" t="str">
        <f>DQ_Codes!W17</f>
        <v/>
      </c>
      <c r="E105" s="394" t="str">
        <f>IFERROR(VLOOKUP(VALUE(MID(D105,3,LEN(D105)-2)),DQ_Codes!A:B,2),"")</f>
        <v/>
      </c>
    </row>
    <row r="106" spans="1:5" x14ac:dyDescent="0.25">
      <c r="A106" s="387" t="str">
        <f>DQ_Codes!O23</f>
        <v>DQ58</v>
      </c>
      <c r="B106" s="390" t="str">
        <f>IFERROR(VLOOKUP(VALUE(MID(A106,3,LEN(A106)-2)),DQ_Codes!A:B,2),"")</f>
        <v>Executing a practice throw</v>
      </c>
      <c r="D106" s="411" t="str">
        <f>DQ_Codes!W18</f>
        <v/>
      </c>
      <c r="E106" s="394" t="str">
        <f>IFERROR(VLOOKUP(VALUE(MID(D106,3,LEN(D106)-2)),DQ_Codes!A:B,2),"")</f>
        <v/>
      </c>
    </row>
    <row r="107" spans="1:5" x14ac:dyDescent="0.25">
      <c r="A107" s="387" t="str">
        <f>DQ_Codes!O24</f>
        <v>DQ101</v>
      </c>
      <c r="B107" s="390" t="str">
        <f>IFERROR(VLOOKUP(VALUE(MID(A107,3,LEN(A107)-2)),DQ_Codes!A:B,2),"")</f>
        <v>Swimwear must conform to FINA standards</v>
      </c>
      <c r="D107" s="411" t="str">
        <f>DQ_Codes!W19</f>
        <v/>
      </c>
      <c r="E107" s="394" t="str">
        <f>IFERROR(VLOOKUP(VALUE(MID(D107,3,LEN(D107)-2)),DQ_Codes!A:B,2),"")</f>
        <v/>
      </c>
    </row>
    <row r="108" spans="1:5" ht="26.25" x14ac:dyDescent="0.25">
      <c r="A108" s="387" t="str">
        <f>DQ_Codes!O25</f>
        <v>DQ102</v>
      </c>
      <c r="B108" s="390" t="str">
        <f>IFERROR(VLOOKUP(VALUE(MID(A108,3,LEN(A108)-2)),DQ_Codes!A:B,2),"")</f>
        <v xml:space="preserve">All teams shall be made up of four individuals, comprising of at least one male and at least one female. </v>
      </c>
      <c r="D108" s="411" t="str">
        <f>DQ_Codes!W20</f>
        <v/>
      </c>
      <c r="E108" s="394" t="str">
        <f>IFERROR(VLOOKUP(VALUE(MID(D108,3,LEN(D108)-2)),DQ_Codes!A:B,2),"")</f>
        <v/>
      </c>
    </row>
    <row r="109" spans="1:5" ht="26.25" x14ac:dyDescent="0.25">
      <c r="A109" s="387" t="str">
        <f>DQ_Codes!O26</f>
        <v>DQ103</v>
      </c>
      <c r="B109" s="390" t="str">
        <f>IFERROR(VLOOKUP(VALUE(MID(A109,3,LEN(A109)-2)),DQ_Codes!A:B,2),"")</f>
        <v>Failure of a competitor to wear an appropriate swimming hat may result in disqualification</v>
      </c>
      <c r="D109" s="411">
        <f>DQ_Codes!W21</f>
        <v>0</v>
      </c>
      <c r="E109" s="394" t="str">
        <f>IFERROR(VLOOKUP(VALUE(MID(D109,3,LEN(D109)-2)),DQ_Codes!A:B,2),"")</f>
        <v/>
      </c>
    </row>
    <row r="110" spans="1:5" ht="26.25" x14ac:dyDescent="0.25">
      <c r="A110" s="387" t="str">
        <f>DQ_Codes!O27</f>
        <v>DQ104</v>
      </c>
      <c r="B110" s="390" t="str">
        <f>IFERROR(VLOOKUP(VALUE(MID(A110,3,LEN(A110)-2)),DQ_Codes!A:B,2),"")</f>
        <v xml:space="preserve">Failure of a competitor to remove jewellery that may pose a risk to any competitors, spectators, actors, or officials </v>
      </c>
      <c r="D110" s="411">
        <f>DQ_Codes!W22</f>
        <v>0</v>
      </c>
      <c r="E110" s="394" t="str">
        <f>IFERROR(VLOOKUP(VALUE(MID(D110,3,LEN(D110)-2)),DQ_Codes!A:B,2),"")</f>
        <v/>
      </c>
    </row>
    <row r="111" spans="1:5" ht="26.25" x14ac:dyDescent="0.25">
      <c r="A111" s="387" t="str">
        <f>DQ_Codes!O28</f>
        <v>DQ105</v>
      </c>
      <c r="B111" s="390" t="str">
        <f>IFERROR(VLOOKUP(VALUE(MID(A111,3,LEN(A111)-2)),DQ_Codes!A:B,2),"")</f>
        <v>Failing to follow the instruction of a Marshall or Official may result in disqualification</v>
      </c>
      <c r="D111" s="411">
        <f>DQ_Codes!W23</f>
        <v>0</v>
      </c>
      <c r="E111" s="394" t="str">
        <f>IFERROR(VLOOKUP(VALUE(MID(D111,3,LEN(D111)-2)),DQ_Codes!A:B,2),"")</f>
        <v/>
      </c>
    </row>
    <row r="112" spans="1:5" ht="26.25" x14ac:dyDescent="0.25">
      <c r="A112" s="387" t="str">
        <f>DQ_Codes!O29</f>
        <v>DQ106</v>
      </c>
      <c r="B112" s="390" t="str">
        <f>IFERROR(VLOOKUP(VALUE(MID(A112,3,LEN(A112)-2)),DQ_Codes!A:B,2),"")</f>
        <v>Delaying the start, for wilfully disobeying an instruction, or for any other misconduct taking place at the start.</v>
      </c>
      <c r="D112" s="411">
        <f>DQ_Codes!W24</f>
        <v>0</v>
      </c>
      <c r="E112" s="394" t="str">
        <f>IFERROR(VLOOKUP(VALUE(MID(D112,3,LEN(D112)-2)),DQ_Codes!A:B,2),"")</f>
        <v/>
      </c>
    </row>
    <row r="113" spans="1:5" ht="26.25" x14ac:dyDescent="0.25">
      <c r="A113" s="387" t="str">
        <f>DQ_Codes!O30</f>
        <v>DQ201</v>
      </c>
      <c r="B113" s="390" t="str">
        <f>IFERROR(VLOOKUP(VALUE(MID(A113,3,LEN(A113)-2)),DQ_Codes!A:B,2),"")</f>
        <v xml:space="preserve">Not finishing or completing the event in the same lane in which he or she started. </v>
      </c>
      <c r="D113" s="411">
        <f>DQ_Codes!W25</f>
        <v>0</v>
      </c>
      <c r="E113" s="394" t="str">
        <f>IFERROR(VLOOKUP(VALUE(MID(D113,3,LEN(D113)-2)),DQ_Codes!A:B,2),"")</f>
        <v/>
      </c>
    </row>
    <row r="114" spans="1:5" x14ac:dyDescent="0.25">
      <c r="A114" s="387" t="str">
        <f>DQ_Codes!O31</f>
        <v>DQ202</v>
      </c>
      <c r="B114" s="390" t="str">
        <f>IFERROR(VLOOKUP(VALUE(MID(A114,3,LEN(A114)-2)),DQ_Codes!A:B,2),"")</f>
        <v>Obstructing another Team or Competitor.</v>
      </c>
      <c r="D114" s="411">
        <f>DQ_Codes!W26</f>
        <v>0</v>
      </c>
      <c r="E114" s="394" t="str">
        <f>IFERROR(VLOOKUP(VALUE(MID(D114,3,LEN(D114)-2)),DQ_Codes!A:B,2),"")</f>
        <v/>
      </c>
    </row>
    <row r="115" spans="1:5" x14ac:dyDescent="0.25">
      <c r="A115" s="387" t="str">
        <f>DQ_Codes!O32</f>
        <v>DQ203</v>
      </c>
      <c r="B115" s="390" t="str">
        <f>IFERROR(VLOOKUP(VALUE(MID(A115,3,LEN(A115)-2)),DQ_Codes!A:B,2),"")</f>
        <v>Entering the water during a heat for which they are not entered.</v>
      </c>
      <c r="D115" s="411">
        <f>DQ_Codes!W27</f>
        <v>0</v>
      </c>
      <c r="E115" s="394" t="str">
        <f>IFERROR(VLOOKUP(VALUE(MID(D115,3,LEN(D115)-2)),DQ_Codes!A:B,2),"")</f>
        <v/>
      </c>
    </row>
    <row r="116" spans="1:5" ht="26.25" x14ac:dyDescent="0.25">
      <c r="A116" s="387" t="str">
        <f>DQ_Codes!O33</f>
        <v>DQ205</v>
      </c>
      <c r="B116" s="390" t="str">
        <f>IFERROR(VLOOKUP(VALUE(MID(A116,3,LEN(A116)-2)),DQ_Codes!A:B,2),"")</f>
        <v>Pace-making, providing feedback on positions of other teams, attempting to influence or coach an athlete during the race.</v>
      </c>
      <c r="D116" s="411">
        <f>DQ_Codes!W28</f>
        <v>0</v>
      </c>
      <c r="E116" s="394" t="str">
        <f>IFERROR(VLOOKUP(VALUE(MID(D116,3,LEN(D116)-2)),DQ_Codes!A:B,2),"")</f>
        <v/>
      </c>
    </row>
    <row r="117" spans="1:5" x14ac:dyDescent="0.25">
      <c r="A117" s="387" t="str">
        <f>DQ_Codes!O34</f>
        <v>DQ206</v>
      </c>
      <c r="B117" s="390" t="str">
        <f>IFERROR(VLOOKUP(VALUE(MID(A117,3,LEN(A117)-2)),DQ_Codes!A:B,2),"")</f>
        <v>Relay Team is not the same Competitors who took part in the SERC.</v>
      </c>
      <c r="D117" s="411">
        <f>DQ_Codes!W29</f>
        <v>0</v>
      </c>
      <c r="E117" s="394" t="str">
        <f>IFERROR(VLOOKUP(VALUE(MID(D117,3,LEN(D117)-2)),DQ_Codes!A:B,2),"")</f>
        <v/>
      </c>
    </row>
    <row r="118" spans="1:5" x14ac:dyDescent="0.25">
      <c r="A118" s="387" t="str">
        <f>DQ_Codes!O35</f>
        <v>DQ401</v>
      </c>
      <c r="B118" s="390" t="str">
        <f>IFERROR(VLOOKUP(VALUE(MID(A118,3,LEN(A118)-2)),DQ_Codes!A:B,2),"")</f>
        <v>Wilful and deliberate pulling on a Semi-rigid or non-rigid cross line.</v>
      </c>
      <c r="D118" s="411">
        <f>DQ_Codes!W30</f>
        <v>0</v>
      </c>
      <c r="E118" s="394" t="str">
        <f>IFERROR(VLOOKUP(VALUE(MID(D118,3,LEN(D118)-2)),DQ_Codes!A:B,2),"")</f>
        <v/>
      </c>
    </row>
    <row r="119" spans="1:5" x14ac:dyDescent="0.25">
      <c r="A119" s="387" t="str">
        <f>DQ_Codes!O36</f>
        <v>DQ402</v>
      </c>
      <c r="B119" s="390" t="str">
        <f>IFERROR(VLOOKUP(VALUE(MID(A119,3,LEN(A119)-2)),DQ_Codes!A:B,2),"")</f>
        <v>Deliberately interfering with another teams rope.</v>
      </c>
      <c r="D119" s="411">
        <f>DQ_Codes!W31</f>
        <v>0</v>
      </c>
      <c r="E119" s="394" t="str">
        <f>IFERROR(VLOOKUP(VALUE(MID(D119,3,LEN(D119)-2)),DQ_Codes!A:B,2),"")</f>
        <v/>
      </c>
    </row>
    <row r="120" spans="1:5" x14ac:dyDescent="0.25">
      <c r="A120" s="387" t="str">
        <f>DQ_Codes!O37</f>
        <v>DQ403</v>
      </c>
      <c r="B120" s="390" t="str">
        <f>IFERROR(VLOOKUP(VALUE(MID(A120,3,LEN(A120)-2)),DQ_Codes!A:B,2),"")</f>
        <v>Casualty swimming to reach the throw line or to reach the finishing edge.</v>
      </c>
      <c r="D120" s="411">
        <f>DQ_Codes!W32</f>
        <v>0</v>
      </c>
      <c r="E120" s="394" t="str">
        <f>IFERROR(VLOOKUP(VALUE(MID(D120,3,LEN(D120)-2)),DQ_Codes!A:B,2),"")</f>
        <v/>
      </c>
    </row>
    <row r="121" spans="1:5" x14ac:dyDescent="0.25">
      <c r="A121" s="387" t="str">
        <f>DQ_Codes!O38</f>
        <v/>
      </c>
      <c r="B121" s="390" t="str">
        <f>IFERROR(VLOOKUP(VALUE(MID(A121,3,LEN(A121)-2)),DQ_Codes!A:B,2),"")</f>
        <v/>
      </c>
      <c r="D121" s="411">
        <f>DQ_Codes!W33</f>
        <v>0</v>
      </c>
      <c r="E121" s="394" t="str">
        <f>IFERROR(VLOOKUP(VALUE(MID(D121,3,LEN(D121)-2)),DQ_Codes!A:B,2),"")</f>
        <v/>
      </c>
    </row>
    <row r="122" spans="1:5" x14ac:dyDescent="0.25">
      <c r="A122" s="408" t="str">
        <f>DQ_Codes!O39</f>
        <v/>
      </c>
      <c r="B122" s="394" t="str">
        <f>IFERROR(VLOOKUP(VALUE(MID(A122,3,LEN(A122)-2)),DQ_Codes!A:B,2),"")</f>
        <v/>
      </c>
      <c r="D122" s="411">
        <f>DQ_Codes!W34</f>
        <v>0</v>
      </c>
      <c r="E122" s="394" t="str">
        <f>IFERROR(VLOOKUP(VALUE(MID(D122,3,LEN(D122)-2)),DQ_Codes!A:B,2),"")</f>
        <v/>
      </c>
    </row>
    <row r="123" spans="1:5" x14ac:dyDescent="0.25">
      <c r="A123" s="408" t="str">
        <f>DQ_Codes!O40</f>
        <v/>
      </c>
      <c r="B123" s="394" t="str">
        <f>IFERROR(VLOOKUP(VALUE(MID(A123,3,LEN(A123)-2)),DQ_Codes!A:B,2),"")</f>
        <v/>
      </c>
      <c r="D123" s="411">
        <f>DQ_Codes!W35</f>
        <v>0</v>
      </c>
      <c r="E123" s="394" t="str">
        <f>IFERROR(VLOOKUP(VALUE(MID(D123,3,LEN(D123)-2)),DQ_Codes!A:B,2),"")</f>
        <v/>
      </c>
    </row>
    <row r="124" spans="1:5" x14ac:dyDescent="0.25">
      <c r="A124" s="408">
        <f>DQ_Codes!O41</f>
        <v>0</v>
      </c>
      <c r="B124" s="394" t="str">
        <f>IFERROR(VLOOKUP(VALUE(MID(A124,3,LEN(A124)-2)),DQ_Codes!A:B,2),"")</f>
        <v/>
      </c>
      <c r="D124" s="411">
        <f>DQ_Codes!W36</f>
        <v>0</v>
      </c>
      <c r="E124" s="394" t="str">
        <f>IFERROR(VLOOKUP(VALUE(MID(D124,3,LEN(D124)-2)),DQ_Codes!A:B,2),"")</f>
        <v/>
      </c>
    </row>
    <row r="125" spans="1:5" x14ac:dyDescent="0.25">
      <c r="A125" s="408">
        <f>DQ_Codes!O42</f>
        <v>0</v>
      </c>
      <c r="B125" s="394" t="str">
        <f>IFERROR(VLOOKUP(VALUE(MID(A125,3,LEN(A125)-2)),DQ_Codes!A:B,2),"")</f>
        <v/>
      </c>
      <c r="D125" s="411">
        <f>DQ_Codes!W37</f>
        <v>0</v>
      </c>
      <c r="E125" s="394" t="str">
        <f>IFERROR(VLOOKUP(VALUE(MID(D125,3,LEN(D125)-2)),DQ_Codes!A:B,2),"")</f>
        <v/>
      </c>
    </row>
    <row r="126" spans="1:5" x14ac:dyDescent="0.25">
      <c r="A126" s="408">
        <f>DQ_Codes!O43</f>
        <v>0</v>
      </c>
      <c r="B126" s="394" t="str">
        <f>IFERROR(VLOOKUP(VALUE(MID(A126,3,LEN(A126)-2)),DQ_Codes!A:B,2),"")</f>
        <v/>
      </c>
      <c r="D126" s="411">
        <f>DQ_Codes!W38</f>
        <v>0</v>
      </c>
      <c r="E126" s="394" t="str">
        <f>IFERROR(VLOOKUP(VALUE(MID(D126,3,LEN(D126)-2)),DQ_Codes!A:B,2),"")</f>
        <v/>
      </c>
    </row>
    <row r="127" spans="1:5" x14ac:dyDescent="0.25">
      <c r="A127" s="408">
        <f>DQ_Codes!O44</f>
        <v>0</v>
      </c>
      <c r="B127" s="394" t="str">
        <f>IFERROR(VLOOKUP(VALUE(MID(A127,3,LEN(A127)-2)),DQ_Codes!A:B,2),"")</f>
        <v/>
      </c>
      <c r="D127" s="411">
        <f>DQ_Codes!W39</f>
        <v>0</v>
      </c>
      <c r="E127" s="394" t="str">
        <f>IFERROR(VLOOKUP(VALUE(MID(D127,3,LEN(D127)-2)),DQ_Codes!A:B,2),"")</f>
        <v/>
      </c>
    </row>
    <row r="128" spans="1:5" x14ac:dyDescent="0.25">
      <c r="A128" s="408">
        <f>DQ_Codes!O45</f>
        <v>0</v>
      </c>
      <c r="B128" s="394" t="str">
        <f>IFERROR(VLOOKUP(VALUE(MID(A128,3,LEN(A128)-2)),DQ_Codes!A:B,2),"")</f>
        <v/>
      </c>
      <c r="D128" s="411">
        <f>DQ_Codes!W40</f>
        <v>0</v>
      </c>
      <c r="E128" s="394" t="str">
        <f>IFERROR(VLOOKUP(VALUE(MID(D128,3,LEN(D128)-2)),DQ_Codes!A:B,2),"")</f>
        <v/>
      </c>
    </row>
    <row r="129" spans="1:5" x14ac:dyDescent="0.25">
      <c r="A129" s="408">
        <f>DQ_Codes!O46</f>
        <v>0</v>
      </c>
      <c r="B129" s="394" t="str">
        <f>IFERROR(VLOOKUP(VALUE(MID(A129,3,LEN(A129)-2)),DQ_Codes!A:B,2),"")</f>
        <v/>
      </c>
      <c r="D129" s="411">
        <f>DQ_Codes!W41</f>
        <v>0</v>
      </c>
      <c r="E129" s="394" t="str">
        <f>IFERROR(VLOOKUP(VALUE(MID(D129,3,LEN(D129)-2)),DQ_Codes!A:B,2),"")</f>
        <v/>
      </c>
    </row>
    <row r="130" spans="1:5" x14ac:dyDescent="0.25">
      <c r="A130" s="408">
        <f>DQ_Codes!O47</f>
        <v>0</v>
      </c>
      <c r="D130" s="411">
        <f>DQ_Codes!W42</f>
        <v>0</v>
      </c>
      <c r="E130" s="394" t="str">
        <f>IFERROR(VLOOKUP(VALUE(MID(D130,3,LEN(D130)-2)),DQ_Codes!A:B,2),"")</f>
        <v/>
      </c>
    </row>
    <row r="132" spans="1:5" x14ac:dyDescent="0.25">
      <c r="A132" s="413" t="s">
        <v>618</v>
      </c>
      <c r="B132" s="413"/>
    </row>
    <row r="133" spans="1:5" x14ac:dyDescent="0.25">
      <c r="A133" s="412" t="s">
        <v>592</v>
      </c>
      <c r="B133" s="390"/>
    </row>
    <row r="134" spans="1:5" ht="26.25" x14ac:dyDescent="0.25">
      <c r="A134" s="387" t="str">
        <f>DQ_Codes!Q3</f>
        <v>DQ1</v>
      </c>
      <c r="B134" s="390" t="str">
        <f>IFERROR(VLOOKUP(VALUE(MID(A134,3,LEN(A134)-2)),DQ_Codes!A:B,2),"")</f>
        <v>Not completing the event in accordance with the event description or general rules.</v>
      </c>
    </row>
    <row r="135" spans="1:5" ht="166.5" x14ac:dyDescent="0.25">
      <c r="A135" s="387" t="str">
        <f>DQ_Codes!Q4</f>
        <v>DQ2</v>
      </c>
      <c r="B135" s="390" t="str">
        <f>IFERROR(VLOOKUP(VALUE(MID(A135,3,LEN(A135)-2)),DQ_Codes!A:B,2),"")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row>
    <row r="136" spans="1:5" ht="26.25" x14ac:dyDescent="0.25">
      <c r="A136" s="387" t="str">
        <f>DQ_Codes!Q5</f>
        <v>DQ3</v>
      </c>
      <c r="B136" s="390" t="str">
        <f>IFERROR(VLOOKUP(VALUE(MID(A136,3,LEN(A136)-2)),DQ_Codes!A:B,2),"")</f>
        <v xml:space="preserve">Competitors may not be permitted to start in an event if they are late reporting to the marshalling area. </v>
      </c>
    </row>
    <row r="137" spans="1:5" x14ac:dyDescent="0.25">
      <c r="A137" s="387" t="str">
        <f>DQ_Codes!Q6</f>
        <v>DQ4</v>
      </c>
      <c r="B137" s="390" t="str">
        <f>IFERROR(VLOOKUP(VALUE(MID(A137,3,LEN(A137)-2)),DQ_Codes!A:B,2),"")</f>
        <v xml:space="preserve">A competitor or team absent from the start of an event shall be disqualified </v>
      </c>
    </row>
    <row r="138" spans="1:5" ht="39" x14ac:dyDescent="0.25">
      <c r="A138" s="387" t="str">
        <f>DQ_Codes!Q7</f>
        <v>DQ5</v>
      </c>
      <c r="B138" s="390" t="str">
        <f>IFERROR(VLOOKUP(VALUE(MID(A138,3,LEN(A138)-2)),DQ_Codes!A:B,2),"")</f>
        <v xml:space="preserve">Activities that result in wilful damage to the venue sites, accommodation sites or the property of others will result in disqualification of the individuals involved from competition. </v>
      </c>
    </row>
    <row r="139" spans="1:5" x14ac:dyDescent="0.25">
      <c r="A139" s="387" t="str">
        <f>DQ_Codes!Q8</f>
        <v>DQ6</v>
      </c>
      <c r="B139" s="390" t="str">
        <f>IFERROR(VLOOKUP(VALUE(MID(A139,3,LEN(A139)-2)),DQ_Codes!A:B,2),"")</f>
        <v xml:space="preserve">Abuse of officials may result in disqualification from the competition. </v>
      </c>
    </row>
    <row r="140" spans="1:5" ht="39" x14ac:dyDescent="0.25">
      <c r="A140" s="387" t="str">
        <f>DQ_Codes!Q9</f>
        <v>DQ7</v>
      </c>
      <c r="B140" s="390" t="str">
        <f>IFERROR(VLOOKUP(VALUE(MID(A140,3,LEN(A140)-2)),DQ_Codes!A:B,2),"")</f>
        <v xml:space="preserve">Using sticky, tacky or adhesive substances (liquid, solid or aerosol) on hands or feet, or on the manikin or rescue tube to improve grip or push off the bottom of the pool. </v>
      </c>
    </row>
    <row r="141" spans="1:5" ht="39" x14ac:dyDescent="0.25">
      <c r="A141" s="387" t="str">
        <f>DQ_Codes!Q10</f>
        <v>DQ8</v>
      </c>
      <c r="B141" s="390" t="str">
        <f>IFERROR(VLOOKUP(VALUE(MID(A141,3,LEN(A141)-2)),DQ_Codes!A:B,2),"")</f>
        <v xml:space="preserve">Competitors shall not take assistance from the pool bottom except where specifically allowed (e.g., 4 x 50 m Obstacle Relay, 4 x 25 m Manikin Carry Relay, 4 x 50 m Swim and 50 m Tow Relay). </v>
      </c>
    </row>
    <row r="142" spans="1:5" x14ac:dyDescent="0.25">
      <c r="A142" s="387" t="str">
        <f>DQ_Codes!Q11</f>
        <v>DQ9</v>
      </c>
      <c r="B142" s="390" t="str">
        <f>IFERROR(VLOOKUP(VALUE(MID(A142,3,LEN(A142)-2)),DQ_Codes!A:B,2),"")</f>
        <v>Leaving the water after an event before permission is given by the offcial</v>
      </c>
    </row>
    <row r="143" spans="1:5" ht="26.25" x14ac:dyDescent="0.25">
      <c r="A143" s="387" t="str">
        <f>DQ_Codes!Q12</f>
        <v>DQ10</v>
      </c>
      <c r="B143" s="390" t="str">
        <f>IFERROR(VLOOKUP(VALUE(MID(A143,3,LEN(A143)-2)),DQ_Codes!A:B,2),"")</f>
        <v>All competitors who start (i.e., commence a starting motion) before the starting signal has been given shall be disqualified</v>
      </c>
    </row>
    <row r="144" spans="1:5" x14ac:dyDescent="0.25">
      <c r="A144" s="387" t="str">
        <f>DQ_Codes!Q13</f>
        <v>DQ14</v>
      </c>
      <c r="B144" s="390" t="str">
        <f>IFERROR(VLOOKUP(VALUE(MID(A144,3,LEN(A144)-2)),DQ_Codes!A:B,2),"")</f>
        <v xml:space="preserve">Failure to touch the wall during the turn. </v>
      </c>
    </row>
    <row r="145" spans="1:2" x14ac:dyDescent="0.25">
      <c r="A145" s="387" t="str">
        <f>DQ_Codes!Q14</f>
        <v>DQ15</v>
      </c>
      <c r="B145" s="390" t="str">
        <f>IFERROR(VLOOKUP(VALUE(MID(A145,3,LEN(A145)-2)),DQ_Codes!A:B,2),"")</f>
        <v xml:space="preserve">Failure to touch the finish wall. </v>
      </c>
    </row>
    <row r="146" spans="1:2" ht="39" x14ac:dyDescent="0.25">
      <c r="A146" s="387" t="str">
        <f>DQ_Codes!Q15</f>
        <v>DQ17</v>
      </c>
      <c r="B146" s="390" t="str">
        <f>IFERROR(VLOOKUP(VALUE(MID(A146,3,LEN(A146)-2)),DQ_Codes!A:B,2),"")</f>
        <v xml:space="preserve">Taking assistance from any pool fitting (e.g., lane rope, steps, drains or underwater hockey fittings) when surfacing with the manikin – not including the bottom of the pool. </v>
      </c>
    </row>
    <row r="147" spans="1:2" x14ac:dyDescent="0.25">
      <c r="A147" s="387" t="str">
        <f>DQ_Codes!Q16</f>
        <v>DQ40</v>
      </c>
      <c r="B147" s="390" t="str">
        <f>IFERROR(VLOOKUP(VALUE(MID(A147,3,LEN(A147)-2)),DQ_Codes!A:B,2),"")</f>
        <v>One competitor repeating two or more legs of the event.</v>
      </c>
    </row>
    <row r="148" spans="1:2" x14ac:dyDescent="0.25">
      <c r="A148" s="387" t="str">
        <f>DQ_Codes!Q17</f>
        <v>DQ41</v>
      </c>
      <c r="B148" s="390" t="str">
        <f>IFERROR(VLOOKUP(VALUE(MID(A148,3,LEN(A148)-2)),DQ_Codes!A:B,2),"")</f>
        <v>Leaving the start before the previous competitor has touched the wall</v>
      </c>
    </row>
    <row r="149" spans="1:2" ht="26.25" x14ac:dyDescent="0.25">
      <c r="A149" s="387" t="str">
        <f>DQ_Codes!Q18</f>
        <v>DQ44</v>
      </c>
      <c r="B149" s="390" t="str">
        <f>IFERROR(VLOOKUP(VALUE(MID(A149,3,LEN(A149)-2)),DQ_Codes!A:B,2),"")</f>
        <v>The fourth competitor touching the rescue tube harness line or any part of the rescue tube before the third competitor touches the turn wall</v>
      </c>
    </row>
    <row r="150" spans="1:2" x14ac:dyDescent="0.25">
      <c r="A150" s="387" t="str">
        <f>DQ_Codes!Q19</f>
        <v>DQ45</v>
      </c>
      <c r="B150" s="390" t="str">
        <f>IFERROR(VLOOKUP(VALUE(MID(A150,3,LEN(A150)-2)),DQ_Codes!A:B,2),"")</f>
        <v>The competitor clipping the rescue tube into the ring</v>
      </c>
    </row>
    <row r="151" spans="1:2" x14ac:dyDescent="0.25">
      <c r="A151" s="387" t="str">
        <f>DQ_Codes!Q20</f>
        <v>DQ46</v>
      </c>
      <c r="B151" s="390" t="str">
        <f>IFERROR(VLOOKUP(VALUE(MID(A151,3,LEN(A151)-2)),DQ_Codes!A:B,2),"")</f>
        <v>The victim holding the rescue tube by the rope or clip</v>
      </c>
    </row>
    <row r="152" spans="1:2" ht="26.25" x14ac:dyDescent="0.25">
      <c r="A152" s="387" t="str">
        <f>DQ_Codes!Q21</f>
        <v>DQ47</v>
      </c>
      <c r="B152" s="390" t="str">
        <f>IFERROR(VLOOKUP(VALUE(MID(A152,3,LEN(A152)-2)),DQ_Codes!A:B,2),"")</f>
        <v>The victim helping with arm movements or not holding the rescue tube with both hands</v>
      </c>
    </row>
    <row r="153" spans="1:2" x14ac:dyDescent="0.25">
      <c r="A153" s="387" t="str">
        <f>DQ_Codes!Q22</f>
        <v>DQ48</v>
      </c>
      <c r="B153" s="390" t="str">
        <f>IFERROR(VLOOKUP(VALUE(MID(A153,3,LEN(A153)-2)),DQ_Codes!A:B,2),"")</f>
        <v>The victim losing the rescue tube after crossing the 5 m line</v>
      </c>
    </row>
    <row r="154" spans="1:2" ht="26.25" x14ac:dyDescent="0.25">
      <c r="A154" s="387" t="str">
        <f>DQ_Codes!Q23</f>
        <v>DQ49</v>
      </c>
      <c r="B154" s="390" t="str">
        <f>IFERROR(VLOOKUP(VALUE(MID(A154,3,LEN(A154)-2)),DQ_Codes!A:B,2),"")</f>
        <v>The fourth competitor towing the victim without the line of the rescue tube fully extended beyond the 10 m line</v>
      </c>
    </row>
    <row r="155" spans="1:2" x14ac:dyDescent="0.25">
      <c r="A155" s="387" t="str">
        <f>DQ_Codes!Q24</f>
        <v>DQ50</v>
      </c>
      <c r="B155" s="390" t="str">
        <f>IFERROR(VLOOKUP(VALUE(MID(A155,3,LEN(A155)-2)),DQ_Codes!A:B,2),"")</f>
        <v>A competitor re-entering the water after completing his or her leg of the relay</v>
      </c>
    </row>
    <row r="156" spans="1:2" x14ac:dyDescent="0.25">
      <c r="A156" s="387" t="str">
        <f>DQ_Codes!Q25</f>
        <v>DQ101</v>
      </c>
      <c r="B156" s="390" t="str">
        <f>IFERROR(VLOOKUP(VALUE(MID(A156,3,LEN(A156)-2)),DQ_Codes!A:B,2),"")</f>
        <v>Swimwear must conform to FINA standards</v>
      </c>
    </row>
    <row r="157" spans="1:2" ht="26.25" x14ac:dyDescent="0.25">
      <c r="A157" s="387" t="str">
        <f>DQ_Codes!Q26</f>
        <v>DQ102</v>
      </c>
      <c r="B157" s="390" t="str">
        <f>IFERROR(VLOOKUP(VALUE(MID(A157,3,LEN(A157)-2)),DQ_Codes!A:B,2),"")</f>
        <v xml:space="preserve">All teams shall be made up of four individuals, comprising of at least one male and at least one female. </v>
      </c>
    </row>
    <row r="158" spans="1:2" ht="26.25" x14ac:dyDescent="0.25">
      <c r="A158" s="387" t="str">
        <f>DQ_Codes!Q27</f>
        <v>DQ103</v>
      </c>
      <c r="B158" s="390" t="str">
        <f>IFERROR(VLOOKUP(VALUE(MID(A158,3,LEN(A158)-2)),DQ_Codes!A:B,2),"")</f>
        <v>Failure of a competitor to wear an appropriate swimming hat may result in disqualification</v>
      </c>
    </row>
    <row r="159" spans="1:2" ht="26.25" x14ac:dyDescent="0.25">
      <c r="A159" s="387" t="str">
        <f>DQ_Codes!Q28</f>
        <v>DQ104</v>
      </c>
      <c r="B159" s="390" t="str">
        <f>IFERROR(VLOOKUP(VALUE(MID(A159,3,LEN(A159)-2)),DQ_Codes!A:B,2),"")</f>
        <v xml:space="preserve">Failure of a competitor to remove jewellery that may pose a risk to any competitors, spectators, actors, or officials </v>
      </c>
    </row>
    <row r="160" spans="1:2" ht="26.25" x14ac:dyDescent="0.25">
      <c r="A160" s="387" t="str">
        <f>DQ_Codes!Q29</f>
        <v>DQ105</v>
      </c>
      <c r="B160" s="390" t="str">
        <f>IFERROR(VLOOKUP(VALUE(MID(A160,3,LEN(A160)-2)),DQ_Codes!A:B,2),"")</f>
        <v>Failing to follow the instruction of a Marshall or Official may result in disqualification</v>
      </c>
    </row>
    <row r="161" spans="1:2" ht="26.25" x14ac:dyDescent="0.25">
      <c r="A161" s="387" t="str">
        <f>DQ_Codes!Q30</f>
        <v>DQ106</v>
      </c>
      <c r="B161" s="390" t="str">
        <f>IFERROR(VLOOKUP(VALUE(MID(A161,3,LEN(A161)-2)),DQ_Codes!A:B,2),"")</f>
        <v>Delaying the start, for wilfully disobeying an instruction, or for any other misconduct taking place at the start.</v>
      </c>
    </row>
    <row r="162" spans="1:2" ht="26.25" x14ac:dyDescent="0.25">
      <c r="A162" s="387" t="str">
        <f>DQ_Codes!Q31</f>
        <v>DQ201</v>
      </c>
      <c r="B162" s="390" t="str">
        <f>IFERROR(VLOOKUP(VALUE(MID(A162,3,LEN(A162)-2)),DQ_Codes!A:B,2),"")</f>
        <v xml:space="preserve">Not finishing or completing the event in the same lane in which he or she started. </v>
      </c>
    </row>
    <row r="163" spans="1:2" x14ac:dyDescent="0.25">
      <c r="A163" s="387" t="str">
        <f>DQ_Codes!Q32</f>
        <v>DQ202</v>
      </c>
      <c r="B163" s="390" t="str">
        <f>IFERROR(VLOOKUP(VALUE(MID(A163,3,LEN(A163)-2)),DQ_Codes!A:B,2),"")</f>
        <v>Obstructing another Team or Competitor.</v>
      </c>
    </row>
    <row r="164" spans="1:2" x14ac:dyDescent="0.25">
      <c r="A164" s="387" t="str">
        <f>DQ_Codes!Q33</f>
        <v>DQ203</v>
      </c>
      <c r="B164" s="390" t="str">
        <f>IFERROR(VLOOKUP(VALUE(MID(A164,3,LEN(A164)-2)),DQ_Codes!A:B,2),"")</f>
        <v>Entering the water during a heat for which they are not entered.</v>
      </c>
    </row>
    <row r="165" spans="1:2" ht="26.25" x14ac:dyDescent="0.25">
      <c r="A165" s="387" t="str">
        <f>DQ_Codes!Q34</f>
        <v>DQ205</v>
      </c>
      <c r="B165" s="390" t="str">
        <f>IFERROR(VLOOKUP(VALUE(MID(A165,3,LEN(A165)-2)),DQ_Codes!A:B,2),"")</f>
        <v>Pace-making, providing feedback on positions of other teams, attempting to influence or coach an athlete during the race.</v>
      </c>
    </row>
    <row r="166" spans="1:2" x14ac:dyDescent="0.25">
      <c r="A166" s="387" t="str">
        <f>DQ_Codes!Q35</f>
        <v>DQ206</v>
      </c>
      <c r="B166" s="390" t="str">
        <f>IFERROR(VLOOKUP(VALUE(MID(A166,3,LEN(A166)-2)),DQ_Codes!A:B,2),"")</f>
        <v>Relay Team is not the same Competitors who took part in the SERC.</v>
      </c>
    </row>
    <row r="167" spans="1:2" x14ac:dyDescent="0.25">
      <c r="A167" s="387" t="str">
        <f>DQ_Codes!Q36</f>
        <v>DQ601</v>
      </c>
      <c r="B167" s="390" t="str">
        <f>IFERROR(VLOOKUP(VALUE(MID(A167,3,LEN(A167)-2)),DQ_Codes!A:B,2),"")</f>
        <v xml:space="preserve">The fourth competitor  tumble turn at the turning edge whilst towing the victim. </v>
      </c>
    </row>
    <row r="168" spans="1:2" x14ac:dyDescent="0.25">
      <c r="A168" s="408" t="str">
        <f>DQ_Codes!Q37</f>
        <v/>
      </c>
      <c r="B168" s="394" t="str">
        <f>IFERROR(VLOOKUP(VALUE(MID(A168,3,LEN(A168)-2)),DQ_Codes!A:B,2),"")</f>
        <v/>
      </c>
    </row>
    <row r="169" spans="1:2" x14ac:dyDescent="0.25">
      <c r="A169" s="408" t="str">
        <f>DQ_Codes!Q38</f>
        <v/>
      </c>
      <c r="B169" s="394" t="str">
        <f>IFERROR(VLOOKUP(VALUE(MID(A169,3,LEN(A169)-2)),DQ_Codes!A:B,2),"")</f>
        <v/>
      </c>
    </row>
    <row r="170" spans="1:2" x14ac:dyDescent="0.25">
      <c r="A170" s="408" t="str">
        <f>DQ_Codes!Q39</f>
        <v/>
      </c>
      <c r="B170" s="394" t="str">
        <f>IFERROR(VLOOKUP(VALUE(MID(A170,3,LEN(A170)-2)),DQ_Codes!A:B,2),"")</f>
        <v/>
      </c>
    </row>
    <row r="171" spans="1:2" x14ac:dyDescent="0.25">
      <c r="A171" s="408" t="str">
        <f>DQ_Codes!Q40</f>
        <v/>
      </c>
      <c r="B171" s="394" t="str">
        <f>IFERROR(VLOOKUP(VALUE(MID(A171,3,LEN(A171)-2)),DQ_Codes!A:B,2),"")</f>
        <v/>
      </c>
    </row>
    <row r="172" spans="1:2" x14ac:dyDescent="0.25">
      <c r="A172" s="408">
        <f>DQ_Codes!Q41</f>
        <v>0</v>
      </c>
      <c r="B172" s="394" t="str">
        <f>IFERROR(VLOOKUP(VALUE(MID(A172,3,LEN(A172)-2)),DQ_Codes!A:B,2),"")</f>
        <v/>
      </c>
    </row>
    <row r="173" spans="1:2" x14ac:dyDescent="0.25">
      <c r="A173" s="408">
        <f>DQ_Codes!Q42</f>
        <v>0</v>
      </c>
      <c r="B173" s="394" t="str">
        <f>IFERROR(VLOOKUP(VALUE(MID(A173,3,LEN(A173)-2)),DQ_Codes!A:B,2),"")</f>
        <v/>
      </c>
    </row>
    <row r="174" spans="1:2" x14ac:dyDescent="0.25">
      <c r="A174" s="408">
        <f>DQ_Codes!Q43</f>
        <v>0</v>
      </c>
    </row>
    <row r="176" spans="1:2" x14ac:dyDescent="0.25">
      <c r="A176" s="413" t="s">
        <v>617</v>
      </c>
      <c r="B176" s="413"/>
    </row>
    <row r="177" spans="1:2" x14ac:dyDescent="0.25">
      <c r="A177" s="412" t="s">
        <v>592</v>
      </c>
      <c r="B177" s="390"/>
    </row>
    <row r="178" spans="1:2" ht="26.25" x14ac:dyDescent="0.25">
      <c r="A178" s="387" t="str">
        <f>DQ_Codes!P3</f>
        <v>DQ1</v>
      </c>
      <c r="B178" s="390" t="str">
        <f>IFERROR(VLOOKUP(VALUE(MID(A178,3,LEN(A178)-2)),DQ_Codes!A:B,2),"")</f>
        <v>Not completing the event in accordance with the event description or general rules.</v>
      </c>
    </row>
    <row r="179" spans="1:2" ht="166.5" x14ac:dyDescent="0.25">
      <c r="A179" s="387" t="str">
        <f>DQ_Codes!P4</f>
        <v>DQ2</v>
      </c>
      <c r="B179" s="390" t="str">
        <f>IFERROR(VLOOKUP(VALUE(MID(A179,3,LEN(A179)-2)),DQ_Codes!A:B,2),"")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row>
    <row r="180" spans="1:2" ht="26.25" x14ac:dyDescent="0.25">
      <c r="A180" s="387" t="str">
        <f>DQ_Codes!P5</f>
        <v>DQ3</v>
      </c>
      <c r="B180" s="390" t="str">
        <f>IFERROR(VLOOKUP(VALUE(MID(A180,3,LEN(A180)-2)),DQ_Codes!A:B,2),"")</f>
        <v xml:space="preserve">Competitors may not be permitted to start in an event if they are late reporting to the marshalling area. </v>
      </c>
    </row>
    <row r="181" spans="1:2" x14ac:dyDescent="0.25">
      <c r="A181" s="387" t="str">
        <f>DQ_Codes!P6</f>
        <v>DQ4</v>
      </c>
      <c r="B181" s="390" t="str">
        <f>IFERROR(VLOOKUP(VALUE(MID(A181,3,LEN(A181)-2)),DQ_Codes!A:B,2),"")</f>
        <v xml:space="preserve">A competitor or team absent from the start of an event shall be disqualified </v>
      </c>
    </row>
    <row r="182" spans="1:2" ht="39" x14ac:dyDescent="0.25">
      <c r="A182" s="387" t="str">
        <f>DQ_Codes!P7</f>
        <v>DQ5</v>
      </c>
      <c r="B182" s="390" t="str">
        <f>IFERROR(VLOOKUP(VALUE(MID(A182,3,LEN(A182)-2)),DQ_Codes!A:B,2),"")</f>
        <v xml:space="preserve">Activities that result in wilful damage to the venue sites, accommodation sites or the property of others will result in disqualification of the individuals involved from competition. </v>
      </c>
    </row>
    <row r="183" spans="1:2" x14ac:dyDescent="0.25">
      <c r="A183" s="387" t="str">
        <f>DQ_Codes!P8</f>
        <v>DQ6</v>
      </c>
      <c r="B183" s="390" t="str">
        <f>IFERROR(VLOOKUP(VALUE(MID(A183,3,LEN(A183)-2)),DQ_Codes!A:B,2),"")</f>
        <v xml:space="preserve">Abuse of officials may result in disqualification from the competition. </v>
      </c>
    </row>
    <row r="184" spans="1:2" ht="39" x14ac:dyDescent="0.25">
      <c r="A184" s="387" t="str">
        <f>DQ_Codes!P9</f>
        <v>DQ7</v>
      </c>
      <c r="B184" s="390" t="str">
        <f>IFERROR(VLOOKUP(VALUE(MID(A184,3,LEN(A184)-2)),DQ_Codes!A:B,2),"")</f>
        <v xml:space="preserve">Using sticky, tacky or adhesive substances (liquid, solid or aerosol) on hands or feet, or on the manikin or rescue tube to improve grip or push off the bottom of the pool. </v>
      </c>
    </row>
    <row r="185" spans="1:2" ht="39" x14ac:dyDescent="0.25">
      <c r="A185" s="387" t="str">
        <f>DQ_Codes!P10</f>
        <v>DQ8</v>
      </c>
      <c r="B185" s="390" t="str">
        <f>IFERROR(VLOOKUP(VALUE(MID(A185,3,LEN(A185)-2)),DQ_Codes!A:B,2),"")</f>
        <v xml:space="preserve">Competitors shall not take assistance from the pool bottom except where specifically allowed (e.g., 4 x 50 m Obstacle Relay, 4 x 25 m Manikin Carry Relay, 4 x 50 m Swim and 50 m Tow Relay). </v>
      </c>
    </row>
    <row r="186" spans="1:2" x14ac:dyDescent="0.25">
      <c r="A186" s="387" t="str">
        <f>DQ_Codes!P11</f>
        <v>DQ9</v>
      </c>
      <c r="B186" s="390" t="str">
        <f>IFERROR(VLOOKUP(VALUE(MID(A186,3,LEN(A186)-2)),DQ_Codes!A:B,2),"")</f>
        <v>Leaving the water after an event before permission is given by the offcial</v>
      </c>
    </row>
    <row r="187" spans="1:2" ht="26.25" x14ac:dyDescent="0.25">
      <c r="A187" s="387" t="str">
        <f>DQ_Codes!P12</f>
        <v>DQ10</v>
      </c>
      <c r="B187" s="390" t="str">
        <f>IFERROR(VLOOKUP(VALUE(MID(A187,3,LEN(A187)-2)),DQ_Codes!A:B,2),"")</f>
        <v>All competitors who start (i.e., commence a starting motion) before the starting signal has been given shall be disqualified</v>
      </c>
    </row>
    <row r="188" spans="1:2" x14ac:dyDescent="0.25">
      <c r="A188" s="387" t="str">
        <f>DQ_Codes!P13</f>
        <v>DQ14</v>
      </c>
      <c r="B188" s="390" t="str">
        <f>IFERROR(VLOOKUP(VALUE(MID(A188,3,LEN(A188)-2)),DQ_Codes!A:B,2),"")</f>
        <v xml:space="preserve">Failure to touch the wall during the turn. </v>
      </c>
    </row>
    <row r="189" spans="1:2" x14ac:dyDescent="0.25">
      <c r="A189" s="387" t="str">
        <f>DQ_Codes!P14</f>
        <v>DQ15</v>
      </c>
      <c r="B189" s="390" t="str">
        <f>IFERROR(VLOOKUP(VALUE(MID(A189,3,LEN(A189)-2)),DQ_Codes!A:B,2),"")</f>
        <v xml:space="preserve">Failure to touch the finish wall. </v>
      </c>
    </row>
    <row r="190" spans="1:2" ht="39" x14ac:dyDescent="0.25">
      <c r="A190" s="387" t="str">
        <f>DQ_Codes!P15</f>
        <v>DQ17</v>
      </c>
      <c r="B190" s="390" t="str">
        <f>IFERROR(VLOOKUP(VALUE(MID(A190,3,LEN(A190)-2)),DQ_Codes!A:B,2),"")</f>
        <v xml:space="preserve">Taking assistance from any pool fitting (e.g., lane rope, steps, drains or underwater hockey fittings) when surfacing with the manikin – not including the bottom of the pool. </v>
      </c>
    </row>
    <row r="191" spans="1:2" x14ac:dyDescent="0.25">
      <c r="A191" s="387" t="str">
        <f>DQ_Codes!P16</f>
        <v>DQ19</v>
      </c>
      <c r="B191" s="390" t="str">
        <f>IFERROR(VLOOKUP(VALUE(MID(A191,3,LEN(A191)-2)),DQ_Codes!A:B,2),"")</f>
        <v>Using an incorrect carrying technique</v>
      </c>
    </row>
    <row r="192" spans="1:2" x14ac:dyDescent="0.25">
      <c r="A192" s="387" t="str">
        <f>DQ_Codes!P17</f>
        <v>DQ20</v>
      </c>
      <c r="B192" s="390" t="str">
        <f>IFERROR(VLOOKUP(VALUE(MID(A192,3,LEN(A192)-2)),DQ_Codes!A:B,2),"")</f>
        <v>Carrying or towing the manikin face down</v>
      </c>
    </row>
    <row r="193" spans="1:2" x14ac:dyDescent="0.25">
      <c r="A193" s="387" t="str">
        <f>DQ_Codes!P18</f>
        <v>DQ38</v>
      </c>
      <c r="B193" s="390" t="str">
        <f>IFERROR(VLOOKUP(VALUE(MID(A193,3,LEN(A193)-2)),DQ_Codes!A:B,2),"")</f>
        <v>Releasing the manikin before touching the turn wall or finish wall</v>
      </c>
    </row>
    <row r="194" spans="1:2" ht="26.25" x14ac:dyDescent="0.25">
      <c r="A194" s="387" t="str">
        <f>DQ_Codes!P19</f>
        <v>DQ39</v>
      </c>
      <c r="B194" s="390" t="str">
        <f>IFERROR(VLOOKUP(VALUE(MID(A194,3,LEN(A194)-2)),DQ_Codes!A:B,2),"")</f>
        <v>Assistance from a third competitor during the exchange between the incoming and outgoing competitors</v>
      </c>
    </row>
    <row r="195" spans="1:2" x14ac:dyDescent="0.25">
      <c r="A195" s="387" t="str">
        <f>DQ_Codes!P20</f>
        <v>DQ40</v>
      </c>
      <c r="B195" s="390" t="str">
        <f>IFERROR(VLOOKUP(VALUE(MID(A195,3,LEN(A195)-2)),DQ_Codes!A:B,2),"")</f>
        <v>One competitor repeating two or more legs of the event.</v>
      </c>
    </row>
    <row r="196" spans="1:2" x14ac:dyDescent="0.25">
      <c r="A196" s="387" t="str">
        <f>DQ_Codes!P21</f>
        <v>DQ41</v>
      </c>
      <c r="B196" s="390" t="str">
        <f>IFERROR(VLOOKUP(VALUE(MID(A196,3,LEN(A196)-2)),DQ_Codes!A:B,2),"")</f>
        <v>Leaving the start before the previous competitor has touched the wall</v>
      </c>
    </row>
    <row r="197" spans="1:2" ht="26.25" x14ac:dyDescent="0.25">
      <c r="A197" s="387" t="str">
        <f>DQ_Codes!P22</f>
        <v>DQ42</v>
      </c>
      <c r="B197" s="390" t="str">
        <f>IFERROR(VLOOKUP(VALUE(MID(A197,3,LEN(A197)-2)),DQ_Codes!A:B,2),"")</f>
        <v>The manikin changing hands: • before or beyond the designated changeover zone • before the second competitor touches the pool wall</v>
      </c>
    </row>
    <row r="198" spans="1:2" ht="26.25" x14ac:dyDescent="0.25">
      <c r="A198" s="387" t="str">
        <f>DQ_Codes!P23</f>
        <v>DQ43</v>
      </c>
      <c r="B198" s="390" t="str">
        <f>IFERROR(VLOOKUP(VALUE(MID(A198,3,LEN(A198)-2)),DQ_Codes!A:B,2),"")</f>
        <v>Releasing the manikin before the next competitor has grasped it (i.e. one had of each competitor must be in contact with the manikin).</v>
      </c>
    </row>
    <row r="199" spans="1:2" x14ac:dyDescent="0.25">
      <c r="A199" s="387" t="str">
        <f>DQ_Codes!P24</f>
        <v>DQ50</v>
      </c>
      <c r="B199" s="390" t="str">
        <f>IFERROR(VLOOKUP(VALUE(MID(A199,3,LEN(A199)-2)),DQ_Codes!A:B,2),"")</f>
        <v>A competitor re-entering the water after completing his or her leg of the relay</v>
      </c>
    </row>
    <row r="200" spans="1:2" x14ac:dyDescent="0.25">
      <c r="A200" s="387" t="str">
        <f>DQ_Codes!P25</f>
        <v>DQ101</v>
      </c>
      <c r="B200" s="390" t="str">
        <f>IFERROR(VLOOKUP(VALUE(MID(A200,3,LEN(A200)-2)),DQ_Codes!A:B,2),"")</f>
        <v>Swimwear must conform to FINA standards</v>
      </c>
    </row>
    <row r="201" spans="1:2" ht="26.25" x14ac:dyDescent="0.25">
      <c r="A201" s="387" t="str">
        <f>DQ_Codes!P26</f>
        <v>DQ102</v>
      </c>
      <c r="B201" s="390" t="str">
        <f>IFERROR(VLOOKUP(VALUE(MID(A201,3,LEN(A201)-2)),DQ_Codes!A:B,2),"")</f>
        <v xml:space="preserve">All teams shall be made up of four individuals, comprising of at least one male and at least one female. </v>
      </c>
    </row>
    <row r="202" spans="1:2" ht="26.25" x14ac:dyDescent="0.25">
      <c r="A202" s="387" t="str">
        <f>DQ_Codes!P27</f>
        <v>DQ103</v>
      </c>
      <c r="B202" s="390" t="str">
        <f>IFERROR(VLOOKUP(VALUE(MID(A202,3,LEN(A202)-2)),DQ_Codes!A:B,2),"")</f>
        <v>Failure of a competitor to wear an appropriate swimming hat may result in disqualification</v>
      </c>
    </row>
    <row r="203" spans="1:2" ht="26.25" x14ac:dyDescent="0.25">
      <c r="A203" s="387" t="str">
        <f>DQ_Codes!P28</f>
        <v>DQ104</v>
      </c>
      <c r="B203" s="390" t="str">
        <f>IFERROR(VLOOKUP(VALUE(MID(A203,3,LEN(A203)-2)),DQ_Codes!A:B,2),"")</f>
        <v xml:space="preserve">Failure of a competitor to remove jewellery that may pose a risk to any competitors, spectators, actors, or officials </v>
      </c>
    </row>
    <row r="204" spans="1:2" ht="26.25" x14ac:dyDescent="0.25">
      <c r="A204" s="387" t="str">
        <f>DQ_Codes!P29</f>
        <v>DQ105</v>
      </c>
      <c r="B204" s="390" t="str">
        <f>IFERROR(VLOOKUP(VALUE(MID(A204,3,LEN(A204)-2)),DQ_Codes!A:B,2),"")</f>
        <v>Failing to follow the instruction of a Marshall or Official may result in disqualification</v>
      </c>
    </row>
    <row r="205" spans="1:2" ht="26.25" x14ac:dyDescent="0.25">
      <c r="A205" s="387" t="str">
        <f>DQ_Codes!P30</f>
        <v>DQ106</v>
      </c>
      <c r="B205" s="390" t="str">
        <f>IFERROR(VLOOKUP(VALUE(MID(A205,3,LEN(A205)-2)),DQ_Codes!A:B,2),"")</f>
        <v>Delaying the start, for wilfully disobeying an instruction, or for any other misconduct taking place at the start.</v>
      </c>
    </row>
    <row r="206" spans="1:2" ht="26.25" x14ac:dyDescent="0.25">
      <c r="A206" s="387" t="str">
        <f>DQ_Codes!P31</f>
        <v>DQ201</v>
      </c>
      <c r="B206" s="390" t="str">
        <f>IFERROR(VLOOKUP(VALUE(MID(A206,3,LEN(A206)-2)),DQ_Codes!A:B,2),"")</f>
        <v xml:space="preserve">Not finishing or completing the event in the same lane in which he or she started. </v>
      </c>
    </row>
    <row r="207" spans="1:2" x14ac:dyDescent="0.25">
      <c r="A207" s="387" t="str">
        <f>DQ_Codes!P32</f>
        <v>DQ202</v>
      </c>
      <c r="B207" s="390" t="str">
        <f>IFERROR(VLOOKUP(VALUE(MID(A207,3,LEN(A207)-2)),DQ_Codes!A:B,2),"")</f>
        <v>Obstructing another Team or Competitor.</v>
      </c>
    </row>
    <row r="208" spans="1:2" x14ac:dyDescent="0.25">
      <c r="A208" s="387" t="str">
        <f>DQ_Codes!P33</f>
        <v>DQ203</v>
      </c>
      <c r="B208" s="390" t="str">
        <f>IFERROR(VLOOKUP(VALUE(MID(A208,3,LEN(A208)-2)),DQ_Codes!A:B,2),"")</f>
        <v>Entering the water during a heat for which they are not entered.</v>
      </c>
    </row>
    <row r="209" spans="1:2" ht="26.25" x14ac:dyDescent="0.25">
      <c r="A209" s="387" t="str">
        <f>DQ_Codes!P34</f>
        <v>DQ205</v>
      </c>
      <c r="B209" s="390" t="str">
        <f>IFERROR(VLOOKUP(VALUE(MID(A209,3,LEN(A209)-2)),DQ_Codes!A:B,2),"")</f>
        <v>Pace-making, providing feedback on positions of other teams, attempting to influence or coach an athlete during the race.</v>
      </c>
    </row>
    <row r="210" spans="1:2" x14ac:dyDescent="0.25">
      <c r="A210" s="387" t="str">
        <f>DQ_Codes!P35</f>
        <v>DQ206</v>
      </c>
      <c r="B210" s="390" t="str">
        <f>IFERROR(VLOOKUP(VALUE(MID(A210,3,LEN(A210)-2)),DQ_Codes!A:B,2),"")</f>
        <v>Relay Team is not the same Competitors who took part in the SERC.</v>
      </c>
    </row>
    <row r="211" spans="1:2" x14ac:dyDescent="0.25">
      <c r="A211" s="408" t="str">
        <f>DQ_Codes!P36</f>
        <v/>
      </c>
      <c r="B211" s="394" t="str">
        <f>IFERROR(VLOOKUP(VALUE(MID(A211,3,LEN(A211)-2)),DQ_Codes!A:B,2),"")</f>
        <v/>
      </c>
    </row>
    <row r="212" spans="1:2" x14ac:dyDescent="0.25">
      <c r="A212" s="408" t="str">
        <f>DQ_Codes!P37</f>
        <v/>
      </c>
      <c r="B212" s="394" t="str">
        <f>IFERROR(VLOOKUP(VALUE(MID(A212,3,LEN(A212)-2)),DQ_Codes!A:B,2),"")</f>
        <v/>
      </c>
    </row>
    <row r="213" spans="1:2" x14ac:dyDescent="0.25">
      <c r="A213" s="408" t="str">
        <f>DQ_Codes!P38</f>
        <v/>
      </c>
      <c r="B213" s="394" t="str">
        <f>IFERROR(VLOOKUP(VALUE(MID(A213,3,LEN(A213)-2)),DQ_Codes!A:B,2),"")</f>
        <v/>
      </c>
    </row>
    <row r="214" spans="1:2" x14ac:dyDescent="0.25">
      <c r="A214" s="408" t="str">
        <f>DQ_Codes!P39</f>
        <v/>
      </c>
      <c r="B214" s="394" t="str">
        <f>IFERROR(VLOOKUP(VALUE(MID(A214,3,LEN(A214)-2)),DQ_Codes!A:B,2),"")</f>
        <v/>
      </c>
    </row>
    <row r="215" spans="1:2" x14ac:dyDescent="0.25">
      <c r="A215" s="408" t="str">
        <f>DQ_Codes!P40</f>
        <v/>
      </c>
      <c r="B215" s="394" t="str">
        <f>IFERROR(VLOOKUP(VALUE(MID(A215,3,LEN(A215)-2)),DQ_Codes!A:B,2),"")</f>
        <v/>
      </c>
    </row>
    <row r="216" spans="1:2" x14ac:dyDescent="0.25">
      <c r="A216" s="408">
        <f>DQ_Codes!P41</f>
        <v>0</v>
      </c>
      <c r="B216" s="394" t="str">
        <f>IFERROR(VLOOKUP(VALUE(MID(A216,3,LEN(A216)-2)),DQ_Codes!A:B,2),"")</f>
        <v/>
      </c>
    </row>
    <row r="217" spans="1:2" x14ac:dyDescent="0.25">
      <c r="A217" s="408">
        <f>DQ_Codes!P42</f>
        <v>0</v>
      </c>
      <c r="B217" s="394" t="str">
        <f>IFERROR(VLOOKUP(VALUE(MID(A217,3,LEN(A217)-2)),DQ_Codes!A:B,2),"")</f>
        <v/>
      </c>
    </row>
    <row r="218" spans="1:2" x14ac:dyDescent="0.25">
      <c r="A218" s="408">
        <f>DQ_Codes!P43</f>
        <v>0</v>
      </c>
    </row>
    <row r="220" spans="1:2" x14ac:dyDescent="0.25">
      <c r="A220" s="413" t="s">
        <v>548</v>
      </c>
      <c r="B220" s="413"/>
    </row>
    <row r="221" spans="1:2" x14ac:dyDescent="0.25">
      <c r="A221" s="412" t="s">
        <v>592</v>
      </c>
      <c r="B221" s="390"/>
    </row>
    <row r="222" spans="1:2" ht="26.25" x14ac:dyDescent="0.25">
      <c r="A222" s="387" t="str">
        <f>DQ_Codes!R3</f>
        <v>DQ1</v>
      </c>
      <c r="B222" s="390" t="str">
        <f>IFERROR(VLOOKUP(VALUE(MID(A222,3,LEN(A222)-2)),DQ_Codes!A:B,2),"")</f>
        <v>Not completing the event in accordance with the event description or general rules.</v>
      </c>
    </row>
    <row r="223" spans="1:2" ht="166.5" x14ac:dyDescent="0.25">
      <c r="A223" s="387" t="str">
        <f>DQ_Codes!R4</f>
        <v>DQ2</v>
      </c>
      <c r="B223" s="390" t="str">
        <f>IFERROR(VLOOKUP(VALUE(MID(A223,3,LEN(A223)-2)),DQ_Codes!A:B,2),"")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row>
    <row r="224" spans="1:2" ht="26.25" x14ac:dyDescent="0.25">
      <c r="A224" s="387" t="str">
        <f>DQ_Codes!R5</f>
        <v>DQ3</v>
      </c>
      <c r="B224" s="390" t="str">
        <f>IFERROR(VLOOKUP(VALUE(MID(A224,3,LEN(A224)-2)),DQ_Codes!A:B,2),"")</f>
        <v xml:space="preserve">Competitors may not be permitted to start in an event if they are late reporting to the marshalling area. </v>
      </c>
    </row>
    <row r="225" spans="1:2" x14ac:dyDescent="0.25">
      <c r="A225" s="387" t="str">
        <f>DQ_Codes!R6</f>
        <v>DQ4</v>
      </c>
      <c r="B225" s="390" t="str">
        <f>IFERROR(VLOOKUP(VALUE(MID(A225,3,LEN(A225)-2)),DQ_Codes!A:B,2),"")</f>
        <v xml:space="preserve">A competitor or team absent from the start of an event shall be disqualified </v>
      </c>
    </row>
    <row r="226" spans="1:2" ht="39" x14ac:dyDescent="0.25">
      <c r="A226" s="387" t="str">
        <f>DQ_Codes!R7</f>
        <v>DQ5</v>
      </c>
      <c r="B226" s="390" t="str">
        <f>IFERROR(VLOOKUP(VALUE(MID(A226,3,LEN(A226)-2)),DQ_Codes!A:B,2),"")</f>
        <v xml:space="preserve">Activities that result in wilful damage to the venue sites, accommodation sites or the property of others will result in disqualification of the individuals involved from competition. </v>
      </c>
    </row>
    <row r="227" spans="1:2" x14ac:dyDescent="0.25">
      <c r="A227" s="387" t="str">
        <f>DQ_Codes!R8</f>
        <v>DQ6</v>
      </c>
      <c r="B227" s="390" t="str">
        <f>IFERROR(VLOOKUP(VALUE(MID(A227,3,LEN(A227)-2)),DQ_Codes!A:B,2),"")</f>
        <v xml:space="preserve">Abuse of officials may result in disqualification from the competition. </v>
      </c>
    </row>
    <row r="228" spans="1:2" ht="39" x14ac:dyDescent="0.25">
      <c r="A228" s="387" t="str">
        <f>DQ_Codes!R9</f>
        <v>DQ7</v>
      </c>
      <c r="B228" s="390" t="str">
        <f>IFERROR(VLOOKUP(VALUE(MID(A228,3,LEN(A228)-2)),DQ_Codes!A:B,2),"")</f>
        <v xml:space="preserve">Using sticky, tacky or adhesive substances (liquid, solid or aerosol) on hands or feet, or on the manikin or rescue tube to improve grip or push off the bottom of the pool. </v>
      </c>
    </row>
    <row r="229" spans="1:2" ht="39" x14ac:dyDescent="0.25">
      <c r="A229" s="387" t="str">
        <f>DQ_Codes!R10</f>
        <v>DQ8</v>
      </c>
      <c r="B229" s="390" t="str">
        <f>IFERROR(VLOOKUP(VALUE(MID(A229,3,LEN(A229)-2)),DQ_Codes!A:B,2),"")</f>
        <v xml:space="preserve">Competitors shall not take assistance from the pool bottom except where specifically allowed (e.g., 4 x 50 m Obstacle Relay, 4 x 25 m Manikin Carry Relay, 4 x 50 m Swim and 50 m Tow Relay). </v>
      </c>
    </row>
    <row r="230" spans="1:2" x14ac:dyDescent="0.25">
      <c r="A230" s="387" t="str">
        <f>DQ_Codes!R11</f>
        <v>DQ9</v>
      </c>
      <c r="B230" s="390" t="str">
        <f>IFERROR(VLOOKUP(VALUE(MID(A230,3,LEN(A230)-2)),DQ_Codes!A:B,2),"")</f>
        <v>Leaving the water after an event before permission is given by the offcial</v>
      </c>
    </row>
    <row r="231" spans="1:2" ht="26.25" x14ac:dyDescent="0.25">
      <c r="A231" s="387" t="str">
        <f>DQ_Codes!R12</f>
        <v>DQ10</v>
      </c>
      <c r="B231" s="390" t="str">
        <f>IFERROR(VLOOKUP(VALUE(MID(A231,3,LEN(A231)-2)),DQ_Codes!A:B,2),"")</f>
        <v>All competitors who start (i.e., commence a starting motion) before the starting signal has been given shall be disqualified</v>
      </c>
    </row>
    <row r="232" spans="1:2" ht="26.25" x14ac:dyDescent="0.25">
      <c r="A232" s="387" t="str">
        <f>DQ_Codes!R13</f>
        <v>DQ11</v>
      </c>
      <c r="B232" s="390" t="str">
        <f>IFERROR(VLOOKUP(VALUE(MID(A232,3,LEN(A232)-2)),DQ_Codes!A:B,2),"")</f>
        <v>Passing over an obstacle without immediately returning over or under that obstacle and then passing under it.</v>
      </c>
    </row>
    <row r="233" spans="1:2" x14ac:dyDescent="0.25">
      <c r="A233" s="387" t="str">
        <f>DQ_Codes!R14</f>
        <v>DQ12</v>
      </c>
      <c r="B233" s="390" t="str">
        <f>IFERROR(VLOOKUP(VALUE(MID(A233,3,LEN(A233)-2)),DQ_Codes!A:B,2),"")</f>
        <v>Failure to surface after the dive entry or after a turn.</v>
      </c>
    </row>
    <row r="234" spans="1:2" x14ac:dyDescent="0.25">
      <c r="A234" s="387" t="str">
        <f>DQ_Codes!R15</f>
        <v>DQ13</v>
      </c>
      <c r="B234" s="390" t="str">
        <f>IFERROR(VLOOKUP(VALUE(MID(A234,3,LEN(A234)-2)),DQ_Codes!A:B,2),"")</f>
        <v>Failure to surface after each obstacle.</v>
      </c>
    </row>
    <row r="235" spans="1:2" x14ac:dyDescent="0.25">
      <c r="A235" s="387" t="str">
        <f>DQ_Codes!R16</f>
        <v>DQ14</v>
      </c>
      <c r="B235" s="390" t="str">
        <f>IFERROR(VLOOKUP(VALUE(MID(A235,3,LEN(A235)-2)),DQ_Codes!A:B,2),"")</f>
        <v xml:space="preserve">Failure to touch the wall during the turn. </v>
      </c>
    </row>
    <row r="236" spans="1:2" x14ac:dyDescent="0.25">
      <c r="A236" s="387" t="str">
        <f>DQ_Codes!R17</f>
        <v>DQ15</v>
      </c>
      <c r="B236" s="390" t="str">
        <f>IFERROR(VLOOKUP(VALUE(MID(A236,3,LEN(A236)-2)),DQ_Codes!A:B,2),"")</f>
        <v xml:space="preserve">Failure to touch the finish wall. </v>
      </c>
    </row>
    <row r="237" spans="1:2" ht="39" x14ac:dyDescent="0.25">
      <c r="A237" s="387" t="str">
        <f>DQ_Codes!R18</f>
        <v>DQ17</v>
      </c>
      <c r="B237" s="390" t="str">
        <f>IFERROR(VLOOKUP(VALUE(MID(A237,3,LEN(A237)-2)),DQ_Codes!A:B,2),"")</f>
        <v xml:space="preserve">Taking assistance from any pool fitting (e.g., lane rope, steps, drains or underwater hockey fittings) when surfacing with the manikin – not including the bottom of the pool. </v>
      </c>
    </row>
    <row r="238" spans="1:2" x14ac:dyDescent="0.25">
      <c r="A238" s="387" t="str">
        <f>DQ_Codes!R19</f>
        <v>DQ40</v>
      </c>
      <c r="B238" s="390" t="str">
        <f>IFERROR(VLOOKUP(VALUE(MID(A238,3,LEN(A238)-2)),DQ_Codes!A:B,2),"")</f>
        <v>One competitor repeating two or more legs of the event.</v>
      </c>
    </row>
    <row r="239" spans="1:2" x14ac:dyDescent="0.25">
      <c r="A239" s="387" t="str">
        <f>DQ_Codes!R20</f>
        <v>DQ41</v>
      </c>
      <c r="B239" s="390" t="str">
        <f>IFERROR(VLOOKUP(VALUE(MID(A239,3,LEN(A239)-2)),DQ_Codes!A:B,2),"")</f>
        <v>Leaving the start before the previous competitor has touched the wall</v>
      </c>
    </row>
    <row r="240" spans="1:2" x14ac:dyDescent="0.25">
      <c r="A240" s="387" t="str">
        <f>DQ_Codes!R21</f>
        <v>DQ50</v>
      </c>
      <c r="B240" s="390" t="str">
        <f>IFERROR(VLOOKUP(VALUE(MID(A240,3,LEN(A240)-2)),DQ_Codes!A:B,2),"")</f>
        <v>A competitor re-entering the water after completing his or her leg of the relay</v>
      </c>
    </row>
    <row r="241" spans="1:2" x14ac:dyDescent="0.25">
      <c r="A241" s="387" t="str">
        <f>DQ_Codes!R22</f>
        <v>DQ101</v>
      </c>
      <c r="B241" s="390" t="str">
        <f>IFERROR(VLOOKUP(VALUE(MID(A241,3,LEN(A241)-2)),DQ_Codes!A:B,2),"")</f>
        <v>Swimwear must conform to FINA standards</v>
      </c>
    </row>
    <row r="242" spans="1:2" ht="26.25" x14ac:dyDescent="0.25">
      <c r="A242" s="387" t="str">
        <f>DQ_Codes!R23</f>
        <v>DQ102</v>
      </c>
      <c r="B242" s="390" t="str">
        <f>IFERROR(VLOOKUP(VALUE(MID(A242,3,LEN(A242)-2)),DQ_Codes!A:B,2),"")</f>
        <v xml:space="preserve">All teams shall be made up of four individuals, comprising of at least one male and at least one female. </v>
      </c>
    </row>
    <row r="243" spans="1:2" ht="26.25" x14ac:dyDescent="0.25">
      <c r="A243" s="387" t="str">
        <f>DQ_Codes!R24</f>
        <v>DQ103</v>
      </c>
      <c r="B243" s="390" t="str">
        <f>IFERROR(VLOOKUP(VALUE(MID(A243,3,LEN(A243)-2)),DQ_Codes!A:B,2),"")</f>
        <v>Failure of a competitor to wear an appropriate swimming hat may result in disqualification</v>
      </c>
    </row>
    <row r="244" spans="1:2" ht="26.25" x14ac:dyDescent="0.25">
      <c r="A244" s="387" t="str">
        <f>DQ_Codes!R25</f>
        <v>DQ104</v>
      </c>
      <c r="B244" s="390" t="str">
        <f>IFERROR(VLOOKUP(VALUE(MID(A244,3,LEN(A244)-2)),DQ_Codes!A:B,2),"")</f>
        <v xml:space="preserve">Failure of a competitor to remove jewellery that may pose a risk to any competitors, spectators, actors, or officials </v>
      </c>
    </row>
    <row r="245" spans="1:2" ht="26.25" x14ac:dyDescent="0.25">
      <c r="A245" s="387" t="str">
        <f>DQ_Codes!R26</f>
        <v>DQ105</v>
      </c>
      <c r="B245" s="390" t="str">
        <f>IFERROR(VLOOKUP(VALUE(MID(A245,3,LEN(A245)-2)),DQ_Codes!A:B,2),"")</f>
        <v>Failing to follow the instruction of a Marshall or Official may result in disqualification</v>
      </c>
    </row>
    <row r="246" spans="1:2" ht="26.25" x14ac:dyDescent="0.25">
      <c r="A246" s="387" t="str">
        <f>DQ_Codes!R27</f>
        <v>DQ106</v>
      </c>
      <c r="B246" s="390" t="str">
        <f>IFERROR(VLOOKUP(VALUE(MID(A246,3,LEN(A246)-2)),DQ_Codes!A:B,2),"")</f>
        <v>Delaying the start, for wilfully disobeying an instruction, or for any other misconduct taking place at the start.</v>
      </c>
    </row>
    <row r="247" spans="1:2" ht="26.25" x14ac:dyDescent="0.25">
      <c r="A247" s="387" t="str">
        <f>DQ_Codes!R28</f>
        <v>DQ201</v>
      </c>
      <c r="B247" s="390" t="str">
        <f>IFERROR(VLOOKUP(VALUE(MID(A247,3,LEN(A247)-2)),DQ_Codes!A:B,2),"")</f>
        <v xml:space="preserve">Not finishing or completing the event in the same lane in which he or she started. </v>
      </c>
    </row>
    <row r="248" spans="1:2" x14ac:dyDescent="0.25">
      <c r="A248" s="387" t="str">
        <f>DQ_Codes!R29</f>
        <v>DQ202</v>
      </c>
      <c r="B248" s="390" t="str">
        <f>IFERROR(VLOOKUP(VALUE(MID(A248,3,LEN(A248)-2)),DQ_Codes!A:B,2),"")</f>
        <v>Obstructing another Team or Competitor.</v>
      </c>
    </row>
    <row r="249" spans="1:2" x14ac:dyDescent="0.25">
      <c r="A249" s="387" t="str">
        <f>DQ_Codes!R30</f>
        <v>DQ203</v>
      </c>
      <c r="B249" s="390" t="str">
        <f>IFERROR(VLOOKUP(VALUE(MID(A249,3,LEN(A249)-2)),DQ_Codes!A:B,2),"")</f>
        <v>Entering the water during a heat for which they are not entered.</v>
      </c>
    </row>
    <row r="250" spans="1:2" ht="26.25" x14ac:dyDescent="0.25">
      <c r="A250" s="387" t="str">
        <f>DQ_Codes!R31</f>
        <v>DQ205</v>
      </c>
      <c r="B250" s="390" t="str">
        <f>IFERROR(VLOOKUP(VALUE(MID(A250,3,LEN(A250)-2)),DQ_Codes!A:B,2),"")</f>
        <v>Pace-making, providing feedback on positions of other teams, attempting to influence or coach an athlete during the race.</v>
      </c>
    </row>
    <row r="251" spans="1:2" x14ac:dyDescent="0.25">
      <c r="A251" s="387" t="str">
        <f>DQ_Codes!R32</f>
        <v>DQ206</v>
      </c>
      <c r="B251" s="390" t="str">
        <f>IFERROR(VLOOKUP(VALUE(MID(A251,3,LEN(A251)-2)),DQ_Codes!A:B,2),"")</f>
        <v>Relay Team is not the same Competitors who took part in the SERC.</v>
      </c>
    </row>
    <row r="252" spans="1:2" x14ac:dyDescent="0.25">
      <c r="A252" s="408" t="str">
        <f>DQ_Codes!R33</f>
        <v/>
      </c>
      <c r="B252" s="394" t="str">
        <f>IFERROR(VLOOKUP(VALUE(MID(A252,3,LEN(A252)-2)),DQ_Codes!A:B,2),"")</f>
        <v/>
      </c>
    </row>
    <row r="253" spans="1:2" x14ac:dyDescent="0.25">
      <c r="A253" s="408" t="str">
        <f>DQ_Codes!R34</f>
        <v/>
      </c>
      <c r="B253" s="394" t="str">
        <f>IFERROR(VLOOKUP(VALUE(MID(A253,3,LEN(A253)-2)),DQ_Codes!A:B,2),"")</f>
        <v/>
      </c>
    </row>
    <row r="254" spans="1:2" x14ac:dyDescent="0.25">
      <c r="A254" s="408" t="str">
        <f>DQ_Codes!R35</f>
        <v/>
      </c>
      <c r="B254" s="394" t="str">
        <f>IFERROR(VLOOKUP(VALUE(MID(A254,3,LEN(A254)-2)),DQ_Codes!A:B,2),"")</f>
        <v/>
      </c>
    </row>
    <row r="255" spans="1:2" x14ac:dyDescent="0.25">
      <c r="A255" s="408" t="str">
        <f>DQ_Codes!R36</f>
        <v/>
      </c>
      <c r="B255" s="394" t="str">
        <f>IFERROR(VLOOKUP(VALUE(MID(A255,3,LEN(A255)-2)),DQ_Codes!A:B,2),"")</f>
        <v/>
      </c>
    </row>
    <row r="256" spans="1:2" x14ac:dyDescent="0.25">
      <c r="A256" s="408" t="str">
        <f>DQ_Codes!R37</f>
        <v/>
      </c>
      <c r="B256" s="394" t="str">
        <f>IFERROR(VLOOKUP(VALUE(MID(A256,3,LEN(A256)-2)),DQ_Codes!A:B,2),"")</f>
        <v/>
      </c>
    </row>
    <row r="257" spans="1:2" x14ac:dyDescent="0.25">
      <c r="A257" s="408" t="str">
        <f>DQ_Codes!R38</f>
        <v/>
      </c>
      <c r="B257" s="394" t="str">
        <f>IFERROR(VLOOKUP(VALUE(MID(A257,3,LEN(A257)-2)),DQ_Codes!A:B,2),"")</f>
        <v/>
      </c>
    </row>
    <row r="258" spans="1:2" x14ac:dyDescent="0.25">
      <c r="A258" s="408" t="str">
        <f>DQ_Codes!R39</f>
        <v/>
      </c>
      <c r="B258" s="394" t="str">
        <f>IFERROR(VLOOKUP(VALUE(MID(A258,3,LEN(A258)-2)),DQ_Codes!A:B,2),"")</f>
        <v/>
      </c>
    </row>
    <row r="259" spans="1:2" x14ac:dyDescent="0.25">
      <c r="A259" s="408" t="str">
        <f>DQ_Codes!R40</f>
        <v/>
      </c>
      <c r="B259" s="394" t="str">
        <f>IFERROR(VLOOKUP(VALUE(MID(A259,3,LEN(A259)-2)),DQ_Codes!A:B,2),"")</f>
        <v/>
      </c>
    </row>
    <row r="260" spans="1:2" x14ac:dyDescent="0.25">
      <c r="A260" s="408">
        <f>DQ_Codes!R41</f>
        <v>0</v>
      </c>
      <c r="B260" s="394" t="str">
        <f>IFERROR(VLOOKUP(VALUE(MID(A260,3,LEN(A260)-2)),DQ_Codes!A:B,2),"")</f>
        <v/>
      </c>
    </row>
    <row r="261" spans="1:2" x14ac:dyDescent="0.25">
      <c r="A261" s="408">
        <f>DQ_Codes!R42</f>
        <v>0</v>
      </c>
      <c r="B261" s="394" t="str">
        <f>IFERROR(VLOOKUP(VALUE(MID(A261,3,LEN(A261)-2)),DQ_Codes!A:B,2),"")</f>
        <v/>
      </c>
    </row>
    <row r="262" spans="1:2" x14ac:dyDescent="0.25">
      <c r="A262" s="408">
        <f>DQ_Codes!R43</f>
        <v>0</v>
      </c>
      <c r="B262" s="394" t="str">
        <f>IFERROR(VLOOKUP(VALUE(MID(A262,3,LEN(A262)-2)),DQ_Codes!A:B,2),"")</f>
        <v/>
      </c>
    </row>
  </sheetData>
  <mergeCells count="7">
    <mergeCell ref="A220:B220"/>
    <mergeCell ref="A44:B44"/>
    <mergeCell ref="A1:B1"/>
    <mergeCell ref="A2:B2"/>
    <mergeCell ref="A88:B88"/>
    <mergeCell ref="A132:B132"/>
    <mergeCell ref="A176:B176"/>
  </mergeCell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pageSetUpPr fitToPage="1"/>
  </sheetPr>
  <dimension ref="A1:AO66"/>
  <sheetViews>
    <sheetView showGridLines="0" zoomScale="75" workbookViewId="0">
      <selection activeCell="H10" sqref="H10"/>
    </sheetView>
  </sheetViews>
  <sheetFormatPr defaultColWidth="9.140625" defaultRowHeight="12.75" x14ac:dyDescent="0.2"/>
  <cols>
    <col min="2" max="2" width="4.28515625" customWidth="1"/>
    <col min="3" max="3" width="7.140625" customWidth="1"/>
    <col min="4" max="4" width="42.7109375" customWidth="1"/>
    <col min="5" max="5" width="8.28515625" bestFit="1" customWidth="1"/>
    <col min="6" max="8" width="7.7109375" customWidth="1"/>
    <col min="9" max="9" width="11.5703125" style="50" hidden="1" customWidth="1"/>
    <col min="10" max="10" width="22.140625" customWidth="1"/>
    <col min="11" max="15" width="8.140625" style="50" customWidth="1"/>
    <col min="16" max="16" width="13.5703125" customWidth="1"/>
    <col min="17" max="17" width="14.5703125" style="50" customWidth="1"/>
    <col min="18" max="18" width="14.5703125" style="50" hidden="1" customWidth="1"/>
    <col min="19" max="19" width="16.5703125" style="21" hidden="1" customWidth="1"/>
    <col min="20" max="23" width="12.7109375" style="21" hidden="1" customWidth="1"/>
    <col min="24" max="26" width="7.7109375" style="22" customWidth="1"/>
    <col min="27" max="27" width="11.42578125" style="79" hidden="1" customWidth="1"/>
    <col min="28" max="28" width="15.42578125" style="78" customWidth="1"/>
    <col min="29" max="29" width="16.42578125" style="79" hidden="1" customWidth="1"/>
    <col min="30" max="30" width="11.5703125" style="79" customWidth="1"/>
    <col min="31" max="31" width="16.42578125" style="79" hidden="1" customWidth="1"/>
    <col min="32" max="32" width="11.5703125" style="79" customWidth="1"/>
    <col min="33" max="33" width="16.42578125" style="79" hidden="1" customWidth="1"/>
    <col min="34" max="34" width="12.85546875" style="79" customWidth="1"/>
    <col min="35" max="35" width="12.85546875" style="79" hidden="1" customWidth="1"/>
    <col min="36" max="36" width="12.85546875" style="79" customWidth="1"/>
    <col min="37" max="37" width="13.28515625" style="99" customWidth="1"/>
    <col min="41" max="41" width="87.85546875" customWidth="1"/>
  </cols>
  <sheetData>
    <row r="1" spans="1:41" ht="15.75" thickBot="1" x14ac:dyDescent="0.25">
      <c r="A1" s="1"/>
      <c r="B1" s="1"/>
      <c r="C1" s="1"/>
      <c r="D1" s="1"/>
      <c r="E1" s="1"/>
      <c r="F1" s="1"/>
      <c r="G1" s="1"/>
      <c r="H1" s="1"/>
      <c r="I1" s="12"/>
      <c r="J1" s="1"/>
      <c r="K1" s="12"/>
      <c r="L1" s="12"/>
      <c r="M1" s="12"/>
      <c r="N1" s="12"/>
      <c r="O1" s="12"/>
      <c r="P1" s="1"/>
      <c r="Q1" s="12"/>
      <c r="R1" s="12"/>
      <c r="S1" s="8"/>
      <c r="T1" s="8"/>
      <c r="U1" s="8"/>
      <c r="V1" s="8"/>
      <c r="W1" s="8"/>
      <c r="X1" s="9"/>
      <c r="Y1" s="9"/>
      <c r="Z1" s="9"/>
      <c r="AA1" s="77"/>
    </row>
    <row r="2" spans="1:41" ht="79.5" thickTop="1" x14ac:dyDescent="0.25">
      <c r="A2" s="1"/>
      <c r="B2" s="26"/>
      <c r="C2" s="71"/>
      <c r="D2" s="30"/>
      <c r="E2" s="74"/>
      <c r="F2" s="31"/>
      <c r="G2" s="1"/>
      <c r="H2" s="1"/>
      <c r="I2" s="12"/>
      <c r="J2" s="1"/>
      <c r="K2" s="12"/>
      <c r="L2" s="12"/>
      <c r="M2" s="12"/>
      <c r="N2" s="12"/>
      <c r="O2" s="12"/>
      <c r="P2" s="91" t="s">
        <v>15</v>
      </c>
      <c r="Q2" s="37" t="s">
        <v>595</v>
      </c>
      <c r="R2" s="52"/>
      <c r="S2" s="8"/>
      <c r="T2" s="8"/>
      <c r="U2" s="8"/>
      <c r="V2" s="8"/>
      <c r="W2" s="8"/>
      <c r="X2" s="9"/>
      <c r="Y2" s="9"/>
      <c r="Z2" s="9"/>
      <c r="AA2" s="77"/>
    </row>
    <row r="3" spans="1:41" ht="26.25" x14ac:dyDescent="0.4">
      <c r="A3" s="1"/>
      <c r="B3" s="33"/>
      <c r="C3" s="38"/>
      <c r="D3" s="81" t="str">
        <f>'Set UP'!Q10</f>
        <v>Swim and Tow</v>
      </c>
      <c r="E3" s="444" t="s">
        <v>273</v>
      </c>
      <c r="F3" s="445"/>
      <c r="G3" s="1"/>
      <c r="H3" s="1"/>
      <c r="I3" s="12"/>
      <c r="J3" s="1"/>
      <c r="K3" s="12"/>
      <c r="L3" s="12"/>
      <c r="M3" s="12"/>
      <c r="N3" s="12"/>
      <c r="O3" s="12"/>
      <c r="P3" s="92">
        <v>15</v>
      </c>
      <c r="Q3" s="335">
        <v>10</v>
      </c>
      <c r="R3" s="90"/>
      <c r="S3" s="8"/>
      <c r="T3" s="8"/>
      <c r="U3" s="8"/>
      <c r="V3" s="8"/>
      <c r="W3" s="8"/>
      <c r="X3" s="11"/>
      <c r="Y3" s="11"/>
      <c r="Z3" s="11"/>
      <c r="AA3" s="77"/>
    </row>
    <row r="4" spans="1:41" ht="20.25" customHeight="1" thickBot="1" x14ac:dyDescent="0.3">
      <c r="B4" s="27"/>
      <c r="C4" s="72"/>
      <c r="D4" s="75"/>
      <c r="E4" s="446"/>
      <c r="F4" s="447"/>
      <c r="G4" s="1"/>
      <c r="H4" s="1"/>
      <c r="I4" s="12"/>
      <c r="J4" s="1"/>
      <c r="K4" s="12"/>
      <c r="L4" s="12"/>
      <c r="M4" s="12"/>
      <c r="N4" s="12"/>
      <c r="O4" s="12"/>
      <c r="P4" s="33"/>
      <c r="Q4" s="29"/>
      <c r="R4" s="93"/>
      <c r="S4" s="12"/>
      <c r="T4" s="8"/>
      <c r="U4" s="8"/>
      <c r="V4" s="8"/>
      <c r="W4" s="8"/>
      <c r="X4" s="1"/>
      <c r="Y4" s="1"/>
      <c r="Z4" s="1"/>
      <c r="AA4" s="77"/>
      <c r="AB4" s="80"/>
    </row>
    <row r="5" spans="1:41" ht="16.5" customHeight="1" thickTop="1" x14ac:dyDescent="0.2">
      <c r="A5" s="1"/>
      <c r="B5" s="498"/>
      <c r="C5" s="500" t="s">
        <v>96</v>
      </c>
      <c r="D5" s="501" t="s">
        <v>0</v>
      </c>
      <c r="E5" s="500" t="s">
        <v>102</v>
      </c>
      <c r="F5" s="493" t="s">
        <v>3</v>
      </c>
      <c r="G5" s="494"/>
      <c r="H5" s="494"/>
      <c r="I5" s="491"/>
      <c r="J5" s="484" t="s">
        <v>4</v>
      </c>
      <c r="K5" s="495" t="s">
        <v>596</v>
      </c>
      <c r="L5" s="496"/>
      <c r="M5" s="496"/>
      <c r="N5" s="496"/>
      <c r="O5" s="497"/>
      <c r="P5" s="487" t="s">
        <v>14</v>
      </c>
      <c r="Q5" s="490" t="s">
        <v>594</v>
      </c>
      <c r="R5" s="488" t="s">
        <v>171</v>
      </c>
      <c r="S5" s="485" t="s">
        <v>100</v>
      </c>
      <c r="T5" s="485" t="s">
        <v>165</v>
      </c>
      <c r="U5" s="485" t="s">
        <v>166</v>
      </c>
      <c r="V5" s="485" t="s">
        <v>204</v>
      </c>
      <c r="W5" s="506" t="s">
        <v>331</v>
      </c>
      <c r="X5" s="504" t="s">
        <v>1</v>
      </c>
      <c r="Y5" s="505"/>
      <c r="Z5" s="505"/>
      <c r="AA5" s="481" t="s">
        <v>97</v>
      </c>
      <c r="AB5" s="479" t="s">
        <v>99</v>
      </c>
      <c r="AC5" s="481" t="s">
        <v>167</v>
      </c>
      <c r="AD5" s="481" t="s">
        <v>170</v>
      </c>
      <c r="AE5" s="482" t="s">
        <v>168</v>
      </c>
      <c r="AF5" s="481" t="s">
        <v>169</v>
      </c>
      <c r="AG5" s="482" t="s">
        <v>203</v>
      </c>
      <c r="AH5" s="481" t="s">
        <v>201</v>
      </c>
      <c r="AI5" s="507" t="s">
        <v>332</v>
      </c>
      <c r="AJ5" s="508" t="s">
        <v>333</v>
      </c>
      <c r="AK5" s="477" t="s">
        <v>318</v>
      </c>
      <c r="AN5" s="402" t="s">
        <v>550</v>
      </c>
      <c r="AO5" s="402" t="s">
        <v>551</v>
      </c>
    </row>
    <row r="6" spans="1:41" s="18" customFormat="1" ht="31.5" x14ac:dyDescent="0.2">
      <c r="A6" s="13"/>
      <c r="B6" s="499"/>
      <c r="C6" s="486"/>
      <c r="D6" s="502"/>
      <c r="E6" s="503"/>
      <c r="F6" s="14" t="s">
        <v>9</v>
      </c>
      <c r="G6" s="14" t="s">
        <v>7</v>
      </c>
      <c r="H6" s="15" t="s">
        <v>8</v>
      </c>
      <c r="I6" s="492"/>
      <c r="J6" s="480"/>
      <c r="K6" s="384" t="s">
        <v>597</v>
      </c>
      <c r="L6" s="384" t="s">
        <v>598</v>
      </c>
      <c r="M6" s="384" t="s">
        <v>599</v>
      </c>
      <c r="N6" s="384" t="s">
        <v>600</v>
      </c>
      <c r="O6" s="384" t="s">
        <v>601</v>
      </c>
      <c r="P6" s="488"/>
      <c r="Q6" s="480"/>
      <c r="R6" s="480"/>
      <c r="S6" s="489"/>
      <c r="T6" s="486"/>
      <c r="U6" s="486"/>
      <c r="V6" s="486"/>
      <c r="W6" s="486"/>
      <c r="X6" s="16" t="s">
        <v>9</v>
      </c>
      <c r="Y6" s="14" t="s">
        <v>7</v>
      </c>
      <c r="Z6" s="17" t="s">
        <v>16</v>
      </c>
      <c r="AA6" s="480"/>
      <c r="AB6" s="480"/>
      <c r="AC6" s="480"/>
      <c r="AD6" s="480"/>
      <c r="AE6" s="483"/>
      <c r="AF6" s="480"/>
      <c r="AG6" s="483"/>
      <c r="AH6" s="480"/>
      <c r="AI6" s="483"/>
      <c r="AJ6" s="480"/>
      <c r="AK6" s="478"/>
      <c r="AN6" s="18" t="str">
        <f>DQ_Codes!N3</f>
        <v>DQ1</v>
      </c>
      <c r="AO6" s="18" t="str">
        <f>VLOOKUP(VALUE(MID(AN6,3,LEN(AN6)-2)),DQ_Codes!A:B,2)</f>
        <v>Not completing the event in accordance with the event description or general rules.</v>
      </c>
    </row>
    <row r="7" spans="1:41" ht="15" customHeight="1" x14ac:dyDescent="0.2">
      <c r="A7" s="1"/>
      <c r="B7" s="2">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4"/>
      <c r="G7" s="289"/>
      <c r="H7" s="289"/>
      <c r="I7" s="73" t="str">
        <f t="shared" ref="I7" si="0">IF(AND(ISBLANK(F7),ISBLANK(G7),ISBLANK(H7)),"",(F7*60)+G7+(H7/100))</f>
        <v/>
      </c>
      <c r="J7" s="70"/>
      <c r="K7" s="396"/>
      <c r="L7" s="396"/>
      <c r="M7" s="396"/>
      <c r="N7" s="396"/>
      <c r="O7" s="396"/>
      <c r="P7" s="398">
        <f t="shared" ref="P7:P54" si="1">5-COUNTIF(K7:O7,"")</f>
        <v>0</v>
      </c>
      <c r="Q7" s="398" t="str">
        <f>IF(OR(D7="  --",I7=""),"",IF(AND('Set UP'!G7=0,'Set UP'!H7=0),0,IF(I7-'Set UP'!I7*(1+$Q$3/100)&lt;=0,0,TRUNC((I7-'Set UP'!I7*(1+$Q$3/100))/$P$3))))</f>
        <v/>
      </c>
      <c r="R7" s="73" t="str">
        <f t="shared" ref="R7:R54" si="2">IF(OR(D7="  --",I7=""),"",P7+Q7)</f>
        <v/>
      </c>
      <c r="S7" s="3" t="str">
        <f t="shared" ref="S7:S54" si="3">IF(D7="  --","",IF(LEFT(J7,2)="DQ","Disqualified",IF(J7="Finished",IF(OR(G7="",H7=""),"",I7+(R7*$P$3)),"")))</f>
        <v/>
      </c>
      <c r="T7" s="76" t="str">
        <f>IF('Set UP'!K7&lt;&gt;1,"",$S7)</f>
        <v/>
      </c>
      <c r="U7" s="76" t="str">
        <f>IF('Set UP'!K7&lt;&gt;2,"",$S7)</f>
        <v/>
      </c>
      <c r="V7" s="76" t="str">
        <f>IF(LEFT('Set UP'!F7)&lt;&gt;"F","",$S7)</f>
        <v/>
      </c>
      <c r="W7" s="257" t="str">
        <f>IF('Set UP'!F7&lt;&gt;"NS","",$S7)</f>
        <v/>
      </c>
      <c r="X7" s="19" t="str">
        <f t="shared" ref="X7:X54" si="4">IF(D7="  --","",IF(S7="Disqualified","DQ",IF(S7="","",INT(S7/60))))</f>
        <v/>
      </c>
      <c r="Y7" s="287" t="str">
        <f t="shared" ref="Y7:Y54" si="5">IF(D7="  --","", IF(S7="Disqualified","",IF(S7="","",INT(S7-(X7*60)))))</f>
        <v/>
      </c>
      <c r="Z7" s="288" t="str">
        <f t="shared" ref="Z7:Z54" si="6">IF(D7="  --","", IF(S7="Disqualified","",IF(S7="","",100*(S7-((X7*60)+Y7)))))</f>
        <v/>
      </c>
      <c r="AA7" s="66" t="str">
        <f>IF(OR(S7="Disqualified",S7=""),"",RANK(S7,$S$7:$S$54,1))</f>
        <v/>
      </c>
      <c r="AB7" s="67" t="str">
        <f>IF(S7="Disqualified",MAX($AA$7:$AA$52)+1,AA7)</f>
        <v/>
      </c>
      <c r="AC7" s="66" t="str">
        <f>IF(OR($T7="Disqualified",$T7=""),"",RANK($T7,$T$7:$T$54,1))</f>
        <v/>
      </c>
      <c r="AD7" s="67" t="str">
        <f>IF($T7="Disqualified",MAX($AC$7:$AC$52)+1,AC7)</f>
        <v/>
      </c>
      <c r="AE7" s="66" t="str">
        <f>IF(OR($U7="Disqualified",$U7=""),"",RANK($U7,$U$7:$U$54,1))</f>
        <v/>
      </c>
      <c r="AF7" s="67" t="str">
        <f>IF($U7="Disqualified",MAX($AE$7:$AE$52)+1,AE7)</f>
        <v/>
      </c>
      <c r="AG7" s="66" t="str">
        <f>IF(OR($V7="Disqualified",$V7=""),"",RANK($V7,$V$7:$V$54,1))</f>
        <v/>
      </c>
      <c r="AH7" s="67" t="str">
        <f>IF($V7="Disqualified",MAX($AG$7:$AG$54)+1,AG7)</f>
        <v/>
      </c>
      <c r="AI7" s="66" t="str">
        <f>IF(OR($W7="Disqualified",$W7=""),"",RANK($W7,$W$7:$W$54,1))</f>
        <v/>
      </c>
      <c r="AJ7" s="67" t="str">
        <f>IF($W7="Disqualified",MAX($AI$7:$AI$52)+1,AI7)</f>
        <v/>
      </c>
      <c r="AK7" s="263" t="str">
        <f>IF(OR(J7&lt;&gt;"Finished",AB7=""),"",(1-(S7-'Set UP'!$Z$10)/('Set UP'!$Z$10))*1000)</f>
        <v/>
      </c>
      <c r="AN7" s="18" t="str">
        <f>DQ_Codes!N4</f>
        <v>DQ2</v>
      </c>
      <c r="AO7" s="18" t="str">
        <f>VLOOKUP(VALUE(MID(AN7,3,LEN(AN7)-2)),DQ_Codes!A:B,2)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row>
    <row r="8" spans="1:41" ht="15" x14ac:dyDescent="0.2">
      <c r="A8" s="1"/>
      <c r="B8" s="2">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4"/>
      <c r="G8" s="289"/>
      <c r="H8" s="289"/>
      <c r="I8" s="73" t="str">
        <f t="shared" ref="I8:I54" si="7">IF(AND(ISBLANK(F8),ISBLANK(G8),ISBLANK(H8)),"",(F8*60)+G8+(H8/100))</f>
        <v/>
      </c>
      <c r="J8" s="70"/>
      <c r="K8" s="396"/>
      <c r="L8" s="396"/>
      <c r="M8" s="396"/>
      <c r="N8" s="396"/>
      <c r="O8" s="396"/>
      <c r="P8" s="398">
        <f t="shared" si="1"/>
        <v>0</v>
      </c>
      <c r="Q8" s="398" t="str">
        <f>IF(OR(D8="  --",I8=""),"",IF(AND('Set UP'!G8=0,'Set UP'!H8=0),0,IF(I8-'Set UP'!I8*(1+$Q$3/100)&lt;=0,0,TRUNC((I8-'Set UP'!I8*(1+$Q$3/100))/$P$3))))</f>
        <v/>
      </c>
      <c r="R8" s="73" t="str">
        <f t="shared" si="2"/>
        <v/>
      </c>
      <c r="S8" s="3" t="str">
        <f t="shared" si="3"/>
        <v/>
      </c>
      <c r="T8" s="76" t="str">
        <f>IF('Set UP'!K8&lt;&gt;1,"",$S8)</f>
        <v/>
      </c>
      <c r="U8" s="76" t="str">
        <f>IF('Set UP'!K8&lt;&gt;2,"",$S8)</f>
        <v/>
      </c>
      <c r="V8" s="76" t="str">
        <f>IF(LEFT('Set UP'!F8)&lt;&gt;"F","",$S8)</f>
        <v/>
      </c>
      <c r="W8" s="257" t="str">
        <f>IF('Set UP'!F8&lt;&gt;"NS","",$S8)</f>
        <v/>
      </c>
      <c r="X8" s="19" t="str">
        <f t="shared" si="4"/>
        <v/>
      </c>
      <c r="Y8" s="287" t="str">
        <f t="shared" si="5"/>
        <v/>
      </c>
      <c r="Z8" s="288" t="str">
        <f t="shared" si="6"/>
        <v/>
      </c>
      <c r="AA8" s="66" t="str">
        <f t="shared" ref="AA8:AA54" si="8">IF(OR(S8="Disqualified",S8=""),"",RANK(S8,$S$7:$S$54,1))</f>
        <v/>
      </c>
      <c r="AB8" s="67" t="str">
        <f t="shared" ref="AB8:AB54" si="9">IF(S8="Disqualified",MAX($AA$7:$AA$52)+1,AA8)</f>
        <v/>
      </c>
      <c r="AC8" s="66" t="str">
        <f t="shared" ref="AC8:AC54" si="10">IF(OR($T8="Disqualified",$T8=""),"",RANK($T8,$T$7:$T$54,1))</f>
        <v/>
      </c>
      <c r="AD8" s="67" t="str">
        <f t="shared" ref="AD8:AD54" si="11">IF($T8="Disqualified",MAX($AC$7:$AC$52)+1,AC8)</f>
        <v/>
      </c>
      <c r="AE8" s="66" t="str">
        <f t="shared" ref="AE8:AE54" si="12">IF(OR($U8="Disqualified",$U8=""),"",RANK($U8,$U$7:$U$54,1))</f>
        <v/>
      </c>
      <c r="AF8" s="67" t="str">
        <f t="shared" ref="AF8:AF54" si="13">IF($U8="Disqualified",MAX($AE$7:$AE$52)+1,AE8)</f>
        <v/>
      </c>
      <c r="AG8" s="66" t="str">
        <f t="shared" ref="AG8:AG54" si="14">IF(OR($V8="Disqualified",$V8=""),"",RANK($V8,$V$7:$V$54,1))</f>
        <v/>
      </c>
      <c r="AH8" s="67" t="str">
        <f t="shared" ref="AH8:AH54" si="15">IF($V8="Disqualified",MAX($AG$7:$AG$54)+1,AG8)</f>
        <v/>
      </c>
      <c r="AI8" s="66" t="str">
        <f t="shared" ref="AI8:AI54" si="16">IF(OR($W8="Disqualified",$W8=""),"",RANK($W8,$W$7:$W$54,1))</f>
        <v/>
      </c>
      <c r="AJ8" s="67" t="str">
        <f t="shared" ref="AJ8:AJ54" si="17">IF($W8="Disqualified",MAX($AI$7:$AI$52)+1,AI8)</f>
        <v/>
      </c>
      <c r="AK8" s="263" t="str">
        <f>IF(OR(J8&lt;&gt;"Finished",AB8=""),"",(1-(S8-'Set UP'!$Z$10)/('Set UP'!$Z$10))*1000)</f>
        <v/>
      </c>
      <c r="AN8" s="18" t="str">
        <f>DQ_Codes!N5</f>
        <v>DQ3</v>
      </c>
      <c r="AO8" s="18" t="str">
        <f>VLOOKUP(VALUE(MID(AN8,3,LEN(AN8)-2)),DQ_Codes!A:B,2)</f>
        <v xml:space="preserve">Competitors may not be permitted to start in an event if they are late reporting to the marshalling area. </v>
      </c>
    </row>
    <row r="9" spans="1:41" ht="15" x14ac:dyDescent="0.2">
      <c r="A9" s="1"/>
      <c r="B9" s="2">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4"/>
      <c r="G9" s="289"/>
      <c r="H9" s="289"/>
      <c r="I9" s="73" t="str">
        <f t="shared" si="7"/>
        <v/>
      </c>
      <c r="J9" s="70"/>
      <c r="K9" s="396"/>
      <c r="L9" s="396"/>
      <c r="M9" s="396"/>
      <c r="N9" s="396"/>
      <c r="O9" s="396"/>
      <c r="P9" s="398">
        <f t="shared" si="1"/>
        <v>0</v>
      </c>
      <c r="Q9" s="398" t="str">
        <f>IF(OR(D9="  --",I9=""),"",IF(AND('Set UP'!G9=0,'Set UP'!H9=0),0,IF(I9-'Set UP'!I9*(1+$Q$3/100)&lt;=0,0,TRUNC((I9-'Set UP'!I9*(1+$Q$3/100))/$P$3))))</f>
        <v/>
      </c>
      <c r="R9" s="73" t="str">
        <f t="shared" si="2"/>
        <v/>
      </c>
      <c r="S9" s="3" t="str">
        <f t="shared" si="3"/>
        <v/>
      </c>
      <c r="T9" s="76" t="str">
        <f>IF('Set UP'!K9&lt;&gt;1,"",$S9)</f>
        <v/>
      </c>
      <c r="U9" s="76" t="str">
        <f>IF('Set UP'!K9&lt;&gt;2,"",$S9)</f>
        <v/>
      </c>
      <c r="V9" s="76" t="str">
        <f>IF(LEFT('Set UP'!F9)&lt;&gt;"F","",$S9)</f>
        <v/>
      </c>
      <c r="W9" s="257" t="str">
        <f>IF('Set UP'!F9&lt;&gt;"NS","",$S9)</f>
        <v/>
      </c>
      <c r="X9" s="19" t="str">
        <f t="shared" si="4"/>
        <v/>
      </c>
      <c r="Y9" s="287" t="str">
        <f t="shared" si="5"/>
        <v/>
      </c>
      <c r="Z9" s="288" t="str">
        <f t="shared" si="6"/>
        <v/>
      </c>
      <c r="AA9" s="66" t="str">
        <f t="shared" si="8"/>
        <v/>
      </c>
      <c r="AB9" s="67" t="str">
        <f t="shared" si="9"/>
        <v/>
      </c>
      <c r="AC9" s="66" t="str">
        <f t="shared" si="10"/>
        <v/>
      </c>
      <c r="AD9" s="67" t="str">
        <f t="shared" si="11"/>
        <v/>
      </c>
      <c r="AE9" s="66" t="str">
        <f t="shared" si="12"/>
        <v/>
      </c>
      <c r="AF9" s="67" t="str">
        <f t="shared" si="13"/>
        <v/>
      </c>
      <c r="AG9" s="66" t="str">
        <f t="shared" si="14"/>
        <v/>
      </c>
      <c r="AH9" s="67" t="str">
        <f t="shared" si="15"/>
        <v/>
      </c>
      <c r="AI9" s="66" t="str">
        <f t="shared" si="16"/>
        <v/>
      </c>
      <c r="AJ9" s="67" t="str">
        <f t="shared" si="17"/>
        <v/>
      </c>
      <c r="AK9" s="263" t="str">
        <f>IF(OR(J9&lt;&gt;"Finished",AB9=""),"",(1-(S9-'Set UP'!$Z$10)/('Set UP'!$Z$10))*1000)</f>
        <v/>
      </c>
      <c r="AN9" s="18" t="str">
        <f>DQ_Codes!N6</f>
        <v>DQ4</v>
      </c>
      <c r="AO9" s="18" t="str">
        <f>VLOOKUP(VALUE(MID(AN9,3,LEN(AN9)-2)),DQ_Codes!A:B,2)</f>
        <v xml:space="preserve">A competitor or team absent from the start of an event shall be disqualified </v>
      </c>
    </row>
    <row r="10" spans="1:41" ht="15" x14ac:dyDescent="0.2">
      <c r="A10" s="1"/>
      <c r="B10" s="2">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4"/>
      <c r="G10" s="289"/>
      <c r="H10" s="289"/>
      <c r="I10" s="73" t="str">
        <f t="shared" si="7"/>
        <v/>
      </c>
      <c r="J10" s="70"/>
      <c r="K10" s="396"/>
      <c r="L10" s="396"/>
      <c r="M10" s="396"/>
      <c r="N10" s="396"/>
      <c r="O10" s="396"/>
      <c r="P10" s="398">
        <f t="shared" si="1"/>
        <v>0</v>
      </c>
      <c r="Q10" s="398" t="str">
        <f>IF(OR(D10="  --",I10=""),"",IF(AND('Set UP'!G10=0,'Set UP'!H10=0),0,IF(I10-'Set UP'!I10*(1+$Q$3/100)&lt;=0,0,TRUNC((I10-'Set UP'!I10*(1+$Q$3/100))/$P$3))))</f>
        <v/>
      </c>
      <c r="R10" s="73" t="str">
        <f t="shared" si="2"/>
        <v/>
      </c>
      <c r="S10" s="3" t="str">
        <f t="shared" si="3"/>
        <v/>
      </c>
      <c r="T10" s="76" t="str">
        <f>IF('Set UP'!K10&lt;&gt;1,"",$S10)</f>
        <v/>
      </c>
      <c r="U10" s="76" t="str">
        <f>IF('Set UP'!K10&lt;&gt;2,"",$S10)</f>
        <v/>
      </c>
      <c r="V10" s="76" t="str">
        <f>IF(LEFT('Set UP'!F10)&lt;&gt;"F","",$S10)</f>
        <v/>
      </c>
      <c r="W10" s="257" t="str">
        <f>IF('Set UP'!F10&lt;&gt;"NS","",$S10)</f>
        <v/>
      </c>
      <c r="X10" s="19" t="str">
        <f t="shared" si="4"/>
        <v/>
      </c>
      <c r="Y10" s="287" t="str">
        <f t="shared" si="5"/>
        <v/>
      </c>
      <c r="Z10" s="288" t="str">
        <f t="shared" si="6"/>
        <v/>
      </c>
      <c r="AA10" s="66" t="str">
        <f t="shared" si="8"/>
        <v/>
      </c>
      <c r="AB10" s="67" t="str">
        <f t="shared" si="9"/>
        <v/>
      </c>
      <c r="AC10" s="66" t="str">
        <f t="shared" si="10"/>
        <v/>
      </c>
      <c r="AD10" s="67" t="str">
        <f t="shared" si="11"/>
        <v/>
      </c>
      <c r="AE10" s="66" t="str">
        <f t="shared" si="12"/>
        <v/>
      </c>
      <c r="AF10" s="67" t="str">
        <f t="shared" si="13"/>
        <v/>
      </c>
      <c r="AG10" s="66" t="str">
        <f t="shared" si="14"/>
        <v/>
      </c>
      <c r="AH10" s="67" t="str">
        <f t="shared" si="15"/>
        <v/>
      </c>
      <c r="AI10" s="66" t="str">
        <f t="shared" si="16"/>
        <v/>
      </c>
      <c r="AJ10" s="67" t="str">
        <f t="shared" si="17"/>
        <v/>
      </c>
      <c r="AK10" s="263" t="str">
        <f>IF(OR(J10&lt;&gt;"Finished",AB10=""),"",(1-(S10-'Set UP'!$Z$10)/('Set UP'!$Z$10))*1000)</f>
        <v/>
      </c>
      <c r="AN10" s="18" t="str">
        <f>DQ_Codes!N7</f>
        <v>DQ5</v>
      </c>
      <c r="AO10" s="18" t="str">
        <f>VLOOKUP(VALUE(MID(AN10,3,LEN(AN10)-2)),DQ_Codes!A:B,2)</f>
        <v xml:space="preserve">Activities that result in wilful damage to the venue sites, accommodation sites or the property of others will result in disqualification of the individuals involved from competition. </v>
      </c>
    </row>
    <row r="11" spans="1:41" ht="15" x14ac:dyDescent="0.2">
      <c r="A11" s="1"/>
      <c r="B11" s="2">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4"/>
      <c r="G11" s="289"/>
      <c r="H11" s="289"/>
      <c r="I11" s="73" t="str">
        <f t="shared" si="7"/>
        <v/>
      </c>
      <c r="J11" s="70"/>
      <c r="K11" s="396"/>
      <c r="L11" s="396"/>
      <c r="M11" s="396"/>
      <c r="N11" s="396"/>
      <c r="O11" s="396"/>
      <c r="P11" s="398">
        <f t="shared" si="1"/>
        <v>0</v>
      </c>
      <c r="Q11" s="398" t="str">
        <f>IF(OR(D11="  --",I11=""),"",IF(AND('Set UP'!G11=0,'Set UP'!H11=0),0,IF(I11-'Set UP'!I11*(1+$Q$3/100)&lt;=0,0,TRUNC((I11-'Set UP'!I11*(1+$Q$3/100))/$P$3))))</f>
        <v/>
      </c>
      <c r="R11" s="73" t="str">
        <f t="shared" si="2"/>
        <v/>
      </c>
      <c r="S11" s="3" t="str">
        <f t="shared" si="3"/>
        <v/>
      </c>
      <c r="T11" s="76" t="str">
        <f>IF('Set UP'!K11&lt;&gt;1,"",$S11)</f>
        <v/>
      </c>
      <c r="U11" s="76" t="str">
        <f>IF('Set UP'!K11&lt;&gt;2,"",$S11)</f>
        <v/>
      </c>
      <c r="V11" s="76" t="str">
        <f>IF(LEFT('Set UP'!F11)&lt;&gt;"F","",$S11)</f>
        <v/>
      </c>
      <c r="W11" s="257" t="str">
        <f>IF('Set UP'!F11&lt;&gt;"NS","",$S11)</f>
        <v/>
      </c>
      <c r="X11" s="19" t="str">
        <f t="shared" si="4"/>
        <v/>
      </c>
      <c r="Y11" s="287" t="str">
        <f t="shared" si="5"/>
        <v/>
      </c>
      <c r="Z11" s="288" t="str">
        <f t="shared" si="6"/>
        <v/>
      </c>
      <c r="AA11" s="66" t="str">
        <f t="shared" si="8"/>
        <v/>
      </c>
      <c r="AB11" s="67" t="str">
        <f t="shared" si="9"/>
        <v/>
      </c>
      <c r="AC11" s="66" t="str">
        <f t="shared" si="10"/>
        <v/>
      </c>
      <c r="AD11" s="67" t="str">
        <f t="shared" si="11"/>
        <v/>
      </c>
      <c r="AE11" s="66" t="str">
        <f t="shared" si="12"/>
        <v/>
      </c>
      <c r="AF11" s="67" t="str">
        <f t="shared" si="13"/>
        <v/>
      </c>
      <c r="AG11" s="66" t="str">
        <f t="shared" si="14"/>
        <v/>
      </c>
      <c r="AH11" s="67" t="str">
        <f t="shared" si="15"/>
        <v/>
      </c>
      <c r="AI11" s="66" t="str">
        <f t="shared" si="16"/>
        <v/>
      </c>
      <c r="AJ11" s="67" t="str">
        <f t="shared" si="17"/>
        <v/>
      </c>
      <c r="AK11" s="263" t="str">
        <f>IF(OR(J11&lt;&gt;"Finished",AB11=""),"",(1-(S11-'Set UP'!$Z$10)/('Set UP'!$Z$10))*1000)</f>
        <v/>
      </c>
      <c r="AN11" s="18" t="str">
        <f>DQ_Codes!N8</f>
        <v>DQ6</v>
      </c>
      <c r="AO11" s="18" t="str">
        <f>VLOOKUP(VALUE(MID(AN11,3,LEN(AN11)-2)),DQ_Codes!A:B,2)</f>
        <v xml:space="preserve">Abuse of officials may result in disqualification from the competition. </v>
      </c>
    </row>
    <row r="12" spans="1:41" ht="15" x14ac:dyDescent="0.2">
      <c r="A12" s="1"/>
      <c r="B12" s="2">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4"/>
      <c r="G12" s="289"/>
      <c r="H12" s="289"/>
      <c r="I12" s="73" t="str">
        <f t="shared" si="7"/>
        <v/>
      </c>
      <c r="J12" s="70"/>
      <c r="K12" s="396"/>
      <c r="L12" s="396"/>
      <c r="M12" s="396"/>
      <c r="N12" s="396"/>
      <c r="O12" s="396"/>
      <c r="P12" s="398">
        <f t="shared" si="1"/>
        <v>0</v>
      </c>
      <c r="Q12" s="398" t="str">
        <f>IF(OR(D12="  --",I12=""),"",IF(AND('Set UP'!G12=0,'Set UP'!H12=0),0,IF(I12-'Set UP'!I12*(1+$Q$3/100)&lt;=0,0,TRUNC((I12-'Set UP'!I12*(1+$Q$3/100))/$P$3))))</f>
        <v/>
      </c>
      <c r="R12" s="73" t="str">
        <f t="shared" si="2"/>
        <v/>
      </c>
      <c r="S12" s="3" t="str">
        <f t="shared" si="3"/>
        <v/>
      </c>
      <c r="T12" s="76" t="str">
        <f>IF('Set UP'!K12&lt;&gt;1,"",$S12)</f>
        <v/>
      </c>
      <c r="U12" s="76" t="str">
        <f>IF('Set UP'!K12&lt;&gt;2,"",$S12)</f>
        <v/>
      </c>
      <c r="V12" s="76" t="str">
        <f>IF(LEFT('Set UP'!F12)&lt;&gt;"F","",$S12)</f>
        <v/>
      </c>
      <c r="W12" s="257" t="str">
        <f>IF('Set UP'!F12&lt;&gt;"NS","",$S12)</f>
        <v/>
      </c>
      <c r="X12" s="19" t="str">
        <f t="shared" si="4"/>
        <v/>
      </c>
      <c r="Y12" s="287" t="str">
        <f t="shared" si="5"/>
        <v/>
      </c>
      <c r="Z12" s="288" t="str">
        <f t="shared" si="6"/>
        <v/>
      </c>
      <c r="AA12" s="66" t="str">
        <f t="shared" si="8"/>
        <v/>
      </c>
      <c r="AB12" s="67" t="str">
        <f t="shared" si="9"/>
        <v/>
      </c>
      <c r="AC12" s="66" t="str">
        <f t="shared" si="10"/>
        <v/>
      </c>
      <c r="AD12" s="67" t="str">
        <f t="shared" si="11"/>
        <v/>
      </c>
      <c r="AE12" s="66" t="str">
        <f t="shared" si="12"/>
        <v/>
      </c>
      <c r="AF12" s="67" t="str">
        <f t="shared" si="13"/>
        <v/>
      </c>
      <c r="AG12" s="66" t="str">
        <f t="shared" si="14"/>
        <v/>
      </c>
      <c r="AH12" s="67" t="str">
        <f t="shared" si="15"/>
        <v/>
      </c>
      <c r="AI12" s="66" t="str">
        <f t="shared" si="16"/>
        <v/>
      </c>
      <c r="AJ12" s="67" t="str">
        <f t="shared" si="17"/>
        <v/>
      </c>
      <c r="AK12" s="263" t="str">
        <f>IF(OR(J12&lt;&gt;"Finished",AB12=""),"",(1-(S12-'Set UP'!$Z$10)/('Set UP'!$Z$10))*1000)</f>
        <v/>
      </c>
      <c r="AN12" s="18" t="str">
        <f>DQ_Codes!N9</f>
        <v>DQ7</v>
      </c>
      <c r="AO12" s="18" t="str">
        <f>VLOOKUP(VALUE(MID(AN12,3,LEN(AN12)-2)),DQ_Codes!A:B,2)</f>
        <v xml:space="preserve">Using sticky, tacky or adhesive substances (liquid, solid or aerosol) on hands or feet, or on the manikin or rescue tube to improve grip or push off the bottom of the pool. </v>
      </c>
    </row>
    <row r="13" spans="1:41" ht="15" x14ac:dyDescent="0.2">
      <c r="A13" s="1"/>
      <c r="B13" s="2">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4"/>
      <c r="G13" s="289"/>
      <c r="H13" s="289"/>
      <c r="I13" s="73" t="str">
        <f t="shared" si="7"/>
        <v/>
      </c>
      <c r="J13" s="70"/>
      <c r="K13" s="396"/>
      <c r="L13" s="396"/>
      <c r="M13" s="396"/>
      <c r="N13" s="396"/>
      <c r="O13" s="396"/>
      <c r="P13" s="398">
        <f t="shared" si="1"/>
        <v>0</v>
      </c>
      <c r="Q13" s="398" t="str">
        <f>IF(OR(D13="  --",I13=""),"",IF(AND('Set UP'!G13=0,'Set UP'!H13=0),0,IF(I13-'Set UP'!I13*(1+$Q$3/100)&lt;=0,0,TRUNC((I13-'Set UP'!I13*(1+$Q$3/100))/$P$3))))</f>
        <v/>
      </c>
      <c r="R13" s="73" t="str">
        <f t="shared" si="2"/>
        <v/>
      </c>
      <c r="S13" s="3" t="str">
        <f t="shared" si="3"/>
        <v/>
      </c>
      <c r="T13" s="76" t="str">
        <f>IF('Set UP'!K13&lt;&gt;1,"",$S13)</f>
        <v/>
      </c>
      <c r="U13" s="76" t="str">
        <f>IF('Set UP'!K13&lt;&gt;2,"",$S13)</f>
        <v/>
      </c>
      <c r="V13" s="76" t="str">
        <f>IF(LEFT('Set UP'!F13)&lt;&gt;"F","",$S13)</f>
        <v/>
      </c>
      <c r="W13" s="257" t="str">
        <f>IF('Set UP'!F13&lt;&gt;"NS","",$S13)</f>
        <v/>
      </c>
      <c r="X13" s="19" t="str">
        <f t="shared" si="4"/>
        <v/>
      </c>
      <c r="Y13" s="287" t="str">
        <f t="shared" si="5"/>
        <v/>
      </c>
      <c r="Z13" s="288" t="str">
        <f t="shared" si="6"/>
        <v/>
      </c>
      <c r="AA13" s="66" t="str">
        <f t="shared" si="8"/>
        <v/>
      </c>
      <c r="AB13" s="67" t="str">
        <f t="shared" si="9"/>
        <v/>
      </c>
      <c r="AC13" s="66" t="str">
        <f t="shared" si="10"/>
        <v/>
      </c>
      <c r="AD13" s="67" t="str">
        <f t="shared" si="11"/>
        <v/>
      </c>
      <c r="AE13" s="66" t="str">
        <f t="shared" si="12"/>
        <v/>
      </c>
      <c r="AF13" s="67" t="str">
        <f t="shared" si="13"/>
        <v/>
      </c>
      <c r="AG13" s="66" t="str">
        <f t="shared" si="14"/>
        <v/>
      </c>
      <c r="AH13" s="67" t="str">
        <f t="shared" si="15"/>
        <v/>
      </c>
      <c r="AI13" s="66" t="str">
        <f t="shared" si="16"/>
        <v/>
      </c>
      <c r="AJ13" s="67" t="str">
        <f t="shared" si="17"/>
        <v/>
      </c>
      <c r="AK13" s="263" t="str">
        <f>IF(OR(J13&lt;&gt;"Finished",AB13=""),"",(1-(S13-'Set UP'!$Z$10)/('Set UP'!$Z$10))*1000)</f>
        <v/>
      </c>
      <c r="AN13" s="18" t="str">
        <f>DQ_Codes!N10</f>
        <v>DQ8</v>
      </c>
      <c r="AO13" s="18" t="str">
        <f>VLOOKUP(VALUE(MID(AN13,3,LEN(AN13)-2)),DQ_Codes!A:B,2)</f>
        <v xml:space="preserve">Competitors shall not take assistance from the pool bottom except where specifically allowed (e.g., 4 x 50 m Obstacle Relay, 4 x 25 m Manikin Carry Relay, 4 x 50 m Swim and 50 m Tow Relay). </v>
      </c>
    </row>
    <row r="14" spans="1:41" ht="15" x14ac:dyDescent="0.2">
      <c r="A14" s="1"/>
      <c r="B14" s="2">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4"/>
      <c r="G14" s="289"/>
      <c r="H14" s="289"/>
      <c r="I14" s="73" t="str">
        <f t="shared" si="7"/>
        <v/>
      </c>
      <c r="J14" s="70"/>
      <c r="K14" s="396"/>
      <c r="L14" s="396"/>
      <c r="M14" s="396"/>
      <c r="N14" s="396"/>
      <c r="O14" s="396"/>
      <c r="P14" s="398">
        <f t="shared" si="1"/>
        <v>0</v>
      </c>
      <c r="Q14" s="398" t="str">
        <f>IF(OR(D14="  --",I14=""),"",IF(AND('Set UP'!G14=0,'Set UP'!H14=0),0,IF(I14-'Set UP'!I14*(1+$Q$3/100)&lt;=0,0,TRUNC((I14-'Set UP'!I14*(1+$Q$3/100))/$P$3))))</f>
        <v/>
      </c>
      <c r="R14" s="73" t="str">
        <f t="shared" si="2"/>
        <v/>
      </c>
      <c r="S14" s="3" t="str">
        <f t="shared" si="3"/>
        <v/>
      </c>
      <c r="T14" s="76" t="str">
        <f>IF('Set UP'!K14&lt;&gt;1,"",$S14)</f>
        <v/>
      </c>
      <c r="U14" s="76" t="str">
        <f>IF('Set UP'!K14&lt;&gt;2,"",$S14)</f>
        <v/>
      </c>
      <c r="V14" s="76" t="str">
        <f>IF(LEFT('Set UP'!F14)&lt;&gt;"F","",$S14)</f>
        <v/>
      </c>
      <c r="W14" s="257" t="str">
        <f>IF('Set UP'!F14&lt;&gt;"NS","",$S14)</f>
        <v/>
      </c>
      <c r="X14" s="19" t="str">
        <f t="shared" si="4"/>
        <v/>
      </c>
      <c r="Y14" s="287" t="str">
        <f t="shared" si="5"/>
        <v/>
      </c>
      <c r="Z14" s="288" t="str">
        <f t="shared" si="6"/>
        <v/>
      </c>
      <c r="AA14" s="66" t="str">
        <f t="shared" si="8"/>
        <v/>
      </c>
      <c r="AB14" s="67" t="str">
        <f t="shared" si="9"/>
        <v/>
      </c>
      <c r="AC14" s="66" t="str">
        <f t="shared" si="10"/>
        <v/>
      </c>
      <c r="AD14" s="67" t="str">
        <f t="shared" si="11"/>
        <v/>
      </c>
      <c r="AE14" s="66" t="str">
        <f t="shared" si="12"/>
        <v/>
      </c>
      <c r="AF14" s="67" t="str">
        <f t="shared" si="13"/>
        <v/>
      </c>
      <c r="AG14" s="66" t="str">
        <f t="shared" si="14"/>
        <v/>
      </c>
      <c r="AH14" s="67" t="str">
        <f t="shared" si="15"/>
        <v/>
      </c>
      <c r="AI14" s="66" t="str">
        <f t="shared" si="16"/>
        <v/>
      </c>
      <c r="AJ14" s="67" t="str">
        <f t="shared" si="17"/>
        <v/>
      </c>
      <c r="AK14" s="263" t="str">
        <f>IF(OR(J14&lt;&gt;"Finished",AB14=""),"",(1-(S14-'Set UP'!$Z$10)/('Set UP'!$Z$10))*1000)</f>
        <v/>
      </c>
      <c r="AN14" s="18" t="str">
        <f>DQ_Codes!N11</f>
        <v>DQ9</v>
      </c>
      <c r="AO14" s="18" t="str">
        <f>VLOOKUP(VALUE(MID(AN14,3,LEN(AN14)-2)),DQ_Codes!A:B,2)</f>
        <v>Leaving the water after an event before permission is given by the offcial</v>
      </c>
    </row>
    <row r="15" spans="1:41" ht="15" x14ac:dyDescent="0.2">
      <c r="A15" s="1"/>
      <c r="B15" s="2">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4"/>
      <c r="G15" s="289"/>
      <c r="H15" s="289"/>
      <c r="I15" s="73" t="str">
        <f t="shared" si="7"/>
        <v/>
      </c>
      <c r="J15" s="70"/>
      <c r="K15" s="396"/>
      <c r="L15" s="396"/>
      <c r="M15" s="396"/>
      <c r="N15" s="396"/>
      <c r="O15" s="396"/>
      <c r="P15" s="398">
        <f t="shared" si="1"/>
        <v>0</v>
      </c>
      <c r="Q15" s="398" t="str">
        <f>IF(OR(D15="  --",I15=""),"",IF(AND('Set UP'!G15=0,'Set UP'!H15=0),0,IF(I15-'Set UP'!I15*(1+$Q$3/100)&lt;=0,0,TRUNC((I15-'Set UP'!I15*(1+$Q$3/100))/$P$3))))</f>
        <v/>
      </c>
      <c r="R15" s="73" t="str">
        <f t="shared" si="2"/>
        <v/>
      </c>
      <c r="S15" s="3" t="str">
        <f t="shared" si="3"/>
        <v/>
      </c>
      <c r="T15" s="76" t="str">
        <f>IF('Set UP'!K15&lt;&gt;1,"",$S15)</f>
        <v/>
      </c>
      <c r="U15" s="76" t="str">
        <f>IF('Set UP'!K15&lt;&gt;2,"",$S15)</f>
        <v/>
      </c>
      <c r="V15" s="76" t="str">
        <f>IF(LEFT('Set UP'!F15)&lt;&gt;"F","",$S15)</f>
        <v/>
      </c>
      <c r="W15" s="257" t="str">
        <f>IF('Set UP'!F15&lt;&gt;"NS","",$S15)</f>
        <v/>
      </c>
      <c r="X15" s="19" t="str">
        <f t="shared" si="4"/>
        <v/>
      </c>
      <c r="Y15" s="287" t="str">
        <f t="shared" si="5"/>
        <v/>
      </c>
      <c r="Z15" s="288" t="str">
        <f t="shared" si="6"/>
        <v/>
      </c>
      <c r="AA15" s="66" t="str">
        <f t="shared" si="8"/>
        <v/>
      </c>
      <c r="AB15" s="67" t="str">
        <f t="shared" si="9"/>
        <v/>
      </c>
      <c r="AC15" s="66" t="str">
        <f t="shared" si="10"/>
        <v/>
      </c>
      <c r="AD15" s="67" t="str">
        <f t="shared" si="11"/>
        <v/>
      </c>
      <c r="AE15" s="66" t="str">
        <f t="shared" si="12"/>
        <v/>
      </c>
      <c r="AF15" s="67" t="str">
        <f t="shared" si="13"/>
        <v/>
      </c>
      <c r="AG15" s="66" t="str">
        <f t="shared" si="14"/>
        <v/>
      </c>
      <c r="AH15" s="67" t="str">
        <f t="shared" si="15"/>
        <v/>
      </c>
      <c r="AI15" s="66" t="str">
        <f t="shared" si="16"/>
        <v/>
      </c>
      <c r="AJ15" s="67" t="str">
        <f t="shared" si="17"/>
        <v/>
      </c>
      <c r="AK15" s="263" t="str">
        <f>IF(OR(J15&lt;&gt;"Finished",AB15=""),"",(1-(S15-'Set UP'!$Z$10)/('Set UP'!$Z$10))*1000)</f>
        <v/>
      </c>
      <c r="AN15" s="18" t="str">
        <f>DQ_Codes!N12</f>
        <v>DQ10</v>
      </c>
      <c r="AO15" s="18" t="str">
        <f>VLOOKUP(VALUE(MID(AN15,3,LEN(AN15)-2)),DQ_Codes!A:B,2)</f>
        <v>All competitors who start (i.e., commence a starting motion) before the starting signal has been given shall be disqualified</v>
      </c>
    </row>
    <row r="16" spans="1:41" ht="15" x14ac:dyDescent="0.2">
      <c r="A16" s="1"/>
      <c r="B16" s="2">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4"/>
      <c r="G16" s="289"/>
      <c r="H16" s="289"/>
      <c r="I16" s="73" t="str">
        <f t="shared" si="7"/>
        <v/>
      </c>
      <c r="J16" s="70"/>
      <c r="K16" s="396"/>
      <c r="L16" s="396"/>
      <c r="M16" s="396"/>
      <c r="N16" s="396"/>
      <c r="O16" s="396"/>
      <c r="P16" s="398">
        <f t="shared" si="1"/>
        <v>0</v>
      </c>
      <c r="Q16" s="398" t="str">
        <f>IF(OR(D16="  --",I16=""),"",IF(AND('Set UP'!G16=0,'Set UP'!H16=0),0,IF(I16-'Set UP'!I16*(1+$Q$3/100)&lt;=0,0,TRUNC((I16-'Set UP'!I16*(1+$Q$3/100))/$P$3))))</f>
        <v/>
      </c>
      <c r="R16" s="73" t="str">
        <f t="shared" si="2"/>
        <v/>
      </c>
      <c r="S16" s="3" t="str">
        <f t="shared" si="3"/>
        <v/>
      </c>
      <c r="T16" s="76" t="str">
        <f>IF('Set UP'!K16&lt;&gt;1,"",$S16)</f>
        <v/>
      </c>
      <c r="U16" s="76" t="str">
        <f>IF('Set UP'!K16&lt;&gt;2,"",$S16)</f>
        <v/>
      </c>
      <c r="V16" s="76" t="str">
        <f>IF(LEFT('Set UP'!F16)&lt;&gt;"F","",$S16)</f>
        <v/>
      </c>
      <c r="W16" s="257" t="str">
        <f>IF('Set UP'!F16&lt;&gt;"NS","",$S16)</f>
        <v/>
      </c>
      <c r="X16" s="19" t="str">
        <f t="shared" si="4"/>
        <v/>
      </c>
      <c r="Y16" s="287" t="str">
        <f t="shared" si="5"/>
        <v/>
      </c>
      <c r="Z16" s="288" t="str">
        <f t="shared" si="6"/>
        <v/>
      </c>
      <c r="AA16" s="66" t="str">
        <f t="shared" si="8"/>
        <v/>
      </c>
      <c r="AB16" s="67" t="str">
        <f t="shared" si="9"/>
        <v/>
      </c>
      <c r="AC16" s="66" t="str">
        <f t="shared" si="10"/>
        <v/>
      </c>
      <c r="AD16" s="67" t="str">
        <f t="shared" si="11"/>
        <v/>
      </c>
      <c r="AE16" s="66" t="str">
        <f t="shared" si="12"/>
        <v/>
      </c>
      <c r="AF16" s="67" t="str">
        <f t="shared" si="13"/>
        <v/>
      </c>
      <c r="AG16" s="66" t="str">
        <f t="shared" si="14"/>
        <v/>
      </c>
      <c r="AH16" s="67" t="str">
        <f t="shared" si="15"/>
        <v/>
      </c>
      <c r="AI16" s="66" t="str">
        <f t="shared" si="16"/>
        <v/>
      </c>
      <c r="AJ16" s="67" t="str">
        <f t="shared" si="17"/>
        <v/>
      </c>
      <c r="AK16" s="263" t="str">
        <f>IF(OR(J16&lt;&gt;"Finished",AB16=""),"",(1-(S16-'Set UP'!$Z$10)/('Set UP'!$Z$10))*1000)</f>
        <v/>
      </c>
      <c r="AN16" s="18" t="str">
        <f>DQ_Codes!N13</f>
        <v>DQ12</v>
      </c>
      <c r="AO16" s="18" t="str">
        <f>VLOOKUP(VALUE(MID(AN16,3,LEN(AN16)-2)),DQ_Codes!A:B,2)</f>
        <v>Failure to surface after the dive entry or after a turn.</v>
      </c>
    </row>
    <row r="17" spans="1:41" ht="15" x14ac:dyDescent="0.2">
      <c r="A17" s="1"/>
      <c r="B17" s="2">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4"/>
      <c r="G17" s="289"/>
      <c r="H17" s="289"/>
      <c r="I17" s="73" t="str">
        <f t="shared" si="7"/>
        <v/>
      </c>
      <c r="J17" s="70"/>
      <c r="K17" s="396"/>
      <c r="L17" s="396"/>
      <c r="M17" s="396"/>
      <c r="N17" s="396"/>
      <c r="O17" s="396"/>
      <c r="P17" s="398">
        <f t="shared" si="1"/>
        <v>0</v>
      </c>
      <c r="Q17" s="398" t="str">
        <f>IF(OR(D17="  --",I17=""),"",IF(AND('Set UP'!G17=0,'Set UP'!H17=0),0,IF(I17-'Set UP'!I17*(1+$Q$3/100)&lt;=0,0,TRUNC((I17-'Set UP'!I17*(1+$Q$3/100))/$P$3))))</f>
        <v/>
      </c>
      <c r="R17" s="73" t="str">
        <f t="shared" si="2"/>
        <v/>
      </c>
      <c r="S17" s="3" t="str">
        <f t="shared" si="3"/>
        <v/>
      </c>
      <c r="T17" s="76" t="str">
        <f>IF('Set UP'!K17&lt;&gt;1,"",$S17)</f>
        <v/>
      </c>
      <c r="U17" s="76" t="str">
        <f>IF('Set UP'!K17&lt;&gt;2,"",$S17)</f>
        <v/>
      </c>
      <c r="V17" s="76" t="str">
        <f>IF(LEFT('Set UP'!F17)&lt;&gt;"F","",$S17)</f>
        <v/>
      </c>
      <c r="W17" s="257" t="str">
        <f>IF('Set UP'!F17&lt;&gt;"NS","",$S17)</f>
        <v/>
      </c>
      <c r="X17" s="19" t="str">
        <f t="shared" si="4"/>
        <v/>
      </c>
      <c r="Y17" s="287" t="str">
        <f t="shared" si="5"/>
        <v/>
      </c>
      <c r="Z17" s="288" t="str">
        <f t="shared" si="6"/>
        <v/>
      </c>
      <c r="AA17" s="66" t="str">
        <f t="shared" si="8"/>
        <v/>
      </c>
      <c r="AB17" s="67" t="str">
        <f t="shared" si="9"/>
        <v/>
      </c>
      <c r="AC17" s="66" t="str">
        <f t="shared" si="10"/>
        <v/>
      </c>
      <c r="AD17" s="67" t="str">
        <f t="shared" si="11"/>
        <v/>
      </c>
      <c r="AE17" s="66" t="str">
        <f t="shared" si="12"/>
        <v/>
      </c>
      <c r="AF17" s="67" t="str">
        <f t="shared" si="13"/>
        <v/>
      </c>
      <c r="AG17" s="66" t="str">
        <f t="shared" si="14"/>
        <v/>
      </c>
      <c r="AH17" s="67" t="str">
        <f t="shared" si="15"/>
        <v/>
      </c>
      <c r="AI17" s="66" t="str">
        <f t="shared" si="16"/>
        <v/>
      </c>
      <c r="AJ17" s="67" t="str">
        <f t="shared" si="17"/>
        <v/>
      </c>
      <c r="AK17" s="263" t="str">
        <f>IF(OR(J17&lt;&gt;"Finished",AB17=""),"",(1-(S17-'Set UP'!$Z$10)/('Set UP'!$Z$10))*1000)</f>
        <v/>
      </c>
      <c r="AN17" s="18" t="str">
        <f>DQ_Codes!N14</f>
        <v>DQ14</v>
      </c>
      <c r="AO17" s="18" t="str">
        <f>VLOOKUP(VALUE(MID(AN17,3,LEN(AN17)-2)),DQ_Codes!A:B,2)</f>
        <v xml:space="preserve">Failure to touch the wall during the turn. </v>
      </c>
    </row>
    <row r="18" spans="1:41" ht="15" x14ac:dyDescent="0.2">
      <c r="A18" s="1"/>
      <c r="B18" s="2">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4"/>
      <c r="G18" s="289"/>
      <c r="H18" s="289"/>
      <c r="I18" s="73" t="str">
        <f t="shared" si="7"/>
        <v/>
      </c>
      <c r="J18" s="70"/>
      <c r="K18" s="396"/>
      <c r="L18" s="396"/>
      <c r="M18" s="396"/>
      <c r="N18" s="396"/>
      <c r="O18" s="396"/>
      <c r="P18" s="398">
        <f t="shared" si="1"/>
        <v>0</v>
      </c>
      <c r="Q18" s="398" t="str">
        <f>IF(OR(D18="  --",I18=""),"",IF(AND('Set UP'!G18=0,'Set UP'!H18=0),0,IF(I18-'Set UP'!I18*(1+$Q$3/100)&lt;=0,0,TRUNC((I18-'Set UP'!I18*(1+$Q$3/100))/$P$3))))</f>
        <v/>
      </c>
      <c r="R18" s="73" t="str">
        <f t="shared" si="2"/>
        <v/>
      </c>
      <c r="S18" s="3" t="str">
        <f t="shared" si="3"/>
        <v/>
      </c>
      <c r="T18" s="76" t="str">
        <f>IF('Set UP'!K18&lt;&gt;1,"",$S18)</f>
        <v/>
      </c>
      <c r="U18" s="76" t="str">
        <f>IF('Set UP'!K18&lt;&gt;2,"",$S18)</f>
        <v/>
      </c>
      <c r="V18" s="76" t="str">
        <f>IF(LEFT('Set UP'!F18)&lt;&gt;"F","",$S18)</f>
        <v/>
      </c>
      <c r="W18" s="257" t="str">
        <f>IF('Set UP'!F18&lt;&gt;"NS","",$S18)</f>
        <v/>
      </c>
      <c r="X18" s="19" t="str">
        <f t="shared" si="4"/>
        <v/>
      </c>
      <c r="Y18" s="287" t="str">
        <f t="shared" si="5"/>
        <v/>
      </c>
      <c r="Z18" s="288" t="str">
        <f t="shared" si="6"/>
        <v/>
      </c>
      <c r="AA18" s="66" t="str">
        <f t="shared" si="8"/>
        <v/>
      </c>
      <c r="AB18" s="67" t="str">
        <f t="shared" si="9"/>
        <v/>
      </c>
      <c r="AC18" s="66" t="str">
        <f t="shared" si="10"/>
        <v/>
      </c>
      <c r="AD18" s="67" t="str">
        <f t="shared" si="11"/>
        <v/>
      </c>
      <c r="AE18" s="66" t="str">
        <f t="shared" si="12"/>
        <v/>
      </c>
      <c r="AF18" s="67" t="str">
        <f t="shared" si="13"/>
        <v/>
      </c>
      <c r="AG18" s="66" t="str">
        <f t="shared" si="14"/>
        <v/>
      </c>
      <c r="AH18" s="67" t="str">
        <f t="shared" si="15"/>
        <v/>
      </c>
      <c r="AI18" s="66" t="str">
        <f t="shared" si="16"/>
        <v/>
      </c>
      <c r="AJ18" s="67" t="str">
        <f t="shared" si="17"/>
        <v/>
      </c>
      <c r="AK18" s="263" t="str">
        <f>IF(OR(J18&lt;&gt;"Finished",AB18=""),"",(1-(S18-'Set UP'!$Z$10)/('Set UP'!$Z$10))*1000)</f>
        <v/>
      </c>
      <c r="AN18" s="18" t="str">
        <f>DQ_Codes!N15</f>
        <v>DQ15</v>
      </c>
      <c r="AO18" s="18" t="str">
        <f>VLOOKUP(VALUE(MID(AN18,3,LEN(AN18)-2)),DQ_Codes!A:B,2)</f>
        <v xml:space="preserve">Failure to touch the finish wall. </v>
      </c>
    </row>
    <row r="19" spans="1:41" ht="15" x14ac:dyDescent="0.2">
      <c r="A19" s="1"/>
      <c r="B19" s="2">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4"/>
      <c r="G19" s="289"/>
      <c r="H19" s="289"/>
      <c r="I19" s="73" t="str">
        <f t="shared" si="7"/>
        <v/>
      </c>
      <c r="J19" s="70"/>
      <c r="K19" s="396"/>
      <c r="L19" s="396"/>
      <c r="M19" s="396"/>
      <c r="N19" s="396"/>
      <c r="O19" s="396"/>
      <c r="P19" s="398">
        <f t="shared" si="1"/>
        <v>0</v>
      </c>
      <c r="Q19" s="398" t="str">
        <f>IF(OR(D19="  --",I19=""),"",IF(AND('Set UP'!G19=0,'Set UP'!H19=0),0,IF(I19-'Set UP'!I19*(1+$Q$3/100)&lt;=0,0,TRUNC((I19-'Set UP'!I19*(1+$Q$3/100))/$P$3))))</f>
        <v/>
      </c>
      <c r="R19" s="73" t="str">
        <f t="shared" si="2"/>
        <v/>
      </c>
      <c r="S19" s="3" t="str">
        <f t="shared" si="3"/>
        <v/>
      </c>
      <c r="T19" s="76" t="str">
        <f>IF('Set UP'!K19&lt;&gt;1,"",$S19)</f>
        <v/>
      </c>
      <c r="U19" s="76" t="str">
        <f>IF('Set UP'!K19&lt;&gt;2,"",$S19)</f>
        <v/>
      </c>
      <c r="V19" s="76" t="str">
        <f>IF(LEFT('Set UP'!F19)&lt;&gt;"F","",$S19)</f>
        <v/>
      </c>
      <c r="W19" s="257" t="str">
        <f>IF('Set UP'!F19&lt;&gt;"NS","",$S19)</f>
        <v/>
      </c>
      <c r="X19" s="19" t="str">
        <f t="shared" si="4"/>
        <v/>
      </c>
      <c r="Y19" s="287" t="str">
        <f t="shared" si="5"/>
        <v/>
      </c>
      <c r="Z19" s="288" t="str">
        <f t="shared" si="6"/>
        <v/>
      </c>
      <c r="AA19" s="66" t="str">
        <f t="shared" si="8"/>
        <v/>
      </c>
      <c r="AB19" s="67" t="str">
        <f t="shared" si="9"/>
        <v/>
      </c>
      <c r="AC19" s="66" t="str">
        <f t="shared" si="10"/>
        <v/>
      </c>
      <c r="AD19" s="67" t="str">
        <f t="shared" si="11"/>
        <v/>
      </c>
      <c r="AE19" s="66" t="str">
        <f t="shared" si="12"/>
        <v/>
      </c>
      <c r="AF19" s="67" t="str">
        <f t="shared" si="13"/>
        <v/>
      </c>
      <c r="AG19" s="66" t="str">
        <f t="shared" si="14"/>
        <v/>
      </c>
      <c r="AH19" s="67" t="str">
        <f t="shared" si="15"/>
        <v/>
      </c>
      <c r="AI19" s="66" t="str">
        <f t="shared" si="16"/>
        <v/>
      </c>
      <c r="AJ19" s="67" t="str">
        <f t="shared" si="17"/>
        <v/>
      </c>
      <c r="AK19" s="263" t="str">
        <f>IF(OR(J19&lt;&gt;"Finished",AB19=""),"",(1-(S19-'Set UP'!$Z$10)/('Set UP'!$Z$10))*1000)</f>
        <v/>
      </c>
      <c r="AN19" s="18" t="str">
        <f>DQ_Codes!N16</f>
        <v>DQ17</v>
      </c>
      <c r="AO19" s="18" t="str">
        <f>VLOOKUP(VALUE(MID(AN19,3,LEN(AN19)-2)),DQ_Codes!A:B,2)</f>
        <v xml:space="preserve">Taking assistance from any pool fitting (e.g., lane rope, steps, drains or underwater hockey fittings) when surfacing with the manikin – not including the bottom of the pool. </v>
      </c>
    </row>
    <row r="20" spans="1:41" ht="15" x14ac:dyDescent="0.2">
      <c r="A20" s="1"/>
      <c r="B20" s="2">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4"/>
      <c r="G20" s="289"/>
      <c r="H20" s="289"/>
      <c r="I20" s="73" t="str">
        <f t="shared" si="7"/>
        <v/>
      </c>
      <c r="J20" s="70"/>
      <c r="K20" s="396"/>
      <c r="L20" s="396"/>
      <c r="M20" s="396"/>
      <c r="N20" s="396"/>
      <c r="O20" s="396"/>
      <c r="P20" s="398">
        <f t="shared" si="1"/>
        <v>0</v>
      </c>
      <c r="Q20" s="398" t="str">
        <f>IF(OR(D20="  --",I20=""),"",IF(AND('Set UP'!G20=0,'Set UP'!H20=0),0,IF(I20-'Set UP'!I20*(1+$Q$3/100)&lt;=0,0,TRUNC((I20-'Set UP'!I20*(1+$Q$3/100))/$P$3))))</f>
        <v/>
      </c>
      <c r="R20" s="73" t="str">
        <f t="shared" si="2"/>
        <v/>
      </c>
      <c r="S20" s="3" t="str">
        <f t="shared" si="3"/>
        <v/>
      </c>
      <c r="T20" s="76" t="str">
        <f>IF('Set UP'!K20&lt;&gt;1,"",$S20)</f>
        <v/>
      </c>
      <c r="U20" s="76" t="str">
        <f>IF('Set UP'!K20&lt;&gt;2,"",$S20)</f>
        <v/>
      </c>
      <c r="V20" s="76" t="str">
        <f>IF(LEFT('Set UP'!F20)&lt;&gt;"F","",$S20)</f>
        <v/>
      </c>
      <c r="W20" s="257" t="str">
        <f>IF('Set UP'!F20&lt;&gt;"NS","",$S20)</f>
        <v/>
      </c>
      <c r="X20" s="19" t="str">
        <f t="shared" si="4"/>
        <v/>
      </c>
      <c r="Y20" s="287" t="str">
        <f t="shared" si="5"/>
        <v/>
      </c>
      <c r="Z20" s="288" t="str">
        <f t="shared" si="6"/>
        <v/>
      </c>
      <c r="AA20" s="66" t="str">
        <f t="shared" si="8"/>
        <v/>
      </c>
      <c r="AB20" s="67" t="str">
        <f t="shared" si="9"/>
        <v/>
      </c>
      <c r="AC20" s="66" t="str">
        <f t="shared" si="10"/>
        <v/>
      </c>
      <c r="AD20" s="67" t="str">
        <f t="shared" si="11"/>
        <v/>
      </c>
      <c r="AE20" s="66" t="str">
        <f t="shared" si="12"/>
        <v/>
      </c>
      <c r="AF20" s="67" t="str">
        <f t="shared" si="13"/>
        <v/>
      </c>
      <c r="AG20" s="66" t="str">
        <f t="shared" si="14"/>
        <v/>
      </c>
      <c r="AH20" s="67" t="str">
        <f t="shared" si="15"/>
        <v/>
      </c>
      <c r="AI20" s="66" t="str">
        <f t="shared" si="16"/>
        <v/>
      </c>
      <c r="AJ20" s="67" t="str">
        <f t="shared" si="17"/>
        <v/>
      </c>
      <c r="AK20" s="263" t="str">
        <f>IF(OR(J20&lt;&gt;"Finished",AB20=""),"",(1-(S20-'Set UP'!$Z$10)/('Set UP'!$Z$10))*1000)</f>
        <v/>
      </c>
      <c r="AN20" s="18" t="str">
        <f>DQ_Codes!N17</f>
        <v>DQ40</v>
      </c>
      <c r="AO20" s="18" t="str">
        <f>VLOOKUP(VALUE(MID(AN20,3,LEN(AN20)-2)),DQ_Codes!A:B,2)</f>
        <v>One competitor repeating two or more legs of the event.</v>
      </c>
    </row>
    <row r="21" spans="1:41" ht="15" x14ac:dyDescent="0.2">
      <c r="A21" s="1"/>
      <c r="B21" s="2">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4"/>
      <c r="G21" s="289"/>
      <c r="H21" s="289"/>
      <c r="I21" s="73" t="str">
        <f t="shared" si="7"/>
        <v/>
      </c>
      <c r="J21" s="70"/>
      <c r="K21" s="396"/>
      <c r="L21" s="396"/>
      <c r="M21" s="396"/>
      <c r="N21" s="396"/>
      <c r="O21" s="396"/>
      <c r="P21" s="398">
        <f t="shared" si="1"/>
        <v>0</v>
      </c>
      <c r="Q21" s="398" t="str">
        <f>IF(OR(D21="  --",I21=""),"",IF(AND('Set UP'!G21=0,'Set UP'!H21=0),0,IF(I21-'Set UP'!I21*(1+$Q$3/100)&lt;=0,0,TRUNC((I21-'Set UP'!I21*(1+$Q$3/100))/$P$3))))</f>
        <v/>
      </c>
      <c r="R21" s="73" t="str">
        <f t="shared" si="2"/>
        <v/>
      </c>
      <c r="S21" s="3" t="str">
        <f t="shared" si="3"/>
        <v/>
      </c>
      <c r="T21" s="76" t="str">
        <f>IF('Set UP'!K21&lt;&gt;1,"",$S21)</f>
        <v/>
      </c>
      <c r="U21" s="76" t="str">
        <f>IF('Set UP'!K21&lt;&gt;2,"",$S21)</f>
        <v/>
      </c>
      <c r="V21" s="76" t="str">
        <f>IF(LEFT('Set UP'!F21)&lt;&gt;"F","",$S21)</f>
        <v/>
      </c>
      <c r="W21" s="257" t="str">
        <f>IF('Set UP'!F21&lt;&gt;"NS","",$S21)</f>
        <v/>
      </c>
      <c r="X21" s="19" t="str">
        <f t="shared" si="4"/>
        <v/>
      </c>
      <c r="Y21" s="287" t="str">
        <f t="shared" si="5"/>
        <v/>
      </c>
      <c r="Z21" s="288" t="str">
        <f t="shared" si="6"/>
        <v/>
      </c>
      <c r="AA21" s="66" t="str">
        <f t="shared" si="8"/>
        <v/>
      </c>
      <c r="AB21" s="67" t="str">
        <f t="shared" si="9"/>
        <v/>
      </c>
      <c r="AC21" s="66" t="str">
        <f t="shared" si="10"/>
        <v/>
      </c>
      <c r="AD21" s="67" t="str">
        <f t="shared" si="11"/>
        <v/>
      </c>
      <c r="AE21" s="66" t="str">
        <f t="shared" si="12"/>
        <v/>
      </c>
      <c r="AF21" s="67" t="str">
        <f t="shared" si="13"/>
        <v/>
      </c>
      <c r="AG21" s="66" t="str">
        <f t="shared" si="14"/>
        <v/>
      </c>
      <c r="AH21" s="67" t="str">
        <f t="shared" si="15"/>
        <v/>
      </c>
      <c r="AI21" s="66" t="str">
        <f t="shared" si="16"/>
        <v/>
      </c>
      <c r="AJ21" s="67" t="str">
        <f t="shared" si="17"/>
        <v/>
      </c>
      <c r="AK21" s="263" t="str">
        <f>IF(OR(J21&lt;&gt;"Finished",AB21=""),"",(1-(S21-'Set UP'!$Z$10)/('Set UP'!$Z$10))*1000)</f>
        <v/>
      </c>
      <c r="AN21" s="18" t="str">
        <f>DQ_Codes!N18</f>
        <v>DQ41</v>
      </c>
      <c r="AO21" s="18" t="str">
        <f>VLOOKUP(VALUE(MID(AN21,3,LEN(AN21)-2)),DQ_Codes!A:B,2)</f>
        <v>Leaving the start before the previous competitor has touched the wall</v>
      </c>
    </row>
    <row r="22" spans="1:41" ht="15" x14ac:dyDescent="0.2">
      <c r="A22" s="1"/>
      <c r="B22" s="2">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4"/>
      <c r="G22" s="289"/>
      <c r="H22" s="289"/>
      <c r="I22" s="73" t="str">
        <f t="shared" si="7"/>
        <v/>
      </c>
      <c r="J22" s="70"/>
      <c r="K22" s="396"/>
      <c r="L22" s="396"/>
      <c r="M22" s="396"/>
      <c r="N22" s="396"/>
      <c r="O22" s="396"/>
      <c r="P22" s="398">
        <f t="shared" si="1"/>
        <v>0</v>
      </c>
      <c r="Q22" s="398" t="str">
        <f>IF(OR(D22="  --",I22=""),"",IF(AND('Set UP'!G22=0,'Set UP'!H22=0),0,IF(I22-'Set UP'!I22*(1+$Q$3/100)&lt;=0,0,TRUNC((I22-'Set UP'!I22*(1+$Q$3/100))/$P$3))))</f>
        <v/>
      </c>
      <c r="R22" s="73" t="str">
        <f t="shared" si="2"/>
        <v/>
      </c>
      <c r="S22" s="3" t="str">
        <f t="shared" si="3"/>
        <v/>
      </c>
      <c r="T22" s="76" t="str">
        <f>IF('Set UP'!K22&lt;&gt;1,"",$S22)</f>
        <v/>
      </c>
      <c r="U22" s="76" t="str">
        <f>IF('Set UP'!K22&lt;&gt;2,"",$S22)</f>
        <v/>
      </c>
      <c r="V22" s="76" t="str">
        <f>IF(LEFT('Set UP'!F22)&lt;&gt;"F","",$S22)</f>
        <v/>
      </c>
      <c r="W22" s="257" t="str">
        <f>IF('Set UP'!F22&lt;&gt;"NS","",$S22)</f>
        <v/>
      </c>
      <c r="X22" s="19" t="str">
        <f t="shared" si="4"/>
        <v/>
      </c>
      <c r="Y22" s="287" t="str">
        <f t="shared" si="5"/>
        <v/>
      </c>
      <c r="Z22" s="288" t="str">
        <f t="shared" si="6"/>
        <v/>
      </c>
      <c r="AA22" s="66" t="str">
        <f t="shared" si="8"/>
        <v/>
      </c>
      <c r="AB22" s="67" t="str">
        <f t="shared" si="9"/>
        <v/>
      </c>
      <c r="AC22" s="66" t="str">
        <f t="shared" si="10"/>
        <v/>
      </c>
      <c r="AD22" s="67" t="str">
        <f t="shared" si="11"/>
        <v/>
      </c>
      <c r="AE22" s="66" t="str">
        <f t="shared" si="12"/>
        <v/>
      </c>
      <c r="AF22" s="67" t="str">
        <f t="shared" si="13"/>
        <v/>
      </c>
      <c r="AG22" s="66" t="str">
        <f t="shared" si="14"/>
        <v/>
      </c>
      <c r="AH22" s="67" t="str">
        <f t="shared" si="15"/>
        <v/>
      </c>
      <c r="AI22" s="66" t="str">
        <f t="shared" si="16"/>
        <v/>
      </c>
      <c r="AJ22" s="67" t="str">
        <f t="shared" si="17"/>
        <v/>
      </c>
      <c r="AK22" s="263" t="str">
        <f>IF(OR(J22&lt;&gt;"Finished",AB22=""),"",(1-(S22-'Set UP'!$Z$10)/('Set UP'!$Z$10))*1000)</f>
        <v/>
      </c>
      <c r="AN22" s="18" t="str">
        <f>DQ_Codes!N19</f>
        <v>DQ50</v>
      </c>
      <c r="AO22" s="18" t="str">
        <f>VLOOKUP(VALUE(MID(AN22,3,LEN(AN22)-2)),DQ_Codes!A:B,2)</f>
        <v>A competitor re-entering the water after completing his or her leg of the relay</v>
      </c>
    </row>
    <row r="23" spans="1:41" ht="15" x14ac:dyDescent="0.2">
      <c r="A23" s="1"/>
      <c r="B23" s="2">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4"/>
      <c r="G23" s="289"/>
      <c r="H23" s="289"/>
      <c r="I23" s="73" t="str">
        <f t="shared" si="7"/>
        <v/>
      </c>
      <c r="J23" s="70"/>
      <c r="K23" s="396"/>
      <c r="L23" s="396"/>
      <c r="M23" s="396"/>
      <c r="N23" s="396"/>
      <c r="O23" s="396"/>
      <c r="P23" s="398">
        <f t="shared" si="1"/>
        <v>0</v>
      </c>
      <c r="Q23" s="398" t="str">
        <f>IF(OR(D23="  --",I23=""),"",IF(AND('Set UP'!G23=0,'Set UP'!H23=0),0,IF(I23-'Set UP'!I23*(1+$Q$3/100)&lt;=0,0,TRUNC((I23-'Set UP'!I23*(1+$Q$3/100))/$P$3))))</f>
        <v/>
      </c>
      <c r="R23" s="73" t="str">
        <f t="shared" si="2"/>
        <v/>
      </c>
      <c r="S23" s="3" t="str">
        <f t="shared" si="3"/>
        <v/>
      </c>
      <c r="T23" s="76" t="str">
        <f>IF('Set UP'!K23&lt;&gt;1,"",$S23)</f>
        <v/>
      </c>
      <c r="U23" s="76" t="str">
        <f>IF('Set UP'!K23&lt;&gt;2,"",$S23)</f>
        <v/>
      </c>
      <c r="V23" s="76" t="str">
        <f>IF(LEFT('Set UP'!F23)&lt;&gt;"F","",$S23)</f>
        <v/>
      </c>
      <c r="W23" s="257" t="str">
        <f>IF('Set UP'!F23&lt;&gt;"NS","",$S23)</f>
        <v/>
      </c>
      <c r="X23" s="19" t="str">
        <f t="shared" si="4"/>
        <v/>
      </c>
      <c r="Y23" s="287" t="str">
        <f t="shared" si="5"/>
        <v/>
      </c>
      <c r="Z23" s="288" t="str">
        <f t="shared" si="6"/>
        <v/>
      </c>
      <c r="AA23" s="66" t="str">
        <f t="shared" si="8"/>
        <v/>
      </c>
      <c r="AB23" s="67" t="str">
        <f t="shared" si="9"/>
        <v/>
      </c>
      <c r="AC23" s="66" t="str">
        <f t="shared" si="10"/>
        <v/>
      </c>
      <c r="AD23" s="67" t="str">
        <f t="shared" si="11"/>
        <v/>
      </c>
      <c r="AE23" s="66" t="str">
        <f t="shared" si="12"/>
        <v/>
      </c>
      <c r="AF23" s="67" t="str">
        <f t="shared" si="13"/>
        <v/>
      </c>
      <c r="AG23" s="66" t="str">
        <f t="shared" si="14"/>
        <v/>
      </c>
      <c r="AH23" s="67" t="str">
        <f t="shared" si="15"/>
        <v/>
      </c>
      <c r="AI23" s="66" t="str">
        <f t="shared" si="16"/>
        <v/>
      </c>
      <c r="AJ23" s="67" t="str">
        <f t="shared" si="17"/>
        <v/>
      </c>
      <c r="AK23" s="263" t="str">
        <f>IF(OR(J23&lt;&gt;"Finished",AB23=""),"",(1-(S23-'Set UP'!$Z$10)/('Set UP'!$Z$10))*1000)</f>
        <v/>
      </c>
      <c r="AN23" s="18" t="str">
        <f>DQ_Codes!N20</f>
        <v>DQ101</v>
      </c>
      <c r="AO23" s="18" t="str">
        <f>VLOOKUP(VALUE(MID(AN23,3,LEN(AN23)-2)),DQ_Codes!A:B,2)</f>
        <v>Swimwear must conform to FINA standards</v>
      </c>
    </row>
    <row r="24" spans="1:41" ht="15" x14ac:dyDescent="0.2">
      <c r="A24" s="1"/>
      <c r="B24" s="2">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4"/>
      <c r="G24" s="289"/>
      <c r="H24" s="289"/>
      <c r="I24" s="73" t="str">
        <f t="shared" si="7"/>
        <v/>
      </c>
      <c r="J24" s="70"/>
      <c r="K24" s="396"/>
      <c r="L24" s="396"/>
      <c r="M24" s="396"/>
      <c r="N24" s="396"/>
      <c r="O24" s="396"/>
      <c r="P24" s="398">
        <f t="shared" si="1"/>
        <v>0</v>
      </c>
      <c r="Q24" s="398" t="str">
        <f>IF(OR(D24="  --",I24=""),"",IF(AND('Set UP'!G24=0,'Set UP'!H24=0),0,IF(I24-'Set UP'!I24*(1+$Q$3/100)&lt;=0,0,TRUNC((I24-'Set UP'!I24*(1+$Q$3/100))/$P$3))))</f>
        <v/>
      </c>
      <c r="R24" s="73" t="str">
        <f t="shared" si="2"/>
        <v/>
      </c>
      <c r="S24" s="3" t="str">
        <f t="shared" si="3"/>
        <v/>
      </c>
      <c r="T24" s="76" t="str">
        <f>IF('Set UP'!K24&lt;&gt;1,"",$S24)</f>
        <v/>
      </c>
      <c r="U24" s="76" t="str">
        <f>IF('Set UP'!K24&lt;&gt;2,"",$S24)</f>
        <v/>
      </c>
      <c r="V24" s="76" t="str">
        <f>IF(LEFT('Set UP'!F24)&lt;&gt;"F","",$S24)</f>
        <v/>
      </c>
      <c r="W24" s="257" t="str">
        <f>IF('Set UP'!F24&lt;&gt;"NS","",$S24)</f>
        <v/>
      </c>
      <c r="X24" s="19" t="str">
        <f t="shared" si="4"/>
        <v/>
      </c>
      <c r="Y24" s="287" t="str">
        <f t="shared" si="5"/>
        <v/>
      </c>
      <c r="Z24" s="288" t="str">
        <f t="shared" si="6"/>
        <v/>
      </c>
      <c r="AA24" s="66" t="str">
        <f t="shared" si="8"/>
        <v/>
      </c>
      <c r="AB24" s="67" t="str">
        <f t="shared" si="9"/>
        <v/>
      </c>
      <c r="AC24" s="66" t="str">
        <f t="shared" si="10"/>
        <v/>
      </c>
      <c r="AD24" s="67" t="str">
        <f t="shared" si="11"/>
        <v/>
      </c>
      <c r="AE24" s="66" t="str">
        <f t="shared" si="12"/>
        <v/>
      </c>
      <c r="AF24" s="67" t="str">
        <f t="shared" si="13"/>
        <v/>
      </c>
      <c r="AG24" s="66" t="str">
        <f t="shared" si="14"/>
        <v/>
      </c>
      <c r="AH24" s="67" t="str">
        <f t="shared" si="15"/>
        <v/>
      </c>
      <c r="AI24" s="66" t="str">
        <f t="shared" si="16"/>
        <v/>
      </c>
      <c r="AJ24" s="67" t="str">
        <f t="shared" si="17"/>
        <v/>
      </c>
      <c r="AK24" s="263" t="str">
        <f>IF(OR(J24&lt;&gt;"Finished",AB24=""),"",(1-(S24-'Set UP'!$Z$10)/('Set UP'!$Z$10))*1000)</f>
        <v/>
      </c>
      <c r="AN24" s="18" t="str">
        <f>DQ_Codes!N21</f>
        <v>DQ102</v>
      </c>
      <c r="AO24" s="18" t="str">
        <f>VLOOKUP(VALUE(MID(AN24,3,LEN(AN24)-2)),DQ_Codes!A:B,2)</f>
        <v xml:space="preserve">All teams shall be made up of four individuals, comprising of at least one male and at least one female. </v>
      </c>
    </row>
    <row r="25" spans="1:41" ht="15" x14ac:dyDescent="0.2">
      <c r="A25" s="1"/>
      <c r="B25" s="2">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4"/>
      <c r="G25" s="289"/>
      <c r="H25" s="289"/>
      <c r="I25" s="73" t="str">
        <f t="shared" si="7"/>
        <v/>
      </c>
      <c r="J25" s="70"/>
      <c r="K25" s="396"/>
      <c r="L25" s="396"/>
      <c r="M25" s="396"/>
      <c r="N25" s="396"/>
      <c r="O25" s="396"/>
      <c r="P25" s="398">
        <f t="shared" si="1"/>
        <v>0</v>
      </c>
      <c r="Q25" s="398" t="str">
        <f>IF(OR(D25="  --",I25=""),"",IF(AND('Set UP'!G25=0,'Set UP'!H25=0),0,IF(I25-'Set UP'!I25*(1+$Q$3/100)&lt;=0,0,TRUNC((I25-'Set UP'!I25*(1+$Q$3/100))/$P$3))))</f>
        <v/>
      </c>
      <c r="R25" s="73" t="str">
        <f t="shared" si="2"/>
        <v/>
      </c>
      <c r="S25" s="3" t="str">
        <f t="shared" si="3"/>
        <v/>
      </c>
      <c r="T25" s="76" t="str">
        <f>IF('Set UP'!K25&lt;&gt;1,"",$S25)</f>
        <v/>
      </c>
      <c r="U25" s="76" t="str">
        <f>IF('Set UP'!K25&lt;&gt;2,"",$S25)</f>
        <v/>
      </c>
      <c r="V25" s="76" t="str">
        <f>IF(LEFT('Set UP'!F25)&lt;&gt;"F","",$S25)</f>
        <v/>
      </c>
      <c r="W25" s="257" t="str">
        <f>IF('Set UP'!F25&lt;&gt;"NS","",$S25)</f>
        <v/>
      </c>
      <c r="X25" s="19" t="str">
        <f t="shared" si="4"/>
        <v/>
      </c>
      <c r="Y25" s="287" t="str">
        <f t="shared" si="5"/>
        <v/>
      </c>
      <c r="Z25" s="288" t="str">
        <f t="shared" si="6"/>
        <v/>
      </c>
      <c r="AA25" s="66" t="str">
        <f t="shared" si="8"/>
        <v/>
      </c>
      <c r="AB25" s="67" t="str">
        <f t="shared" si="9"/>
        <v/>
      </c>
      <c r="AC25" s="66" t="str">
        <f t="shared" si="10"/>
        <v/>
      </c>
      <c r="AD25" s="67" t="str">
        <f t="shared" si="11"/>
        <v/>
      </c>
      <c r="AE25" s="66" t="str">
        <f t="shared" si="12"/>
        <v/>
      </c>
      <c r="AF25" s="67" t="str">
        <f t="shared" si="13"/>
        <v/>
      </c>
      <c r="AG25" s="66" t="str">
        <f t="shared" si="14"/>
        <v/>
      </c>
      <c r="AH25" s="67" t="str">
        <f t="shared" si="15"/>
        <v/>
      </c>
      <c r="AI25" s="66" t="str">
        <f t="shared" si="16"/>
        <v/>
      </c>
      <c r="AJ25" s="67" t="str">
        <f t="shared" si="17"/>
        <v/>
      </c>
      <c r="AK25" s="263" t="str">
        <f>IF(OR(J25&lt;&gt;"Finished",AB25=""),"",(1-(S25-'Set UP'!$Z$10)/('Set UP'!$Z$10))*1000)</f>
        <v/>
      </c>
      <c r="AN25" s="18" t="str">
        <f>DQ_Codes!N22</f>
        <v>DQ103</v>
      </c>
      <c r="AO25" s="18" t="str">
        <f>VLOOKUP(VALUE(MID(AN25,3,LEN(AN25)-2)),DQ_Codes!A:B,2)</f>
        <v>Failure of a competitor to wear an appropriate swimming hat may result in disqualification</v>
      </c>
    </row>
    <row r="26" spans="1:41" ht="15" x14ac:dyDescent="0.2">
      <c r="A26" s="1"/>
      <c r="B26" s="2">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4"/>
      <c r="G26" s="289"/>
      <c r="H26" s="289"/>
      <c r="I26" s="73" t="str">
        <f t="shared" si="7"/>
        <v/>
      </c>
      <c r="J26" s="70"/>
      <c r="K26" s="396"/>
      <c r="L26" s="396"/>
      <c r="M26" s="396"/>
      <c r="N26" s="396"/>
      <c r="O26" s="396"/>
      <c r="P26" s="398">
        <f t="shared" si="1"/>
        <v>0</v>
      </c>
      <c r="Q26" s="398" t="str">
        <f>IF(OR(D26="  --",I26=""),"",IF(AND('Set UP'!G26=0,'Set UP'!H26=0),0,IF(I26-'Set UP'!I26*(1+$Q$3/100)&lt;=0,0,TRUNC((I26-'Set UP'!I26*(1+$Q$3/100))/$P$3))))</f>
        <v/>
      </c>
      <c r="R26" s="73" t="str">
        <f t="shared" si="2"/>
        <v/>
      </c>
      <c r="S26" s="3" t="str">
        <f t="shared" si="3"/>
        <v/>
      </c>
      <c r="T26" s="76" t="str">
        <f>IF('Set UP'!K26&lt;&gt;1,"",$S26)</f>
        <v/>
      </c>
      <c r="U26" s="76" t="str">
        <f>IF('Set UP'!K26&lt;&gt;2,"",$S26)</f>
        <v/>
      </c>
      <c r="V26" s="76" t="str">
        <f>IF(LEFT('Set UP'!F26)&lt;&gt;"F","",$S26)</f>
        <v/>
      </c>
      <c r="W26" s="257" t="str">
        <f>IF('Set UP'!F26&lt;&gt;"NS","",$S26)</f>
        <v/>
      </c>
      <c r="X26" s="19" t="str">
        <f t="shared" si="4"/>
        <v/>
      </c>
      <c r="Y26" s="287" t="str">
        <f t="shared" si="5"/>
        <v/>
      </c>
      <c r="Z26" s="288" t="str">
        <f t="shared" si="6"/>
        <v/>
      </c>
      <c r="AA26" s="66" t="str">
        <f t="shared" si="8"/>
        <v/>
      </c>
      <c r="AB26" s="67" t="str">
        <f t="shared" si="9"/>
        <v/>
      </c>
      <c r="AC26" s="66" t="str">
        <f t="shared" si="10"/>
        <v/>
      </c>
      <c r="AD26" s="67" t="str">
        <f t="shared" si="11"/>
        <v/>
      </c>
      <c r="AE26" s="66" t="str">
        <f t="shared" si="12"/>
        <v/>
      </c>
      <c r="AF26" s="67" t="str">
        <f t="shared" si="13"/>
        <v/>
      </c>
      <c r="AG26" s="66" t="str">
        <f t="shared" si="14"/>
        <v/>
      </c>
      <c r="AH26" s="67" t="str">
        <f t="shared" si="15"/>
        <v/>
      </c>
      <c r="AI26" s="66" t="str">
        <f t="shared" si="16"/>
        <v/>
      </c>
      <c r="AJ26" s="67" t="str">
        <f t="shared" si="17"/>
        <v/>
      </c>
      <c r="AK26" s="263" t="str">
        <f>IF(OR(J26&lt;&gt;"Finished",AB26=""),"",(1-(S26-'Set UP'!$Z$10)/('Set UP'!$Z$10))*1000)</f>
        <v/>
      </c>
      <c r="AN26" s="18" t="str">
        <f>DQ_Codes!N23</f>
        <v>DQ104</v>
      </c>
      <c r="AO26" s="18" t="str">
        <f>VLOOKUP(VALUE(MID(AN26,3,LEN(AN26)-2)),DQ_Codes!A:B,2)</f>
        <v xml:space="preserve">Failure of a competitor to remove jewellery that may pose a risk to any competitors, spectators, actors, or officials </v>
      </c>
    </row>
    <row r="27" spans="1:41" ht="15" x14ac:dyDescent="0.2">
      <c r="A27" s="1"/>
      <c r="B27" s="2">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4"/>
      <c r="G27" s="289"/>
      <c r="H27" s="289"/>
      <c r="I27" s="73" t="str">
        <f t="shared" si="7"/>
        <v/>
      </c>
      <c r="J27" s="70"/>
      <c r="K27" s="396"/>
      <c r="L27" s="396"/>
      <c r="M27" s="396"/>
      <c r="N27" s="396"/>
      <c r="O27" s="396"/>
      <c r="P27" s="398">
        <f t="shared" si="1"/>
        <v>0</v>
      </c>
      <c r="Q27" s="398" t="str">
        <f>IF(OR(D27="  --",I27=""),"",IF(AND('Set UP'!G27=0,'Set UP'!H27=0),0,IF(I27-'Set UP'!I27*(1+$Q$3/100)&lt;=0,0,TRUNC((I27-'Set UP'!I27*(1+$Q$3/100))/$P$3))))</f>
        <v/>
      </c>
      <c r="R27" s="73" t="str">
        <f t="shared" si="2"/>
        <v/>
      </c>
      <c r="S27" s="3" t="str">
        <f t="shared" si="3"/>
        <v/>
      </c>
      <c r="T27" s="76" t="str">
        <f>IF('Set UP'!K27&lt;&gt;1,"",$S27)</f>
        <v/>
      </c>
      <c r="U27" s="76" t="str">
        <f>IF('Set UP'!K27&lt;&gt;2,"",$S27)</f>
        <v/>
      </c>
      <c r="V27" s="76" t="str">
        <f>IF(LEFT('Set UP'!F27)&lt;&gt;"F","",$S27)</f>
        <v/>
      </c>
      <c r="W27" s="257" t="str">
        <f>IF('Set UP'!F27&lt;&gt;"NS","",$S27)</f>
        <v/>
      </c>
      <c r="X27" s="19" t="str">
        <f t="shared" si="4"/>
        <v/>
      </c>
      <c r="Y27" s="287" t="str">
        <f t="shared" si="5"/>
        <v/>
      </c>
      <c r="Z27" s="288" t="str">
        <f t="shared" si="6"/>
        <v/>
      </c>
      <c r="AA27" s="66" t="str">
        <f t="shared" si="8"/>
        <v/>
      </c>
      <c r="AB27" s="67" t="str">
        <f t="shared" si="9"/>
        <v/>
      </c>
      <c r="AC27" s="66" t="str">
        <f t="shared" si="10"/>
        <v/>
      </c>
      <c r="AD27" s="67" t="str">
        <f t="shared" si="11"/>
        <v/>
      </c>
      <c r="AE27" s="66" t="str">
        <f t="shared" si="12"/>
        <v/>
      </c>
      <c r="AF27" s="67" t="str">
        <f t="shared" si="13"/>
        <v/>
      </c>
      <c r="AG27" s="66" t="str">
        <f t="shared" si="14"/>
        <v/>
      </c>
      <c r="AH27" s="67" t="str">
        <f t="shared" si="15"/>
        <v/>
      </c>
      <c r="AI27" s="66" t="str">
        <f t="shared" si="16"/>
        <v/>
      </c>
      <c r="AJ27" s="67" t="str">
        <f t="shared" si="17"/>
        <v/>
      </c>
      <c r="AK27" s="263" t="str">
        <f>IF(OR(J27&lt;&gt;"Finished",AB27=""),"",(1-(S27-'Set UP'!$Z$10)/('Set UP'!$Z$10))*1000)</f>
        <v/>
      </c>
      <c r="AN27" s="18" t="str">
        <f>DQ_Codes!N24</f>
        <v>DQ105</v>
      </c>
      <c r="AO27" s="18" t="str">
        <f>VLOOKUP(VALUE(MID(AN27,3,LEN(AN27)-2)),DQ_Codes!A:B,2)</f>
        <v>Failing to follow the instruction of a Marshall or Official may result in disqualification</v>
      </c>
    </row>
    <row r="28" spans="1:41" ht="15" x14ac:dyDescent="0.2">
      <c r="A28" s="1"/>
      <c r="B28" s="2">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4"/>
      <c r="G28" s="289"/>
      <c r="H28" s="289"/>
      <c r="I28" s="73" t="str">
        <f t="shared" si="7"/>
        <v/>
      </c>
      <c r="J28" s="70"/>
      <c r="K28" s="396"/>
      <c r="L28" s="396"/>
      <c r="M28" s="396"/>
      <c r="N28" s="396"/>
      <c r="O28" s="396"/>
      <c r="P28" s="398">
        <f t="shared" si="1"/>
        <v>0</v>
      </c>
      <c r="Q28" s="398" t="str">
        <f>IF(OR(D28="  --",I28=""),"",IF(AND('Set UP'!G28=0,'Set UP'!H28=0),0,IF(I28-'Set UP'!I28*(1+$Q$3/100)&lt;=0,0,TRUNC((I28-'Set UP'!I28*(1+$Q$3/100))/$P$3))))</f>
        <v/>
      </c>
      <c r="R28" s="73" t="str">
        <f t="shared" si="2"/>
        <v/>
      </c>
      <c r="S28" s="3" t="str">
        <f t="shared" si="3"/>
        <v/>
      </c>
      <c r="T28" s="76" t="str">
        <f>IF('Set UP'!K28&lt;&gt;1,"",$S28)</f>
        <v/>
      </c>
      <c r="U28" s="76" t="str">
        <f>IF('Set UP'!K28&lt;&gt;2,"",$S28)</f>
        <v/>
      </c>
      <c r="V28" s="76" t="str">
        <f>IF(LEFT('Set UP'!F28)&lt;&gt;"F","",$S28)</f>
        <v/>
      </c>
      <c r="W28" s="257" t="str">
        <f>IF('Set UP'!F28&lt;&gt;"NS","",$S28)</f>
        <v/>
      </c>
      <c r="X28" s="19" t="str">
        <f t="shared" si="4"/>
        <v/>
      </c>
      <c r="Y28" s="287" t="str">
        <f t="shared" si="5"/>
        <v/>
      </c>
      <c r="Z28" s="288" t="str">
        <f t="shared" si="6"/>
        <v/>
      </c>
      <c r="AA28" s="66" t="str">
        <f t="shared" si="8"/>
        <v/>
      </c>
      <c r="AB28" s="67" t="str">
        <f t="shared" si="9"/>
        <v/>
      </c>
      <c r="AC28" s="66" t="str">
        <f t="shared" si="10"/>
        <v/>
      </c>
      <c r="AD28" s="67" t="str">
        <f t="shared" si="11"/>
        <v/>
      </c>
      <c r="AE28" s="66" t="str">
        <f t="shared" si="12"/>
        <v/>
      </c>
      <c r="AF28" s="67" t="str">
        <f t="shared" si="13"/>
        <v/>
      </c>
      <c r="AG28" s="66" t="str">
        <f t="shared" si="14"/>
        <v/>
      </c>
      <c r="AH28" s="67" t="str">
        <f t="shared" si="15"/>
        <v/>
      </c>
      <c r="AI28" s="66" t="str">
        <f t="shared" si="16"/>
        <v/>
      </c>
      <c r="AJ28" s="67" t="str">
        <f t="shared" si="17"/>
        <v/>
      </c>
      <c r="AK28" s="263" t="str">
        <f>IF(OR(J28&lt;&gt;"Finished",AB28=""),"",(1-(S28-'Set UP'!$Z$10)/('Set UP'!$Z$10))*1000)</f>
        <v/>
      </c>
      <c r="AN28" s="18" t="str">
        <f>DQ_Codes!N25</f>
        <v>DQ106</v>
      </c>
      <c r="AO28" s="18" t="str">
        <f>VLOOKUP(VALUE(MID(AN28,3,LEN(AN28)-2)),DQ_Codes!A:B,2)</f>
        <v>Delaying the start, for wilfully disobeying an instruction, or for any other misconduct taking place at the start.</v>
      </c>
    </row>
    <row r="29" spans="1:41" ht="15" x14ac:dyDescent="0.2">
      <c r="A29" s="1"/>
      <c r="B29" s="2">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4"/>
      <c r="G29" s="289"/>
      <c r="H29" s="289"/>
      <c r="I29" s="73" t="str">
        <f t="shared" si="7"/>
        <v/>
      </c>
      <c r="J29" s="70"/>
      <c r="K29" s="396"/>
      <c r="L29" s="396"/>
      <c r="M29" s="396"/>
      <c r="N29" s="396"/>
      <c r="O29" s="396"/>
      <c r="P29" s="398">
        <f t="shared" si="1"/>
        <v>0</v>
      </c>
      <c r="Q29" s="398" t="str">
        <f>IF(OR(D29="  --",I29=""),"",IF(AND('Set UP'!G29=0,'Set UP'!H29=0),0,IF(I29-'Set UP'!I29*(1+$Q$3/100)&lt;=0,0,TRUNC((I29-'Set UP'!I29*(1+$Q$3/100))/$P$3))))</f>
        <v/>
      </c>
      <c r="R29" s="73" t="str">
        <f t="shared" si="2"/>
        <v/>
      </c>
      <c r="S29" s="3" t="str">
        <f t="shared" si="3"/>
        <v/>
      </c>
      <c r="T29" s="76" t="str">
        <f>IF('Set UP'!K29&lt;&gt;1,"",$S29)</f>
        <v/>
      </c>
      <c r="U29" s="76" t="str">
        <f>IF('Set UP'!K29&lt;&gt;2,"",$S29)</f>
        <v/>
      </c>
      <c r="V29" s="76" t="str">
        <f>IF(LEFT('Set UP'!F29)&lt;&gt;"F","",$S29)</f>
        <v/>
      </c>
      <c r="W29" s="257" t="str">
        <f>IF('Set UP'!F29&lt;&gt;"NS","",$S29)</f>
        <v/>
      </c>
      <c r="X29" s="19" t="str">
        <f t="shared" si="4"/>
        <v/>
      </c>
      <c r="Y29" s="287" t="str">
        <f t="shared" si="5"/>
        <v/>
      </c>
      <c r="Z29" s="288" t="str">
        <f t="shared" si="6"/>
        <v/>
      </c>
      <c r="AA29" s="66" t="str">
        <f t="shared" si="8"/>
        <v/>
      </c>
      <c r="AB29" s="67" t="str">
        <f t="shared" si="9"/>
        <v/>
      </c>
      <c r="AC29" s="66" t="str">
        <f t="shared" si="10"/>
        <v/>
      </c>
      <c r="AD29" s="67" t="str">
        <f t="shared" si="11"/>
        <v/>
      </c>
      <c r="AE29" s="66" t="str">
        <f t="shared" si="12"/>
        <v/>
      </c>
      <c r="AF29" s="67" t="str">
        <f t="shared" si="13"/>
        <v/>
      </c>
      <c r="AG29" s="66" t="str">
        <f t="shared" si="14"/>
        <v/>
      </c>
      <c r="AH29" s="67" t="str">
        <f t="shared" si="15"/>
        <v/>
      </c>
      <c r="AI29" s="66" t="str">
        <f t="shared" si="16"/>
        <v/>
      </c>
      <c r="AJ29" s="67" t="str">
        <f t="shared" si="17"/>
        <v/>
      </c>
      <c r="AK29" s="263" t="str">
        <f>IF(OR(J29&lt;&gt;"Finished",AB29=""),"",(1-(S29-'Set UP'!$Z$10)/('Set UP'!$Z$10))*1000)</f>
        <v/>
      </c>
      <c r="AN29" s="18" t="str">
        <f>DQ_Codes!N26</f>
        <v>DQ201</v>
      </c>
      <c r="AO29" s="18" t="str">
        <f>VLOOKUP(VALUE(MID(AN29,3,LEN(AN29)-2)),DQ_Codes!A:B,2)</f>
        <v xml:space="preserve">Not finishing or completing the event in the same lane in which he or she started. </v>
      </c>
    </row>
    <row r="30" spans="1:41" ht="15" x14ac:dyDescent="0.2">
      <c r="A30" s="1"/>
      <c r="B30" s="2">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4"/>
      <c r="G30" s="289"/>
      <c r="H30" s="289"/>
      <c r="I30" s="73" t="str">
        <f t="shared" si="7"/>
        <v/>
      </c>
      <c r="J30" s="70"/>
      <c r="K30" s="396"/>
      <c r="L30" s="396"/>
      <c r="M30" s="396"/>
      <c r="N30" s="396"/>
      <c r="O30" s="396"/>
      <c r="P30" s="398">
        <f t="shared" si="1"/>
        <v>0</v>
      </c>
      <c r="Q30" s="398" t="str">
        <f>IF(OR(D30="  --",I30=""),"",IF(AND('Set UP'!G30=0,'Set UP'!H30=0),0,IF(I30-'Set UP'!I30*(1+$Q$3/100)&lt;=0,0,TRUNC((I30-'Set UP'!I30*(1+$Q$3/100))/$P$3))))</f>
        <v/>
      </c>
      <c r="R30" s="73" t="str">
        <f t="shared" si="2"/>
        <v/>
      </c>
      <c r="S30" s="3" t="str">
        <f t="shared" si="3"/>
        <v/>
      </c>
      <c r="T30" s="76" t="str">
        <f>IF('Set UP'!K30&lt;&gt;1,"",$S30)</f>
        <v/>
      </c>
      <c r="U30" s="76" t="str">
        <f>IF('Set UP'!K30&lt;&gt;2,"",$S30)</f>
        <v/>
      </c>
      <c r="V30" s="76" t="str">
        <f>IF(LEFT('Set UP'!F30)&lt;&gt;"F","",$S30)</f>
        <v/>
      </c>
      <c r="W30" s="257" t="str">
        <f>IF('Set UP'!F30&lt;&gt;"NS","",$S30)</f>
        <v/>
      </c>
      <c r="X30" s="19" t="str">
        <f t="shared" si="4"/>
        <v/>
      </c>
      <c r="Y30" s="287" t="str">
        <f t="shared" si="5"/>
        <v/>
      </c>
      <c r="Z30" s="288" t="str">
        <f t="shared" si="6"/>
        <v/>
      </c>
      <c r="AA30" s="66" t="str">
        <f t="shared" si="8"/>
        <v/>
      </c>
      <c r="AB30" s="67" t="str">
        <f t="shared" si="9"/>
        <v/>
      </c>
      <c r="AC30" s="66" t="str">
        <f t="shared" si="10"/>
        <v/>
      </c>
      <c r="AD30" s="67" t="str">
        <f t="shared" si="11"/>
        <v/>
      </c>
      <c r="AE30" s="66" t="str">
        <f t="shared" si="12"/>
        <v/>
      </c>
      <c r="AF30" s="67" t="str">
        <f t="shared" si="13"/>
        <v/>
      </c>
      <c r="AG30" s="66" t="str">
        <f t="shared" si="14"/>
        <v/>
      </c>
      <c r="AH30" s="67" t="str">
        <f t="shared" si="15"/>
        <v/>
      </c>
      <c r="AI30" s="66" t="str">
        <f t="shared" si="16"/>
        <v/>
      </c>
      <c r="AJ30" s="67" t="str">
        <f t="shared" si="17"/>
        <v/>
      </c>
      <c r="AK30" s="263" t="str">
        <f>IF(OR(J30&lt;&gt;"Finished",AB30=""),"",(1-(S30-'Set UP'!$Z$10)/('Set UP'!$Z$10))*1000)</f>
        <v/>
      </c>
      <c r="AN30" s="18" t="str">
        <f>DQ_Codes!N27</f>
        <v>DQ202</v>
      </c>
      <c r="AO30" s="18" t="str">
        <f>VLOOKUP(VALUE(MID(AN30,3,LEN(AN30)-2)),DQ_Codes!A:B,2)</f>
        <v>Obstructing another Team or Competitor.</v>
      </c>
    </row>
    <row r="31" spans="1:41" ht="15" x14ac:dyDescent="0.2">
      <c r="A31" s="1"/>
      <c r="B31" s="2">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4"/>
      <c r="G31" s="289"/>
      <c r="H31" s="289"/>
      <c r="I31" s="73" t="str">
        <f t="shared" si="7"/>
        <v/>
      </c>
      <c r="J31" s="70"/>
      <c r="K31" s="396"/>
      <c r="L31" s="396"/>
      <c r="M31" s="396"/>
      <c r="N31" s="396"/>
      <c r="O31" s="396"/>
      <c r="P31" s="398">
        <f t="shared" si="1"/>
        <v>0</v>
      </c>
      <c r="Q31" s="398" t="str">
        <f>IF(OR(D31="  --",I31=""),"",IF(AND('Set UP'!G31=0,'Set UP'!H31=0),0,IF(I31-'Set UP'!I31*(1+$Q$3/100)&lt;=0,0,TRUNC((I31-'Set UP'!I31*(1+$Q$3/100))/$P$3))))</f>
        <v/>
      </c>
      <c r="R31" s="73" t="str">
        <f t="shared" si="2"/>
        <v/>
      </c>
      <c r="S31" s="3" t="str">
        <f t="shared" si="3"/>
        <v/>
      </c>
      <c r="T31" s="76" t="str">
        <f>IF('Set UP'!K31&lt;&gt;1,"",$S31)</f>
        <v/>
      </c>
      <c r="U31" s="76" t="str">
        <f>IF('Set UP'!K31&lt;&gt;2,"",$S31)</f>
        <v/>
      </c>
      <c r="V31" s="76" t="str">
        <f>IF(LEFT('Set UP'!F31)&lt;&gt;"F","",$S31)</f>
        <v/>
      </c>
      <c r="W31" s="257" t="str">
        <f>IF('Set UP'!F31&lt;&gt;"NS","",$S31)</f>
        <v/>
      </c>
      <c r="X31" s="19" t="str">
        <f t="shared" si="4"/>
        <v/>
      </c>
      <c r="Y31" s="287" t="str">
        <f t="shared" si="5"/>
        <v/>
      </c>
      <c r="Z31" s="288" t="str">
        <f t="shared" si="6"/>
        <v/>
      </c>
      <c r="AA31" s="66" t="str">
        <f t="shared" si="8"/>
        <v/>
      </c>
      <c r="AB31" s="67" t="str">
        <f t="shared" si="9"/>
        <v/>
      </c>
      <c r="AC31" s="66" t="str">
        <f t="shared" si="10"/>
        <v/>
      </c>
      <c r="AD31" s="67" t="str">
        <f t="shared" si="11"/>
        <v/>
      </c>
      <c r="AE31" s="66" t="str">
        <f t="shared" si="12"/>
        <v/>
      </c>
      <c r="AF31" s="67" t="str">
        <f t="shared" si="13"/>
        <v/>
      </c>
      <c r="AG31" s="66" t="str">
        <f t="shared" si="14"/>
        <v/>
      </c>
      <c r="AH31" s="67" t="str">
        <f t="shared" si="15"/>
        <v/>
      </c>
      <c r="AI31" s="66" t="str">
        <f t="shared" si="16"/>
        <v/>
      </c>
      <c r="AJ31" s="67" t="str">
        <f t="shared" si="17"/>
        <v/>
      </c>
      <c r="AK31" s="263" t="str">
        <f>IF(OR(J31&lt;&gt;"Finished",AB31=""),"",(1-(S31-'Set UP'!$Z$10)/('Set UP'!$Z$10))*1000)</f>
        <v/>
      </c>
      <c r="AN31" s="18" t="str">
        <f>DQ_Codes!N28</f>
        <v>DQ203</v>
      </c>
      <c r="AO31" s="18" t="str">
        <f>VLOOKUP(VALUE(MID(AN31,3,LEN(AN31)-2)),DQ_Codes!A:B,2)</f>
        <v>Entering the water during a heat for which they are not entered.</v>
      </c>
    </row>
    <row r="32" spans="1:41" ht="15" x14ac:dyDescent="0.2">
      <c r="A32" s="1"/>
      <c r="B32" s="2">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4"/>
      <c r="G32" s="289"/>
      <c r="H32" s="289"/>
      <c r="I32" s="73" t="str">
        <f t="shared" si="7"/>
        <v/>
      </c>
      <c r="J32" s="70"/>
      <c r="K32" s="396"/>
      <c r="L32" s="396"/>
      <c r="M32" s="396"/>
      <c r="N32" s="396"/>
      <c r="O32" s="396"/>
      <c r="P32" s="398">
        <f t="shared" si="1"/>
        <v>0</v>
      </c>
      <c r="Q32" s="398" t="str">
        <f>IF(OR(D32="  --",I32=""),"",IF(AND('Set UP'!G32=0,'Set UP'!H32=0),0,IF(I32-'Set UP'!I32*(1+$Q$3/100)&lt;=0,0,TRUNC((I32-'Set UP'!I32*(1+$Q$3/100))/$P$3))))</f>
        <v/>
      </c>
      <c r="R32" s="73" t="str">
        <f t="shared" si="2"/>
        <v/>
      </c>
      <c r="S32" s="3" t="str">
        <f t="shared" si="3"/>
        <v/>
      </c>
      <c r="T32" s="76" t="str">
        <f>IF('Set UP'!K32&lt;&gt;1,"",$S32)</f>
        <v/>
      </c>
      <c r="U32" s="76" t="str">
        <f>IF('Set UP'!K32&lt;&gt;2,"",$S32)</f>
        <v/>
      </c>
      <c r="V32" s="76" t="str">
        <f>IF(LEFT('Set UP'!F32)&lt;&gt;"F","",$S32)</f>
        <v/>
      </c>
      <c r="W32" s="257" t="str">
        <f>IF('Set UP'!F32&lt;&gt;"NS","",$S32)</f>
        <v/>
      </c>
      <c r="X32" s="19" t="str">
        <f t="shared" si="4"/>
        <v/>
      </c>
      <c r="Y32" s="287" t="str">
        <f t="shared" si="5"/>
        <v/>
      </c>
      <c r="Z32" s="288" t="str">
        <f t="shared" si="6"/>
        <v/>
      </c>
      <c r="AA32" s="66" t="str">
        <f t="shared" si="8"/>
        <v/>
      </c>
      <c r="AB32" s="67" t="str">
        <f t="shared" si="9"/>
        <v/>
      </c>
      <c r="AC32" s="66" t="str">
        <f t="shared" si="10"/>
        <v/>
      </c>
      <c r="AD32" s="67" t="str">
        <f t="shared" si="11"/>
        <v/>
      </c>
      <c r="AE32" s="66" t="str">
        <f t="shared" si="12"/>
        <v/>
      </c>
      <c r="AF32" s="67" t="str">
        <f t="shared" si="13"/>
        <v/>
      </c>
      <c r="AG32" s="66" t="str">
        <f t="shared" si="14"/>
        <v/>
      </c>
      <c r="AH32" s="67" t="str">
        <f t="shared" si="15"/>
        <v/>
      </c>
      <c r="AI32" s="66" t="str">
        <f t="shared" si="16"/>
        <v/>
      </c>
      <c r="AJ32" s="67" t="str">
        <f t="shared" si="17"/>
        <v/>
      </c>
      <c r="AK32" s="263" t="str">
        <f>IF(OR(J32&lt;&gt;"Finished",AB32=""),"",(1-(S32-'Set UP'!$Z$10)/('Set UP'!$Z$10))*1000)</f>
        <v/>
      </c>
      <c r="AN32" s="18" t="str">
        <f>DQ_Codes!N29</f>
        <v>DQ205</v>
      </c>
      <c r="AO32" s="18" t="str">
        <f>VLOOKUP(VALUE(MID(AN32,3,LEN(AN32)-2)),DQ_Codes!A:B,2)</f>
        <v>Pace-making, providing feedback on positions of other teams, attempting to influence or coach an athlete during the race.</v>
      </c>
    </row>
    <row r="33" spans="1:41" ht="15" x14ac:dyDescent="0.2">
      <c r="A33" s="1"/>
      <c r="B33" s="2">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4"/>
      <c r="G33" s="289"/>
      <c r="H33" s="289"/>
      <c r="I33" s="73" t="str">
        <f t="shared" si="7"/>
        <v/>
      </c>
      <c r="J33" s="70"/>
      <c r="K33" s="396"/>
      <c r="L33" s="396"/>
      <c r="M33" s="396"/>
      <c r="N33" s="396"/>
      <c r="O33" s="396"/>
      <c r="P33" s="398">
        <f t="shared" si="1"/>
        <v>0</v>
      </c>
      <c r="Q33" s="398" t="str">
        <f>IF(OR(D33="  --",I33=""),"",IF(AND('Set UP'!G33=0,'Set UP'!H33=0),0,IF(I33-'Set UP'!I33*(1+$Q$3/100)&lt;=0,0,TRUNC((I33-'Set UP'!I33*(1+$Q$3/100))/$P$3))))</f>
        <v/>
      </c>
      <c r="R33" s="73" t="str">
        <f t="shared" si="2"/>
        <v/>
      </c>
      <c r="S33" s="3" t="str">
        <f t="shared" si="3"/>
        <v/>
      </c>
      <c r="T33" s="76" t="str">
        <f>IF('Set UP'!K33&lt;&gt;1,"",$S33)</f>
        <v/>
      </c>
      <c r="U33" s="76" t="str">
        <f>IF('Set UP'!K33&lt;&gt;2,"",$S33)</f>
        <v/>
      </c>
      <c r="V33" s="76" t="str">
        <f>IF(LEFT('Set UP'!F33)&lt;&gt;"F","",$S33)</f>
        <v/>
      </c>
      <c r="W33" s="257" t="str">
        <f>IF('Set UP'!F33&lt;&gt;"NS","",$S33)</f>
        <v/>
      </c>
      <c r="X33" s="19" t="str">
        <f t="shared" si="4"/>
        <v/>
      </c>
      <c r="Y33" s="287" t="str">
        <f t="shared" si="5"/>
        <v/>
      </c>
      <c r="Z33" s="288" t="str">
        <f t="shared" si="6"/>
        <v/>
      </c>
      <c r="AA33" s="66" t="str">
        <f t="shared" si="8"/>
        <v/>
      </c>
      <c r="AB33" s="67" t="str">
        <f t="shared" si="9"/>
        <v/>
      </c>
      <c r="AC33" s="66" t="str">
        <f t="shared" si="10"/>
        <v/>
      </c>
      <c r="AD33" s="67" t="str">
        <f t="shared" si="11"/>
        <v/>
      </c>
      <c r="AE33" s="66" t="str">
        <f t="shared" si="12"/>
        <v/>
      </c>
      <c r="AF33" s="67" t="str">
        <f t="shared" si="13"/>
        <v/>
      </c>
      <c r="AG33" s="66" t="str">
        <f t="shared" si="14"/>
        <v/>
      </c>
      <c r="AH33" s="67" t="str">
        <f t="shared" si="15"/>
        <v/>
      </c>
      <c r="AI33" s="66" t="str">
        <f t="shared" si="16"/>
        <v/>
      </c>
      <c r="AJ33" s="67" t="str">
        <f t="shared" si="17"/>
        <v/>
      </c>
      <c r="AK33" s="263" t="str">
        <f>IF(OR(J33&lt;&gt;"Finished",AB33=""),"",(1-(S33-'Set UP'!$Z$10)/('Set UP'!$Z$10))*1000)</f>
        <v/>
      </c>
      <c r="AN33" s="18" t="str">
        <f>DQ_Codes!N30</f>
        <v>DQ206</v>
      </c>
      <c r="AO33" s="18" t="str">
        <f>VLOOKUP(VALUE(MID(AN33,3,LEN(AN33)-2)),DQ_Codes!A:B,2)</f>
        <v>Relay Team is not the same Competitors who took part in the SERC.</v>
      </c>
    </row>
    <row r="34" spans="1:41" ht="15" x14ac:dyDescent="0.2">
      <c r="A34" s="1"/>
      <c r="B34" s="2">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4"/>
      <c r="G34" s="289"/>
      <c r="H34" s="289"/>
      <c r="I34" s="73" t="str">
        <f t="shared" si="7"/>
        <v/>
      </c>
      <c r="J34" s="70"/>
      <c r="K34" s="396"/>
      <c r="L34" s="396"/>
      <c r="M34" s="396"/>
      <c r="N34" s="396"/>
      <c r="O34" s="396"/>
      <c r="P34" s="398">
        <f t="shared" si="1"/>
        <v>0</v>
      </c>
      <c r="Q34" s="398" t="str">
        <f>IF(OR(D34="  --",I34=""),"",IF(AND('Set UP'!G34=0,'Set UP'!H34=0),0,IF(I34-'Set UP'!I34*(1+$Q$3/100)&lt;=0,0,TRUNC((I34-'Set UP'!I34*(1+$Q$3/100))/$P$3))))</f>
        <v/>
      </c>
      <c r="R34" s="73" t="str">
        <f t="shared" si="2"/>
        <v/>
      </c>
      <c r="S34" s="3" t="str">
        <f t="shared" si="3"/>
        <v/>
      </c>
      <c r="T34" s="76" t="str">
        <f>IF('Set UP'!K34&lt;&gt;1,"",$S34)</f>
        <v/>
      </c>
      <c r="U34" s="76" t="str">
        <f>IF('Set UP'!K34&lt;&gt;2,"",$S34)</f>
        <v/>
      </c>
      <c r="V34" s="76" t="str">
        <f>IF(LEFT('Set UP'!F34)&lt;&gt;"F","",$S34)</f>
        <v/>
      </c>
      <c r="W34" s="257" t="str">
        <f>IF('Set UP'!F34&lt;&gt;"NS","",$S34)</f>
        <v/>
      </c>
      <c r="X34" s="19" t="str">
        <f t="shared" si="4"/>
        <v/>
      </c>
      <c r="Y34" s="287" t="str">
        <f t="shared" si="5"/>
        <v/>
      </c>
      <c r="Z34" s="288" t="str">
        <f t="shared" si="6"/>
        <v/>
      </c>
      <c r="AA34" s="66" t="str">
        <f t="shared" si="8"/>
        <v/>
      </c>
      <c r="AB34" s="67" t="str">
        <f t="shared" si="9"/>
        <v/>
      </c>
      <c r="AC34" s="66" t="str">
        <f t="shared" si="10"/>
        <v/>
      </c>
      <c r="AD34" s="67" t="str">
        <f t="shared" si="11"/>
        <v/>
      </c>
      <c r="AE34" s="66" t="str">
        <f t="shared" si="12"/>
        <v/>
      </c>
      <c r="AF34" s="67" t="str">
        <f t="shared" si="13"/>
        <v/>
      </c>
      <c r="AG34" s="66" t="str">
        <f t="shared" si="14"/>
        <v/>
      </c>
      <c r="AH34" s="67" t="str">
        <f t="shared" si="15"/>
        <v/>
      </c>
      <c r="AI34" s="66" t="str">
        <f t="shared" si="16"/>
        <v/>
      </c>
      <c r="AJ34" s="67" t="str">
        <f t="shared" si="17"/>
        <v/>
      </c>
      <c r="AK34" s="263" t="str">
        <f>IF(OR(J34&lt;&gt;"Finished",AB34=""),"",(1-(S34-'Set UP'!$Z$10)/('Set UP'!$Z$10))*1000)</f>
        <v/>
      </c>
      <c r="AN34" s="18" t="str">
        <f>DQ_Codes!N31</f>
        <v>DQ501</v>
      </c>
      <c r="AO34" s="18" t="str">
        <f>VLOOKUP(VALUE(MID(AN34,3,LEN(AN34)-2)),DQ_Codes!A:B,2)</f>
        <v>More than five penalties from the 900 Series codes in a single event, excluding DQ 900.</v>
      </c>
    </row>
    <row r="35" spans="1:41" ht="15" x14ac:dyDescent="0.2">
      <c r="A35" s="1"/>
      <c r="B35" s="2">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4"/>
      <c r="G35" s="289"/>
      <c r="H35" s="289"/>
      <c r="I35" s="73" t="str">
        <f t="shared" si="7"/>
        <v/>
      </c>
      <c r="J35" s="70"/>
      <c r="K35" s="396"/>
      <c r="L35" s="396"/>
      <c r="M35" s="396"/>
      <c r="N35" s="396"/>
      <c r="O35" s="396"/>
      <c r="P35" s="398">
        <f t="shared" si="1"/>
        <v>0</v>
      </c>
      <c r="Q35" s="398" t="str">
        <f>IF(OR(D35="  --",I35=""),"",IF(AND('Set UP'!G35=0,'Set UP'!H35=0),0,IF(I35-'Set UP'!I35*(1+$Q$3/100)&lt;=0,0,TRUNC((I35-'Set UP'!I35*(1+$Q$3/100))/$P$3))))</f>
        <v/>
      </c>
      <c r="R35" s="73" t="str">
        <f t="shared" si="2"/>
        <v/>
      </c>
      <c r="S35" s="3" t="str">
        <f t="shared" si="3"/>
        <v/>
      </c>
      <c r="T35" s="76" t="str">
        <f>IF('Set UP'!K35&lt;&gt;1,"",$S35)</f>
        <v/>
      </c>
      <c r="U35" s="76" t="str">
        <f>IF('Set UP'!K35&lt;&gt;2,"",$S35)</f>
        <v/>
      </c>
      <c r="V35" s="76" t="str">
        <f>IF(LEFT('Set UP'!F35)&lt;&gt;"F","",$S35)</f>
        <v/>
      </c>
      <c r="W35" s="257" t="str">
        <f>IF('Set UP'!F35&lt;&gt;"NS","",$S35)</f>
        <v/>
      </c>
      <c r="X35" s="19" t="str">
        <f t="shared" si="4"/>
        <v/>
      </c>
      <c r="Y35" s="287" t="str">
        <f t="shared" si="5"/>
        <v/>
      </c>
      <c r="Z35" s="288" t="str">
        <f t="shared" si="6"/>
        <v/>
      </c>
      <c r="AA35" s="66" t="str">
        <f t="shared" si="8"/>
        <v/>
      </c>
      <c r="AB35" s="67" t="str">
        <f t="shared" si="9"/>
        <v/>
      </c>
      <c r="AC35" s="66" t="str">
        <f t="shared" si="10"/>
        <v/>
      </c>
      <c r="AD35" s="67" t="str">
        <f t="shared" si="11"/>
        <v/>
      </c>
      <c r="AE35" s="66" t="str">
        <f t="shared" si="12"/>
        <v/>
      </c>
      <c r="AF35" s="67" t="str">
        <f t="shared" si="13"/>
        <v/>
      </c>
      <c r="AG35" s="66" t="str">
        <f t="shared" si="14"/>
        <v/>
      </c>
      <c r="AH35" s="67" t="str">
        <f t="shared" si="15"/>
        <v/>
      </c>
      <c r="AI35" s="66" t="str">
        <f t="shared" si="16"/>
        <v/>
      </c>
      <c r="AJ35" s="67" t="str">
        <f t="shared" si="17"/>
        <v/>
      </c>
      <c r="AK35" s="263" t="str">
        <f>IF(OR(J35&lt;&gt;"Finished",AB35=""),"",(1-(S35-'Set UP'!$Z$10)/('Set UP'!$Z$10))*1000)</f>
        <v/>
      </c>
      <c r="AN35" s="18" t="str">
        <f>DQ_Codes!N32</f>
        <v>DQ502</v>
      </c>
      <c r="AO35" s="18" t="str">
        <f>VLOOKUP(VALUE(MID(AN35,3,LEN(AN35)-2)),DQ_Codes!A:B,2)</f>
        <v>Tumble turn preformed whilst towing the casualty.</v>
      </c>
    </row>
    <row r="36" spans="1:41" ht="15" x14ac:dyDescent="0.2">
      <c r="A36" s="1"/>
      <c r="B36" s="2">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4"/>
      <c r="G36" s="289"/>
      <c r="H36" s="289"/>
      <c r="I36" s="73" t="str">
        <f t="shared" si="7"/>
        <v/>
      </c>
      <c r="J36" s="70"/>
      <c r="K36" s="396"/>
      <c r="L36" s="396"/>
      <c r="M36" s="396"/>
      <c r="N36" s="396"/>
      <c r="O36" s="396"/>
      <c r="P36" s="398">
        <f t="shared" si="1"/>
        <v>0</v>
      </c>
      <c r="Q36" s="398" t="str">
        <f>IF(OR(D36="  --",I36=""),"",IF(AND('Set UP'!G36=0,'Set UP'!H36=0),0,IF(I36-'Set UP'!I36*(1+$Q$3/100)&lt;=0,0,TRUNC((I36-'Set UP'!I36*(1+$Q$3/100))/$P$3))))</f>
        <v/>
      </c>
      <c r="R36" s="73" t="str">
        <f t="shared" si="2"/>
        <v/>
      </c>
      <c r="S36" s="3" t="str">
        <f t="shared" si="3"/>
        <v/>
      </c>
      <c r="T36" s="76" t="str">
        <f>IF('Set UP'!K36&lt;&gt;1,"",$S36)</f>
        <v/>
      </c>
      <c r="U36" s="76" t="str">
        <f>IF('Set UP'!K36&lt;&gt;2,"",$S36)</f>
        <v/>
      </c>
      <c r="V36" s="76" t="str">
        <f>IF(LEFT('Set UP'!F36)&lt;&gt;"F","",$S36)</f>
        <v/>
      </c>
      <c r="W36" s="257" t="str">
        <f>IF('Set UP'!F36&lt;&gt;"NS","",$S36)</f>
        <v/>
      </c>
      <c r="X36" s="19" t="str">
        <f t="shared" si="4"/>
        <v/>
      </c>
      <c r="Y36" s="287" t="str">
        <f t="shared" si="5"/>
        <v/>
      </c>
      <c r="Z36" s="288" t="str">
        <f t="shared" si="6"/>
        <v/>
      </c>
      <c r="AA36" s="66" t="str">
        <f t="shared" si="8"/>
        <v/>
      </c>
      <c r="AB36" s="67" t="str">
        <f t="shared" si="9"/>
        <v/>
      </c>
      <c r="AC36" s="66" t="str">
        <f t="shared" si="10"/>
        <v/>
      </c>
      <c r="AD36" s="67" t="str">
        <f t="shared" si="11"/>
        <v/>
      </c>
      <c r="AE36" s="66" t="str">
        <f t="shared" si="12"/>
        <v/>
      </c>
      <c r="AF36" s="67" t="str">
        <f t="shared" si="13"/>
        <v/>
      </c>
      <c r="AG36" s="66" t="str">
        <f t="shared" si="14"/>
        <v/>
      </c>
      <c r="AH36" s="67" t="str">
        <f t="shared" si="15"/>
        <v/>
      </c>
      <c r="AI36" s="66" t="str">
        <f t="shared" si="16"/>
        <v/>
      </c>
      <c r="AJ36" s="67" t="str">
        <f t="shared" si="17"/>
        <v/>
      </c>
      <c r="AK36" s="263" t="str">
        <f>IF(OR(J36&lt;&gt;"Finished",AB36=""),"",(1-(S36-'Set UP'!$Z$10)/('Set UP'!$Z$10))*1000)</f>
        <v/>
      </c>
      <c r="AN36" s="18"/>
    </row>
    <row r="37" spans="1:41" ht="15" x14ac:dyDescent="0.2">
      <c r="A37" s="1"/>
      <c r="B37" s="2">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4"/>
      <c r="G37" s="289"/>
      <c r="H37" s="289"/>
      <c r="I37" s="73" t="str">
        <f t="shared" si="7"/>
        <v/>
      </c>
      <c r="J37" s="70"/>
      <c r="K37" s="396"/>
      <c r="L37" s="396"/>
      <c r="M37" s="396"/>
      <c r="N37" s="396"/>
      <c r="O37" s="396"/>
      <c r="P37" s="398">
        <f t="shared" si="1"/>
        <v>0</v>
      </c>
      <c r="Q37" s="398" t="str">
        <f>IF(OR(D37="  --",I37=""),"",IF(AND('Set UP'!G37=0,'Set UP'!H37=0),0,IF(I37-'Set UP'!I37*(1+$Q$3/100)&lt;=0,0,TRUNC((I37-'Set UP'!I37*(1+$Q$3/100))/$P$3))))</f>
        <v/>
      </c>
      <c r="R37" s="73" t="str">
        <f t="shared" si="2"/>
        <v/>
      </c>
      <c r="S37" s="3" t="str">
        <f t="shared" si="3"/>
        <v/>
      </c>
      <c r="T37" s="76" t="str">
        <f>IF('Set UP'!K37&lt;&gt;1,"",$S37)</f>
        <v/>
      </c>
      <c r="U37" s="76" t="str">
        <f>IF('Set UP'!K37&lt;&gt;2,"",$S37)</f>
        <v/>
      </c>
      <c r="V37" s="76" t="str">
        <f>IF(LEFT('Set UP'!F37)&lt;&gt;"F","",$S37)</f>
        <v/>
      </c>
      <c r="W37" s="257" t="str">
        <f>IF('Set UP'!F37&lt;&gt;"NS","",$S37)</f>
        <v/>
      </c>
      <c r="X37" s="19" t="str">
        <f t="shared" si="4"/>
        <v/>
      </c>
      <c r="Y37" s="287" t="str">
        <f t="shared" si="5"/>
        <v/>
      </c>
      <c r="Z37" s="288" t="str">
        <f t="shared" si="6"/>
        <v/>
      </c>
      <c r="AA37" s="66" t="str">
        <f t="shared" si="8"/>
        <v/>
      </c>
      <c r="AB37" s="67" t="str">
        <f t="shared" si="9"/>
        <v/>
      </c>
      <c r="AC37" s="66" t="str">
        <f t="shared" si="10"/>
        <v/>
      </c>
      <c r="AD37" s="67" t="str">
        <f t="shared" si="11"/>
        <v/>
      </c>
      <c r="AE37" s="66" t="str">
        <f t="shared" si="12"/>
        <v/>
      </c>
      <c r="AF37" s="67" t="str">
        <f t="shared" si="13"/>
        <v/>
      </c>
      <c r="AG37" s="66" t="str">
        <f t="shared" si="14"/>
        <v/>
      </c>
      <c r="AH37" s="67" t="str">
        <f t="shared" si="15"/>
        <v/>
      </c>
      <c r="AI37" s="66" t="str">
        <f t="shared" si="16"/>
        <v/>
      </c>
      <c r="AJ37" s="67" t="str">
        <f t="shared" si="17"/>
        <v/>
      </c>
      <c r="AK37" s="263" t="str">
        <f>IF(OR(J37&lt;&gt;"Finished",AB37=""),"",(1-(S37-'Set UP'!$Z$10)/('Set UP'!$Z$10))*1000)</f>
        <v/>
      </c>
      <c r="AN37" s="403" t="s">
        <v>613</v>
      </c>
      <c r="AO37" s="402" t="s">
        <v>551</v>
      </c>
    </row>
    <row r="38" spans="1:41" ht="15" x14ac:dyDescent="0.2">
      <c r="A38" s="1"/>
      <c r="B38" s="2">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4"/>
      <c r="G38" s="289"/>
      <c r="H38" s="289"/>
      <c r="I38" s="73" t="str">
        <f t="shared" si="7"/>
        <v/>
      </c>
      <c r="J38" s="70"/>
      <c r="K38" s="396"/>
      <c r="L38" s="396"/>
      <c r="M38" s="396"/>
      <c r="N38" s="396"/>
      <c r="O38" s="396"/>
      <c r="P38" s="398">
        <f t="shared" si="1"/>
        <v>0</v>
      </c>
      <c r="Q38" s="398" t="str">
        <f>IF(OR(D38="  --",I38=""),"",IF(AND('Set UP'!G38=0,'Set UP'!H38=0),0,IF(I38-'Set UP'!I38*(1+$Q$3/100)&lt;=0,0,TRUNC((I38-'Set UP'!I38*(1+$Q$3/100))/$P$3))))</f>
        <v/>
      </c>
      <c r="R38" s="73" t="str">
        <f t="shared" si="2"/>
        <v/>
      </c>
      <c r="S38" s="3" t="str">
        <f t="shared" si="3"/>
        <v/>
      </c>
      <c r="T38" s="76" t="str">
        <f>IF('Set UP'!K38&lt;&gt;1,"",$S38)</f>
        <v/>
      </c>
      <c r="U38" s="76" t="str">
        <f>IF('Set UP'!K38&lt;&gt;2,"",$S38)</f>
        <v/>
      </c>
      <c r="V38" s="76" t="str">
        <f>IF(LEFT('Set UP'!F38)&lt;&gt;"F","",$S38)</f>
        <v/>
      </c>
      <c r="W38" s="257" t="str">
        <f>IF('Set UP'!F38&lt;&gt;"NS","",$S38)</f>
        <v/>
      </c>
      <c r="X38" s="19" t="str">
        <f t="shared" si="4"/>
        <v/>
      </c>
      <c r="Y38" s="287" t="str">
        <f t="shared" si="5"/>
        <v/>
      </c>
      <c r="Z38" s="288" t="str">
        <f t="shared" si="6"/>
        <v/>
      </c>
      <c r="AA38" s="66" t="str">
        <f t="shared" si="8"/>
        <v/>
      </c>
      <c r="AB38" s="67" t="str">
        <f t="shared" si="9"/>
        <v/>
      </c>
      <c r="AC38" s="66" t="str">
        <f t="shared" si="10"/>
        <v/>
      </c>
      <c r="AD38" s="67" t="str">
        <f t="shared" si="11"/>
        <v/>
      </c>
      <c r="AE38" s="66" t="str">
        <f t="shared" si="12"/>
        <v/>
      </c>
      <c r="AF38" s="67" t="str">
        <f t="shared" si="13"/>
        <v/>
      </c>
      <c r="AG38" s="66" t="str">
        <f t="shared" si="14"/>
        <v/>
      </c>
      <c r="AH38" s="67" t="str">
        <f t="shared" si="15"/>
        <v/>
      </c>
      <c r="AI38" s="66" t="str">
        <f t="shared" si="16"/>
        <v/>
      </c>
      <c r="AJ38" s="67" t="str">
        <f t="shared" si="17"/>
        <v/>
      </c>
      <c r="AK38" s="263" t="str">
        <f>IF(OR(J38&lt;&gt;"Finished",AB38=""),"",(1-(S38-'Set UP'!$Z$10)/('Set UP'!$Z$10))*1000)</f>
        <v/>
      </c>
      <c r="AN38" s="18" t="str">
        <f>DQ_Codes!V2</f>
        <v xml:space="preserve"> P900</v>
      </c>
      <c r="AO38" s="18" t="str">
        <f>VLOOKUP(VALUE(MID(AN38,3,LEN(AN38)-2)),DQ_Codes!A:B,2)</f>
        <v>Time was more than 10% outside the submitted time, for every additional 15 seconds past the 10% results in a further peanlty</v>
      </c>
    </row>
    <row r="39" spans="1:41" ht="15" x14ac:dyDescent="0.2">
      <c r="A39" s="1"/>
      <c r="B39" s="2">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4"/>
      <c r="G39" s="289"/>
      <c r="H39" s="289"/>
      <c r="I39" s="73" t="str">
        <f t="shared" si="7"/>
        <v/>
      </c>
      <c r="J39" s="70"/>
      <c r="K39" s="396"/>
      <c r="L39" s="396"/>
      <c r="M39" s="396"/>
      <c r="N39" s="396"/>
      <c r="O39" s="396"/>
      <c r="P39" s="398">
        <f t="shared" si="1"/>
        <v>0</v>
      </c>
      <c r="Q39" s="398" t="str">
        <f>IF(OR(D39="  --",I39=""),"",IF(AND('Set UP'!G39=0,'Set UP'!H39=0),0,IF(I39-'Set UP'!I39*(1+$Q$3/100)&lt;=0,0,TRUNC((I39-'Set UP'!I39*(1+$Q$3/100))/$P$3))))</f>
        <v/>
      </c>
      <c r="R39" s="73" t="str">
        <f t="shared" si="2"/>
        <v/>
      </c>
      <c r="S39" s="3" t="str">
        <f t="shared" si="3"/>
        <v/>
      </c>
      <c r="T39" s="76" t="str">
        <f>IF('Set UP'!K39&lt;&gt;1,"",$S39)</f>
        <v/>
      </c>
      <c r="U39" s="76" t="str">
        <f>IF('Set UP'!K39&lt;&gt;2,"",$S39)</f>
        <v/>
      </c>
      <c r="V39" s="76" t="str">
        <f>IF(LEFT('Set UP'!F39)&lt;&gt;"F","",$S39)</f>
        <v/>
      </c>
      <c r="W39" s="257" t="str">
        <f>IF('Set UP'!F39&lt;&gt;"NS","",$S39)</f>
        <v/>
      </c>
      <c r="X39" s="19" t="str">
        <f t="shared" si="4"/>
        <v/>
      </c>
      <c r="Y39" s="287" t="str">
        <f t="shared" si="5"/>
        <v/>
      </c>
      <c r="Z39" s="288" t="str">
        <f t="shared" si="6"/>
        <v/>
      </c>
      <c r="AA39" s="66" t="str">
        <f t="shared" si="8"/>
        <v/>
      </c>
      <c r="AB39" s="67" t="str">
        <f t="shared" si="9"/>
        <v/>
      </c>
      <c r="AC39" s="66" t="str">
        <f t="shared" si="10"/>
        <v/>
      </c>
      <c r="AD39" s="67" t="str">
        <f t="shared" si="11"/>
        <v/>
      </c>
      <c r="AE39" s="66" t="str">
        <f t="shared" si="12"/>
        <v/>
      </c>
      <c r="AF39" s="67" t="str">
        <f t="shared" si="13"/>
        <v/>
      </c>
      <c r="AG39" s="66" t="str">
        <f t="shared" si="14"/>
        <v/>
      </c>
      <c r="AH39" s="67" t="str">
        <f t="shared" si="15"/>
        <v/>
      </c>
      <c r="AI39" s="66" t="str">
        <f t="shared" si="16"/>
        <v/>
      </c>
      <c r="AJ39" s="67" t="str">
        <f t="shared" si="17"/>
        <v/>
      </c>
      <c r="AK39" s="263" t="str">
        <f>IF(OR(J39&lt;&gt;"Finished",AB39=""),"",(1-(S39-'Set UP'!$Z$10)/('Set UP'!$Z$10))*1000)</f>
        <v/>
      </c>
      <c r="AN39" s="18" t="str">
        <f>DQ_Codes!V3</f>
        <v xml:space="preserve"> P901</v>
      </c>
      <c r="AO39" s="18" t="str">
        <f>VLOOKUP(VALUE(MID(AN39,3,LEN(AN39)-2)),DQ_Codes!A:B,2)</f>
        <v>Walking or pushing off the bottom after standing on the bottom.</v>
      </c>
    </row>
    <row r="40" spans="1:41" ht="15" x14ac:dyDescent="0.2">
      <c r="A40" s="1"/>
      <c r="B40" s="2">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4"/>
      <c r="G40" s="289"/>
      <c r="H40" s="289"/>
      <c r="I40" s="73" t="str">
        <f t="shared" si="7"/>
        <v/>
      </c>
      <c r="J40" s="70"/>
      <c r="K40" s="396"/>
      <c r="L40" s="396"/>
      <c r="M40" s="396"/>
      <c r="N40" s="396"/>
      <c r="O40" s="396"/>
      <c r="P40" s="398">
        <f t="shared" si="1"/>
        <v>0</v>
      </c>
      <c r="Q40" s="398" t="str">
        <f>IF(OR(D40="  --",I40=""),"",IF(AND('Set UP'!G40=0,'Set UP'!H40=0),0,IF(I40-'Set UP'!I40*(1+$Q$3/100)&lt;=0,0,TRUNC((I40-'Set UP'!I40*(1+$Q$3/100))/$P$3))))</f>
        <v/>
      </c>
      <c r="R40" s="73" t="str">
        <f t="shared" si="2"/>
        <v/>
      </c>
      <c r="S40" s="3" t="str">
        <f t="shared" si="3"/>
        <v/>
      </c>
      <c r="T40" s="76" t="str">
        <f>IF('Set UP'!K40&lt;&gt;1,"",$S40)</f>
        <v/>
      </c>
      <c r="U40" s="76" t="str">
        <f>IF('Set UP'!K40&lt;&gt;2,"",$S40)</f>
        <v/>
      </c>
      <c r="V40" s="76" t="str">
        <f>IF(LEFT('Set UP'!F40)&lt;&gt;"F","",$S40)</f>
        <v/>
      </c>
      <c r="W40" s="257" t="str">
        <f>IF('Set UP'!F40&lt;&gt;"NS","",$S40)</f>
        <v/>
      </c>
      <c r="X40" s="19" t="str">
        <f t="shared" si="4"/>
        <v/>
      </c>
      <c r="Y40" s="287" t="str">
        <f t="shared" si="5"/>
        <v/>
      </c>
      <c r="Z40" s="288" t="str">
        <f t="shared" si="6"/>
        <v/>
      </c>
      <c r="AA40" s="66" t="str">
        <f t="shared" si="8"/>
        <v/>
      </c>
      <c r="AB40" s="67" t="str">
        <f t="shared" si="9"/>
        <v/>
      </c>
      <c r="AC40" s="66" t="str">
        <f t="shared" si="10"/>
        <v/>
      </c>
      <c r="AD40" s="67" t="str">
        <f t="shared" si="11"/>
        <v/>
      </c>
      <c r="AE40" s="66" t="str">
        <f t="shared" si="12"/>
        <v/>
      </c>
      <c r="AF40" s="67" t="str">
        <f t="shared" si="13"/>
        <v/>
      </c>
      <c r="AG40" s="66" t="str">
        <f t="shared" si="14"/>
        <v/>
      </c>
      <c r="AH40" s="67" t="str">
        <f t="shared" si="15"/>
        <v/>
      </c>
      <c r="AI40" s="66" t="str">
        <f t="shared" si="16"/>
        <v/>
      </c>
      <c r="AJ40" s="67" t="str">
        <f t="shared" si="17"/>
        <v/>
      </c>
      <c r="AK40" s="263" t="str">
        <f>IF(OR(J40&lt;&gt;"Finished",AB40=""),"",(1-(S40-'Set UP'!$Z$10)/('Set UP'!$Z$10))*1000)</f>
        <v/>
      </c>
      <c r="AN40" s="18" t="str">
        <f>DQ_Codes!V4</f>
        <v xml:space="preserve"> P902</v>
      </c>
      <c r="AO40" s="18" t="str">
        <f>VLOOKUP(VALUE(MID(AN40,3,LEN(AN40)-2)),DQ_Codes!A:B,2)</f>
        <v>Not surfacing before 15 m off the start or turn.</v>
      </c>
    </row>
    <row r="41" spans="1:41" ht="15" x14ac:dyDescent="0.2">
      <c r="A41" s="1"/>
      <c r="B41" s="2">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4"/>
      <c r="G41" s="289"/>
      <c r="H41" s="289"/>
      <c r="I41" s="73" t="str">
        <f t="shared" si="7"/>
        <v/>
      </c>
      <c r="J41" s="70"/>
      <c r="K41" s="396"/>
      <c r="L41" s="396"/>
      <c r="M41" s="396"/>
      <c r="N41" s="396"/>
      <c r="O41" s="396"/>
      <c r="P41" s="398">
        <f t="shared" si="1"/>
        <v>0</v>
      </c>
      <c r="Q41" s="398" t="str">
        <f>IF(OR(D41="  --",I41=""),"",IF(AND('Set UP'!G41=0,'Set UP'!H41=0),0,IF(I41-'Set UP'!I41*(1+$Q$3/100)&lt;=0,0,TRUNC((I41-'Set UP'!I41*(1+$Q$3/100))/$P$3))))</f>
        <v/>
      </c>
      <c r="R41" s="73" t="str">
        <f t="shared" si="2"/>
        <v/>
      </c>
      <c r="S41" s="3" t="str">
        <f t="shared" si="3"/>
        <v/>
      </c>
      <c r="T41" s="76" t="str">
        <f>IF('Set UP'!K41&lt;&gt;1,"",$S41)</f>
        <v/>
      </c>
      <c r="U41" s="76" t="str">
        <f>IF('Set UP'!K41&lt;&gt;2,"",$S41)</f>
        <v/>
      </c>
      <c r="V41" s="76" t="str">
        <f>IF(LEFT('Set UP'!F41)&lt;&gt;"F","",$S41)</f>
        <v/>
      </c>
      <c r="W41" s="257" t="str">
        <f>IF('Set UP'!F41&lt;&gt;"NS","",$S41)</f>
        <v/>
      </c>
      <c r="X41" s="19" t="str">
        <f t="shared" si="4"/>
        <v/>
      </c>
      <c r="Y41" s="287" t="str">
        <f t="shared" si="5"/>
        <v/>
      </c>
      <c r="Z41" s="288" t="str">
        <f t="shared" si="6"/>
        <v/>
      </c>
      <c r="AA41" s="66" t="str">
        <f t="shared" si="8"/>
        <v/>
      </c>
      <c r="AB41" s="67" t="str">
        <f t="shared" si="9"/>
        <v/>
      </c>
      <c r="AC41" s="66" t="str">
        <f t="shared" si="10"/>
        <v/>
      </c>
      <c r="AD41" s="67" t="str">
        <f t="shared" si="11"/>
        <v/>
      </c>
      <c r="AE41" s="66" t="str">
        <f t="shared" si="12"/>
        <v/>
      </c>
      <c r="AF41" s="67" t="str">
        <f t="shared" si="13"/>
        <v/>
      </c>
      <c r="AG41" s="66" t="str">
        <f t="shared" si="14"/>
        <v/>
      </c>
      <c r="AH41" s="67" t="str">
        <f t="shared" si="15"/>
        <v/>
      </c>
      <c r="AI41" s="66" t="str">
        <f t="shared" si="16"/>
        <v/>
      </c>
      <c r="AJ41" s="67" t="str">
        <f t="shared" si="17"/>
        <v/>
      </c>
      <c r="AK41" s="263" t="str">
        <f>IF(OR(J41&lt;&gt;"Finished",AB41=""),"",(1-(S41-'Set UP'!$Z$10)/('Set UP'!$Z$10))*1000)</f>
        <v/>
      </c>
      <c r="AN41" s="18" t="str">
        <f>DQ_Codes!V5</f>
        <v xml:space="preserve"> P903</v>
      </c>
      <c r="AO41" s="18" t="str">
        <f>VLOOKUP(VALUE(MID(AN41,3,LEN(AN41)-2)),DQ_Codes!A:B,2)</f>
        <v>Failure of casualty to have elbows or shoulders below the water upon pickup.</v>
      </c>
    </row>
    <row r="42" spans="1:41" ht="15" x14ac:dyDescent="0.2">
      <c r="A42" s="1"/>
      <c r="B42" s="2">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4"/>
      <c r="G42" s="289"/>
      <c r="H42" s="289"/>
      <c r="I42" s="73" t="str">
        <f t="shared" si="7"/>
        <v/>
      </c>
      <c r="J42" s="70"/>
      <c r="K42" s="396"/>
      <c r="L42" s="396"/>
      <c r="M42" s="396"/>
      <c r="N42" s="396"/>
      <c r="O42" s="396"/>
      <c r="P42" s="398">
        <f t="shared" si="1"/>
        <v>0</v>
      </c>
      <c r="Q42" s="398" t="str">
        <f>IF(OR(D42="  --",I42=""),"",IF(AND('Set UP'!G42=0,'Set UP'!H42=0),0,IF(I42-'Set UP'!I42*(1+$Q$3/100)&lt;=0,0,TRUNC((I42-'Set UP'!I42*(1+$Q$3/100))/$P$3))))</f>
        <v/>
      </c>
      <c r="R42" s="73" t="str">
        <f t="shared" si="2"/>
        <v/>
      </c>
      <c r="S42" s="3" t="str">
        <f t="shared" si="3"/>
        <v/>
      </c>
      <c r="T42" s="76" t="str">
        <f>IF('Set UP'!K42&lt;&gt;1,"",$S42)</f>
        <v/>
      </c>
      <c r="U42" s="76" t="str">
        <f>IF('Set UP'!K42&lt;&gt;2,"",$S42)</f>
        <v/>
      </c>
      <c r="V42" s="76" t="str">
        <f>IF(LEFT('Set UP'!F42)&lt;&gt;"F","",$S42)</f>
        <v/>
      </c>
      <c r="W42" s="257" t="str">
        <f>IF('Set UP'!F42&lt;&gt;"NS","",$S42)</f>
        <v/>
      </c>
      <c r="X42" s="19" t="str">
        <f t="shared" si="4"/>
        <v/>
      </c>
      <c r="Y42" s="287" t="str">
        <f t="shared" si="5"/>
        <v/>
      </c>
      <c r="Z42" s="288" t="str">
        <f t="shared" si="6"/>
        <v/>
      </c>
      <c r="AA42" s="66" t="str">
        <f t="shared" si="8"/>
        <v/>
      </c>
      <c r="AB42" s="67" t="str">
        <f t="shared" si="9"/>
        <v/>
      </c>
      <c r="AC42" s="66" t="str">
        <f t="shared" si="10"/>
        <v/>
      </c>
      <c r="AD42" s="67" t="str">
        <f t="shared" si="11"/>
        <v/>
      </c>
      <c r="AE42" s="66" t="str">
        <f t="shared" si="12"/>
        <v/>
      </c>
      <c r="AF42" s="67" t="str">
        <f t="shared" si="13"/>
        <v/>
      </c>
      <c r="AG42" s="66" t="str">
        <f t="shared" si="14"/>
        <v/>
      </c>
      <c r="AH42" s="67" t="str">
        <f t="shared" si="15"/>
        <v/>
      </c>
      <c r="AI42" s="66" t="str">
        <f t="shared" si="16"/>
        <v/>
      </c>
      <c r="AJ42" s="67" t="str">
        <f t="shared" si="17"/>
        <v/>
      </c>
      <c r="AK42" s="263" t="str">
        <f>IF(OR(J42&lt;&gt;"Finished",AB42=""),"",(1-(S42-'Set UP'!$Z$10)/('Set UP'!$Z$10))*1000)</f>
        <v/>
      </c>
      <c r="AN42" s="18" t="str">
        <f>DQ_Codes!V6</f>
        <v xml:space="preserve"> P904</v>
      </c>
      <c r="AO42" s="18" t="str">
        <f>VLOOKUP(VALUE(MID(AN42,3,LEN(AN42)-2)),DQ_Codes!A:B,2)</f>
        <v>Failure of casualty to be holding the wall on pickup.</v>
      </c>
    </row>
    <row r="43" spans="1:41" ht="15" x14ac:dyDescent="0.2">
      <c r="A43" s="1"/>
      <c r="B43" s="2">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4"/>
      <c r="G43" s="289"/>
      <c r="H43" s="289"/>
      <c r="I43" s="73" t="str">
        <f t="shared" si="7"/>
        <v/>
      </c>
      <c r="J43" s="70"/>
      <c r="K43" s="396"/>
      <c r="L43" s="396"/>
      <c r="M43" s="396"/>
      <c r="N43" s="396"/>
      <c r="O43" s="396"/>
      <c r="P43" s="398">
        <f t="shared" si="1"/>
        <v>0</v>
      </c>
      <c r="Q43" s="398" t="str">
        <f>IF(OR(D43="  --",I43=""),"",IF(AND('Set UP'!G43=0,'Set UP'!H43=0),0,IF(I43-'Set UP'!I43*(1+$Q$3/100)&lt;=0,0,TRUNC((I43-'Set UP'!I43*(1+$Q$3/100))/$P$3))))</f>
        <v/>
      </c>
      <c r="R43" s="73" t="str">
        <f t="shared" si="2"/>
        <v/>
      </c>
      <c r="S43" s="3" t="str">
        <f t="shared" si="3"/>
        <v/>
      </c>
      <c r="T43" s="76" t="str">
        <f>IF('Set UP'!K43&lt;&gt;1,"",$S43)</f>
        <v/>
      </c>
      <c r="U43" s="76" t="str">
        <f>IF('Set UP'!K43&lt;&gt;2,"",$S43)</f>
        <v/>
      </c>
      <c r="V43" s="76" t="str">
        <f>IF(LEFT('Set UP'!F43)&lt;&gt;"F","",$S43)</f>
        <v/>
      </c>
      <c r="W43" s="257" t="str">
        <f>IF('Set UP'!F43&lt;&gt;"NS","",$S43)</f>
        <v/>
      </c>
      <c r="X43" s="19" t="str">
        <f t="shared" si="4"/>
        <v/>
      </c>
      <c r="Y43" s="287" t="str">
        <f t="shared" si="5"/>
        <v/>
      </c>
      <c r="Z43" s="288" t="str">
        <f t="shared" si="6"/>
        <v/>
      </c>
      <c r="AA43" s="66" t="str">
        <f t="shared" si="8"/>
        <v/>
      </c>
      <c r="AB43" s="67" t="str">
        <f t="shared" si="9"/>
        <v/>
      </c>
      <c r="AC43" s="66" t="str">
        <f t="shared" si="10"/>
        <v/>
      </c>
      <c r="AD43" s="67" t="str">
        <f t="shared" si="11"/>
        <v/>
      </c>
      <c r="AE43" s="66" t="str">
        <f t="shared" si="12"/>
        <v/>
      </c>
      <c r="AF43" s="67" t="str">
        <f t="shared" si="13"/>
        <v/>
      </c>
      <c r="AG43" s="66" t="str">
        <f t="shared" si="14"/>
        <v/>
      </c>
      <c r="AH43" s="67" t="str">
        <f t="shared" si="15"/>
        <v/>
      </c>
      <c r="AI43" s="66" t="str">
        <f t="shared" si="16"/>
        <v/>
      </c>
      <c r="AJ43" s="67" t="str">
        <f t="shared" si="17"/>
        <v/>
      </c>
      <c r="AK43" s="263" t="str">
        <f>IF(OR(J43&lt;&gt;"Finished",AB43=""),"",(1-(S43-'Set UP'!$Z$10)/('Set UP'!$Z$10))*1000)</f>
        <v/>
      </c>
      <c r="AN43" s="18" t="str">
        <f>DQ_Codes!V7</f>
        <v xml:space="preserve"> P905</v>
      </c>
      <c r="AO43" s="18" t="str">
        <f>VLOOKUP(VALUE(MID(AN43,3,LEN(AN43)-2)),DQ_Codes!A:B,2)</f>
        <v>Failure of casualty to be vertical in the water on pickup.</v>
      </c>
    </row>
    <row r="44" spans="1:41" ht="15" x14ac:dyDescent="0.2">
      <c r="A44" s="1"/>
      <c r="B44" s="2">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4"/>
      <c r="G44" s="289"/>
      <c r="H44" s="289"/>
      <c r="I44" s="73" t="str">
        <f t="shared" si="7"/>
        <v/>
      </c>
      <c r="J44" s="70"/>
      <c r="K44" s="396"/>
      <c r="L44" s="396"/>
      <c r="M44" s="396"/>
      <c r="N44" s="396"/>
      <c r="O44" s="396"/>
      <c r="P44" s="398">
        <f t="shared" si="1"/>
        <v>0</v>
      </c>
      <c r="Q44" s="398" t="str">
        <f>IF(OR(D44="  --",I44=""),"",IF(AND('Set UP'!G44=0,'Set UP'!H44=0),0,IF(I44-'Set UP'!I44*(1+$Q$3/100)&lt;=0,0,TRUNC((I44-'Set UP'!I44*(1+$Q$3/100))/$P$3))))</f>
        <v/>
      </c>
      <c r="R44" s="73" t="str">
        <f t="shared" si="2"/>
        <v/>
      </c>
      <c r="S44" s="3" t="str">
        <f t="shared" si="3"/>
        <v/>
      </c>
      <c r="T44" s="76" t="str">
        <f>IF('Set UP'!K44&lt;&gt;1,"",$S44)</f>
        <v/>
      </c>
      <c r="U44" s="76" t="str">
        <f>IF('Set UP'!K44&lt;&gt;2,"",$S44)</f>
        <v/>
      </c>
      <c r="V44" s="76" t="str">
        <f>IF(LEFT('Set UP'!F44)&lt;&gt;"F","",$S44)</f>
        <v/>
      </c>
      <c r="W44" s="257" t="str">
        <f>IF('Set UP'!F44&lt;&gt;"NS","",$S44)</f>
        <v/>
      </c>
      <c r="X44" s="19" t="str">
        <f t="shared" si="4"/>
        <v/>
      </c>
      <c r="Y44" s="287" t="str">
        <f t="shared" si="5"/>
        <v/>
      </c>
      <c r="Z44" s="288" t="str">
        <f t="shared" si="6"/>
        <v/>
      </c>
      <c r="AA44" s="66" t="str">
        <f t="shared" si="8"/>
        <v/>
      </c>
      <c r="AB44" s="67" t="str">
        <f t="shared" si="9"/>
        <v/>
      </c>
      <c r="AC44" s="66" t="str">
        <f t="shared" si="10"/>
        <v/>
      </c>
      <c r="AD44" s="67" t="str">
        <f t="shared" si="11"/>
        <v/>
      </c>
      <c r="AE44" s="66" t="str">
        <f t="shared" si="12"/>
        <v/>
      </c>
      <c r="AF44" s="67" t="str">
        <f t="shared" si="13"/>
        <v/>
      </c>
      <c r="AG44" s="66" t="str">
        <f t="shared" si="14"/>
        <v/>
      </c>
      <c r="AH44" s="67" t="str">
        <f t="shared" si="15"/>
        <v/>
      </c>
      <c r="AI44" s="66" t="str">
        <f t="shared" si="16"/>
        <v/>
      </c>
      <c r="AJ44" s="67" t="str">
        <f t="shared" si="17"/>
        <v/>
      </c>
      <c r="AK44" s="263" t="str">
        <f>IF(OR(J44&lt;&gt;"Finished",AB44=""),"",(1-(S44-'Set UP'!$Z$10)/('Set UP'!$Z$10))*1000)</f>
        <v/>
      </c>
      <c r="AN44" s="18" t="str">
        <f>DQ_Codes!V8</f>
        <v xml:space="preserve"> P906</v>
      </c>
      <c r="AO44" s="18" t="str">
        <f>VLOOKUP(VALUE(MID(AN44,3,LEN(AN44)-2)),DQ_Codes!A:B,2)</f>
        <v>Tumble turn preformed either on pick up or transition between competitors.</v>
      </c>
    </row>
    <row r="45" spans="1:41" ht="15" x14ac:dyDescent="0.2">
      <c r="A45" s="1"/>
      <c r="B45" s="2">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4"/>
      <c r="G45" s="289"/>
      <c r="H45" s="289"/>
      <c r="I45" s="73" t="str">
        <f t="shared" si="7"/>
        <v/>
      </c>
      <c r="J45" s="70"/>
      <c r="K45" s="396"/>
      <c r="L45" s="396"/>
      <c r="M45" s="396"/>
      <c r="N45" s="396"/>
      <c r="O45" s="396"/>
      <c r="P45" s="398">
        <f t="shared" si="1"/>
        <v>0</v>
      </c>
      <c r="Q45" s="398" t="str">
        <f>IF(OR(D45="  --",I45=""),"",IF(AND('Set UP'!G45=0,'Set UP'!H45=0),0,IF(I45-'Set UP'!I45*(1+$Q$3/100)&lt;=0,0,TRUNC((I45-'Set UP'!I45*(1+$Q$3/100))/$P$3))))</f>
        <v/>
      </c>
      <c r="R45" s="73" t="str">
        <f t="shared" si="2"/>
        <v/>
      </c>
      <c r="S45" s="3" t="str">
        <f t="shared" si="3"/>
        <v/>
      </c>
      <c r="T45" s="76" t="str">
        <f>IF('Set UP'!K45&lt;&gt;1,"",$S45)</f>
        <v/>
      </c>
      <c r="U45" s="76" t="str">
        <f>IF('Set UP'!K45&lt;&gt;2,"",$S45)</f>
        <v/>
      </c>
      <c r="V45" s="76" t="str">
        <f>IF(LEFT('Set UP'!F45)&lt;&gt;"F","",$S45)</f>
        <v/>
      </c>
      <c r="W45" s="257" t="str">
        <f>IF('Set UP'!F45&lt;&gt;"NS","",$S45)</f>
        <v/>
      </c>
      <c r="X45" s="19" t="str">
        <f t="shared" si="4"/>
        <v/>
      </c>
      <c r="Y45" s="287" t="str">
        <f t="shared" si="5"/>
        <v/>
      </c>
      <c r="Z45" s="288" t="str">
        <f t="shared" si="6"/>
        <v/>
      </c>
      <c r="AA45" s="66" t="str">
        <f t="shared" si="8"/>
        <v/>
      </c>
      <c r="AB45" s="67" t="str">
        <f t="shared" si="9"/>
        <v/>
      </c>
      <c r="AC45" s="66" t="str">
        <f t="shared" si="10"/>
        <v/>
      </c>
      <c r="AD45" s="67" t="str">
        <f t="shared" si="11"/>
        <v/>
      </c>
      <c r="AE45" s="66" t="str">
        <f t="shared" si="12"/>
        <v/>
      </c>
      <c r="AF45" s="67" t="str">
        <f t="shared" si="13"/>
        <v/>
      </c>
      <c r="AG45" s="66" t="str">
        <f t="shared" si="14"/>
        <v/>
      </c>
      <c r="AH45" s="67" t="str">
        <f t="shared" si="15"/>
        <v/>
      </c>
      <c r="AI45" s="66" t="str">
        <f t="shared" si="16"/>
        <v/>
      </c>
      <c r="AJ45" s="67" t="str">
        <f t="shared" si="17"/>
        <v/>
      </c>
      <c r="AK45" s="263" t="str">
        <f>IF(OR(J45&lt;&gt;"Finished",AB45=""),"",(1-(S45-'Set UP'!$Z$10)/('Set UP'!$Z$10))*1000)</f>
        <v/>
      </c>
      <c r="AN45" s="18" t="str">
        <f>DQ_Codes!V9</f>
        <v xml:space="preserve"> P907</v>
      </c>
      <c r="AO45" s="18" t="str">
        <f>VLOOKUP(VALUE(MID(AN45,3,LEN(AN45)-2)),DQ_Codes!A:B,2)</f>
        <v>Casualty not being towed head first through the water.</v>
      </c>
    </row>
    <row r="46" spans="1:41" ht="15" x14ac:dyDescent="0.2">
      <c r="A46" s="1"/>
      <c r="B46" s="2">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4"/>
      <c r="G46" s="289"/>
      <c r="H46" s="289"/>
      <c r="I46" s="73" t="str">
        <f t="shared" si="7"/>
        <v/>
      </c>
      <c r="J46" s="70"/>
      <c r="K46" s="396"/>
      <c r="L46" s="396"/>
      <c r="M46" s="396"/>
      <c r="N46" s="396"/>
      <c r="O46" s="396"/>
      <c r="P46" s="398">
        <f t="shared" si="1"/>
        <v>0</v>
      </c>
      <c r="Q46" s="398" t="str">
        <f>IF(OR(D46="  --",I46=""),"",IF(AND('Set UP'!G46=0,'Set UP'!H46=0),0,IF(I46-'Set UP'!I46*(1+$Q$3/100)&lt;=0,0,TRUNC((I46-'Set UP'!I46*(1+$Q$3/100))/$P$3))))</f>
        <v/>
      </c>
      <c r="R46" s="73" t="str">
        <f t="shared" si="2"/>
        <v/>
      </c>
      <c r="S46" s="3" t="str">
        <f t="shared" si="3"/>
        <v/>
      </c>
      <c r="T46" s="76" t="str">
        <f>IF('Set UP'!K46&lt;&gt;1,"",$S46)</f>
        <v/>
      </c>
      <c r="U46" s="76" t="str">
        <f>IF('Set UP'!K46&lt;&gt;2,"",$S46)</f>
        <v/>
      </c>
      <c r="V46" s="76" t="str">
        <f>IF(LEFT('Set UP'!F46)&lt;&gt;"F","",$S46)</f>
        <v/>
      </c>
      <c r="W46" s="257" t="str">
        <f>IF('Set UP'!F46&lt;&gt;"NS","",$S46)</f>
        <v/>
      </c>
      <c r="X46" s="19" t="str">
        <f t="shared" si="4"/>
        <v/>
      </c>
      <c r="Y46" s="287" t="str">
        <f t="shared" si="5"/>
        <v/>
      </c>
      <c r="Z46" s="288" t="str">
        <f t="shared" si="6"/>
        <v/>
      </c>
      <c r="AA46" s="66" t="str">
        <f t="shared" si="8"/>
        <v/>
      </c>
      <c r="AB46" s="67" t="str">
        <f t="shared" si="9"/>
        <v/>
      </c>
      <c r="AC46" s="66" t="str">
        <f t="shared" si="10"/>
        <v/>
      </c>
      <c r="AD46" s="67" t="str">
        <f t="shared" si="11"/>
        <v/>
      </c>
      <c r="AE46" s="66" t="str">
        <f t="shared" si="12"/>
        <v/>
      </c>
      <c r="AF46" s="67" t="str">
        <f t="shared" si="13"/>
        <v/>
      </c>
      <c r="AG46" s="66" t="str">
        <f t="shared" si="14"/>
        <v/>
      </c>
      <c r="AH46" s="67" t="str">
        <f t="shared" si="15"/>
        <v/>
      </c>
      <c r="AI46" s="66" t="str">
        <f t="shared" si="16"/>
        <v/>
      </c>
      <c r="AJ46" s="67" t="str">
        <f t="shared" si="17"/>
        <v/>
      </c>
      <c r="AK46" s="263" t="str">
        <f>IF(OR(J46&lt;&gt;"Finished",AB46=""),"",(1-(S46-'Set UP'!$Z$10)/('Set UP'!$Z$10))*1000)</f>
        <v/>
      </c>
      <c r="AN46" s="18" t="str">
        <f>DQ_Codes!V10</f>
        <v xml:space="preserve"> P908</v>
      </c>
      <c r="AO46" s="18" t="str">
        <f>VLOOKUP(VALUE(MID(AN46,3,LEN(AN46)-2)),DQ_Codes!A:B,2)</f>
        <v>Casualty not being towed by the chin.</v>
      </c>
    </row>
    <row r="47" spans="1:41" ht="15" x14ac:dyDescent="0.2">
      <c r="A47" s="1"/>
      <c r="B47" s="2">
        <v>41</v>
      </c>
      <c r="C47" s="123" t="str">
        <f>IF(OR('Set UP'!$C47=0,'Set UP'!$D47=0,'Set UP'!$E47=0,'Set UP'!F47=0),"  --",'Set UP'!C47)</f>
        <v xml:space="preserve">  --</v>
      </c>
      <c r="D47" s="124" t="str">
        <f>IF(OR('Set UP'!$C47=0,'Set UP'!$D47=0,'Set UP'!$E47=0,'Set UP'!F47=0),"  --",'Set UP'!D47&amp;" "&amp;'Set UP'!E47)</f>
        <v xml:space="preserve">  --</v>
      </c>
      <c r="E47" s="124" t="str">
        <f>IF(OR('Set UP'!$C47=0,'Set UP'!$D47=0,'Set UP'!$E47=0,'Set UP'!F47=0,)," --",'Set UP'!F47)</f>
        <v xml:space="preserve"> --</v>
      </c>
      <c r="F47" s="4"/>
      <c r="G47" s="289"/>
      <c r="H47" s="289"/>
      <c r="I47" s="73" t="str">
        <f t="shared" si="7"/>
        <v/>
      </c>
      <c r="J47" s="70"/>
      <c r="K47" s="396"/>
      <c r="L47" s="396"/>
      <c r="M47" s="396"/>
      <c r="N47" s="396"/>
      <c r="O47" s="396"/>
      <c r="P47" s="398">
        <f t="shared" si="1"/>
        <v>0</v>
      </c>
      <c r="Q47" s="398" t="str">
        <f>IF(OR(D47="  --",I47=""),"",IF(AND('Set UP'!G47=0,'Set UP'!H47=0),0,IF(I47-'Set UP'!I47*(1+$Q$3/100)&lt;=0,0,TRUNC((I47-'Set UP'!I47*(1+$Q$3/100))/$P$3))))</f>
        <v/>
      </c>
      <c r="R47" s="73" t="str">
        <f t="shared" si="2"/>
        <v/>
      </c>
      <c r="S47" s="3" t="str">
        <f t="shared" si="3"/>
        <v/>
      </c>
      <c r="T47" s="76" t="str">
        <f>IF('Set UP'!K47&lt;&gt;1,"",$S47)</f>
        <v/>
      </c>
      <c r="U47" s="76" t="str">
        <f>IF('Set UP'!K47&lt;&gt;2,"",$S47)</f>
        <v/>
      </c>
      <c r="V47" s="76" t="str">
        <f>IF(LEFT('Set UP'!F47)&lt;&gt;"F","",$S47)</f>
        <v/>
      </c>
      <c r="W47" s="257" t="str">
        <f>IF('Set UP'!F47&lt;&gt;"NS","",$S47)</f>
        <v/>
      </c>
      <c r="X47" s="19" t="str">
        <f t="shared" si="4"/>
        <v/>
      </c>
      <c r="Y47" s="287" t="str">
        <f t="shared" si="5"/>
        <v/>
      </c>
      <c r="Z47" s="288" t="str">
        <f t="shared" si="6"/>
        <v/>
      </c>
      <c r="AA47" s="66" t="str">
        <f t="shared" si="8"/>
        <v/>
      </c>
      <c r="AB47" s="67" t="str">
        <f t="shared" si="9"/>
        <v/>
      </c>
      <c r="AC47" s="66" t="str">
        <f t="shared" si="10"/>
        <v/>
      </c>
      <c r="AD47" s="67" t="str">
        <f t="shared" si="11"/>
        <v/>
      </c>
      <c r="AE47" s="66" t="str">
        <f t="shared" si="12"/>
        <v/>
      </c>
      <c r="AF47" s="67" t="str">
        <f t="shared" si="13"/>
        <v/>
      </c>
      <c r="AG47" s="66" t="str">
        <f t="shared" si="14"/>
        <v/>
      </c>
      <c r="AH47" s="67" t="str">
        <f t="shared" si="15"/>
        <v/>
      </c>
      <c r="AI47" s="66" t="str">
        <f t="shared" si="16"/>
        <v/>
      </c>
      <c r="AJ47" s="67" t="str">
        <f t="shared" si="17"/>
        <v/>
      </c>
      <c r="AK47" s="263" t="str">
        <f>IF(OR(J47&lt;&gt;"Finished",AB47=""),"",(1-(S47-'Set UP'!$Z$10)/('Set UP'!$Z$10))*1000)</f>
        <v/>
      </c>
      <c r="AN47" s="18" t="str">
        <f>DQ_Codes!V11</f>
        <v xml:space="preserve"> P909</v>
      </c>
      <c r="AO47" s="18" t="str">
        <f>VLOOKUP(VALUE(MID(AN47,3,LEN(AN47)-2)),DQ_Codes!A:B,2)</f>
        <v>Towing technique contained overarm recovery.</v>
      </c>
    </row>
    <row r="48" spans="1:41" ht="15" x14ac:dyDescent="0.2">
      <c r="A48" s="1"/>
      <c r="B48" s="2">
        <v>42</v>
      </c>
      <c r="C48" s="123" t="str">
        <f>IF(OR('Set UP'!$C48=0,'Set UP'!$D48=0,'Set UP'!$E48=0,'Set UP'!F48=0),"  --",'Set UP'!C48)</f>
        <v xml:space="preserve">  --</v>
      </c>
      <c r="D48" s="124" t="str">
        <f>IF(OR('Set UP'!$C48=0,'Set UP'!$D48=0,'Set UP'!$E48=0,'Set UP'!F48=0),"  --",'Set UP'!D48&amp;" "&amp;'Set UP'!E48)</f>
        <v xml:space="preserve">  --</v>
      </c>
      <c r="E48" s="124" t="str">
        <f>IF(OR('Set UP'!$C48=0,'Set UP'!$D48=0,'Set UP'!$E48=0,'Set UP'!F48=0,)," --",'Set UP'!F48)</f>
        <v xml:space="preserve"> --</v>
      </c>
      <c r="F48" s="4"/>
      <c r="G48" s="289"/>
      <c r="H48" s="289"/>
      <c r="I48" s="73" t="str">
        <f t="shared" si="7"/>
        <v/>
      </c>
      <c r="J48" s="70"/>
      <c r="K48" s="396"/>
      <c r="L48" s="396"/>
      <c r="M48" s="396"/>
      <c r="N48" s="396"/>
      <c r="O48" s="396"/>
      <c r="P48" s="398">
        <f t="shared" si="1"/>
        <v>0</v>
      </c>
      <c r="Q48" s="398" t="str">
        <f>IF(OR(D48="  --",I48=""),"",IF(AND('Set UP'!G48=0,'Set UP'!H48=0),0,IF(I48-'Set UP'!I48*(1+$Q$3/100)&lt;=0,0,TRUNC((I48-'Set UP'!I48*(1+$Q$3/100))/$P$3))))</f>
        <v/>
      </c>
      <c r="R48" s="73" t="str">
        <f t="shared" si="2"/>
        <v/>
      </c>
      <c r="S48" s="3" t="str">
        <f t="shared" si="3"/>
        <v/>
      </c>
      <c r="T48" s="76" t="str">
        <f>IF('Set UP'!K48&lt;&gt;1,"",$S48)</f>
        <v/>
      </c>
      <c r="U48" s="76" t="str">
        <f>IF('Set UP'!K48&lt;&gt;2,"",$S48)</f>
        <v/>
      </c>
      <c r="V48" s="76" t="str">
        <f>IF(LEFT('Set UP'!F48)&lt;&gt;"F","",$S48)</f>
        <v/>
      </c>
      <c r="W48" s="257" t="str">
        <f>IF('Set UP'!F48&lt;&gt;"NS","",$S48)</f>
        <v/>
      </c>
      <c r="X48" s="19" t="str">
        <f t="shared" si="4"/>
        <v/>
      </c>
      <c r="Y48" s="287" t="str">
        <f t="shared" si="5"/>
        <v/>
      </c>
      <c r="Z48" s="288" t="str">
        <f t="shared" si="6"/>
        <v/>
      </c>
      <c r="AA48" s="66" t="str">
        <f t="shared" si="8"/>
        <v/>
      </c>
      <c r="AB48" s="67" t="str">
        <f t="shared" si="9"/>
        <v/>
      </c>
      <c r="AC48" s="66" t="str">
        <f t="shared" si="10"/>
        <v/>
      </c>
      <c r="AD48" s="67" t="str">
        <f t="shared" si="11"/>
        <v/>
      </c>
      <c r="AE48" s="66" t="str">
        <f t="shared" si="12"/>
        <v/>
      </c>
      <c r="AF48" s="67" t="str">
        <f t="shared" si="13"/>
        <v/>
      </c>
      <c r="AG48" s="66" t="str">
        <f t="shared" si="14"/>
        <v/>
      </c>
      <c r="AH48" s="67" t="str">
        <f t="shared" si="15"/>
        <v/>
      </c>
      <c r="AI48" s="66" t="str">
        <f t="shared" si="16"/>
        <v/>
      </c>
      <c r="AJ48" s="67" t="str">
        <f t="shared" si="17"/>
        <v/>
      </c>
      <c r="AK48" s="263" t="str">
        <f>IF(OR(J48&lt;&gt;"Finished",AB48=""),"",(1-(S48-'Set UP'!$Z$10)/('Set UP'!$Z$10))*1000)</f>
        <v/>
      </c>
      <c r="AN48" s="18" t="str">
        <f>DQ_Codes!V12</f>
        <v xml:space="preserve"> P910</v>
      </c>
      <c r="AO48" s="18" t="str">
        <f>VLOOKUP(VALUE(MID(AN48,3,LEN(AN48)-2)),DQ_Codes!A:B,2)</f>
        <v xml:space="preserve">During the tow either Casualty or Rescuer rotated more than 90 degrees from the horizontal plane of the surface. </v>
      </c>
    </row>
    <row r="49" spans="1:41" ht="15" x14ac:dyDescent="0.2">
      <c r="A49" s="1"/>
      <c r="B49" s="2">
        <v>43</v>
      </c>
      <c r="C49" s="123" t="str">
        <f>IF(OR('Set UP'!$C49=0,'Set UP'!$D49=0,'Set UP'!$E49=0,'Set UP'!F49=0),"  --",'Set UP'!C49)</f>
        <v xml:space="preserve">  --</v>
      </c>
      <c r="D49" s="124" t="str">
        <f>IF(OR('Set UP'!$C49=0,'Set UP'!$D49=0,'Set UP'!$E49=0,'Set UP'!F49=0),"  --",'Set UP'!D49&amp;" "&amp;'Set UP'!E49)</f>
        <v xml:space="preserve">  --</v>
      </c>
      <c r="E49" s="124" t="str">
        <f>IF(OR('Set UP'!$C49=0,'Set UP'!$D49=0,'Set UP'!$E49=0,'Set UP'!F49=0,)," --",'Set UP'!F49)</f>
        <v xml:space="preserve"> --</v>
      </c>
      <c r="F49" s="4"/>
      <c r="G49" s="289"/>
      <c r="H49" s="289"/>
      <c r="I49" s="73" t="str">
        <f t="shared" si="7"/>
        <v/>
      </c>
      <c r="J49" s="70"/>
      <c r="K49" s="396"/>
      <c r="L49" s="396"/>
      <c r="M49" s="396"/>
      <c r="N49" s="396"/>
      <c r="O49" s="396"/>
      <c r="P49" s="398">
        <f t="shared" si="1"/>
        <v>0</v>
      </c>
      <c r="Q49" s="398" t="str">
        <f>IF(OR(D49="  --",I49=""),"",IF(AND('Set UP'!G49=0,'Set UP'!H49=0),0,IF(I49-'Set UP'!I49*(1+$Q$3/100)&lt;=0,0,TRUNC((I49-'Set UP'!I49*(1+$Q$3/100))/$P$3))))</f>
        <v/>
      </c>
      <c r="R49" s="73" t="str">
        <f t="shared" si="2"/>
        <v/>
      </c>
      <c r="S49" s="3" t="str">
        <f t="shared" si="3"/>
        <v/>
      </c>
      <c r="T49" s="76" t="str">
        <f>IF('Set UP'!K49&lt;&gt;1,"",$S49)</f>
        <v/>
      </c>
      <c r="U49" s="76" t="str">
        <f>IF('Set UP'!K49&lt;&gt;2,"",$S49)</f>
        <v/>
      </c>
      <c r="V49" s="76" t="str">
        <f>IF(LEFT('Set UP'!F49)&lt;&gt;"F","",$S49)</f>
        <v/>
      </c>
      <c r="W49" s="257" t="str">
        <f>IF('Set UP'!F49&lt;&gt;"NS","",$S49)</f>
        <v/>
      </c>
      <c r="X49" s="19" t="str">
        <f t="shared" si="4"/>
        <v/>
      </c>
      <c r="Y49" s="287" t="str">
        <f t="shared" si="5"/>
        <v/>
      </c>
      <c r="Z49" s="288" t="str">
        <f t="shared" si="6"/>
        <v/>
      </c>
      <c r="AA49" s="66" t="str">
        <f t="shared" si="8"/>
        <v/>
      </c>
      <c r="AB49" s="67" t="str">
        <f t="shared" si="9"/>
        <v/>
      </c>
      <c r="AC49" s="66" t="str">
        <f t="shared" si="10"/>
        <v/>
      </c>
      <c r="AD49" s="67" t="str">
        <f t="shared" si="11"/>
        <v/>
      </c>
      <c r="AE49" s="66" t="str">
        <f t="shared" si="12"/>
        <v/>
      </c>
      <c r="AF49" s="67" t="str">
        <f t="shared" si="13"/>
        <v/>
      </c>
      <c r="AG49" s="66" t="str">
        <f t="shared" si="14"/>
        <v/>
      </c>
      <c r="AH49" s="67" t="str">
        <f t="shared" si="15"/>
        <v/>
      </c>
      <c r="AI49" s="66" t="str">
        <f t="shared" si="16"/>
        <v/>
      </c>
      <c r="AJ49" s="67" t="str">
        <f t="shared" si="17"/>
        <v/>
      </c>
      <c r="AK49" s="263" t="str">
        <f>IF(OR(J49&lt;&gt;"Finished",AB49=""),"",(1-(S49-'Set UP'!$Z$10)/('Set UP'!$Z$10))*1000)</f>
        <v/>
      </c>
      <c r="AN49" s="18" t="str">
        <f>DQ_Codes!V13</f>
        <v xml:space="preserve"> P911</v>
      </c>
      <c r="AO49" s="18" t="str">
        <f>VLOOKUP(VALUE(MID(AN49,3,LEN(AN49)-2)),DQ_Codes!A:B,2)</f>
        <v>Casualty’s face was not clear of the water.</v>
      </c>
    </row>
    <row r="50" spans="1:41" ht="15" x14ac:dyDescent="0.2">
      <c r="A50" s="1"/>
      <c r="B50" s="2">
        <v>44</v>
      </c>
      <c r="C50" s="123" t="str">
        <f>IF(OR('Set UP'!$C50=0,'Set UP'!$D50=0,'Set UP'!$E50=0,'Set UP'!F50=0),"  --",'Set UP'!C50)</f>
        <v xml:space="preserve">  --</v>
      </c>
      <c r="D50" s="124" t="str">
        <f>IF(OR('Set UP'!$C50=0,'Set UP'!$D50=0,'Set UP'!$E50=0,'Set UP'!F50=0),"  --",'Set UP'!D50&amp;" "&amp;'Set UP'!E50)</f>
        <v xml:space="preserve">  --</v>
      </c>
      <c r="E50" s="124" t="str">
        <f>IF(OR('Set UP'!$C50=0,'Set UP'!$D50=0,'Set UP'!$E50=0,'Set UP'!F50=0,)," --",'Set UP'!F50)</f>
        <v xml:space="preserve"> --</v>
      </c>
      <c r="F50" s="4"/>
      <c r="G50" s="289"/>
      <c r="H50" s="289"/>
      <c r="I50" s="73" t="str">
        <f t="shared" si="7"/>
        <v/>
      </c>
      <c r="J50" s="70"/>
      <c r="K50" s="396"/>
      <c r="L50" s="396"/>
      <c r="M50" s="396"/>
      <c r="N50" s="396"/>
      <c r="O50" s="396"/>
      <c r="P50" s="398">
        <f t="shared" si="1"/>
        <v>0</v>
      </c>
      <c r="Q50" s="398" t="str">
        <f>IF(OR(D50="  --",I50=""),"",IF(AND('Set UP'!G50=0,'Set UP'!H50=0),0,IF(I50-'Set UP'!I50*(1+$Q$3/100)&lt;=0,0,TRUNC((I50-'Set UP'!I50*(1+$Q$3/100))/$P$3))))</f>
        <v/>
      </c>
      <c r="R50" s="73" t="str">
        <f t="shared" si="2"/>
        <v/>
      </c>
      <c r="S50" s="3" t="str">
        <f t="shared" si="3"/>
        <v/>
      </c>
      <c r="T50" s="76" t="str">
        <f>IF('Set UP'!K50&lt;&gt;1,"",$S50)</f>
        <v/>
      </c>
      <c r="U50" s="76" t="str">
        <f>IF('Set UP'!K50&lt;&gt;2,"",$S50)</f>
        <v/>
      </c>
      <c r="V50" s="76" t="str">
        <f>IF(LEFT('Set UP'!F50)&lt;&gt;"F","",$S50)</f>
        <v/>
      </c>
      <c r="W50" s="257" t="str">
        <f>IF('Set UP'!F50&lt;&gt;"NS","",$S50)</f>
        <v/>
      </c>
      <c r="X50" s="19" t="str">
        <f t="shared" si="4"/>
        <v/>
      </c>
      <c r="Y50" s="287" t="str">
        <f t="shared" si="5"/>
        <v/>
      </c>
      <c r="Z50" s="288" t="str">
        <f t="shared" si="6"/>
        <v/>
      </c>
      <c r="AA50" s="66" t="str">
        <f t="shared" si="8"/>
        <v/>
      </c>
      <c r="AB50" s="67" t="str">
        <f t="shared" si="9"/>
        <v/>
      </c>
      <c r="AC50" s="66" t="str">
        <f t="shared" si="10"/>
        <v/>
      </c>
      <c r="AD50" s="67" t="str">
        <f t="shared" si="11"/>
        <v/>
      </c>
      <c r="AE50" s="66" t="str">
        <f t="shared" si="12"/>
        <v/>
      </c>
      <c r="AF50" s="67" t="str">
        <f t="shared" si="13"/>
        <v/>
      </c>
      <c r="AG50" s="66" t="str">
        <f t="shared" si="14"/>
        <v/>
      </c>
      <c r="AH50" s="67" t="str">
        <f t="shared" si="15"/>
        <v/>
      </c>
      <c r="AI50" s="66" t="str">
        <f t="shared" si="16"/>
        <v/>
      </c>
      <c r="AJ50" s="67" t="str">
        <f t="shared" si="17"/>
        <v/>
      </c>
      <c r="AK50" s="263" t="str">
        <f>IF(OR(J50&lt;&gt;"Finished",AB50=""),"",(1-(S50-'Set UP'!$Z$10)/('Set UP'!$Z$10))*1000)</f>
        <v/>
      </c>
      <c r="AN50" s="18" t="str">
        <f>DQ_Codes!V14</f>
        <v xml:space="preserve"> P912</v>
      </c>
      <c r="AO50" s="18" t="str">
        <f>VLOOKUP(VALUE(MID(AN50,3,LEN(AN50)-2)),DQ_Codes!A:B,2)</f>
        <v>Casualty was being pushed rather than towed, i.e. the casualty head has passed that of the competitors.</v>
      </c>
    </row>
    <row r="51" spans="1:41" ht="15" x14ac:dyDescent="0.2">
      <c r="B51" s="2">
        <v>45</v>
      </c>
      <c r="C51" s="123" t="str">
        <f>IF(OR('Set UP'!$C51=0,'Set UP'!$D51=0,'Set UP'!$E51=0,'Set UP'!F51=0),"  --",'Set UP'!C51)</f>
        <v xml:space="preserve">  --</v>
      </c>
      <c r="D51" s="124" t="str">
        <f>IF(OR('Set UP'!$C51=0,'Set UP'!$D51=0,'Set UP'!$E51=0,'Set UP'!F51=0),"  --",'Set UP'!D51&amp;" "&amp;'Set UP'!E51)</f>
        <v xml:space="preserve">  --</v>
      </c>
      <c r="E51" s="124" t="str">
        <f>IF(OR('Set UP'!$C51=0,'Set UP'!$D51=0,'Set UP'!$E51=0,'Set UP'!F51=0,)," --",'Set UP'!F51)</f>
        <v xml:space="preserve"> --</v>
      </c>
      <c r="F51" s="4"/>
      <c r="G51" s="289"/>
      <c r="H51" s="289"/>
      <c r="I51" s="73" t="str">
        <f t="shared" si="7"/>
        <v/>
      </c>
      <c r="J51" s="70"/>
      <c r="K51" s="396"/>
      <c r="L51" s="396"/>
      <c r="M51" s="396"/>
      <c r="N51" s="396"/>
      <c r="O51" s="396"/>
      <c r="P51" s="398">
        <f t="shared" si="1"/>
        <v>0</v>
      </c>
      <c r="Q51" s="398" t="str">
        <f>IF(OR(D51="  --",I51=""),"",IF(AND('Set UP'!G51=0,'Set UP'!H51=0),0,IF(I51-'Set UP'!I51*(1+$Q$3/100)&lt;=0,0,TRUNC((I51-'Set UP'!I51*(1+$Q$3/100))/$P$3))))</f>
        <v/>
      </c>
      <c r="R51" s="73" t="str">
        <f t="shared" si="2"/>
        <v/>
      </c>
      <c r="S51" s="3" t="str">
        <f t="shared" si="3"/>
        <v/>
      </c>
      <c r="T51" s="76" t="str">
        <f>IF('Set UP'!K51&lt;&gt;1,"",$S51)</f>
        <v/>
      </c>
      <c r="U51" s="76" t="str">
        <f>IF('Set UP'!K51&lt;&gt;2,"",$S51)</f>
        <v/>
      </c>
      <c r="V51" s="76" t="str">
        <f>IF(LEFT('Set UP'!F51)&lt;&gt;"F","",$S51)</f>
        <v/>
      </c>
      <c r="W51" s="257" t="str">
        <f>IF('Set UP'!F51&lt;&gt;"NS","",$S51)</f>
        <v/>
      </c>
      <c r="X51" s="19" t="str">
        <f t="shared" si="4"/>
        <v/>
      </c>
      <c r="Y51" s="287" t="str">
        <f t="shared" si="5"/>
        <v/>
      </c>
      <c r="Z51" s="288" t="str">
        <f t="shared" si="6"/>
        <v/>
      </c>
      <c r="AA51" s="66" t="str">
        <f t="shared" si="8"/>
        <v/>
      </c>
      <c r="AB51" s="67" t="str">
        <f t="shared" si="9"/>
        <v/>
      </c>
      <c r="AC51" s="66" t="str">
        <f t="shared" si="10"/>
        <v/>
      </c>
      <c r="AD51" s="67" t="str">
        <f t="shared" si="11"/>
        <v/>
      </c>
      <c r="AE51" s="66" t="str">
        <f t="shared" si="12"/>
        <v/>
      </c>
      <c r="AF51" s="67" t="str">
        <f t="shared" si="13"/>
        <v/>
      </c>
      <c r="AG51" s="66" t="str">
        <f t="shared" si="14"/>
        <v/>
      </c>
      <c r="AH51" s="67" t="str">
        <f t="shared" si="15"/>
        <v/>
      </c>
      <c r="AI51" s="66" t="str">
        <f t="shared" si="16"/>
        <v/>
      </c>
      <c r="AJ51" s="67" t="str">
        <f t="shared" si="17"/>
        <v/>
      </c>
      <c r="AK51" s="263" t="str">
        <f>IF(OR(J51&lt;&gt;"Finished",AB51=""),"",(1-(S51-'Set UP'!$Z$10)/('Set UP'!$Z$10))*1000)</f>
        <v/>
      </c>
      <c r="AN51" s="18" t="str">
        <f>DQ_Codes!V15</f>
        <v xml:space="preserve"> P913</v>
      </c>
      <c r="AO51" s="18" t="str">
        <f>VLOOKUP(VALUE(MID(AN51,3,LEN(AN51)-2)),DQ_Codes!A:B,2)</f>
        <v>Casualty provided assistance to the rescuer other than those exceptions listed in the rules.</v>
      </c>
    </row>
    <row r="52" spans="1:41" ht="15" x14ac:dyDescent="0.2">
      <c r="B52" s="2">
        <v>46</v>
      </c>
      <c r="C52" s="123" t="str">
        <f>IF(OR('Set UP'!$C52=0,'Set UP'!$D52=0,'Set UP'!$E52=0,'Set UP'!F52=0),"  --",'Set UP'!C52)</f>
        <v xml:space="preserve">  --</v>
      </c>
      <c r="D52" s="124" t="str">
        <f>IF(OR('Set UP'!$C52=0,'Set UP'!$D52=0,'Set UP'!$E52=0,'Set UP'!F52=0),"  --",'Set UP'!D52&amp;" "&amp;'Set UP'!E52)</f>
        <v xml:space="preserve">  --</v>
      </c>
      <c r="E52" s="124" t="str">
        <f>IF(OR('Set UP'!$C52=0,'Set UP'!$D52=0,'Set UP'!$E52=0,'Set UP'!F52=0,)," --",'Set UP'!F52)</f>
        <v xml:space="preserve"> --</v>
      </c>
      <c r="F52" s="4"/>
      <c r="G52" s="289"/>
      <c r="H52" s="289"/>
      <c r="I52" s="73" t="str">
        <f t="shared" si="7"/>
        <v/>
      </c>
      <c r="J52" s="70"/>
      <c r="K52" s="396"/>
      <c r="L52" s="396"/>
      <c r="M52" s="396"/>
      <c r="N52" s="396"/>
      <c r="O52" s="396"/>
      <c r="P52" s="398">
        <f t="shared" si="1"/>
        <v>0</v>
      </c>
      <c r="Q52" s="398" t="str">
        <f>IF(OR(D52="  --",I52=""),"",IF(AND('Set UP'!G52=0,'Set UP'!H52=0),0,IF(I52-'Set UP'!I52*(1+$Q$3/100)&lt;=0,0,TRUNC((I52-'Set UP'!I52*(1+$Q$3/100))/$P$3))))</f>
        <v/>
      </c>
      <c r="R52" s="73" t="str">
        <f t="shared" si="2"/>
        <v/>
      </c>
      <c r="S52" s="3" t="str">
        <f t="shared" si="3"/>
        <v/>
      </c>
      <c r="T52" s="76" t="str">
        <f>IF('Set UP'!K52&lt;&gt;1,"",$S52)</f>
        <v/>
      </c>
      <c r="U52" s="76" t="str">
        <f>IF('Set UP'!K52&lt;&gt;2,"",$S52)</f>
        <v/>
      </c>
      <c r="V52" s="76" t="str">
        <f>IF(LEFT('Set UP'!F52)&lt;&gt;"F","",$S52)</f>
        <v/>
      </c>
      <c r="W52" s="257" t="str">
        <f>IF('Set UP'!F52&lt;&gt;"NS","",$S52)</f>
        <v/>
      </c>
      <c r="X52" s="19" t="str">
        <f t="shared" si="4"/>
        <v/>
      </c>
      <c r="Y52" s="287" t="str">
        <f t="shared" si="5"/>
        <v/>
      </c>
      <c r="Z52" s="288" t="str">
        <f t="shared" si="6"/>
        <v/>
      </c>
      <c r="AA52" s="66" t="str">
        <f t="shared" si="8"/>
        <v/>
      </c>
      <c r="AB52" s="67" t="str">
        <f t="shared" si="9"/>
        <v/>
      </c>
      <c r="AC52" s="66" t="str">
        <f t="shared" si="10"/>
        <v/>
      </c>
      <c r="AD52" s="67" t="str">
        <f t="shared" si="11"/>
        <v/>
      </c>
      <c r="AE52" s="66" t="str">
        <f t="shared" si="12"/>
        <v/>
      </c>
      <c r="AF52" s="67" t="str">
        <f t="shared" si="13"/>
        <v/>
      </c>
      <c r="AG52" s="66" t="str">
        <f t="shared" si="14"/>
        <v/>
      </c>
      <c r="AH52" s="67" t="str">
        <f t="shared" si="15"/>
        <v/>
      </c>
      <c r="AI52" s="66" t="str">
        <f t="shared" si="16"/>
        <v/>
      </c>
      <c r="AJ52" s="67" t="str">
        <f t="shared" si="17"/>
        <v/>
      </c>
      <c r="AK52" s="263" t="str">
        <f>IF(OR(J52&lt;&gt;"Finished",AB52=""),"",(1-(S52-'Set UP'!$Z$10)/('Set UP'!$Z$10))*1000)</f>
        <v/>
      </c>
      <c r="AN52" s="18" t="str">
        <f>DQ_Codes!V16</f>
        <v xml:space="preserve"> P914</v>
      </c>
      <c r="AO52" s="18" t="str">
        <f>VLOOKUP(VALUE(MID(AN52,3,LEN(AN52)-2)),DQ_Codes!A:B,2)</f>
        <v>Casualty raised arm outside of the last five metres of the tow, as judged by the casualty head</v>
      </c>
    </row>
    <row r="53" spans="1:41" ht="15" x14ac:dyDescent="0.2">
      <c r="B53" s="2">
        <v>47</v>
      </c>
      <c r="C53" s="123" t="str">
        <f>IF(OR('Set UP'!$C53=0,'Set UP'!$D53=0,'Set UP'!$E53=0,'Set UP'!F53=0),"  --",'Set UP'!C53)</f>
        <v xml:space="preserve">  --</v>
      </c>
      <c r="D53" s="124" t="str">
        <f>IF(OR('Set UP'!$C53=0,'Set UP'!$D53=0,'Set UP'!$E53=0,'Set UP'!F53=0),"  --",'Set UP'!D53&amp;" "&amp;'Set UP'!E53)</f>
        <v xml:space="preserve">  --</v>
      </c>
      <c r="E53" s="124" t="str">
        <f>IF(OR('Set UP'!$C53=0,'Set UP'!$D53=0,'Set UP'!$E53=0,'Set UP'!F53=0,)," --",'Set UP'!F53)</f>
        <v xml:space="preserve"> --</v>
      </c>
      <c r="F53" s="4"/>
      <c r="G53" s="289"/>
      <c r="H53" s="289"/>
      <c r="I53" s="73" t="str">
        <f t="shared" si="7"/>
        <v/>
      </c>
      <c r="J53" s="70"/>
      <c r="K53" s="396"/>
      <c r="L53" s="396"/>
      <c r="M53" s="396"/>
      <c r="N53" s="396"/>
      <c r="O53" s="396"/>
      <c r="P53" s="398">
        <f t="shared" si="1"/>
        <v>0</v>
      </c>
      <c r="Q53" s="398" t="str">
        <f>IF(OR(D53="  --",I53=""),"",IF(AND('Set UP'!G53=0,'Set UP'!H53=0),0,IF(I53-'Set UP'!I53*(1+$Q$3/100)&lt;=0,0,TRUNC((I53-'Set UP'!I53*(1+$Q$3/100))/$P$3))))</f>
        <v/>
      </c>
      <c r="R53" s="73" t="str">
        <f t="shared" si="2"/>
        <v/>
      </c>
      <c r="S53" s="3" t="str">
        <f t="shared" si="3"/>
        <v/>
      </c>
      <c r="T53" s="76" t="str">
        <f>IF('Set UP'!K53&lt;&gt;1,"",$S53)</f>
        <v/>
      </c>
      <c r="U53" s="76" t="str">
        <f>IF('Set UP'!K53&lt;&gt;2,"",$S53)</f>
        <v/>
      </c>
      <c r="V53" s="76" t="str">
        <f>IF(LEFT('Set UP'!F53)&lt;&gt;"F","",$S53)</f>
        <v/>
      </c>
      <c r="W53" s="257" t="str">
        <f>IF('Set UP'!F53&lt;&gt;"NS","",$S53)</f>
        <v/>
      </c>
      <c r="X53" s="19" t="str">
        <f t="shared" si="4"/>
        <v/>
      </c>
      <c r="Y53" s="287" t="str">
        <f t="shared" si="5"/>
        <v/>
      </c>
      <c r="Z53" s="288" t="str">
        <f t="shared" si="6"/>
        <v/>
      </c>
      <c r="AA53" s="66" t="str">
        <f t="shared" si="8"/>
        <v/>
      </c>
      <c r="AB53" s="67" t="str">
        <f t="shared" si="9"/>
        <v/>
      </c>
      <c r="AC53" s="66" t="str">
        <f t="shared" si="10"/>
        <v/>
      </c>
      <c r="AD53" s="67" t="str">
        <f t="shared" si="11"/>
        <v/>
      </c>
      <c r="AE53" s="66" t="str">
        <f t="shared" si="12"/>
        <v/>
      </c>
      <c r="AF53" s="67" t="str">
        <f t="shared" si="13"/>
        <v/>
      </c>
      <c r="AG53" s="66" t="str">
        <f t="shared" si="14"/>
        <v/>
      </c>
      <c r="AH53" s="67" t="str">
        <f t="shared" si="15"/>
        <v/>
      </c>
      <c r="AI53" s="66" t="str">
        <f t="shared" si="16"/>
        <v/>
      </c>
      <c r="AJ53" s="67" t="str">
        <f t="shared" si="17"/>
        <v/>
      </c>
      <c r="AK53" s="263" t="str">
        <f>IF(OR(J53&lt;&gt;"Finished",AB53=""),"",(1-(S53-'Set UP'!$Z$10)/('Set UP'!$Z$10))*1000)</f>
        <v/>
      </c>
      <c r="AN53" s="18" t="str">
        <f>DQ_Codes!V17</f>
        <v xml:space="preserve"> P915</v>
      </c>
      <c r="AO53" s="18" t="str">
        <f>VLOOKUP(VALUE(MID(AN53,3,LEN(AN53)-2)),DQ_Codes!A:B,2)</f>
        <v>Rescuer not immediately releasing the casualty upon touching the finish edge at the end of their 50 m tow.</v>
      </c>
    </row>
    <row r="54" spans="1:41" ht="15.75" thickBot="1" x14ac:dyDescent="0.25">
      <c r="B54" s="373">
        <v>48</v>
      </c>
      <c r="C54" s="374" t="str">
        <f>IF(OR('Set UP'!$C54=0,'Set UP'!$D54=0,'Set UP'!$E54=0,'Set UP'!F54=0),"  --",'Set UP'!C54)</f>
        <v xml:space="preserve">  --</v>
      </c>
      <c r="D54" s="205" t="str">
        <f>IF(OR('Set UP'!$C54=0,'Set UP'!$D54=0,'Set UP'!$E54=0,'Set UP'!F54=0),"  --",'Set UP'!D54&amp;" "&amp;'Set UP'!E54)</f>
        <v xml:space="preserve">  --</v>
      </c>
      <c r="E54" s="205" t="str">
        <f>IF(OR('Set UP'!$C54=0,'Set UP'!$D54=0,'Set UP'!$E54=0,'Set UP'!F54=0,)," --",'Set UP'!F54)</f>
        <v xml:space="preserve"> --</v>
      </c>
      <c r="F54" s="375"/>
      <c r="G54" s="376"/>
      <c r="H54" s="376"/>
      <c r="I54" s="377" t="str">
        <f t="shared" si="7"/>
        <v/>
      </c>
      <c r="J54" s="370"/>
      <c r="K54" s="397"/>
      <c r="L54" s="397"/>
      <c r="M54" s="397"/>
      <c r="N54" s="397"/>
      <c r="O54" s="397"/>
      <c r="P54" s="398">
        <f t="shared" si="1"/>
        <v>0</v>
      </c>
      <c r="Q54" s="399" t="str">
        <f>IF(OR(D54="  --",I54=""),"",IF(AND('Set UP'!G54=0,'Set UP'!H54=0),0,IF(I54-'Set UP'!I54*(1+$Q$3/100)&lt;=0,0,TRUNC((I54-'Set UP'!I54*(1+$Q$3/100))/$P$3))))</f>
        <v/>
      </c>
      <c r="R54" s="377" t="str">
        <f t="shared" si="2"/>
        <v/>
      </c>
      <c r="S54" s="3" t="str">
        <f t="shared" si="3"/>
        <v/>
      </c>
      <c r="T54" s="20" t="str">
        <f>IF('Set UP'!K54&lt;&gt;1,"",$S54)</f>
        <v/>
      </c>
      <c r="U54" s="20" t="str">
        <f>IF('Set UP'!K54&lt;&gt;2,"",$S54)</f>
        <v/>
      </c>
      <c r="V54" s="20" t="str">
        <f>IF(LEFT('Set UP'!F54)&lt;&gt;"F","",$S54)</f>
        <v/>
      </c>
      <c r="W54" s="378" t="str">
        <f>IF('Set UP'!F54&lt;&gt;"NS","",$S54)</f>
        <v/>
      </c>
      <c r="X54" s="379" t="str">
        <f t="shared" si="4"/>
        <v/>
      </c>
      <c r="Y54" s="380" t="str">
        <f t="shared" si="5"/>
        <v/>
      </c>
      <c r="Z54" s="381" t="str">
        <f t="shared" si="6"/>
        <v/>
      </c>
      <c r="AA54" s="66" t="str">
        <f t="shared" si="8"/>
        <v/>
      </c>
      <c r="AB54" s="67" t="str">
        <f t="shared" si="9"/>
        <v/>
      </c>
      <c r="AC54" s="66" t="str">
        <f t="shared" si="10"/>
        <v/>
      </c>
      <c r="AD54" s="67" t="str">
        <f t="shared" si="11"/>
        <v/>
      </c>
      <c r="AE54" s="66" t="str">
        <f t="shared" si="12"/>
        <v/>
      </c>
      <c r="AF54" s="67" t="str">
        <f t="shared" si="13"/>
        <v/>
      </c>
      <c r="AG54" s="66" t="str">
        <f t="shared" si="14"/>
        <v/>
      </c>
      <c r="AH54" s="67" t="str">
        <f t="shared" si="15"/>
        <v/>
      </c>
      <c r="AI54" s="66" t="str">
        <f t="shared" si="16"/>
        <v/>
      </c>
      <c r="AJ54" s="67" t="str">
        <f t="shared" si="17"/>
        <v/>
      </c>
      <c r="AK54" s="263" t="str">
        <f>IF(OR(J54&lt;&gt;"Finished",AB54=""),"",(1-(S54-'Set UP'!$Z$10)/('Set UP'!$Z$10))*1000)</f>
        <v/>
      </c>
      <c r="AN54" s="18"/>
      <c r="AO54" s="18"/>
    </row>
    <row r="55" spans="1:41" ht="13.5" thickTop="1" x14ac:dyDescent="0.2"/>
    <row r="60" spans="1:41" ht="13.5" customHeight="1" x14ac:dyDescent="0.2"/>
    <row r="61" spans="1:41" ht="12.75" hidden="1" customHeight="1" x14ac:dyDescent="0.2">
      <c r="J61" t="s">
        <v>5</v>
      </c>
    </row>
    <row r="62" spans="1:41" ht="14.25" hidden="1" customHeight="1" x14ac:dyDescent="0.2">
      <c r="J62" t="s">
        <v>6</v>
      </c>
    </row>
    <row r="63" spans="1:41" ht="14.25" customHeight="1" x14ac:dyDescent="0.2"/>
    <row r="64" spans="1:41" ht="13.5" customHeight="1" x14ac:dyDescent="0.2"/>
    <row r="65" ht="15" customHeight="1" x14ac:dyDescent="0.2"/>
    <row r="66" ht="12.75" customHeight="1" x14ac:dyDescent="0.2"/>
  </sheetData>
  <sheetProtection algorithmName="SHA-512" hashValue="SVi0kWmoHsd0zxzTNDPSNMR+oy8MQdZwG91dYjgDTzbV9ltYP8R7xKqoURyRh4w8ISaw8laMoD2OAmfUGgwr3A==" saltValue="/ndXAdsYZUXDaS+dmC03XQ==" spinCount="100000" sheet="1" scenarios="1" selectLockedCells="1" autoFilter="0"/>
  <autoFilter ref="D5:E46" xr:uid="{00000000-0009-0000-0000-000009000000}"/>
  <mergeCells count="30">
    <mergeCell ref="AK5:AK6"/>
    <mergeCell ref="B5:B6"/>
    <mergeCell ref="C5:C6"/>
    <mergeCell ref="D5:D6"/>
    <mergeCell ref="E5:E6"/>
    <mergeCell ref="AH5:AH6"/>
    <mergeCell ref="V5:V6"/>
    <mergeCell ref="AE5:AE6"/>
    <mergeCell ref="AF5:AF6"/>
    <mergeCell ref="AD5:AD6"/>
    <mergeCell ref="AA5:AA6"/>
    <mergeCell ref="X5:Z5"/>
    <mergeCell ref="W5:W6"/>
    <mergeCell ref="AI5:AI6"/>
    <mergeCell ref="AJ5:AJ6"/>
    <mergeCell ref="E3:F3"/>
    <mergeCell ref="E4:F4"/>
    <mergeCell ref="AB5:AB6"/>
    <mergeCell ref="AC5:AC6"/>
    <mergeCell ref="AG5:AG6"/>
    <mergeCell ref="J5:J6"/>
    <mergeCell ref="T5:T6"/>
    <mergeCell ref="P5:P6"/>
    <mergeCell ref="S5:S6"/>
    <mergeCell ref="U5:U6"/>
    <mergeCell ref="Q5:Q6"/>
    <mergeCell ref="R5:R6"/>
    <mergeCell ref="I5:I6"/>
    <mergeCell ref="F5:H5"/>
    <mergeCell ref="K5:O5"/>
  </mergeCells>
  <phoneticPr fontId="12" type="noConversion"/>
  <conditionalFormatting sqref="B7:AJ54">
    <cfRule type="expression" dxfId="87" priority="729" stopIfTrue="1">
      <formula>IF($AB7=3,1,0)</formula>
    </cfRule>
    <cfRule type="expression" dxfId="86" priority="730" stopIfTrue="1">
      <formula>IF($AB7=2,1,0)</formula>
    </cfRule>
    <cfRule type="expression" dxfId="85" priority="731" stopIfTrue="1">
      <formula>IF($AB7=1,1,0)</formula>
    </cfRule>
    <cfRule type="expression" priority="732" stopIfTrue="1">
      <formula>IF($E$4="",1,0)</formula>
    </cfRule>
    <cfRule type="expression" dxfId="84" priority="733">
      <formula>IF(SEARCH($E$4,$D7)&gt;0,1,0)</formula>
    </cfRule>
  </conditionalFormatting>
  <conditionalFormatting sqref="AK7:AK54">
    <cfRule type="expression" dxfId="83" priority="739" stopIfTrue="1">
      <formula>IF($AB7=3,1,0)</formula>
    </cfRule>
    <cfRule type="expression" dxfId="82" priority="740" stopIfTrue="1">
      <formula>IF($AB7=2,1,0)</formula>
    </cfRule>
    <cfRule type="expression" dxfId="81" priority="741" stopIfTrue="1">
      <formula>IF($AB7=1,1,0)</formula>
    </cfRule>
    <cfRule type="expression" priority="742" stopIfTrue="1">
      <formula>IF($E$4=0,1,0)</formula>
    </cfRule>
    <cfRule type="expression" dxfId="80" priority="743">
      <formula>IF(SEARCH($E$4,$D7)&gt;0,1,0)</formula>
    </cfRule>
  </conditionalFormatting>
  <conditionalFormatting sqref="F7:H54">
    <cfRule type="expression" dxfId="79" priority="744" stopIfTrue="1">
      <formula>IF($AA7=3,1,0)</formula>
    </cfRule>
    <cfRule type="expression" dxfId="78" priority="745" stopIfTrue="1">
      <formula>IF($AA7=2,1,0)</formula>
    </cfRule>
    <cfRule type="expression" dxfId="77" priority="746" stopIfTrue="1">
      <formula>IF($AA7=1,1,0)</formula>
    </cfRule>
    <cfRule type="expression" priority="747" stopIfTrue="1">
      <formula>IF($E$4="",1,0)</formula>
    </cfRule>
    <cfRule type="expression" dxfId="76" priority="748">
      <formula>IF(SEARCH($E$4,$D7)&gt;0,1,0)</formula>
    </cfRule>
  </conditionalFormatting>
  <dataValidations xWindow="1128" yWindow="193" count="10">
    <dataValidation type="whole" allowBlank="1" showInputMessage="1" showErrorMessage="1" errorTitle="No. Penalties" error="Enter an integer number from 0 - 10." promptTitle="No. Penalties" prompt="Enter an integer from 0 - 10." sqref="P7:P54" xr:uid="{00000000-0002-0000-0900-000000000000}">
      <formula1>0</formula1>
      <formula2>10</formula2>
    </dataValidation>
    <dataValidation type="whole" allowBlank="1" showInputMessage="1" showErrorMessage="1" errorTitle="Penalty" error="Enter an integer from 0-60." promptTitle="Penalty" prompt="Enter a penalty value from 0-60 seconds.  A blank cell is treated as 0 seconds." sqref="P3 R3" xr:uid="{00000000-0002-0000-0900-000001000000}">
      <formula1>0</formula1>
      <formula2>60</formula2>
    </dataValidation>
    <dataValidation type="list" allowBlank="1" showInputMessage="1" showErrorMessage="1" sqref="J7:J54" xr:uid="{00000000-0002-0000-0900-000002000000}">
      <formula1>S_TDQ</formula1>
    </dataValidation>
    <dataValidation allowBlank="1" showErrorMessage="1" sqref="D3" xr:uid="{00000000-0002-0000-0900-000003000000}"/>
    <dataValidation type="whole" allowBlank="1" showInputMessage="1" showErrorMessage="1" errorTitle="1 / 100 Second" error="Enter an integer number from 0-99." promptTitle="1 / 100 Second" prompt="Enter an integer number from 0-99.  Do not leave blank if zero." sqref="H7:H54" xr:uid="{00000000-0002-0000-0900-000004000000}">
      <formula1>0</formula1>
      <formula2>99</formula2>
    </dataValidation>
    <dataValidation type="whole" allowBlank="1" showInputMessage="1" showErrorMessage="1" errorTitle="Seconds" error="Enter an integer number from 0-59." promptTitle="Seconds" prompt="Enter an integer number from 0-59.  Do not leave blank if zero." sqref="G7:G54" xr:uid="{00000000-0002-0000-0900-000005000000}">
      <formula1>0</formula1>
      <formula2>59</formula2>
    </dataValidation>
    <dataValidation type="whole" allowBlank="1" showInputMessage="1" showErrorMessage="1" errorTitle="Minutes" error="Enter an integer number from 0-59." promptTitle="Minutes" prompt="Enter an integer number from 0-59.  A blank cell is treated as zero." sqref="F7:F54" xr:uid="{00000000-0002-0000-0900-000006000000}">
      <formula1>0</formula1>
      <formula2>59</formula2>
    </dataValidation>
    <dataValidation type="list" showInputMessage="1" showErrorMessage="1" sqref="E4" xr:uid="{00000000-0002-0000-0900-000007000000}">
      <formula1>Clubs</formula1>
    </dataValidation>
    <dataValidation allowBlank="1" showInputMessage="1" showErrorMessage="1" errorTitle="Penalty" error="Enter an integer from 0-60." promptTitle="Penalty" prompt="Enter a penalty value from 0-60 seconds.  A blank cell is treated as 0 seconds." sqref="Q3" xr:uid="{00000000-0002-0000-0900-000008000000}"/>
    <dataValidation type="list" allowBlank="1" showInputMessage="1" showErrorMessage="1" sqref="K7:O54" xr:uid="{00000000-0002-0000-0900-000009000000}">
      <formula1>S_TPen</formula1>
    </dataValidation>
  </dataValidations>
  <pageMargins left="0.75" right="0.75" top="1" bottom="1" header="0.5" footer="0.5"/>
  <pageSetup paperSize="9" scale="59" orientation="portrait" horizontalDpi="200" verticalDpi="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pageSetUpPr fitToPage="1"/>
  </sheetPr>
  <dimension ref="A1:AH66"/>
  <sheetViews>
    <sheetView showGridLines="0" zoomScale="75" workbookViewId="0">
      <selection activeCell="E4" sqref="E4:F4"/>
    </sheetView>
  </sheetViews>
  <sheetFormatPr defaultColWidth="9.140625" defaultRowHeight="12.75" x14ac:dyDescent="0.2"/>
  <cols>
    <col min="2" max="2" width="4.28515625" customWidth="1"/>
    <col min="3" max="3" width="6" bestFit="1" customWidth="1"/>
    <col min="4" max="4" width="42.7109375" customWidth="1"/>
    <col min="5" max="5" width="8.28515625" bestFit="1" customWidth="1"/>
    <col min="6" max="8" width="7.7109375" customWidth="1"/>
    <col min="9" max="9" width="11.5703125" style="50" hidden="1" customWidth="1"/>
    <col min="10" max="10" width="22.140625" customWidth="1"/>
    <col min="11" max="11" width="16.85546875" hidden="1" customWidth="1"/>
    <col min="12" max="12" width="16.5703125" style="21" hidden="1" customWidth="1"/>
    <col min="13" max="16" width="12.7109375" style="21" hidden="1" customWidth="1"/>
    <col min="17" max="19" width="7.7109375" style="22" customWidth="1"/>
    <col min="20" max="20" width="11.42578125" style="79" hidden="1" customWidth="1"/>
    <col min="21" max="21" width="15.42578125" style="78" customWidth="1"/>
    <col min="22" max="22" width="16.42578125" style="79" hidden="1" customWidth="1"/>
    <col min="23" max="23" width="11.5703125" style="79" customWidth="1"/>
    <col min="24" max="24" width="16.42578125" style="79" hidden="1" customWidth="1"/>
    <col min="25" max="25" width="11.5703125" style="79" customWidth="1"/>
    <col min="26" max="26" width="16.42578125" style="79" hidden="1" customWidth="1"/>
    <col min="27" max="27" width="11.5703125" style="79" customWidth="1"/>
    <col min="28" max="28" width="11.5703125" style="79" hidden="1" customWidth="1"/>
    <col min="29" max="29" width="11.5703125" style="79" customWidth="1"/>
    <col min="30" max="30" width="13.28515625" style="99" customWidth="1"/>
    <col min="34" max="34" width="73.140625" customWidth="1"/>
  </cols>
  <sheetData>
    <row r="1" spans="1:34" ht="15.75" thickBot="1" x14ac:dyDescent="0.25">
      <c r="A1" s="1"/>
      <c r="B1" s="1"/>
      <c r="C1" s="1"/>
      <c r="D1" s="1"/>
      <c r="E1" s="1"/>
      <c r="F1" s="1"/>
      <c r="G1" s="1"/>
      <c r="H1" s="1"/>
      <c r="I1" s="12"/>
      <c r="J1" s="1"/>
      <c r="K1" s="1"/>
      <c r="L1" s="8"/>
      <c r="M1" s="8"/>
      <c r="N1" s="8"/>
      <c r="O1" s="8"/>
      <c r="P1" s="8"/>
      <c r="Q1" s="9"/>
      <c r="R1" s="9"/>
      <c r="S1" s="9"/>
      <c r="T1" s="77"/>
    </row>
    <row r="2" spans="1:34" ht="32.25" thickTop="1" x14ac:dyDescent="0.25">
      <c r="A2" s="1"/>
      <c r="B2" s="26"/>
      <c r="C2" s="71"/>
      <c r="D2" s="30"/>
      <c r="E2" s="74"/>
      <c r="F2" s="31"/>
      <c r="G2" s="1"/>
      <c r="H2" s="1"/>
      <c r="I2" s="12"/>
      <c r="J2" s="1"/>
      <c r="K2" s="10" t="s">
        <v>15</v>
      </c>
      <c r="L2" s="8"/>
      <c r="M2" s="8"/>
      <c r="N2" s="8"/>
      <c r="O2" s="8"/>
      <c r="P2" s="8"/>
      <c r="Q2" s="9"/>
      <c r="R2" s="9"/>
      <c r="S2" s="9"/>
      <c r="T2" s="77"/>
    </row>
    <row r="3" spans="1:34" ht="26.25" x14ac:dyDescent="0.4">
      <c r="A3" s="1"/>
      <c r="B3" s="33"/>
      <c r="C3" s="38"/>
      <c r="D3" s="81" t="str">
        <f>'Set UP'!Q11</f>
        <v>Medley</v>
      </c>
      <c r="E3" s="444" t="s">
        <v>273</v>
      </c>
      <c r="F3" s="445"/>
      <c r="G3" s="1"/>
      <c r="H3" s="1"/>
      <c r="I3" s="12"/>
      <c r="J3" s="1"/>
      <c r="K3" s="24">
        <v>15</v>
      </c>
      <c r="L3" s="8"/>
      <c r="M3" s="8"/>
      <c r="N3" s="8"/>
      <c r="O3" s="8"/>
      <c r="P3" s="8"/>
      <c r="Q3" s="11"/>
      <c r="R3" s="11"/>
      <c r="S3" s="11"/>
      <c r="T3" s="77"/>
    </row>
    <row r="4" spans="1:34" ht="20.25" customHeight="1" thickBot="1" x14ac:dyDescent="0.3">
      <c r="B4" s="27"/>
      <c r="C4" s="72"/>
      <c r="D4" s="75"/>
      <c r="E4" s="446"/>
      <c r="F4" s="447"/>
      <c r="G4" s="1"/>
      <c r="H4" s="1"/>
      <c r="I4" s="12"/>
      <c r="J4" s="1"/>
      <c r="K4" s="23"/>
      <c r="L4" s="12"/>
      <c r="M4" s="8"/>
      <c r="N4" s="8"/>
      <c r="O4" s="8"/>
      <c r="P4" s="8"/>
      <c r="Q4" s="1"/>
      <c r="R4" s="1"/>
      <c r="S4" s="1"/>
      <c r="T4" s="77"/>
      <c r="U4" s="80"/>
    </row>
    <row r="5" spans="1:34" ht="16.5" customHeight="1" thickTop="1" x14ac:dyDescent="0.2">
      <c r="A5" s="1"/>
      <c r="B5" s="498"/>
      <c r="C5" s="500" t="s">
        <v>96</v>
      </c>
      <c r="D5" s="501" t="s">
        <v>0</v>
      </c>
      <c r="E5" s="500" t="s">
        <v>102</v>
      </c>
      <c r="F5" s="493" t="s">
        <v>3</v>
      </c>
      <c r="G5" s="494"/>
      <c r="H5" s="494"/>
      <c r="I5" s="491"/>
      <c r="J5" s="484" t="s">
        <v>4</v>
      </c>
      <c r="K5" s="509" t="s">
        <v>14</v>
      </c>
      <c r="L5" s="485" t="s">
        <v>100</v>
      </c>
      <c r="M5" s="485" t="s">
        <v>165</v>
      </c>
      <c r="N5" s="485" t="s">
        <v>166</v>
      </c>
      <c r="O5" s="485" t="s">
        <v>204</v>
      </c>
      <c r="P5" s="506" t="s">
        <v>371</v>
      </c>
      <c r="Q5" s="504" t="s">
        <v>1</v>
      </c>
      <c r="R5" s="505"/>
      <c r="S5" s="505"/>
      <c r="T5" s="481" t="s">
        <v>97</v>
      </c>
      <c r="U5" s="479" t="s">
        <v>99</v>
      </c>
      <c r="V5" s="481" t="s">
        <v>167</v>
      </c>
      <c r="W5" s="481" t="s">
        <v>170</v>
      </c>
      <c r="X5" s="482" t="s">
        <v>168</v>
      </c>
      <c r="Y5" s="481" t="s">
        <v>169</v>
      </c>
      <c r="Z5" s="482" t="s">
        <v>203</v>
      </c>
      <c r="AA5" s="481" t="s">
        <v>201</v>
      </c>
      <c r="AB5" s="507" t="s">
        <v>372</v>
      </c>
      <c r="AC5" s="508" t="s">
        <v>373</v>
      </c>
      <c r="AD5" s="477" t="s">
        <v>318</v>
      </c>
      <c r="AG5" s="402" t="s">
        <v>550</v>
      </c>
      <c r="AH5" s="402" t="s">
        <v>551</v>
      </c>
    </row>
    <row r="6" spans="1:34" s="18" customFormat="1" ht="31.5" x14ac:dyDescent="0.2">
      <c r="A6" s="13"/>
      <c r="B6" s="499"/>
      <c r="C6" s="486"/>
      <c r="D6" s="502"/>
      <c r="E6" s="503"/>
      <c r="F6" s="14" t="s">
        <v>9</v>
      </c>
      <c r="G6" s="14" t="s">
        <v>7</v>
      </c>
      <c r="H6" s="15" t="s">
        <v>8</v>
      </c>
      <c r="I6" s="492"/>
      <c r="J6" s="480"/>
      <c r="K6" s="480"/>
      <c r="L6" s="489"/>
      <c r="M6" s="486"/>
      <c r="N6" s="486"/>
      <c r="O6" s="486"/>
      <c r="P6" s="486"/>
      <c r="Q6" s="16" t="s">
        <v>9</v>
      </c>
      <c r="R6" s="14" t="s">
        <v>7</v>
      </c>
      <c r="S6" s="17" t="s">
        <v>16</v>
      </c>
      <c r="T6" s="480"/>
      <c r="U6" s="480"/>
      <c r="V6" s="480"/>
      <c r="W6" s="480"/>
      <c r="X6" s="483"/>
      <c r="Y6" s="480"/>
      <c r="Z6" s="483"/>
      <c r="AA6" s="480"/>
      <c r="AB6" s="483"/>
      <c r="AC6" s="480"/>
      <c r="AD6" s="478"/>
      <c r="AG6" s="18" t="str">
        <f>DQ_Codes!Q3</f>
        <v>DQ1</v>
      </c>
      <c r="AH6" s="18" t="str">
        <f>VLOOKUP(VALUE(MID(AG6,3,LEN(AG6)-2)),DQ_Codes!A:B,2)</f>
        <v>Not completing the event in accordance with the event description or general rules.</v>
      </c>
    </row>
    <row r="7" spans="1:34" ht="15" x14ac:dyDescent="0.2">
      <c r="A7" s="1"/>
      <c r="B7" s="2">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65"/>
      <c r="G7" s="268"/>
      <c r="H7" s="268"/>
      <c r="I7" s="73" t="str">
        <f t="shared" ref="I7" si="0">IF(AND(ISBLANK(F7),ISBLANK(G7),ISBLANK(H7)),"",(F7*60)+G7+(H7/100))</f>
        <v/>
      </c>
      <c r="J7" s="70"/>
      <c r="K7" s="25"/>
      <c r="L7" s="3" t="str">
        <f>IF(D7="  --","",IF(LEFT(J7,2)="DQ","Disqualified",IF(J7="Finished",IF(OR(G7="",H7=""),"",I7+(K7*$K$3)),"")))</f>
        <v/>
      </c>
      <c r="M7" s="76" t="str">
        <f>IF('Set UP'!K7&lt;&gt;1,"",$L7)</f>
        <v/>
      </c>
      <c r="N7" s="76" t="str">
        <f>IF('Set UP'!K7&lt;&gt;2,"",$L7)</f>
        <v/>
      </c>
      <c r="O7" s="76" t="str">
        <f>IF('Set UP'!F7&lt;&gt;"F","",$L7)</f>
        <v/>
      </c>
      <c r="P7" s="257" t="str">
        <f>IF('Set UP'!F7&lt;&gt;"NS","",$L7)</f>
        <v/>
      </c>
      <c r="Q7" s="19" t="str">
        <f t="shared" ref="Q7" si="1">IF(D7="  --","",IF(L7="Disqualified","DQ",IF(L7="","",INT(L7/60))))</f>
        <v/>
      </c>
      <c r="R7" s="287" t="str">
        <f t="shared" ref="R7" si="2">IF(D7="  --","", IF(L7="Disqualified","",IF(L7="","",INT(L7-(Q7*60)))))</f>
        <v/>
      </c>
      <c r="S7" s="288" t="str">
        <f t="shared" ref="S7" si="3">IF(D7="  --","", IF(L7="Disqualified","",IF(L7="","",100*(L7-((Q7*60)+R7)))))</f>
        <v/>
      </c>
      <c r="T7" s="66" t="str">
        <f>IF(OR(L7="Disqualified",L7=""),"",RANK(L7,$L$7:$L$54,1))</f>
        <v/>
      </c>
      <c r="U7" s="67" t="str">
        <f>IF(L7="Disqualified",MAX($T$7:$T$54)+1,T7)</f>
        <v/>
      </c>
      <c r="V7" s="66" t="str">
        <f>IF(OR($M7="Disqualified",$M7=""),"",RANK($M7,$M$7:$M$54,1))</f>
        <v/>
      </c>
      <c r="W7" s="67" t="str">
        <f>IF($M7="Disqualified",MAX($V$7:$V$54)+1,V7)</f>
        <v/>
      </c>
      <c r="X7" s="66" t="str">
        <f>IF(OR($N7="Disqualified",$N7=""),"",RANK($N7,$N$7:$N$54,1))</f>
        <v/>
      </c>
      <c r="Y7" s="67" t="str">
        <f>IF($N7="Disqualified",MAX($X$7:$X$54)+1,X7)</f>
        <v/>
      </c>
      <c r="Z7" s="66" t="str">
        <f>IF(OR($O7="Disqualified",$O7=""),"",RANK($O7,$O$7:$O$54,1))</f>
        <v/>
      </c>
      <c r="AA7" s="67" t="str">
        <f>IF($O7="Disqualified",MAX($Z$7:$Z$54)+1,Z7)</f>
        <v/>
      </c>
      <c r="AB7" s="69" t="str">
        <f>IF(OR($P7="Disqualified",$P7=""),"",RANK($P7,$P$7:$P$54,1))</f>
        <v/>
      </c>
      <c r="AC7" s="69" t="str">
        <f>IF($P7="Disqualified",MAX($AB$7:$AB$54)+1,AB7)</f>
        <v/>
      </c>
      <c r="AD7" s="264" t="str">
        <f>IF(OR(J7&lt;&gt;"Finished",U7=""),"",(1-(L7-'Set UP'!$Z$11)/('Set UP'!$Z$11))*1000)</f>
        <v/>
      </c>
      <c r="AG7" s="18" t="str">
        <f>DQ_Codes!Q4</f>
        <v>DQ2</v>
      </c>
      <c r="AH7" s="18" t="str">
        <f>VLOOKUP(VALUE(MID(AG7,3,LEN(AG7)-2)),DQ_Codes!A:B,2)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row>
    <row r="8" spans="1:34" ht="15" x14ac:dyDescent="0.2">
      <c r="A8" s="1"/>
      <c r="B8" s="2">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65"/>
      <c r="G8" s="268"/>
      <c r="H8" s="268"/>
      <c r="I8" s="73" t="str">
        <f t="shared" ref="I8:I52" si="4">IF(AND(ISBLANK(F8),ISBLANK(G8),ISBLANK(H8)),"",(F8*60)+G8+(H8/100))</f>
        <v/>
      </c>
      <c r="J8" s="395"/>
      <c r="K8" s="25"/>
      <c r="L8" s="3" t="str">
        <f t="shared" ref="L8:L54" si="5">IF(D8="  --","",IF(LEFT(J8,2)="DQ","Disqualified",IF(J8="Finished",IF(OR(G8="",H8=""),"",I8+(K8*$K$3)),"")))</f>
        <v/>
      </c>
      <c r="M8" s="76" t="str">
        <f>IF('Set UP'!K8&lt;&gt;1,"",$L8)</f>
        <v/>
      </c>
      <c r="N8" s="76" t="str">
        <f>IF('Set UP'!K8&lt;&gt;2,"",$L8)</f>
        <v/>
      </c>
      <c r="O8" s="76" t="str">
        <f>IF('Set UP'!F8&lt;&gt;"F","",$L8)</f>
        <v/>
      </c>
      <c r="P8" s="257" t="str">
        <f>IF('Set UP'!F8&lt;&gt;"NS","",$L8)</f>
        <v/>
      </c>
      <c r="Q8" s="19" t="str">
        <f t="shared" ref="Q8:Q52" si="6">IF(D8="  --","",IF(L8="Disqualified","DQ",IF(L8="","",INT(L8/60))))</f>
        <v/>
      </c>
      <c r="R8" s="287" t="str">
        <f t="shared" ref="R8:R52" si="7">IF(D8="  --","", IF(L8="Disqualified","",IF(L8="","",INT(L8-(Q8*60)))))</f>
        <v/>
      </c>
      <c r="S8" s="288" t="str">
        <f t="shared" ref="S8:S52" si="8">IF(D8="  --","", IF(L8="Disqualified","",IF(L8="","",100*(L8-((Q8*60)+R8)))))</f>
        <v/>
      </c>
      <c r="T8" s="66" t="str">
        <f t="shared" ref="T8:T54" si="9">IF(OR(L8="Disqualified",L8=""),"",RANK(L8,$L$7:$L$54,1))</f>
        <v/>
      </c>
      <c r="U8" s="67" t="str">
        <f t="shared" ref="U8:U54" si="10">IF(L8="Disqualified",MAX($T$7:$T$54)+1,T8)</f>
        <v/>
      </c>
      <c r="V8" s="66" t="str">
        <f t="shared" ref="V8:V54" si="11">IF(OR($M8="Disqualified",$M8=""),"",RANK($M8,$M$7:$M$54,1))</f>
        <v/>
      </c>
      <c r="W8" s="67" t="str">
        <f t="shared" ref="W8:W54" si="12">IF($M8="Disqualified",MAX($V$7:$V$54)+1,V8)</f>
        <v/>
      </c>
      <c r="X8" s="66" t="str">
        <f t="shared" ref="X8:X54" si="13">IF(OR($N8="Disqualified",$N8=""),"",RANK($N8,$N$7:$N$54,1))</f>
        <v/>
      </c>
      <c r="Y8" s="67" t="str">
        <f t="shared" ref="Y8:Y54" si="14">IF($N8="Disqualified",MAX($X$7:$X$54)+1,X8)</f>
        <v/>
      </c>
      <c r="Z8" s="66" t="str">
        <f t="shared" ref="Z8:Z54" si="15">IF(OR($O8="Disqualified",$O8=""),"",RANK($O8,$O$7:$O$54,1))</f>
        <v/>
      </c>
      <c r="AA8" s="67" t="str">
        <f t="shared" ref="AA8:AA54" si="16">IF($O8="Disqualified",MAX($Z$7:$Z$54)+1,Z8)</f>
        <v/>
      </c>
      <c r="AB8" s="69" t="str">
        <f t="shared" ref="AB8:AB54" si="17">IF(OR($P8="Disqualified",$P8=""),"",RANK($P8,$P$7:$P$54,1))</f>
        <v/>
      </c>
      <c r="AC8" s="69" t="str">
        <f t="shared" ref="AC8:AC54" si="18">IF($P8="Disqualified",MAX($AB$7:$AB$54)+1,AB8)</f>
        <v/>
      </c>
      <c r="AD8" s="264" t="str">
        <f>IF(OR(J8&lt;&gt;"Finished",U8=""),"",(1-(L8-'Set UP'!$Z$11)/('Set UP'!$Z$11))*1000)</f>
        <v/>
      </c>
      <c r="AG8" s="18" t="str">
        <f>DQ_Codes!Q5</f>
        <v>DQ3</v>
      </c>
      <c r="AH8" s="18" t="str">
        <f>VLOOKUP(VALUE(MID(AG8,3,LEN(AG8)-2)),DQ_Codes!A:B,2)</f>
        <v xml:space="preserve">Competitors may not be permitted to start in an event if they are late reporting to the marshalling area. </v>
      </c>
    </row>
    <row r="9" spans="1:34" ht="15" x14ac:dyDescent="0.2">
      <c r="A9" s="1"/>
      <c r="B9" s="2">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65"/>
      <c r="G9" s="268"/>
      <c r="H9" s="268"/>
      <c r="I9" s="73" t="str">
        <f t="shared" si="4"/>
        <v/>
      </c>
      <c r="J9" s="395"/>
      <c r="K9" s="25"/>
      <c r="L9" s="3" t="str">
        <f t="shared" si="5"/>
        <v/>
      </c>
      <c r="M9" s="76" t="str">
        <f>IF('Set UP'!K9&lt;&gt;1,"",$L9)</f>
        <v/>
      </c>
      <c r="N9" s="76" t="str">
        <f>IF('Set UP'!K9&lt;&gt;2,"",$L9)</f>
        <v/>
      </c>
      <c r="O9" s="76" t="str">
        <f>IF('Set UP'!F9&lt;&gt;"F","",$L9)</f>
        <v/>
      </c>
      <c r="P9" s="257" t="str">
        <f>IF('Set UP'!F9&lt;&gt;"NS","",$L9)</f>
        <v/>
      </c>
      <c r="Q9" s="19" t="str">
        <f t="shared" si="6"/>
        <v/>
      </c>
      <c r="R9" s="287" t="str">
        <f t="shared" si="7"/>
        <v/>
      </c>
      <c r="S9" s="288" t="str">
        <f t="shared" si="8"/>
        <v/>
      </c>
      <c r="T9" s="66" t="str">
        <f t="shared" si="9"/>
        <v/>
      </c>
      <c r="U9" s="67" t="str">
        <f t="shared" si="10"/>
        <v/>
      </c>
      <c r="V9" s="66" t="str">
        <f t="shared" si="11"/>
        <v/>
      </c>
      <c r="W9" s="67" t="str">
        <f t="shared" si="12"/>
        <v/>
      </c>
      <c r="X9" s="66" t="str">
        <f t="shared" si="13"/>
        <v/>
      </c>
      <c r="Y9" s="67" t="str">
        <f t="shared" si="14"/>
        <v/>
      </c>
      <c r="Z9" s="66" t="str">
        <f t="shared" si="15"/>
        <v/>
      </c>
      <c r="AA9" s="67" t="str">
        <f t="shared" si="16"/>
        <v/>
      </c>
      <c r="AB9" s="69" t="str">
        <f t="shared" si="17"/>
        <v/>
      </c>
      <c r="AC9" s="69" t="str">
        <f t="shared" si="18"/>
        <v/>
      </c>
      <c r="AD9" s="264" t="str">
        <f>IF(OR(J9&lt;&gt;"Finished",U9=""),"",(1-(L9-'Set UP'!$Z$11)/('Set UP'!$Z$11))*1000)</f>
        <v/>
      </c>
      <c r="AG9" s="18" t="str">
        <f>DQ_Codes!Q6</f>
        <v>DQ4</v>
      </c>
      <c r="AH9" s="18" t="str">
        <f>VLOOKUP(VALUE(MID(AG9,3,LEN(AG9)-2)),DQ_Codes!A:B,2)</f>
        <v xml:space="preserve">A competitor or team absent from the start of an event shall be disqualified </v>
      </c>
    </row>
    <row r="10" spans="1:34" ht="15" x14ac:dyDescent="0.2">
      <c r="A10" s="1"/>
      <c r="B10" s="2">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65"/>
      <c r="G10" s="268"/>
      <c r="H10" s="268"/>
      <c r="I10" s="73" t="str">
        <f t="shared" si="4"/>
        <v/>
      </c>
      <c r="J10" s="395"/>
      <c r="K10" s="25"/>
      <c r="L10" s="3" t="str">
        <f t="shared" si="5"/>
        <v/>
      </c>
      <c r="M10" s="76" t="str">
        <f>IF('Set UP'!K10&lt;&gt;1,"",$L10)</f>
        <v/>
      </c>
      <c r="N10" s="76" t="str">
        <f>IF('Set UP'!K10&lt;&gt;2,"",$L10)</f>
        <v/>
      </c>
      <c r="O10" s="76" t="str">
        <f>IF('Set UP'!F10&lt;&gt;"F","",$L10)</f>
        <v/>
      </c>
      <c r="P10" s="257" t="str">
        <f>IF('Set UP'!F10&lt;&gt;"NS","",$L10)</f>
        <v/>
      </c>
      <c r="Q10" s="19" t="str">
        <f t="shared" si="6"/>
        <v/>
      </c>
      <c r="R10" s="287" t="str">
        <f t="shared" si="7"/>
        <v/>
      </c>
      <c r="S10" s="288" t="str">
        <f t="shared" si="8"/>
        <v/>
      </c>
      <c r="T10" s="66" t="str">
        <f t="shared" si="9"/>
        <v/>
      </c>
      <c r="U10" s="67" t="str">
        <f t="shared" si="10"/>
        <v/>
      </c>
      <c r="V10" s="66" t="str">
        <f t="shared" si="11"/>
        <v/>
      </c>
      <c r="W10" s="67" t="str">
        <f t="shared" si="12"/>
        <v/>
      </c>
      <c r="X10" s="66" t="str">
        <f t="shared" si="13"/>
        <v/>
      </c>
      <c r="Y10" s="67" t="str">
        <f t="shared" si="14"/>
        <v/>
      </c>
      <c r="Z10" s="66" t="str">
        <f t="shared" si="15"/>
        <v/>
      </c>
      <c r="AA10" s="67" t="str">
        <f t="shared" si="16"/>
        <v/>
      </c>
      <c r="AB10" s="69" t="str">
        <f t="shared" si="17"/>
        <v/>
      </c>
      <c r="AC10" s="69" t="str">
        <f t="shared" si="18"/>
        <v/>
      </c>
      <c r="AD10" s="264" t="str">
        <f>IF(OR(J10&lt;&gt;"Finished",U10=""),"",(1-(L10-'Set UP'!$Z$11)/('Set UP'!$Z$11))*1000)</f>
        <v/>
      </c>
      <c r="AG10" s="18" t="str">
        <f>DQ_Codes!Q7</f>
        <v>DQ5</v>
      </c>
      <c r="AH10" s="18" t="str">
        <f>VLOOKUP(VALUE(MID(AG10,3,LEN(AG10)-2)),DQ_Codes!A:B,2)</f>
        <v xml:space="preserve">Activities that result in wilful damage to the venue sites, accommodation sites or the property of others will result in disqualification of the individuals involved from competition. </v>
      </c>
    </row>
    <row r="11" spans="1:34" ht="15" x14ac:dyDescent="0.2">
      <c r="A11" s="1"/>
      <c r="B11" s="2">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65"/>
      <c r="G11" s="268"/>
      <c r="H11" s="268"/>
      <c r="I11" s="73" t="str">
        <f t="shared" si="4"/>
        <v/>
      </c>
      <c r="J11" s="395"/>
      <c r="K11" s="25"/>
      <c r="L11" s="3" t="str">
        <f t="shared" si="5"/>
        <v/>
      </c>
      <c r="M11" s="76" t="str">
        <f>IF('Set UP'!K11&lt;&gt;1,"",$L11)</f>
        <v/>
      </c>
      <c r="N11" s="76" t="str">
        <f>IF('Set UP'!K11&lt;&gt;2,"",$L11)</f>
        <v/>
      </c>
      <c r="O11" s="76" t="str">
        <f>IF('Set UP'!F11&lt;&gt;"F","",$L11)</f>
        <v/>
      </c>
      <c r="P11" s="257" t="str">
        <f>IF('Set UP'!F11&lt;&gt;"NS","",$L11)</f>
        <v/>
      </c>
      <c r="Q11" s="19" t="str">
        <f t="shared" si="6"/>
        <v/>
      </c>
      <c r="R11" s="287" t="str">
        <f t="shared" si="7"/>
        <v/>
      </c>
      <c r="S11" s="288" t="str">
        <f t="shared" si="8"/>
        <v/>
      </c>
      <c r="T11" s="66" t="str">
        <f t="shared" si="9"/>
        <v/>
      </c>
      <c r="U11" s="67" t="str">
        <f t="shared" si="10"/>
        <v/>
      </c>
      <c r="V11" s="66" t="str">
        <f t="shared" si="11"/>
        <v/>
      </c>
      <c r="W11" s="67" t="str">
        <f t="shared" si="12"/>
        <v/>
      </c>
      <c r="X11" s="66" t="str">
        <f t="shared" si="13"/>
        <v/>
      </c>
      <c r="Y11" s="67" t="str">
        <f t="shared" si="14"/>
        <v/>
      </c>
      <c r="Z11" s="66" t="str">
        <f t="shared" si="15"/>
        <v/>
      </c>
      <c r="AA11" s="67" t="str">
        <f t="shared" si="16"/>
        <v/>
      </c>
      <c r="AB11" s="69" t="str">
        <f t="shared" si="17"/>
        <v/>
      </c>
      <c r="AC11" s="69" t="str">
        <f t="shared" si="18"/>
        <v/>
      </c>
      <c r="AD11" s="264" t="str">
        <f>IF(OR(J11&lt;&gt;"Finished",U11=""),"",(1-(L11-'Set UP'!$Z$11)/('Set UP'!$Z$11))*1000)</f>
        <v/>
      </c>
      <c r="AG11" s="18" t="str">
        <f>DQ_Codes!Q8</f>
        <v>DQ6</v>
      </c>
      <c r="AH11" s="18" t="str">
        <f>VLOOKUP(VALUE(MID(AG11,3,LEN(AG11)-2)),DQ_Codes!A:B,2)</f>
        <v xml:space="preserve">Abuse of officials may result in disqualification from the competition. </v>
      </c>
    </row>
    <row r="12" spans="1:34" ht="15" x14ac:dyDescent="0.2">
      <c r="A12" s="1"/>
      <c r="B12" s="2">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65"/>
      <c r="G12" s="268"/>
      <c r="H12" s="268"/>
      <c r="I12" s="73" t="str">
        <f t="shared" si="4"/>
        <v/>
      </c>
      <c r="J12" s="395"/>
      <c r="K12" s="25"/>
      <c r="L12" s="3" t="str">
        <f t="shared" si="5"/>
        <v/>
      </c>
      <c r="M12" s="76" t="str">
        <f>IF('Set UP'!K12&lt;&gt;1,"",$L12)</f>
        <v/>
      </c>
      <c r="N12" s="76" t="str">
        <f>IF('Set UP'!K12&lt;&gt;2,"",$L12)</f>
        <v/>
      </c>
      <c r="O12" s="76" t="str">
        <f>IF('Set UP'!F12&lt;&gt;"F","",$L12)</f>
        <v/>
      </c>
      <c r="P12" s="257" t="str">
        <f>IF('Set UP'!F12&lt;&gt;"NS","",$L12)</f>
        <v/>
      </c>
      <c r="Q12" s="19" t="str">
        <f t="shared" si="6"/>
        <v/>
      </c>
      <c r="R12" s="287" t="str">
        <f t="shared" si="7"/>
        <v/>
      </c>
      <c r="S12" s="288" t="str">
        <f t="shared" si="8"/>
        <v/>
      </c>
      <c r="T12" s="66" t="str">
        <f t="shared" si="9"/>
        <v/>
      </c>
      <c r="U12" s="67" t="str">
        <f t="shared" si="10"/>
        <v/>
      </c>
      <c r="V12" s="66" t="str">
        <f t="shared" si="11"/>
        <v/>
      </c>
      <c r="W12" s="67" t="str">
        <f t="shared" si="12"/>
        <v/>
      </c>
      <c r="X12" s="66" t="str">
        <f t="shared" si="13"/>
        <v/>
      </c>
      <c r="Y12" s="67" t="str">
        <f t="shared" si="14"/>
        <v/>
      </c>
      <c r="Z12" s="66" t="str">
        <f t="shared" si="15"/>
        <v/>
      </c>
      <c r="AA12" s="67" t="str">
        <f t="shared" si="16"/>
        <v/>
      </c>
      <c r="AB12" s="69" t="str">
        <f t="shared" si="17"/>
        <v/>
      </c>
      <c r="AC12" s="69" t="str">
        <f t="shared" si="18"/>
        <v/>
      </c>
      <c r="AD12" s="264" t="str">
        <f>IF(OR(J12&lt;&gt;"Finished",U12=""),"",(1-(L12-'Set UP'!$Z$11)/('Set UP'!$Z$11))*1000)</f>
        <v/>
      </c>
      <c r="AG12" s="18" t="str">
        <f>DQ_Codes!Q9</f>
        <v>DQ7</v>
      </c>
      <c r="AH12" s="18" t="str">
        <f>VLOOKUP(VALUE(MID(AG12,3,LEN(AG12)-2)),DQ_Codes!A:B,2)</f>
        <v xml:space="preserve">Using sticky, tacky or adhesive substances (liquid, solid or aerosol) on hands or feet, or on the manikin or rescue tube to improve grip or push off the bottom of the pool. </v>
      </c>
    </row>
    <row r="13" spans="1:34" ht="15" x14ac:dyDescent="0.2">
      <c r="A13" s="1"/>
      <c r="B13" s="2">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65"/>
      <c r="G13" s="268"/>
      <c r="H13" s="268"/>
      <c r="I13" s="73" t="str">
        <f t="shared" si="4"/>
        <v/>
      </c>
      <c r="J13" s="395"/>
      <c r="K13" s="25"/>
      <c r="L13" s="3" t="str">
        <f t="shared" si="5"/>
        <v/>
      </c>
      <c r="M13" s="76" t="str">
        <f>IF('Set UP'!K13&lt;&gt;1,"",$L13)</f>
        <v/>
      </c>
      <c r="N13" s="76" t="str">
        <f>IF('Set UP'!K13&lt;&gt;2,"",$L13)</f>
        <v/>
      </c>
      <c r="O13" s="76" t="str">
        <f>IF('Set UP'!F13&lt;&gt;"F","",$L13)</f>
        <v/>
      </c>
      <c r="P13" s="257" t="str">
        <f>IF('Set UP'!F13&lt;&gt;"NS","",$L13)</f>
        <v/>
      </c>
      <c r="Q13" s="19" t="str">
        <f t="shared" si="6"/>
        <v/>
      </c>
      <c r="R13" s="287" t="str">
        <f t="shared" si="7"/>
        <v/>
      </c>
      <c r="S13" s="288" t="str">
        <f t="shared" si="8"/>
        <v/>
      </c>
      <c r="T13" s="66" t="str">
        <f t="shared" si="9"/>
        <v/>
      </c>
      <c r="U13" s="67" t="str">
        <f t="shared" si="10"/>
        <v/>
      </c>
      <c r="V13" s="66" t="str">
        <f t="shared" si="11"/>
        <v/>
      </c>
      <c r="W13" s="67" t="str">
        <f t="shared" si="12"/>
        <v/>
      </c>
      <c r="X13" s="66" t="str">
        <f t="shared" si="13"/>
        <v/>
      </c>
      <c r="Y13" s="67" t="str">
        <f t="shared" si="14"/>
        <v/>
      </c>
      <c r="Z13" s="66" t="str">
        <f t="shared" si="15"/>
        <v/>
      </c>
      <c r="AA13" s="67" t="str">
        <f t="shared" si="16"/>
        <v/>
      </c>
      <c r="AB13" s="69" t="str">
        <f t="shared" si="17"/>
        <v/>
      </c>
      <c r="AC13" s="69" t="str">
        <f t="shared" si="18"/>
        <v/>
      </c>
      <c r="AD13" s="264" t="str">
        <f>IF(OR(J13&lt;&gt;"Finished",U13=""),"",(1-(L13-'Set UP'!$Z$11)/('Set UP'!$Z$11))*1000)</f>
        <v/>
      </c>
      <c r="AG13" s="18" t="str">
        <f>DQ_Codes!Q10</f>
        <v>DQ8</v>
      </c>
      <c r="AH13" s="18" t="str">
        <f>VLOOKUP(VALUE(MID(AG13,3,LEN(AG13)-2)),DQ_Codes!A:B,2)</f>
        <v xml:space="preserve">Competitors shall not take assistance from the pool bottom except where specifically allowed (e.g., 4 x 50 m Obstacle Relay, 4 x 25 m Manikin Carry Relay, 4 x 50 m Swim and 50 m Tow Relay). </v>
      </c>
    </row>
    <row r="14" spans="1:34" ht="15" x14ac:dyDescent="0.2">
      <c r="A14" s="1"/>
      <c r="B14" s="2">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65"/>
      <c r="G14" s="268"/>
      <c r="H14" s="268"/>
      <c r="I14" s="73" t="str">
        <f t="shared" si="4"/>
        <v/>
      </c>
      <c r="J14" s="395"/>
      <c r="K14" s="25"/>
      <c r="L14" s="3" t="str">
        <f t="shared" si="5"/>
        <v/>
      </c>
      <c r="M14" s="76" t="str">
        <f>IF('Set UP'!K14&lt;&gt;1,"",$L14)</f>
        <v/>
      </c>
      <c r="N14" s="76" t="str">
        <f>IF('Set UP'!K14&lt;&gt;2,"",$L14)</f>
        <v/>
      </c>
      <c r="O14" s="76" t="str">
        <f>IF('Set UP'!F14&lt;&gt;"F","",$L14)</f>
        <v/>
      </c>
      <c r="P14" s="257" t="str">
        <f>IF('Set UP'!F14&lt;&gt;"NS","",$L14)</f>
        <v/>
      </c>
      <c r="Q14" s="19" t="str">
        <f t="shared" si="6"/>
        <v/>
      </c>
      <c r="R14" s="287" t="str">
        <f t="shared" si="7"/>
        <v/>
      </c>
      <c r="S14" s="288" t="str">
        <f t="shared" si="8"/>
        <v/>
      </c>
      <c r="T14" s="66" t="str">
        <f t="shared" si="9"/>
        <v/>
      </c>
      <c r="U14" s="67" t="str">
        <f t="shared" si="10"/>
        <v/>
      </c>
      <c r="V14" s="66" t="str">
        <f t="shared" si="11"/>
        <v/>
      </c>
      <c r="W14" s="67" t="str">
        <f t="shared" si="12"/>
        <v/>
      </c>
      <c r="X14" s="66" t="str">
        <f t="shared" si="13"/>
        <v/>
      </c>
      <c r="Y14" s="67" t="str">
        <f t="shared" si="14"/>
        <v/>
      </c>
      <c r="Z14" s="66" t="str">
        <f t="shared" si="15"/>
        <v/>
      </c>
      <c r="AA14" s="67" t="str">
        <f t="shared" si="16"/>
        <v/>
      </c>
      <c r="AB14" s="69" t="str">
        <f t="shared" si="17"/>
        <v/>
      </c>
      <c r="AC14" s="69" t="str">
        <f t="shared" si="18"/>
        <v/>
      </c>
      <c r="AD14" s="264" t="str">
        <f>IF(OR(J14&lt;&gt;"Finished",U14=""),"",(1-(L14-'Set UP'!$Z$11)/('Set UP'!$Z$11))*1000)</f>
        <v/>
      </c>
      <c r="AG14" s="18" t="str">
        <f>DQ_Codes!Q11</f>
        <v>DQ9</v>
      </c>
      <c r="AH14" s="18" t="str">
        <f>VLOOKUP(VALUE(MID(AG14,3,LEN(AG14)-2)),DQ_Codes!A:B,2)</f>
        <v>Leaving the water after an event before permission is given by the offcial</v>
      </c>
    </row>
    <row r="15" spans="1:34" ht="15" x14ac:dyDescent="0.2">
      <c r="A15" s="1"/>
      <c r="B15" s="2">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65"/>
      <c r="G15" s="268"/>
      <c r="H15" s="268"/>
      <c r="I15" s="73" t="str">
        <f t="shared" si="4"/>
        <v/>
      </c>
      <c r="J15" s="395"/>
      <c r="K15" s="25"/>
      <c r="L15" s="3" t="str">
        <f t="shared" si="5"/>
        <v/>
      </c>
      <c r="M15" s="76" t="str">
        <f>IF('Set UP'!K15&lt;&gt;1,"",$L15)</f>
        <v/>
      </c>
      <c r="N15" s="76" t="str">
        <f>IF('Set UP'!K15&lt;&gt;2,"",$L15)</f>
        <v/>
      </c>
      <c r="O15" s="76" t="str">
        <f>IF('Set UP'!F15&lt;&gt;"F","",$L15)</f>
        <v/>
      </c>
      <c r="P15" s="257" t="str">
        <f>IF('Set UP'!F15&lt;&gt;"NS","",$L15)</f>
        <v/>
      </c>
      <c r="Q15" s="19" t="str">
        <f t="shared" si="6"/>
        <v/>
      </c>
      <c r="R15" s="287" t="str">
        <f t="shared" si="7"/>
        <v/>
      </c>
      <c r="S15" s="288" t="str">
        <f t="shared" si="8"/>
        <v/>
      </c>
      <c r="T15" s="66" t="str">
        <f t="shared" si="9"/>
        <v/>
      </c>
      <c r="U15" s="67" t="str">
        <f t="shared" si="10"/>
        <v/>
      </c>
      <c r="V15" s="66" t="str">
        <f t="shared" si="11"/>
        <v/>
      </c>
      <c r="W15" s="67" t="str">
        <f t="shared" si="12"/>
        <v/>
      </c>
      <c r="X15" s="66" t="str">
        <f t="shared" si="13"/>
        <v/>
      </c>
      <c r="Y15" s="67" t="str">
        <f t="shared" si="14"/>
        <v/>
      </c>
      <c r="Z15" s="66" t="str">
        <f t="shared" si="15"/>
        <v/>
      </c>
      <c r="AA15" s="67" t="str">
        <f t="shared" si="16"/>
        <v/>
      </c>
      <c r="AB15" s="69" t="str">
        <f t="shared" si="17"/>
        <v/>
      </c>
      <c r="AC15" s="69" t="str">
        <f t="shared" si="18"/>
        <v/>
      </c>
      <c r="AD15" s="264" t="str">
        <f>IF(OR(J15&lt;&gt;"Finished",U15=""),"",(1-(L15-'Set UP'!$Z$11)/('Set UP'!$Z$11))*1000)</f>
        <v/>
      </c>
      <c r="AG15" s="18" t="str">
        <f>DQ_Codes!Q12</f>
        <v>DQ10</v>
      </c>
      <c r="AH15" s="18" t="str">
        <f>VLOOKUP(VALUE(MID(AG15,3,LEN(AG15)-2)),DQ_Codes!A:B,2)</f>
        <v>All competitors who start (i.e., commence a starting motion) before the starting signal has been given shall be disqualified</v>
      </c>
    </row>
    <row r="16" spans="1:34" ht="15" x14ac:dyDescent="0.2">
      <c r="A16" s="1"/>
      <c r="B16" s="2">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65"/>
      <c r="G16" s="268"/>
      <c r="H16" s="268"/>
      <c r="I16" s="73" t="str">
        <f t="shared" si="4"/>
        <v/>
      </c>
      <c r="J16" s="395"/>
      <c r="K16" s="25"/>
      <c r="L16" s="3" t="str">
        <f t="shared" si="5"/>
        <v/>
      </c>
      <c r="M16" s="76" t="str">
        <f>IF('Set UP'!K16&lt;&gt;1,"",$L16)</f>
        <v/>
      </c>
      <c r="N16" s="76" t="str">
        <f>IF('Set UP'!K16&lt;&gt;2,"",$L16)</f>
        <v/>
      </c>
      <c r="O16" s="76" t="str">
        <f>IF('Set UP'!F16&lt;&gt;"F","",$L16)</f>
        <v/>
      </c>
      <c r="P16" s="257" t="str">
        <f>IF('Set UP'!F16&lt;&gt;"NS","",$L16)</f>
        <v/>
      </c>
      <c r="Q16" s="19" t="str">
        <f t="shared" si="6"/>
        <v/>
      </c>
      <c r="R16" s="287" t="str">
        <f t="shared" si="7"/>
        <v/>
      </c>
      <c r="S16" s="288" t="str">
        <f t="shared" si="8"/>
        <v/>
      </c>
      <c r="T16" s="66" t="str">
        <f t="shared" si="9"/>
        <v/>
      </c>
      <c r="U16" s="67" t="str">
        <f t="shared" si="10"/>
        <v/>
      </c>
      <c r="V16" s="66" t="str">
        <f t="shared" si="11"/>
        <v/>
      </c>
      <c r="W16" s="67" t="str">
        <f t="shared" si="12"/>
        <v/>
      </c>
      <c r="X16" s="66" t="str">
        <f t="shared" si="13"/>
        <v/>
      </c>
      <c r="Y16" s="67" t="str">
        <f t="shared" si="14"/>
        <v/>
      </c>
      <c r="Z16" s="66" t="str">
        <f t="shared" si="15"/>
        <v/>
      </c>
      <c r="AA16" s="67" t="str">
        <f t="shared" si="16"/>
        <v/>
      </c>
      <c r="AB16" s="69" t="str">
        <f t="shared" si="17"/>
        <v/>
      </c>
      <c r="AC16" s="69" t="str">
        <f t="shared" si="18"/>
        <v/>
      </c>
      <c r="AD16" s="264" t="str">
        <f>IF(OR(J16&lt;&gt;"Finished",U16=""),"",(1-(L16-'Set UP'!$Z$11)/('Set UP'!$Z$11))*1000)</f>
        <v/>
      </c>
      <c r="AG16" s="18" t="str">
        <f>DQ_Codes!Q13</f>
        <v>DQ14</v>
      </c>
      <c r="AH16" s="18" t="str">
        <f>VLOOKUP(VALUE(MID(AG16,3,LEN(AG16)-2)),DQ_Codes!A:B,2)</f>
        <v xml:space="preserve">Failure to touch the wall during the turn. </v>
      </c>
    </row>
    <row r="17" spans="1:34" ht="15" x14ac:dyDescent="0.2">
      <c r="A17" s="1"/>
      <c r="B17" s="2">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65"/>
      <c r="G17" s="268"/>
      <c r="H17" s="268"/>
      <c r="I17" s="73" t="str">
        <f t="shared" si="4"/>
        <v/>
      </c>
      <c r="J17" s="395"/>
      <c r="K17" s="25"/>
      <c r="L17" s="3" t="str">
        <f t="shared" si="5"/>
        <v/>
      </c>
      <c r="M17" s="76" t="str">
        <f>IF('Set UP'!K17&lt;&gt;1,"",$L17)</f>
        <v/>
      </c>
      <c r="N17" s="76" t="str">
        <f>IF('Set UP'!K17&lt;&gt;2,"",$L17)</f>
        <v/>
      </c>
      <c r="O17" s="76" t="str">
        <f>IF('Set UP'!F17&lt;&gt;"F","",$L17)</f>
        <v/>
      </c>
      <c r="P17" s="257" t="str">
        <f>IF('Set UP'!F17&lt;&gt;"NS","",$L17)</f>
        <v/>
      </c>
      <c r="Q17" s="19" t="str">
        <f t="shared" si="6"/>
        <v/>
      </c>
      <c r="R17" s="287" t="str">
        <f t="shared" si="7"/>
        <v/>
      </c>
      <c r="S17" s="288" t="str">
        <f t="shared" si="8"/>
        <v/>
      </c>
      <c r="T17" s="66" t="str">
        <f t="shared" si="9"/>
        <v/>
      </c>
      <c r="U17" s="67" t="str">
        <f t="shared" si="10"/>
        <v/>
      </c>
      <c r="V17" s="66" t="str">
        <f t="shared" si="11"/>
        <v/>
      </c>
      <c r="W17" s="67" t="str">
        <f t="shared" si="12"/>
        <v/>
      </c>
      <c r="X17" s="66" t="str">
        <f t="shared" si="13"/>
        <v/>
      </c>
      <c r="Y17" s="67" t="str">
        <f t="shared" si="14"/>
        <v/>
      </c>
      <c r="Z17" s="66" t="str">
        <f t="shared" si="15"/>
        <v/>
      </c>
      <c r="AA17" s="67" t="str">
        <f t="shared" si="16"/>
        <v/>
      </c>
      <c r="AB17" s="69" t="str">
        <f t="shared" si="17"/>
        <v/>
      </c>
      <c r="AC17" s="69" t="str">
        <f t="shared" si="18"/>
        <v/>
      </c>
      <c r="AD17" s="264" t="str">
        <f>IF(OR(J17&lt;&gt;"Finished",U17=""),"",(1-(L17-'Set UP'!$Z$11)/('Set UP'!$Z$11))*1000)</f>
        <v/>
      </c>
      <c r="AG17" s="18" t="str">
        <f>DQ_Codes!Q14</f>
        <v>DQ15</v>
      </c>
      <c r="AH17" s="18" t="str">
        <f>VLOOKUP(VALUE(MID(AG17,3,LEN(AG17)-2)),DQ_Codes!A:B,2)</f>
        <v xml:space="preserve">Failure to touch the finish wall. </v>
      </c>
    </row>
    <row r="18" spans="1:34" ht="15" x14ac:dyDescent="0.2">
      <c r="A18" s="1"/>
      <c r="B18" s="2">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65"/>
      <c r="G18" s="268"/>
      <c r="H18" s="268"/>
      <c r="I18" s="73" t="str">
        <f t="shared" si="4"/>
        <v/>
      </c>
      <c r="J18" s="395"/>
      <c r="K18" s="25"/>
      <c r="L18" s="3" t="str">
        <f t="shared" si="5"/>
        <v/>
      </c>
      <c r="M18" s="76" t="str">
        <f>IF('Set UP'!K18&lt;&gt;1,"",$L18)</f>
        <v/>
      </c>
      <c r="N18" s="76" t="str">
        <f>IF('Set UP'!K18&lt;&gt;2,"",$L18)</f>
        <v/>
      </c>
      <c r="O18" s="76" t="str">
        <f>IF('Set UP'!F18&lt;&gt;"F","",$L18)</f>
        <v/>
      </c>
      <c r="P18" s="257" t="str">
        <f>IF('Set UP'!F18&lt;&gt;"NS","",$L18)</f>
        <v/>
      </c>
      <c r="Q18" s="19" t="str">
        <f t="shared" si="6"/>
        <v/>
      </c>
      <c r="R18" s="287" t="str">
        <f t="shared" si="7"/>
        <v/>
      </c>
      <c r="S18" s="288" t="str">
        <f t="shared" si="8"/>
        <v/>
      </c>
      <c r="T18" s="66" t="str">
        <f t="shared" si="9"/>
        <v/>
      </c>
      <c r="U18" s="67" t="str">
        <f t="shared" si="10"/>
        <v/>
      </c>
      <c r="V18" s="66" t="str">
        <f t="shared" si="11"/>
        <v/>
      </c>
      <c r="W18" s="67" t="str">
        <f t="shared" si="12"/>
        <v/>
      </c>
      <c r="X18" s="66" t="str">
        <f t="shared" si="13"/>
        <v/>
      </c>
      <c r="Y18" s="67" t="str">
        <f t="shared" si="14"/>
        <v/>
      </c>
      <c r="Z18" s="66" t="str">
        <f t="shared" si="15"/>
        <v/>
      </c>
      <c r="AA18" s="67" t="str">
        <f t="shared" si="16"/>
        <v/>
      </c>
      <c r="AB18" s="69" t="str">
        <f t="shared" si="17"/>
        <v/>
      </c>
      <c r="AC18" s="69" t="str">
        <f t="shared" si="18"/>
        <v/>
      </c>
      <c r="AD18" s="264" t="str">
        <f>IF(OR(J18&lt;&gt;"Finished",U18=""),"",(1-(L18-'Set UP'!$Z$11)/('Set UP'!$Z$11))*1000)</f>
        <v/>
      </c>
      <c r="AG18" s="18" t="str">
        <f>DQ_Codes!Q15</f>
        <v>DQ17</v>
      </c>
      <c r="AH18" s="18" t="str">
        <f>VLOOKUP(VALUE(MID(AG18,3,LEN(AG18)-2)),DQ_Codes!A:B,2)</f>
        <v xml:space="preserve">Taking assistance from any pool fitting (e.g., lane rope, steps, drains or underwater hockey fittings) when surfacing with the manikin – not including the bottom of the pool. </v>
      </c>
    </row>
    <row r="19" spans="1:34" ht="15" x14ac:dyDescent="0.2">
      <c r="A19" s="1"/>
      <c r="B19" s="2">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65"/>
      <c r="G19" s="268"/>
      <c r="H19" s="268"/>
      <c r="I19" s="73" t="str">
        <f t="shared" si="4"/>
        <v/>
      </c>
      <c r="J19" s="395"/>
      <c r="K19" s="25"/>
      <c r="L19" s="3" t="str">
        <f t="shared" si="5"/>
        <v/>
      </c>
      <c r="M19" s="76" t="str">
        <f>IF('Set UP'!K19&lt;&gt;1,"",$L19)</f>
        <v/>
      </c>
      <c r="N19" s="76" t="str">
        <f>IF('Set UP'!K19&lt;&gt;2,"",$L19)</f>
        <v/>
      </c>
      <c r="O19" s="76" t="str">
        <f>IF('Set UP'!F19&lt;&gt;"F","",$L19)</f>
        <v/>
      </c>
      <c r="P19" s="257" t="str">
        <f>IF('Set UP'!F19&lt;&gt;"NS","",$L19)</f>
        <v/>
      </c>
      <c r="Q19" s="19" t="str">
        <f t="shared" si="6"/>
        <v/>
      </c>
      <c r="R19" s="287" t="str">
        <f t="shared" si="7"/>
        <v/>
      </c>
      <c r="S19" s="288" t="str">
        <f t="shared" si="8"/>
        <v/>
      </c>
      <c r="T19" s="66" t="str">
        <f t="shared" si="9"/>
        <v/>
      </c>
      <c r="U19" s="67" t="str">
        <f t="shared" si="10"/>
        <v/>
      </c>
      <c r="V19" s="66" t="str">
        <f t="shared" si="11"/>
        <v/>
      </c>
      <c r="W19" s="67" t="str">
        <f t="shared" si="12"/>
        <v/>
      </c>
      <c r="X19" s="66" t="str">
        <f t="shared" si="13"/>
        <v/>
      </c>
      <c r="Y19" s="67" t="str">
        <f t="shared" si="14"/>
        <v/>
      </c>
      <c r="Z19" s="66" t="str">
        <f t="shared" si="15"/>
        <v/>
      </c>
      <c r="AA19" s="67" t="str">
        <f t="shared" si="16"/>
        <v/>
      </c>
      <c r="AB19" s="69" t="str">
        <f t="shared" si="17"/>
        <v/>
      </c>
      <c r="AC19" s="69" t="str">
        <f t="shared" si="18"/>
        <v/>
      </c>
      <c r="AD19" s="264" t="str">
        <f>IF(OR(J19&lt;&gt;"Finished",U19=""),"",(1-(L19-'Set UP'!$Z$11)/('Set UP'!$Z$11))*1000)</f>
        <v/>
      </c>
      <c r="AG19" s="18" t="str">
        <f>DQ_Codes!Q16</f>
        <v>DQ40</v>
      </c>
      <c r="AH19" s="18" t="str">
        <f>VLOOKUP(VALUE(MID(AG19,3,LEN(AG19)-2)),DQ_Codes!A:B,2)</f>
        <v>One competitor repeating two or more legs of the event.</v>
      </c>
    </row>
    <row r="20" spans="1:34" ht="15" x14ac:dyDescent="0.2">
      <c r="A20" s="1"/>
      <c r="B20" s="2">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65"/>
      <c r="G20" s="268"/>
      <c r="H20" s="268"/>
      <c r="I20" s="73" t="str">
        <f t="shared" si="4"/>
        <v/>
      </c>
      <c r="J20" s="395"/>
      <c r="K20" s="25"/>
      <c r="L20" s="3" t="str">
        <f t="shared" si="5"/>
        <v/>
      </c>
      <c r="M20" s="76" t="str">
        <f>IF('Set UP'!K20&lt;&gt;1,"",$L20)</f>
        <v/>
      </c>
      <c r="N20" s="76" t="str">
        <f>IF('Set UP'!K20&lt;&gt;2,"",$L20)</f>
        <v/>
      </c>
      <c r="O20" s="76" t="str">
        <f>IF('Set UP'!F20&lt;&gt;"F","",$L20)</f>
        <v/>
      </c>
      <c r="P20" s="257" t="str">
        <f>IF('Set UP'!F20&lt;&gt;"NS","",$L20)</f>
        <v/>
      </c>
      <c r="Q20" s="19" t="str">
        <f t="shared" si="6"/>
        <v/>
      </c>
      <c r="R20" s="287" t="str">
        <f t="shared" si="7"/>
        <v/>
      </c>
      <c r="S20" s="288" t="str">
        <f t="shared" si="8"/>
        <v/>
      </c>
      <c r="T20" s="66" t="str">
        <f t="shared" si="9"/>
        <v/>
      </c>
      <c r="U20" s="67" t="str">
        <f t="shared" si="10"/>
        <v/>
      </c>
      <c r="V20" s="66" t="str">
        <f t="shared" si="11"/>
        <v/>
      </c>
      <c r="W20" s="67" t="str">
        <f t="shared" si="12"/>
        <v/>
      </c>
      <c r="X20" s="66" t="str">
        <f t="shared" si="13"/>
        <v/>
      </c>
      <c r="Y20" s="67" t="str">
        <f t="shared" si="14"/>
        <v/>
      </c>
      <c r="Z20" s="66" t="str">
        <f t="shared" si="15"/>
        <v/>
      </c>
      <c r="AA20" s="67" t="str">
        <f t="shared" si="16"/>
        <v/>
      </c>
      <c r="AB20" s="69" t="str">
        <f t="shared" si="17"/>
        <v/>
      </c>
      <c r="AC20" s="69" t="str">
        <f t="shared" si="18"/>
        <v/>
      </c>
      <c r="AD20" s="264" t="str">
        <f>IF(OR(J20&lt;&gt;"Finished",U20=""),"",(1-(L20-'Set UP'!$Z$11)/('Set UP'!$Z$11))*1000)</f>
        <v/>
      </c>
      <c r="AG20" s="18" t="str">
        <f>DQ_Codes!Q17</f>
        <v>DQ41</v>
      </c>
      <c r="AH20" s="18" t="str">
        <f>VLOOKUP(VALUE(MID(AG20,3,LEN(AG20)-2)),DQ_Codes!A:B,2)</f>
        <v>Leaving the start before the previous competitor has touched the wall</v>
      </c>
    </row>
    <row r="21" spans="1:34" ht="15" x14ac:dyDescent="0.2">
      <c r="A21" s="1"/>
      <c r="B21" s="2">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65"/>
      <c r="G21" s="268"/>
      <c r="H21" s="268"/>
      <c r="I21" s="73" t="str">
        <f t="shared" si="4"/>
        <v/>
      </c>
      <c r="J21" s="395"/>
      <c r="K21" s="25"/>
      <c r="L21" s="3" t="str">
        <f t="shared" si="5"/>
        <v/>
      </c>
      <c r="M21" s="76" t="str">
        <f>IF('Set UP'!K21&lt;&gt;1,"",$L21)</f>
        <v/>
      </c>
      <c r="N21" s="76" t="str">
        <f>IF('Set UP'!K21&lt;&gt;2,"",$L21)</f>
        <v/>
      </c>
      <c r="O21" s="76" t="str">
        <f>IF('Set UP'!F21&lt;&gt;"F","",$L21)</f>
        <v/>
      </c>
      <c r="P21" s="257" t="str">
        <f>IF('Set UP'!F21&lt;&gt;"NS","",$L21)</f>
        <v/>
      </c>
      <c r="Q21" s="19" t="str">
        <f t="shared" si="6"/>
        <v/>
      </c>
      <c r="R21" s="287" t="str">
        <f t="shared" si="7"/>
        <v/>
      </c>
      <c r="S21" s="288" t="str">
        <f t="shared" si="8"/>
        <v/>
      </c>
      <c r="T21" s="66" t="str">
        <f t="shared" si="9"/>
        <v/>
      </c>
      <c r="U21" s="67" t="str">
        <f t="shared" si="10"/>
        <v/>
      </c>
      <c r="V21" s="66" t="str">
        <f t="shared" si="11"/>
        <v/>
      </c>
      <c r="W21" s="67" t="str">
        <f t="shared" si="12"/>
        <v/>
      </c>
      <c r="X21" s="66" t="str">
        <f t="shared" si="13"/>
        <v/>
      </c>
      <c r="Y21" s="67" t="str">
        <f t="shared" si="14"/>
        <v/>
      </c>
      <c r="Z21" s="66" t="str">
        <f t="shared" si="15"/>
        <v/>
      </c>
      <c r="AA21" s="67" t="str">
        <f t="shared" si="16"/>
        <v/>
      </c>
      <c r="AB21" s="69" t="str">
        <f t="shared" si="17"/>
        <v/>
      </c>
      <c r="AC21" s="69" t="str">
        <f t="shared" si="18"/>
        <v/>
      </c>
      <c r="AD21" s="264" t="str">
        <f>IF(OR(J21&lt;&gt;"Finished",U21=""),"",(1-(L21-'Set UP'!$Z$11)/('Set UP'!$Z$11))*1000)</f>
        <v/>
      </c>
      <c r="AG21" s="18" t="str">
        <f>DQ_Codes!Q18</f>
        <v>DQ44</v>
      </c>
      <c r="AH21" s="18" t="str">
        <f>VLOOKUP(VALUE(MID(AG21,3,LEN(AG21)-2)),DQ_Codes!A:B,2)</f>
        <v>The fourth competitor touching the rescue tube harness line or any part of the rescue tube before the third competitor touches the turn wall</v>
      </c>
    </row>
    <row r="22" spans="1:34" ht="15" x14ac:dyDescent="0.2">
      <c r="A22" s="1"/>
      <c r="B22" s="2">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65"/>
      <c r="G22" s="268"/>
      <c r="H22" s="268"/>
      <c r="I22" s="73" t="str">
        <f t="shared" si="4"/>
        <v/>
      </c>
      <c r="J22" s="395"/>
      <c r="K22" s="25"/>
      <c r="L22" s="3" t="str">
        <f t="shared" si="5"/>
        <v/>
      </c>
      <c r="M22" s="76" t="str">
        <f>IF('Set UP'!K22&lt;&gt;1,"",$L22)</f>
        <v/>
      </c>
      <c r="N22" s="76" t="str">
        <f>IF('Set UP'!K22&lt;&gt;2,"",$L22)</f>
        <v/>
      </c>
      <c r="O22" s="76" t="str">
        <f>IF('Set UP'!F22&lt;&gt;"F","",$L22)</f>
        <v/>
      </c>
      <c r="P22" s="257" t="str">
        <f>IF('Set UP'!F22&lt;&gt;"NS","",$L22)</f>
        <v/>
      </c>
      <c r="Q22" s="19" t="str">
        <f t="shared" si="6"/>
        <v/>
      </c>
      <c r="R22" s="287" t="str">
        <f t="shared" si="7"/>
        <v/>
      </c>
      <c r="S22" s="288" t="str">
        <f t="shared" si="8"/>
        <v/>
      </c>
      <c r="T22" s="66" t="str">
        <f t="shared" si="9"/>
        <v/>
      </c>
      <c r="U22" s="67" t="str">
        <f t="shared" si="10"/>
        <v/>
      </c>
      <c r="V22" s="66" t="str">
        <f t="shared" si="11"/>
        <v/>
      </c>
      <c r="W22" s="67" t="str">
        <f t="shared" si="12"/>
        <v/>
      </c>
      <c r="X22" s="66" t="str">
        <f t="shared" si="13"/>
        <v/>
      </c>
      <c r="Y22" s="67" t="str">
        <f t="shared" si="14"/>
        <v/>
      </c>
      <c r="Z22" s="66" t="str">
        <f t="shared" si="15"/>
        <v/>
      </c>
      <c r="AA22" s="67" t="str">
        <f t="shared" si="16"/>
        <v/>
      </c>
      <c r="AB22" s="69" t="str">
        <f t="shared" si="17"/>
        <v/>
      </c>
      <c r="AC22" s="69" t="str">
        <f t="shared" si="18"/>
        <v/>
      </c>
      <c r="AD22" s="264" t="str">
        <f>IF(OR(J22&lt;&gt;"Finished",U22=""),"",(1-(L22-'Set UP'!$Z$11)/('Set UP'!$Z$11))*1000)</f>
        <v/>
      </c>
      <c r="AG22" s="18" t="str">
        <f>DQ_Codes!Q19</f>
        <v>DQ45</v>
      </c>
      <c r="AH22" s="18" t="str">
        <f>VLOOKUP(VALUE(MID(AG22,3,LEN(AG22)-2)),DQ_Codes!A:B,2)</f>
        <v>The competitor clipping the rescue tube into the ring</v>
      </c>
    </row>
    <row r="23" spans="1:34" ht="15" x14ac:dyDescent="0.2">
      <c r="A23" s="1"/>
      <c r="B23" s="2">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65"/>
      <c r="G23" s="268"/>
      <c r="H23" s="268"/>
      <c r="I23" s="73" t="str">
        <f t="shared" si="4"/>
        <v/>
      </c>
      <c r="J23" s="395"/>
      <c r="K23" s="25"/>
      <c r="L23" s="3" t="str">
        <f t="shared" si="5"/>
        <v/>
      </c>
      <c r="M23" s="76" t="str">
        <f>IF('Set UP'!K23&lt;&gt;1,"",$L23)</f>
        <v/>
      </c>
      <c r="N23" s="76" t="str">
        <f>IF('Set UP'!K23&lt;&gt;2,"",$L23)</f>
        <v/>
      </c>
      <c r="O23" s="76" t="str">
        <f>IF('Set UP'!F23&lt;&gt;"F","",$L23)</f>
        <v/>
      </c>
      <c r="P23" s="257" t="str">
        <f>IF('Set UP'!F23&lt;&gt;"NS","",$L23)</f>
        <v/>
      </c>
      <c r="Q23" s="19" t="str">
        <f t="shared" si="6"/>
        <v/>
      </c>
      <c r="R23" s="287" t="str">
        <f t="shared" si="7"/>
        <v/>
      </c>
      <c r="S23" s="288" t="str">
        <f t="shared" si="8"/>
        <v/>
      </c>
      <c r="T23" s="66" t="str">
        <f t="shared" si="9"/>
        <v/>
      </c>
      <c r="U23" s="67" t="str">
        <f t="shared" si="10"/>
        <v/>
      </c>
      <c r="V23" s="66" t="str">
        <f t="shared" si="11"/>
        <v/>
      </c>
      <c r="W23" s="67" t="str">
        <f t="shared" si="12"/>
        <v/>
      </c>
      <c r="X23" s="66" t="str">
        <f t="shared" si="13"/>
        <v/>
      </c>
      <c r="Y23" s="67" t="str">
        <f t="shared" si="14"/>
        <v/>
      </c>
      <c r="Z23" s="66" t="str">
        <f t="shared" si="15"/>
        <v/>
      </c>
      <c r="AA23" s="67" t="str">
        <f t="shared" si="16"/>
        <v/>
      </c>
      <c r="AB23" s="69" t="str">
        <f t="shared" si="17"/>
        <v/>
      </c>
      <c r="AC23" s="69" t="str">
        <f t="shared" si="18"/>
        <v/>
      </c>
      <c r="AD23" s="264" t="str">
        <f>IF(OR(J23&lt;&gt;"Finished",U23=""),"",(1-(L23-'Set UP'!$Z$11)/('Set UP'!$Z$11))*1000)</f>
        <v/>
      </c>
      <c r="AG23" s="18" t="str">
        <f>DQ_Codes!Q20</f>
        <v>DQ46</v>
      </c>
      <c r="AH23" s="18" t="str">
        <f>VLOOKUP(VALUE(MID(AG23,3,LEN(AG23)-2)),DQ_Codes!A:B,2)</f>
        <v>The victim holding the rescue tube by the rope or clip</v>
      </c>
    </row>
    <row r="24" spans="1:34" ht="15" x14ac:dyDescent="0.2">
      <c r="A24" s="1"/>
      <c r="B24" s="2">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65"/>
      <c r="G24" s="268"/>
      <c r="H24" s="268"/>
      <c r="I24" s="73" t="str">
        <f t="shared" si="4"/>
        <v/>
      </c>
      <c r="J24" s="395"/>
      <c r="K24" s="25"/>
      <c r="L24" s="3" t="str">
        <f t="shared" si="5"/>
        <v/>
      </c>
      <c r="M24" s="76" t="str">
        <f>IF('Set UP'!K24&lt;&gt;1,"",$L24)</f>
        <v/>
      </c>
      <c r="N24" s="76" t="str">
        <f>IF('Set UP'!K24&lt;&gt;2,"",$L24)</f>
        <v/>
      </c>
      <c r="O24" s="76" t="str">
        <f>IF('Set UP'!F24&lt;&gt;"F","",$L24)</f>
        <v/>
      </c>
      <c r="P24" s="257" t="str">
        <f>IF('Set UP'!F24&lt;&gt;"NS","",$L24)</f>
        <v/>
      </c>
      <c r="Q24" s="19" t="str">
        <f t="shared" si="6"/>
        <v/>
      </c>
      <c r="R24" s="287" t="str">
        <f t="shared" si="7"/>
        <v/>
      </c>
      <c r="S24" s="288" t="str">
        <f t="shared" si="8"/>
        <v/>
      </c>
      <c r="T24" s="66" t="str">
        <f t="shared" si="9"/>
        <v/>
      </c>
      <c r="U24" s="67" t="str">
        <f t="shared" si="10"/>
        <v/>
      </c>
      <c r="V24" s="66" t="str">
        <f t="shared" si="11"/>
        <v/>
      </c>
      <c r="W24" s="67" t="str">
        <f t="shared" si="12"/>
        <v/>
      </c>
      <c r="X24" s="66" t="str">
        <f t="shared" si="13"/>
        <v/>
      </c>
      <c r="Y24" s="67" t="str">
        <f t="shared" si="14"/>
        <v/>
      </c>
      <c r="Z24" s="66" t="str">
        <f t="shared" si="15"/>
        <v/>
      </c>
      <c r="AA24" s="67" t="str">
        <f t="shared" si="16"/>
        <v/>
      </c>
      <c r="AB24" s="69" t="str">
        <f t="shared" si="17"/>
        <v/>
      </c>
      <c r="AC24" s="69" t="str">
        <f t="shared" si="18"/>
        <v/>
      </c>
      <c r="AD24" s="264" t="str">
        <f>IF(OR(J24&lt;&gt;"Finished",U24=""),"",(1-(L24-'Set UP'!$Z$11)/('Set UP'!$Z$11))*1000)</f>
        <v/>
      </c>
      <c r="AG24" s="18" t="str">
        <f>DQ_Codes!Q21</f>
        <v>DQ47</v>
      </c>
      <c r="AH24" s="18" t="str">
        <f>VLOOKUP(VALUE(MID(AG24,3,LEN(AG24)-2)),DQ_Codes!A:B,2)</f>
        <v>The victim helping with arm movements or not holding the rescue tube with both hands</v>
      </c>
    </row>
    <row r="25" spans="1:34" ht="15" x14ac:dyDescent="0.2">
      <c r="A25" s="1"/>
      <c r="B25" s="2">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65"/>
      <c r="G25" s="268"/>
      <c r="H25" s="268"/>
      <c r="I25" s="73" t="str">
        <f t="shared" si="4"/>
        <v/>
      </c>
      <c r="J25" s="395"/>
      <c r="K25" s="25"/>
      <c r="L25" s="3" t="str">
        <f t="shared" si="5"/>
        <v/>
      </c>
      <c r="M25" s="76" t="str">
        <f>IF('Set UP'!K25&lt;&gt;1,"",$L25)</f>
        <v/>
      </c>
      <c r="N25" s="76" t="str">
        <f>IF('Set UP'!K25&lt;&gt;2,"",$L25)</f>
        <v/>
      </c>
      <c r="O25" s="76" t="str">
        <f>IF('Set UP'!F25&lt;&gt;"F","",$L25)</f>
        <v/>
      </c>
      <c r="P25" s="257" t="str">
        <f>IF('Set UP'!F25&lt;&gt;"NS","",$L25)</f>
        <v/>
      </c>
      <c r="Q25" s="19" t="str">
        <f t="shared" si="6"/>
        <v/>
      </c>
      <c r="R25" s="287" t="str">
        <f t="shared" si="7"/>
        <v/>
      </c>
      <c r="S25" s="288" t="str">
        <f t="shared" si="8"/>
        <v/>
      </c>
      <c r="T25" s="66" t="str">
        <f t="shared" si="9"/>
        <v/>
      </c>
      <c r="U25" s="67" t="str">
        <f t="shared" si="10"/>
        <v/>
      </c>
      <c r="V25" s="66" t="str">
        <f t="shared" si="11"/>
        <v/>
      </c>
      <c r="W25" s="67" t="str">
        <f t="shared" si="12"/>
        <v/>
      </c>
      <c r="X25" s="66" t="str">
        <f t="shared" si="13"/>
        <v/>
      </c>
      <c r="Y25" s="67" t="str">
        <f t="shared" si="14"/>
        <v/>
      </c>
      <c r="Z25" s="66" t="str">
        <f t="shared" si="15"/>
        <v/>
      </c>
      <c r="AA25" s="67" t="str">
        <f t="shared" si="16"/>
        <v/>
      </c>
      <c r="AB25" s="69" t="str">
        <f t="shared" si="17"/>
        <v/>
      </c>
      <c r="AC25" s="69" t="str">
        <f t="shared" si="18"/>
        <v/>
      </c>
      <c r="AD25" s="264" t="str">
        <f>IF(OR(J25&lt;&gt;"Finished",U25=""),"",(1-(L25-'Set UP'!$Z$11)/('Set UP'!$Z$11))*1000)</f>
        <v/>
      </c>
      <c r="AG25" s="18" t="str">
        <f>DQ_Codes!Q22</f>
        <v>DQ48</v>
      </c>
      <c r="AH25" s="18" t="str">
        <f>VLOOKUP(VALUE(MID(AG25,3,LEN(AG25)-2)),DQ_Codes!A:B,2)</f>
        <v>The victim losing the rescue tube after crossing the 5 m line</v>
      </c>
    </row>
    <row r="26" spans="1:34" ht="15" x14ac:dyDescent="0.2">
      <c r="A26" s="1"/>
      <c r="B26" s="2">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65"/>
      <c r="G26" s="268"/>
      <c r="H26" s="268"/>
      <c r="I26" s="73" t="str">
        <f t="shared" si="4"/>
        <v/>
      </c>
      <c r="J26" s="395"/>
      <c r="K26" s="25"/>
      <c r="L26" s="3" t="str">
        <f t="shared" si="5"/>
        <v/>
      </c>
      <c r="M26" s="76" t="str">
        <f>IF('Set UP'!K26&lt;&gt;1,"",$L26)</f>
        <v/>
      </c>
      <c r="N26" s="76" t="str">
        <f>IF('Set UP'!K26&lt;&gt;2,"",$L26)</f>
        <v/>
      </c>
      <c r="O26" s="76" t="str">
        <f>IF('Set UP'!F26&lt;&gt;"F","",$L26)</f>
        <v/>
      </c>
      <c r="P26" s="257" t="str">
        <f>IF('Set UP'!F26&lt;&gt;"NS","",$L26)</f>
        <v/>
      </c>
      <c r="Q26" s="19" t="str">
        <f t="shared" si="6"/>
        <v/>
      </c>
      <c r="R26" s="287" t="str">
        <f t="shared" si="7"/>
        <v/>
      </c>
      <c r="S26" s="288" t="str">
        <f t="shared" si="8"/>
        <v/>
      </c>
      <c r="T26" s="66" t="str">
        <f t="shared" si="9"/>
        <v/>
      </c>
      <c r="U26" s="67" t="str">
        <f t="shared" si="10"/>
        <v/>
      </c>
      <c r="V26" s="66" t="str">
        <f t="shared" si="11"/>
        <v/>
      </c>
      <c r="W26" s="67" t="str">
        <f t="shared" si="12"/>
        <v/>
      </c>
      <c r="X26" s="66" t="str">
        <f t="shared" si="13"/>
        <v/>
      </c>
      <c r="Y26" s="67" t="str">
        <f t="shared" si="14"/>
        <v/>
      </c>
      <c r="Z26" s="66" t="str">
        <f t="shared" si="15"/>
        <v/>
      </c>
      <c r="AA26" s="67" t="str">
        <f t="shared" si="16"/>
        <v/>
      </c>
      <c r="AB26" s="69" t="str">
        <f t="shared" si="17"/>
        <v/>
      </c>
      <c r="AC26" s="69" t="str">
        <f t="shared" si="18"/>
        <v/>
      </c>
      <c r="AD26" s="264" t="str">
        <f>IF(OR(J26&lt;&gt;"Finished",U26=""),"",(1-(L26-'Set UP'!$Z$11)/('Set UP'!$Z$11))*1000)</f>
        <v/>
      </c>
      <c r="AG26" s="18" t="str">
        <f>DQ_Codes!Q23</f>
        <v>DQ49</v>
      </c>
      <c r="AH26" s="18" t="str">
        <f>VLOOKUP(VALUE(MID(AG26,3,LEN(AG26)-2)),DQ_Codes!A:B,2)</f>
        <v>The fourth competitor towing the victim without the line of the rescue tube fully extended beyond the 10 m line</v>
      </c>
    </row>
    <row r="27" spans="1:34" ht="15" x14ac:dyDescent="0.2">
      <c r="A27" s="1"/>
      <c r="B27" s="2">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65"/>
      <c r="G27" s="268"/>
      <c r="H27" s="268"/>
      <c r="I27" s="73" t="str">
        <f t="shared" si="4"/>
        <v/>
      </c>
      <c r="J27" s="395"/>
      <c r="K27" s="25"/>
      <c r="L27" s="3" t="str">
        <f t="shared" si="5"/>
        <v/>
      </c>
      <c r="M27" s="76" t="str">
        <f>IF('Set UP'!K27&lt;&gt;1,"",$L27)</f>
        <v/>
      </c>
      <c r="N27" s="76" t="str">
        <f>IF('Set UP'!K27&lt;&gt;2,"",$L27)</f>
        <v/>
      </c>
      <c r="O27" s="76" t="str">
        <f>IF('Set UP'!F27&lt;&gt;"F","",$L27)</f>
        <v/>
      </c>
      <c r="P27" s="257" t="str">
        <f>IF('Set UP'!F27&lt;&gt;"NS","",$L27)</f>
        <v/>
      </c>
      <c r="Q27" s="19" t="str">
        <f t="shared" si="6"/>
        <v/>
      </c>
      <c r="R27" s="287" t="str">
        <f t="shared" si="7"/>
        <v/>
      </c>
      <c r="S27" s="288" t="str">
        <f t="shared" si="8"/>
        <v/>
      </c>
      <c r="T27" s="66" t="str">
        <f t="shared" si="9"/>
        <v/>
      </c>
      <c r="U27" s="67" t="str">
        <f t="shared" si="10"/>
        <v/>
      </c>
      <c r="V27" s="66" t="str">
        <f t="shared" si="11"/>
        <v/>
      </c>
      <c r="W27" s="67" t="str">
        <f t="shared" si="12"/>
        <v/>
      </c>
      <c r="X27" s="66" t="str">
        <f t="shared" si="13"/>
        <v/>
      </c>
      <c r="Y27" s="67" t="str">
        <f t="shared" si="14"/>
        <v/>
      </c>
      <c r="Z27" s="66" t="str">
        <f t="shared" si="15"/>
        <v/>
      </c>
      <c r="AA27" s="67" t="str">
        <f t="shared" si="16"/>
        <v/>
      </c>
      <c r="AB27" s="69" t="str">
        <f t="shared" si="17"/>
        <v/>
      </c>
      <c r="AC27" s="69" t="str">
        <f t="shared" si="18"/>
        <v/>
      </c>
      <c r="AD27" s="264" t="str">
        <f>IF(OR(J27&lt;&gt;"Finished",U27=""),"",(1-(L27-'Set UP'!$Z$11)/('Set UP'!$Z$11))*1000)</f>
        <v/>
      </c>
      <c r="AG27" s="18" t="str">
        <f>DQ_Codes!Q24</f>
        <v>DQ50</v>
      </c>
      <c r="AH27" s="18" t="str">
        <f>VLOOKUP(VALUE(MID(AG27,3,LEN(AG27)-2)),DQ_Codes!A:B,2)</f>
        <v>A competitor re-entering the water after completing his or her leg of the relay</v>
      </c>
    </row>
    <row r="28" spans="1:34" ht="15" x14ac:dyDescent="0.2">
      <c r="A28" s="1"/>
      <c r="B28" s="2">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65"/>
      <c r="G28" s="268"/>
      <c r="H28" s="268"/>
      <c r="I28" s="73" t="str">
        <f t="shared" si="4"/>
        <v/>
      </c>
      <c r="J28" s="395"/>
      <c r="K28" s="25"/>
      <c r="L28" s="3" t="str">
        <f t="shared" si="5"/>
        <v/>
      </c>
      <c r="M28" s="76" t="str">
        <f>IF('Set UP'!K28&lt;&gt;1,"",$L28)</f>
        <v/>
      </c>
      <c r="N28" s="76" t="str">
        <f>IF('Set UP'!K28&lt;&gt;2,"",$L28)</f>
        <v/>
      </c>
      <c r="O28" s="76" t="str">
        <f>IF('Set UP'!F28&lt;&gt;"F","",$L28)</f>
        <v/>
      </c>
      <c r="P28" s="257" t="str">
        <f>IF('Set UP'!F28&lt;&gt;"NS","",$L28)</f>
        <v/>
      </c>
      <c r="Q28" s="19" t="str">
        <f t="shared" si="6"/>
        <v/>
      </c>
      <c r="R28" s="287" t="str">
        <f t="shared" si="7"/>
        <v/>
      </c>
      <c r="S28" s="288" t="str">
        <f t="shared" si="8"/>
        <v/>
      </c>
      <c r="T28" s="66" t="str">
        <f t="shared" si="9"/>
        <v/>
      </c>
      <c r="U28" s="67" t="str">
        <f t="shared" si="10"/>
        <v/>
      </c>
      <c r="V28" s="66" t="str">
        <f t="shared" si="11"/>
        <v/>
      </c>
      <c r="W28" s="67" t="str">
        <f t="shared" si="12"/>
        <v/>
      </c>
      <c r="X28" s="66" t="str">
        <f t="shared" si="13"/>
        <v/>
      </c>
      <c r="Y28" s="67" t="str">
        <f t="shared" si="14"/>
        <v/>
      </c>
      <c r="Z28" s="66" t="str">
        <f t="shared" si="15"/>
        <v/>
      </c>
      <c r="AA28" s="67" t="str">
        <f t="shared" si="16"/>
        <v/>
      </c>
      <c r="AB28" s="69" t="str">
        <f t="shared" si="17"/>
        <v/>
      </c>
      <c r="AC28" s="69" t="str">
        <f t="shared" si="18"/>
        <v/>
      </c>
      <c r="AD28" s="264" t="str">
        <f>IF(OR(J28&lt;&gt;"Finished",U28=""),"",(1-(L28-'Set UP'!$Z$11)/('Set UP'!$Z$11))*1000)</f>
        <v/>
      </c>
      <c r="AG28" s="18" t="str">
        <f>DQ_Codes!Q25</f>
        <v>DQ101</v>
      </c>
      <c r="AH28" s="18" t="str">
        <f>VLOOKUP(VALUE(MID(AG28,3,LEN(AG28)-2)),DQ_Codes!A:B,2)</f>
        <v>Swimwear must conform to FINA standards</v>
      </c>
    </row>
    <row r="29" spans="1:34" ht="15" x14ac:dyDescent="0.2">
      <c r="A29" s="1"/>
      <c r="B29" s="2">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65"/>
      <c r="G29" s="268"/>
      <c r="H29" s="268"/>
      <c r="I29" s="73" t="str">
        <f t="shared" si="4"/>
        <v/>
      </c>
      <c r="J29" s="395"/>
      <c r="K29" s="25"/>
      <c r="L29" s="3" t="str">
        <f t="shared" si="5"/>
        <v/>
      </c>
      <c r="M29" s="76" t="str">
        <f>IF('Set UP'!K29&lt;&gt;1,"",$L29)</f>
        <v/>
      </c>
      <c r="N29" s="76" t="str">
        <f>IF('Set UP'!K29&lt;&gt;2,"",$L29)</f>
        <v/>
      </c>
      <c r="O29" s="76" t="str">
        <f>IF('Set UP'!F29&lt;&gt;"F","",$L29)</f>
        <v/>
      </c>
      <c r="P29" s="257" t="str">
        <f>IF('Set UP'!F29&lt;&gt;"NS","",$L29)</f>
        <v/>
      </c>
      <c r="Q29" s="19" t="str">
        <f t="shared" si="6"/>
        <v/>
      </c>
      <c r="R29" s="287" t="str">
        <f t="shared" si="7"/>
        <v/>
      </c>
      <c r="S29" s="288" t="str">
        <f t="shared" si="8"/>
        <v/>
      </c>
      <c r="T29" s="66" t="str">
        <f t="shared" si="9"/>
        <v/>
      </c>
      <c r="U29" s="67" t="str">
        <f t="shared" si="10"/>
        <v/>
      </c>
      <c r="V29" s="66" t="str">
        <f t="shared" si="11"/>
        <v/>
      </c>
      <c r="W29" s="67" t="str">
        <f t="shared" si="12"/>
        <v/>
      </c>
      <c r="X29" s="66" t="str">
        <f t="shared" si="13"/>
        <v/>
      </c>
      <c r="Y29" s="67" t="str">
        <f t="shared" si="14"/>
        <v/>
      </c>
      <c r="Z29" s="66" t="str">
        <f t="shared" si="15"/>
        <v/>
      </c>
      <c r="AA29" s="67" t="str">
        <f t="shared" si="16"/>
        <v/>
      </c>
      <c r="AB29" s="69" t="str">
        <f t="shared" si="17"/>
        <v/>
      </c>
      <c r="AC29" s="69" t="str">
        <f t="shared" si="18"/>
        <v/>
      </c>
      <c r="AD29" s="264" t="str">
        <f>IF(OR(J29&lt;&gt;"Finished",U29=""),"",(1-(L29-'Set UP'!$Z$11)/('Set UP'!$Z$11))*1000)</f>
        <v/>
      </c>
      <c r="AG29" s="18" t="str">
        <f>DQ_Codes!Q26</f>
        <v>DQ102</v>
      </c>
      <c r="AH29" s="18" t="str">
        <f>VLOOKUP(VALUE(MID(AG29,3,LEN(AG29)-2)),DQ_Codes!A:B,2)</f>
        <v xml:space="preserve">All teams shall be made up of four individuals, comprising of at least one male and at least one female. </v>
      </c>
    </row>
    <row r="30" spans="1:34" ht="15" x14ac:dyDescent="0.2">
      <c r="A30" s="1"/>
      <c r="B30" s="2">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65"/>
      <c r="G30" s="268"/>
      <c r="H30" s="268"/>
      <c r="I30" s="73" t="str">
        <f t="shared" si="4"/>
        <v/>
      </c>
      <c r="J30" s="395"/>
      <c r="K30" s="25"/>
      <c r="L30" s="3" t="str">
        <f t="shared" si="5"/>
        <v/>
      </c>
      <c r="M30" s="76" t="str">
        <f>IF('Set UP'!K30&lt;&gt;1,"",$L30)</f>
        <v/>
      </c>
      <c r="N30" s="76" t="str">
        <f>IF('Set UP'!K30&lt;&gt;2,"",$L30)</f>
        <v/>
      </c>
      <c r="O30" s="76" t="str">
        <f>IF('Set UP'!F30&lt;&gt;"F","",$L30)</f>
        <v/>
      </c>
      <c r="P30" s="257" t="str">
        <f>IF('Set UP'!F30&lt;&gt;"NS","",$L30)</f>
        <v/>
      </c>
      <c r="Q30" s="19" t="str">
        <f t="shared" si="6"/>
        <v/>
      </c>
      <c r="R30" s="287" t="str">
        <f t="shared" si="7"/>
        <v/>
      </c>
      <c r="S30" s="288" t="str">
        <f t="shared" si="8"/>
        <v/>
      </c>
      <c r="T30" s="66" t="str">
        <f t="shared" si="9"/>
        <v/>
      </c>
      <c r="U30" s="67" t="str">
        <f t="shared" si="10"/>
        <v/>
      </c>
      <c r="V30" s="66" t="str">
        <f t="shared" si="11"/>
        <v/>
      </c>
      <c r="W30" s="67" t="str">
        <f t="shared" si="12"/>
        <v/>
      </c>
      <c r="X30" s="66" t="str">
        <f t="shared" si="13"/>
        <v/>
      </c>
      <c r="Y30" s="67" t="str">
        <f t="shared" si="14"/>
        <v/>
      </c>
      <c r="Z30" s="66" t="str">
        <f t="shared" si="15"/>
        <v/>
      </c>
      <c r="AA30" s="67" t="str">
        <f t="shared" si="16"/>
        <v/>
      </c>
      <c r="AB30" s="69" t="str">
        <f t="shared" si="17"/>
        <v/>
      </c>
      <c r="AC30" s="69" t="str">
        <f t="shared" si="18"/>
        <v/>
      </c>
      <c r="AD30" s="264" t="str">
        <f>IF(OR(J30&lt;&gt;"Finished",U30=""),"",(1-(L30-'Set UP'!$Z$11)/('Set UP'!$Z$11))*1000)</f>
        <v/>
      </c>
      <c r="AG30" s="18" t="str">
        <f>DQ_Codes!Q27</f>
        <v>DQ103</v>
      </c>
      <c r="AH30" s="18" t="str">
        <f>VLOOKUP(VALUE(MID(AG30,3,LEN(AG30)-2)),DQ_Codes!A:B,2)</f>
        <v>Failure of a competitor to wear an appropriate swimming hat may result in disqualification</v>
      </c>
    </row>
    <row r="31" spans="1:34" ht="15" x14ac:dyDescent="0.2">
      <c r="A31" s="1"/>
      <c r="B31" s="2">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65"/>
      <c r="G31" s="268"/>
      <c r="H31" s="268"/>
      <c r="I31" s="73" t="str">
        <f t="shared" si="4"/>
        <v/>
      </c>
      <c r="J31" s="395"/>
      <c r="K31" s="25"/>
      <c r="L31" s="3" t="str">
        <f t="shared" si="5"/>
        <v/>
      </c>
      <c r="M31" s="76" t="str">
        <f>IF('Set UP'!K31&lt;&gt;1,"",$L31)</f>
        <v/>
      </c>
      <c r="N31" s="76" t="str">
        <f>IF('Set UP'!K31&lt;&gt;2,"",$L31)</f>
        <v/>
      </c>
      <c r="O31" s="76" t="str">
        <f>IF('Set UP'!F31&lt;&gt;"F","",$L31)</f>
        <v/>
      </c>
      <c r="P31" s="257" t="str">
        <f>IF('Set UP'!F31&lt;&gt;"NS","",$L31)</f>
        <v/>
      </c>
      <c r="Q31" s="19" t="str">
        <f t="shared" si="6"/>
        <v/>
      </c>
      <c r="R31" s="287" t="str">
        <f t="shared" si="7"/>
        <v/>
      </c>
      <c r="S31" s="288" t="str">
        <f t="shared" si="8"/>
        <v/>
      </c>
      <c r="T31" s="66" t="str">
        <f t="shared" si="9"/>
        <v/>
      </c>
      <c r="U31" s="67" t="str">
        <f t="shared" si="10"/>
        <v/>
      </c>
      <c r="V31" s="66" t="str">
        <f t="shared" si="11"/>
        <v/>
      </c>
      <c r="W31" s="67" t="str">
        <f t="shared" si="12"/>
        <v/>
      </c>
      <c r="X31" s="66" t="str">
        <f t="shared" si="13"/>
        <v/>
      </c>
      <c r="Y31" s="67" t="str">
        <f t="shared" si="14"/>
        <v/>
      </c>
      <c r="Z31" s="66" t="str">
        <f t="shared" si="15"/>
        <v/>
      </c>
      <c r="AA31" s="67" t="str">
        <f t="shared" si="16"/>
        <v/>
      </c>
      <c r="AB31" s="69" t="str">
        <f t="shared" si="17"/>
        <v/>
      </c>
      <c r="AC31" s="69" t="str">
        <f t="shared" si="18"/>
        <v/>
      </c>
      <c r="AD31" s="264" t="str">
        <f>IF(OR(J31&lt;&gt;"Finished",U31=""),"",(1-(L31-'Set UP'!$Z$11)/('Set UP'!$Z$11))*1000)</f>
        <v/>
      </c>
      <c r="AG31" s="18" t="str">
        <f>DQ_Codes!Q28</f>
        <v>DQ104</v>
      </c>
      <c r="AH31" s="18" t="str">
        <f>VLOOKUP(VALUE(MID(AG31,3,LEN(AG31)-2)),DQ_Codes!A:B,2)</f>
        <v xml:space="preserve">Failure of a competitor to remove jewellery that may pose a risk to any competitors, spectators, actors, or officials </v>
      </c>
    </row>
    <row r="32" spans="1:34" ht="15" x14ac:dyDescent="0.2">
      <c r="A32" s="1"/>
      <c r="B32" s="2">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65"/>
      <c r="G32" s="268"/>
      <c r="H32" s="268"/>
      <c r="I32" s="73" t="str">
        <f t="shared" si="4"/>
        <v/>
      </c>
      <c r="J32" s="395"/>
      <c r="K32" s="25"/>
      <c r="L32" s="3" t="str">
        <f t="shared" si="5"/>
        <v/>
      </c>
      <c r="M32" s="76" t="str">
        <f>IF('Set UP'!K32&lt;&gt;1,"",$L32)</f>
        <v/>
      </c>
      <c r="N32" s="76" t="str">
        <f>IF('Set UP'!K32&lt;&gt;2,"",$L32)</f>
        <v/>
      </c>
      <c r="O32" s="76" t="str">
        <f>IF('Set UP'!F32&lt;&gt;"F","",$L32)</f>
        <v/>
      </c>
      <c r="P32" s="257" t="str">
        <f>IF('Set UP'!F32&lt;&gt;"NS","",$L32)</f>
        <v/>
      </c>
      <c r="Q32" s="19" t="str">
        <f t="shared" si="6"/>
        <v/>
      </c>
      <c r="R32" s="287" t="str">
        <f t="shared" si="7"/>
        <v/>
      </c>
      <c r="S32" s="288" t="str">
        <f t="shared" si="8"/>
        <v/>
      </c>
      <c r="T32" s="66" t="str">
        <f t="shared" si="9"/>
        <v/>
      </c>
      <c r="U32" s="67" t="str">
        <f t="shared" si="10"/>
        <v/>
      </c>
      <c r="V32" s="66" t="str">
        <f t="shared" si="11"/>
        <v/>
      </c>
      <c r="W32" s="67" t="str">
        <f t="shared" si="12"/>
        <v/>
      </c>
      <c r="X32" s="66" t="str">
        <f t="shared" si="13"/>
        <v/>
      </c>
      <c r="Y32" s="67" t="str">
        <f t="shared" si="14"/>
        <v/>
      </c>
      <c r="Z32" s="66" t="str">
        <f t="shared" si="15"/>
        <v/>
      </c>
      <c r="AA32" s="67" t="str">
        <f t="shared" si="16"/>
        <v/>
      </c>
      <c r="AB32" s="69" t="str">
        <f t="shared" si="17"/>
        <v/>
      </c>
      <c r="AC32" s="69" t="str">
        <f t="shared" si="18"/>
        <v/>
      </c>
      <c r="AD32" s="264" t="str">
        <f>IF(OR(J32&lt;&gt;"Finished",U32=""),"",(1-(L32-'Set UP'!$Z$11)/('Set UP'!$Z$11))*1000)</f>
        <v/>
      </c>
      <c r="AG32" s="18" t="str">
        <f>DQ_Codes!Q29</f>
        <v>DQ105</v>
      </c>
      <c r="AH32" s="18" t="str">
        <f>VLOOKUP(VALUE(MID(AG32,3,LEN(AG32)-2)),DQ_Codes!A:B,2)</f>
        <v>Failing to follow the instruction of a Marshall or Official may result in disqualification</v>
      </c>
    </row>
    <row r="33" spans="1:34" ht="15" x14ac:dyDescent="0.2">
      <c r="A33" s="1"/>
      <c r="B33" s="2">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65"/>
      <c r="G33" s="268"/>
      <c r="H33" s="268"/>
      <c r="I33" s="73" t="str">
        <f t="shared" si="4"/>
        <v/>
      </c>
      <c r="J33" s="395"/>
      <c r="K33" s="25"/>
      <c r="L33" s="3" t="str">
        <f t="shared" si="5"/>
        <v/>
      </c>
      <c r="M33" s="76" t="str">
        <f>IF('Set UP'!K33&lt;&gt;1,"",$L33)</f>
        <v/>
      </c>
      <c r="N33" s="76" t="str">
        <f>IF('Set UP'!K33&lt;&gt;2,"",$L33)</f>
        <v/>
      </c>
      <c r="O33" s="76" t="str">
        <f>IF('Set UP'!F33&lt;&gt;"F","",$L33)</f>
        <v/>
      </c>
      <c r="P33" s="257" t="str">
        <f>IF('Set UP'!F33&lt;&gt;"NS","",$L33)</f>
        <v/>
      </c>
      <c r="Q33" s="19" t="str">
        <f t="shared" si="6"/>
        <v/>
      </c>
      <c r="R33" s="287" t="str">
        <f t="shared" si="7"/>
        <v/>
      </c>
      <c r="S33" s="288" t="str">
        <f t="shared" si="8"/>
        <v/>
      </c>
      <c r="T33" s="66" t="str">
        <f t="shared" si="9"/>
        <v/>
      </c>
      <c r="U33" s="67" t="str">
        <f t="shared" si="10"/>
        <v/>
      </c>
      <c r="V33" s="66" t="str">
        <f t="shared" si="11"/>
        <v/>
      </c>
      <c r="W33" s="67" t="str">
        <f t="shared" si="12"/>
        <v/>
      </c>
      <c r="X33" s="66" t="str">
        <f t="shared" si="13"/>
        <v/>
      </c>
      <c r="Y33" s="67" t="str">
        <f t="shared" si="14"/>
        <v/>
      </c>
      <c r="Z33" s="66" t="str">
        <f t="shared" si="15"/>
        <v/>
      </c>
      <c r="AA33" s="67" t="str">
        <f t="shared" si="16"/>
        <v/>
      </c>
      <c r="AB33" s="69" t="str">
        <f t="shared" si="17"/>
        <v/>
      </c>
      <c r="AC33" s="69" t="str">
        <f t="shared" si="18"/>
        <v/>
      </c>
      <c r="AD33" s="264" t="str">
        <f>IF(OR(J33&lt;&gt;"Finished",U33=""),"",(1-(L33-'Set UP'!$Z$11)/('Set UP'!$Z$11))*1000)</f>
        <v/>
      </c>
      <c r="AG33" s="18" t="str">
        <f>DQ_Codes!Q30</f>
        <v>DQ106</v>
      </c>
      <c r="AH33" s="18" t="str">
        <f>VLOOKUP(VALUE(MID(AG33,3,LEN(AG33)-2)),DQ_Codes!A:B,2)</f>
        <v>Delaying the start, for wilfully disobeying an instruction, or for any other misconduct taking place at the start.</v>
      </c>
    </row>
    <row r="34" spans="1:34" ht="15" x14ac:dyDescent="0.2">
      <c r="A34" s="1"/>
      <c r="B34" s="2">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65"/>
      <c r="G34" s="268"/>
      <c r="H34" s="268"/>
      <c r="I34" s="73" t="str">
        <f t="shared" si="4"/>
        <v/>
      </c>
      <c r="J34" s="395"/>
      <c r="K34" s="25"/>
      <c r="L34" s="3" t="str">
        <f t="shared" si="5"/>
        <v/>
      </c>
      <c r="M34" s="76" t="str">
        <f>IF('Set UP'!K34&lt;&gt;1,"",$L34)</f>
        <v/>
      </c>
      <c r="N34" s="76" t="str">
        <f>IF('Set UP'!K34&lt;&gt;2,"",$L34)</f>
        <v/>
      </c>
      <c r="O34" s="76" t="str">
        <f>IF('Set UP'!F34&lt;&gt;"F","",$L34)</f>
        <v/>
      </c>
      <c r="P34" s="257" t="str">
        <f>IF('Set UP'!F34&lt;&gt;"NS","",$L34)</f>
        <v/>
      </c>
      <c r="Q34" s="19" t="str">
        <f t="shared" si="6"/>
        <v/>
      </c>
      <c r="R34" s="287" t="str">
        <f t="shared" si="7"/>
        <v/>
      </c>
      <c r="S34" s="288" t="str">
        <f t="shared" si="8"/>
        <v/>
      </c>
      <c r="T34" s="66" t="str">
        <f t="shared" si="9"/>
        <v/>
      </c>
      <c r="U34" s="67" t="str">
        <f t="shared" si="10"/>
        <v/>
      </c>
      <c r="V34" s="66" t="str">
        <f t="shared" si="11"/>
        <v/>
      </c>
      <c r="W34" s="67" t="str">
        <f t="shared" si="12"/>
        <v/>
      </c>
      <c r="X34" s="66" t="str">
        <f t="shared" si="13"/>
        <v/>
      </c>
      <c r="Y34" s="67" t="str">
        <f t="shared" si="14"/>
        <v/>
      </c>
      <c r="Z34" s="66" t="str">
        <f t="shared" si="15"/>
        <v/>
      </c>
      <c r="AA34" s="67" t="str">
        <f t="shared" si="16"/>
        <v/>
      </c>
      <c r="AB34" s="69" t="str">
        <f t="shared" si="17"/>
        <v/>
      </c>
      <c r="AC34" s="69" t="str">
        <f t="shared" si="18"/>
        <v/>
      </c>
      <c r="AD34" s="264" t="str">
        <f>IF(OR(J34&lt;&gt;"Finished",U34=""),"",(1-(L34-'Set UP'!$Z$11)/('Set UP'!$Z$11))*1000)</f>
        <v/>
      </c>
      <c r="AG34" s="18" t="str">
        <f>DQ_Codes!Q31</f>
        <v>DQ201</v>
      </c>
      <c r="AH34" s="18" t="str">
        <f>VLOOKUP(VALUE(MID(AG34,3,LEN(AG34)-2)),DQ_Codes!A:B,2)</f>
        <v xml:space="preserve">Not finishing or completing the event in the same lane in which he or she started. </v>
      </c>
    </row>
    <row r="35" spans="1:34" ht="15" x14ac:dyDescent="0.2">
      <c r="A35" s="1"/>
      <c r="B35" s="2">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65"/>
      <c r="G35" s="268"/>
      <c r="H35" s="268"/>
      <c r="I35" s="73" t="str">
        <f t="shared" si="4"/>
        <v/>
      </c>
      <c r="J35" s="395"/>
      <c r="K35" s="25"/>
      <c r="L35" s="3" t="str">
        <f t="shared" si="5"/>
        <v/>
      </c>
      <c r="M35" s="76" t="str">
        <f>IF('Set UP'!K35&lt;&gt;1,"",$L35)</f>
        <v/>
      </c>
      <c r="N35" s="76" t="str">
        <f>IF('Set UP'!K35&lt;&gt;2,"",$L35)</f>
        <v/>
      </c>
      <c r="O35" s="76" t="str">
        <f>IF('Set UP'!F35&lt;&gt;"F","",$L35)</f>
        <v/>
      </c>
      <c r="P35" s="257" t="str">
        <f>IF('Set UP'!F35&lt;&gt;"NS","",$L35)</f>
        <v/>
      </c>
      <c r="Q35" s="19" t="str">
        <f t="shared" si="6"/>
        <v/>
      </c>
      <c r="R35" s="287" t="str">
        <f t="shared" si="7"/>
        <v/>
      </c>
      <c r="S35" s="288" t="str">
        <f t="shared" si="8"/>
        <v/>
      </c>
      <c r="T35" s="66" t="str">
        <f t="shared" si="9"/>
        <v/>
      </c>
      <c r="U35" s="67" t="str">
        <f t="shared" si="10"/>
        <v/>
      </c>
      <c r="V35" s="66" t="str">
        <f t="shared" si="11"/>
        <v/>
      </c>
      <c r="W35" s="67" t="str">
        <f t="shared" si="12"/>
        <v/>
      </c>
      <c r="X35" s="66" t="str">
        <f t="shared" si="13"/>
        <v/>
      </c>
      <c r="Y35" s="67" t="str">
        <f t="shared" si="14"/>
        <v/>
      </c>
      <c r="Z35" s="66" t="str">
        <f t="shared" si="15"/>
        <v/>
      </c>
      <c r="AA35" s="67" t="str">
        <f t="shared" si="16"/>
        <v/>
      </c>
      <c r="AB35" s="69" t="str">
        <f t="shared" si="17"/>
        <v/>
      </c>
      <c r="AC35" s="69" t="str">
        <f t="shared" si="18"/>
        <v/>
      </c>
      <c r="AD35" s="264" t="str">
        <f>IF(OR(J35&lt;&gt;"Finished",U35=""),"",(1-(L35-'Set UP'!$Z$11)/('Set UP'!$Z$11))*1000)</f>
        <v/>
      </c>
      <c r="AG35" s="18" t="str">
        <f>DQ_Codes!Q32</f>
        <v>DQ202</v>
      </c>
      <c r="AH35" s="18" t="str">
        <f>VLOOKUP(VALUE(MID(AG35,3,LEN(AG35)-2)),DQ_Codes!A:B,2)</f>
        <v>Obstructing another Team or Competitor.</v>
      </c>
    </row>
    <row r="36" spans="1:34" ht="15" x14ac:dyDescent="0.2">
      <c r="A36" s="1"/>
      <c r="B36" s="7">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65"/>
      <c r="G36" s="268"/>
      <c r="H36" s="268"/>
      <c r="I36" s="73" t="str">
        <f t="shared" si="4"/>
        <v/>
      </c>
      <c r="J36" s="395"/>
      <c r="K36" s="25"/>
      <c r="L36" s="3" t="str">
        <f t="shared" si="5"/>
        <v/>
      </c>
      <c r="M36" s="76" t="str">
        <f>IF('Set UP'!K36&lt;&gt;1,"",$L36)</f>
        <v/>
      </c>
      <c r="N36" s="76" t="str">
        <f>IF('Set UP'!K36&lt;&gt;2,"",$L36)</f>
        <v/>
      </c>
      <c r="O36" s="76" t="str">
        <f>IF('Set UP'!F36&lt;&gt;"F","",$L36)</f>
        <v/>
      </c>
      <c r="P36" s="257" t="str">
        <f>IF('Set UP'!F36&lt;&gt;"NS","",$L36)</f>
        <v/>
      </c>
      <c r="Q36" s="19" t="str">
        <f t="shared" si="6"/>
        <v/>
      </c>
      <c r="R36" s="287" t="str">
        <f t="shared" si="7"/>
        <v/>
      </c>
      <c r="S36" s="288" t="str">
        <f t="shared" si="8"/>
        <v/>
      </c>
      <c r="T36" s="66" t="str">
        <f t="shared" si="9"/>
        <v/>
      </c>
      <c r="U36" s="67" t="str">
        <f t="shared" si="10"/>
        <v/>
      </c>
      <c r="V36" s="66" t="str">
        <f t="shared" si="11"/>
        <v/>
      </c>
      <c r="W36" s="67" t="str">
        <f t="shared" si="12"/>
        <v/>
      </c>
      <c r="X36" s="66" t="str">
        <f t="shared" si="13"/>
        <v/>
      </c>
      <c r="Y36" s="67" t="str">
        <f t="shared" si="14"/>
        <v/>
      </c>
      <c r="Z36" s="66" t="str">
        <f t="shared" si="15"/>
        <v/>
      </c>
      <c r="AA36" s="67" t="str">
        <f t="shared" si="16"/>
        <v/>
      </c>
      <c r="AB36" s="69" t="str">
        <f t="shared" si="17"/>
        <v/>
      </c>
      <c r="AC36" s="69" t="str">
        <f t="shared" si="18"/>
        <v/>
      </c>
      <c r="AD36" s="264" t="str">
        <f>IF(OR(J36&lt;&gt;"Finished",U36=""),"",(1-(L36-'Set UP'!$Z$11)/('Set UP'!$Z$11))*1000)</f>
        <v/>
      </c>
      <c r="AG36" s="18" t="str">
        <f>DQ_Codes!Q33</f>
        <v>DQ203</v>
      </c>
      <c r="AH36" s="18" t="str">
        <f>VLOOKUP(VALUE(MID(AG36,3,LEN(AG36)-2)),DQ_Codes!A:B,2)</f>
        <v>Entering the water during a heat for which they are not entered.</v>
      </c>
    </row>
    <row r="37" spans="1:34" ht="15" x14ac:dyDescent="0.2">
      <c r="A37" s="1"/>
      <c r="B37" s="7">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65"/>
      <c r="G37" s="268"/>
      <c r="H37" s="268"/>
      <c r="I37" s="73" t="str">
        <f t="shared" si="4"/>
        <v/>
      </c>
      <c r="J37" s="395"/>
      <c r="K37" s="25"/>
      <c r="L37" s="3" t="str">
        <f t="shared" si="5"/>
        <v/>
      </c>
      <c r="M37" s="76" t="str">
        <f>IF('Set UP'!K37&lt;&gt;1,"",$L37)</f>
        <v/>
      </c>
      <c r="N37" s="76" t="str">
        <f>IF('Set UP'!K37&lt;&gt;2,"",$L37)</f>
        <v/>
      </c>
      <c r="O37" s="76" t="str">
        <f>IF('Set UP'!F37&lt;&gt;"F","",$L37)</f>
        <v/>
      </c>
      <c r="P37" s="257" t="str">
        <f>IF('Set UP'!F37&lt;&gt;"NS","",$L37)</f>
        <v/>
      </c>
      <c r="Q37" s="19" t="str">
        <f t="shared" si="6"/>
        <v/>
      </c>
      <c r="R37" s="287" t="str">
        <f t="shared" si="7"/>
        <v/>
      </c>
      <c r="S37" s="288" t="str">
        <f t="shared" si="8"/>
        <v/>
      </c>
      <c r="T37" s="66" t="str">
        <f t="shared" si="9"/>
        <v/>
      </c>
      <c r="U37" s="67" t="str">
        <f t="shared" si="10"/>
        <v/>
      </c>
      <c r="V37" s="66" t="str">
        <f t="shared" si="11"/>
        <v/>
      </c>
      <c r="W37" s="67" t="str">
        <f t="shared" si="12"/>
        <v/>
      </c>
      <c r="X37" s="66" t="str">
        <f t="shared" si="13"/>
        <v/>
      </c>
      <c r="Y37" s="67" t="str">
        <f t="shared" si="14"/>
        <v/>
      </c>
      <c r="Z37" s="66" t="str">
        <f t="shared" si="15"/>
        <v/>
      </c>
      <c r="AA37" s="67" t="str">
        <f t="shared" si="16"/>
        <v/>
      </c>
      <c r="AB37" s="69" t="str">
        <f t="shared" si="17"/>
        <v/>
      </c>
      <c r="AC37" s="69" t="str">
        <f t="shared" si="18"/>
        <v/>
      </c>
      <c r="AD37" s="264" t="str">
        <f>IF(OR(J37&lt;&gt;"Finished",U37=""),"",(1-(L37-'Set UP'!$Z$11)/('Set UP'!$Z$11))*1000)</f>
        <v/>
      </c>
      <c r="AG37" s="18" t="str">
        <f>DQ_Codes!Q34</f>
        <v>DQ205</v>
      </c>
      <c r="AH37" s="18" t="str">
        <f>VLOOKUP(VALUE(MID(AG37,3,LEN(AG37)-2)),DQ_Codes!A:B,2)</f>
        <v>Pace-making, providing feedback on positions of other teams, attempting to influence or coach an athlete during the race.</v>
      </c>
    </row>
    <row r="38" spans="1:34" ht="15" x14ac:dyDescent="0.2">
      <c r="A38" s="1"/>
      <c r="B38" s="7">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65"/>
      <c r="G38" s="268"/>
      <c r="H38" s="268"/>
      <c r="I38" s="73" t="str">
        <f t="shared" si="4"/>
        <v/>
      </c>
      <c r="J38" s="395"/>
      <c r="K38" s="25"/>
      <c r="L38" s="3" t="str">
        <f t="shared" si="5"/>
        <v/>
      </c>
      <c r="M38" s="76" t="str">
        <f>IF('Set UP'!K38&lt;&gt;1,"",$L38)</f>
        <v/>
      </c>
      <c r="N38" s="76" t="str">
        <f>IF('Set UP'!K38&lt;&gt;2,"",$L38)</f>
        <v/>
      </c>
      <c r="O38" s="76" t="str">
        <f>IF('Set UP'!F38&lt;&gt;"F","",$L38)</f>
        <v/>
      </c>
      <c r="P38" s="257" t="str">
        <f>IF('Set UP'!F38&lt;&gt;"NS","",$L38)</f>
        <v/>
      </c>
      <c r="Q38" s="19" t="str">
        <f t="shared" si="6"/>
        <v/>
      </c>
      <c r="R38" s="287" t="str">
        <f t="shared" si="7"/>
        <v/>
      </c>
      <c r="S38" s="288" t="str">
        <f t="shared" si="8"/>
        <v/>
      </c>
      <c r="T38" s="66" t="str">
        <f t="shared" si="9"/>
        <v/>
      </c>
      <c r="U38" s="67" t="str">
        <f t="shared" si="10"/>
        <v/>
      </c>
      <c r="V38" s="66" t="str">
        <f t="shared" si="11"/>
        <v/>
      </c>
      <c r="W38" s="67" t="str">
        <f t="shared" si="12"/>
        <v/>
      </c>
      <c r="X38" s="66" t="str">
        <f t="shared" si="13"/>
        <v/>
      </c>
      <c r="Y38" s="67" t="str">
        <f t="shared" si="14"/>
        <v/>
      </c>
      <c r="Z38" s="66" t="str">
        <f t="shared" si="15"/>
        <v/>
      </c>
      <c r="AA38" s="67" t="str">
        <f t="shared" si="16"/>
        <v/>
      </c>
      <c r="AB38" s="69" t="str">
        <f t="shared" si="17"/>
        <v/>
      </c>
      <c r="AC38" s="69" t="str">
        <f t="shared" si="18"/>
        <v/>
      </c>
      <c r="AD38" s="264" t="str">
        <f>IF(OR(J38&lt;&gt;"Finished",U38=""),"",(1-(L38-'Set UP'!$Z$11)/('Set UP'!$Z$11))*1000)</f>
        <v/>
      </c>
      <c r="AG38" s="18" t="str">
        <f>DQ_Codes!Q35</f>
        <v>DQ206</v>
      </c>
      <c r="AH38" s="18" t="str">
        <f>VLOOKUP(VALUE(MID(AG38,3,LEN(AG38)-2)),DQ_Codes!A:B,2)</f>
        <v>Relay Team is not the same Competitors who took part in the SERC.</v>
      </c>
    </row>
    <row r="39" spans="1:34" ht="15" x14ac:dyDescent="0.2">
      <c r="A39" s="1"/>
      <c r="B39" s="7">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65"/>
      <c r="G39" s="268"/>
      <c r="H39" s="268"/>
      <c r="I39" s="73" t="str">
        <f t="shared" si="4"/>
        <v/>
      </c>
      <c r="J39" s="395"/>
      <c r="K39" s="25"/>
      <c r="L39" s="3" t="str">
        <f t="shared" si="5"/>
        <v/>
      </c>
      <c r="M39" s="76" t="str">
        <f>IF('Set UP'!K39&lt;&gt;1,"",$L39)</f>
        <v/>
      </c>
      <c r="N39" s="76" t="str">
        <f>IF('Set UP'!K39&lt;&gt;2,"",$L39)</f>
        <v/>
      </c>
      <c r="O39" s="76" t="str">
        <f>IF('Set UP'!F39&lt;&gt;"F","",$L39)</f>
        <v/>
      </c>
      <c r="P39" s="257" t="str">
        <f>IF('Set UP'!F39&lt;&gt;"NS","",$L39)</f>
        <v/>
      </c>
      <c r="Q39" s="19" t="str">
        <f t="shared" si="6"/>
        <v/>
      </c>
      <c r="R39" s="287" t="str">
        <f t="shared" si="7"/>
        <v/>
      </c>
      <c r="S39" s="288" t="str">
        <f t="shared" si="8"/>
        <v/>
      </c>
      <c r="T39" s="66" t="str">
        <f t="shared" si="9"/>
        <v/>
      </c>
      <c r="U39" s="67" t="str">
        <f t="shared" si="10"/>
        <v/>
      </c>
      <c r="V39" s="66" t="str">
        <f t="shared" si="11"/>
        <v/>
      </c>
      <c r="W39" s="67" t="str">
        <f t="shared" si="12"/>
        <v/>
      </c>
      <c r="X39" s="66" t="str">
        <f t="shared" si="13"/>
        <v/>
      </c>
      <c r="Y39" s="67" t="str">
        <f t="shared" si="14"/>
        <v/>
      </c>
      <c r="Z39" s="66" t="str">
        <f t="shared" si="15"/>
        <v/>
      </c>
      <c r="AA39" s="67" t="str">
        <f t="shared" si="16"/>
        <v/>
      </c>
      <c r="AB39" s="69" t="str">
        <f t="shared" si="17"/>
        <v/>
      </c>
      <c r="AC39" s="69" t="str">
        <f t="shared" si="18"/>
        <v/>
      </c>
      <c r="AD39" s="264" t="str">
        <f>IF(OR(J39&lt;&gt;"Finished",U39=""),"",(1-(L39-'Set UP'!$Z$11)/('Set UP'!$Z$11))*1000)</f>
        <v/>
      </c>
      <c r="AG39" s="18" t="str">
        <f>DQ_Codes!Q36</f>
        <v>DQ601</v>
      </c>
      <c r="AH39" s="18" t="str">
        <f>VLOOKUP(VALUE(MID(AG39,3,LEN(AG39)-2)),DQ_Codes!A:B,2)</f>
        <v xml:space="preserve">The fourth competitor  tumble turn at the turning edge whilst towing the victim. </v>
      </c>
    </row>
    <row r="40" spans="1:34" ht="15" x14ac:dyDescent="0.2">
      <c r="A40" s="1"/>
      <c r="B40" s="7">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65"/>
      <c r="G40" s="268"/>
      <c r="H40" s="268"/>
      <c r="I40" s="73" t="str">
        <f t="shared" si="4"/>
        <v/>
      </c>
      <c r="J40" s="395"/>
      <c r="K40" s="25"/>
      <c r="L40" s="3" t="str">
        <f t="shared" si="5"/>
        <v/>
      </c>
      <c r="M40" s="76" t="str">
        <f>IF('Set UP'!K40&lt;&gt;1,"",$L40)</f>
        <v/>
      </c>
      <c r="N40" s="76" t="str">
        <f>IF('Set UP'!K40&lt;&gt;2,"",$L40)</f>
        <v/>
      </c>
      <c r="O40" s="76" t="str">
        <f>IF('Set UP'!F40&lt;&gt;"F","",$L40)</f>
        <v/>
      </c>
      <c r="P40" s="257" t="str">
        <f>IF('Set UP'!F40&lt;&gt;"NS","",$L40)</f>
        <v/>
      </c>
      <c r="Q40" s="19" t="str">
        <f t="shared" si="6"/>
        <v/>
      </c>
      <c r="R40" s="287" t="str">
        <f t="shared" si="7"/>
        <v/>
      </c>
      <c r="S40" s="288" t="str">
        <f t="shared" si="8"/>
        <v/>
      </c>
      <c r="T40" s="66" t="str">
        <f t="shared" si="9"/>
        <v/>
      </c>
      <c r="U40" s="67" t="str">
        <f t="shared" si="10"/>
        <v/>
      </c>
      <c r="V40" s="66" t="str">
        <f t="shared" si="11"/>
        <v/>
      </c>
      <c r="W40" s="67" t="str">
        <f t="shared" si="12"/>
        <v/>
      </c>
      <c r="X40" s="66" t="str">
        <f t="shared" si="13"/>
        <v/>
      </c>
      <c r="Y40" s="67" t="str">
        <f t="shared" si="14"/>
        <v/>
      </c>
      <c r="Z40" s="66" t="str">
        <f t="shared" si="15"/>
        <v/>
      </c>
      <c r="AA40" s="67" t="str">
        <f t="shared" si="16"/>
        <v/>
      </c>
      <c r="AB40" s="69" t="str">
        <f t="shared" si="17"/>
        <v/>
      </c>
      <c r="AC40" s="69" t="str">
        <f t="shared" si="18"/>
        <v/>
      </c>
      <c r="AD40" s="264" t="str">
        <f>IF(OR(J40&lt;&gt;"Finished",U40=""),"",(1-(L40-'Set UP'!$Z$11)/('Set UP'!$Z$11))*1000)</f>
        <v/>
      </c>
      <c r="AG40" s="18"/>
      <c r="AH40" s="18"/>
    </row>
    <row r="41" spans="1:34" ht="15" x14ac:dyDescent="0.2">
      <c r="A41" s="1"/>
      <c r="B41" s="7">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65"/>
      <c r="G41" s="268"/>
      <c r="H41" s="268"/>
      <c r="I41" s="73" t="str">
        <f t="shared" si="4"/>
        <v/>
      </c>
      <c r="J41" s="395"/>
      <c r="K41" s="25"/>
      <c r="L41" s="3" t="str">
        <f t="shared" si="5"/>
        <v/>
      </c>
      <c r="M41" s="76" t="str">
        <f>IF('Set UP'!K41&lt;&gt;1,"",$L41)</f>
        <v/>
      </c>
      <c r="N41" s="76" t="str">
        <f>IF('Set UP'!K41&lt;&gt;2,"",$L41)</f>
        <v/>
      </c>
      <c r="O41" s="76" t="str">
        <f>IF('Set UP'!F41&lt;&gt;"F","",$L41)</f>
        <v/>
      </c>
      <c r="P41" s="257" t="str">
        <f>IF('Set UP'!F41&lt;&gt;"NS","",$L41)</f>
        <v/>
      </c>
      <c r="Q41" s="19" t="str">
        <f t="shared" si="6"/>
        <v/>
      </c>
      <c r="R41" s="287" t="str">
        <f t="shared" si="7"/>
        <v/>
      </c>
      <c r="S41" s="288" t="str">
        <f t="shared" si="8"/>
        <v/>
      </c>
      <c r="T41" s="66" t="str">
        <f t="shared" si="9"/>
        <v/>
      </c>
      <c r="U41" s="67" t="str">
        <f t="shared" si="10"/>
        <v/>
      </c>
      <c r="V41" s="66" t="str">
        <f t="shared" si="11"/>
        <v/>
      </c>
      <c r="W41" s="67" t="str">
        <f t="shared" si="12"/>
        <v/>
      </c>
      <c r="X41" s="66" t="str">
        <f t="shared" si="13"/>
        <v/>
      </c>
      <c r="Y41" s="67" t="str">
        <f t="shared" si="14"/>
        <v/>
      </c>
      <c r="Z41" s="66" t="str">
        <f t="shared" si="15"/>
        <v/>
      </c>
      <c r="AA41" s="67" t="str">
        <f t="shared" si="16"/>
        <v/>
      </c>
      <c r="AB41" s="69" t="str">
        <f t="shared" si="17"/>
        <v/>
      </c>
      <c r="AC41" s="69" t="str">
        <f t="shared" si="18"/>
        <v/>
      </c>
      <c r="AD41" s="264" t="str">
        <f>IF(OR(J41&lt;&gt;"Finished",U41=""),"",(1-(L41-'Set UP'!$Z$11)/('Set UP'!$Z$11))*1000)</f>
        <v/>
      </c>
      <c r="AG41" s="18"/>
      <c r="AH41" s="18"/>
    </row>
    <row r="42" spans="1:34" ht="15" x14ac:dyDescent="0.2">
      <c r="A42" s="1"/>
      <c r="B42" s="7">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65"/>
      <c r="G42" s="268"/>
      <c r="H42" s="268"/>
      <c r="I42" s="73" t="str">
        <f t="shared" si="4"/>
        <v/>
      </c>
      <c r="J42" s="395"/>
      <c r="K42" s="25"/>
      <c r="L42" s="3" t="str">
        <f t="shared" si="5"/>
        <v/>
      </c>
      <c r="M42" s="76" t="str">
        <f>IF('Set UP'!K42&lt;&gt;1,"",$L42)</f>
        <v/>
      </c>
      <c r="N42" s="76" t="str">
        <f>IF('Set UP'!K42&lt;&gt;2,"",$L42)</f>
        <v/>
      </c>
      <c r="O42" s="76" t="str">
        <f>IF('Set UP'!F42&lt;&gt;"F","",$L42)</f>
        <v/>
      </c>
      <c r="P42" s="257" t="str">
        <f>IF('Set UP'!F42&lt;&gt;"NS","",$L42)</f>
        <v/>
      </c>
      <c r="Q42" s="19" t="str">
        <f t="shared" si="6"/>
        <v/>
      </c>
      <c r="R42" s="287" t="str">
        <f t="shared" si="7"/>
        <v/>
      </c>
      <c r="S42" s="288" t="str">
        <f t="shared" si="8"/>
        <v/>
      </c>
      <c r="T42" s="66" t="str">
        <f t="shared" si="9"/>
        <v/>
      </c>
      <c r="U42" s="67" t="str">
        <f t="shared" si="10"/>
        <v/>
      </c>
      <c r="V42" s="66" t="str">
        <f t="shared" si="11"/>
        <v/>
      </c>
      <c r="W42" s="67" t="str">
        <f t="shared" si="12"/>
        <v/>
      </c>
      <c r="X42" s="66" t="str">
        <f t="shared" si="13"/>
        <v/>
      </c>
      <c r="Y42" s="67" t="str">
        <f t="shared" si="14"/>
        <v/>
      </c>
      <c r="Z42" s="66" t="str">
        <f t="shared" si="15"/>
        <v/>
      </c>
      <c r="AA42" s="67" t="str">
        <f t="shared" si="16"/>
        <v/>
      </c>
      <c r="AB42" s="69" t="str">
        <f t="shared" si="17"/>
        <v/>
      </c>
      <c r="AC42" s="69" t="str">
        <f t="shared" si="18"/>
        <v/>
      </c>
      <c r="AD42" s="264" t="str">
        <f>IF(OR(J42&lt;&gt;"Finished",U42=""),"",(1-(L42-'Set UP'!$Z$11)/('Set UP'!$Z$11))*1000)</f>
        <v/>
      </c>
      <c r="AG42" s="18"/>
      <c r="AH42" s="18"/>
    </row>
    <row r="43" spans="1:34" ht="15" x14ac:dyDescent="0.2">
      <c r="A43" s="1"/>
      <c r="B43" s="7">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65"/>
      <c r="G43" s="268"/>
      <c r="H43" s="268"/>
      <c r="I43" s="73" t="str">
        <f t="shared" si="4"/>
        <v/>
      </c>
      <c r="J43" s="395"/>
      <c r="K43" s="25"/>
      <c r="L43" s="3" t="str">
        <f t="shared" si="5"/>
        <v/>
      </c>
      <c r="M43" s="76" t="str">
        <f>IF('Set UP'!K43&lt;&gt;1,"",$L43)</f>
        <v/>
      </c>
      <c r="N43" s="76" t="str">
        <f>IF('Set UP'!K43&lt;&gt;2,"",$L43)</f>
        <v/>
      </c>
      <c r="O43" s="76" t="str">
        <f>IF('Set UP'!F43&lt;&gt;"F","",$L43)</f>
        <v/>
      </c>
      <c r="P43" s="257" t="str">
        <f>IF('Set UP'!F43&lt;&gt;"NS","",$L43)</f>
        <v/>
      </c>
      <c r="Q43" s="19" t="str">
        <f t="shared" si="6"/>
        <v/>
      </c>
      <c r="R43" s="287" t="str">
        <f t="shared" si="7"/>
        <v/>
      </c>
      <c r="S43" s="288" t="str">
        <f t="shared" si="8"/>
        <v/>
      </c>
      <c r="T43" s="66" t="str">
        <f t="shared" si="9"/>
        <v/>
      </c>
      <c r="U43" s="67" t="str">
        <f t="shared" si="10"/>
        <v/>
      </c>
      <c r="V43" s="66" t="str">
        <f t="shared" si="11"/>
        <v/>
      </c>
      <c r="W43" s="67" t="str">
        <f t="shared" si="12"/>
        <v/>
      </c>
      <c r="X43" s="66" t="str">
        <f t="shared" si="13"/>
        <v/>
      </c>
      <c r="Y43" s="67" t="str">
        <f t="shared" si="14"/>
        <v/>
      </c>
      <c r="Z43" s="66" t="str">
        <f t="shared" si="15"/>
        <v/>
      </c>
      <c r="AA43" s="67" t="str">
        <f t="shared" si="16"/>
        <v/>
      </c>
      <c r="AB43" s="69" t="str">
        <f t="shared" si="17"/>
        <v/>
      </c>
      <c r="AC43" s="69" t="str">
        <f t="shared" si="18"/>
        <v/>
      </c>
      <c r="AD43" s="264" t="str">
        <f>IF(OR(J43&lt;&gt;"Finished",U43=""),"",(1-(L43-'Set UP'!$Z$11)/('Set UP'!$Z$11))*1000)</f>
        <v/>
      </c>
      <c r="AG43" s="18"/>
      <c r="AH43" s="18"/>
    </row>
    <row r="44" spans="1:34" ht="15" x14ac:dyDescent="0.2">
      <c r="A44" s="1"/>
      <c r="B44" s="7">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65"/>
      <c r="G44" s="268"/>
      <c r="H44" s="268"/>
      <c r="I44" s="73" t="str">
        <f t="shared" si="4"/>
        <v/>
      </c>
      <c r="J44" s="395"/>
      <c r="K44" s="25"/>
      <c r="L44" s="3" t="str">
        <f t="shared" si="5"/>
        <v/>
      </c>
      <c r="M44" s="76" t="str">
        <f>IF('Set UP'!K44&lt;&gt;1,"",$L44)</f>
        <v/>
      </c>
      <c r="N44" s="76" t="str">
        <f>IF('Set UP'!K44&lt;&gt;2,"",$L44)</f>
        <v/>
      </c>
      <c r="O44" s="76" t="str">
        <f>IF('Set UP'!F44&lt;&gt;"F","",$L44)</f>
        <v/>
      </c>
      <c r="P44" s="257" t="str">
        <f>IF('Set UP'!F44&lt;&gt;"NS","",$L44)</f>
        <v/>
      </c>
      <c r="Q44" s="19" t="str">
        <f t="shared" si="6"/>
        <v/>
      </c>
      <c r="R44" s="287" t="str">
        <f t="shared" si="7"/>
        <v/>
      </c>
      <c r="S44" s="288" t="str">
        <f t="shared" si="8"/>
        <v/>
      </c>
      <c r="T44" s="66" t="str">
        <f t="shared" si="9"/>
        <v/>
      </c>
      <c r="U44" s="67" t="str">
        <f t="shared" si="10"/>
        <v/>
      </c>
      <c r="V44" s="66" t="str">
        <f t="shared" si="11"/>
        <v/>
      </c>
      <c r="W44" s="67" t="str">
        <f t="shared" si="12"/>
        <v/>
      </c>
      <c r="X44" s="66" t="str">
        <f t="shared" si="13"/>
        <v/>
      </c>
      <c r="Y44" s="67" t="str">
        <f t="shared" si="14"/>
        <v/>
      </c>
      <c r="Z44" s="66" t="str">
        <f t="shared" si="15"/>
        <v/>
      </c>
      <c r="AA44" s="67" t="str">
        <f t="shared" si="16"/>
        <v/>
      </c>
      <c r="AB44" s="69" t="str">
        <f t="shared" si="17"/>
        <v/>
      </c>
      <c r="AC44" s="69" t="str">
        <f t="shared" si="18"/>
        <v/>
      </c>
      <c r="AD44" s="264" t="str">
        <f>IF(OR(J44&lt;&gt;"Finished",U44=""),"",(1-(L44-'Set UP'!$Z$11)/('Set UP'!$Z$11))*1000)</f>
        <v/>
      </c>
      <c r="AG44" s="18"/>
      <c r="AH44" s="18"/>
    </row>
    <row r="45" spans="1:34" ht="15" x14ac:dyDescent="0.2">
      <c r="A45" s="1"/>
      <c r="B45" s="7">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65"/>
      <c r="G45" s="268"/>
      <c r="H45" s="268"/>
      <c r="I45" s="73" t="str">
        <f t="shared" si="4"/>
        <v/>
      </c>
      <c r="J45" s="395"/>
      <c r="K45" s="25"/>
      <c r="L45" s="3" t="str">
        <f t="shared" si="5"/>
        <v/>
      </c>
      <c r="M45" s="76" t="str">
        <f>IF('Set UP'!K45&lt;&gt;1,"",$L45)</f>
        <v/>
      </c>
      <c r="N45" s="76" t="str">
        <f>IF('Set UP'!K45&lt;&gt;2,"",$L45)</f>
        <v/>
      </c>
      <c r="O45" s="76" t="str">
        <f>IF('Set UP'!F45&lt;&gt;"F","",$L45)</f>
        <v/>
      </c>
      <c r="P45" s="257" t="str">
        <f>IF('Set UP'!F45&lt;&gt;"NS","",$L45)</f>
        <v/>
      </c>
      <c r="Q45" s="19" t="str">
        <f t="shared" si="6"/>
        <v/>
      </c>
      <c r="R45" s="287" t="str">
        <f t="shared" si="7"/>
        <v/>
      </c>
      <c r="S45" s="288" t="str">
        <f t="shared" si="8"/>
        <v/>
      </c>
      <c r="T45" s="66" t="str">
        <f t="shared" si="9"/>
        <v/>
      </c>
      <c r="U45" s="67" t="str">
        <f t="shared" si="10"/>
        <v/>
      </c>
      <c r="V45" s="66" t="str">
        <f t="shared" si="11"/>
        <v/>
      </c>
      <c r="W45" s="67" t="str">
        <f t="shared" si="12"/>
        <v/>
      </c>
      <c r="X45" s="66" t="str">
        <f t="shared" si="13"/>
        <v/>
      </c>
      <c r="Y45" s="67" t="str">
        <f t="shared" si="14"/>
        <v/>
      </c>
      <c r="Z45" s="66" t="str">
        <f t="shared" si="15"/>
        <v/>
      </c>
      <c r="AA45" s="67" t="str">
        <f t="shared" si="16"/>
        <v/>
      </c>
      <c r="AB45" s="69" t="str">
        <f t="shared" si="17"/>
        <v/>
      </c>
      <c r="AC45" s="69" t="str">
        <f t="shared" si="18"/>
        <v/>
      </c>
      <c r="AD45" s="264" t="str">
        <f>IF(OR(J45&lt;&gt;"Finished",U45=""),"",(1-(L45-'Set UP'!$Z$11)/('Set UP'!$Z$11))*1000)</f>
        <v/>
      </c>
      <c r="AG45" s="18"/>
      <c r="AH45" s="18"/>
    </row>
    <row r="46" spans="1:34" ht="15" x14ac:dyDescent="0.2">
      <c r="A46" s="1"/>
      <c r="B46" s="7">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65"/>
      <c r="G46" s="268"/>
      <c r="H46" s="268"/>
      <c r="I46" s="73" t="str">
        <f t="shared" si="4"/>
        <v/>
      </c>
      <c r="J46" s="395"/>
      <c r="K46" s="25"/>
      <c r="L46" s="3" t="str">
        <f t="shared" si="5"/>
        <v/>
      </c>
      <c r="M46" s="76" t="str">
        <f>IF('Set UP'!K46&lt;&gt;1,"",$L46)</f>
        <v/>
      </c>
      <c r="N46" s="76" t="str">
        <f>IF('Set UP'!K46&lt;&gt;2,"",$L46)</f>
        <v/>
      </c>
      <c r="O46" s="76" t="str">
        <f>IF('Set UP'!F46&lt;&gt;"F","",$L46)</f>
        <v/>
      </c>
      <c r="P46" s="257" t="str">
        <f>IF('Set UP'!F46&lt;&gt;"NS","",$L46)</f>
        <v/>
      </c>
      <c r="Q46" s="19" t="str">
        <f t="shared" si="6"/>
        <v/>
      </c>
      <c r="R46" s="287" t="str">
        <f t="shared" si="7"/>
        <v/>
      </c>
      <c r="S46" s="288" t="str">
        <f t="shared" si="8"/>
        <v/>
      </c>
      <c r="T46" s="66" t="str">
        <f t="shared" si="9"/>
        <v/>
      </c>
      <c r="U46" s="67" t="str">
        <f t="shared" si="10"/>
        <v/>
      </c>
      <c r="V46" s="66" t="str">
        <f t="shared" si="11"/>
        <v/>
      </c>
      <c r="W46" s="67" t="str">
        <f t="shared" si="12"/>
        <v/>
      </c>
      <c r="X46" s="66" t="str">
        <f t="shared" si="13"/>
        <v/>
      </c>
      <c r="Y46" s="67" t="str">
        <f t="shared" si="14"/>
        <v/>
      </c>
      <c r="Z46" s="66" t="str">
        <f t="shared" si="15"/>
        <v/>
      </c>
      <c r="AA46" s="67" t="str">
        <f t="shared" si="16"/>
        <v/>
      </c>
      <c r="AB46" s="69" t="str">
        <f t="shared" si="17"/>
        <v/>
      </c>
      <c r="AC46" s="69" t="str">
        <f t="shared" si="18"/>
        <v/>
      </c>
      <c r="AD46" s="264" t="str">
        <f>IF(OR(J46&lt;&gt;"Finished",U46=""),"",(1-(L46-'Set UP'!$Z$11)/('Set UP'!$Z$11))*1000)</f>
        <v/>
      </c>
      <c r="AG46" s="18"/>
      <c r="AH46" s="18"/>
    </row>
    <row r="47" spans="1:34" ht="15" x14ac:dyDescent="0.2">
      <c r="A47" s="1"/>
      <c r="B47" s="7">
        <v>41</v>
      </c>
      <c r="C47" s="123" t="str">
        <f>IF(OR('Set UP'!$C47=0,'Set UP'!$D47=0,'Set UP'!$E47=0,'Set UP'!F47=0),"  --",'Set UP'!C47)</f>
        <v xml:space="preserve">  --</v>
      </c>
      <c r="D47" s="124" t="str">
        <f>IF(OR('Set UP'!$C47=0,'Set UP'!$D47=0,'Set UP'!$E47=0,'Set UP'!F47=0),"  --",'Set UP'!D47&amp;" "&amp;'Set UP'!E47)</f>
        <v xml:space="preserve">  --</v>
      </c>
      <c r="E47" s="124" t="str">
        <f>IF(OR('Set UP'!$C47=0,'Set UP'!$D47=0,'Set UP'!$E47=0,'Set UP'!F47=0)," --",'Set UP'!F47)</f>
        <v xml:space="preserve"> --</v>
      </c>
      <c r="F47" s="65"/>
      <c r="G47" s="268"/>
      <c r="H47" s="268"/>
      <c r="I47" s="73" t="str">
        <f t="shared" si="4"/>
        <v/>
      </c>
      <c r="J47" s="395"/>
      <c r="K47" s="25"/>
      <c r="L47" s="3" t="str">
        <f t="shared" si="5"/>
        <v/>
      </c>
      <c r="M47" s="76" t="str">
        <f>IF('Set UP'!K47&lt;&gt;1,"",$L47)</f>
        <v/>
      </c>
      <c r="N47" s="76" t="str">
        <f>IF('Set UP'!K47&lt;&gt;2,"",$L47)</f>
        <v/>
      </c>
      <c r="O47" s="76" t="str">
        <f>IF('Set UP'!F47&lt;&gt;"F","",$L47)</f>
        <v/>
      </c>
      <c r="P47" s="257" t="str">
        <f>IF('Set UP'!F47&lt;&gt;"NS","",$L47)</f>
        <v/>
      </c>
      <c r="Q47" s="19" t="str">
        <f t="shared" si="6"/>
        <v/>
      </c>
      <c r="R47" s="287" t="str">
        <f t="shared" si="7"/>
        <v/>
      </c>
      <c r="S47" s="288" t="str">
        <f t="shared" si="8"/>
        <v/>
      </c>
      <c r="T47" s="66" t="str">
        <f t="shared" si="9"/>
        <v/>
      </c>
      <c r="U47" s="67" t="str">
        <f t="shared" si="10"/>
        <v/>
      </c>
      <c r="V47" s="66" t="str">
        <f t="shared" si="11"/>
        <v/>
      </c>
      <c r="W47" s="67" t="str">
        <f t="shared" si="12"/>
        <v/>
      </c>
      <c r="X47" s="66" t="str">
        <f t="shared" si="13"/>
        <v/>
      </c>
      <c r="Y47" s="67" t="str">
        <f t="shared" si="14"/>
        <v/>
      </c>
      <c r="Z47" s="66" t="str">
        <f t="shared" si="15"/>
        <v/>
      </c>
      <c r="AA47" s="67" t="str">
        <f t="shared" si="16"/>
        <v/>
      </c>
      <c r="AB47" s="69" t="str">
        <f t="shared" si="17"/>
        <v/>
      </c>
      <c r="AC47" s="69" t="str">
        <f t="shared" si="18"/>
        <v/>
      </c>
      <c r="AD47" s="264" t="str">
        <f>IF(OR(J47&lt;&gt;"Finished",U47=""),"",(1-(L47-'Set UP'!$Z$11)/('Set UP'!$Z$11))*1000)</f>
        <v/>
      </c>
      <c r="AG47" s="18"/>
      <c r="AH47" s="18"/>
    </row>
    <row r="48" spans="1:34" ht="15" x14ac:dyDescent="0.2">
      <c r="A48" s="1"/>
      <c r="B48" s="7">
        <v>42</v>
      </c>
      <c r="C48" s="123" t="str">
        <f>IF(OR('Set UP'!$C48=0,'Set UP'!$D48=0,'Set UP'!$E48=0,'Set UP'!F48=0),"  --",'Set UP'!C48)</f>
        <v xml:space="preserve">  --</v>
      </c>
      <c r="D48" s="124" t="str">
        <f>IF(OR('Set UP'!$C48=0,'Set UP'!$D48=0,'Set UP'!$E48=0,'Set UP'!F48=0),"  --",'Set UP'!D48&amp;" "&amp;'Set UP'!E48)</f>
        <v xml:space="preserve">  --</v>
      </c>
      <c r="E48" s="124" t="str">
        <f>IF(OR('Set UP'!$C48=0,'Set UP'!$D48=0,'Set UP'!$E48=0,'Set UP'!F48=0)," --",'Set UP'!F48)</f>
        <v xml:space="preserve"> --</v>
      </c>
      <c r="F48" s="65"/>
      <c r="G48" s="268"/>
      <c r="H48" s="268"/>
      <c r="I48" s="73" t="str">
        <f t="shared" si="4"/>
        <v/>
      </c>
      <c r="J48" s="395"/>
      <c r="K48" s="25"/>
      <c r="L48" s="3" t="str">
        <f t="shared" si="5"/>
        <v/>
      </c>
      <c r="M48" s="76" t="str">
        <f>IF('Set UP'!K48&lt;&gt;1,"",$L48)</f>
        <v/>
      </c>
      <c r="N48" s="76" t="str">
        <f>IF('Set UP'!K48&lt;&gt;2,"",$L48)</f>
        <v/>
      </c>
      <c r="O48" s="76" t="str">
        <f>IF('Set UP'!F48&lt;&gt;"F","",$L48)</f>
        <v/>
      </c>
      <c r="P48" s="257" t="str">
        <f>IF('Set UP'!F48&lt;&gt;"NS","",$L48)</f>
        <v/>
      </c>
      <c r="Q48" s="19" t="str">
        <f t="shared" si="6"/>
        <v/>
      </c>
      <c r="R48" s="287" t="str">
        <f t="shared" si="7"/>
        <v/>
      </c>
      <c r="S48" s="288" t="str">
        <f t="shared" si="8"/>
        <v/>
      </c>
      <c r="T48" s="66" t="str">
        <f t="shared" si="9"/>
        <v/>
      </c>
      <c r="U48" s="67" t="str">
        <f t="shared" si="10"/>
        <v/>
      </c>
      <c r="V48" s="66" t="str">
        <f t="shared" si="11"/>
        <v/>
      </c>
      <c r="W48" s="67" t="str">
        <f t="shared" si="12"/>
        <v/>
      </c>
      <c r="X48" s="66" t="str">
        <f t="shared" si="13"/>
        <v/>
      </c>
      <c r="Y48" s="67" t="str">
        <f t="shared" si="14"/>
        <v/>
      </c>
      <c r="Z48" s="66" t="str">
        <f t="shared" si="15"/>
        <v/>
      </c>
      <c r="AA48" s="67" t="str">
        <f t="shared" si="16"/>
        <v/>
      </c>
      <c r="AB48" s="69" t="str">
        <f t="shared" si="17"/>
        <v/>
      </c>
      <c r="AC48" s="69" t="str">
        <f t="shared" si="18"/>
        <v/>
      </c>
      <c r="AD48" s="264" t="str">
        <f>IF(OR(J48&lt;&gt;"Finished",U48=""),"",(1-(L48-'Set UP'!$Z$11)/('Set UP'!$Z$11))*1000)</f>
        <v/>
      </c>
      <c r="AG48" s="18"/>
      <c r="AH48" s="18"/>
    </row>
    <row r="49" spans="1:34" ht="15" x14ac:dyDescent="0.2">
      <c r="A49" s="1"/>
      <c r="B49" s="7">
        <v>43</v>
      </c>
      <c r="C49" s="123" t="str">
        <f>IF(OR('Set UP'!$C49=0,'Set UP'!$D49=0,'Set UP'!$E49=0,'Set UP'!F49=0),"  --",'Set UP'!C49)</f>
        <v xml:space="preserve">  --</v>
      </c>
      <c r="D49" s="124" t="str">
        <f>IF(OR('Set UP'!$C49=0,'Set UP'!$D49=0,'Set UP'!$E49=0,'Set UP'!F49=0),"  --",'Set UP'!D49&amp;" "&amp;'Set UP'!E49)</f>
        <v xml:space="preserve">  --</v>
      </c>
      <c r="E49" s="124" t="str">
        <f>IF(OR('Set UP'!$C49=0,'Set UP'!$D49=0,'Set UP'!$E49=0,'Set UP'!F49=0)," --",'Set UP'!F49)</f>
        <v xml:space="preserve"> --</v>
      </c>
      <c r="F49" s="65"/>
      <c r="G49" s="268"/>
      <c r="H49" s="268"/>
      <c r="I49" s="73" t="str">
        <f t="shared" si="4"/>
        <v/>
      </c>
      <c r="J49" s="70"/>
      <c r="K49" s="25"/>
      <c r="L49" s="3" t="str">
        <f t="shared" si="5"/>
        <v/>
      </c>
      <c r="M49" s="76" t="str">
        <f>IF('Set UP'!K49&lt;&gt;1,"",$L49)</f>
        <v/>
      </c>
      <c r="N49" s="76" t="str">
        <f>IF('Set UP'!K49&lt;&gt;2,"",$L49)</f>
        <v/>
      </c>
      <c r="O49" s="76" t="str">
        <f>IF('Set UP'!F49&lt;&gt;"F","",$L49)</f>
        <v/>
      </c>
      <c r="P49" s="257" t="str">
        <f>IF('Set UP'!F49&lt;&gt;"NS","",$L49)</f>
        <v/>
      </c>
      <c r="Q49" s="19" t="str">
        <f t="shared" si="6"/>
        <v/>
      </c>
      <c r="R49" s="287" t="str">
        <f t="shared" si="7"/>
        <v/>
      </c>
      <c r="S49" s="288" t="str">
        <f t="shared" si="8"/>
        <v/>
      </c>
      <c r="T49" s="66" t="str">
        <f t="shared" si="9"/>
        <v/>
      </c>
      <c r="U49" s="67" t="str">
        <f t="shared" si="10"/>
        <v/>
      </c>
      <c r="V49" s="66" t="str">
        <f t="shared" si="11"/>
        <v/>
      </c>
      <c r="W49" s="67" t="str">
        <f t="shared" si="12"/>
        <v/>
      </c>
      <c r="X49" s="66" t="str">
        <f t="shared" si="13"/>
        <v/>
      </c>
      <c r="Y49" s="67" t="str">
        <f t="shared" si="14"/>
        <v/>
      </c>
      <c r="Z49" s="66" t="str">
        <f t="shared" si="15"/>
        <v/>
      </c>
      <c r="AA49" s="67" t="str">
        <f t="shared" si="16"/>
        <v/>
      </c>
      <c r="AB49" s="69" t="str">
        <f t="shared" si="17"/>
        <v/>
      </c>
      <c r="AC49" s="69" t="str">
        <f t="shared" si="18"/>
        <v/>
      </c>
      <c r="AD49" s="264" t="str">
        <f>IF(OR(J49&lt;&gt;"Finished",U49=""),"",(1-(L49-'Set UP'!$Z$11)/('Set UP'!$Z$11))*1000)</f>
        <v/>
      </c>
      <c r="AG49" s="18"/>
      <c r="AH49" s="18"/>
    </row>
    <row r="50" spans="1:34" ht="15" x14ac:dyDescent="0.2">
      <c r="A50" s="1"/>
      <c r="B50" s="7">
        <v>44</v>
      </c>
      <c r="C50" s="123" t="str">
        <f>IF(OR('Set UP'!$C50=0,'Set UP'!$D50=0,'Set UP'!$E50=0,'Set UP'!F50=0),"  --",'Set UP'!C50)</f>
        <v xml:space="preserve">  --</v>
      </c>
      <c r="D50" s="124" t="str">
        <f>IF(OR('Set UP'!$C50=0,'Set UP'!$D50=0,'Set UP'!$E50=0,'Set UP'!F50=0),"  --",'Set UP'!D50&amp;" "&amp;'Set UP'!E50)</f>
        <v xml:space="preserve">  --</v>
      </c>
      <c r="E50" s="124" t="str">
        <f>IF(OR('Set UP'!$C50=0,'Set UP'!$D50=0,'Set UP'!$E50=0,'Set UP'!F50=0)," --",'Set UP'!F50)</f>
        <v xml:space="preserve"> --</v>
      </c>
      <c r="F50" s="65"/>
      <c r="G50" s="268"/>
      <c r="H50" s="268"/>
      <c r="I50" s="73" t="str">
        <f t="shared" si="4"/>
        <v/>
      </c>
      <c r="J50" s="70"/>
      <c r="K50" s="25"/>
      <c r="L50" s="3" t="str">
        <f t="shared" si="5"/>
        <v/>
      </c>
      <c r="M50" s="76" t="str">
        <f>IF('Set UP'!K50&lt;&gt;1,"",$L50)</f>
        <v/>
      </c>
      <c r="N50" s="76" t="str">
        <f>IF('Set UP'!K50&lt;&gt;2,"",$L50)</f>
        <v/>
      </c>
      <c r="O50" s="76" t="str">
        <f>IF('Set UP'!F50&lt;&gt;"F","",$L50)</f>
        <v/>
      </c>
      <c r="P50" s="257" t="str">
        <f>IF('Set UP'!F50&lt;&gt;"NS","",$L50)</f>
        <v/>
      </c>
      <c r="Q50" s="19" t="str">
        <f t="shared" si="6"/>
        <v/>
      </c>
      <c r="R50" s="287" t="str">
        <f t="shared" si="7"/>
        <v/>
      </c>
      <c r="S50" s="288" t="str">
        <f t="shared" si="8"/>
        <v/>
      </c>
      <c r="T50" s="66" t="str">
        <f t="shared" si="9"/>
        <v/>
      </c>
      <c r="U50" s="67" t="str">
        <f t="shared" si="10"/>
        <v/>
      </c>
      <c r="V50" s="66" t="str">
        <f t="shared" si="11"/>
        <v/>
      </c>
      <c r="W50" s="67" t="str">
        <f t="shared" si="12"/>
        <v/>
      </c>
      <c r="X50" s="66" t="str">
        <f t="shared" si="13"/>
        <v/>
      </c>
      <c r="Y50" s="67" t="str">
        <f t="shared" si="14"/>
        <v/>
      </c>
      <c r="Z50" s="66" t="str">
        <f t="shared" si="15"/>
        <v/>
      </c>
      <c r="AA50" s="67" t="str">
        <f t="shared" si="16"/>
        <v/>
      </c>
      <c r="AB50" s="69" t="str">
        <f t="shared" si="17"/>
        <v/>
      </c>
      <c r="AC50" s="69" t="str">
        <f t="shared" si="18"/>
        <v/>
      </c>
      <c r="AD50" s="264" t="str">
        <f>IF(OR(J50&lt;&gt;"Finished",U50=""),"",(1-(L50-'Set UP'!$Z$11)/('Set UP'!$Z$11))*1000)</f>
        <v/>
      </c>
      <c r="AG50" s="18"/>
      <c r="AH50" s="18"/>
    </row>
    <row r="51" spans="1:34" ht="15" x14ac:dyDescent="0.2">
      <c r="B51" s="7">
        <v>45</v>
      </c>
      <c r="C51" s="123" t="str">
        <f>IF(OR('Set UP'!$C51=0,'Set UP'!$D51=0,'Set UP'!$E51=0,'Set UP'!F51=0),"  --",'Set UP'!C51)</f>
        <v xml:space="preserve">  --</v>
      </c>
      <c r="D51" s="124" t="str">
        <f>IF(OR('Set UP'!$C51=0,'Set UP'!$D51=0,'Set UP'!$E51=0,'Set UP'!F51=0),"  --",'Set UP'!D51&amp;" "&amp;'Set UP'!E51)</f>
        <v xml:space="preserve">  --</v>
      </c>
      <c r="E51" s="124" t="str">
        <f>IF(OR('Set UP'!$C51=0,'Set UP'!$D51=0,'Set UP'!$E51=0,'Set UP'!F51=0)," --",'Set UP'!F51)</f>
        <v xml:space="preserve"> --</v>
      </c>
      <c r="F51" s="65"/>
      <c r="G51" s="268"/>
      <c r="H51" s="268"/>
      <c r="I51" s="73" t="str">
        <f t="shared" si="4"/>
        <v/>
      </c>
      <c r="J51" s="70"/>
      <c r="K51" s="25"/>
      <c r="L51" s="3" t="str">
        <f t="shared" si="5"/>
        <v/>
      </c>
      <c r="M51" s="76" t="str">
        <f>IF('Set UP'!K51&lt;&gt;1,"",$L51)</f>
        <v/>
      </c>
      <c r="N51" s="76" t="str">
        <f>IF('Set UP'!K51&lt;&gt;2,"",$L51)</f>
        <v/>
      </c>
      <c r="O51" s="76" t="str">
        <f>IF('Set UP'!F51&lt;&gt;"F","",$L51)</f>
        <v/>
      </c>
      <c r="P51" s="257" t="str">
        <f>IF('Set UP'!F51&lt;&gt;"NS","",$L51)</f>
        <v/>
      </c>
      <c r="Q51" s="19" t="str">
        <f t="shared" si="6"/>
        <v/>
      </c>
      <c r="R51" s="287" t="str">
        <f t="shared" si="7"/>
        <v/>
      </c>
      <c r="S51" s="288" t="str">
        <f t="shared" si="8"/>
        <v/>
      </c>
      <c r="T51" s="66" t="str">
        <f t="shared" si="9"/>
        <v/>
      </c>
      <c r="U51" s="67" t="str">
        <f t="shared" si="10"/>
        <v/>
      </c>
      <c r="V51" s="66" t="str">
        <f t="shared" si="11"/>
        <v/>
      </c>
      <c r="W51" s="67" t="str">
        <f t="shared" si="12"/>
        <v/>
      </c>
      <c r="X51" s="66" t="str">
        <f t="shared" si="13"/>
        <v/>
      </c>
      <c r="Y51" s="67" t="str">
        <f t="shared" si="14"/>
        <v/>
      </c>
      <c r="Z51" s="66" t="str">
        <f t="shared" si="15"/>
        <v/>
      </c>
      <c r="AA51" s="67" t="str">
        <f t="shared" si="16"/>
        <v/>
      </c>
      <c r="AB51" s="69" t="str">
        <f t="shared" si="17"/>
        <v/>
      </c>
      <c r="AC51" s="69" t="str">
        <f t="shared" si="18"/>
        <v/>
      </c>
      <c r="AD51" s="264" t="str">
        <f>IF(OR(J51&lt;&gt;"Finished",U51=""),"",(1-(L51-'Set UP'!$Z$11)/('Set UP'!$Z$11))*1000)</f>
        <v/>
      </c>
      <c r="AG51" s="18"/>
      <c r="AH51" s="18"/>
    </row>
    <row r="52" spans="1:34" ht="15" x14ac:dyDescent="0.2">
      <c r="B52" s="7">
        <v>46</v>
      </c>
      <c r="C52" s="123" t="str">
        <f>IF(OR('Set UP'!$C52=0,'Set UP'!$D52=0,'Set UP'!$E52=0,'Set UP'!F52=0),"  --",'Set UP'!C52)</f>
        <v xml:space="preserve">  --</v>
      </c>
      <c r="D52" s="124" t="str">
        <f>IF(OR('Set UP'!$C52=0,'Set UP'!$D52=0,'Set UP'!$E52=0,'Set UP'!F52=0),"  --",'Set UP'!D52&amp;" "&amp;'Set UP'!E52)</f>
        <v xml:space="preserve">  --</v>
      </c>
      <c r="E52" s="124" t="str">
        <f>IF(OR('Set UP'!$C52=0,'Set UP'!$D52=0,'Set UP'!$E52=0,'Set UP'!F52=0)," --",'Set UP'!F52)</f>
        <v xml:space="preserve"> --</v>
      </c>
      <c r="F52" s="65"/>
      <c r="G52" s="268"/>
      <c r="H52" s="268"/>
      <c r="I52" s="73" t="str">
        <f t="shared" si="4"/>
        <v/>
      </c>
      <c r="J52" s="70"/>
      <c r="K52" s="25"/>
      <c r="L52" s="3" t="str">
        <f t="shared" si="5"/>
        <v/>
      </c>
      <c r="M52" s="76" t="str">
        <f>IF('Set UP'!K52&lt;&gt;1,"",$L52)</f>
        <v/>
      </c>
      <c r="N52" s="76" t="str">
        <f>IF('Set UP'!K52&lt;&gt;2,"",$L52)</f>
        <v/>
      </c>
      <c r="O52" s="76" t="str">
        <f>IF('Set UP'!F52&lt;&gt;"F","",$L52)</f>
        <v/>
      </c>
      <c r="P52" s="257" t="str">
        <f>IF('Set UP'!F52&lt;&gt;"NS","",$L52)</f>
        <v/>
      </c>
      <c r="Q52" s="19" t="str">
        <f t="shared" si="6"/>
        <v/>
      </c>
      <c r="R52" s="287" t="str">
        <f t="shared" si="7"/>
        <v/>
      </c>
      <c r="S52" s="288" t="str">
        <f t="shared" si="8"/>
        <v/>
      </c>
      <c r="T52" s="66" t="str">
        <f t="shared" si="9"/>
        <v/>
      </c>
      <c r="U52" s="67" t="str">
        <f t="shared" si="10"/>
        <v/>
      </c>
      <c r="V52" s="66" t="str">
        <f t="shared" si="11"/>
        <v/>
      </c>
      <c r="W52" s="67" t="str">
        <f t="shared" si="12"/>
        <v/>
      </c>
      <c r="X52" s="66" t="str">
        <f t="shared" si="13"/>
        <v/>
      </c>
      <c r="Y52" s="67" t="str">
        <f t="shared" si="14"/>
        <v/>
      </c>
      <c r="Z52" s="66" t="str">
        <f t="shared" si="15"/>
        <v/>
      </c>
      <c r="AA52" s="67" t="str">
        <f t="shared" si="16"/>
        <v/>
      </c>
      <c r="AB52" s="69" t="str">
        <f t="shared" si="17"/>
        <v/>
      </c>
      <c r="AC52" s="69" t="str">
        <f t="shared" si="18"/>
        <v/>
      </c>
      <c r="AD52" s="264" t="str">
        <f>IF(OR(J52&lt;&gt;"Finished",U52=""),"",(1-(L52-'Set UP'!$Z$11)/('Set UP'!$Z$11))*1000)</f>
        <v/>
      </c>
      <c r="AG52" s="18"/>
      <c r="AH52" s="18"/>
    </row>
    <row r="53" spans="1:34" ht="15" x14ac:dyDescent="0.2">
      <c r="B53" s="7">
        <v>47</v>
      </c>
      <c r="C53" s="123" t="str">
        <f>IF(OR('Set UP'!$C53=0,'Set UP'!$D53=0,'Set UP'!$E53=0,'Set UP'!F53=0),"  --",'Set UP'!C53)</f>
        <v xml:space="preserve">  --</v>
      </c>
      <c r="D53" s="124" t="str">
        <f>IF(OR('Set UP'!$C53=0,'Set UP'!$D53=0,'Set UP'!$E53=0,'Set UP'!F53=0),"  --",'Set UP'!D53&amp;" "&amp;'Set UP'!E53)</f>
        <v xml:space="preserve">  --</v>
      </c>
      <c r="E53" s="124" t="str">
        <f>IF(OR('Set UP'!$C53=0,'Set UP'!$D53=0,'Set UP'!$E53=0,'Set UP'!F53=0)," --",'Set UP'!F53)</f>
        <v xml:space="preserve"> --</v>
      </c>
      <c r="F53" s="65"/>
      <c r="G53" s="268"/>
      <c r="H53" s="268"/>
      <c r="I53" s="73" t="str">
        <f t="shared" ref="I53:I54" si="19">IF(AND(ISBLANK(F53),ISBLANK(G53),ISBLANK(H53)),"",(F53*60)+G53+(H53/100))</f>
        <v/>
      </c>
      <c r="J53" s="70"/>
      <c r="K53" s="25"/>
      <c r="L53" s="3" t="str">
        <f t="shared" si="5"/>
        <v/>
      </c>
      <c r="M53" s="76" t="str">
        <f>IF('Set UP'!K53&lt;&gt;1,"",$L53)</f>
        <v/>
      </c>
      <c r="N53" s="76" t="str">
        <f>IF('Set UP'!K53&lt;&gt;2,"",$L53)</f>
        <v/>
      </c>
      <c r="O53" s="76" t="str">
        <f>IF('Set UP'!F53&lt;&gt;"F","",$L53)</f>
        <v/>
      </c>
      <c r="P53" s="257" t="str">
        <f>IF('Set UP'!F53&lt;&gt;"NS","",$L53)</f>
        <v/>
      </c>
      <c r="Q53" s="19" t="str">
        <f t="shared" ref="Q53:Q54" si="20">IF(D53="  --","",IF(L53="Disqualified","DQ",IF(L53="","",INT(L53/60))))</f>
        <v/>
      </c>
      <c r="R53" s="287" t="str">
        <f t="shared" ref="R53:R54" si="21">IF(D53="  --","", IF(L53="Disqualified","",IF(L53="","",INT(L53-(Q53*60)))))</f>
        <v/>
      </c>
      <c r="S53" s="288" t="str">
        <f t="shared" ref="S53:S54" si="22">IF(D53="  --","", IF(L53="Disqualified","",IF(L53="","",100*(L53-((Q53*60)+R53)))))</f>
        <v/>
      </c>
      <c r="T53" s="66" t="str">
        <f t="shared" si="9"/>
        <v/>
      </c>
      <c r="U53" s="67" t="str">
        <f t="shared" si="10"/>
        <v/>
      </c>
      <c r="V53" s="66" t="str">
        <f t="shared" si="11"/>
        <v/>
      </c>
      <c r="W53" s="67" t="str">
        <f t="shared" si="12"/>
        <v/>
      </c>
      <c r="X53" s="66" t="str">
        <f t="shared" si="13"/>
        <v/>
      </c>
      <c r="Y53" s="67" t="str">
        <f t="shared" si="14"/>
        <v/>
      </c>
      <c r="Z53" s="66" t="str">
        <f t="shared" si="15"/>
        <v/>
      </c>
      <c r="AA53" s="67" t="str">
        <f t="shared" si="16"/>
        <v/>
      </c>
      <c r="AB53" s="69" t="str">
        <f t="shared" si="17"/>
        <v/>
      </c>
      <c r="AC53" s="69" t="str">
        <f t="shared" si="18"/>
        <v/>
      </c>
      <c r="AD53" s="264" t="str">
        <f>IF(OR(J53&lt;&gt;"Finished",U53=""),"",(1-(L53-'Set UP'!$Z$11)/('Set UP'!$Z$11))*1000)</f>
        <v/>
      </c>
      <c r="AG53" s="18"/>
      <c r="AH53" s="18"/>
    </row>
    <row r="54" spans="1:34" ht="15.75" thickBot="1" x14ac:dyDescent="0.25">
      <c r="B54" s="373">
        <v>48</v>
      </c>
      <c r="C54" s="374" t="str">
        <f>IF(OR('Set UP'!$C54=0,'Set UP'!$D54=0,'Set UP'!$E54=0,'Set UP'!F54=0),"  --",'Set UP'!C54)</f>
        <v xml:space="preserve">  --</v>
      </c>
      <c r="D54" s="205" t="str">
        <f>IF(OR('Set UP'!$C54=0,'Set UP'!$D54=0,'Set UP'!$E54=0,'Set UP'!F54=0),"  --",'Set UP'!D54&amp;" "&amp;'Set UP'!E54)</f>
        <v xml:space="preserve">  --</v>
      </c>
      <c r="E54" s="205" t="str">
        <f>IF(OR('Set UP'!$C54=0,'Set UP'!$D54=0,'Set UP'!$E54=0,'Set UP'!F54=0)," --",'Set UP'!F54)</f>
        <v xml:space="preserve"> --</v>
      </c>
      <c r="F54" s="348"/>
      <c r="G54" s="368"/>
      <c r="H54" s="368"/>
      <c r="I54" s="377" t="str">
        <f t="shared" si="19"/>
        <v/>
      </c>
      <c r="J54" s="70"/>
      <c r="K54" s="382"/>
      <c r="L54" s="3" t="str">
        <f t="shared" si="5"/>
        <v/>
      </c>
      <c r="M54" s="20" t="str">
        <f>IF('Set UP'!K54&lt;&gt;1,"",$L54)</f>
        <v/>
      </c>
      <c r="N54" s="20" t="str">
        <f>IF('Set UP'!K54&lt;&gt;2,"",$L54)</f>
        <v/>
      </c>
      <c r="O54" s="20" t="str">
        <f>IF('Set UP'!F54&lt;&gt;"F","",$L54)</f>
        <v/>
      </c>
      <c r="P54" s="378" t="str">
        <f>IF('Set UP'!F54&lt;&gt;"NS","",$L54)</f>
        <v/>
      </c>
      <c r="Q54" s="379" t="str">
        <f t="shared" si="20"/>
        <v/>
      </c>
      <c r="R54" s="380" t="str">
        <f t="shared" si="21"/>
        <v/>
      </c>
      <c r="S54" s="381" t="str">
        <f t="shared" si="22"/>
        <v/>
      </c>
      <c r="T54" s="94" t="str">
        <f t="shared" si="9"/>
        <v/>
      </c>
      <c r="U54" s="89" t="str">
        <f t="shared" si="10"/>
        <v/>
      </c>
      <c r="V54" s="94" t="str">
        <f t="shared" si="11"/>
        <v/>
      </c>
      <c r="W54" s="89" t="str">
        <f t="shared" si="12"/>
        <v/>
      </c>
      <c r="X54" s="94" t="str">
        <f t="shared" si="13"/>
        <v/>
      </c>
      <c r="Y54" s="89" t="str">
        <f t="shared" si="14"/>
        <v/>
      </c>
      <c r="Z54" s="94" t="str">
        <f t="shared" si="15"/>
        <v/>
      </c>
      <c r="AA54" s="89" t="str">
        <f t="shared" si="16"/>
        <v/>
      </c>
      <c r="AB54" s="383" t="str">
        <f t="shared" si="17"/>
        <v/>
      </c>
      <c r="AC54" s="383" t="str">
        <f t="shared" si="18"/>
        <v/>
      </c>
      <c r="AD54" s="282" t="str">
        <f>IF(OR(J54&lt;&gt;"Finished",U54=""),"",(1-(L54-'Set UP'!$Z$11)/('Set UP'!$Z$11))*1000)</f>
        <v/>
      </c>
      <c r="AG54" s="18"/>
      <c r="AH54" s="18"/>
    </row>
    <row r="55" spans="1:34" ht="13.5" thickTop="1" x14ac:dyDescent="0.2"/>
    <row r="60" spans="1:34" ht="13.5" customHeight="1" x14ac:dyDescent="0.2"/>
    <row r="61" spans="1:34" ht="12.75" hidden="1" customHeight="1" x14ac:dyDescent="0.2">
      <c r="J61" t="s">
        <v>5</v>
      </c>
    </row>
    <row r="62" spans="1:34" ht="14.25" hidden="1" customHeight="1" x14ac:dyDescent="0.2">
      <c r="J62" t="s">
        <v>6</v>
      </c>
    </row>
    <row r="63" spans="1:34" ht="14.25" customHeight="1" x14ac:dyDescent="0.2"/>
    <row r="64" spans="1:34" ht="13.5" customHeight="1" x14ac:dyDescent="0.2"/>
    <row r="65" customFormat="1" ht="15" customHeight="1" x14ac:dyDescent="0.2"/>
    <row r="66" customFormat="1" ht="12.75" customHeight="1" x14ac:dyDescent="0.2"/>
  </sheetData>
  <sheetProtection algorithmName="SHA-512" hashValue="RWKmr7x6TS9u8NUcj5yxVqYwC/PBDy4IZU2rjLLT6kO6zQO7VvF5FAErQ8LMINpOdDmD+pC+DV5Y8NkiZRDBuA==" saltValue="eAa/Ave73h0O8uNeHzjjeQ==" spinCount="100000" sheet="1" scenarios="1" selectLockedCells="1" autoFilter="0"/>
  <autoFilter ref="D5:E46" xr:uid="{00000000-0009-0000-0000-00000A000000}"/>
  <mergeCells count="27">
    <mergeCell ref="AD5:AD6"/>
    <mergeCell ref="U5:U6"/>
    <mergeCell ref="B5:B6"/>
    <mergeCell ref="D5:D6"/>
    <mergeCell ref="F5:H5"/>
    <mergeCell ref="I5:I6"/>
    <mergeCell ref="E5:E6"/>
    <mergeCell ref="C5:C6"/>
    <mergeCell ref="P5:P6"/>
    <mergeCell ref="AB5:AB6"/>
    <mergeCell ref="AC5:AC6"/>
    <mergeCell ref="E3:F3"/>
    <mergeCell ref="E4:F4"/>
    <mergeCell ref="Z5:Z6"/>
    <mergeCell ref="AA5:AA6"/>
    <mergeCell ref="J5:J6"/>
    <mergeCell ref="N5:N6"/>
    <mergeCell ref="X5:X6"/>
    <mergeCell ref="M5:M6"/>
    <mergeCell ref="L5:L6"/>
    <mergeCell ref="Q5:S5"/>
    <mergeCell ref="K5:K6"/>
    <mergeCell ref="O5:O6"/>
    <mergeCell ref="Y5:Y6"/>
    <mergeCell ref="V5:V6"/>
    <mergeCell ref="W5:W6"/>
    <mergeCell ref="T5:T6"/>
  </mergeCells>
  <phoneticPr fontId="12" type="noConversion"/>
  <conditionalFormatting sqref="B7:AC54">
    <cfRule type="expression" dxfId="75" priority="6" stopIfTrue="1">
      <formula>IF($U7=3,1,0)</formula>
    </cfRule>
    <cfRule type="expression" dxfId="74" priority="7" stopIfTrue="1">
      <formula>IF($U7=2,1,0)</formula>
    </cfRule>
    <cfRule type="expression" dxfId="73" priority="8" stopIfTrue="1">
      <formula>IF($U7=1,1,0)</formula>
    </cfRule>
    <cfRule type="expression" priority="9" stopIfTrue="1">
      <formula>IF($E$4="",1,0)</formula>
    </cfRule>
    <cfRule type="expression" dxfId="72" priority="10">
      <formula>IF(SEARCH($E$4,$D7)&gt;0,1,0)</formula>
    </cfRule>
  </conditionalFormatting>
  <conditionalFormatting sqref="AD7:AD54">
    <cfRule type="expression" dxfId="71" priority="1" stopIfTrue="1">
      <formula>IF($W7=3,1,0)</formula>
    </cfRule>
    <cfRule type="expression" dxfId="70" priority="2" stopIfTrue="1">
      <formula>IF($W7=2,1,0)</formula>
    </cfRule>
    <cfRule type="expression" dxfId="69" priority="3" stopIfTrue="1">
      <formula>IF($W7=1,1,0)</formula>
    </cfRule>
    <cfRule type="expression" priority="4" stopIfTrue="1">
      <formula>IF($E$4=0,1,0)</formula>
    </cfRule>
    <cfRule type="expression" dxfId="68" priority="5">
      <formula>IF(SEARCH($E$4,$D7)&gt;0,1,0)</formula>
    </cfRule>
  </conditionalFormatting>
  <dataValidations xWindow="1630" yWindow="441" count="8">
    <dataValidation type="whole" allowBlank="1" showInputMessage="1" showErrorMessage="1" errorTitle="Minutes" error="Enter an integer number from 0-59." promptTitle="Minutes" prompt="Enter an integer number from 0-59.  A blank cell is treated as zero." sqref="F7:F54" xr:uid="{00000000-0002-0000-0A00-000000000000}">
      <formula1>0</formula1>
      <formula2>59</formula2>
    </dataValidation>
    <dataValidation type="whole" allowBlank="1" showInputMessage="1" showErrorMessage="1" errorTitle="Seconds" error="Enter an integer number from 0-59." promptTitle="Seconds" prompt="Enter an integer number from 0-59.  Do not leave blank if zero." sqref="G7:G54" xr:uid="{00000000-0002-0000-0A00-000001000000}">
      <formula1>0</formula1>
      <formula2>59</formula2>
    </dataValidation>
    <dataValidation type="whole" allowBlank="1" showInputMessage="1" showErrorMessage="1" errorTitle="1 / 100 Second" error="Enter an integer number from 0-99." promptTitle="1 / 100 Second" prompt="Enter an integer number from 0-99.  Do not leave blank if zero." sqref="H7:H54" xr:uid="{00000000-0002-0000-0A00-000002000000}">
      <formula1>0</formula1>
      <formula2>99</formula2>
    </dataValidation>
    <dataValidation type="whole" allowBlank="1" showInputMessage="1" showErrorMessage="1" errorTitle="Penalty" error="Enter an integer from 0-60." promptTitle="Penalty" prompt="Enter a penalty value from 0-60 seconds.  A blank cell is treated as 0 seconds." sqref="K3" xr:uid="{00000000-0002-0000-0A00-000003000000}">
      <formula1>0</formula1>
      <formula2>60</formula2>
    </dataValidation>
    <dataValidation type="whole" allowBlank="1" showInputMessage="1" showErrorMessage="1" errorTitle="No. Penalties" error="Enter an integer number from 0 - 10." promptTitle="No. Penalties" prompt="Enter an integer from 0 - 10." sqref="K7:K54" xr:uid="{00000000-0002-0000-0A00-000004000000}">
      <formula1>0</formula1>
      <formula2>10</formula2>
    </dataValidation>
    <dataValidation allowBlank="1" showInputMessage="1" showErrorMessage="1" promptTitle="SpeedEvent1 Title" prompt="Enter the name of the SpeedEvent1 here.  This will be automatically copied to the results sheet." sqref="D3" xr:uid="{00000000-0002-0000-0A00-000005000000}"/>
    <dataValidation type="list" showInputMessage="1" showErrorMessage="1" sqref="E4" xr:uid="{00000000-0002-0000-0A00-000006000000}">
      <formula1>Clubs</formula1>
    </dataValidation>
    <dataValidation type="list" allowBlank="1" showInputMessage="1" showErrorMessage="1" sqref="J7:J54" xr:uid="{00000000-0002-0000-0A00-000007000000}">
      <formula1>MedleyDQ</formula1>
    </dataValidation>
  </dataValidations>
  <pageMargins left="0.75" right="0.75" top="1" bottom="1" header="0.5" footer="0.5"/>
  <pageSetup paperSize="9" scale="76" orientation="portrait" horizontalDpi="200" verticalDpi="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fitToPage="1"/>
  </sheetPr>
  <dimension ref="A1:AH66"/>
  <sheetViews>
    <sheetView showGridLines="0" zoomScale="75" workbookViewId="0">
      <selection activeCell="E4" sqref="E4:F4"/>
    </sheetView>
  </sheetViews>
  <sheetFormatPr defaultColWidth="9.140625" defaultRowHeight="12.75" x14ac:dyDescent="0.2"/>
  <cols>
    <col min="2" max="2" width="4.28515625" customWidth="1"/>
    <col min="3" max="3" width="6" bestFit="1" customWidth="1"/>
    <col min="4" max="4" width="42.7109375" customWidth="1"/>
    <col min="5" max="5" width="8.28515625" bestFit="1" customWidth="1"/>
    <col min="6" max="8" width="7.7109375" customWidth="1"/>
    <col min="9" max="9" width="11.5703125" style="50" hidden="1" customWidth="1"/>
    <col min="10" max="10" width="22.140625" customWidth="1"/>
    <col min="11" max="11" width="16.85546875" hidden="1" customWidth="1"/>
    <col min="12" max="12" width="16.5703125" style="21" hidden="1" customWidth="1"/>
    <col min="13" max="16" width="12.7109375" style="21" hidden="1" customWidth="1"/>
    <col min="17" max="19" width="7.7109375" style="22" customWidth="1"/>
    <col min="20" max="20" width="11.42578125" style="79" hidden="1" customWidth="1"/>
    <col min="21" max="21" width="15.42578125" style="78" customWidth="1"/>
    <col min="22" max="22" width="16.42578125" style="79" hidden="1" customWidth="1"/>
    <col min="23" max="23" width="11.5703125" style="79" customWidth="1"/>
    <col min="24" max="24" width="16.42578125" style="79" hidden="1" customWidth="1"/>
    <col min="25" max="25" width="11.5703125" style="79" customWidth="1"/>
    <col min="26" max="26" width="16.42578125" style="79" hidden="1" customWidth="1"/>
    <col min="27" max="27" width="11.5703125" style="79" customWidth="1"/>
    <col min="28" max="28" width="11.5703125" style="79" hidden="1" customWidth="1"/>
    <col min="29" max="29" width="11.5703125" style="79" customWidth="1"/>
    <col min="30" max="30" width="13.28515625" style="99" customWidth="1"/>
  </cols>
  <sheetData>
    <row r="1" spans="1:34" ht="15.75" thickBot="1" x14ac:dyDescent="0.25">
      <c r="A1" s="1"/>
      <c r="B1" s="1"/>
      <c r="C1" s="1"/>
      <c r="D1" s="1"/>
      <c r="E1" s="1"/>
      <c r="F1" s="1"/>
      <c r="G1" s="1"/>
      <c r="H1" s="1"/>
      <c r="I1" s="12"/>
      <c r="J1" s="1"/>
      <c r="K1" s="1"/>
      <c r="L1" s="8"/>
      <c r="M1" s="8"/>
      <c r="N1" s="8"/>
      <c r="O1" s="8"/>
      <c r="P1" s="8"/>
      <c r="Q1" s="9"/>
      <c r="R1" s="9"/>
      <c r="S1" s="9"/>
      <c r="T1" s="77"/>
    </row>
    <row r="2" spans="1:34" ht="32.25" thickTop="1" x14ac:dyDescent="0.25">
      <c r="A2" s="1"/>
      <c r="B2" s="26"/>
      <c r="C2" s="71"/>
      <c r="D2" s="30"/>
      <c r="E2" s="74"/>
      <c r="F2" s="31"/>
      <c r="G2" s="1"/>
      <c r="H2" s="1"/>
      <c r="I2" s="12"/>
      <c r="J2" s="1"/>
      <c r="K2" s="10" t="s">
        <v>15</v>
      </c>
      <c r="L2" s="8"/>
      <c r="M2" s="8"/>
      <c r="N2" s="8"/>
      <c r="O2" s="8"/>
      <c r="P2" s="8"/>
      <c r="Q2" s="9"/>
      <c r="R2" s="9"/>
      <c r="S2" s="9"/>
      <c r="T2" s="77"/>
    </row>
    <row r="3" spans="1:34" ht="26.25" x14ac:dyDescent="0.4">
      <c r="A3" s="1"/>
      <c r="B3" s="33"/>
      <c r="C3" s="38"/>
      <c r="D3" s="81" t="str">
        <f>'Set UP'!Q12</f>
        <v>Manikin Carry</v>
      </c>
      <c r="E3" s="444" t="s">
        <v>273</v>
      </c>
      <c r="F3" s="445"/>
      <c r="G3" s="1"/>
      <c r="H3" s="1"/>
      <c r="I3" s="12"/>
      <c r="J3" s="1"/>
      <c r="K3" s="24">
        <v>15</v>
      </c>
      <c r="L3" s="8"/>
      <c r="M3" s="8"/>
      <c r="N3" s="8"/>
      <c r="O3" s="8"/>
      <c r="P3" s="8"/>
      <c r="Q3" s="11"/>
      <c r="R3" s="11"/>
      <c r="S3" s="11"/>
      <c r="T3" s="77"/>
    </row>
    <row r="4" spans="1:34" ht="20.25" customHeight="1" thickBot="1" x14ac:dyDescent="0.3">
      <c r="B4" s="27"/>
      <c r="C4" s="72"/>
      <c r="D4" s="75"/>
      <c r="E4" s="446"/>
      <c r="F4" s="447"/>
      <c r="G4" s="1"/>
      <c r="H4" s="1"/>
      <c r="I4" s="12"/>
      <c r="J4" s="1"/>
      <c r="K4" s="23"/>
      <c r="L4" s="12"/>
      <c r="M4" s="8"/>
      <c r="N4" s="8"/>
      <c r="O4" s="8"/>
      <c r="P4" s="8"/>
      <c r="Q4" s="1"/>
      <c r="R4" s="1"/>
      <c r="S4" s="1"/>
      <c r="T4" s="77"/>
      <c r="U4" s="80"/>
    </row>
    <row r="5" spans="1:34" ht="16.5" customHeight="1" thickTop="1" x14ac:dyDescent="0.2">
      <c r="A5" s="1"/>
      <c r="B5" s="498"/>
      <c r="C5" s="500" t="s">
        <v>96</v>
      </c>
      <c r="D5" s="501" t="s">
        <v>0</v>
      </c>
      <c r="E5" s="500" t="s">
        <v>102</v>
      </c>
      <c r="F5" s="493" t="s">
        <v>3</v>
      </c>
      <c r="G5" s="494"/>
      <c r="H5" s="494"/>
      <c r="I5" s="491"/>
      <c r="J5" s="484" t="s">
        <v>4</v>
      </c>
      <c r="K5" s="509" t="s">
        <v>14</v>
      </c>
      <c r="L5" s="485" t="s">
        <v>100</v>
      </c>
      <c r="M5" s="485" t="s">
        <v>165</v>
      </c>
      <c r="N5" s="485" t="s">
        <v>166</v>
      </c>
      <c r="O5" s="485" t="s">
        <v>204</v>
      </c>
      <c r="P5" s="506" t="s">
        <v>371</v>
      </c>
      <c r="Q5" s="504" t="s">
        <v>1</v>
      </c>
      <c r="R5" s="505"/>
      <c r="S5" s="505"/>
      <c r="T5" s="481" t="s">
        <v>97</v>
      </c>
      <c r="U5" s="479" t="s">
        <v>99</v>
      </c>
      <c r="V5" s="481" t="s">
        <v>167</v>
      </c>
      <c r="W5" s="481" t="s">
        <v>170</v>
      </c>
      <c r="X5" s="482" t="s">
        <v>168</v>
      </c>
      <c r="Y5" s="481" t="s">
        <v>169</v>
      </c>
      <c r="Z5" s="482" t="s">
        <v>203</v>
      </c>
      <c r="AA5" s="481" t="s">
        <v>201</v>
      </c>
      <c r="AB5" s="507" t="s">
        <v>372</v>
      </c>
      <c r="AC5" s="508" t="s">
        <v>373</v>
      </c>
      <c r="AD5" s="477" t="s">
        <v>318</v>
      </c>
      <c r="AG5" s="402" t="s">
        <v>550</v>
      </c>
      <c r="AH5" s="402" t="s">
        <v>551</v>
      </c>
    </row>
    <row r="6" spans="1:34" s="18" customFormat="1" ht="31.5" x14ac:dyDescent="0.2">
      <c r="A6" s="13"/>
      <c r="B6" s="499"/>
      <c r="C6" s="486"/>
      <c r="D6" s="502"/>
      <c r="E6" s="503"/>
      <c r="F6" s="14" t="s">
        <v>9</v>
      </c>
      <c r="G6" s="14" t="s">
        <v>7</v>
      </c>
      <c r="H6" s="15" t="s">
        <v>8</v>
      </c>
      <c r="I6" s="492"/>
      <c r="J6" s="480"/>
      <c r="K6" s="480"/>
      <c r="L6" s="489"/>
      <c r="M6" s="486"/>
      <c r="N6" s="486"/>
      <c r="O6" s="486"/>
      <c r="P6" s="486"/>
      <c r="Q6" s="16" t="s">
        <v>9</v>
      </c>
      <c r="R6" s="14" t="s">
        <v>7</v>
      </c>
      <c r="S6" s="17" t="s">
        <v>16</v>
      </c>
      <c r="T6" s="480"/>
      <c r="U6" s="480"/>
      <c r="V6" s="480"/>
      <c r="W6" s="480"/>
      <c r="X6" s="483"/>
      <c r="Y6" s="480"/>
      <c r="Z6" s="483"/>
      <c r="AA6" s="480"/>
      <c r="AB6" s="483"/>
      <c r="AC6" s="480"/>
      <c r="AD6" s="478"/>
      <c r="AG6" s="18" t="str">
        <f>DQ_Codes!P3</f>
        <v>DQ1</v>
      </c>
      <c r="AH6" s="18" t="str">
        <f>VLOOKUP(VALUE(MID(AG6,3,LEN(AG6)-2)),DQ_Codes!A:B,2)</f>
        <v>Not completing the event in accordance with the event description or general rules.</v>
      </c>
    </row>
    <row r="7" spans="1:34" ht="15" x14ac:dyDescent="0.2">
      <c r="A7" s="1"/>
      <c r="B7" s="2">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65"/>
      <c r="G7" s="268"/>
      <c r="H7" s="268"/>
      <c r="I7" s="73" t="str">
        <f t="shared" ref="I7:I54" si="0">IF(AND(ISBLANK(F7),ISBLANK(G7),ISBLANK(H7)),"",(F7*60)+G7+(H7/100))</f>
        <v/>
      </c>
      <c r="J7" s="70"/>
      <c r="K7" s="25"/>
      <c r="L7" s="3" t="str">
        <f>IF(D7="  --","",IF(LEFT(J7,2)="DQ","Disqualified",IF(J7="Finished",IF(OR(G7="",H7=""),"",I7+(K7*$K$3)),"")))</f>
        <v/>
      </c>
      <c r="M7" s="76" t="str">
        <f>IF('Set UP'!K7&lt;&gt;1,"",$L7)</f>
        <v/>
      </c>
      <c r="N7" s="76" t="str">
        <f>IF('Set UP'!K7&lt;&gt;2,"",$L7)</f>
        <v/>
      </c>
      <c r="O7" s="76" t="str">
        <f>IF('Set UP'!F7&lt;&gt;"F","",$L7)</f>
        <v/>
      </c>
      <c r="P7" s="257" t="str">
        <f>IF('Set UP'!F7&lt;&gt;"NS","",$L7)</f>
        <v/>
      </c>
      <c r="Q7" s="19" t="str">
        <f t="shared" ref="Q7:Q54" si="1">IF(D7="  --","",IF(L7="Disqualified","DQ",IF(L7="","",INT(L7/60))))</f>
        <v/>
      </c>
      <c r="R7" s="287" t="str">
        <f t="shared" ref="R7:R54" si="2">IF(D7="  --","", IF(L7="Disqualified","",IF(L7="","",INT(L7-(Q7*60)))))</f>
        <v/>
      </c>
      <c r="S7" s="288" t="str">
        <f t="shared" ref="S7:S54" si="3">IF(D7="  --","", IF(L7="Disqualified","",IF(L7="","",100*(L7-((Q7*60)+R7)))))</f>
        <v/>
      </c>
      <c r="T7" s="66" t="str">
        <f>IF(OR(L7="Disqualified",L7=""),"",RANK(L7,$L$7:$L$54,1))</f>
        <v/>
      </c>
      <c r="U7" s="67" t="str">
        <f>IF(L7="Disqualified",MAX($T$7:$T$54)+1,T7)</f>
        <v/>
      </c>
      <c r="V7" s="66" t="str">
        <f>IF(OR($M7="Disqualified",$M7=""),"",RANK($M7,$M$7:$M$54,1))</f>
        <v/>
      </c>
      <c r="W7" s="67" t="str">
        <f>IF($M7="Disqualified",MAX($V$7:$V$54)+1,V7)</f>
        <v/>
      </c>
      <c r="X7" s="66" t="str">
        <f>IF(OR($N7="Disqualified",$N7=""),"",RANK($N7,$N$7:$N$54,1))</f>
        <v/>
      </c>
      <c r="Y7" s="67" t="str">
        <f>IF($N7="Disqualified",MAX($X$7:$X$54)+1,X7)</f>
        <v/>
      </c>
      <c r="Z7" s="66" t="str">
        <f>IF(OR($O7="Disqualified",$O7=""),"",RANK($O7,$O$7:$O$54,1))</f>
        <v/>
      </c>
      <c r="AA7" s="67" t="str">
        <f>IF($O7="Disqualified",MAX($Z$7:$Z$54)+1,Z7)</f>
        <v/>
      </c>
      <c r="AB7" s="69" t="str">
        <f>IF(OR($P7="Disqualified",$P7=""),"",RANK($P7,$P$7:$P$54,1))</f>
        <v/>
      </c>
      <c r="AC7" s="69" t="str">
        <f>IF($P7="Disqualified",MAX($AB$7:$AB$54)+1,AB7)</f>
        <v/>
      </c>
      <c r="AD7" s="264" t="str">
        <f>IF(OR(J7&lt;&gt;"Finished",U7=""),"",(1-(L7-'Set UP'!$Z$12)/('Set UP'!$Z$12))*1000)</f>
        <v/>
      </c>
      <c r="AG7" s="18" t="str">
        <f>DQ_Codes!P4</f>
        <v>DQ2</v>
      </c>
      <c r="AH7" s="18" t="str">
        <f>VLOOKUP(VALUE(MID(AG7,3,LEN(AG7)-2)),DQ_Codes!A:B,2)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row>
    <row r="8" spans="1:34" ht="15" x14ac:dyDescent="0.2">
      <c r="A8" s="1"/>
      <c r="B8" s="2">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65"/>
      <c r="G8" s="268"/>
      <c r="H8" s="268"/>
      <c r="I8" s="73" t="str">
        <f t="shared" si="0"/>
        <v/>
      </c>
      <c r="J8" s="70"/>
      <c r="K8" s="25"/>
      <c r="L8" s="3" t="str">
        <f t="shared" ref="L8:L54" si="4">IF(D8="  --","",IF(LEFT(J8,2)="DQ","Disqualified",IF(J8="Finished",IF(OR(G8="",H8=""),"",I8+(K8*$K$3)),"")))</f>
        <v/>
      </c>
      <c r="M8" s="76" t="str">
        <f>IF('Set UP'!K8&lt;&gt;1,"",$L8)</f>
        <v/>
      </c>
      <c r="N8" s="76" t="str">
        <f>IF('Set UP'!K8&lt;&gt;2,"",$L8)</f>
        <v/>
      </c>
      <c r="O8" s="76" t="str">
        <f>IF('Set UP'!F8&lt;&gt;"F","",$L8)</f>
        <v/>
      </c>
      <c r="P8" s="257" t="str">
        <f>IF('Set UP'!F8&lt;&gt;"NS","",$L8)</f>
        <v/>
      </c>
      <c r="Q8" s="19" t="str">
        <f t="shared" si="1"/>
        <v/>
      </c>
      <c r="R8" s="287" t="str">
        <f t="shared" si="2"/>
        <v/>
      </c>
      <c r="S8" s="288" t="str">
        <f t="shared" si="3"/>
        <v/>
      </c>
      <c r="T8" s="66" t="str">
        <f t="shared" ref="T8:T54" si="5">IF(OR(L8="Disqualified",L8=""),"",RANK(L8,$L$7:$L$54,1))</f>
        <v/>
      </c>
      <c r="U8" s="67" t="str">
        <f t="shared" ref="U8:U54" si="6">IF(L8="Disqualified",MAX($T$7:$T$54)+1,T8)</f>
        <v/>
      </c>
      <c r="V8" s="66" t="str">
        <f t="shared" ref="V8:V54" si="7">IF(OR($M8="Disqualified",$M8=""),"",RANK($M8,$M$7:$M$54,1))</f>
        <v/>
      </c>
      <c r="W8" s="67" t="str">
        <f t="shared" ref="W8:W54" si="8">IF($M8="Disqualified",MAX($V$7:$V$54)+1,V8)</f>
        <v/>
      </c>
      <c r="X8" s="66" t="str">
        <f t="shared" ref="X8:X54" si="9">IF(OR($N8="Disqualified",$N8=""),"",RANK($N8,$N$7:$N$54,1))</f>
        <v/>
      </c>
      <c r="Y8" s="67" t="str">
        <f t="shared" ref="Y8:Y54" si="10">IF($N8="Disqualified",MAX($X$7:$X$54)+1,X8)</f>
        <v/>
      </c>
      <c r="Z8" s="66" t="str">
        <f t="shared" ref="Z8:Z54" si="11">IF(OR($O8="Disqualified",$O8=""),"",RANK($O8,$O$7:$O$54,1))</f>
        <v/>
      </c>
      <c r="AA8" s="67" t="str">
        <f t="shared" ref="AA8:AA54" si="12">IF($O8="Disqualified",MAX($Z$7:$Z$54)+1,Z8)</f>
        <v/>
      </c>
      <c r="AB8" s="69" t="str">
        <f t="shared" ref="AB8:AB54" si="13">IF(OR($P8="Disqualified",$P8=""),"",RANK($P8,$P$7:$P$54,1))</f>
        <v/>
      </c>
      <c r="AC8" s="69" t="str">
        <f t="shared" ref="AC8:AC54" si="14">IF($P8="Disqualified",MAX($AB$7:$AB$54)+1,AB8)</f>
        <v/>
      </c>
      <c r="AD8" s="264" t="str">
        <f>IF(OR(J8&lt;&gt;"Finished",U8=""),"",(1-(L8-'Set UP'!$Z$12)/('Set UP'!$Z$12))*1000)</f>
        <v/>
      </c>
      <c r="AG8" s="18" t="str">
        <f>DQ_Codes!P5</f>
        <v>DQ3</v>
      </c>
      <c r="AH8" s="18" t="str">
        <f>VLOOKUP(VALUE(MID(AG8,3,LEN(AG8)-2)),DQ_Codes!A:B,2)</f>
        <v xml:space="preserve">Competitors may not be permitted to start in an event if they are late reporting to the marshalling area. </v>
      </c>
    </row>
    <row r="9" spans="1:34" ht="15" x14ac:dyDescent="0.2">
      <c r="A9" s="1"/>
      <c r="B9" s="2">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65"/>
      <c r="G9" s="268"/>
      <c r="H9" s="268"/>
      <c r="I9" s="73" t="str">
        <f t="shared" si="0"/>
        <v/>
      </c>
      <c r="J9" s="70"/>
      <c r="K9" s="25"/>
      <c r="L9" s="3" t="str">
        <f t="shared" si="4"/>
        <v/>
      </c>
      <c r="M9" s="76" t="str">
        <f>IF('Set UP'!K9&lt;&gt;1,"",$L9)</f>
        <v/>
      </c>
      <c r="N9" s="76" t="str">
        <f>IF('Set UP'!K9&lt;&gt;2,"",$L9)</f>
        <v/>
      </c>
      <c r="O9" s="76" t="str">
        <f>IF('Set UP'!F9&lt;&gt;"F","",$L9)</f>
        <v/>
      </c>
      <c r="P9" s="257" t="str">
        <f>IF('Set UP'!F9&lt;&gt;"NS","",$L9)</f>
        <v/>
      </c>
      <c r="Q9" s="19" t="str">
        <f t="shared" si="1"/>
        <v/>
      </c>
      <c r="R9" s="287" t="str">
        <f t="shared" si="2"/>
        <v/>
      </c>
      <c r="S9" s="288" t="str">
        <f t="shared" si="3"/>
        <v/>
      </c>
      <c r="T9" s="66" t="str">
        <f t="shared" si="5"/>
        <v/>
      </c>
      <c r="U9" s="67" t="str">
        <f t="shared" si="6"/>
        <v/>
      </c>
      <c r="V9" s="66" t="str">
        <f t="shared" si="7"/>
        <v/>
      </c>
      <c r="W9" s="67" t="str">
        <f t="shared" si="8"/>
        <v/>
      </c>
      <c r="X9" s="66" t="str">
        <f t="shared" si="9"/>
        <v/>
      </c>
      <c r="Y9" s="67" t="str">
        <f t="shared" si="10"/>
        <v/>
      </c>
      <c r="Z9" s="66" t="str">
        <f t="shared" si="11"/>
        <v/>
      </c>
      <c r="AA9" s="67" t="str">
        <f t="shared" si="12"/>
        <v/>
      </c>
      <c r="AB9" s="69" t="str">
        <f t="shared" si="13"/>
        <v/>
      </c>
      <c r="AC9" s="69" t="str">
        <f t="shared" si="14"/>
        <v/>
      </c>
      <c r="AD9" s="264" t="str">
        <f>IF(OR(J9&lt;&gt;"Finished",U9=""),"",(1-(L9-'Set UP'!$Z$12)/('Set UP'!$Z$12))*1000)</f>
        <v/>
      </c>
      <c r="AG9" s="18" t="str">
        <f>DQ_Codes!P6</f>
        <v>DQ4</v>
      </c>
      <c r="AH9" s="18" t="str">
        <f>VLOOKUP(VALUE(MID(AG9,3,LEN(AG9)-2)),DQ_Codes!A:B,2)</f>
        <v xml:space="preserve">A competitor or team absent from the start of an event shall be disqualified </v>
      </c>
    </row>
    <row r="10" spans="1:34" ht="15" x14ac:dyDescent="0.2">
      <c r="A10" s="1"/>
      <c r="B10" s="2">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65"/>
      <c r="G10" s="268"/>
      <c r="H10" s="268"/>
      <c r="I10" s="73" t="str">
        <f t="shared" si="0"/>
        <v/>
      </c>
      <c r="J10" s="70"/>
      <c r="K10" s="25"/>
      <c r="L10" s="3" t="str">
        <f t="shared" si="4"/>
        <v/>
      </c>
      <c r="M10" s="76" t="str">
        <f>IF('Set UP'!K10&lt;&gt;1,"",$L10)</f>
        <v/>
      </c>
      <c r="N10" s="76" t="str">
        <f>IF('Set UP'!K10&lt;&gt;2,"",$L10)</f>
        <v/>
      </c>
      <c r="O10" s="76" t="str">
        <f>IF('Set UP'!F10&lt;&gt;"F","",$L10)</f>
        <v/>
      </c>
      <c r="P10" s="257" t="str">
        <f>IF('Set UP'!F10&lt;&gt;"NS","",$L10)</f>
        <v/>
      </c>
      <c r="Q10" s="19" t="str">
        <f t="shared" si="1"/>
        <v/>
      </c>
      <c r="R10" s="287" t="str">
        <f t="shared" si="2"/>
        <v/>
      </c>
      <c r="S10" s="288" t="str">
        <f t="shared" si="3"/>
        <v/>
      </c>
      <c r="T10" s="66" t="str">
        <f t="shared" si="5"/>
        <v/>
      </c>
      <c r="U10" s="67" t="str">
        <f t="shared" si="6"/>
        <v/>
      </c>
      <c r="V10" s="66" t="str">
        <f t="shared" si="7"/>
        <v/>
      </c>
      <c r="W10" s="67" t="str">
        <f t="shared" si="8"/>
        <v/>
      </c>
      <c r="X10" s="66" t="str">
        <f t="shared" si="9"/>
        <v/>
      </c>
      <c r="Y10" s="67" t="str">
        <f t="shared" si="10"/>
        <v/>
      </c>
      <c r="Z10" s="66" t="str">
        <f t="shared" si="11"/>
        <v/>
      </c>
      <c r="AA10" s="67" t="str">
        <f t="shared" si="12"/>
        <v/>
      </c>
      <c r="AB10" s="69" t="str">
        <f t="shared" si="13"/>
        <v/>
      </c>
      <c r="AC10" s="69" t="str">
        <f t="shared" si="14"/>
        <v/>
      </c>
      <c r="AD10" s="264" t="str">
        <f>IF(OR(J10&lt;&gt;"Finished",U10=""),"",(1-(L10-'Set UP'!$Z$12)/('Set UP'!$Z$12))*1000)</f>
        <v/>
      </c>
      <c r="AG10" s="18" t="str">
        <f>DQ_Codes!P7</f>
        <v>DQ5</v>
      </c>
      <c r="AH10" s="18" t="str">
        <f>VLOOKUP(VALUE(MID(AG10,3,LEN(AG10)-2)),DQ_Codes!A:B,2)</f>
        <v xml:space="preserve">Activities that result in wilful damage to the venue sites, accommodation sites or the property of others will result in disqualification of the individuals involved from competition. </v>
      </c>
    </row>
    <row r="11" spans="1:34" ht="15" x14ac:dyDescent="0.2">
      <c r="A11" s="1"/>
      <c r="B11" s="2">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65"/>
      <c r="G11" s="268"/>
      <c r="H11" s="268"/>
      <c r="I11" s="73" t="str">
        <f t="shared" si="0"/>
        <v/>
      </c>
      <c r="J11" s="70"/>
      <c r="K11" s="25"/>
      <c r="L11" s="3" t="str">
        <f t="shared" si="4"/>
        <v/>
      </c>
      <c r="M11" s="76" t="str">
        <f>IF('Set UP'!K11&lt;&gt;1,"",$L11)</f>
        <v/>
      </c>
      <c r="N11" s="76" t="str">
        <f>IF('Set UP'!K11&lt;&gt;2,"",$L11)</f>
        <v/>
      </c>
      <c r="O11" s="76" t="str">
        <f>IF('Set UP'!F11&lt;&gt;"F","",$L11)</f>
        <v/>
      </c>
      <c r="P11" s="257" t="str">
        <f>IF('Set UP'!F11&lt;&gt;"NS","",$L11)</f>
        <v/>
      </c>
      <c r="Q11" s="19" t="str">
        <f t="shared" si="1"/>
        <v/>
      </c>
      <c r="R11" s="287" t="str">
        <f t="shared" si="2"/>
        <v/>
      </c>
      <c r="S11" s="288" t="str">
        <f t="shared" si="3"/>
        <v/>
      </c>
      <c r="T11" s="66" t="str">
        <f t="shared" si="5"/>
        <v/>
      </c>
      <c r="U11" s="67" t="str">
        <f t="shared" si="6"/>
        <v/>
      </c>
      <c r="V11" s="66" t="str">
        <f t="shared" si="7"/>
        <v/>
      </c>
      <c r="W11" s="67" t="str">
        <f t="shared" si="8"/>
        <v/>
      </c>
      <c r="X11" s="66" t="str">
        <f t="shared" si="9"/>
        <v/>
      </c>
      <c r="Y11" s="67" t="str">
        <f t="shared" si="10"/>
        <v/>
      </c>
      <c r="Z11" s="66" t="str">
        <f t="shared" si="11"/>
        <v/>
      </c>
      <c r="AA11" s="67" t="str">
        <f t="shared" si="12"/>
        <v/>
      </c>
      <c r="AB11" s="69" t="str">
        <f t="shared" si="13"/>
        <v/>
      </c>
      <c r="AC11" s="69" t="str">
        <f t="shared" si="14"/>
        <v/>
      </c>
      <c r="AD11" s="264" t="str">
        <f>IF(OR(J11&lt;&gt;"Finished",U11=""),"",(1-(L11-'Set UP'!$Z$12)/('Set UP'!$Z$12))*1000)</f>
        <v/>
      </c>
      <c r="AG11" s="18" t="str">
        <f>DQ_Codes!P8</f>
        <v>DQ6</v>
      </c>
      <c r="AH11" s="18" t="str">
        <f>VLOOKUP(VALUE(MID(AG11,3,LEN(AG11)-2)),DQ_Codes!A:B,2)</f>
        <v xml:space="preserve">Abuse of officials may result in disqualification from the competition. </v>
      </c>
    </row>
    <row r="12" spans="1:34" ht="15" x14ac:dyDescent="0.2">
      <c r="A12" s="1"/>
      <c r="B12" s="2">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65"/>
      <c r="G12" s="268"/>
      <c r="H12" s="268"/>
      <c r="I12" s="73" t="str">
        <f t="shared" si="0"/>
        <v/>
      </c>
      <c r="J12" s="70"/>
      <c r="K12" s="25"/>
      <c r="L12" s="3" t="str">
        <f t="shared" si="4"/>
        <v/>
      </c>
      <c r="M12" s="76" t="str">
        <f>IF('Set UP'!K12&lt;&gt;1,"",$L12)</f>
        <v/>
      </c>
      <c r="N12" s="76" t="str">
        <f>IF('Set UP'!K12&lt;&gt;2,"",$L12)</f>
        <v/>
      </c>
      <c r="O12" s="76" t="str">
        <f>IF('Set UP'!F12&lt;&gt;"F","",$L12)</f>
        <v/>
      </c>
      <c r="P12" s="257" t="str">
        <f>IF('Set UP'!F12&lt;&gt;"NS","",$L12)</f>
        <v/>
      </c>
      <c r="Q12" s="19" t="str">
        <f t="shared" si="1"/>
        <v/>
      </c>
      <c r="R12" s="287" t="str">
        <f t="shared" si="2"/>
        <v/>
      </c>
      <c r="S12" s="288" t="str">
        <f t="shared" si="3"/>
        <v/>
      </c>
      <c r="T12" s="66" t="str">
        <f t="shared" si="5"/>
        <v/>
      </c>
      <c r="U12" s="67" t="str">
        <f t="shared" si="6"/>
        <v/>
      </c>
      <c r="V12" s="66" t="str">
        <f t="shared" si="7"/>
        <v/>
      </c>
      <c r="W12" s="67" t="str">
        <f t="shared" si="8"/>
        <v/>
      </c>
      <c r="X12" s="66" t="str">
        <f t="shared" si="9"/>
        <v/>
      </c>
      <c r="Y12" s="67" t="str">
        <f t="shared" si="10"/>
        <v/>
      </c>
      <c r="Z12" s="66" t="str">
        <f t="shared" si="11"/>
        <v/>
      </c>
      <c r="AA12" s="67" t="str">
        <f t="shared" si="12"/>
        <v/>
      </c>
      <c r="AB12" s="69" t="str">
        <f t="shared" si="13"/>
        <v/>
      </c>
      <c r="AC12" s="69" t="str">
        <f t="shared" si="14"/>
        <v/>
      </c>
      <c r="AD12" s="264" t="str">
        <f>IF(OR(J12&lt;&gt;"Finished",U12=""),"",(1-(L12-'Set UP'!$Z$12)/('Set UP'!$Z$12))*1000)</f>
        <v/>
      </c>
      <c r="AG12" s="18" t="str">
        <f>DQ_Codes!P9</f>
        <v>DQ7</v>
      </c>
      <c r="AH12" s="18" t="str">
        <f>VLOOKUP(VALUE(MID(AG12,3,LEN(AG12)-2)),DQ_Codes!A:B,2)</f>
        <v xml:space="preserve">Using sticky, tacky or adhesive substances (liquid, solid or aerosol) on hands or feet, or on the manikin or rescue tube to improve grip or push off the bottom of the pool. </v>
      </c>
    </row>
    <row r="13" spans="1:34" ht="15" x14ac:dyDescent="0.2">
      <c r="A13" s="1"/>
      <c r="B13" s="2">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65"/>
      <c r="G13" s="268"/>
      <c r="H13" s="268"/>
      <c r="I13" s="73" t="str">
        <f t="shared" si="0"/>
        <v/>
      </c>
      <c r="J13" s="70"/>
      <c r="K13" s="25"/>
      <c r="L13" s="3" t="str">
        <f t="shared" si="4"/>
        <v/>
      </c>
      <c r="M13" s="76" t="str">
        <f>IF('Set UP'!K13&lt;&gt;1,"",$L13)</f>
        <v/>
      </c>
      <c r="N13" s="76" t="str">
        <f>IF('Set UP'!K13&lt;&gt;2,"",$L13)</f>
        <v/>
      </c>
      <c r="O13" s="76" t="str">
        <f>IF('Set UP'!F13&lt;&gt;"F","",$L13)</f>
        <v/>
      </c>
      <c r="P13" s="257" t="str">
        <f>IF('Set UP'!F13&lt;&gt;"NS","",$L13)</f>
        <v/>
      </c>
      <c r="Q13" s="19" t="str">
        <f t="shared" si="1"/>
        <v/>
      </c>
      <c r="R13" s="287" t="str">
        <f t="shared" si="2"/>
        <v/>
      </c>
      <c r="S13" s="288" t="str">
        <f t="shared" si="3"/>
        <v/>
      </c>
      <c r="T13" s="66" t="str">
        <f t="shared" si="5"/>
        <v/>
      </c>
      <c r="U13" s="67" t="str">
        <f t="shared" si="6"/>
        <v/>
      </c>
      <c r="V13" s="66" t="str">
        <f t="shared" si="7"/>
        <v/>
      </c>
      <c r="W13" s="67" t="str">
        <f t="shared" si="8"/>
        <v/>
      </c>
      <c r="X13" s="66" t="str">
        <f t="shared" si="9"/>
        <v/>
      </c>
      <c r="Y13" s="67" t="str">
        <f t="shared" si="10"/>
        <v/>
      </c>
      <c r="Z13" s="66" t="str">
        <f t="shared" si="11"/>
        <v/>
      </c>
      <c r="AA13" s="67" t="str">
        <f t="shared" si="12"/>
        <v/>
      </c>
      <c r="AB13" s="69" t="str">
        <f t="shared" si="13"/>
        <v/>
      </c>
      <c r="AC13" s="69" t="str">
        <f t="shared" si="14"/>
        <v/>
      </c>
      <c r="AD13" s="264" t="str">
        <f>IF(OR(J13&lt;&gt;"Finished",U13=""),"",(1-(L13-'Set UP'!$Z$12)/('Set UP'!$Z$12))*1000)</f>
        <v/>
      </c>
      <c r="AG13" s="18" t="str">
        <f>DQ_Codes!P10</f>
        <v>DQ8</v>
      </c>
      <c r="AH13" s="18" t="str">
        <f>VLOOKUP(VALUE(MID(AG13,3,LEN(AG13)-2)),DQ_Codes!A:B,2)</f>
        <v xml:space="preserve">Competitors shall not take assistance from the pool bottom except where specifically allowed (e.g., 4 x 50 m Obstacle Relay, 4 x 25 m Manikin Carry Relay, 4 x 50 m Swim and 50 m Tow Relay). </v>
      </c>
    </row>
    <row r="14" spans="1:34" ht="15" x14ac:dyDescent="0.2">
      <c r="A14" s="1"/>
      <c r="B14" s="2">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65"/>
      <c r="G14" s="268"/>
      <c r="H14" s="268"/>
      <c r="I14" s="73" t="str">
        <f t="shared" si="0"/>
        <v/>
      </c>
      <c r="J14" s="70"/>
      <c r="K14" s="25"/>
      <c r="L14" s="3" t="str">
        <f t="shared" si="4"/>
        <v/>
      </c>
      <c r="M14" s="76" t="str">
        <f>IF('Set UP'!K14&lt;&gt;1,"",$L14)</f>
        <v/>
      </c>
      <c r="N14" s="76" t="str">
        <f>IF('Set UP'!K14&lt;&gt;2,"",$L14)</f>
        <v/>
      </c>
      <c r="O14" s="76" t="str">
        <f>IF('Set UP'!F14&lt;&gt;"F","",$L14)</f>
        <v/>
      </c>
      <c r="P14" s="257" t="str">
        <f>IF('Set UP'!F14&lt;&gt;"NS","",$L14)</f>
        <v/>
      </c>
      <c r="Q14" s="19" t="str">
        <f t="shared" si="1"/>
        <v/>
      </c>
      <c r="R14" s="287" t="str">
        <f t="shared" si="2"/>
        <v/>
      </c>
      <c r="S14" s="288" t="str">
        <f t="shared" si="3"/>
        <v/>
      </c>
      <c r="T14" s="66" t="str">
        <f t="shared" si="5"/>
        <v/>
      </c>
      <c r="U14" s="67" t="str">
        <f t="shared" si="6"/>
        <v/>
      </c>
      <c r="V14" s="66" t="str">
        <f t="shared" si="7"/>
        <v/>
      </c>
      <c r="W14" s="67" t="str">
        <f t="shared" si="8"/>
        <v/>
      </c>
      <c r="X14" s="66" t="str">
        <f t="shared" si="9"/>
        <v/>
      </c>
      <c r="Y14" s="67" t="str">
        <f t="shared" si="10"/>
        <v/>
      </c>
      <c r="Z14" s="66" t="str">
        <f t="shared" si="11"/>
        <v/>
      </c>
      <c r="AA14" s="67" t="str">
        <f t="shared" si="12"/>
        <v/>
      </c>
      <c r="AB14" s="69" t="str">
        <f t="shared" si="13"/>
        <v/>
      </c>
      <c r="AC14" s="69" t="str">
        <f t="shared" si="14"/>
        <v/>
      </c>
      <c r="AD14" s="264" t="str">
        <f>IF(OR(J14&lt;&gt;"Finished",U14=""),"",(1-(L14-'Set UP'!$Z$12)/('Set UP'!$Z$12))*1000)</f>
        <v/>
      </c>
      <c r="AG14" s="18" t="str">
        <f>DQ_Codes!P11</f>
        <v>DQ9</v>
      </c>
      <c r="AH14" s="18" t="str">
        <f>VLOOKUP(VALUE(MID(AG14,3,LEN(AG14)-2)),DQ_Codes!A:B,2)</f>
        <v>Leaving the water after an event before permission is given by the offcial</v>
      </c>
    </row>
    <row r="15" spans="1:34" ht="15" x14ac:dyDescent="0.2">
      <c r="A15" s="1"/>
      <c r="B15" s="2">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65"/>
      <c r="G15" s="268"/>
      <c r="H15" s="268"/>
      <c r="I15" s="73" t="str">
        <f t="shared" si="0"/>
        <v/>
      </c>
      <c r="J15" s="70"/>
      <c r="K15" s="25"/>
      <c r="L15" s="3" t="str">
        <f t="shared" si="4"/>
        <v/>
      </c>
      <c r="M15" s="76" t="str">
        <f>IF('Set UP'!K15&lt;&gt;1,"",$L15)</f>
        <v/>
      </c>
      <c r="N15" s="76" t="str">
        <f>IF('Set UP'!K15&lt;&gt;2,"",$L15)</f>
        <v/>
      </c>
      <c r="O15" s="76" t="str">
        <f>IF('Set UP'!F15&lt;&gt;"F","",$L15)</f>
        <v/>
      </c>
      <c r="P15" s="257" t="str">
        <f>IF('Set UP'!F15&lt;&gt;"NS","",$L15)</f>
        <v/>
      </c>
      <c r="Q15" s="19" t="str">
        <f t="shared" si="1"/>
        <v/>
      </c>
      <c r="R15" s="287" t="str">
        <f t="shared" si="2"/>
        <v/>
      </c>
      <c r="S15" s="288" t="str">
        <f t="shared" si="3"/>
        <v/>
      </c>
      <c r="T15" s="66" t="str">
        <f t="shared" si="5"/>
        <v/>
      </c>
      <c r="U15" s="67" t="str">
        <f t="shared" si="6"/>
        <v/>
      </c>
      <c r="V15" s="66" t="str">
        <f t="shared" si="7"/>
        <v/>
      </c>
      <c r="W15" s="67" t="str">
        <f t="shared" si="8"/>
        <v/>
      </c>
      <c r="X15" s="66" t="str">
        <f t="shared" si="9"/>
        <v/>
      </c>
      <c r="Y15" s="67" t="str">
        <f t="shared" si="10"/>
        <v/>
      </c>
      <c r="Z15" s="66" t="str">
        <f t="shared" si="11"/>
        <v/>
      </c>
      <c r="AA15" s="67" t="str">
        <f t="shared" si="12"/>
        <v/>
      </c>
      <c r="AB15" s="69" t="str">
        <f t="shared" si="13"/>
        <v/>
      </c>
      <c r="AC15" s="69" t="str">
        <f t="shared" si="14"/>
        <v/>
      </c>
      <c r="AD15" s="264" t="str">
        <f>IF(OR(J15&lt;&gt;"Finished",U15=""),"",(1-(L15-'Set UP'!$Z$12)/('Set UP'!$Z$12))*1000)</f>
        <v/>
      </c>
      <c r="AG15" s="18" t="str">
        <f>DQ_Codes!P12</f>
        <v>DQ10</v>
      </c>
      <c r="AH15" s="18" t="str">
        <f>VLOOKUP(VALUE(MID(AG15,3,LEN(AG15)-2)),DQ_Codes!A:B,2)</f>
        <v>All competitors who start (i.e., commence a starting motion) before the starting signal has been given shall be disqualified</v>
      </c>
    </row>
    <row r="16" spans="1:34" ht="15" x14ac:dyDescent="0.2">
      <c r="A16" s="1"/>
      <c r="B16" s="2">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65"/>
      <c r="G16" s="268"/>
      <c r="H16" s="268"/>
      <c r="I16" s="73" t="str">
        <f t="shared" si="0"/>
        <v/>
      </c>
      <c r="J16" s="70"/>
      <c r="K16" s="25"/>
      <c r="L16" s="3" t="str">
        <f t="shared" si="4"/>
        <v/>
      </c>
      <c r="M16" s="76" t="str">
        <f>IF('Set UP'!K16&lt;&gt;1,"",$L16)</f>
        <v/>
      </c>
      <c r="N16" s="76" t="str">
        <f>IF('Set UP'!K16&lt;&gt;2,"",$L16)</f>
        <v/>
      </c>
      <c r="O16" s="76" t="str">
        <f>IF('Set UP'!F16&lt;&gt;"F","",$L16)</f>
        <v/>
      </c>
      <c r="P16" s="257" t="str">
        <f>IF('Set UP'!F16&lt;&gt;"NS","",$L16)</f>
        <v/>
      </c>
      <c r="Q16" s="19" t="str">
        <f t="shared" si="1"/>
        <v/>
      </c>
      <c r="R16" s="287" t="str">
        <f t="shared" si="2"/>
        <v/>
      </c>
      <c r="S16" s="288" t="str">
        <f t="shared" si="3"/>
        <v/>
      </c>
      <c r="T16" s="66" t="str">
        <f t="shared" si="5"/>
        <v/>
      </c>
      <c r="U16" s="67" t="str">
        <f t="shared" si="6"/>
        <v/>
      </c>
      <c r="V16" s="66" t="str">
        <f t="shared" si="7"/>
        <v/>
      </c>
      <c r="W16" s="67" t="str">
        <f t="shared" si="8"/>
        <v/>
      </c>
      <c r="X16" s="66" t="str">
        <f t="shared" si="9"/>
        <v/>
      </c>
      <c r="Y16" s="67" t="str">
        <f t="shared" si="10"/>
        <v/>
      </c>
      <c r="Z16" s="66" t="str">
        <f t="shared" si="11"/>
        <v/>
      </c>
      <c r="AA16" s="67" t="str">
        <f t="shared" si="12"/>
        <v/>
      </c>
      <c r="AB16" s="69" t="str">
        <f t="shared" si="13"/>
        <v/>
      </c>
      <c r="AC16" s="69" t="str">
        <f t="shared" si="14"/>
        <v/>
      </c>
      <c r="AD16" s="264" t="str">
        <f>IF(OR(J16&lt;&gt;"Finished",U16=""),"",(1-(L16-'Set UP'!$Z$12)/('Set UP'!$Z$12))*1000)</f>
        <v/>
      </c>
      <c r="AG16" s="18" t="str">
        <f>DQ_Codes!P13</f>
        <v>DQ14</v>
      </c>
      <c r="AH16" s="18" t="str">
        <f>VLOOKUP(VALUE(MID(AG16,3,LEN(AG16)-2)),DQ_Codes!A:B,2)</f>
        <v xml:space="preserve">Failure to touch the wall during the turn. </v>
      </c>
    </row>
    <row r="17" spans="1:34" ht="15" x14ac:dyDescent="0.2">
      <c r="A17" s="1"/>
      <c r="B17" s="2">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65"/>
      <c r="G17" s="268"/>
      <c r="H17" s="268"/>
      <c r="I17" s="73" t="str">
        <f t="shared" si="0"/>
        <v/>
      </c>
      <c r="J17" s="70"/>
      <c r="K17" s="25"/>
      <c r="L17" s="3" t="str">
        <f t="shared" si="4"/>
        <v/>
      </c>
      <c r="M17" s="76" t="str">
        <f>IF('Set UP'!K17&lt;&gt;1,"",$L17)</f>
        <v/>
      </c>
      <c r="N17" s="76" t="str">
        <f>IF('Set UP'!K17&lt;&gt;2,"",$L17)</f>
        <v/>
      </c>
      <c r="O17" s="76" t="str">
        <f>IF('Set UP'!F17&lt;&gt;"F","",$L17)</f>
        <v/>
      </c>
      <c r="P17" s="257" t="str">
        <f>IF('Set UP'!F17&lt;&gt;"NS","",$L17)</f>
        <v/>
      </c>
      <c r="Q17" s="19" t="str">
        <f t="shared" si="1"/>
        <v/>
      </c>
      <c r="R17" s="287" t="str">
        <f t="shared" si="2"/>
        <v/>
      </c>
      <c r="S17" s="288" t="str">
        <f t="shared" si="3"/>
        <v/>
      </c>
      <c r="T17" s="66" t="str">
        <f t="shared" si="5"/>
        <v/>
      </c>
      <c r="U17" s="67" t="str">
        <f t="shared" si="6"/>
        <v/>
      </c>
      <c r="V17" s="66" t="str">
        <f t="shared" si="7"/>
        <v/>
      </c>
      <c r="W17" s="67" t="str">
        <f t="shared" si="8"/>
        <v/>
      </c>
      <c r="X17" s="66" t="str">
        <f t="shared" si="9"/>
        <v/>
      </c>
      <c r="Y17" s="67" t="str">
        <f t="shared" si="10"/>
        <v/>
      </c>
      <c r="Z17" s="66" t="str">
        <f t="shared" si="11"/>
        <v/>
      </c>
      <c r="AA17" s="67" t="str">
        <f t="shared" si="12"/>
        <v/>
      </c>
      <c r="AB17" s="69" t="str">
        <f t="shared" si="13"/>
        <v/>
      </c>
      <c r="AC17" s="69" t="str">
        <f t="shared" si="14"/>
        <v/>
      </c>
      <c r="AD17" s="264" t="str">
        <f>IF(OR(J17&lt;&gt;"Finished",U17=""),"",(1-(L17-'Set UP'!$Z$12)/('Set UP'!$Z$12))*1000)</f>
        <v/>
      </c>
      <c r="AG17" s="18" t="str">
        <f>DQ_Codes!P14</f>
        <v>DQ15</v>
      </c>
      <c r="AH17" s="18" t="str">
        <f>VLOOKUP(VALUE(MID(AG17,3,LEN(AG17)-2)),DQ_Codes!A:B,2)</f>
        <v xml:space="preserve">Failure to touch the finish wall. </v>
      </c>
    </row>
    <row r="18" spans="1:34" ht="15" x14ac:dyDescent="0.2">
      <c r="A18" s="1"/>
      <c r="B18" s="2">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65"/>
      <c r="G18" s="268"/>
      <c r="H18" s="268"/>
      <c r="I18" s="73" t="str">
        <f t="shared" si="0"/>
        <v/>
      </c>
      <c r="J18" s="70"/>
      <c r="K18" s="25"/>
      <c r="L18" s="3" t="str">
        <f t="shared" si="4"/>
        <v/>
      </c>
      <c r="M18" s="76" t="str">
        <f>IF('Set UP'!K18&lt;&gt;1,"",$L18)</f>
        <v/>
      </c>
      <c r="N18" s="76" t="str">
        <f>IF('Set UP'!K18&lt;&gt;2,"",$L18)</f>
        <v/>
      </c>
      <c r="O18" s="76" t="str">
        <f>IF('Set UP'!F18&lt;&gt;"F","",$L18)</f>
        <v/>
      </c>
      <c r="P18" s="257" t="str">
        <f>IF('Set UP'!F18&lt;&gt;"NS","",$L18)</f>
        <v/>
      </c>
      <c r="Q18" s="19" t="str">
        <f t="shared" si="1"/>
        <v/>
      </c>
      <c r="R18" s="287" t="str">
        <f t="shared" si="2"/>
        <v/>
      </c>
      <c r="S18" s="288" t="str">
        <f t="shared" si="3"/>
        <v/>
      </c>
      <c r="T18" s="66" t="str">
        <f t="shared" si="5"/>
        <v/>
      </c>
      <c r="U18" s="67" t="str">
        <f t="shared" si="6"/>
        <v/>
      </c>
      <c r="V18" s="66" t="str">
        <f t="shared" si="7"/>
        <v/>
      </c>
      <c r="W18" s="67" t="str">
        <f t="shared" si="8"/>
        <v/>
      </c>
      <c r="X18" s="66" t="str">
        <f t="shared" si="9"/>
        <v/>
      </c>
      <c r="Y18" s="67" t="str">
        <f t="shared" si="10"/>
        <v/>
      </c>
      <c r="Z18" s="66" t="str">
        <f t="shared" si="11"/>
        <v/>
      </c>
      <c r="AA18" s="67" t="str">
        <f t="shared" si="12"/>
        <v/>
      </c>
      <c r="AB18" s="69" t="str">
        <f t="shared" si="13"/>
        <v/>
      </c>
      <c r="AC18" s="69" t="str">
        <f t="shared" si="14"/>
        <v/>
      </c>
      <c r="AD18" s="264" t="str">
        <f>IF(OR(J18&lt;&gt;"Finished",U18=""),"",(1-(L18-'Set UP'!$Z$12)/('Set UP'!$Z$12))*1000)</f>
        <v/>
      </c>
      <c r="AG18" s="18" t="str">
        <f>DQ_Codes!P15</f>
        <v>DQ17</v>
      </c>
      <c r="AH18" s="18" t="str">
        <f>VLOOKUP(VALUE(MID(AG18,3,LEN(AG18)-2)),DQ_Codes!A:B,2)</f>
        <v xml:space="preserve">Taking assistance from any pool fitting (e.g., lane rope, steps, drains or underwater hockey fittings) when surfacing with the manikin – not including the bottom of the pool. </v>
      </c>
    </row>
    <row r="19" spans="1:34" ht="15" x14ac:dyDescent="0.2">
      <c r="A19" s="1"/>
      <c r="B19" s="2">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65"/>
      <c r="G19" s="268"/>
      <c r="H19" s="268"/>
      <c r="I19" s="73" t="str">
        <f t="shared" si="0"/>
        <v/>
      </c>
      <c r="J19" s="70"/>
      <c r="K19" s="25"/>
      <c r="L19" s="3" t="str">
        <f t="shared" si="4"/>
        <v/>
      </c>
      <c r="M19" s="76" t="str">
        <f>IF('Set UP'!K19&lt;&gt;1,"",$L19)</f>
        <v/>
      </c>
      <c r="N19" s="76" t="str">
        <f>IF('Set UP'!K19&lt;&gt;2,"",$L19)</f>
        <v/>
      </c>
      <c r="O19" s="76" t="str">
        <f>IF('Set UP'!F19&lt;&gt;"F","",$L19)</f>
        <v/>
      </c>
      <c r="P19" s="257" t="str">
        <f>IF('Set UP'!F19&lt;&gt;"NS","",$L19)</f>
        <v/>
      </c>
      <c r="Q19" s="19" t="str">
        <f t="shared" si="1"/>
        <v/>
      </c>
      <c r="R19" s="287" t="str">
        <f t="shared" si="2"/>
        <v/>
      </c>
      <c r="S19" s="288" t="str">
        <f t="shared" si="3"/>
        <v/>
      </c>
      <c r="T19" s="66" t="str">
        <f t="shared" si="5"/>
        <v/>
      </c>
      <c r="U19" s="67" t="str">
        <f t="shared" si="6"/>
        <v/>
      </c>
      <c r="V19" s="66" t="str">
        <f t="shared" si="7"/>
        <v/>
      </c>
      <c r="W19" s="67" t="str">
        <f t="shared" si="8"/>
        <v/>
      </c>
      <c r="X19" s="66" t="str">
        <f t="shared" si="9"/>
        <v/>
      </c>
      <c r="Y19" s="67" t="str">
        <f t="shared" si="10"/>
        <v/>
      </c>
      <c r="Z19" s="66" t="str">
        <f t="shared" si="11"/>
        <v/>
      </c>
      <c r="AA19" s="67" t="str">
        <f t="shared" si="12"/>
        <v/>
      </c>
      <c r="AB19" s="69" t="str">
        <f t="shared" si="13"/>
        <v/>
      </c>
      <c r="AC19" s="69" t="str">
        <f t="shared" si="14"/>
        <v/>
      </c>
      <c r="AD19" s="264" t="str">
        <f>IF(OR(J19&lt;&gt;"Finished",U19=""),"",(1-(L19-'Set UP'!$Z$12)/('Set UP'!$Z$12))*1000)</f>
        <v/>
      </c>
      <c r="AG19" s="18" t="str">
        <f>DQ_Codes!P16</f>
        <v>DQ19</v>
      </c>
      <c r="AH19" s="18" t="str">
        <f>VLOOKUP(VALUE(MID(AG19,3,LEN(AG19)-2)),DQ_Codes!A:B,2)</f>
        <v>Using an incorrect carrying technique</v>
      </c>
    </row>
    <row r="20" spans="1:34" ht="15" x14ac:dyDescent="0.2">
      <c r="A20" s="1"/>
      <c r="B20" s="2">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65"/>
      <c r="G20" s="268"/>
      <c r="H20" s="268"/>
      <c r="I20" s="73" t="str">
        <f t="shared" si="0"/>
        <v/>
      </c>
      <c r="J20" s="70"/>
      <c r="K20" s="25"/>
      <c r="L20" s="3" t="str">
        <f t="shared" si="4"/>
        <v/>
      </c>
      <c r="M20" s="76" t="str">
        <f>IF('Set UP'!K20&lt;&gt;1,"",$L20)</f>
        <v/>
      </c>
      <c r="N20" s="76" t="str">
        <f>IF('Set UP'!K20&lt;&gt;2,"",$L20)</f>
        <v/>
      </c>
      <c r="O20" s="76" t="str">
        <f>IF('Set UP'!F20&lt;&gt;"F","",$L20)</f>
        <v/>
      </c>
      <c r="P20" s="257" t="str">
        <f>IF('Set UP'!F20&lt;&gt;"NS","",$L20)</f>
        <v/>
      </c>
      <c r="Q20" s="19" t="str">
        <f t="shared" si="1"/>
        <v/>
      </c>
      <c r="R20" s="287" t="str">
        <f t="shared" si="2"/>
        <v/>
      </c>
      <c r="S20" s="288" t="str">
        <f t="shared" si="3"/>
        <v/>
      </c>
      <c r="T20" s="66" t="str">
        <f t="shared" si="5"/>
        <v/>
      </c>
      <c r="U20" s="67" t="str">
        <f t="shared" si="6"/>
        <v/>
      </c>
      <c r="V20" s="66" t="str">
        <f t="shared" si="7"/>
        <v/>
      </c>
      <c r="W20" s="67" t="str">
        <f t="shared" si="8"/>
        <v/>
      </c>
      <c r="X20" s="66" t="str">
        <f t="shared" si="9"/>
        <v/>
      </c>
      <c r="Y20" s="67" t="str">
        <f t="shared" si="10"/>
        <v/>
      </c>
      <c r="Z20" s="66" t="str">
        <f t="shared" si="11"/>
        <v/>
      </c>
      <c r="AA20" s="67" t="str">
        <f t="shared" si="12"/>
        <v/>
      </c>
      <c r="AB20" s="69" t="str">
        <f t="shared" si="13"/>
        <v/>
      </c>
      <c r="AC20" s="69" t="str">
        <f t="shared" si="14"/>
        <v/>
      </c>
      <c r="AD20" s="264" t="str">
        <f>IF(OR(J20&lt;&gt;"Finished",U20=""),"",(1-(L20-'Set UP'!$Z$12)/('Set UP'!$Z$12))*1000)</f>
        <v/>
      </c>
      <c r="AG20" s="18" t="str">
        <f>DQ_Codes!P17</f>
        <v>DQ20</v>
      </c>
      <c r="AH20" s="18" t="str">
        <f>VLOOKUP(VALUE(MID(AG20,3,LEN(AG20)-2)),DQ_Codes!A:B,2)</f>
        <v>Carrying or towing the manikin face down</v>
      </c>
    </row>
    <row r="21" spans="1:34" ht="15" x14ac:dyDescent="0.2">
      <c r="A21" s="1"/>
      <c r="B21" s="2">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65"/>
      <c r="G21" s="268"/>
      <c r="H21" s="268"/>
      <c r="I21" s="73" t="str">
        <f t="shared" si="0"/>
        <v/>
      </c>
      <c r="J21" s="70"/>
      <c r="K21" s="25"/>
      <c r="L21" s="3" t="str">
        <f t="shared" si="4"/>
        <v/>
      </c>
      <c r="M21" s="76" t="str">
        <f>IF('Set UP'!K21&lt;&gt;1,"",$L21)</f>
        <v/>
      </c>
      <c r="N21" s="76" t="str">
        <f>IF('Set UP'!K21&lt;&gt;2,"",$L21)</f>
        <v/>
      </c>
      <c r="O21" s="76" t="str">
        <f>IF('Set UP'!F21&lt;&gt;"F","",$L21)</f>
        <v/>
      </c>
      <c r="P21" s="257" t="str">
        <f>IF('Set UP'!F21&lt;&gt;"NS","",$L21)</f>
        <v/>
      </c>
      <c r="Q21" s="19" t="str">
        <f t="shared" si="1"/>
        <v/>
      </c>
      <c r="R21" s="287" t="str">
        <f t="shared" si="2"/>
        <v/>
      </c>
      <c r="S21" s="288" t="str">
        <f t="shared" si="3"/>
        <v/>
      </c>
      <c r="T21" s="66" t="str">
        <f t="shared" si="5"/>
        <v/>
      </c>
      <c r="U21" s="67" t="str">
        <f t="shared" si="6"/>
        <v/>
      </c>
      <c r="V21" s="66" t="str">
        <f t="shared" si="7"/>
        <v/>
      </c>
      <c r="W21" s="67" t="str">
        <f t="shared" si="8"/>
        <v/>
      </c>
      <c r="X21" s="66" t="str">
        <f t="shared" si="9"/>
        <v/>
      </c>
      <c r="Y21" s="67" t="str">
        <f t="shared" si="10"/>
        <v/>
      </c>
      <c r="Z21" s="66" t="str">
        <f t="shared" si="11"/>
        <v/>
      </c>
      <c r="AA21" s="67" t="str">
        <f t="shared" si="12"/>
        <v/>
      </c>
      <c r="AB21" s="69" t="str">
        <f t="shared" si="13"/>
        <v/>
      </c>
      <c r="AC21" s="69" t="str">
        <f t="shared" si="14"/>
        <v/>
      </c>
      <c r="AD21" s="264" t="str">
        <f>IF(OR(J21&lt;&gt;"Finished",U21=""),"",(1-(L21-'Set UP'!$Z$12)/('Set UP'!$Z$12))*1000)</f>
        <v/>
      </c>
      <c r="AG21" s="18" t="str">
        <f>DQ_Codes!P18</f>
        <v>DQ38</v>
      </c>
      <c r="AH21" s="18" t="str">
        <f>VLOOKUP(VALUE(MID(AG21,3,LEN(AG21)-2)),DQ_Codes!A:B,2)</f>
        <v>Releasing the manikin before touching the turn wall or finish wall</v>
      </c>
    </row>
    <row r="22" spans="1:34" ht="15" x14ac:dyDescent="0.2">
      <c r="A22" s="1"/>
      <c r="B22" s="2">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65"/>
      <c r="G22" s="268"/>
      <c r="H22" s="268"/>
      <c r="I22" s="73" t="str">
        <f t="shared" si="0"/>
        <v/>
      </c>
      <c r="J22" s="70"/>
      <c r="K22" s="25"/>
      <c r="L22" s="3" t="str">
        <f t="shared" si="4"/>
        <v/>
      </c>
      <c r="M22" s="76" t="str">
        <f>IF('Set UP'!K22&lt;&gt;1,"",$L22)</f>
        <v/>
      </c>
      <c r="N22" s="76" t="str">
        <f>IF('Set UP'!K22&lt;&gt;2,"",$L22)</f>
        <v/>
      </c>
      <c r="O22" s="76" t="str">
        <f>IF('Set UP'!F22&lt;&gt;"F","",$L22)</f>
        <v/>
      </c>
      <c r="P22" s="257" t="str">
        <f>IF('Set UP'!F22&lt;&gt;"NS","",$L22)</f>
        <v/>
      </c>
      <c r="Q22" s="19" t="str">
        <f t="shared" si="1"/>
        <v/>
      </c>
      <c r="R22" s="287" t="str">
        <f t="shared" si="2"/>
        <v/>
      </c>
      <c r="S22" s="288" t="str">
        <f t="shared" si="3"/>
        <v/>
      </c>
      <c r="T22" s="66" t="str">
        <f t="shared" si="5"/>
        <v/>
      </c>
      <c r="U22" s="67" t="str">
        <f t="shared" si="6"/>
        <v/>
      </c>
      <c r="V22" s="66" t="str">
        <f t="shared" si="7"/>
        <v/>
      </c>
      <c r="W22" s="67" t="str">
        <f t="shared" si="8"/>
        <v/>
      </c>
      <c r="X22" s="66" t="str">
        <f t="shared" si="9"/>
        <v/>
      </c>
      <c r="Y22" s="67" t="str">
        <f t="shared" si="10"/>
        <v/>
      </c>
      <c r="Z22" s="66" t="str">
        <f t="shared" si="11"/>
        <v/>
      </c>
      <c r="AA22" s="67" t="str">
        <f t="shared" si="12"/>
        <v/>
      </c>
      <c r="AB22" s="69" t="str">
        <f t="shared" si="13"/>
        <v/>
      </c>
      <c r="AC22" s="69" t="str">
        <f t="shared" si="14"/>
        <v/>
      </c>
      <c r="AD22" s="264" t="str">
        <f>IF(OR(J22&lt;&gt;"Finished",U22=""),"",(1-(L22-'Set UP'!$Z$12)/('Set UP'!$Z$12))*1000)</f>
        <v/>
      </c>
      <c r="AG22" s="18" t="str">
        <f>DQ_Codes!P19</f>
        <v>DQ39</v>
      </c>
      <c r="AH22" s="18" t="str">
        <f>VLOOKUP(VALUE(MID(AG22,3,LEN(AG22)-2)),DQ_Codes!A:B,2)</f>
        <v>Assistance from a third competitor during the exchange between the incoming and outgoing competitors</v>
      </c>
    </row>
    <row r="23" spans="1:34" ht="15" x14ac:dyDescent="0.2">
      <c r="A23" s="1"/>
      <c r="B23" s="2">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65"/>
      <c r="G23" s="268"/>
      <c r="H23" s="268"/>
      <c r="I23" s="73" t="str">
        <f t="shared" si="0"/>
        <v/>
      </c>
      <c r="J23" s="70"/>
      <c r="K23" s="25"/>
      <c r="L23" s="3" t="str">
        <f t="shared" si="4"/>
        <v/>
      </c>
      <c r="M23" s="76" t="str">
        <f>IF('Set UP'!K23&lt;&gt;1,"",$L23)</f>
        <v/>
      </c>
      <c r="N23" s="76" t="str">
        <f>IF('Set UP'!K23&lt;&gt;2,"",$L23)</f>
        <v/>
      </c>
      <c r="O23" s="76" t="str">
        <f>IF('Set UP'!F23&lt;&gt;"F","",$L23)</f>
        <v/>
      </c>
      <c r="P23" s="257" t="str">
        <f>IF('Set UP'!F23&lt;&gt;"NS","",$L23)</f>
        <v/>
      </c>
      <c r="Q23" s="19" t="str">
        <f t="shared" si="1"/>
        <v/>
      </c>
      <c r="R23" s="287" t="str">
        <f t="shared" si="2"/>
        <v/>
      </c>
      <c r="S23" s="288" t="str">
        <f t="shared" si="3"/>
        <v/>
      </c>
      <c r="T23" s="66" t="str">
        <f t="shared" si="5"/>
        <v/>
      </c>
      <c r="U23" s="67" t="str">
        <f t="shared" si="6"/>
        <v/>
      </c>
      <c r="V23" s="66" t="str">
        <f t="shared" si="7"/>
        <v/>
      </c>
      <c r="W23" s="67" t="str">
        <f t="shared" si="8"/>
        <v/>
      </c>
      <c r="X23" s="66" t="str">
        <f t="shared" si="9"/>
        <v/>
      </c>
      <c r="Y23" s="67" t="str">
        <f t="shared" si="10"/>
        <v/>
      </c>
      <c r="Z23" s="66" t="str">
        <f t="shared" si="11"/>
        <v/>
      </c>
      <c r="AA23" s="67" t="str">
        <f t="shared" si="12"/>
        <v/>
      </c>
      <c r="AB23" s="69" t="str">
        <f t="shared" si="13"/>
        <v/>
      </c>
      <c r="AC23" s="69" t="str">
        <f t="shared" si="14"/>
        <v/>
      </c>
      <c r="AD23" s="264" t="str">
        <f>IF(OR(J23&lt;&gt;"Finished",U23=""),"",(1-(L23-'Set UP'!$Z$12)/('Set UP'!$Z$12))*1000)</f>
        <v/>
      </c>
      <c r="AG23" s="18" t="str">
        <f>DQ_Codes!P20</f>
        <v>DQ40</v>
      </c>
      <c r="AH23" s="18" t="str">
        <f>VLOOKUP(VALUE(MID(AG23,3,LEN(AG23)-2)),DQ_Codes!A:B,2)</f>
        <v>One competitor repeating two or more legs of the event.</v>
      </c>
    </row>
    <row r="24" spans="1:34" ht="15" x14ac:dyDescent="0.2">
      <c r="A24" s="1"/>
      <c r="B24" s="2">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65"/>
      <c r="G24" s="268"/>
      <c r="H24" s="268"/>
      <c r="I24" s="73" t="str">
        <f t="shared" si="0"/>
        <v/>
      </c>
      <c r="J24" s="70"/>
      <c r="K24" s="25"/>
      <c r="L24" s="3" t="str">
        <f t="shared" si="4"/>
        <v/>
      </c>
      <c r="M24" s="76" t="str">
        <f>IF('Set UP'!K24&lt;&gt;1,"",$L24)</f>
        <v/>
      </c>
      <c r="N24" s="76" t="str">
        <f>IF('Set UP'!K24&lt;&gt;2,"",$L24)</f>
        <v/>
      </c>
      <c r="O24" s="76" t="str">
        <f>IF('Set UP'!F24&lt;&gt;"F","",$L24)</f>
        <v/>
      </c>
      <c r="P24" s="257" t="str">
        <f>IF('Set UP'!F24&lt;&gt;"NS","",$L24)</f>
        <v/>
      </c>
      <c r="Q24" s="19" t="str">
        <f t="shared" si="1"/>
        <v/>
      </c>
      <c r="R24" s="287" t="str">
        <f t="shared" si="2"/>
        <v/>
      </c>
      <c r="S24" s="288" t="str">
        <f t="shared" si="3"/>
        <v/>
      </c>
      <c r="T24" s="66" t="str">
        <f t="shared" si="5"/>
        <v/>
      </c>
      <c r="U24" s="67" t="str">
        <f t="shared" si="6"/>
        <v/>
      </c>
      <c r="V24" s="66" t="str">
        <f t="shared" si="7"/>
        <v/>
      </c>
      <c r="W24" s="67" t="str">
        <f t="shared" si="8"/>
        <v/>
      </c>
      <c r="X24" s="66" t="str">
        <f t="shared" si="9"/>
        <v/>
      </c>
      <c r="Y24" s="67" t="str">
        <f t="shared" si="10"/>
        <v/>
      </c>
      <c r="Z24" s="66" t="str">
        <f t="shared" si="11"/>
        <v/>
      </c>
      <c r="AA24" s="67" t="str">
        <f t="shared" si="12"/>
        <v/>
      </c>
      <c r="AB24" s="69" t="str">
        <f t="shared" si="13"/>
        <v/>
      </c>
      <c r="AC24" s="69" t="str">
        <f t="shared" si="14"/>
        <v/>
      </c>
      <c r="AD24" s="264" t="str">
        <f>IF(OR(J24&lt;&gt;"Finished",U24=""),"",(1-(L24-'Set UP'!$Z$12)/('Set UP'!$Z$12))*1000)</f>
        <v/>
      </c>
      <c r="AG24" s="18" t="str">
        <f>DQ_Codes!P21</f>
        <v>DQ41</v>
      </c>
      <c r="AH24" s="18" t="str">
        <f>VLOOKUP(VALUE(MID(AG24,3,LEN(AG24)-2)),DQ_Codes!A:B,2)</f>
        <v>Leaving the start before the previous competitor has touched the wall</v>
      </c>
    </row>
    <row r="25" spans="1:34" ht="15" x14ac:dyDescent="0.2">
      <c r="A25" s="1"/>
      <c r="B25" s="2">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65"/>
      <c r="G25" s="268"/>
      <c r="H25" s="268"/>
      <c r="I25" s="73" t="str">
        <f t="shared" si="0"/>
        <v/>
      </c>
      <c r="J25" s="70"/>
      <c r="K25" s="25"/>
      <c r="L25" s="3" t="str">
        <f t="shared" si="4"/>
        <v/>
      </c>
      <c r="M25" s="76" t="str">
        <f>IF('Set UP'!K25&lt;&gt;1,"",$L25)</f>
        <v/>
      </c>
      <c r="N25" s="76" t="str">
        <f>IF('Set UP'!K25&lt;&gt;2,"",$L25)</f>
        <v/>
      </c>
      <c r="O25" s="76" t="str">
        <f>IF('Set UP'!F25&lt;&gt;"F","",$L25)</f>
        <v/>
      </c>
      <c r="P25" s="257" t="str">
        <f>IF('Set UP'!F25&lt;&gt;"NS","",$L25)</f>
        <v/>
      </c>
      <c r="Q25" s="19" t="str">
        <f t="shared" si="1"/>
        <v/>
      </c>
      <c r="R25" s="287" t="str">
        <f t="shared" si="2"/>
        <v/>
      </c>
      <c r="S25" s="288" t="str">
        <f t="shared" si="3"/>
        <v/>
      </c>
      <c r="T25" s="66" t="str">
        <f t="shared" si="5"/>
        <v/>
      </c>
      <c r="U25" s="67" t="str">
        <f t="shared" si="6"/>
        <v/>
      </c>
      <c r="V25" s="66" t="str">
        <f t="shared" si="7"/>
        <v/>
      </c>
      <c r="W25" s="67" t="str">
        <f t="shared" si="8"/>
        <v/>
      </c>
      <c r="X25" s="66" t="str">
        <f t="shared" si="9"/>
        <v/>
      </c>
      <c r="Y25" s="67" t="str">
        <f t="shared" si="10"/>
        <v/>
      </c>
      <c r="Z25" s="66" t="str">
        <f t="shared" si="11"/>
        <v/>
      </c>
      <c r="AA25" s="67" t="str">
        <f t="shared" si="12"/>
        <v/>
      </c>
      <c r="AB25" s="69" t="str">
        <f t="shared" si="13"/>
        <v/>
      </c>
      <c r="AC25" s="69" t="str">
        <f t="shared" si="14"/>
        <v/>
      </c>
      <c r="AD25" s="264" t="str">
        <f>IF(OR(J25&lt;&gt;"Finished",U25=""),"",(1-(L25-'Set UP'!$Z$12)/('Set UP'!$Z$12))*1000)</f>
        <v/>
      </c>
      <c r="AG25" s="18" t="str">
        <f>DQ_Codes!P22</f>
        <v>DQ42</v>
      </c>
      <c r="AH25" s="18" t="str">
        <f>VLOOKUP(VALUE(MID(AG25,3,LEN(AG25)-2)),DQ_Codes!A:B,2)</f>
        <v>The manikin changing hands: • before or beyond the designated changeover zone • before the second competitor touches the pool wall</v>
      </c>
    </row>
    <row r="26" spans="1:34" ht="15" x14ac:dyDescent="0.2">
      <c r="A26" s="1"/>
      <c r="B26" s="2">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65"/>
      <c r="G26" s="268"/>
      <c r="H26" s="268"/>
      <c r="I26" s="73" t="str">
        <f t="shared" si="0"/>
        <v/>
      </c>
      <c r="J26" s="70"/>
      <c r="K26" s="25"/>
      <c r="L26" s="3" t="str">
        <f t="shared" si="4"/>
        <v/>
      </c>
      <c r="M26" s="76" t="str">
        <f>IF('Set UP'!K26&lt;&gt;1,"",$L26)</f>
        <v/>
      </c>
      <c r="N26" s="76" t="str">
        <f>IF('Set UP'!K26&lt;&gt;2,"",$L26)</f>
        <v/>
      </c>
      <c r="O26" s="76" t="str">
        <f>IF('Set UP'!F26&lt;&gt;"F","",$L26)</f>
        <v/>
      </c>
      <c r="P26" s="257" t="str">
        <f>IF('Set UP'!F26&lt;&gt;"NS","",$L26)</f>
        <v/>
      </c>
      <c r="Q26" s="19" t="str">
        <f t="shared" si="1"/>
        <v/>
      </c>
      <c r="R26" s="287" t="str">
        <f t="shared" si="2"/>
        <v/>
      </c>
      <c r="S26" s="288" t="str">
        <f t="shared" si="3"/>
        <v/>
      </c>
      <c r="T26" s="66" t="str">
        <f t="shared" si="5"/>
        <v/>
      </c>
      <c r="U26" s="67" t="str">
        <f t="shared" si="6"/>
        <v/>
      </c>
      <c r="V26" s="66" t="str">
        <f t="shared" si="7"/>
        <v/>
      </c>
      <c r="W26" s="67" t="str">
        <f t="shared" si="8"/>
        <v/>
      </c>
      <c r="X26" s="66" t="str">
        <f t="shared" si="9"/>
        <v/>
      </c>
      <c r="Y26" s="67" t="str">
        <f t="shared" si="10"/>
        <v/>
      </c>
      <c r="Z26" s="66" t="str">
        <f t="shared" si="11"/>
        <v/>
      </c>
      <c r="AA26" s="67" t="str">
        <f t="shared" si="12"/>
        <v/>
      </c>
      <c r="AB26" s="69" t="str">
        <f t="shared" si="13"/>
        <v/>
      </c>
      <c r="AC26" s="69" t="str">
        <f t="shared" si="14"/>
        <v/>
      </c>
      <c r="AD26" s="264" t="str">
        <f>IF(OR(J26&lt;&gt;"Finished",U26=""),"",(1-(L26-'Set UP'!$Z$12)/('Set UP'!$Z$12))*1000)</f>
        <v/>
      </c>
      <c r="AG26" s="18" t="str">
        <f>DQ_Codes!P23</f>
        <v>DQ43</v>
      </c>
      <c r="AH26" s="18" t="str">
        <f>VLOOKUP(VALUE(MID(AG26,3,LEN(AG26)-2)),DQ_Codes!A:B,2)</f>
        <v>Releasing the manikin before the next competitor has grasped it (i.e. one had of each competitor must be in contact with the manikin).</v>
      </c>
    </row>
    <row r="27" spans="1:34" ht="15" x14ac:dyDescent="0.2">
      <c r="A27" s="1"/>
      <c r="B27" s="2">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65"/>
      <c r="G27" s="268"/>
      <c r="H27" s="268"/>
      <c r="I27" s="73" t="str">
        <f t="shared" si="0"/>
        <v/>
      </c>
      <c r="J27" s="70"/>
      <c r="K27" s="25"/>
      <c r="L27" s="3" t="str">
        <f t="shared" si="4"/>
        <v/>
      </c>
      <c r="M27" s="76" t="str">
        <f>IF('Set UP'!K27&lt;&gt;1,"",$L27)</f>
        <v/>
      </c>
      <c r="N27" s="76" t="str">
        <f>IF('Set UP'!K27&lt;&gt;2,"",$L27)</f>
        <v/>
      </c>
      <c r="O27" s="76" t="str">
        <f>IF('Set UP'!F27&lt;&gt;"F","",$L27)</f>
        <v/>
      </c>
      <c r="P27" s="257" t="str">
        <f>IF('Set UP'!F27&lt;&gt;"NS","",$L27)</f>
        <v/>
      </c>
      <c r="Q27" s="19" t="str">
        <f t="shared" si="1"/>
        <v/>
      </c>
      <c r="R27" s="287" t="str">
        <f t="shared" si="2"/>
        <v/>
      </c>
      <c r="S27" s="288" t="str">
        <f t="shared" si="3"/>
        <v/>
      </c>
      <c r="T27" s="66" t="str">
        <f t="shared" si="5"/>
        <v/>
      </c>
      <c r="U27" s="67" t="str">
        <f t="shared" si="6"/>
        <v/>
      </c>
      <c r="V27" s="66" t="str">
        <f t="shared" si="7"/>
        <v/>
      </c>
      <c r="W27" s="67" t="str">
        <f t="shared" si="8"/>
        <v/>
      </c>
      <c r="X27" s="66" t="str">
        <f t="shared" si="9"/>
        <v/>
      </c>
      <c r="Y27" s="67" t="str">
        <f t="shared" si="10"/>
        <v/>
      </c>
      <c r="Z27" s="66" t="str">
        <f t="shared" si="11"/>
        <v/>
      </c>
      <c r="AA27" s="67" t="str">
        <f t="shared" si="12"/>
        <v/>
      </c>
      <c r="AB27" s="69" t="str">
        <f t="shared" si="13"/>
        <v/>
      </c>
      <c r="AC27" s="69" t="str">
        <f t="shared" si="14"/>
        <v/>
      </c>
      <c r="AD27" s="264" t="str">
        <f>IF(OR(J27&lt;&gt;"Finished",U27=""),"",(1-(L27-'Set UP'!$Z$12)/('Set UP'!$Z$12))*1000)</f>
        <v/>
      </c>
      <c r="AG27" s="18" t="str">
        <f>DQ_Codes!P24</f>
        <v>DQ50</v>
      </c>
      <c r="AH27" s="18" t="str">
        <f>VLOOKUP(VALUE(MID(AG27,3,LEN(AG27)-2)),DQ_Codes!A:B,2)</f>
        <v>A competitor re-entering the water after completing his or her leg of the relay</v>
      </c>
    </row>
    <row r="28" spans="1:34" ht="15" x14ac:dyDescent="0.2">
      <c r="A28" s="1"/>
      <c r="B28" s="2">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65"/>
      <c r="G28" s="268"/>
      <c r="H28" s="268"/>
      <c r="I28" s="73" t="str">
        <f t="shared" si="0"/>
        <v/>
      </c>
      <c r="J28" s="70"/>
      <c r="K28" s="25"/>
      <c r="L28" s="3" t="str">
        <f t="shared" si="4"/>
        <v/>
      </c>
      <c r="M28" s="76" t="str">
        <f>IF('Set UP'!K28&lt;&gt;1,"",$L28)</f>
        <v/>
      </c>
      <c r="N28" s="76" t="str">
        <f>IF('Set UP'!K28&lt;&gt;2,"",$L28)</f>
        <v/>
      </c>
      <c r="O28" s="76" t="str">
        <f>IF('Set UP'!F28&lt;&gt;"F","",$L28)</f>
        <v/>
      </c>
      <c r="P28" s="257" t="str">
        <f>IF('Set UP'!F28&lt;&gt;"NS","",$L28)</f>
        <v/>
      </c>
      <c r="Q28" s="19" t="str">
        <f t="shared" si="1"/>
        <v/>
      </c>
      <c r="R28" s="287" t="str">
        <f t="shared" si="2"/>
        <v/>
      </c>
      <c r="S28" s="288" t="str">
        <f t="shared" si="3"/>
        <v/>
      </c>
      <c r="T28" s="66" t="str">
        <f t="shared" si="5"/>
        <v/>
      </c>
      <c r="U28" s="67" t="str">
        <f t="shared" si="6"/>
        <v/>
      </c>
      <c r="V28" s="66" t="str">
        <f t="shared" si="7"/>
        <v/>
      </c>
      <c r="W28" s="67" t="str">
        <f t="shared" si="8"/>
        <v/>
      </c>
      <c r="X28" s="66" t="str">
        <f t="shared" si="9"/>
        <v/>
      </c>
      <c r="Y28" s="67" t="str">
        <f t="shared" si="10"/>
        <v/>
      </c>
      <c r="Z28" s="66" t="str">
        <f t="shared" si="11"/>
        <v/>
      </c>
      <c r="AA28" s="67" t="str">
        <f t="shared" si="12"/>
        <v/>
      </c>
      <c r="AB28" s="69" t="str">
        <f t="shared" si="13"/>
        <v/>
      </c>
      <c r="AC28" s="69" t="str">
        <f t="shared" si="14"/>
        <v/>
      </c>
      <c r="AD28" s="264" t="str">
        <f>IF(OR(J28&lt;&gt;"Finished",U28=""),"",(1-(L28-'Set UP'!$Z$12)/('Set UP'!$Z$12))*1000)</f>
        <v/>
      </c>
      <c r="AG28" s="18" t="str">
        <f>DQ_Codes!P25</f>
        <v>DQ101</v>
      </c>
      <c r="AH28" s="18" t="str">
        <f>VLOOKUP(VALUE(MID(AG28,3,LEN(AG28)-2)),DQ_Codes!A:B,2)</f>
        <v>Swimwear must conform to FINA standards</v>
      </c>
    </row>
    <row r="29" spans="1:34" ht="15" x14ac:dyDescent="0.2">
      <c r="A29" s="1"/>
      <c r="B29" s="2">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65"/>
      <c r="G29" s="268"/>
      <c r="H29" s="268"/>
      <c r="I29" s="73" t="str">
        <f t="shared" si="0"/>
        <v/>
      </c>
      <c r="J29" s="70"/>
      <c r="K29" s="25"/>
      <c r="L29" s="3" t="str">
        <f t="shared" si="4"/>
        <v/>
      </c>
      <c r="M29" s="76" t="str">
        <f>IF('Set UP'!K29&lt;&gt;1,"",$L29)</f>
        <v/>
      </c>
      <c r="N29" s="76" t="str">
        <f>IF('Set UP'!K29&lt;&gt;2,"",$L29)</f>
        <v/>
      </c>
      <c r="O29" s="76" t="str">
        <f>IF('Set UP'!F29&lt;&gt;"F","",$L29)</f>
        <v/>
      </c>
      <c r="P29" s="257" t="str">
        <f>IF('Set UP'!F29&lt;&gt;"NS","",$L29)</f>
        <v/>
      </c>
      <c r="Q29" s="19" t="str">
        <f t="shared" si="1"/>
        <v/>
      </c>
      <c r="R29" s="287" t="str">
        <f t="shared" si="2"/>
        <v/>
      </c>
      <c r="S29" s="288" t="str">
        <f t="shared" si="3"/>
        <v/>
      </c>
      <c r="T29" s="66" t="str">
        <f t="shared" si="5"/>
        <v/>
      </c>
      <c r="U29" s="67" t="str">
        <f t="shared" si="6"/>
        <v/>
      </c>
      <c r="V29" s="66" t="str">
        <f t="shared" si="7"/>
        <v/>
      </c>
      <c r="W29" s="67" t="str">
        <f t="shared" si="8"/>
        <v/>
      </c>
      <c r="X29" s="66" t="str">
        <f t="shared" si="9"/>
        <v/>
      </c>
      <c r="Y29" s="67" t="str">
        <f t="shared" si="10"/>
        <v/>
      </c>
      <c r="Z29" s="66" t="str">
        <f t="shared" si="11"/>
        <v/>
      </c>
      <c r="AA29" s="67" t="str">
        <f t="shared" si="12"/>
        <v/>
      </c>
      <c r="AB29" s="69" t="str">
        <f t="shared" si="13"/>
        <v/>
      </c>
      <c r="AC29" s="69" t="str">
        <f t="shared" si="14"/>
        <v/>
      </c>
      <c r="AD29" s="264" t="str">
        <f>IF(OR(J29&lt;&gt;"Finished",U29=""),"",(1-(L29-'Set UP'!$Z$12)/('Set UP'!$Z$12))*1000)</f>
        <v/>
      </c>
      <c r="AG29" s="18" t="str">
        <f>DQ_Codes!P26</f>
        <v>DQ102</v>
      </c>
      <c r="AH29" s="18" t="str">
        <f>VLOOKUP(VALUE(MID(AG29,3,LEN(AG29)-2)),DQ_Codes!A:B,2)</f>
        <v xml:space="preserve">All teams shall be made up of four individuals, comprising of at least one male and at least one female. </v>
      </c>
    </row>
    <row r="30" spans="1:34" ht="15" x14ac:dyDescent="0.2">
      <c r="A30" s="1"/>
      <c r="B30" s="2">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65"/>
      <c r="G30" s="268"/>
      <c r="H30" s="268"/>
      <c r="I30" s="73" t="str">
        <f t="shared" si="0"/>
        <v/>
      </c>
      <c r="J30" s="70"/>
      <c r="K30" s="25"/>
      <c r="L30" s="3" t="str">
        <f t="shared" si="4"/>
        <v/>
      </c>
      <c r="M30" s="76" t="str">
        <f>IF('Set UP'!K30&lt;&gt;1,"",$L30)</f>
        <v/>
      </c>
      <c r="N30" s="76" t="str">
        <f>IF('Set UP'!K30&lt;&gt;2,"",$L30)</f>
        <v/>
      </c>
      <c r="O30" s="76" t="str">
        <f>IF('Set UP'!F30&lt;&gt;"F","",$L30)</f>
        <v/>
      </c>
      <c r="P30" s="257" t="str">
        <f>IF('Set UP'!F30&lt;&gt;"NS","",$L30)</f>
        <v/>
      </c>
      <c r="Q30" s="19" t="str">
        <f t="shared" si="1"/>
        <v/>
      </c>
      <c r="R30" s="287" t="str">
        <f t="shared" si="2"/>
        <v/>
      </c>
      <c r="S30" s="288" t="str">
        <f t="shared" si="3"/>
        <v/>
      </c>
      <c r="T30" s="66" t="str">
        <f t="shared" si="5"/>
        <v/>
      </c>
      <c r="U30" s="67" t="str">
        <f t="shared" si="6"/>
        <v/>
      </c>
      <c r="V30" s="66" t="str">
        <f t="shared" si="7"/>
        <v/>
      </c>
      <c r="W30" s="67" t="str">
        <f t="shared" si="8"/>
        <v/>
      </c>
      <c r="X30" s="66" t="str">
        <f t="shared" si="9"/>
        <v/>
      </c>
      <c r="Y30" s="67" t="str">
        <f t="shared" si="10"/>
        <v/>
      </c>
      <c r="Z30" s="66" t="str">
        <f t="shared" si="11"/>
        <v/>
      </c>
      <c r="AA30" s="67" t="str">
        <f t="shared" si="12"/>
        <v/>
      </c>
      <c r="AB30" s="69" t="str">
        <f t="shared" si="13"/>
        <v/>
      </c>
      <c r="AC30" s="69" t="str">
        <f t="shared" si="14"/>
        <v/>
      </c>
      <c r="AD30" s="264" t="str">
        <f>IF(OR(J30&lt;&gt;"Finished",U30=""),"",(1-(L30-'Set UP'!$Z$12)/('Set UP'!$Z$12))*1000)</f>
        <v/>
      </c>
      <c r="AG30" s="18" t="str">
        <f>DQ_Codes!P27</f>
        <v>DQ103</v>
      </c>
      <c r="AH30" s="18" t="str">
        <f>VLOOKUP(VALUE(MID(AG30,3,LEN(AG30)-2)),DQ_Codes!A:B,2)</f>
        <v>Failure of a competitor to wear an appropriate swimming hat may result in disqualification</v>
      </c>
    </row>
    <row r="31" spans="1:34" ht="15" x14ac:dyDescent="0.2">
      <c r="A31" s="1"/>
      <c r="B31" s="2">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65"/>
      <c r="G31" s="268"/>
      <c r="H31" s="268"/>
      <c r="I31" s="73" t="str">
        <f t="shared" si="0"/>
        <v/>
      </c>
      <c r="J31" s="70"/>
      <c r="K31" s="25"/>
      <c r="L31" s="3" t="str">
        <f t="shared" si="4"/>
        <v/>
      </c>
      <c r="M31" s="76" t="str">
        <f>IF('Set UP'!K31&lt;&gt;1,"",$L31)</f>
        <v/>
      </c>
      <c r="N31" s="76" t="str">
        <f>IF('Set UP'!K31&lt;&gt;2,"",$L31)</f>
        <v/>
      </c>
      <c r="O31" s="76" t="str">
        <f>IF('Set UP'!F31&lt;&gt;"F","",$L31)</f>
        <v/>
      </c>
      <c r="P31" s="257" t="str">
        <f>IF('Set UP'!F31&lt;&gt;"NS","",$L31)</f>
        <v/>
      </c>
      <c r="Q31" s="19" t="str">
        <f t="shared" si="1"/>
        <v/>
      </c>
      <c r="R31" s="287" t="str">
        <f t="shared" si="2"/>
        <v/>
      </c>
      <c r="S31" s="288" t="str">
        <f t="shared" si="3"/>
        <v/>
      </c>
      <c r="T31" s="66" t="str">
        <f t="shared" si="5"/>
        <v/>
      </c>
      <c r="U31" s="67" t="str">
        <f t="shared" si="6"/>
        <v/>
      </c>
      <c r="V31" s="66" t="str">
        <f t="shared" si="7"/>
        <v/>
      </c>
      <c r="W31" s="67" t="str">
        <f t="shared" si="8"/>
        <v/>
      </c>
      <c r="X31" s="66" t="str">
        <f t="shared" si="9"/>
        <v/>
      </c>
      <c r="Y31" s="67" t="str">
        <f t="shared" si="10"/>
        <v/>
      </c>
      <c r="Z31" s="66" t="str">
        <f t="shared" si="11"/>
        <v/>
      </c>
      <c r="AA31" s="67" t="str">
        <f t="shared" si="12"/>
        <v/>
      </c>
      <c r="AB31" s="69" t="str">
        <f t="shared" si="13"/>
        <v/>
      </c>
      <c r="AC31" s="69" t="str">
        <f t="shared" si="14"/>
        <v/>
      </c>
      <c r="AD31" s="264" t="str">
        <f>IF(OR(J31&lt;&gt;"Finished",U31=""),"",(1-(L31-'Set UP'!$Z$12)/('Set UP'!$Z$12))*1000)</f>
        <v/>
      </c>
      <c r="AG31" s="18" t="str">
        <f>DQ_Codes!P28</f>
        <v>DQ104</v>
      </c>
      <c r="AH31" s="18" t="str">
        <f>VLOOKUP(VALUE(MID(AG31,3,LEN(AG31)-2)),DQ_Codes!A:B,2)</f>
        <v xml:space="preserve">Failure of a competitor to remove jewellery that may pose a risk to any competitors, spectators, actors, or officials </v>
      </c>
    </row>
    <row r="32" spans="1:34" ht="15" x14ac:dyDescent="0.2">
      <c r="A32" s="1"/>
      <c r="B32" s="2">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65"/>
      <c r="G32" s="268"/>
      <c r="H32" s="268"/>
      <c r="I32" s="73" t="str">
        <f t="shared" si="0"/>
        <v/>
      </c>
      <c r="J32" s="70"/>
      <c r="K32" s="25"/>
      <c r="L32" s="3" t="str">
        <f t="shared" si="4"/>
        <v/>
      </c>
      <c r="M32" s="76" t="str">
        <f>IF('Set UP'!K32&lt;&gt;1,"",$L32)</f>
        <v/>
      </c>
      <c r="N32" s="76" t="str">
        <f>IF('Set UP'!K32&lt;&gt;2,"",$L32)</f>
        <v/>
      </c>
      <c r="O32" s="76" t="str">
        <f>IF('Set UP'!F32&lt;&gt;"F","",$L32)</f>
        <v/>
      </c>
      <c r="P32" s="257" t="str">
        <f>IF('Set UP'!F32&lt;&gt;"NS","",$L32)</f>
        <v/>
      </c>
      <c r="Q32" s="19" t="str">
        <f t="shared" si="1"/>
        <v/>
      </c>
      <c r="R32" s="287" t="str">
        <f t="shared" si="2"/>
        <v/>
      </c>
      <c r="S32" s="288" t="str">
        <f t="shared" si="3"/>
        <v/>
      </c>
      <c r="T32" s="66" t="str">
        <f t="shared" si="5"/>
        <v/>
      </c>
      <c r="U32" s="67" t="str">
        <f t="shared" si="6"/>
        <v/>
      </c>
      <c r="V32" s="66" t="str">
        <f t="shared" si="7"/>
        <v/>
      </c>
      <c r="W32" s="67" t="str">
        <f t="shared" si="8"/>
        <v/>
      </c>
      <c r="X32" s="66" t="str">
        <f t="shared" si="9"/>
        <v/>
      </c>
      <c r="Y32" s="67" t="str">
        <f t="shared" si="10"/>
        <v/>
      </c>
      <c r="Z32" s="66" t="str">
        <f t="shared" si="11"/>
        <v/>
      </c>
      <c r="AA32" s="67" t="str">
        <f t="shared" si="12"/>
        <v/>
      </c>
      <c r="AB32" s="69" t="str">
        <f t="shared" si="13"/>
        <v/>
      </c>
      <c r="AC32" s="69" t="str">
        <f t="shared" si="14"/>
        <v/>
      </c>
      <c r="AD32" s="264" t="str">
        <f>IF(OR(J32&lt;&gt;"Finished",U32=""),"",(1-(L32-'Set UP'!$Z$12)/('Set UP'!$Z$12))*1000)</f>
        <v/>
      </c>
      <c r="AG32" s="18" t="str">
        <f>DQ_Codes!P29</f>
        <v>DQ105</v>
      </c>
      <c r="AH32" s="18" t="str">
        <f>VLOOKUP(VALUE(MID(AG32,3,LEN(AG32)-2)),DQ_Codes!A:B,2)</f>
        <v>Failing to follow the instruction of a Marshall or Official may result in disqualification</v>
      </c>
    </row>
    <row r="33" spans="1:34" ht="15" x14ac:dyDescent="0.2">
      <c r="A33" s="1"/>
      <c r="B33" s="2">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65"/>
      <c r="G33" s="268"/>
      <c r="H33" s="268"/>
      <c r="I33" s="73" t="str">
        <f t="shared" si="0"/>
        <v/>
      </c>
      <c r="J33" s="70"/>
      <c r="K33" s="25"/>
      <c r="L33" s="3" t="str">
        <f t="shared" si="4"/>
        <v/>
      </c>
      <c r="M33" s="76" t="str">
        <f>IF('Set UP'!K33&lt;&gt;1,"",$L33)</f>
        <v/>
      </c>
      <c r="N33" s="76" t="str">
        <f>IF('Set UP'!K33&lt;&gt;2,"",$L33)</f>
        <v/>
      </c>
      <c r="O33" s="76" t="str">
        <f>IF('Set UP'!F33&lt;&gt;"F","",$L33)</f>
        <v/>
      </c>
      <c r="P33" s="257" t="str">
        <f>IF('Set UP'!F33&lt;&gt;"NS","",$L33)</f>
        <v/>
      </c>
      <c r="Q33" s="19" t="str">
        <f t="shared" si="1"/>
        <v/>
      </c>
      <c r="R33" s="287" t="str">
        <f t="shared" si="2"/>
        <v/>
      </c>
      <c r="S33" s="288" t="str">
        <f t="shared" si="3"/>
        <v/>
      </c>
      <c r="T33" s="66" t="str">
        <f t="shared" si="5"/>
        <v/>
      </c>
      <c r="U33" s="67" t="str">
        <f t="shared" si="6"/>
        <v/>
      </c>
      <c r="V33" s="66" t="str">
        <f t="shared" si="7"/>
        <v/>
      </c>
      <c r="W33" s="67" t="str">
        <f t="shared" si="8"/>
        <v/>
      </c>
      <c r="X33" s="66" t="str">
        <f t="shared" si="9"/>
        <v/>
      </c>
      <c r="Y33" s="67" t="str">
        <f t="shared" si="10"/>
        <v/>
      </c>
      <c r="Z33" s="66" t="str">
        <f t="shared" si="11"/>
        <v/>
      </c>
      <c r="AA33" s="67" t="str">
        <f t="shared" si="12"/>
        <v/>
      </c>
      <c r="AB33" s="69" t="str">
        <f t="shared" si="13"/>
        <v/>
      </c>
      <c r="AC33" s="69" t="str">
        <f t="shared" si="14"/>
        <v/>
      </c>
      <c r="AD33" s="264" t="str">
        <f>IF(OR(J33&lt;&gt;"Finished",U33=""),"",(1-(L33-'Set UP'!$Z$12)/('Set UP'!$Z$12))*1000)</f>
        <v/>
      </c>
      <c r="AG33" s="18" t="str">
        <f>DQ_Codes!P30</f>
        <v>DQ106</v>
      </c>
      <c r="AH33" s="18" t="str">
        <f>VLOOKUP(VALUE(MID(AG33,3,LEN(AG33)-2)),DQ_Codes!A:B,2)</f>
        <v>Delaying the start, for wilfully disobeying an instruction, or for any other misconduct taking place at the start.</v>
      </c>
    </row>
    <row r="34" spans="1:34" ht="15" x14ac:dyDescent="0.2">
      <c r="A34" s="1"/>
      <c r="B34" s="2">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65"/>
      <c r="G34" s="268"/>
      <c r="H34" s="268"/>
      <c r="I34" s="73" t="str">
        <f t="shared" si="0"/>
        <v/>
      </c>
      <c r="J34" s="70"/>
      <c r="K34" s="25"/>
      <c r="L34" s="3" t="str">
        <f t="shared" si="4"/>
        <v/>
      </c>
      <c r="M34" s="76" t="str">
        <f>IF('Set UP'!K34&lt;&gt;1,"",$L34)</f>
        <v/>
      </c>
      <c r="N34" s="76" t="str">
        <f>IF('Set UP'!K34&lt;&gt;2,"",$L34)</f>
        <v/>
      </c>
      <c r="O34" s="76" t="str">
        <f>IF('Set UP'!F34&lt;&gt;"F","",$L34)</f>
        <v/>
      </c>
      <c r="P34" s="257" t="str">
        <f>IF('Set UP'!F34&lt;&gt;"NS","",$L34)</f>
        <v/>
      </c>
      <c r="Q34" s="19" t="str">
        <f t="shared" si="1"/>
        <v/>
      </c>
      <c r="R34" s="287" t="str">
        <f t="shared" si="2"/>
        <v/>
      </c>
      <c r="S34" s="288" t="str">
        <f t="shared" si="3"/>
        <v/>
      </c>
      <c r="T34" s="66" t="str">
        <f t="shared" si="5"/>
        <v/>
      </c>
      <c r="U34" s="67" t="str">
        <f t="shared" si="6"/>
        <v/>
      </c>
      <c r="V34" s="66" t="str">
        <f t="shared" si="7"/>
        <v/>
      </c>
      <c r="W34" s="67" t="str">
        <f t="shared" si="8"/>
        <v/>
      </c>
      <c r="X34" s="66" t="str">
        <f t="shared" si="9"/>
        <v/>
      </c>
      <c r="Y34" s="67" t="str">
        <f t="shared" si="10"/>
        <v/>
      </c>
      <c r="Z34" s="66" t="str">
        <f t="shared" si="11"/>
        <v/>
      </c>
      <c r="AA34" s="67" t="str">
        <f t="shared" si="12"/>
        <v/>
      </c>
      <c r="AB34" s="69" t="str">
        <f t="shared" si="13"/>
        <v/>
      </c>
      <c r="AC34" s="69" t="str">
        <f t="shared" si="14"/>
        <v/>
      </c>
      <c r="AD34" s="264" t="str">
        <f>IF(OR(J34&lt;&gt;"Finished",U34=""),"",(1-(L34-'Set UP'!$Z$12)/('Set UP'!$Z$12))*1000)</f>
        <v/>
      </c>
      <c r="AG34" s="18" t="str">
        <f>DQ_Codes!P31</f>
        <v>DQ201</v>
      </c>
      <c r="AH34" s="18" t="str">
        <f>VLOOKUP(VALUE(MID(AG34,3,LEN(AG34)-2)),DQ_Codes!A:B,2)</f>
        <v xml:space="preserve">Not finishing or completing the event in the same lane in which he or she started. </v>
      </c>
    </row>
    <row r="35" spans="1:34" ht="15" x14ac:dyDescent="0.2">
      <c r="A35" s="1"/>
      <c r="B35" s="2">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65"/>
      <c r="G35" s="268"/>
      <c r="H35" s="268"/>
      <c r="I35" s="73" t="str">
        <f t="shared" si="0"/>
        <v/>
      </c>
      <c r="J35" s="70"/>
      <c r="K35" s="25"/>
      <c r="L35" s="3" t="str">
        <f t="shared" si="4"/>
        <v/>
      </c>
      <c r="M35" s="76" t="str">
        <f>IF('Set UP'!K35&lt;&gt;1,"",$L35)</f>
        <v/>
      </c>
      <c r="N35" s="76" t="str">
        <f>IF('Set UP'!K35&lt;&gt;2,"",$L35)</f>
        <v/>
      </c>
      <c r="O35" s="76" t="str">
        <f>IF('Set UP'!F35&lt;&gt;"F","",$L35)</f>
        <v/>
      </c>
      <c r="P35" s="257" t="str">
        <f>IF('Set UP'!F35&lt;&gt;"NS","",$L35)</f>
        <v/>
      </c>
      <c r="Q35" s="19" t="str">
        <f t="shared" si="1"/>
        <v/>
      </c>
      <c r="R35" s="287" t="str">
        <f t="shared" si="2"/>
        <v/>
      </c>
      <c r="S35" s="288" t="str">
        <f t="shared" si="3"/>
        <v/>
      </c>
      <c r="T35" s="66" t="str">
        <f t="shared" si="5"/>
        <v/>
      </c>
      <c r="U35" s="67" t="str">
        <f t="shared" si="6"/>
        <v/>
      </c>
      <c r="V35" s="66" t="str">
        <f t="shared" si="7"/>
        <v/>
      </c>
      <c r="W35" s="67" t="str">
        <f t="shared" si="8"/>
        <v/>
      </c>
      <c r="X35" s="66" t="str">
        <f t="shared" si="9"/>
        <v/>
      </c>
      <c r="Y35" s="67" t="str">
        <f t="shared" si="10"/>
        <v/>
      </c>
      <c r="Z35" s="66" t="str">
        <f t="shared" si="11"/>
        <v/>
      </c>
      <c r="AA35" s="67" t="str">
        <f t="shared" si="12"/>
        <v/>
      </c>
      <c r="AB35" s="69" t="str">
        <f t="shared" si="13"/>
        <v/>
      </c>
      <c r="AC35" s="69" t="str">
        <f t="shared" si="14"/>
        <v/>
      </c>
      <c r="AD35" s="264" t="str">
        <f>IF(OR(J35&lt;&gt;"Finished",U35=""),"",(1-(L35-'Set UP'!$Z$12)/('Set UP'!$Z$12))*1000)</f>
        <v/>
      </c>
      <c r="AG35" s="18" t="str">
        <f>DQ_Codes!P32</f>
        <v>DQ202</v>
      </c>
      <c r="AH35" s="18" t="str">
        <f>VLOOKUP(VALUE(MID(AG35,3,LEN(AG35)-2)),DQ_Codes!A:B,2)</f>
        <v>Obstructing another Team or Competitor.</v>
      </c>
    </row>
    <row r="36" spans="1:34" ht="15" x14ac:dyDescent="0.2">
      <c r="A36" s="1"/>
      <c r="B36" s="7">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65"/>
      <c r="G36" s="268"/>
      <c r="H36" s="268"/>
      <c r="I36" s="73" t="str">
        <f t="shared" si="0"/>
        <v/>
      </c>
      <c r="J36" s="70"/>
      <c r="K36" s="25"/>
      <c r="L36" s="3" t="str">
        <f t="shared" si="4"/>
        <v/>
      </c>
      <c r="M36" s="76" t="str">
        <f>IF('Set UP'!K36&lt;&gt;1,"",$L36)</f>
        <v/>
      </c>
      <c r="N36" s="76" t="str">
        <f>IF('Set UP'!K36&lt;&gt;2,"",$L36)</f>
        <v/>
      </c>
      <c r="O36" s="76" t="str">
        <f>IF('Set UP'!F36&lt;&gt;"F","",$L36)</f>
        <v/>
      </c>
      <c r="P36" s="257" t="str">
        <f>IF('Set UP'!F36&lt;&gt;"NS","",$L36)</f>
        <v/>
      </c>
      <c r="Q36" s="19" t="str">
        <f t="shared" si="1"/>
        <v/>
      </c>
      <c r="R36" s="287" t="str">
        <f t="shared" si="2"/>
        <v/>
      </c>
      <c r="S36" s="288" t="str">
        <f t="shared" si="3"/>
        <v/>
      </c>
      <c r="T36" s="66" t="str">
        <f t="shared" si="5"/>
        <v/>
      </c>
      <c r="U36" s="67" t="str">
        <f t="shared" si="6"/>
        <v/>
      </c>
      <c r="V36" s="66" t="str">
        <f t="shared" si="7"/>
        <v/>
      </c>
      <c r="W36" s="67" t="str">
        <f t="shared" si="8"/>
        <v/>
      </c>
      <c r="X36" s="66" t="str">
        <f t="shared" si="9"/>
        <v/>
      </c>
      <c r="Y36" s="67" t="str">
        <f t="shared" si="10"/>
        <v/>
      </c>
      <c r="Z36" s="66" t="str">
        <f t="shared" si="11"/>
        <v/>
      </c>
      <c r="AA36" s="67" t="str">
        <f t="shared" si="12"/>
        <v/>
      </c>
      <c r="AB36" s="69" t="str">
        <f t="shared" si="13"/>
        <v/>
      </c>
      <c r="AC36" s="69" t="str">
        <f t="shared" si="14"/>
        <v/>
      </c>
      <c r="AD36" s="264" t="str">
        <f>IF(OR(J36&lt;&gt;"Finished",U36=""),"",(1-(L36-'Set UP'!$Z$12)/('Set UP'!$Z$12))*1000)</f>
        <v/>
      </c>
      <c r="AG36" s="18" t="str">
        <f>DQ_Codes!P33</f>
        <v>DQ203</v>
      </c>
      <c r="AH36" s="18" t="str">
        <f>VLOOKUP(VALUE(MID(AG36,3,LEN(AG36)-2)),DQ_Codes!A:B,2)</f>
        <v>Entering the water during a heat for which they are not entered.</v>
      </c>
    </row>
    <row r="37" spans="1:34" ht="15" x14ac:dyDescent="0.2">
      <c r="A37" s="1"/>
      <c r="B37" s="7">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65"/>
      <c r="G37" s="268"/>
      <c r="H37" s="268"/>
      <c r="I37" s="73" t="str">
        <f t="shared" si="0"/>
        <v/>
      </c>
      <c r="J37" s="70"/>
      <c r="K37" s="25"/>
      <c r="L37" s="3" t="str">
        <f t="shared" si="4"/>
        <v/>
      </c>
      <c r="M37" s="76" t="str">
        <f>IF('Set UP'!K37&lt;&gt;1,"",$L37)</f>
        <v/>
      </c>
      <c r="N37" s="76" t="str">
        <f>IF('Set UP'!K37&lt;&gt;2,"",$L37)</f>
        <v/>
      </c>
      <c r="O37" s="76" t="str">
        <f>IF('Set UP'!F37&lt;&gt;"F","",$L37)</f>
        <v/>
      </c>
      <c r="P37" s="257" t="str">
        <f>IF('Set UP'!F37&lt;&gt;"NS","",$L37)</f>
        <v/>
      </c>
      <c r="Q37" s="19" t="str">
        <f t="shared" si="1"/>
        <v/>
      </c>
      <c r="R37" s="287" t="str">
        <f t="shared" si="2"/>
        <v/>
      </c>
      <c r="S37" s="288" t="str">
        <f t="shared" si="3"/>
        <v/>
      </c>
      <c r="T37" s="66" t="str">
        <f t="shared" si="5"/>
        <v/>
      </c>
      <c r="U37" s="67" t="str">
        <f t="shared" si="6"/>
        <v/>
      </c>
      <c r="V37" s="66" t="str">
        <f t="shared" si="7"/>
        <v/>
      </c>
      <c r="W37" s="67" t="str">
        <f t="shared" si="8"/>
        <v/>
      </c>
      <c r="X37" s="66" t="str">
        <f t="shared" si="9"/>
        <v/>
      </c>
      <c r="Y37" s="67" t="str">
        <f t="shared" si="10"/>
        <v/>
      </c>
      <c r="Z37" s="66" t="str">
        <f t="shared" si="11"/>
        <v/>
      </c>
      <c r="AA37" s="67" t="str">
        <f t="shared" si="12"/>
        <v/>
      </c>
      <c r="AB37" s="69" t="str">
        <f t="shared" si="13"/>
        <v/>
      </c>
      <c r="AC37" s="69" t="str">
        <f t="shared" si="14"/>
        <v/>
      </c>
      <c r="AD37" s="264" t="str">
        <f>IF(OR(J37&lt;&gt;"Finished",U37=""),"",(1-(L37-'Set UP'!$Z$12)/('Set UP'!$Z$12))*1000)</f>
        <v/>
      </c>
      <c r="AG37" s="18" t="str">
        <f>DQ_Codes!P34</f>
        <v>DQ205</v>
      </c>
      <c r="AH37" s="18" t="str">
        <f>VLOOKUP(VALUE(MID(AG37,3,LEN(AG37)-2)),DQ_Codes!A:B,2)</f>
        <v>Pace-making, providing feedback on positions of other teams, attempting to influence or coach an athlete during the race.</v>
      </c>
    </row>
    <row r="38" spans="1:34" ht="15" x14ac:dyDescent="0.2">
      <c r="A38" s="1"/>
      <c r="B38" s="7">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65"/>
      <c r="G38" s="268"/>
      <c r="H38" s="268"/>
      <c r="I38" s="73" t="str">
        <f t="shared" si="0"/>
        <v/>
      </c>
      <c r="J38" s="70"/>
      <c r="K38" s="25"/>
      <c r="L38" s="3" t="str">
        <f t="shared" si="4"/>
        <v/>
      </c>
      <c r="M38" s="76" t="str">
        <f>IF('Set UP'!K38&lt;&gt;1,"",$L38)</f>
        <v/>
      </c>
      <c r="N38" s="76" t="str">
        <f>IF('Set UP'!K38&lt;&gt;2,"",$L38)</f>
        <v/>
      </c>
      <c r="O38" s="76" t="str">
        <f>IF('Set UP'!F38&lt;&gt;"F","",$L38)</f>
        <v/>
      </c>
      <c r="P38" s="257" t="str">
        <f>IF('Set UP'!F38&lt;&gt;"NS","",$L38)</f>
        <v/>
      </c>
      <c r="Q38" s="19" t="str">
        <f t="shared" si="1"/>
        <v/>
      </c>
      <c r="R38" s="287" t="str">
        <f t="shared" si="2"/>
        <v/>
      </c>
      <c r="S38" s="288" t="str">
        <f t="shared" si="3"/>
        <v/>
      </c>
      <c r="T38" s="66" t="str">
        <f t="shared" si="5"/>
        <v/>
      </c>
      <c r="U38" s="67" t="str">
        <f t="shared" si="6"/>
        <v/>
      </c>
      <c r="V38" s="66" t="str">
        <f t="shared" si="7"/>
        <v/>
      </c>
      <c r="W38" s="67" t="str">
        <f t="shared" si="8"/>
        <v/>
      </c>
      <c r="X38" s="66" t="str">
        <f t="shared" si="9"/>
        <v/>
      </c>
      <c r="Y38" s="67" t="str">
        <f t="shared" si="10"/>
        <v/>
      </c>
      <c r="Z38" s="66" t="str">
        <f t="shared" si="11"/>
        <v/>
      </c>
      <c r="AA38" s="67" t="str">
        <f t="shared" si="12"/>
        <v/>
      </c>
      <c r="AB38" s="69" t="str">
        <f t="shared" si="13"/>
        <v/>
      </c>
      <c r="AC38" s="69" t="str">
        <f t="shared" si="14"/>
        <v/>
      </c>
      <c r="AD38" s="264" t="str">
        <f>IF(OR(J38&lt;&gt;"Finished",U38=""),"",(1-(L38-'Set UP'!$Z$12)/('Set UP'!$Z$12))*1000)</f>
        <v/>
      </c>
      <c r="AG38" s="18" t="str">
        <f>DQ_Codes!P35</f>
        <v>DQ206</v>
      </c>
      <c r="AH38" s="18" t="str">
        <f>VLOOKUP(VALUE(MID(AG38,3,LEN(AG38)-2)),DQ_Codes!A:B,2)</f>
        <v>Relay Team is not the same Competitors who took part in the SERC.</v>
      </c>
    </row>
    <row r="39" spans="1:34" ht="15" x14ac:dyDescent="0.2">
      <c r="A39" s="1"/>
      <c r="B39" s="7">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65"/>
      <c r="G39" s="268"/>
      <c r="H39" s="268"/>
      <c r="I39" s="73" t="str">
        <f t="shared" si="0"/>
        <v/>
      </c>
      <c r="J39" s="70"/>
      <c r="K39" s="25"/>
      <c r="L39" s="3" t="str">
        <f t="shared" si="4"/>
        <v/>
      </c>
      <c r="M39" s="76" t="str">
        <f>IF('Set UP'!K39&lt;&gt;1,"",$L39)</f>
        <v/>
      </c>
      <c r="N39" s="76" t="str">
        <f>IF('Set UP'!K39&lt;&gt;2,"",$L39)</f>
        <v/>
      </c>
      <c r="O39" s="76" t="str">
        <f>IF('Set UP'!F39&lt;&gt;"F","",$L39)</f>
        <v/>
      </c>
      <c r="P39" s="257" t="str">
        <f>IF('Set UP'!F39&lt;&gt;"NS","",$L39)</f>
        <v/>
      </c>
      <c r="Q39" s="19" t="str">
        <f t="shared" si="1"/>
        <v/>
      </c>
      <c r="R39" s="287" t="str">
        <f t="shared" si="2"/>
        <v/>
      </c>
      <c r="S39" s="288" t="str">
        <f t="shared" si="3"/>
        <v/>
      </c>
      <c r="T39" s="66" t="str">
        <f t="shared" si="5"/>
        <v/>
      </c>
      <c r="U39" s="67" t="str">
        <f t="shared" si="6"/>
        <v/>
      </c>
      <c r="V39" s="66" t="str">
        <f t="shared" si="7"/>
        <v/>
      </c>
      <c r="W39" s="67" t="str">
        <f t="shared" si="8"/>
        <v/>
      </c>
      <c r="X39" s="66" t="str">
        <f t="shared" si="9"/>
        <v/>
      </c>
      <c r="Y39" s="67" t="str">
        <f t="shared" si="10"/>
        <v/>
      </c>
      <c r="Z39" s="66" t="str">
        <f t="shared" si="11"/>
        <v/>
      </c>
      <c r="AA39" s="67" t="str">
        <f t="shared" si="12"/>
        <v/>
      </c>
      <c r="AB39" s="69" t="str">
        <f t="shared" si="13"/>
        <v/>
      </c>
      <c r="AC39" s="69" t="str">
        <f t="shared" si="14"/>
        <v/>
      </c>
      <c r="AD39" s="264" t="str">
        <f>IF(OR(J39&lt;&gt;"Finished",U39=""),"",(1-(L39-'Set UP'!$Z$12)/('Set UP'!$Z$12))*1000)</f>
        <v/>
      </c>
      <c r="AG39" s="18"/>
      <c r="AH39" s="18"/>
    </row>
    <row r="40" spans="1:34" ht="15" x14ac:dyDescent="0.2">
      <c r="A40" s="1"/>
      <c r="B40" s="7">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65"/>
      <c r="G40" s="268"/>
      <c r="H40" s="268"/>
      <c r="I40" s="73" t="str">
        <f t="shared" si="0"/>
        <v/>
      </c>
      <c r="J40" s="70"/>
      <c r="K40" s="25"/>
      <c r="L40" s="3" t="str">
        <f t="shared" si="4"/>
        <v/>
      </c>
      <c r="M40" s="76" t="str">
        <f>IF('Set UP'!K40&lt;&gt;1,"",$L40)</f>
        <v/>
      </c>
      <c r="N40" s="76" t="str">
        <f>IF('Set UP'!K40&lt;&gt;2,"",$L40)</f>
        <v/>
      </c>
      <c r="O40" s="76" t="str">
        <f>IF('Set UP'!F40&lt;&gt;"F","",$L40)</f>
        <v/>
      </c>
      <c r="P40" s="257" t="str">
        <f>IF('Set UP'!F40&lt;&gt;"NS","",$L40)</f>
        <v/>
      </c>
      <c r="Q40" s="19" t="str">
        <f t="shared" si="1"/>
        <v/>
      </c>
      <c r="R40" s="287" t="str">
        <f t="shared" si="2"/>
        <v/>
      </c>
      <c r="S40" s="288" t="str">
        <f t="shared" si="3"/>
        <v/>
      </c>
      <c r="T40" s="66" t="str">
        <f t="shared" si="5"/>
        <v/>
      </c>
      <c r="U40" s="67" t="str">
        <f t="shared" si="6"/>
        <v/>
      </c>
      <c r="V40" s="66" t="str">
        <f t="shared" si="7"/>
        <v/>
      </c>
      <c r="W40" s="67" t="str">
        <f t="shared" si="8"/>
        <v/>
      </c>
      <c r="X40" s="66" t="str">
        <f t="shared" si="9"/>
        <v/>
      </c>
      <c r="Y40" s="67" t="str">
        <f t="shared" si="10"/>
        <v/>
      </c>
      <c r="Z40" s="66" t="str">
        <f t="shared" si="11"/>
        <v/>
      </c>
      <c r="AA40" s="67" t="str">
        <f t="shared" si="12"/>
        <v/>
      </c>
      <c r="AB40" s="69" t="str">
        <f t="shared" si="13"/>
        <v/>
      </c>
      <c r="AC40" s="69" t="str">
        <f t="shared" si="14"/>
        <v/>
      </c>
      <c r="AD40" s="264" t="str">
        <f>IF(OR(J40&lt;&gt;"Finished",U40=""),"",(1-(L40-'Set UP'!$Z$12)/('Set UP'!$Z$12))*1000)</f>
        <v/>
      </c>
      <c r="AG40" s="18"/>
      <c r="AH40" s="18"/>
    </row>
    <row r="41" spans="1:34" ht="15" x14ac:dyDescent="0.2">
      <c r="A41" s="1"/>
      <c r="B41" s="7">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65"/>
      <c r="G41" s="268"/>
      <c r="H41" s="268"/>
      <c r="I41" s="73" t="str">
        <f t="shared" si="0"/>
        <v/>
      </c>
      <c r="J41" s="70"/>
      <c r="K41" s="25"/>
      <c r="L41" s="3" t="str">
        <f t="shared" si="4"/>
        <v/>
      </c>
      <c r="M41" s="76" t="str">
        <f>IF('Set UP'!K41&lt;&gt;1,"",$L41)</f>
        <v/>
      </c>
      <c r="N41" s="76" t="str">
        <f>IF('Set UP'!K41&lt;&gt;2,"",$L41)</f>
        <v/>
      </c>
      <c r="O41" s="76" t="str">
        <f>IF('Set UP'!F41&lt;&gt;"F","",$L41)</f>
        <v/>
      </c>
      <c r="P41" s="257" t="str">
        <f>IF('Set UP'!F41&lt;&gt;"NS","",$L41)</f>
        <v/>
      </c>
      <c r="Q41" s="19" t="str">
        <f t="shared" si="1"/>
        <v/>
      </c>
      <c r="R41" s="287" t="str">
        <f t="shared" si="2"/>
        <v/>
      </c>
      <c r="S41" s="288" t="str">
        <f t="shared" si="3"/>
        <v/>
      </c>
      <c r="T41" s="66" t="str">
        <f t="shared" si="5"/>
        <v/>
      </c>
      <c r="U41" s="67" t="str">
        <f t="shared" si="6"/>
        <v/>
      </c>
      <c r="V41" s="66" t="str">
        <f t="shared" si="7"/>
        <v/>
      </c>
      <c r="W41" s="67" t="str">
        <f t="shared" si="8"/>
        <v/>
      </c>
      <c r="X41" s="66" t="str">
        <f t="shared" si="9"/>
        <v/>
      </c>
      <c r="Y41" s="67" t="str">
        <f t="shared" si="10"/>
        <v/>
      </c>
      <c r="Z41" s="66" t="str">
        <f t="shared" si="11"/>
        <v/>
      </c>
      <c r="AA41" s="67" t="str">
        <f t="shared" si="12"/>
        <v/>
      </c>
      <c r="AB41" s="69" t="str">
        <f t="shared" si="13"/>
        <v/>
      </c>
      <c r="AC41" s="69" t="str">
        <f t="shared" si="14"/>
        <v/>
      </c>
      <c r="AD41" s="264" t="str">
        <f>IF(OR(J41&lt;&gt;"Finished",U41=""),"",(1-(L41-'Set UP'!$Z$12)/('Set UP'!$Z$12))*1000)</f>
        <v/>
      </c>
      <c r="AG41" s="18"/>
      <c r="AH41" s="18"/>
    </row>
    <row r="42" spans="1:34" ht="15" x14ac:dyDescent="0.2">
      <c r="A42" s="1"/>
      <c r="B42" s="7">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65"/>
      <c r="G42" s="268"/>
      <c r="H42" s="268"/>
      <c r="I42" s="73" t="str">
        <f t="shared" si="0"/>
        <v/>
      </c>
      <c r="J42" s="70"/>
      <c r="K42" s="25"/>
      <c r="L42" s="3" t="str">
        <f t="shared" si="4"/>
        <v/>
      </c>
      <c r="M42" s="76" t="str">
        <f>IF('Set UP'!K42&lt;&gt;1,"",$L42)</f>
        <v/>
      </c>
      <c r="N42" s="76" t="str">
        <f>IF('Set UP'!K42&lt;&gt;2,"",$L42)</f>
        <v/>
      </c>
      <c r="O42" s="76" t="str">
        <f>IF('Set UP'!F42&lt;&gt;"F","",$L42)</f>
        <v/>
      </c>
      <c r="P42" s="257" t="str">
        <f>IF('Set UP'!F42&lt;&gt;"NS","",$L42)</f>
        <v/>
      </c>
      <c r="Q42" s="19" t="str">
        <f t="shared" si="1"/>
        <v/>
      </c>
      <c r="R42" s="287" t="str">
        <f t="shared" si="2"/>
        <v/>
      </c>
      <c r="S42" s="288" t="str">
        <f t="shared" si="3"/>
        <v/>
      </c>
      <c r="T42" s="66" t="str">
        <f t="shared" si="5"/>
        <v/>
      </c>
      <c r="U42" s="67" t="str">
        <f t="shared" si="6"/>
        <v/>
      </c>
      <c r="V42" s="66" t="str">
        <f t="shared" si="7"/>
        <v/>
      </c>
      <c r="W42" s="67" t="str">
        <f t="shared" si="8"/>
        <v/>
      </c>
      <c r="X42" s="66" t="str">
        <f t="shared" si="9"/>
        <v/>
      </c>
      <c r="Y42" s="67" t="str">
        <f t="shared" si="10"/>
        <v/>
      </c>
      <c r="Z42" s="66" t="str">
        <f t="shared" si="11"/>
        <v/>
      </c>
      <c r="AA42" s="67" t="str">
        <f t="shared" si="12"/>
        <v/>
      </c>
      <c r="AB42" s="69" t="str">
        <f t="shared" si="13"/>
        <v/>
      </c>
      <c r="AC42" s="69" t="str">
        <f t="shared" si="14"/>
        <v/>
      </c>
      <c r="AD42" s="264" t="str">
        <f>IF(OR(J42&lt;&gt;"Finished",U42=""),"",(1-(L42-'Set UP'!$Z$12)/('Set UP'!$Z$12))*1000)</f>
        <v/>
      </c>
      <c r="AG42" s="18"/>
      <c r="AH42" s="18"/>
    </row>
    <row r="43" spans="1:34" ht="15" x14ac:dyDescent="0.2">
      <c r="A43" s="1"/>
      <c r="B43" s="7">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65"/>
      <c r="G43" s="268"/>
      <c r="H43" s="268"/>
      <c r="I43" s="73" t="str">
        <f t="shared" si="0"/>
        <v/>
      </c>
      <c r="J43" s="70"/>
      <c r="K43" s="25"/>
      <c r="L43" s="3" t="str">
        <f t="shared" si="4"/>
        <v/>
      </c>
      <c r="M43" s="76" t="str">
        <f>IF('Set UP'!K43&lt;&gt;1,"",$L43)</f>
        <v/>
      </c>
      <c r="N43" s="76" t="str">
        <f>IF('Set UP'!K43&lt;&gt;2,"",$L43)</f>
        <v/>
      </c>
      <c r="O43" s="76" t="str">
        <f>IF('Set UP'!F43&lt;&gt;"F","",$L43)</f>
        <v/>
      </c>
      <c r="P43" s="257" t="str">
        <f>IF('Set UP'!F43&lt;&gt;"NS","",$L43)</f>
        <v/>
      </c>
      <c r="Q43" s="19" t="str">
        <f t="shared" si="1"/>
        <v/>
      </c>
      <c r="R43" s="287" t="str">
        <f t="shared" si="2"/>
        <v/>
      </c>
      <c r="S43" s="288" t="str">
        <f t="shared" si="3"/>
        <v/>
      </c>
      <c r="T43" s="66" t="str">
        <f t="shared" si="5"/>
        <v/>
      </c>
      <c r="U43" s="67" t="str">
        <f t="shared" si="6"/>
        <v/>
      </c>
      <c r="V43" s="66" t="str">
        <f t="shared" si="7"/>
        <v/>
      </c>
      <c r="W43" s="67" t="str">
        <f t="shared" si="8"/>
        <v/>
      </c>
      <c r="X43" s="66" t="str">
        <f t="shared" si="9"/>
        <v/>
      </c>
      <c r="Y43" s="67" t="str">
        <f t="shared" si="10"/>
        <v/>
      </c>
      <c r="Z43" s="66" t="str">
        <f t="shared" si="11"/>
        <v/>
      </c>
      <c r="AA43" s="67" t="str">
        <f t="shared" si="12"/>
        <v/>
      </c>
      <c r="AB43" s="69" t="str">
        <f t="shared" si="13"/>
        <v/>
      </c>
      <c r="AC43" s="69" t="str">
        <f t="shared" si="14"/>
        <v/>
      </c>
      <c r="AD43" s="264" t="str">
        <f>IF(OR(J43&lt;&gt;"Finished",U43=""),"",(1-(L43-'Set UP'!$Z$12)/('Set UP'!$Z$12))*1000)</f>
        <v/>
      </c>
      <c r="AG43" s="18"/>
      <c r="AH43" s="18"/>
    </row>
    <row r="44" spans="1:34" ht="15" x14ac:dyDescent="0.2">
      <c r="A44" s="1"/>
      <c r="B44" s="7">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65"/>
      <c r="G44" s="268"/>
      <c r="H44" s="268"/>
      <c r="I44" s="73" t="str">
        <f t="shared" si="0"/>
        <v/>
      </c>
      <c r="J44" s="70"/>
      <c r="K44" s="25"/>
      <c r="L44" s="3" t="str">
        <f t="shared" si="4"/>
        <v/>
      </c>
      <c r="M44" s="76" t="str">
        <f>IF('Set UP'!K44&lt;&gt;1,"",$L44)</f>
        <v/>
      </c>
      <c r="N44" s="76" t="str">
        <f>IF('Set UP'!K44&lt;&gt;2,"",$L44)</f>
        <v/>
      </c>
      <c r="O44" s="76" t="str">
        <f>IF('Set UP'!F44&lt;&gt;"F","",$L44)</f>
        <v/>
      </c>
      <c r="P44" s="257" t="str">
        <f>IF('Set UP'!F44&lt;&gt;"NS","",$L44)</f>
        <v/>
      </c>
      <c r="Q44" s="19" t="str">
        <f t="shared" si="1"/>
        <v/>
      </c>
      <c r="R44" s="287" t="str">
        <f t="shared" si="2"/>
        <v/>
      </c>
      <c r="S44" s="288" t="str">
        <f t="shared" si="3"/>
        <v/>
      </c>
      <c r="T44" s="66" t="str">
        <f t="shared" si="5"/>
        <v/>
      </c>
      <c r="U44" s="67" t="str">
        <f t="shared" si="6"/>
        <v/>
      </c>
      <c r="V44" s="66" t="str">
        <f t="shared" si="7"/>
        <v/>
      </c>
      <c r="W44" s="67" t="str">
        <f t="shared" si="8"/>
        <v/>
      </c>
      <c r="X44" s="66" t="str">
        <f t="shared" si="9"/>
        <v/>
      </c>
      <c r="Y44" s="67" t="str">
        <f t="shared" si="10"/>
        <v/>
      </c>
      <c r="Z44" s="66" t="str">
        <f t="shared" si="11"/>
        <v/>
      </c>
      <c r="AA44" s="67" t="str">
        <f t="shared" si="12"/>
        <v/>
      </c>
      <c r="AB44" s="69" t="str">
        <f t="shared" si="13"/>
        <v/>
      </c>
      <c r="AC44" s="69" t="str">
        <f t="shared" si="14"/>
        <v/>
      </c>
      <c r="AD44" s="264" t="str">
        <f>IF(OR(J44&lt;&gt;"Finished",U44=""),"",(1-(L44-'Set UP'!$Z$12)/('Set UP'!$Z$12))*1000)</f>
        <v/>
      </c>
      <c r="AG44" s="18"/>
      <c r="AH44" s="18"/>
    </row>
    <row r="45" spans="1:34" ht="15" x14ac:dyDescent="0.2">
      <c r="A45" s="1"/>
      <c r="B45" s="7">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65"/>
      <c r="G45" s="268"/>
      <c r="H45" s="268"/>
      <c r="I45" s="73" t="str">
        <f t="shared" si="0"/>
        <v/>
      </c>
      <c r="J45" s="70"/>
      <c r="K45" s="25"/>
      <c r="L45" s="3" t="str">
        <f t="shared" si="4"/>
        <v/>
      </c>
      <c r="M45" s="76" t="str">
        <f>IF('Set UP'!K45&lt;&gt;1,"",$L45)</f>
        <v/>
      </c>
      <c r="N45" s="76" t="str">
        <f>IF('Set UP'!K45&lt;&gt;2,"",$L45)</f>
        <v/>
      </c>
      <c r="O45" s="76" t="str">
        <f>IF('Set UP'!F45&lt;&gt;"F","",$L45)</f>
        <v/>
      </c>
      <c r="P45" s="257" t="str">
        <f>IF('Set UP'!F45&lt;&gt;"NS","",$L45)</f>
        <v/>
      </c>
      <c r="Q45" s="19" t="str">
        <f t="shared" si="1"/>
        <v/>
      </c>
      <c r="R45" s="287" t="str">
        <f t="shared" si="2"/>
        <v/>
      </c>
      <c r="S45" s="288" t="str">
        <f t="shared" si="3"/>
        <v/>
      </c>
      <c r="T45" s="66" t="str">
        <f t="shared" si="5"/>
        <v/>
      </c>
      <c r="U45" s="67" t="str">
        <f t="shared" si="6"/>
        <v/>
      </c>
      <c r="V45" s="66" t="str">
        <f t="shared" si="7"/>
        <v/>
      </c>
      <c r="W45" s="67" t="str">
        <f t="shared" si="8"/>
        <v/>
      </c>
      <c r="X45" s="66" t="str">
        <f t="shared" si="9"/>
        <v/>
      </c>
      <c r="Y45" s="67" t="str">
        <f t="shared" si="10"/>
        <v/>
      </c>
      <c r="Z45" s="66" t="str">
        <f t="shared" si="11"/>
        <v/>
      </c>
      <c r="AA45" s="67" t="str">
        <f t="shared" si="12"/>
        <v/>
      </c>
      <c r="AB45" s="69" t="str">
        <f t="shared" si="13"/>
        <v/>
      </c>
      <c r="AC45" s="69" t="str">
        <f t="shared" si="14"/>
        <v/>
      </c>
      <c r="AD45" s="264" t="str">
        <f>IF(OR(J45&lt;&gt;"Finished",U45=""),"",(1-(L45-'Set UP'!$Z$12)/('Set UP'!$Z$12))*1000)</f>
        <v/>
      </c>
      <c r="AG45" s="18"/>
      <c r="AH45" s="18"/>
    </row>
    <row r="46" spans="1:34" ht="15" x14ac:dyDescent="0.2">
      <c r="A46" s="1"/>
      <c r="B46" s="7">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65"/>
      <c r="G46" s="268"/>
      <c r="H46" s="268"/>
      <c r="I46" s="73" t="str">
        <f t="shared" si="0"/>
        <v/>
      </c>
      <c r="J46" s="70"/>
      <c r="K46" s="25"/>
      <c r="L46" s="3" t="str">
        <f t="shared" si="4"/>
        <v/>
      </c>
      <c r="M46" s="76" t="str">
        <f>IF('Set UP'!K46&lt;&gt;1,"",$L46)</f>
        <v/>
      </c>
      <c r="N46" s="76" t="str">
        <f>IF('Set UP'!K46&lt;&gt;2,"",$L46)</f>
        <v/>
      </c>
      <c r="O46" s="76" t="str">
        <f>IF('Set UP'!F46&lt;&gt;"F","",$L46)</f>
        <v/>
      </c>
      <c r="P46" s="257" t="str">
        <f>IF('Set UP'!F46&lt;&gt;"NS","",$L46)</f>
        <v/>
      </c>
      <c r="Q46" s="19" t="str">
        <f t="shared" si="1"/>
        <v/>
      </c>
      <c r="R46" s="287" t="str">
        <f t="shared" si="2"/>
        <v/>
      </c>
      <c r="S46" s="288" t="str">
        <f t="shared" si="3"/>
        <v/>
      </c>
      <c r="T46" s="66" t="str">
        <f t="shared" si="5"/>
        <v/>
      </c>
      <c r="U46" s="67" t="str">
        <f t="shared" si="6"/>
        <v/>
      </c>
      <c r="V46" s="66" t="str">
        <f t="shared" si="7"/>
        <v/>
      </c>
      <c r="W46" s="67" t="str">
        <f t="shared" si="8"/>
        <v/>
      </c>
      <c r="X46" s="66" t="str">
        <f t="shared" si="9"/>
        <v/>
      </c>
      <c r="Y46" s="67" t="str">
        <f t="shared" si="10"/>
        <v/>
      </c>
      <c r="Z46" s="66" t="str">
        <f t="shared" si="11"/>
        <v/>
      </c>
      <c r="AA46" s="67" t="str">
        <f t="shared" si="12"/>
        <v/>
      </c>
      <c r="AB46" s="69" t="str">
        <f t="shared" si="13"/>
        <v/>
      </c>
      <c r="AC46" s="69" t="str">
        <f t="shared" si="14"/>
        <v/>
      </c>
      <c r="AD46" s="264" t="str">
        <f>IF(OR(J46&lt;&gt;"Finished",U46=""),"",(1-(L46-'Set UP'!$Z$12)/('Set UP'!$Z$12))*1000)</f>
        <v/>
      </c>
      <c r="AG46" s="18"/>
      <c r="AH46" s="18"/>
    </row>
    <row r="47" spans="1:34" ht="15" x14ac:dyDescent="0.2">
      <c r="A47" s="1"/>
      <c r="B47" s="7">
        <v>41</v>
      </c>
      <c r="C47" s="123" t="str">
        <f>IF(OR('Set UP'!$C47=0,'Set UP'!$D47=0,'Set UP'!$E47=0,'Set UP'!F47=0),"  --",'Set UP'!C47)</f>
        <v xml:space="preserve">  --</v>
      </c>
      <c r="D47" s="124" t="str">
        <f>IF(OR('Set UP'!$C47=0,'Set UP'!$D47=0,'Set UP'!$E47=0,'Set UP'!F47=0),"  --",'Set UP'!D47&amp;" "&amp;'Set UP'!E47)</f>
        <v xml:space="preserve">  --</v>
      </c>
      <c r="E47" s="124" t="str">
        <f>IF(OR('Set UP'!$C47=0,'Set UP'!$D47=0,'Set UP'!$E47=0,'Set UP'!F47=0)," --",'Set UP'!F47)</f>
        <v xml:space="preserve"> --</v>
      </c>
      <c r="F47" s="65"/>
      <c r="G47" s="268"/>
      <c r="H47" s="268"/>
      <c r="I47" s="73" t="str">
        <f t="shared" si="0"/>
        <v/>
      </c>
      <c r="J47" s="70"/>
      <c r="K47" s="25"/>
      <c r="L47" s="3" t="str">
        <f t="shared" si="4"/>
        <v/>
      </c>
      <c r="M47" s="76" t="str">
        <f>IF('Set UP'!K47&lt;&gt;1,"",$L47)</f>
        <v/>
      </c>
      <c r="N47" s="76" t="str">
        <f>IF('Set UP'!K47&lt;&gt;2,"",$L47)</f>
        <v/>
      </c>
      <c r="O47" s="76" t="str">
        <f>IF('Set UP'!F47&lt;&gt;"F","",$L47)</f>
        <v/>
      </c>
      <c r="P47" s="257" t="str">
        <f>IF('Set UP'!F47&lt;&gt;"NS","",$L47)</f>
        <v/>
      </c>
      <c r="Q47" s="19" t="str">
        <f t="shared" si="1"/>
        <v/>
      </c>
      <c r="R47" s="287" t="str">
        <f t="shared" si="2"/>
        <v/>
      </c>
      <c r="S47" s="288" t="str">
        <f t="shared" si="3"/>
        <v/>
      </c>
      <c r="T47" s="66" t="str">
        <f t="shared" si="5"/>
        <v/>
      </c>
      <c r="U47" s="67" t="str">
        <f t="shared" si="6"/>
        <v/>
      </c>
      <c r="V47" s="66" t="str">
        <f t="shared" si="7"/>
        <v/>
      </c>
      <c r="W47" s="67" t="str">
        <f t="shared" si="8"/>
        <v/>
      </c>
      <c r="X47" s="66" t="str">
        <f t="shared" si="9"/>
        <v/>
      </c>
      <c r="Y47" s="67" t="str">
        <f t="shared" si="10"/>
        <v/>
      </c>
      <c r="Z47" s="66" t="str">
        <f t="shared" si="11"/>
        <v/>
      </c>
      <c r="AA47" s="67" t="str">
        <f t="shared" si="12"/>
        <v/>
      </c>
      <c r="AB47" s="69" t="str">
        <f t="shared" si="13"/>
        <v/>
      </c>
      <c r="AC47" s="69" t="str">
        <f t="shared" si="14"/>
        <v/>
      </c>
      <c r="AD47" s="264" t="str">
        <f>IF(OR(J47&lt;&gt;"Finished",U47=""),"",(1-(L47-'Set UP'!$Z$12)/('Set UP'!$Z$12))*1000)</f>
        <v/>
      </c>
      <c r="AG47" s="18"/>
      <c r="AH47" s="18"/>
    </row>
    <row r="48" spans="1:34" ht="15" x14ac:dyDescent="0.2">
      <c r="A48" s="1"/>
      <c r="B48" s="7">
        <v>42</v>
      </c>
      <c r="C48" s="123" t="str">
        <f>IF(OR('Set UP'!$C48=0,'Set UP'!$D48=0,'Set UP'!$E48=0,'Set UP'!F48=0),"  --",'Set UP'!C48)</f>
        <v xml:space="preserve">  --</v>
      </c>
      <c r="D48" s="124" t="str">
        <f>IF(OR('Set UP'!$C48=0,'Set UP'!$D48=0,'Set UP'!$E48=0,'Set UP'!F48=0),"  --",'Set UP'!D48&amp;" "&amp;'Set UP'!E48)</f>
        <v xml:space="preserve">  --</v>
      </c>
      <c r="E48" s="124" t="str">
        <f>IF(OR('Set UP'!$C48=0,'Set UP'!$D48=0,'Set UP'!$E48=0,'Set UP'!F48=0)," --",'Set UP'!F48)</f>
        <v xml:space="preserve"> --</v>
      </c>
      <c r="F48" s="65"/>
      <c r="G48" s="268"/>
      <c r="H48" s="268"/>
      <c r="I48" s="73" t="str">
        <f t="shared" si="0"/>
        <v/>
      </c>
      <c r="J48" s="70"/>
      <c r="K48" s="25"/>
      <c r="L48" s="3" t="str">
        <f t="shared" si="4"/>
        <v/>
      </c>
      <c r="M48" s="76" t="str">
        <f>IF('Set UP'!K48&lt;&gt;1,"",$L48)</f>
        <v/>
      </c>
      <c r="N48" s="76" t="str">
        <f>IF('Set UP'!K48&lt;&gt;2,"",$L48)</f>
        <v/>
      </c>
      <c r="O48" s="76" t="str">
        <f>IF('Set UP'!F48&lt;&gt;"F","",$L48)</f>
        <v/>
      </c>
      <c r="P48" s="257" t="str">
        <f>IF('Set UP'!F48&lt;&gt;"NS","",$L48)</f>
        <v/>
      </c>
      <c r="Q48" s="19" t="str">
        <f t="shared" si="1"/>
        <v/>
      </c>
      <c r="R48" s="287" t="str">
        <f t="shared" si="2"/>
        <v/>
      </c>
      <c r="S48" s="288" t="str">
        <f t="shared" si="3"/>
        <v/>
      </c>
      <c r="T48" s="66" t="str">
        <f t="shared" si="5"/>
        <v/>
      </c>
      <c r="U48" s="67" t="str">
        <f t="shared" si="6"/>
        <v/>
      </c>
      <c r="V48" s="66" t="str">
        <f t="shared" si="7"/>
        <v/>
      </c>
      <c r="W48" s="67" t="str">
        <f t="shared" si="8"/>
        <v/>
      </c>
      <c r="X48" s="66" t="str">
        <f t="shared" si="9"/>
        <v/>
      </c>
      <c r="Y48" s="67" t="str">
        <f t="shared" si="10"/>
        <v/>
      </c>
      <c r="Z48" s="66" t="str">
        <f t="shared" si="11"/>
        <v/>
      </c>
      <c r="AA48" s="67" t="str">
        <f t="shared" si="12"/>
        <v/>
      </c>
      <c r="AB48" s="69" t="str">
        <f t="shared" si="13"/>
        <v/>
      </c>
      <c r="AC48" s="69" t="str">
        <f t="shared" si="14"/>
        <v/>
      </c>
      <c r="AD48" s="264" t="str">
        <f>IF(OR(J48&lt;&gt;"Finished",U48=""),"",(1-(L48-'Set UP'!$Z$12)/('Set UP'!$Z$12))*1000)</f>
        <v/>
      </c>
      <c r="AG48" s="18"/>
      <c r="AH48" s="18"/>
    </row>
    <row r="49" spans="1:34" ht="15" x14ac:dyDescent="0.2">
      <c r="A49" s="1"/>
      <c r="B49" s="7">
        <v>43</v>
      </c>
      <c r="C49" s="123" t="str">
        <f>IF(OR('Set UP'!$C49=0,'Set UP'!$D49=0,'Set UP'!$E49=0,'Set UP'!F49=0),"  --",'Set UP'!C49)</f>
        <v xml:space="preserve">  --</v>
      </c>
      <c r="D49" s="124" t="str">
        <f>IF(OR('Set UP'!$C49=0,'Set UP'!$D49=0,'Set UP'!$E49=0,'Set UP'!F49=0),"  --",'Set UP'!D49&amp;" "&amp;'Set UP'!E49)</f>
        <v xml:space="preserve">  --</v>
      </c>
      <c r="E49" s="124" t="str">
        <f>IF(OR('Set UP'!$C49=0,'Set UP'!$D49=0,'Set UP'!$E49=0,'Set UP'!F49=0)," --",'Set UP'!F49)</f>
        <v xml:space="preserve"> --</v>
      </c>
      <c r="F49" s="65"/>
      <c r="G49" s="268"/>
      <c r="H49" s="268"/>
      <c r="I49" s="73" t="str">
        <f t="shared" si="0"/>
        <v/>
      </c>
      <c r="J49" s="70"/>
      <c r="K49" s="25"/>
      <c r="L49" s="3" t="str">
        <f t="shared" si="4"/>
        <v/>
      </c>
      <c r="M49" s="76" t="str">
        <f>IF('Set UP'!K49&lt;&gt;1,"",$L49)</f>
        <v/>
      </c>
      <c r="N49" s="76" t="str">
        <f>IF('Set UP'!K49&lt;&gt;2,"",$L49)</f>
        <v/>
      </c>
      <c r="O49" s="76" t="str">
        <f>IF('Set UP'!F49&lt;&gt;"F","",$L49)</f>
        <v/>
      </c>
      <c r="P49" s="257" t="str">
        <f>IF('Set UP'!F49&lt;&gt;"NS","",$L49)</f>
        <v/>
      </c>
      <c r="Q49" s="19" t="str">
        <f t="shared" si="1"/>
        <v/>
      </c>
      <c r="R49" s="287" t="str">
        <f t="shared" si="2"/>
        <v/>
      </c>
      <c r="S49" s="288" t="str">
        <f t="shared" si="3"/>
        <v/>
      </c>
      <c r="T49" s="66" t="str">
        <f t="shared" si="5"/>
        <v/>
      </c>
      <c r="U49" s="67" t="str">
        <f t="shared" si="6"/>
        <v/>
      </c>
      <c r="V49" s="66" t="str">
        <f t="shared" si="7"/>
        <v/>
      </c>
      <c r="W49" s="67" t="str">
        <f t="shared" si="8"/>
        <v/>
      </c>
      <c r="X49" s="66" t="str">
        <f t="shared" si="9"/>
        <v/>
      </c>
      <c r="Y49" s="67" t="str">
        <f t="shared" si="10"/>
        <v/>
      </c>
      <c r="Z49" s="66" t="str">
        <f t="shared" si="11"/>
        <v/>
      </c>
      <c r="AA49" s="67" t="str">
        <f t="shared" si="12"/>
        <v/>
      </c>
      <c r="AB49" s="69" t="str">
        <f t="shared" si="13"/>
        <v/>
      </c>
      <c r="AC49" s="69" t="str">
        <f t="shared" si="14"/>
        <v/>
      </c>
      <c r="AD49" s="264" t="str">
        <f>IF(OR(J49&lt;&gt;"Finished",U49=""),"",(1-(L49-'Set UP'!$Z$12)/('Set UP'!$Z$12))*1000)</f>
        <v/>
      </c>
      <c r="AG49" s="18"/>
      <c r="AH49" s="18"/>
    </row>
    <row r="50" spans="1:34" ht="15" x14ac:dyDescent="0.2">
      <c r="A50" s="1"/>
      <c r="B50" s="7">
        <v>44</v>
      </c>
      <c r="C50" s="123" t="str">
        <f>IF(OR('Set UP'!$C50=0,'Set UP'!$D50=0,'Set UP'!$E50=0,'Set UP'!F50=0),"  --",'Set UP'!C50)</f>
        <v xml:space="preserve">  --</v>
      </c>
      <c r="D50" s="124" t="str">
        <f>IF(OR('Set UP'!$C50=0,'Set UP'!$D50=0,'Set UP'!$E50=0,'Set UP'!F50=0),"  --",'Set UP'!D50&amp;" "&amp;'Set UP'!E50)</f>
        <v xml:space="preserve">  --</v>
      </c>
      <c r="E50" s="124" t="str">
        <f>IF(OR('Set UP'!$C50=0,'Set UP'!$D50=0,'Set UP'!$E50=0,'Set UP'!F50=0)," --",'Set UP'!F50)</f>
        <v xml:space="preserve"> --</v>
      </c>
      <c r="F50" s="65"/>
      <c r="G50" s="268"/>
      <c r="H50" s="268"/>
      <c r="I50" s="73" t="str">
        <f t="shared" si="0"/>
        <v/>
      </c>
      <c r="J50" s="70"/>
      <c r="K50" s="25"/>
      <c r="L50" s="3" t="str">
        <f t="shared" si="4"/>
        <v/>
      </c>
      <c r="M50" s="76" t="str">
        <f>IF('Set UP'!K50&lt;&gt;1,"",$L50)</f>
        <v/>
      </c>
      <c r="N50" s="76" t="str">
        <f>IF('Set UP'!K50&lt;&gt;2,"",$L50)</f>
        <v/>
      </c>
      <c r="O50" s="76" t="str">
        <f>IF('Set UP'!F50&lt;&gt;"F","",$L50)</f>
        <v/>
      </c>
      <c r="P50" s="257" t="str">
        <f>IF('Set UP'!F50&lt;&gt;"NS","",$L50)</f>
        <v/>
      </c>
      <c r="Q50" s="19" t="str">
        <f t="shared" si="1"/>
        <v/>
      </c>
      <c r="R50" s="287" t="str">
        <f t="shared" si="2"/>
        <v/>
      </c>
      <c r="S50" s="288" t="str">
        <f t="shared" si="3"/>
        <v/>
      </c>
      <c r="T50" s="66" t="str">
        <f t="shared" si="5"/>
        <v/>
      </c>
      <c r="U50" s="67" t="str">
        <f t="shared" si="6"/>
        <v/>
      </c>
      <c r="V50" s="66" t="str">
        <f t="shared" si="7"/>
        <v/>
      </c>
      <c r="W50" s="67" t="str">
        <f t="shared" si="8"/>
        <v/>
      </c>
      <c r="X50" s="66" t="str">
        <f t="shared" si="9"/>
        <v/>
      </c>
      <c r="Y50" s="67" t="str">
        <f t="shared" si="10"/>
        <v/>
      </c>
      <c r="Z50" s="66" t="str">
        <f t="shared" si="11"/>
        <v/>
      </c>
      <c r="AA50" s="67" t="str">
        <f t="shared" si="12"/>
        <v/>
      </c>
      <c r="AB50" s="69" t="str">
        <f t="shared" si="13"/>
        <v/>
      </c>
      <c r="AC50" s="69" t="str">
        <f t="shared" si="14"/>
        <v/>
      </c>
      <c r="AD50" s="264" t="str">
        <f>IF(OR(J50&lt;&gt;"Finished",U50=""),"",(1-(L50-'Set UP'!$Z$12)/('Set UP'!$Z$12))*1000)</f>
        <v/>
      </c>
    </row>
    <row r="51" spans="1:34" ht="15" x14ac:dyDescent="0.2">
      <c r="B51" s="7">
        <v>45</v>
      </c>
      <c r="C51" s="123" t="str">
        <f>IF(OR('Set UP'!$C51=0,'Set UP'!$D51=0,'Set UP'!$E51=0,'Set UP'!F51=0),"  --",'Set UP'!C51)</f>
        <v xml:space="preserve">  --</v>
      </c>
      <c r="D51" s="124" t="str">
        <f>IF(OR('Set UP'!$C51=0,'Set UP'!$D51=0,'Set UP'!$E51=0,'Set UP'!F51=0),"  --",'Set UP'!D51&amp;" "&amp;'Set UP'!E51)</f>
        <v xml:space="preserve">  --</v>
      </c>
      <c r="E51" s="124" t="str">
        <f>IF(OR('Set UP'!$C51=0,'Set UP'!$D51=0,'Set UP'!$E51=0,'Set UP'!F51=0)," --",'Set UP'!F51)</f>
        <v xml:space="preserve"> --</v>
      </c>
      <c r="F51" s="65"/>
      <c r="G51" s="268"/>
      <c r="H51" s="268"/>
      <c r="I51" s="73" t="str">
        <f t="shared" si="0"/>
        <v/>
      </c>
      <c r="J51" s="70"/>
      <c r="K51" s="25"/>
      <c r="L51" s="3" t="str">
        <f t="shared" si="4"/>
        <v/>
      </c>
      <c r="M51" s="76" t="str">
        <f>IF('Set UP'!K51&lt;&gt;1,"",$L51)</f>
        <v/>
      </c>
      <c r="N51" s="76" t="str">
        <f>IF('Set UP'!K51&lt;&gt;2,"",$L51)</f>
        <v/>
      </c>
      <c r="O51" s="76" t="str">
        <f>IF('Set UP'!F51&lt;&gt;"F","",$L51)</f>
        <v/>
      </c>
      <c r="P51" s="257" t="str">
        <f>IF('Set UP'!F51&lt;&gt;"NS","",$L51)</f>
        <v/>
      </c>
      <c r="Q51" s="19" t="str">
        <f t="shared" si="1"/>
        <v/>
      </c>
      <c r="R51" s="287" t="str">
        <f t="shared" si="2"/>
        <v/>
      </c>
      <c r="S51" s="288" t="str">
        <f t="shared" si="3"/>
        <v/>
      </c>
      <c r="T51" s="66" t="str">
        <f t="shared" si="5"/>
        <v/>
      </c>
      <c r="U51" s="67" t="str">
        <f t="shared" si="6"/>
        <v/>
      </c>
      <c r="V51" s="66" t="str">
        <f t="shared" si="7"/>
        <v/>
      </c>
      <c r="W51" s="67" t="str">
        <f t="shared" si="8"/>
        <v/>
      </c>
      <c r="X51" s="66" t="str">
        <f t="shared" si="9"/>
        <v/>
      </c>
      <c r="Y51" s="67" t="str">
        <f t="shared" si="10"/>
        <v/>
      </c>
      <c r="Z51" s="66" t="str">
        <f t="shared" si="11"/>
        <v/>
      </c>
      <c r="AA51" s="67" t="str">
        <f t="shared" si="12"/>
        <v/>
      </c>
      <c r="AB51" s="69" t="str">
        <f t="shared" si="13"/>
        <v/>
      </c>
      <c r="AC51" s="69" t="str">
        <f t="shared" si="14"/>
        <v/>
      </c>
      <c r="AD51" s="264" t="str">
        <f>IF(OR(J51&lt;&gt;"Finished",U51=""),"",(1-(L51-'Set UP'!$Z$12)/('Set UP'!$Z$12))*1000)</f>
        <v/>
      </c>
    </row>
    <row r="52" spans="1:34" ht="15" x14ac:dyDescent="0.2">
      <c r="B52" s="7">
        <v>46</v>
      </c>
      <c r="C52" s="123" t="str">
        <f>IF(OR('Set UP'!$C52=0,'Set UP'!$D52=0,'Set UP'!$E52=0,'Set UP'!F52=0),"  --",'Set UP'!C52)</f>
        <v xml:space="preserve">  --</v>
      </c>
      <c r="D52" s="124" t="str">
        <f>IF(OR('Set UP'!$C52=0,'Set UP'!$D52=0,'Set UP'!$E52=0,'Set UP'!F52=0),"  --",'Set UP'!D52&amp;" "&amp;'Set UP'!E52)</f>
        <v xml:space="preserve">  --</v>
      </c>
      <c r="E52" s="124" t="str">
        <f>IF(OR('Set UP'!$C52=0,'Set UP'!$D52=0,'Set UP'!$E52=0,'Set UP'!F52=0)," --",'Set UP'!F52)</f>
        <v xml:space="preserve"> --</v>
      </c>
      <c r="F52" s="65"/>
      <c r="G52" s="268"/>
      <c r="H52" s="268"/>
      <c r="I52" s="73" t="str">
        <f t="shared" si="0"/>
        <v/>
      </c>
      <c r="J52" s="70"/>
      <c r="K52" s="25"/>
      <c r="L52" s="3" t="str">
        <f t="shared" si="4"/>
        <v/>
      </c>
      <c r="M52" s="76" t="str">
        <f>IF('Set UP'!K52&lt;&gt;1,"",$L52)</f>
        <v/>
      </c>
      <c r="N52" s="76" t="str">
        <f>IF('Set UP'!K52&lt;&gt;2,"",$L52)</f>
        <v/>
      </c>
      <c r="O52" s="76" t="str">
        <f>IF('Set UP'!F52&lt;&gt;"F","",$L52)</f>
        <v/>
      </c>
      <c r="P52" s="257" t="str">
        <f>IF('Set UP'!F52&lt;&gt;"NS","",$L52)</f>
        <v/>
      </c>
      <c r="Q52" s="19" t="str">
        <f t="shared" si="1"/>
        <v/>
      </c>
      <c r="R52" s="287" t="str">
        <f t="shared" si="2"/>
        <v/>
      </c>
      <c r="S52" s="288" t="str">
        <f t="shared" si="3"/>
        <v/>
      </c>
      <c r="T52" s="66" t="str">
        <f t="shared" si="5"/>
        <v/>
      </c>
      <c r="U52" s="67" t="str">
        <f t="shared" si="6"/>
        <v/>
      </c>
      <c r="V52" s="66" t="str">
        <f t="shared" si="7"/>
        <v/>
      </c>
      <c r="W52" s="67" t="str">
        <f t="shared" si="8"/>
        <v/>
      </c>
      <c r="X52" s="66" t="str">
        <f t="shared" si="9"/>
        <v/>
      </c>
      <c r="Y52" s="67" t="str">
        <f t="shared" si="10"/>
        <v/>
      </c>
      <c r="Z52" s="66" t="str">
        <f t="shared" si="11"/>
        <v/>
      </c>
      <c r="AA52" s="67" t="str">
        <f t="shared" si="12"/>
        <v/>
      </c>
      <c r="AB52" s="69" t="str">
        <f t="shared" si="13"/>
        <v/>
      </c>
      <c r="AC52" s="69" t="str">
        <f t="shared" si="14"/>
        <v/>
      </c>
      <c r="AD52" s="264" t="str">
        <f>IF(OR(J52&lt;&gt;"Finished",U52=""),"",(1-(L52-'Set UP'!$Z$12)/('Set UP'!$Z$12))*1000)</f>
        <v/>
      </c>
    </row>
    <row r="53" spans="1:34" ht="15" x14ac:dyDescent="0.2">
      <c r="B53" s="7">
        <v>47</v>
      </c>
      <c r="C53" s="123" t="str">
        <f>IF(OR('Set UP'!$C53=0,'Set UP'!$D53=0,'Set UP'!$E53=0,'Set UP'!F53=0),"  --",'Set UP'!C53)</f>
        <v xml:space="preserve">  --</v>
      </c>
      <c r="D53" s="124" t="str">
        <f>IF(OR('Set UP'!$C53=0,'Set UP'!$D53=0,'Set UP'!$E53=0,'Set UP'!F53=0),"  --",'Set UP'!D53&amp;" "&amp;'Set UP'!E53)</f>
        <v xml:space="preserve">  --</v>
      </c>
      <c r="E53" s="124" t="str">
        <f>IF(OR('Set UP'!$C53=0,'Set UP'!$D53=0,'Set UP'!$E53=0,'Set UP'!F53=0)," --",'Set UP'!F53)</f>
        <v xml:space="preserve"> --</v>
      </c>
      <c r="F53" s="65"/>
      <c r="G53" s="268"/>
      <c r="H53" s="268"/>
      <c r="I53" s="73" t="str">
        <f t="shared" si="0"/>
        <v/>
      </c>
      <c r="J53" s="70"/>
      <c r="K53" s="25"/>
      <c r="L53" s="3" t="str">
        <f t="shared" si="4"/>
        <v/>
      </c>
      <c r="M53" s="76" t="str">
        <f>IF('Set UP'!K53&lt;&gt;1,"",$L53)</f>
        <v/>
      </c>
      <c r="N53" s="76" t="str">
        <f>IF('Set UP'!K53&lt;&gt;2,"",$L53)</f>
        <v/>
      </c>
      <c r="O53" s="76" t="str">
        <f>IF('Set UP'!F53&lt;&gt;"F","",$L53)</f>
        <v/>
      </c>
      <c r="P53" s="257" t="str">
        <f>IF('Set UP'!F53&lt;&gt;"NS","",$L53)</f>
        <v/>
      </c>
      <c r="Q53" s="19" t="str">
        <f t="shared" si="1"/>
        <v/>
      </c>
      <c r="R53" s="287" t="str">
        <f t="shared" si="2"/>
        <v/>
      </c>
      <c r="S53" s="288" t="str">
        <f t="shared" si="3"/>
        <v/>
      </c>
      <c r="T53" s="66" t="str">
        <f t="shared" si="5"/>
        <v/>
      </c>
      <c r="U53" s="67" t="str">
        <f t="shared" si="6"/>
        <v/>
      </c>
      <c r="V53" s="66" t="str">
        <f t="shared" si="7"/>
        <v/>
      </c>
      <c r="W53" s="67" t="str">
        <f t="shared" si="8"/>
        <v/>
      </c>
      <c r="X53" s="66" t="str">
        <f t="shared" si="9"/>
        <v/>
      </c>
      <c r="Y53" s="67" t="str">
        <f t="shared" si="10"/>
        <v/>
      </c>
      <c r="Z53" s="66" t="str">
        <f t="shared" si="11"/>
        <v/>
      </c>
      <c r="AA53" s="67" t="str">
        <f t="shared" si="12"/>
        <v/>
      </c>
      <c r="AB53" s="69" t="str">
        <f t="shared" si="13"/>
        <v/>
      </c>
      <c r="AC53" s="69" t="str">
        <f t="shared" si="14"/>
        <v/>
      </c>
      <c r="AD53" s="264" t="str">
        <f>IF(OR(J53&lt;&gt;"Finished",U53=""),"",(1-(L53-'Set UP'!$Z$12)/('Set UP'!$Z$12))*1000)</f>
        <v/>
      </c>
    </row>
    <row r="54" spans="1:34" ht="15.75" thickBot="1" x14ac:dyDescent="0.25">
      <c r="B54" s="373">
        <v>48</v>
      </c>
      <c r="C54" s="374" t="str">
        <f>IF(OR('Set UP'!$C54=0,'Set UP'!$D54=0,'Set UP'!$E54=0,'Set UP'!F54=0),"  --",'Set UP'!C54)</f>
        <v xml:space="preserve">  --</v>
      </c>
      <c r="D54" s="205" t="str">
        <f>IF(OR('Set UP'!$C54=0,'Set UP'!$D54=0,'Set UP'!$E54=0,'Set UP'!F54=0),"  --",'Set UP'!D54&amp;" "&amp;'Set UP'!E54)</f>
        <v xml:space="preserve">  --</v>
      </c>
      <c r="E54" s="205" t="str">
        <f>IF(OR('Set UP'!$C54=0,'Set UP'!$D54=0,'Set UP'!$E54=0,'Set UP'!F54=0)," --",'Set UP'!F54)</f>
        <v xml:space="preserve"> --</v>
      </c>
      <c r="F54" s="348"/>
      <c r="G54" s="368"/>
      <c r="H54" s="368"/>
      <c r="I54" s="377" t="str">
        <f t="shared" si="0"/>
        <v/>
      </c>
      <c r="J54" s="370"/>
      <c r="K54" s="382"/>
      <c r="L54" s="3" t="str">
        <f t="shared" si="4"/>
        <v/>
      </c>
      <c r="M54" s="20" t="str">
        <f>IF('Set UP'!K54&lt;&gt;1,"",$L54)</f>
        <v/>
      </c>
      <c r="N54" s="20" t="str">
        <f>IF('Set UP'!K54&lt;&gt;2,"",$L54)</f>
        <v/>
      </c>
      <c r="O54" s="20" t="str">
        <f>IF('Set UP'!F54&lt;&gt;"F","",$L54)</f>
        <v/>
      </c>
      <c r="P54" s="378" t="str">
        <f>IF('Set UP'!F54&lt;&gt;"NS","",$L54)</f>
        <v/>
      </c>
      <c r="Q54" s="379" t="str">
        <f t="shared" si="1"/>
        <v/>
      </c>
      <c r="R54" s="380" t="str">
        <f t="shared" si="2"/>
        <v/>
      </c>
      <c r="S54" s="381" t="str">
        <f t="shared" si="3"/>
        <v/>
      </c>
      <c r="T54" s="94" t="str">
        <f t="shared" si="5"/>
        <v/>
      </c>
      <c r="U54" s="89" t="str">
        <f t="shared" si="6"/>
        <v/>
      </c>
      <c r="V54" s="94" t="str">
        <f t="shared" si="7"/>
        <v/>
      </c>
      <c r="W54" s="89" t="str">
        <f t="shared" si="8"/>
        <v/>
      </c>
      <c r="X54" s="94" t="str">
        <f t="shared" si="9"/>
        <v/>
      </c>
      <c r="Y54" s="89" t="str">
        <f t="shared" si="10"/>
        <v/>
      </c>
      <c r="Z54" s="94" t="str">
        <f t="shared" si="11"/>
        <v/>
      </c>
      <c r="AA54" s="89" t="str">
        <f t="shared" si="12"/>
        <v/>
      </c>
      <c r="AB54" s="383" t="str">
        <f t="shared" si="13"/>
        <v/>
      </c>
      <c r="AC54" s="383" t="str">
        <f t="shared" si="14"/>
        <v/>
      </c>
      <c r="AD54" s="282" t="str">
        <f>IF(OR(J54&lt;&gt;"Finished",U54=""),"",(1-(L54-'Set UP'!$Z$12)/('Set UP'!$Z$12))*1000)</f>
        <v/>
      </c>
    </row>
    <row r="55" spans="1:34" ht="13.5" thickTop="1" x14ac:dyDescent="0.2"/>
    <row r="60" spans="1:34" ht="13.5" customHeight="1" x14ac:dyDescent="0.2"/>
    <row r="61" spans="1:34" ht="12.75" hidden="1" customHeight="1" x14ac:dyDescent="0.2">
      <c r="J61" t="s">
        <v>5</v>
      </c>
    </row>
    <row r="62" spans="1:34" ht="14.25" hidden="1" customHeight="1" x14ac:dyDescent="0.2">
      <c r="J62" t="s">
        <v>6</v>
      </c>
    </row>
    <row r="63" spans="1:34" ht="14.25" customHeight="1" x14ac:dyDescent="0.2"/>
    <row r="64" spans="1:34" ht="13.5" customHeight="1" x14ac:dyDescent="0.2"/>
    <row r="65" customFormat="1" ht="15" customHeight="1" x14ac:dyDescent="0.2"/>
    <row r="66" customFormat="1" ht="12.75" customHeight="1" x14ac:dyDescent="0.2"/>
  </sheetData>
  <sheetProtection algorithmName="SHA-512" hashValue="MEuqFMnhgUdLzPz+Y3gXp61oBsbMVpIBu7WmTOr0rgvoxcuVjt820se28aHdC0+3d0gZk5abrP/vNYlkLY6lXQ==" saltValue="RdcANySjIKcLSaHPqiAMDA==" spinCount="100000" sheet="1" scenarios="1" selectLockedCells="1" autoFilter="0"/>
  <autoFilter ref="D5:E46" xr:uid="{00000000-0009-0000-0000-00000B000000}"/>
  <mergeCells count="27">
    <mergeCell ref="AD5:AD6"/>
    <mergeCell ref="N5:N6"/>
    <mergeCell ref="O5:O6"/>
    <mergeCell ref="B5:B6"/>
    <mergeCell ref="C5:C6"/>
    <mergeCell ref="D5:D6"/>
    <mergeCell ref="E5:E6"/>
    <mergeCell ref="F5:H5"/>
    <mergeCell ref="P5:P6"/>
    <mergeCell ref="AB5:AB6"/>
    <mergeCell ref="AC5:AC6"/>
    <mergeCell ref="E3:F3"/>
    <mergeCell ref="E4:F4"/>
    <mergeCell ref="Z5:Z6"/>
    <mergeCell ref="AA5:AA6"/>
    <mergeCell ref="K5:K6"/>
    <mergeCell ref="L5:L6"/>
    <mergeCell ref="I5:I6"/>
    <mergeCell ref="J5:J6"/>
    <mergeCell ref="M5:M6"/>
    <mergeCell ref="Y5:Y6"/>
    <mergeCell ref="U5:U6"/>
    <mergeCell ref="V5:V6"/>
    <mergeCell ref="W5:W6"/>
    <mergeCell ref="T5:T6"/>
    <mergeCell ref="X5:X6"/>
    <mergeCell ref="Q5:S5"/>
  </mergeCells>
  <phoneticPr fontId="12" type="noConversion"/>
  <conditionalFormatting sqref="B7:AC54">
    <cfRule type="expression" dxfId="67" priority="6" stopIfTrue="1">
      <formula>IF($U7=3,1,0)</formula>
    </cfRule>
    <cfRule type="expression" dxfId="66" priority="7" stopIfTrue="1">
      <formula>IF($U7=2,1,0)</formula>
    </cfRule>
    <cfRule type="expression" dxfId="65" priority="8" stopIfTrue="1">
      <formula>IF($U7=1,1,0)</formula>
    </cfRule>
    <cfRule type="expression" priority="9" stopIfTrue="1">
      <formula>IF($E$4="",1,0)</formula>
    </cfRule>
    <cfRule type="expression" dxfId="64" priority="10">
      <formula>IF(SEARCH($E$4,$D7)&gt;0,1,0)</formula>
    </cfRule>
  </conditionalFormatting>
  <conditionalFormatting sqref="AD7:AD54">
    <cfRule type="expression" dxfId="63" priority="1" stopIfTrue="1">
      <formula>IF($W7=3,1,0)</formula>
    </cfRule>
    <cfRule type="expression" dxfId="62" priority="2" stopIfTrue="1">
      <formula>IF($W7=2,1,0)</formula>
    </cfRule>
    <cfRule type="expression" dxfId="61" priority="3" stopIfTrue="1">
      <formula>IF($W7=1,1,0)</formula>
    </cfRule>
    <cfRule type="expression" priority="4" stopIfTrue="1">
      <formula>IF($E$4=0,1,0)</formula>
    </cfRule>
    <cfRule type="expression" dxfId="60" priority="5">
      <formula>IF(SEARCH($E$4,$D7)&gt;0,1,0)</formula>
    </cfRule>
  </conditionalFormatting>
  <dataValidations xWindow="370" yWindow="190" count="8">
    <dataValidation type="list" allowBlank="1" showInputMessage="1" showErrorMessage="1" sqref="J7:J54" xr:uid="{00000000-0002-0000-0B00-000000000000}">
      <formula1>ManikinDQ</formula1>
    </dataValidation>
    <dataValidation type="whole" allowBlank="1" showInputMessage="1" showErrorMessage="1" errorTitle="No. Penalties" error="Enter an integer number from 0 - 10." promptTitle="No. Penalties" prompt="Enter an integer from 0 - 10." sqref="K7:K54" xr:uid="{00000000-0002-0000-0B00-000001000000}">
      <formula1>0</formula1>
      <formula2>10</formula2>
    </dataValidation>
    <dataValidation type="whole" allowBlank="1" showInputMessage="1" showErrorMessage="1" errorTitle="Penalty" error="Enter an integer from 0-60." promptTitle="Penalty" prompt="Enter a penalty value from 0-60 seconds.  A blank cell is treated as 0 seconds." sqref="K3" xr:uid="{00000000-0002-0000-0B00-000002000000}">
      <formula1>0</formula1>
      <formula2>60</formula2>
    </dataValidation>
    <dataValidation type="whole" allowBlank="1" showInputMessage="1" showErrorMessage="1" errorTitle="1 / 100 Second" error="Enter an integer number from 0-99." promptTitle="1 / 100 Second" prompt="Enter an integer number from 0-99.  Do not leave blank if zero." sqref="H7:H54" xr:uid="{00000000-0002-0000-0B00-000003000000}">
      <formula1>0</formula1>
      <formula2>99</formula2>
    </dataValidation>
    <dataValidation type="whole" allowBlank="1" showInputMessage="1" showErrorMessage="1" errorTitle="Seconds" error="Enter an integer number from 0-59." promptTitle="Seconds" prompt="Enter an integer number from 0-59.  Do not leave blank if zero." sqref="G7:G54" xr:uid="{00000000-0002-0000-0B00-000004000000}">
      <formula1>0</formula1>
      <formula2>59</formula2>
    </dataValidation>
    <dataValidation type="whole" allowBlank="1" showInputMessage="1" showErrorMessage="1" errorTitle="Minutes" error="Enter an integer number from 0-59." promptTitle="Minutes" prompt="Enter an integer number from 0-59.  A blank cell is treated as zero." sqref="F7:F54" xr:uid="{00000000-0002-0000-0B00-000005000000}">
      <formula1>0</formula1>
      <formula2>59</formula2>
    </dataValidation>
    <dataValidation type="list" showInputMessage="1" showErrorMessage="1" sqref="E4" xr:uid="{00000000-0002-0000-0B00-000006000000}">
      <formula1>Clubs</formula1>
    </dataValidation>
    <dataValidation allowBlank="1" showInputMessage="1" showErrorMessage="1" promptTitle="SpeedEvent1 Title" prompt="Enter the name of the SpeedEvent1 here.  This will be automatically copied to the results sheet." sqref="D3" xr:uid="{00000000-0002-0000-0B00-000007000000}"/>
  </dataValidations>
  <pageMargins left="0.75" right="0.75" top="1" bottom="1" header="0.5" footer="0.5"/>
  <pageSetup paperSize="9" scale="76" orientation="portrait" horizontalDpi="200" verticalDpi="2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pageSetUpPr fitToPage="1"/>
  </sheetPr>
  <dimension ref="A1:AH66"/>
  <sheetViews>
    <sheetView showGridLines="0" zoomScale="75" workbookViewId="0">
      <selection activeCell="F7" sqref="F7"/>
    </sheetView>
  </sheetViews>
  <sheetFormatPr defaultColWidth="9.140625" defaultRowHeight="12.75" x14ac:dyDescent="0.2"/>
  <cols>
    <col min="2" max="2" width="4.28515625" customWidth="1"/>
    <col min="3" max="3" width="6" bestFit="1" customWidth="1"/>
    <col min="4" max="4" width="42.7109375" customWidth="1"/>
    <col min="5" max="5" width="8.28515625" bestFit="1" customWidth="1"/>
    <col min="6" max="8" width="7.7109375" customWidth="1"/>
    <col min="9" max="9" width="11.5703125" style="50" hidden="1" customWidth="1"/>
    <col min="10" max="10" width="22.140625" customWidth="1"/>
    <col min="11" max="11" width="16.85546875" hidden="1" customWidth="1"/>
    <col min="12" max="12" width="16.5703125" style="21" hidden="1" customWidth="1"/>
    <col min="13" max="16" width="12.7109375" style="21" hidden="1" customWidth="1"/>
    <col min="17" max="19" width="7.7109375" style="22" customWidth="1"/>
    <col min="20" max="20" width="11.42578125" style="79" hidden="1" customWidth="1"/>
    <col min="21" max="21" width="15.42578125" style="78" customWidth="1"/>
    <col min="22" max="22" width="16.42578125" style="79" hidden="1" customWidth="1"/>
    <col min="23" max="23" width="11.5703125" style="79" customWidth="1"/>
    <col min="24" max="24" width="16.42578125" style="79" hidden="1" customWidth="1"/>
    <col min="25" max="25" width="11.5703125" style="79" customWidth="1"/>
    <col min="26" max="26" width="16.42578125" style="79" hidden="1" customWidth="1"/>
    <col min="27" max="27" width="11.5703125" style="79" customWidth="1"/>
    <col min="28" max="28" width="11.5703125" style="79" hidden="1" customWidth="1"/>
    <col min="29" max="29" width="11.5703125" style="79" customWidth="1"/>
    <col min="30" max="30" width="13.28515625" style="99" customWidth="1"/>
  </cols>
  <sheetData>
    <row r="1" spans="1:34" ht="15.75" thickBot="1" x14ac:dyDescent="0.25">
      <c r="A1" s="1"/>
      <c r="B1" s="1"/>
      <c r="C1" s="1"/>
      <c r="D1" s="1"/>
      <c r="E1" s="1"/>
      <c r="F1" s="1"/>
      <c r="G1" s="1"/>
      <c r="H1" s="1"/>
      <c r="I1" s="12"/>
      <c r="J1" s="1"/>
      <c r="K1" s="1"/>
      <c r="L1" s="8"/>
      <c r="M1" s="8"/>
      <c r="N1" s="8"/>
      <c r="O1" s="8"/>
      <c r="P1" s="8"/>
      <c r="Q1" s="9"/>
      <c r="R1" s="9"/>
      <c r="S1" s="9"/>
      <c r="T1" s="77"/>
    </row>
    <row r="2" spans="1:34" ht="32.25" thickTop="1" x14ac:dyDescent="0.25">
      <c r="A2" s="1"/>
      <c r="B2" s="26"/>
      <c r="C2" s="71"/>
      <c r="D2" s="30"/>
      <c r="E2" s="74"/>
      <c r="F2" s="31"/>
      <c r="G2" s="1"/>
      <c r="H2" s="1"/>
      <c r="I2" s="12"/>
      <c r="J2" s="1"/>
      <c r="K2" s="10" t="s">
        <v>15</v>
      </c>
      <c r="L2" s="8"/>
      <c r="M2" s="8"/>
      <c r="N2" s="8"/>
      <c r="O2" s="8"/>
      <c r="P2" s="8"/>
      <c r="Q2" s="9"/>
      <c r="R2" s="9"/>
      <c r="S2" s="9"/>
      <c r="T2" s="77"/>
    </row>
    <row r="3" spans="1:34" ht="26.25" x14ac:dyDescent="0.4">
      <c r="A3" s="1"/>
      <c r="B3" s="33"/>
      <c r="C3" s="38"/>
      <c r="D3" s="81" t="str">
        <f>'Set UP'!Q13</f>
        <v>Obs Relay</v>
      </c>
      <c r="E3" s="444" t="s">
        <v>273</v>
      </c>
      <c r="F3" s="445"/>
      <c r="G3" s="1"/>
      <c r="H3" s="1"/>
      <c r="I3" s="12"/>
      <c r="J3" s="1"/>
      <c r="K3" s="24">
        <v>15</v>
      </c>
      <c r="L3" s="8"/>
      <c r="M3" s="8"/>
      <c r="N3" s="8"/>
      <c r="O3" s="8"/>
      <c r="P3" s="8"/>
      <c r="Q3" s="11"/>
      <c r="R3" s="11"/>
      <c r="S3" s="11"/>
      <c r="T3" s="77"/>
    </row>
    <row r="4" spans="1:34" ht="20.25" customHeight="1" thickBot="1" x14ac:dyDescent="0.3">
      <c r="B4" s="27"/>
      <c r="C4" s="72"/>
      <c r="D4" s="75"/>
      <c r="E4" s="446"/>
      <c r="F4" s="447"/>
      <c r="G4" s="1"/>
      <c r="H4" s="1"/>
      <c r="I4" s="12"/>
      <c r="J4" s="1"/>
      <c r="K4" s="23"/>
      <c r="L4" s="12"/>
      <c r="M4" s="8"/>
      <c r="N4" s="8"/>
      <c r="O4" s="8"/>
      <c r="P4" s="8"/>
      <c r="Q4" s="1"/>
      <c r="R4" s="1"/>
      <c r="S4" s="1"/>
      <c r="T4" s="77"/>
      <c r="U4" s="80"/>
    </row>
    <row r="5" spans="1:34" ht="16.5" customHeight="1" thickTop="1" x14ac:dyDescent="0.2">
      <c r="A5" s="1"/>
      <c r="B5" s="498"/>
      <c r="C5" s="500" t="s">
        <v>96</v>
      </c>
      <c r="D5" s="501" t="s">
        <v>0</v>
      </c>
      <c r="E5" s="500" t="s">
        <v>102</v>
      </c>
      <c r="F5" s="493" t="s">
        <v>3</v>
      </c>
      <c r="G5" s="494"/>
      <c r="H5" s="494"/>
      <c r="I5" s="491"/>
      <c r="J5" s="484" t="s">
        <v>4</v>
      </c>
      <c r="K5" s="509" t="s">
        <v>14</v>
      </c>
      <c r="L5" s="485" t="s">
        <v>100</v>
      </c>
      <c r="M5" s="485" t="s">
        <v>165</v>
      </c>
      <c r="N5" s="485" t="s">
        <v>166</v>
      </c>
      <c r="O5" s="485" t="s">
        <v>204</v>
      </c>
      <c r="P5" s="506" t="s">
        <v>371</v>
      </c>
      <c r="Q5" s="504" t="s">
        <v>1</v>
      </c>
      <c r="R5" s="505"/>
      <c r="S5" s="505"/>
      <c r="T5" s="481" t="s">
        <v>97</v>
      </c>
      <c r="U5" s="479" t="s">
        <v>99</v>
      </c>
      <c r="V5" s="481" t="s">
        <v>167</v>
      </c>
      <c r="W5" s="481" t="s">
        <v>170</v>
      </c>
      <c r="X5" s="482" t="s">
        <v>168</v>
      </c>
      <c r="Y5" s="481" t="s">
        <v>169</v>
      </c>
      <c r="Z5" s="482" t="s">
        <v>203</v>
      </c>
      <c r="AA5" s="481" t="s">
        <v>201</v>
      </c>
      <c r="AB5" s="507" t="s">
        <v>372</v>
      </c>
      <c r="AC5" s="508" t="s">
        <v>373</v>
      </c>
      <c r="AD5" s="477" t="s">
        <v>318</v>
      </c>
      <c r="AG5" s="402" t="s">
        <v>550</v>
      </c>
      <c r="AH5" s="402" t="s">
        <v>551</v>
      </c>
    </row>
    <row r="6" spans="1:34" s="18" customFormat="1" ht="31.5" x14ac:dyDescent="0.2">
      <c r="A6" s="13"/>
      <c r="B6" s="499"/>
      <c r="C6" s="486"/>
      <c r="D6" s="502"/>
      <c r="E6" s="503"/>
      <c r="F6" s="14" t="s">
        <v>9</v>
      </c>
      <c r="G6" s="14" t="s">
        <v>7</v>
      </c>
      <c r="H6" s="15" t="s">
        <v>8</v>
      </c>
      <c r="I6" s="492"/>
      <c r="J6" s="480"/>
      <c r="K6" s="480"/>
      <c r="L6" s="489"/>
      <c r="M6" s="486"/>
      <c r="N6" s="486"/>
      <c r="O6" s="486"/>
      <c r="P6" s="486"/>
      <c r="Q6" s="16" t="s">
        <v>9</v>
      </c>
      <c r="R6" s="14" t="s">
        <v>7</v>
      </c>
      <c r="S6" s="17" t="s">
        <v>16</v>
      </c>
      <c r="T6" s="480"/>
      <c r="U6" s="480"/>
      <c r="V6" s="480"/>
      <c r="W6" s="480"/>
      <c r="X6" s="483"/>
      <c r="Y6" s="480"/>
      <c r="Z6" s="483"/>
      <c r="AA6" s="480"/>
      <c r="AB6" s="483"/>
      <c r="AC6" s="480"/>
      <c r="AD6" s="478"/>
      <c r="AG6" s="18" t="str">
        <f>DQ_Codes!R3</f>
        <v>DQ1</v>
      </c>
      <c r="AH6" s="18" t="str">
        <f>VLOOKUP(VALUE(MID(AG6,3,LEN(AG6)-2)),DQ_Codes!A:B,2)</f>
        <v>Not completing the event in accordance with the event description or general rules.</v>
      </c>
    </row>
    <row r="7" spans="1:34" ht="15" x14ac:dyDescent="0.2">
      <c r="A7" s="1"/>
      <c r="B7" s="2">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65"/>
      <c r="G7" s="268"/>
      <c r="H7" s="268"/>
      <c r="I7" s="73" t="str">
        <f t="shared" ref="I7:I54" si="0">IF(AND(ISBLANK(F7),ISBLANK(G7),ISBLANK(H7)),"",(F7*60)+G7+(H7/100))</f>
        <v/>
      </c>
      <c r="J7" s="70"/>
      <c r="K7" s="25"/>
      <c r="L7" s="3" t="str">
        <f>IF(D7="  --","",IF(LEFT(J7,2)="DQ","Disqualified",IF(J7="Finished",IF(OR(G7="",H7=""),"",I7+(K7*$K$3)),"")))</f>
        <v/>
      </c>
      <c r="M7" s="76" t="str">
        <f>IF('Set UP'!K7&lt;&gt;1,"",$L7)</f>
        <v/>
      </c>
      <c r="N7" s="76" t="str">
        <f>IF('Set UP'!K7&lt;&gt;2,"",$L7)</f>
        <v/>
      </c>
      <c r="O7" s="76" t="str">
        <f>IF('Set UP'!F7&lt;&gt;"F","",$L7)</f>
        <v/>
      </c>
      <c r="P7" s="257" t="str">
        <f>IF('Set UP'!F7&lt;&gt;"NS","",$L7)</f>
        <v/>
      </c>
      <c r="Q7" s="19" t="str">
        <f t="shared" ref="Q7:Q54" si="1">IF(D7="  --","",IF(L7="Disqualified","DQ",IF(L7="","",INT(L7/60))))</f>
        <v/>
      </c>
      <c r="R7" s="287" t="str">
        <f t="shared" ref="R7:R54" si="2">IF(D7="  --","", IF(L7="Disqualified","",IF(L7="","",INT(L7-(Q7*60)))))</f>
        <v/>
      </c>
      <c r="S7" s="288" t="str">
        <f t="shared" ref="S7:S54" si="3">IF(D7="  --","", IF(L7="Disqualified","",IF(L7="","",100*(L7-((Q7*60)+R7)))))</f>
        <v/>
      </c>
      <c r="T7" s="66" t="str">
        <f>IF(OR(L7="Disqualified",L7=""),"",RANK(L7,$L$7:$L$54,1))</f>
        <v/>
      </c>
      <c r="U7" s="67" t="str">
        <f>IF(L7="Disqualified",MAX($T$7:$T$54)+1,T7)</f>
        <v/>
      </c>
      <c r="V7" s="66" t="str">
        <f>IF(OR($M7="Disqualified",$M7=""),"",RANK($M7,$M$7:$M$54,1))</f>
        <v/>
      </c>
      <c r="W7" s="67" t="str">
        <f>IF($M7="Disqualified",MAX($V$7:$V$54)+1,V7)</f>
        <v/>
      </c>
      <c r="X7" s="66" t="str">
        <f>IF(OR($N7="Disqualified",$N7=""),"",RANK($N7,$N$7:$N$54,1))</f>
        <v/>
      </c>
      <c r="Y7" s="67" t="str">
        <f>IF($N7="Disqualified",MAX($X$7:$X$54)+1,X7)</f>
        <v/>
      </c>
      <c r="Z7" s="66" t="str">
        <f>IF(OR($O7="Disqualified",$O7=""),"",RANK($O7,$O$7:$O$54,1))</f>
        <v/>
      </c>
      <c r="AA7" s="67" t="str">
        <f>IF($O7="Disqualified",MAX($Z$7:$Z$54)+1,Z7)</f>
        <v/>
      </c>
      <c r="AB7" s="69" t="str">
        <f>IF(OR($P7="Disqualified",$P7=""),"",RANK($P7,$P$7:$P$54,1))</f>
        <v/>
      </c>
      <c r="AC7" s="69" t="str">
        <f>IF($P7="Disqualified",MAX($AB$7:$AB$54)+1,AB7)</f>
        <v/>
      </c>
      <c r="AD7" s="264" t="str">
        <f>IF(OR(J7&lt;&gt;"Finished",U7=""),"",(1-(L7-'Set UP'!$Z$13)/('Set UP'!$Z$13))*1000)</f>
        <v/>
      </c>
      <c r="AG7" s="18" t="str">
        <f>DQ_Codes!R4</f>
        <v>DQ2</v>
      </c>
      <c r="AH7" s="18" t="str">
        <f>VLOOKUP(VALUE(MID(AG7,3,LEN(AG7)-2)),DQ_Codes!A:B,2)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row>
    <row r="8" spans="1:34" ht="15" x14ac:dyDescent="0.2">
      <c r="A8" s="1"/>
      <c r="B8" s="2">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65"/>
      <c r="G8" s="268"/>
      <c r="H8" s="268"/>
      <c r="I8" s="73" t="str">
        <f t="shared" si="0"/>
        <v/>
      </c>
      <c r="J8" s="70"/>
      <c r="K8" s="25"/>
      <c r="L8" s="3" t="str">
        <f t="shared" ref="L8:L54" si="4">IF(D8="  --","",IF(LEFT(J8,2)="DQ","Disqualified",IF(J8="Finished",IF(OR(G8="",H8=""),"",I8+(K8*$K$3)),"")))</f>
        <v/>
      </c>
      <c r="M8" s="76" t="str">
        <f>IF('Set UP'!K8&lt;&gt;1,"",$L8)</f>
        <v/>
      </c>
      <c r="N8" s="76" t="str">
        <f>IF('Set UP'!K8&lt;&gt;2,"",$L8)</f>
        <v/>
      </c>
      <c r="O8" s="76" t="str">
        <f>IF('Set UP'!F8&lt;&gt;"F","",$L8)</f>
        <v/>
      </c>
      <c r="P8" s="257" t="str">
        <f>IF('Set UP'!F8&lt;&gt;"NS","",$L8)</f>
        <v/>
      </c>
      <c r="Q8" s="19" t="str">
        <f t="shared" si="1"/>
        <v/>
      </c>
      <c r="R8" s="287" t="str">
        <f t="shared" si="2"/>
        <v/>
      </c>
      <c r="S8" s="288" t="str">
        <f t="shared" si="3"/>
        <v/>
      </c>
      <c r="T8" s="66" t="str">
        <f t="shared" ref="T8:T54" si="5">IF(OR(L8="Disqualified",L8=""),"",RANK(L8,$L$7:$L$54,1))</f>
        <v/>
      </c>
      <c r="U8" s="67" t="str">
        <f t="shared" ref="U8:U54" si="6">IF(L8="Disqualified",MAX($T$7:$T$54)+1,T8)</f>
        <v/>
      </c>
      <c r="V8" s="66" t="str">
        <f t="shared" ref="V8:V54" si="7">IF(OR($M8="Disqualified",$M8=""),"",RANK($M8,$M$7:$M$54,1))</f>
        <v/>
      </c>
      <c r="W8" s="67" t="str">
        <f t="shared" ref="W8:W54" si="8">IF($M8="Disqualified",MAX($V$7:$V$54)+1,V8)</f>
        <v/>
      </c>
      <c r="X8" s="66" t="str">
        <f t="shared" ref="X8:X54" si="9">IF(OR($N8="Disqualified",$N8=""),"",RANK($N8,$N$7:$N$54,1))</f>
        <v/>
      </c>
      <c r="Y8" s="67" t="str">
        <f t="shared" ref="Y8:Y54" si="10">IF($N8="Disqualified",MAX($X$7:$X$54)+1,X8)</f>
        <v/>
      </c>
      <c r="Z8" s="66" t="str">
        <f t="shared" ref="Z8:Z54" si="11">IF(OR($O8="Disqualified",$O8=""),"",RANK($O8,$O$7:$O$54,1))</f>
        <v/>
      </c>
      <c r="AA8" s="67" t="str">
        <f t="shared" ref="AA8:AA54" si="12">IF($O8="Disqualified",MAX($Z$7:$Z$54)+1,Z8)</f>
        <v/>
      </c>
      <c r="AB8" s="69" t="str">
        <f t="shared" ref="AB8:AB54" si="13">IF(OR($P8="Disqualified",$P8=""),"",RANK($P8,$P$7:$P$54,1))</f>
        <v/>
      </c>
      <c r="AC8" s="69" t="str">
        <f t="shared" ref="AC8:AC54" si="14">IF($P8="Disqualified",MAX($AB$7:$AB$54)+1,AB8)</f>
        <v/>
      </c>
      <c r="AD8" s="264" t="str">
        <f>IF(OR(J8&lt;&gt;"Finished",U8=""),"",(1-(L8-'Set UP'!$Z$13)/('Set UP'!$Z$13))*1000)</f>
        <v/>
      </c>
      <c r="AG8" s="18" t="str">
        <f>DQ_Codes!R5</f>
        <v>DQ3</v>
      </c>
      <c r="AH8" s="18" t="str">
        <f>VLOOKUP(VALUE(MID(AG8,3,LEN(AG8)-2)),DQ_Codes!A:B,2)</f>
        <v xml:space="preserve">Competitors may not be permitted to start in an event if they are late reporting to the marshalling area. </v>
      </c>
    </row>
    <row r="9" spans="1:34" ht="15" x14ac:dyDescent="0.2">
      <c r="A9" s="1"/>
      <c r="B9" s="2">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65"/>
      <c r="G9" s="268"/>
      <c r="H9" s="268"/>
      <c r="I9" s="73" t="str">
        <f t="shared" si="0"/>
        <v/>
      </c>
      <c r="J9" s="70"/>
      <c r="K9" s="25"/>
      <c r="L9" s="3" t="str">
        <f t="shared" si="4"/>
        <v/>
      </c>
      <c r="M9" s="76" t="str">
        <f>IF('Set UP'!K9&lt;&gt;1,"",$L9)</f>
        <v/>
      </c>
      <c r="N9" s="76" t="str">
        <f>IF('Set UP'!K9&lt;&gt;2,"",$L9)</f>
        <v/>
      </c>
      <c r="O9" s="76" t="str">
        <f>IF('Set UP'!F9&lt;&gt;"F","",$L9)</f>
        <v/>
      </c>
      <c r="P9" s="257" t="str">
        <f>IF('Set UP'!F9&lt;&gt;"NS","",$L9)</f>
        <v/>
      </c>
      <c r="Q9" s="19" t="str">
        <f t="shared" si="1"/>
        <v/>
      </c>
      <c r="R9" s="287" t="str">
        <f t="shared" si="2"/>
        <v/>
      </c>
      <c r="S9" s="288" t="str">
        <f t="shared" si="3"/>
        <v/>
      </c>
      <c r="T9" s="66" t="str">
        <f t="shared" si="5"/>
        <v/>
      </c>
      <c r="U9" s="67" t="str">
        <f t="shared" si="6"/>
        <v/>
      </c>
      <c r="V9" s="66" t="str">
        <f t="shared" si="7"/>
        <v/>
      </c>
      <c r="W9" s="67" t="str">
        <f t="shared" si="8"/>
        <v/>
      </c>
      <c r="X9" s="66" t="str">
        <f t="shared" si="9"/>
        <v/>
      </c>
      <c r="Y9" s="67" t="str">
        <f t="shared" si="10"/>
        <v/>
      </c>
      <c r="Z9" s="66" t="str">
        <f t="shared" si="11"/>
        <v/>
      </c>
      <c r="AA9" s="67" t="str">
        <f t="shared" si="12"/>
        <v/>
      </c>
      <c r="AB9" s="69" t="str">
        <f t="shared" si="13"/>
        <v/>
      </c>
      <c r="AC9" s="69" t="str">
        <f t="shared" si="14"/>
        <v/>
      </c>
      <c r="AD9" s="264" t="str">
        <f>IF(OR(J9&lt;&gt;"Finished",U9=""),"",(1-(L9-'Set UP'!$Z$13)/('Set UP'!$Z$13))*1000)</f>
        <v/>
      </c>
      <c r="AG9" s="18" t="str">
        <f>DQ_Codes!R6</f>
        <v>DQ4</v>
      </c>
      <c r="AH9" s="18" t="str">
        <f>VLOOKUP(VALUE(MID(AG9,3,LEN(AG9)-2)),DQ_Codes!A:B,2)</f>
        <v xml:space="preserve">A competitor or team absent from the start of an event shall be disqualified </v>
      </c>
    </row>
    <row r="10" spans="1:34" ht="15" x14ac:dyDescent="0.2">
      <c r="A10" s="1"/>
      <c r="B10" s="2">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65"/>
      <c r="G10" s="268"/>
      <c r="H10" s="268"/>
      <c r="I10" s="73" t="str">
        <f t="shared" si="0"/>
        <v/>
      </c>
      <c r="J10" s="70"/>
      <c r="K10" s="25"/>
      <c r="L10" s="3" t="str">
        <f t="shared" si="4"/>
        <v/>
      </c>
      <c r="M10" s="76" t="str">
        <f>IF('Set UP'!K10&lt;&gt;1,"",$L10)</f>
        <v/>
      </c>
      <c r="N10" s="76" t="str">
        <f>IF('Set UP'!K10&lt;&gt;2,"",$L10)</f>
        <v/>
      </c>
      <c r="O10" s="76" t="str">
        <f>IF('Set UP'!F10&lt;&gt;"F","",$L10)</f>
        <v/>
      </c>
      <c r="P10" s="257" t="str">
        <f>IF('Set UP'!F10&lt;&gt;"NS","",$L10)</f>
        <v/>
      </c>
      <c r="Q10" s="19" t="str">
        <f t="shared" si="1"/>
        <v/>
      </c>
      <c r="R10" s="287" t="str">
        <f t="shared" si="2"/>
        <v/>
      </c>
      <c r="S10" s="288" t="str">
        <f t="shared" si="3"/>
        <v/>
      </c>
      <c r="T10" s="66" t="str">
        <f t="shared" si="5"/>
        <v/>
      </c>
      <c r="U10" s="67" t="str">
        <f t="shared" si="6"/>
        <v/>
      </c>
      <c r="V10" s="66" t="str">
        <f t="shared" si="7"/>
        <v/>
      </c>
      <c r="W10" s="67" t="str">
        <f t="shared" si="8"/>
        <v/>
      </c>
      <c r="X10" s="66" t="str">
        <f t="shared" si="9"/>
        <v/>
      </c>
      <c r="Y10" s="67" t="str">
        <f t="shared" si="10"/>
        <v/>
      </c>
      <c r="Z10" s="66" t="str">
        <f t="shared" si="11"/>
        <v/>
      </c>
      <c r="AA10" s="67" t="str">
        <f t="shared" si="12"/>
        <v/>
      </c>
      <c r="AB10" s="69" t="str">
        <f t="shared" si="13"/>
        <v/>
      </c>
      <c r="AC10" s="69" t="str">
        <f t="shared" si="14"/>
        <v/>
      </c>
      <c r="AD10" s="264" t="str">
        <f>IF(OR(J10&lt;&gt;"Finished",U10=""),"",(1-(L10-'Set UP'!$Z$13)/('Set UP'!$Z$13))*1000)</f>
        <v/>
      </c>
      <c r="AG10" s="18" t="str">
        <f>DQ_Codes!R7</f>
        <v>DQ5</v>
      </c>
      <c r="AH10" s="18" t="str">
        <f>VLOOKUP(VALUE(MID(AG10,3,LEN(AG10)-2)),DQ_Codes!A:B,2)</f>
        <v xml:space="preserve">Activities that result in wilful damage to the venue sites, accommodation sites or the property of others will result in disqualification of the individuals involved from competition. </v>
      </c>
    </row>
    <row r="11" spans="1:34" ht="15" x14ac:dyDescent="0.2">
      <c r="A11" s="1"/>
      <c r="B11" s="2">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65"/>
      <c r="G11" s="268"/>
      <c r="H11" s="268"/>
      <c r="I11" s="73" t="str">
        <f t="shared" si="0"/>
        <v/>
      </c>
      <c r="J11" s="70"/>
      <c r="K11" s="25"/>
      <c r="L11" s="3" t="str">
        <f t="shared" si="4"/>
        <v/>
      </c>
      <c r="M11" s="76" t="str">
        <f>IF('Set UP'!K11&lt;&gt;1,"",$L11)</f>
        <v/>
      </c>
      <c r="N11" s="76" t="str">
        <f>IF('Set UP'!K11&lt;&gt;2,"",$L11)</f>
        <v/>
      </c>
      <c r="O11" s="76" t="str">
        <f>IF('Set UP'!F11&lt;&gt;"F","",$L11)</f>
        <v/>
      </c>
      <c r="P11" s="257" t="str">
        <f>IF('Set UP'!F11&lt;&gt;"NS","",$L11)</f>
        <v/>
      </c>
      <c r="Q11" s="19" t="str">
        <f t="shared" si="1"/>
        <v/>
      </c>
      <c r="R11" s="287" t="str">
        <f t="shared" si="2"/>
        <v/>
      </c>
      <c r="S11" s="288" t="str">
        <f t="shared" si="3"/>
        <v/>
      </c>
      <c r="T11" s="66" t="str">
        <f t="shared" si="5"/>
        <v/>
      </c>
      <c r="U11" s="67" t="str">
        <f t="shared" si="6"/>
        <v/>
      </c>
      <c r="V11" s="66" t="str">
        <f t="shared" si="7"/>
        <v/>
      </c>
      <c r="W11" s="67" t="str">
        <f t="shared" si="8"/>
        <v/>
      </c>
      <c r="X11" s="66" t="str">
        <f t="shared" si="9"/>
        <v/>
      </c>
      <c r="Y11" s="67" t="str">
        <f t="shared" si="10"/>
        <v/>
      </c>
      <c r="Z11" s="66" t="str">
        <f t="shared" si="11"/>
        <v/>
      </c>
      <c r="AA11" s="67" t="str">
        <f t="shared" si="12"/>
        <v/>
      </c>
      <c r="AB11" s="69" t="str">
        <f t="shared" si="13"/>
        <v/>
      </c>
      <c r="AC11" s="69" t="str">
        <f t="shared" si="14"/>
        <v/>
      </c>
      <c r="AD11" s="264" t="str">
        <f>IF(OR(J11&lt;&gt;"Finished",U11=""),"",(1-(L11-'Set UP'!$Z$13)/('Set UP'!$Z$13))*1000)</f>
        <v/>
      </c>
      <c r="AG11" s="18" t="str">
        <f>DQ_Codes!R8</f>
        <v>DQ6</v>
      </c>
      <c r="AH11" s="18" t="str">
        <f>VLOOKUP(VALUE(MID(AG11,3,LEN(AG11)-2)),DQ_Codes!A:B,2)</f>
        <v xml:space="preserve">Abuse of officials may result in disqualification from the competition. </v>
      </c>
    </row>
    <row r="12" spans="1:34" ht="15" x14ac:dyDescent="0.2">
      <c r="A12" s="1"/>
      <c r="B12" s="2">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65"/>
      <c r="G12" s="268"/>
      <c r="H12" s="268"/>
      <c r="I12" s="73" t="str">
        <f t="shared" si="0"/>
        <v/>
      </c>
      <c r="J12" s="70"/>
      <c r="K12" s="25"/>
      <c r="L12" s="3" t="str">
        <f t="shared" si="4"/>
        <v/>
      </c>
      <c r="M12" s="76" t="str">
        <f>IF('Set UP'!K12&lt;&gt;1,"",$L12)</f>
        <v/>
      </c>
      <c r="N12" s="76" t="str">
        <f>IF('Set UP'!K12&lt;&gt;2,"",$L12)</f>
        <v/>
      </c>
      <c r="O12" s="76" t="str">
        <f>IF('Set UP'!F12&lt;&gt;"F","",$L12)</f>
        <v/>
      </c>
      <c r="P12" s="257" t="str">
        <f>IF('Set UP'!F12&lt;&gt;"NS","",$L12)</f>
        <v/>
      </c>
      <c r="Q12" s="19" t="str">
        <f t="shared" si="1"/>
        <v/>
      </c>
      <c r="R12" s="287" t="str">
        <f t="shared" si="2"/>
        <v/>
      </c>
      <c r="S12" s="288" t="str">
        <f t="shared" si="3"/>
        <v/>
      </c>
      <c r="T12" s="66" t="str">
        <f t="shared" si="5"/>
        <v/>
      </c>
      <c r="U12" s="67" t="str">
        <f t="shared" si="6"/>
        <v/>
      </c>
      <c r="V12" s="66" t="str">
        <f t="shared" si="7"/>
        <v/>
      </c>
      <c r="W12" s="67" t="str">
        <f t="shared" si="8"/>
        <v/>
      </c>
      <c r="X12" s="66" t="str">
        <f t="shared" si="9"/>
        <v/>
      </c>
      <c r="Y12" s="67" t="str">
        <f t="shared" si="10"/>
        <v/>
      </c>
      <c r="Z12" s="66" t="str">
        <f t="shared" si="11"/>
        <v/>
      </c>
      <c r="AA12" s="67" t="str">
        <f t="shared" si="12"/>
        <v/>
      </c>
      <c r="AB12" s="69" t="str">
        <f t="shared" si="13"/>
        <v/>
      </c>
      <c r="AC12" s="69" t="str">
        <f t="shared" si="14"/>
        <v/>
      </c>
      <c r="AD12" s="264" t="str">
        <f>IF(OR(J12&lt;&gt;"Finished",U12=""),"",(1-(L12-'Set UP'!$Z$13)/('Set UP'!$Z$13))*1000)</f>
        <v/>
      </c>
      <c r="AG12" s="18" t="str">
        <f>DQ_Codes!R9</f>
        <v>DQ7</v>
      </c>
      <c r="AH12" s="18" t="str">
        <f>VLOOKUP(VALUE(MID(AG12,3,LEN(AG12)-2)),DQ_Codes!A:B,2)</f>
        <v xml:space="preserve">Using sticky, tacky or adhesive substances (liquid, solid or aerosol) on hands or feet, or on the manikin or rescue tube to improve grip or push off the bottom of the pool. </v>
      </c>
    </row>
    <row r="13" spans="1:34" ht="15" x14ac:dyDescent="0.2">
      <c r="A13" s="1"/>
      <c r="B13" s="2">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65"/>
      <c r="G13" s="268"/>
      <c r="H13" s="268"/>
      <c r="I13" s="73" t="str">
        <f t="shared" si="0"/>
        <v/>
      </c>
      <c r="J13" s="70"/>
      <c r="K13" s="25"/>
      <c r="L13" s="3" t="str">
        <f t="shared" si="4"/>
        <v/>
      </c>
      <c r="M13" s="76" t="str">
        <f>IF('Set UP'!K13&lt;&gt;1,"",$L13)</f>
        <v/>
      </c>
      <c r="N13" s="76" t="str">
        <f>IF('Set UP'!K13&lt;&gt;2,"",$L13)</f>
        <v/>
      </c>
      <c r="O13" s="76" t="str">
        <f>IF('Set UP'!F13&lt;&gt;"F","",$L13)</f>
        <v/>
      </c>
      <c r="P13" s="257" t="str">
        <f>IF('Set UP'!F13&lt;&gt;"NS","",$L13)</f>
        <v/>
      </c>
      <c r="Q13" s="19" t="str">
        <f t="shared" si="1"/>
        <v/>
      </c>
      <c r="R13" s="287" t="str">
        <f t="shared" si="2"/>
        <v/>
      </c>
      <c r="S13" s="288" t="str">
        <f t="shared" si="3"/>
        <v/>
      </c>
      <c r="T13" s="66" t="str">
        <f t="shared" si="5"/>
        <v/>
      </c>
      <c r="U13" s="67" t="str">
        <f t="shared" si="6"/>
        <v/>
      </c>
      <c r="V13" s="66" t="str">
        <f t="shared" si="7"/>
        <v/>
      </c>
      <c r="W13" s="67" t="str">
        <f t="shared" si="8"/>
        <v/>
      </c>
      <c r="X13" s="66" t="str">
        <f t="shared" si="9"/>
        <v/>
      </c>
      <c r="Y13" s="67" t="str">
        <f t="shared" si="10"/>
        <v/>
      </c>
      <c r="Z13" s="66" t="str">
        <f t="shared" si="11"/>
        <v/>
      </c>
      <c r="AA13" s="67" t="str">
        <f t="shared" si="12"/>
        <v/>
      </c>
      <c r="AB13" s="69" t="str">
        <f t="shared" si="13"/>
        <v/>
      </c>
      <c r="AC13" s="69" t="str">
        <f t="shared" si="14"/>
        <v/>
      </c>
      <c r="AD13" s="264" t="str">
        <f>IF(OR(J13&lt;&gt;"Finished",U13=""),"",(1-(L13-'Set UP'!$Z$13)/('Set UP'!$Z$13))*1000)</f>
        <v/>
      </c>
      <c r="AG13" s="18" t="str">
        <f>DQ_Codes!R10</f>
        <v>DQ8</v>
      </c>
      <c r="AH13" s="18" t="str">
        <f>VLOOKUP(VALUE(MID(AG13,3,LEN(AG13)-2)),DQ_Codes!A:B,2)</f>
        <v xml:space="preserve">Competitors shall not take assistance from the pool bottom except where specifically allowed (e.g., 4 x 50 m Obstacle Relay, 4 x 25 m Manikin Carry Relay, 4 x 50 m Swim and 50 m Tow Relay). </v>
      </c>
    </row>
    <row r="14" spans="1:34" ht="15" x14ac:dyDescent="0.2">
      <c r="A14" s="1"/>
      <c r="B14" s="2">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65"/>
      <c r="G14" s="268"/>
      <c r="H14" s="268"/>
      <c r="I14" s="73" t="str">
        <f t="shared" si="0"/>
        <v/>
      </c>
      <c r="J14" s="70"/>
      <c r="K14" s="25"/>
      <c r="L14" s="3" t="str">
        <f t="shared" si="4"/>
        <v/>
      </c>
      <c r="M14" s="76" t="str">
        <f>IF('Set UP'!K14&lt;&gt;1,"",$L14)</f>
        <v/>
      </c>
      <c r="N14" s="76" t="str">
        <f>IF('Set UP'!K14&lt;&gt;2,"",$L14)</f>
        <v/>
      </c>
      <c r="O14" s="76" t="str">
        <f>IF('Set UP'!F14&lt;&gt;"F","",$L14)</f>
        <v/>
      </c>
      <c r="P14" s="257" t="str">
        <f>IF('Set UP'!F14&lt;&gt;"NS","",$L14)</f>
        <v/>
      </c>
      <c r="Q14" s="19" t="str">
        <f t="shared" si="1"/>
        <v/>
      </c>
      <c r="R14" s="287" t="str">
        <f t="shared" si="2"/>
        <v/>
      </c>
      <c r="S14" s="288" t="str">
        <f t="shared" si="3"/>
        <v/>
      </c>
      <c r="T14" s="66" t="str">
        <f t="shared" si="5"/>
        <v/>
      </c>
      <c r="U14" s="67" t="str">
        <f t="shared" si="6"/>
        <v/>
      </c>
      <c r="V14" s="66" t="str">
        <f t="shared" si="7"/>
        <v/>
      </c>
      <c r="W14" s="67" t="str">
        <f t="shared" si="8"/>
        <v/>
      </c>
      <c r="X14" s="66" t="str">
        <f t="shared" si="9"/>
        <v/>
      </c>
      <c r="Y14" s="67" t="str">
        <f t="shared" si="10"/>
        <v/>
      </c>
      <c r="Z14" s="66" t="str">
        <f t="shared" si="11"/>
        <v/>
      </c>
      <c r="AA14" s="67" t="str">
        <f t="shared" si="12"/>
        <v/>
      </c>
      <c r="AB14" s="69" t="str">
        <f t="shared" si="13"/>
        <v/>
      </c>
      <c r="AC14" s="69" t="str">
        <f t="shared" si="14"/>
        <v/>
      </c>
      <c r="AD14" s="264" t="str">
        <f>IF(OR(J14&lt;&gt;"Finished",U14=""),"",(1-(L14-'Set UP'!$Z$13)/('Set UP'!$Z$13))*1000)</f>
        <v/>
      </c>
      <c r="AG14" s="18" t="str">
        <f>DQ_Codes!R11</f>
        <v>DQ9</v>
      </c>
      <c r="AH14" s="18" t="str">
        <f>VLOOKUP(VALUE(MID(AG14,3,LEN(AG14)-2)),DQ_Codes!A:B,2)</f>
        <v>Leaving the water after an event before permission is given by the offcial</v>
      </c>
    </row>
    <row r="15" spans="1:34" ht="15" x14ac:dyDescent="0.2">
      <c r="A15" s="1"/>
      <c r="B15" s="2">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65"/>
      <c r="G15" s="268"/>
      <c r="H15" s="268"/>
      <c r="I15" s="73" t="str">
        <f t="shared" si="0"/>
        <v/>
      </c>
      <c r="J15" s="70"/>
      <c r="K15" s="25"/>
      <c r="L15" s="3" t="str">
        <f t="shared" si="4"/>
        <v/>
      </c>
      <c r="M15" s="76" t="str">
        <f>IF('Set UP'!K15&lt;&gt;1,"",$L15)</f>
        <v/>
      </c>
      <c r="N15" s="76" t="str">
        <f>IF('Set UP'!K15&lt;&gt;2,"",$L15)</f>
        <v/>
      </c>
      <c r="O15" s="76" t="str">
        <f>IF('Set UP'!F15&lt;&gt;"F","",$L15)</f>
        <v/>
      </c>
      <c r="P15" s="257" t="str">
        <f>IF('Set UP'!F15&lt;&gt;"NS","",$L15)</f>
        <v/>
      </c>
      <c r="Q15" s="19" t="str">
        <f t="shared" si="1"/>
        <v/>
      </c>
      <c r="R15" s="287" t="str">
        <f t="shared" si="2"/>
        <v/>
      </c>
      <c r="S15" s="288" t="str">
        <f t="shared" si="3"/>
        <v/>
      </c>
      <c r="T15" s="66" t="str">
        <f t="shared" si="5"/>
        <v/>
      </c>
      <c r="U15" s="67" t="str">
        <f t="shared" si="6"/>
        <v/>
      </c>
      <c r="V15" s="66" t="str">
        <f t="shared" si="7"/>
        <v/>
      </c>
      <c r="W15" s="67" t="str">
        <f t="shared" si="8"/>
        <v/>
      </c>
      <c r="X15" s="66" t="str">
        <f t="shared" si="9"/>
        <v/>
      </c>
      <c r="Y15" s="67" t="str">
        <f t="shared" si="10"/>
        <v/>
      </c>
      <c r="Z15" s="66" t="str">
        <f t="shared" si="11"/>
        <v/>
      </c>
      <c r="AA15" s="67" t="str">
        <f t="shared" si="12"/>
        <v/>
      </c>
      <c r="AB15" s="69" t="str">
        <f t="shared" si="13"/>
        <v/>
      </c>
      <c r="AC15" s="69" t="str">
        <f t="shared" si="14"/>
        <v/>
      </c>
      <c r="AD15" s="264" t="str">
        <f>IF(OR(J15&lt;&gt;"Finished",U15=""),"",(1-(L15-'Set UP'!$Z$13)/('Set UP'!$Z$13))*1000)</f>
        <v/>
      </c>
      <c r="AG15" s="18" t="str">
        <f>DQ_Codes!R12</f>
        <v>DQ10</v>
      </c>
      <c r="AH15" s="18" t="str">
        <f>VLOOKUP(VALUE(MID(AG15,3,LEN(AG15)-2)),DQ_Codes!A:B,2)</f>
        <v>All competitors who start (i.e., commence a starting motion) before the starting signal has been given shall be disqualified</v>
      </c>
    </row>
    <row r="16" spans="1:34" ht="15" x14ac:dyDescent="0.2">
      <c r="A16" s="1"/>
      <c r="B16" s="2">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65"/>
      <c r="G16" s="268"/>
      <c r="H16" s="268"/>
      <c r="I16" s="73" t="str">
        <f t="shared" si="0"/>
        <v/>
      </c>
      <c r="J16" s="70"/>
      <c r="K16" s="25"/>
      <c r="L16" s="3" t="str">
        <f t="shared" si="4"/>
        <v/>
      </c>
      <c r="M16" s="76" t="str">
        <f>IF('Set UP'!K16&lt;&gt;1,"",$L16)</f>
        <v/>
      </c>
      <c r="N16" s="76" t="str">
        <f>IF('Set UP'!K16&lt;&gt;2,"",$L16)</f>
        <v/>
      </c>
      <c r="O16" s="76" t="str">
        <f>IF('Set UP'!F16&lt;&gt;"F","",$L16)</f>
        <v/>
      </c>
      <c r="P16" s="257" t="str">
        <f>IF('Set UP'!F16&lt;&gt;"NS","",$L16)</f>
        <v/>
      </c>
      <c r="Q16" s="19" t="str">
        <f t="shared" si="1"/>
        <v/>
      </c>
      <c r="R16" s="287" t="str">
        <f t="shared" si="2"/>
        <v/>
      </c>
      <c r="S16" s="288" t="str">
        <f t="shared" si="3"/>
        <v/>
      </c>
      <c r="T16" s="66" t="str">
        <f t="shared" si="5"/>
        <v/>
      </c>
      <c r="U16" s="67" t="str">
        <f t="shared" si="6"/>
        <v/>
      </c>
      <c r="V16" s="66" t="str">
        <f t="shared" si="7"/>
        <v/>
      </c>
      <c r="W16" s="67" t="str">
        <f t="shared" si="8"/>
        <v/>
      </c>
      <c r="X16" s="66" t="str">
        <f t="shared" si="9"/>
        <v/>
      </c>
      <c r="Y16" s="67" t="str">
        <f t="shared" si="10"/>
        <v/>
      </c>
      <c r="Z16" s="66" t="str">
        <f t="shared" si="11"/>
        <v/>
      </c>
      <c r="AA16" s="67" t="str">
        <f t="shared" si="12"/>
        <v/>
      </c>
      <c r="AB16" s="69" t="str">
        <f t="shared" si="13"/>
        <v/>
      </c>
      <c r="AC16" s="69" t="str">
        <f t="shared" si="14"/>
        <v/>
      </c>
      <c r="AD16" s="264" t="str">
        <f>IF(OR(J16&lt;&gt;"Finished",U16=""),"",(1-(L16-'Set UP'!$Z$13)/('Set UP'!$Z$13))*1000)</f>
        <v/>
      </c>
      <c r="AG16" s="18" t="str">
        <f>DQ_Codes!R13</f>
        <v>DQ11</v>
      </c>
      <c r="AH16" s="18" t="str">
        <f>VLOOKUP(VALUE(MID(AG16,3,LEN(AG16)-2)),DQ_Codes!A:B,2)</f>
        <v>Passing over an obstacle without immediately returning over or under that obstacle and then passing under it.</v>
      </c>
    </row>
    <row r="17" spans="1:34" ht="15" x14ac:dyDescent="0.2">
      <c r="A17" s="1"/>
      <c r="B17" s="2">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65"/>
      <c r="G17" s="268"/>
      <c r="H17" s="268"/>
      <c r="I17" s="73" t="str">
        <f t="shared" si="0"/>
        <v/>
      </c>
      <c r="J17" s="70"/>
      <c r="K17" s="25"/>
      <c r="L17" s="3" t="str">
        <f t="shared" si="4"/>
        <v/>
      </c>
      <c r="M17" s="76" t="str">
        <f>IF('Set UP'!K17&lt;&gt;1,"",$L17)</f>
        <v/>
      </c>
      <c r="N17" s="76" t="str">
        <f>IF('Set UP'!K17&lt;&gt;2,"",$L17)</f>
        <v/>
      </c>
      <c r="O17" s="76" t="str">
        <f>IF('Set UP'!F17&lt;&gt;"F","",$L17)</f>
        <v/>
      </c>
      <c r="P17" s="257" t="str">
        <f>IF('Set UP'!F17&lt;&gt;"NS","",$L17)</f>
        <v/>
      </c>
      <c r="Q17" s="19" t="str">
        <f t="shared" si="1"/>
        <v/>
      </c>
      <c r="R17" s="287" t="str">
        <f t="shared" si="2"/>
        <v/>
      </c>
      <c r="S17" s="288" t="str">
        <f t="shared" si="3"/>
        <v/>
      </c>
      <c r="T17" s="66" t="str">
        <f t="shared" si="5"/>
        <v/>
      </c>
      <c r="U17" s="67" t="str">
        <f t="shared" si="6"/>
        <v/>
      </c>
      <c r="V17" s="66" t="str">
        <f t="shared" si="7"/>
        <v/>
      </c>
      <c r="W17" s="67" t="str">
        <f t="shared" si="8"/>
        <v/>
      </c>
      <c r="X17" s="66" t="str">
        <f t="shared" si="9"/>
        <v/>
      </c>
      <c r="Y17" s="67" t="str">
        <f t="shared" si="10"/>
        <v/>
      </c>
      <c r="Z17" s="66" t="str">
        <f t="shared" si="11"/>
        <v/>
      </c>
      <c r="AA17" s="67" t="str">
        <f t="shared" si="12"/>
        <v/>
      </c>
      <c r="AB17" s="69" t="str">
        <f t="shared" si="13"/>
        <v/>
      </c>
      <c r="AC17" s="69" t="str">
        <f t="shared" si="14"/>
        <v/>
      </c>
      <c r="AD17" s="264" t="str">
        <f>IF(OR(J17&lt;&gt;"Finished",U17=""),"",(1-(L17-'Set UP'!$Z$13)/('Set UP'!$Z$13))*1000)</f>
        <v/>
      </c>
      <c r="AG17" s="18" t="str">
        <f>DQ_Codes!R14</f>
        <v>DQ12</v>
      </c>
      <c r="AH17" s="18" t="str">
        <f>VLOOKUP(VALUE(MID(AG17,3,LEN(AG17)-2)),DQ_Codes!A:B,2)</f>
        <v>Failure to surface after the dive entry or after a turn.</v>
      </c>
    </row>
    <row r="18" spans="1:34" ht="15" x14ac:dyDescent="0.2">
      <c r="A18" s="1"/>
      <c r="B18" s="2">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65"/>
      <c r="G18" s="268"/>
      <c r="H18" s="268"/>
      <c r="I18" s="73" t="str">
        <f t="shared" si="0"/>
        <v/>
      </c>
      <c r="J18" s="70"/>
      <c r="K18" s="25"/>
      <c r="L18" s="3" t="str">
        <f t="shared" si="4"/>
        <v/>
      </c>
      <c r="M18" s="76" t="str">
        <f>IF('Set UP'!K18&lt;&gt;1,"",$L18)</f>
        <v/>
      </c>
      <c r="N18" s="76" t="str">
        <f>IF('Set UP'!K18&lt;&gt;2,"",$L18)</f>
        <v/>
      </c>
      <c r="O18" s="76" t="str">
        <f>IF('Set UP'!F18&lt;&gt;"F","",$L18)</f>
        <v/>
      </c>
      <c r="P18" s="257" t="str">
        <f>IF('Set UP'!F18&lt;&gt;"NS","",$L18)</f>
        <v/>
      </c>
      <c r="Q18" s="19" t="str">
        <f t="shared" si="1"/>
        <v/>
      </c>
      <c r="R18" s="287" t="str">
        <f t="shared" si="2"/>
        <v/>
      </c>
      <c r="S18" s="288" t="str">
        <f t="shared" si="3"/>
        <v/>
      </c>
      <c r="T18" s="66" t="str">
        <f t="shared" si="5"/>
        <v/>
      </c>
      <c r="U18" s="67" t="str">
        <f t="shared" si="6"/>
        <v/>
      </c>
      <c r="V18" s="66" t="str">
        <f t="shared" si="7"/>
        <v/>
      </c>
      <c r="W18" s="67" t="str">
        <f t="shared" si="8"/>
        <v/>
      </c>
      <c r="X18" s="66" t="str">
        <f t="shared" si="9"/>
        <v/>
      </c>
      <c r="Y18" s="67" t="str">
        <f t="shared" si="10"/>
        <v/>
      </c>
      <c r="Z18" s="66" t="str">
        <f t="shared" si="11"/>
        <v/>
      </c>
      <c r="AA18" s="67" t="str">
        <f t="shared" si="12"/>
        <v/>
      </c>
      <c r="AB18" s="69" t="str">
        <f t="shared" si="13"/>
        <v/>
      </c>
      <c r="AC18" s="69" t="str">
        <f t="shared" si="14"/>
        <v/>
      </c>
      <c r="AD18" s="264" t="str">
        <f>IF(OR(J18&lt;&gt;"Finished",U18=""),"",(1-(L18-'Set UP'!$Z$13)/('Set UP'!$Z$13))*1000)</f>
        <v/>
      </c>
      <c r="AG18" s="18" t="str">
        <f>DQ_Codes!R15</f>
        <v>DQ13</v>
      </c>
      <c r="AH18" s="18" t="str">
        <f>VLOOKUP(VALUE(MID(AG18,3,LEN(AG18)-2)),DQ_Codes!A:B,2)</f>
        <v>Failure to surface after each obstacle.</v>
      </c>
    </row>
    <row r="19" spans="1:34" ht="15" x14ac:dyDescent="0.2">
      <c r="A19" s="1"/>
      <c r="B19" s="2">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65"/>
      <c r="G19" s="268"/>
      <c r="H19" s="268"/>
      <c r="I19" s="73" t="str">
        <f t="shared" si="0"/>
        <v/>
      </c>
      <c r="J19" s="70"/>
      <c r="K19" s="25"/>
      <c r="L19" s="3" t="str">
        <f t="shared" si="4"/>
        <v/>
      </c>
      <c r="M19" s="76" t="str">
        <f>IF('Set UP'!K19&lt;&gt;1,"",$L19)</f>
        <v/>
      </c>
      <c r="N19" s="76" t="str">
        <f>IF('Set UP'!K19&lt;&gt;2,"",$L19)</f>
        <v/>
      </c>
      <c r="O19" s="76" t="str">
        <f>IF('Set UP'!F19&lt;&gt;"F","",$L19)</f>
        <v/>
      </c>
      <c r="P19" s="257" t="str">
        <f>IF('Set UP'!F19&lt;&gt;"NS","",$L19)</f>
        <v/>
      </c>
      <c r="Q19" s="19" t="str">
        <f t="shared" si="1"/>
        <v/>
      </c>
      <c r="R19" s="287" t="str">
        <f t="shared" si="2"/>
        <v/>
      </c>
      <c r="S19" s="288" t="str">
        <f t="shared" si="3"/>
        <v/>
      </c>
      <c r="T19" s="66" t="str">
        <f t="shared" si="5"/>
        <v/>
      </c>
      <c r="U19" s="67" t="str">
        <f t="shared" si="6"/>
        <v/>
      </c>
      <c r="V19" s="66" t="str">
        <f t="shared" si="7"/>
        <v/>
      </c>
      <c r="W19" s="67" t="str">
        <f t="shared" si="8"/>
        <v/>
      </c>
      <c r="X19" s="66" t="str">
        <f t="shared" si="9"/>
        <v/>
      </c>
      <c r="Y19" s="67" t="str">
        <f t="shared" si="10"/>
        <v/>
      </c>
      <c r="Z19" s="66" t="str">
        <f t="shared" si="11"/>
        <v/>
      </c>
      <c r="AA19" s="67" t="str">
        <f t="shared" si="12"/>
        <v/>
      </c>
      <c r="AB19" s="69" t="str">
        <f t="shared" si="13"/>
        <v/>
      </c>
      <c r="AC19" s="69" t="str">
        <f t="shared" si="14"/>
        <v/>
      </c>
      <c r="AD19" s="264" t="str">
        <f>IF(OR(J19&lt;&gt;"Finished",U19=""),"",(1-(L19-'Set UP'!$Z$13)/('Set UP'!$Z$13))*1000)</f>
        <v/>
      </c>
      <c r="AG19" s="18" t="str">
        <f>DQ_Codes!R16</f>
        <v>DQ14</v>
      </c>
      <c r="AH19" s="18" t="str">
        <f>VLOOKUP(VALUE(MID(AG19,3,LEN(AG19)-2)),DQ_Codes!A:B,2)</f>
        <v xml:space="preserve">Failure to touch the wall during the turn. </v>
      </c>
    </row>
    <row r="20" spans="1:34" ht="15" x14ac:dyDescent="0.2">
      <c r="A20" s="1"/>
      <c r="B20" s="2">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65"/>
      <c r="G20" s="268"/>
      <c r="H20" s="268"/>
      <c r="I20" s="73" t="str">
        <f t="shared" si="0"/>
        <v/>
      </c>
      <c r="J20" s="70"/>
      <c r="K20" s="25"/>
      <c r="L20" s="3" t="str">
        <f t="shared" si="4"/>
        <v/>
      </c>
      <c r="M20" s="76" t="str">
        <f>IF('Set UP'!K20&lt;&gt;1,"",$L20)</f>
        <v/>
      </c>
      <c r="N20" s="76" t="str">
        <f>IF('Set UP'!K20&lt;&gt;2,"",$L20)</f>
        <v/>
      </c>
      <c r="O20" s="76" t="str">
        <f>IF('Set UP'!F20&lt;&gt;"F","",$L20)</f>
        <v/>
      </c>
      <c r="P20" s="257" t="str">
        <f>IF('Set UP'!F20&lt;&gt;"NS","",$L20)</f>
        <v/>
      </c>
      <c r="Q20" s="19" t="str">
        <f t="shared" si="1"/>
        <v/>
      </c>
      <c r="R20" s="287" t="str">
        <f t="shared" si="2"/>
        <v/>
      </c>
      <c r="S20" s="288" t="str">
        <f t="shared" si="3"/>
        <v/>
      </c>
      <c r="T20" s="66" t="str">
        <f t="shared" si="5"/>
        <v/>
      </c>
      <c r="U20" s="67" t="str">
        <f t="shared" si="6"/>
        <v/>
      </c>
      <c r="V20" s="66" t="str">
        <f t="shared" si="7"/>
        <v/>
      </c>
      <c r="W20" s="67" t="str">
        <f t="shared" si="8"/>
        <v/>
      </c>
      <c r="X20" s="66" t="str">
        <f t="shared" si="9"/>
        <v/>
      </c>
      <c r="Y20" s="67" t="str">
        <f t="shared" si="10"/>
        <v/>
      </c>
      <c r="Z20" s="66" t="str">
        <f t="shared" si="11"/>
        <v/>
      </c>
      <c r="AA20" s="67" t="str">
        <f t="shared" si="12"/>
        <v/>
      </c>
      <c r="AB20" s="69" t="str">
        <f t="shared" si="13"/>
        <v/>
      </c>
      <c r="AC20" s="69" t="str">
        <f t="shared" si="14"/>
        <v/>
      </c>
      <c r="AD20" s="264" t="str">
        <f>IF(OR(J20&lt;&gt;"Finished",U20=""),"",(1-(L20-'Set UP'!$Z$13)/('Set UP'!$Z$13))*1000)</f>
        <v/>
      </c>
      <c r="AG20" s="18" t="str">
        <f>DQ_Codes!R17</f>
        <v>DQ15</v>
      </c>
      <c r="AH20" s="18" t="str">
        <f>VLOOKUP(VALUE(MID(AG20,3,LEN(AG20)-2)),DQ_Codes!A:B,2)</f>
        <v xml:space="preserve">Failure to touch the finish wall. </v>
      </c>
    </row>
    <row r="21" spans="1:34" ht="15" x14ac:dyDescent="0.2">
      <c r="A21" s="1"/>
      <c r="B21" s="2">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65"/>
      <c r="G21" s="268"/>
      <c r="H21" s="268"/>
      <c r="I21" s="73" t="str">
        <f t="shared" si="0"/>
        <v/>
      </c>
      <c r="J21" s="70"/>
      <c r="K21" s="25"/>
      <c r="L21" s="3" t="str">
        <f t="shared" si="4"/>
        <v/>
      </c>
      <c r="M21" s="76" t="str">
        <f>IF('Set UP'!K21&lt;&gt;1,"",$L21)</f>
        <v/>
      </c>
      <c r="N21" s="76" t="str">
        <f>IF('Set UP'!K21&lt;&gt;2,"",$L21)</f>
        <v/>
      </c>
      <c r="O21" s="76" t="str">
        <f>IF('Set UP'!F21&lt;&gt;"F","",$L21)</f>
        <v/>
      </c>
      <c r="P21" s="257" t="str">
        <f>IF('Set UP'!F21&lt;&gt;"NS","",$L21)</f>
        <v/>
      </c>
      <c r="Q21" s="19" t="str">
        <f t="shared" si="1"/>
        <v/>
      </c>
      <c r="R21" s="287" t="str">
        <f t="shared" si="2"/>
        <v/>
      </c>
      <c r="S21" s="288" t="str">
        <f t="shared" si="3"/>
        <v/>
      </c>
      <c r="T21" s="66" t="str">
        <f t="shared" si="5"/>
        <v/>
      </c>
      <c r="U21" s="67" t="str">
        <f t="shared" si="6"/>
        <v/>
      </c>
      <c r="V21" s="66" t="str">
        <f t="shared" si="7"/>
        <v/>
      </c>
      <c r="W21" s="67" t="str">
        <f t="shared" si="8"/>
        <v/>
      </c>
      <c r="X21" s="66" t="str">
        <f t="shared" si="9"/>
        <v/>
      </c>
      <c r="Y21" s="67" t="str">
        <f t="shared" si="10"/>
        <v/>
      </c>
      <c r="Z21" s="66" t="str">
        <f t="shared" si="11"/>
        <v/>
      </c>
      <c r="AA21" s="67" t="str">
        <f t="shared" si="12"/>
        <v/>
      </c>
      <c r="AB21" s="69" t="str">
        <f t="shared" si="13"/>
        <v/>
      </c>
      <c r="AC21" s="69" t="str">
        <f t="shared" si="14"/>
        <v/>
      </c>
      <c r="AD21" s="264" t="str">
        <f>IF(OR(J21&lt;&gt;"Finished",U21=""),"",(1-(L21-'Set UP'!$Z$13)/('Set UP'!$Z$13))*1000)</f>
        <v/>
      </c>
      <c r="AG21" s="18" t="str">
        <f>DQ_Codes!R18</f>
        <v>DQ17</v>
      </c>
      <c r="AH21" s="18" t="str">
        <f>VLOOKUP(VALUE(MID(AG21,3,LEN(AG21)-2)),DQ_Codes!A:B,2)</f>
        <v xml:space="preserve">Taking assistance from any pool fitting (e.g., lane rope, steps, drains or underwater hockey fittings) when surfacing with the manikin – not including the bottom of the pool. </v>
      </c>
    </row>
    <row r="22" spans="1:34" ht="15" x14ac:dyDescent="0.2">
      <c r="A22" s="1"/>
      <c r="B22" s="2">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65"/>
      <c r="G22" s="268"/>
      <c r="H22" s="268"/>
      <c r="I22" s="73" t="str">
        <f t="shared" si="0"/>
        <v/>
      </c>
      <c r="J22" s="70"/>
      <c r="K22" s="25"/>
      <c r="L22" s="3" t="str">
        <f t="shared" si="4"/>
        <v/>
      </c>
      <c r="M22" s="76" t="str">
        <f>IF('Set UP'!K22&lt;&gt;1,"",$L22)</f>
        <v/>
      </c>
      <c r="N22" s="76" t="str">
        <f>IF('Set UP'!K22&lt;&gt;2,"",$L22)</f>
        <v/>
      </c>
      <c r="O22" s="76" t="str">
        <f>IF('Set UP'!F22&lt;&gt;"F","",$L22)</f>
        <v/>
      </c>
      <c r="P22" s="257" t="str">
        <f>IF('Set UP'!F22&lt;&gt;"NS","",$L22)</f>
        <v/>
      </c>
      <c r="Q22" s="19" t="str">
        <f t="shared" si="1"/>
        <v/>
      </c>
      <c r="R22" s="287" t="str">
        <f t="shared" si="2"/>
        <v/>
      </c>
      <c r="S22" s="288" t="str">
        <f t="shared" si="3"/>
        <v/>
      </c>
      <c r="T22" s="66" t="str">
        <f t="shared" si="5"/>
        <v/>
      </c>
      <c r="U22" s="67" t="str">
        <f t="shared" si="6"/>
        <v/>
      </c>
      <c r="V22" s="66" t="str">
        <f t="shared" si="7"/>
        <v/>
      </c>
      <c r="W22" s="67" t="str">
        <f t="shared" si="8"/>
        <v/>
      </c>
      <c r="X22" s="66" t="str">
        <f t="shared" si="9"/>
        <v/>
      </c>
      <c r="Y22" s="67" t="str">
        <f t="shared" si="10"/>
        <v/>
      </c>
      <c r="Z22" s="66" t="str">
        <f t="shared" si="11"/>
        <v/>
      </c>
      <c r="AA22" s="67" t="str">
        <f t="shared" si="12"/>
        <v/>
      </c>
      <c r="AB22" s="69" t="str">
        <f t="shared" si="13"/>
        <v/>
      </c>
      <c r="AC22" s="69" t="str">
        <f t="shared" si="14"/>
        <v/>
      </c>
      <c r="AD22" s="264" t="str">
        <f>IF(OR(J22&lt;&gt;"Finished",U22=""),"",(1-(L22-'Set UP'!$Z$13)/('Set UP'!$Z$13))*1000)</f>
        <v/>
      </c>
      <c r="AG22" s="18" t="str">
        <f>DQ_Codes!R19</f>
        <v>DQ40</v>
      </c>
      <c r="AH22" s="18" t="str">
        <f>VLOOKUP(VALUE(MID(AG22,3,LEN(AG22)-2)),DQ_Codes!A:B,2)</f>
        <v>One competitor repeating two or more legs of the event.</v>
      </c>
    </row>
    <row r="23" spans="1:34" ht="15" x14ac:dyDescent="0.2">
      <c r="A23" s="1"/>
      <c r="B23" s="2">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65"/>
      <c r="G23" s="268"/>
      <c r="H23" s="268"/>
      <c r="I23" s="73" t="str">
        <f t="shared" si="0"/>
        <v/>
      </c>
      <c r="J23" s="70"/>
      <c r="K23" s="25"/>
      <c r="L23" s="3" t="str">
        <f t="shared" si="4"/>
        <v/>
      </c>
      <c r="M23" s="76" t="str">
        <f>IF('Set UP'!K23&lt;&gt;1,"",$L23)</f>
        <v/>
      </c>
      <c r="N23" s="76" t="str">
        <f>IF('Set UP'!K23&lt;&gt;2,"",$L23)</f>
        <v/>
      </c>
      <c r="O23" s="76" t="str">
        <f>IF('Set UP'!F23&lt;&gt;"F","",$L23)</f>
        <v/>
      </c>
      <c r="P23" s="257" t="str">
        <f>IF('Set UP'!F23&lt;&gt;"NS","",$L23)</f>
        <v/>
      </c>
      <c r="Q23" s="19" t="str">
        <f t="shared" si="1"/>
        <v/>
      </c>
      <c r="R23" s="287" t="str">
        <f t="shared" si="2"/>
        <v/>
      </c>
      <c r="S23" s="288" t="str">
        <f t="shared" si="3"/>
        <v/>
      </c>
      <c r="T23" s="66" t="str">
        <f t="shared" si="5"/>
        <v/>
      </c>
      <c r="U23" s="67" t="str">
        <f t="shared" si="6"/>
        <v/>
      </c>
      <c r="V23" s="66" t="str">
        <f t="shared" si="7"/>
        <v/>
      </c>
      <c r="W23" s="67" t="str">
        <f t="shared" si="8"/>
        <v/>
      </c>
      <c r="X23" s="66" t="str">
        <f t="shared" si="9"/>
        <v/>
      </c>
      <c r="Y23" s="67" t="str">
        <f t="shared" si="10"/>
        <v/>
      </c>
      <c r="Z23" s="66" t="str">
        <f t="shared" si="11"/>
        <v/>
      </c>
      <c r="AA23" s="67" t="str">
        <f t="shared" si="12"/>
        <v/>
      </c>
      <c r="AB23" s="69" t="str">
        <f t="shared" si="13"/>
        <v/>
      </c>
      <c r="AC23" s="69" t="str">
        <f t="shared" si="14"/>
        <v/>
      </c>
      <c r="AD23" s="264" t="str">
        <f>IF(OR(J23&lt;&gt;"Finished",U23=""),"",(1-(L23-'Set UP'!$Z$13)/('Set UP'!$Z$13))*1000)</f>
        <v/>
      </c>
      <c r="AG23" s="18" t="str">
        <f>DQ_Codes!R20</f>
        <v>DQ41</v>
      </c>
      <c r="AH23" s="18" t="str">
        <f>VLOOKUP(VALUE(MID(AG23,3,LEN(AG23)-2)),DQ_Codes!A:B,2)</f>
        <v>Leaving the start before the previous competitor has touched the wall</v>
      </c>
    </row>
    <row r="24" spans="1:34" ht="15" x14ac:dyDescent="0.2">
      <c r="A24" s="1"/>
      <c r="B24" s="2">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65"/>
      <c r="G24" s="268"/>
      <c r="H24" s="268"/>
      <c r="I24" s="73" t="str">
        <f t="shared" si="0"/>
        <v/>
      </c>
      <c r="J24" s="70"/>
      <c r="K24" s="25"/>
      <c r="L24" s="3" t="str">
        <f t="shared" si="4"/>
        <v/>
      </c>
      <c r="M24" s="76" t="str">
        <f>IF('Set UP'!K24&lt;&gt;1,"",$L24)</f>
        <v/>
      </c>
      <c r="N24" s="76" t="str">
        <f>IF('Set UP'!K24&lt;&gt;2,"",$L24)</f>
        <v/>
      </c>
      <c r="O24" s="76" t="str">
        <f>IF('Set UP'!F24&lt;&gt;"F","",$L24)</f>
        <v/>
      </c>
      <c r="P24" s="257" t="str">
        <f>IF('Set UP'!F24&lt;&gt;"NS","",$L24)</f>
        <v/>
      </c>
      <c r="Q24" s="19" t="str">
        <f t="shared" si="1"/>
        <v/>
      </c>
      <c r="R24" s="287" t="str">
        <f t="shared" si="2"/>
        <v/>
      </c>
      <c r="S24" s="288" t="str">
        <f t="shared" si="3"/>
        <v/>
      </c>
      <c r="T24" s="66" t="str">
        <f t="shared" si="5"/>
        <v/>
      </c>
      <c r="U24" s="67" t="str">
        <f t="shared" si="6"/>
        <v/>
      </c>
      <c r="V24" s="66" t="str">
        <f t="shared" si="7"/>
        <v/>
      </c>
      <c r="W24" s="67" t="str">
        <f t="shared" si="8"/>
        <v/>
      </c>
      <c r="X24" s="66" t="str">
        <f t="shared" si="9"/>
        <v/>
      </c>
      <c r="Y24" s="67" t="str">
        <f t="shared" si="10"/>
        <v/>
      </c>
      <c r="Z24" s="66" t="str">
        <f t="shared" si="11"/>
        <v/>
      </c>
      <c r="AA24" s="67" t="str">
        <f t="shared" si="12"/>
        <v/>
      </c>
      <c r="AB24" s="69" t="str">
        <f t="shared" si="13"/>
        <v/>
      </c>
      <c r="AC24" s="69" t="str">
        <f t="shared" si="14"/>
        <v/>
      </c>
      <c r="AD24" s="264" t="str">
        <f>IF(OR(J24&lt;&gt;"Finished",U24=""),"",(1-(L24-'Set UP'!$Z$13)/('Set UP'!$Z$13))*1000)</f>
        <v/>
      </c>
      <c r="AG24" s="18" t="str">
        <f>DQ_Codes!R21</f>
        <v>DQ50</v>
      </c>
      <c r="AH24" s="18" t="str">
        <f>VLOOKUP(VALUE(MID(AG24,3,LEN(AG24)-2)),DQ_Codes!A:B,2)</f>
        <v>A competitor re-entering the water after completing his or her leg of the relay</v>
      </c>
    </row>
    <row r="25" spans="1:34" ht="15" x14ac:dyDescent="0.2">
      <c r="A25" s="1"/>
      <c r="B25" s="2">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65"/>
      <c r="G25" s="268"/>
      <c r="H25" s="268"/>
      <c r="I25" s="73" t="str">
        <f t="shared" si="0"/>
        <v/>
      </c>
      <c r="J25" s="70"/>
      <c r="K25" s="25"/>
      <c r="L25" s="3" t="str">
        <f t="shared" si="4"/>
        <v/>
      </c>
      <c r="M25" s="76" t="str">
        <f>IF('Set UP'!K25&lt;&gt;1,"",$L25)</f>
        <v/>
      </c>
      <c r="N25" s="76" t="str">
        <f>IF('Set UP'!K25&lt;&gt;2,"",$L25)</f>
        <v/>
      </c>
      <c r="O25" s="76" t="str">
        <f>IF('Set UP'!F25&lt;&gt;"F","",$L25)</f>
        <v/>
      </c>
      <c r="P25" s="257" t="str">
        <f>IF('Set UP'!F25&lt;&gt;"NS","",$L25)</f>
        <v/>
      </c>
      <c r="Q25" s="19" t="str">
        <f t="shared" si="1"/>
        <v/>
      </c>
      <c r="R25" s="287" t="str">
        <f t="shared" si="2"/>
        <v/>
      </c>
      <c r="S25" s="288" t="str">
        <f t="shared" si="3"/>
        <v/>
      </c>
      <c r="T25" s="66" t="str">
        <f t="shared" si="5"/>
        <v/>
      </c>
      <c r="U25" s="67" t="str">
        <f t="shared" si="6"/>
        <v/>
      </c>
      <c r="V25" s="66" t="str">
        <f t="shared" si="7"/>
        <v/>
      </c>
      <c r="W25" s="67" t="str">
        <f t="shared" si="8"/>
        <v/>
      </c>
      <c r="X25" s="66" t="str">
        <f t="shared" si="9"/>
        <v/>
      </c>
      <c r="Y25" s="67" t="str">
        <f t="shared" si="10"/>
        <v/>
      </c>
      <c r="Z25" s="66" t="str">
        <f t="shared" si="11"/>
        <v/>
      </c>
      <c r="AA25" s="67" t="str">
        <f t="shared" si="12"/>
        <v/>
      </c>
      <c r="AB25" s="69" t="str">
        <f t="shared" si="13"/>
        <v/>
      </c>
      <c r="AC25" s="69" t="str">
        <f t="shared" si="14"/>
        <v/>
      </c>
      <c r="AD25" s="264" t="str">
        <f>IF(OR(J25&lt;&gt;"Finished",U25=""),"",(1-(L25-'Set UP'!$Z$13)/('Set UP'!$Z$13))*1000)</f>
        <v/>
      </c>
      <c r="AG25" s="18" t="str">
        <f>DQ_Codes!R22</f>
        <v>DQ101</v>
      </c>
      <c r="AH25" s="18" t="str">
        <f>VLOOKUP(VALUE(MID(AG25,3,LEN(AG25)-2)),DQ_Codes!A:B,2)</f>
        <v>Swimwear must conform to FINA standards</v>
      </c>
    </row>
    <row r="26" spans="1:34" ht="15" x14ac:dyDescent="0.2">
      <c r="A26" s="1"/>
      <c r="B26" s="2">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65"/>
      <c r="G26" s="268"/>
      <c r="H26" s="268"/>
      <c r="I26" s="73" t="str">
        <f t="shared" si="0"/>
        <v/>
      </c>
      <c r="J26" s="70"/>
      <c r="K26" s="25"/>
      <c r="L26" s="3" t="str">
        <f t="shared" si="4"/>
        <v/>
      </c>
      <c r="M26" s="76" t="str">
        <f>IF('Set UP'!K26&lt;&gt;1,"",$L26)</f>
        <v/>
      </c>
      <c r="N26" s="76" t="str">
        <f>IF('Set UP'!K26&lt;&gt;2,"",$L26)</f>
        <v/>
      </c>
      <c r="O26" s="76" t="str">
        <f>IF('Set UP'!F26&lt;&gt;"F","",$L26)</f>
        <v/>
      </c>
      <c r="P26" s="257" t="str">
        <f>IF('Set UP'!F26&lt;&gt;"NS","",$L26)</f>
        <v/>
      </c>
      <c r="Q26" s="19" t="str">
        <f t="shared" si="1"/>
        <v/>
      </c>
      <c r="R26" s="287" t="str">
        <f t="shared" si="2"/>
        <v/>
      </c>
      <c r="S26" s="288" t="str">
        <f t="shared" si="3"/>
        <v/>
      </c>
      <c r="T26" s="66" t="str">
        <f t="shared" si="5"/>
        <v/>
      </c>
      <c r="U26" s="67" t="str">
        <f t="shared" si="6"/>
        <v/>
      </c>
      <c r="V26" s="66" t="str">
        <f t="shared" si="7"/>
        <v/>
      </c>
      <c r="W26" s="67" t="str">
        <f t="shared" si="8"/>
        <v/>
      </c>
      <c r="X26" s="66" t="str">
        <f t="shared" si="9"/>
        <v/>
      </c>
      <c r="Y26" s="67" t="str">
        <f t="shared" si="10"/>
        <v/>
      </c>
      <c r="Z26" s="66" t="str">
        <f t="shared" si="11"/>
        <v/>
      </c>
      <c r="AA26" s="67" t="str">
        <f t="shared" si="12"/>
        <v/>
      </c>
      <c r="AB26" s="69" t="str">
        <f t="shared" si="13"/>
        <v/>
      </c>
      <c r="AC26" s="69" t="str">
        <f t="shared" si="14"/>
        <v/>
      </c>
      <c r="AD26" s="264" t="str">
        <f>IF(OR(J26&lt;&gt;"Finished",U26=""),"",(1-(L26-'Set UP'!$Z$13)/('Set UP'!$Z$13))*1000)</f>
        <v/>
      </c>
      <c r="AG26" s="18" t="str">
        <f>DQ_Codes!R23</f>
        <v>DQ102</v>
      </c>
      <c r="AH26" s="18" t="str">
        <f>VLOOKUP(VALUE(MID(AG26,3,LEN(AG26)-2)),DQ_Codes!A:B,2)</f>
        <v xml:space="preserve">All teams shall be made up of four individuals, comprising of at least one male and at least one female. </v>
      </c>
    </row>
    <row r="27" spans="1:34" ht="15" x14ac:dyDescent="0.2">
      <c r="A27" s="1"/>
      <c r="B27" s="2">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65"/>
      <c r="G27" s="268"/>
      <c r="H27" s="268"/>
      <c r="I27" s="73" t="str">
        <f t="shared" si="0"/>
        <v/>
      </c>
      <c r="J27" s="70"/>
      <c r="K27" s="25"/>
      <c r="L27" s="3" t="str">
        <f t="shared" si="4"/>
        <v/>
      </c>
      <c r="M27" s="76" t="str">
        <f>IF('Set UP'!K27&lt;&gt;1,"",$L27)</f>
        <v/>
      </c>
      <c r="N27" s="76" t="str">
        <f>IF('Set UP'!K27&lt;&gt;2,"",$L27)</f>
        <v/>
      </c>
      <c r="O27" s="76" t="str">
        <f>IF('Set UP'!F27&lt;&gt;"F","",$L27)</f>
        <v/>
      </c>
      <c r="P27" s="257" t="str">
        <f>IF('Set UP'!F27&lt;&gt;"NS","",$L27)</f>
        <v/>
      </c>
      <c r="Q27" s="19" t="str">
        <f t="shared" si="1"/>
        <v/>
      </c>
      <c r="R27" s="287" t="str">
        <f t="shared" si="2"/>
        <v/>
      </c>
      <c r="S27" s="288" t="str">
        <f t="shared" si="3"/>
        <v/>
      </c>
      <c r="T27" s="66" t="str">
        <f t="shared" si="5"/>
        <v/>
      </c>
      <c r="U27" s="67" t="str">
        <f t="shared" si="6"/>
        <v/>
      </c>
      <c r="V27" s="66" t="str">
        <f t="shared" si="7"/>
        <v/>
      </c>
      <c r="W27" s="67" t="str">
        <f t="shared" si="8"/>
        <v/>
      </c>
      <c r="X27" s="66" t="str">
        <f t="shared" si="9"/>
        <v/>
      </c>
      <c r="Y27" s="67" t="str">
        <f t="shared" si="10"/>
        <v/>
      </c>
      <c r="Z27" s="66" t="str">
        <f t="shared" si="11"/>
        <v/>
      </c>
      <c r="AA27" s="67" t="str">
        <f t="shared" si="12"/>
        <v/>
      </c>
      <c r="AB27" s="69" t="str">
        <f t="shared" si="13"/>
        <v/>
      </c>
      <c r="AC27" s="69" t="str">
        <f t="shared" si="14"/>
        <v/>
      </c>
      <c r="AD27" s="264" t="str">
        <f>IF(OR(J27&lt;&gt;"Finished",U27=""),"",(1-(L27-'Set UP'!$Z$13)/('Set UP'!$Z$13))*1000)</f>
        <v/>
      </c>
      <c r="AG27" s="18" t="str">
        <f>DQ_Codes!R24</f>
        <v>DQ103</v>
      </c>
      <c r="AH27" s="18" t="str">
        <f>VLOOKUP(VALUE(MID(AG27,3,LEN(AG27)-2)),DQ_Codes!A:B,2)</f>
        <v>Failure of a competitor to wear an appropriate swimming hat may result in disqualification</v>
      </c>
    </row>
    <row r="28" spans="1:34" ht="15" x14ac:dyDescent="0.2">
      <c r="A28" s="1"/>
      <c r="B28" s="2">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65"/>
      <c r="G28" s="268"/>
      <c r="H28" s="268"/>
      <c r="I28" s="73" t="str">
        <f t="shared" si="0"/>
        <v/>
      </c>
      <c r="J28" s="70"/>
      <c r="K28" s="25"/>
      <c r="L28" s="3" t="str">
        <f t="shared" si="4"/>
        <v/>
      </c>
      <c r="M28" s="76" t="str">
        <f>IF('Set UP'!K28&lt;&gt;1,"",$L28)</f>
        <v/>
      </c>
      <c r="N28" s="76" t="str">
        <f>IF('Set UP'!K28&lt;&gt;2,"",$L28)</f>
        <v/>
      </c>
      <c r="O28" s="76" t="str">
        <f>IF('Set UP'!F28&lt;&gt;"F","",$L28)</f>
        <v/>
      </c>
      <c r="P28" s="257" t="str">
        <f>IF('Set UP'!F28&lt;&gt;"NS","",$L28)</f>
        <v/>
      </c>
      <c r="Q28" s="19" t="str">
        <f t="shared" si="1"/>
        <v/>
      </c>
      <c r="R28" s="287" t="str">
        <f t="shared" si="2"/>
        <v/>
      </c>
      <c r="S28" s="288" t="str">
        <f t="shared" si="3"/>
        <v/>
      </c>
      <c r="T28" s="66" t="str">
        <f t="shared" si="5"/>
        <v/>
      </c>
      <c r="U28" s="67" t="str">
        <f t="shared" si="6"/>
        <v/>
      </c>
      <c r="V28" s="66" t="str">
        <f t="shared" si="7"/>
        <v/>
      </c>
      <c r="W28" s="67" t="str">
        <f t="shared" si="8"/>
        <v/>
      </c>
      <c r="X28" s="66" t="str">
        <f t="shared" si="9"/>
        <v/>
      </c>
      <c r="Y28" s="67" t="str">
        <f t="shared" si="10"/>
        <v/>
      </c>
      <c r="Z28" s="66" t="str">
        <f t="shared" si="11"/>
        <v/>
      </c>
      <c r="AA28" s="67" t="str">
        <f t="shared" si="12"/>
        <v/>
      </c>
      <c r="AB28" s="69" t="str">
        <f t="shared" si="13"/>
        <v/>
      </c>
      <c r="AC28" s="69" t="str">
        <f t="shared" si="14"/>
        <v/>
      </c>
      <c r="AD28" s="264" t="str">
        <f>IF(OR(J28&lt;&gt;"Finished",U28=""),"",(1-(L28-'Set UP'!$Z$13)/('Set UP'!$Z$13))*1000)</f>
        <v/>
      </c>
      <c r="AG28" s="18" t="str">
        <f>DQ_Codes!R25</f>
        <v>DQ104</v>
      </c>
      <c r="AH28" s="18" t="str">
        <f>VLOOKUP(VALUE(MID(AG28,3,LEN(AG28)-2)),DQ_Codes!A:B,2)</f>
        <v xml:space="preserve">Failure of a competitor to remove jewellery that may pose a risk to any competitors, spectators, actors, or officials </v>
      </c>
    </row>
    <row r="29" spans="1:34" ht="15" x14ac:dyDescent="0.2">
      <c r="A29" s="1"/>
      <c r="B29" s="2">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65"/>
      <c r="G29" s="268"/>
      <c r="H29" s="268"/>
      <c r="I29" s="73" t="str">
        <f t="shared" si="0"/>
        <v/>
      </c>
      <c r="J29" s="70"/>
      <c r="K29" s="25"/>
      <c r="L29" s="3" t="str">
        <f t="shared" si="4"/>
        <v/>
      </c>
      <c r="M29" s="76" t="str">
        <f>IF('Set UP'!K29&lt;&gt;1,"",$L29)</f>
        <v/>
      </c>
      <c r="N29" s="76" t="str">
        <f>IF('Set UP'!K29&lt;&gt;2,"",$L29)</f>
        <v/>
      </c>
      <c r="O29" s="76" t="str">
        <f>IF('Set UP'!F29&lt;&gt;"F","",$L29)</f>
        <v/>
      </c>
      <c r="P29" s="257" t="str">
        <f>IF('Set UP'!F29&lt;&gt;"NS","",$L29)</f>
        <v/>
      </c>
      <c r="Q29" s="19" t="str">
        <f t="shared" si="1"/>
        <v/>
      </c>
      <c r="R29" s="287" t="str">
        <f t="shared" si="2"/>
        <v/>
      </c>
      <c r="S29" s="288" t="str">
        <f t="shared" si="3"/>
        <v/>
      </c>
      <c r="T29" s="66" t="str">
        <f t="shared" si="5"/>
        <v/>
      </c>
      <c r="U29" s="67" t="str">
        <f t="shared" si="6"/>
        <v/>
      </c>
      <c r="V29" s="66" t="str">
        <f t="shared" si="7"/>
        <v/>
      </c>
      <c r="W29" s="67" t="str">
        <f t="shared" si="8"/>
        <v/>
      </c>
      <c r="X29" s="66" t="str">
        <f t="shared" si="9"/>
        <v/>
      </c>
      <c r="Y29" s="67" t="str">
        <f t="shared" si="10"/>
        <v/>
      </c>
      <c r="Z29" s="66" t="str">
        <f t="shared" si="11"/>
        <v/>
      </c>
      <c r="AA29" s="67" t="str">
        <f t="shared" si="12"/>
        <v/>
      </c>
      <c r="AB29" s="69" t="str">
        <f t="shared" si="13"/>
        <v/>
      </c>
      <c r="AC29" s="69" t="str">
        <f t="shared" si="14"/>
        <v/>
      </c>
      <c r="AD29" s="264" t="str">
        <f>IF(OR(J29&lt;&gt;"Finished",U29=""),"",(1-(L29-'Set UP'!$Z$13)/('Set UP'!$Z$13))*1000)</f>
        <v/>
      </c>
      <c r="AG29" s="18" t="str">
        <f>DQ_Codes!R26</f>
        <v>DQ105</v>
      </c>
      <c r="AH29" s="18" t="str">
        <f>VLOOKUP(VALUE(MID(AG29,3,LEN(AG29)-2)),DQ_Codes!A:B,2)</f>
        <v>Failing to follow the instruction of a Marshall or Official may result in disqualification</v>
      </c>
    </row>
    <row r="30" spans="1:34" ht="15" x14ac:dyDescent="0.2">
      <c r="A30" s="1"/>
      <c r="B30" s="2">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65"/>
      <c r="G30" s="268"/>
      <c r="H30" s="268"/>
      <c r="I30" s="73" t="str">
        <f t="shared" si="0"/>
        <v/>
      </c>
      <c r="J30" s="70"/>
      <c r="K30" s="25"/>
      <c r="L30" s="3" t="str">
        <f t="shared" si="4"/>
        <v/>
      </c>
      <c r="M30" s="76" t="str">
        <f>IF('Set UP'!K30&lt;&gt;1,"",$L30)</f>
        <v/>
      </c>
      <c r="N30" s="76" t="str">
        <f>IF('Set UP'!K30&lt;&gt;2,"",$L30)</f>
        <v/>
      </c>
      <c r="O30" s="76" t="str">
        <f>IF('Set UP'!F30&lt;&gt;"F","",$L30)</f>
        <v/>
      </c>
      <c r="P30" s="257" t="str">
        <f>IF('Set UP'!F30&lt;&gt;"NS","",$L30)</f>
        <v/>
      </c>
      <c r="Q30" s="19" t="str">
        <f t="shared" si="1"/>
        <v/>
      </c>
      <c r="R30" s="287" t="str">
        <f t="shared" si="2"/>
        <v/>
      </c>
      <c r="S30" s="288" t="str">
        <f t="shared" si="3"/>
        <v/>
      </c>
      <c r="T30" s="66" t="str">
        <f t="shared" si="5"/>
        <v/>
      </c>
      <c r="U30" s="67" t="str">
        <f t="shared" si="6"/>
        <v/>
      </c>
      <c r="V30" s="66" t="str">
        <f t="shared" si="7"/>
        <v/>
      </c>
      <c r="W30" s="67" t="str">
        <f t="shared" si="8"/>
        <v/>
      </c>
      <c r="X30" s="66" t="str">
        <f t="shared" si="9"/>
        <v/>
      </c>
      <c r="Y30" s="67" t="str">
        <f t="shared" si="10"/>
        <v/>
      </c>
      <c r="Z30" s="66" t="str">
        <f t="shared" si="11"/>
        <v/>
      </c>
      <c r="AA30" s="67" t="str">
        <f t="shared" si="12"/>
        <v/>
      </c>
      <c r="AB30" s="69" t="str">
        <f t="shared" si="13"/>
        <v/>
      </c>
      <c r="AC30" s="69" t="str">
        <f t="shared" si="14"/>
        <v/>
      </c>
      <c r="AD30" s="264" t="str">
        <f>IF(OR(J30&lt;&gt;"Finished",U30=""),"",(1-(L30-'Set UP'!$Z$13)/('Set UP'!$Z$13))*1000)</f>
        <v/>
      </c>
      <c r="AG30" s="18" t="str">
        <f>DQ_Codes!R27</f>
        <v>DQ106</v>
      </c>
      <c r="AH30" s="18" t="str">
        <f>VLOOKUP(VALUE(MID(AG30,3,LEN(AG30)-2)),DQ_Codes!A:B,2)</f>
        <v>Delaying the start, for wilfully disobeying an instruction, or for any other misconduct taking place at the start.</v>
      </c>
    </row>
    <row r="31" spans="1:34" ht="15" x14ac:dyDescent="0.2">
      <c r="A31" s="1"/>
      <c r="B31" s="2">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65"/>
      <c r="G31" s="268"/>
      <c r="H31" s="268"/>
      <c r="I31" s="73" t="str">
        <f t="shared" si="0"/>
        <v/>
      </c>
      <c r="J31" s="70"/>
      <c r="K31" s="25"/>
      <c r="L31" s="3" t="str">
        <f t="shared" si="4"/>
        <v/>
      </c>
      <c r="M31" s="76" t="str">
        <f>IF('Set UP'!K31&lt;&gt;1,"",$L31)</f>
        <v/>
      </c>
      <c r="N31" s="76" t="str">
        <f>IF('Set UP'!K31&lt;&gt;2,"",$L31)</f>
        <v/>
      </c>
      <c r="O31" s="76" t="str">
        <f>IF('Set UP'!F31&lt;&gt;"F","",$L31)</f>
        <v/>
      </c>
      <c r="P31" s="257" t="str">
        <f>IF('Set UP'!F31&lt;&gt;"NS","",$L31)</f>
        <v/>
      </c>
      <c r="Q31" s="19" t="str">
        <f t="shared" si="1"/>
        <v/>
      </c>
      <c r="R31" s="287" t="str">
        <f t="shared" si="2"/>
        <v/>
      </c>
      <c r="S31" s="288" t="str">
        <f t="shared" si="3"/>
        <v/>
      </c>
      <c r="T31" s="66" t="str">
        <f t="shared" si="5"/>
        <v/>
      </c>
      <c r="U31" s="67" t="str">
        <f t="shared" si="6"/>
        <v/>
      </c>
      <c r="V31" s="66" t="str">
        <f t="shared" si="7"/>
        <v/>
      </c>
      <c r="W31" s="67" t="str">
        <f t="shared" si="8"/>
        <v/>
      </c>
      <c r="X31" s="66" t="str">
        <f t="shared" si="9"/>
        <v/>
      </c>
      <c r="Y31" s="67" t="str">
        <f t="shared" si="10"/>
        <v/>
      </c>
      <c r="Z31" s="66" t="str">
        <f t="shared" si="11"/>
        <v/>
      </c>
      <c r="AA31" s="67" t="str">
        <f t="shared" si="12"/>
        <v/>
      </c>
      <c r="AB31" s="69" t="str">
        <f t="shared" si="13"/>
        <v/>
      </c>
      <c r="AC31" s="69" t="str">
        <f t="shared" si="14"/>
        <v/>
      </c>
      <c r="AD31" s="264" t="str">
        <f>IF(OR(J31&lt;&gt;"Finished",U31=""),"",(1-(L31-'Set UP'!$Z$13)/('Set UP'!$Z$13))*1000)</f>
        <v/>
      </c>
      <c r="AG31" s="18" t="str">
        <f>DQ_Codes!R28</f>
        <v>DQ201</v>
      </c>
      <c r="AH31" s="18" t="str">
        <f>VLOOKUP(VALUE(MID(AG31,3,LEN(AG31)-2)),DQ_Codes!A:B,2)</f>
        <v xml:space="preserve">Not finishing or completing the event in the same lane in which he or she started. </v>
      </c>
    </row>
    <row r="32" spans="1:34" ht="15" x14ac:dyDescent="0.2">
      <c r="A32" s="1"/>
      <c r="B32" s="2">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65"/>
      <c r="G32" s="268"/>
      <c r="H32" s="268"/>
      <c r="I32" s="73" t="str">
        <f t="shared" si="0"/>
        <v/>
      </c>
      <c r="J32" s="70"/>
      <c r="K32" s="25"/>
      <c r="L32" s="3" t="str">
        <f t="shared" si="4"/>
        <v/>
      </c>
      <c r="M32" s="76" t="str">
        <f>IF('Set UP'!K32&lt;&gt;1,"",$L32)</f>
        <v/>
      </c>
      <c r="N32" s="76" t="str">
        <f>IF('Set UP'!K32&lt;&gt;2,"",$L32)</f>
        <v/>
      </c>
      <c r="O32" s="76" t="str">
        <f>IF('Set UP'!F32&lt;&gt;"F","",$L32)</f>
        <v/>
      </c>
      <c r="P32" s="257" t="str">
        <f>IF('Set UP'!F32&lt;&gt;"NS","",$L32)</f>
        <v/>
      </c>
      <c r="Q32" s="19" t="str">
        <f t="shared" si="1"/>
        <v/>
      </c>
      <c r="R32" s="287" t="str">
        <f t="shared" si="2"/>
        <v/>
      </c>
      <c r="S32" s="288" t="str">
        <f t="shared" si="3"/>
        <v/>
      </c>
      <c r="T32" s="66" t="str">
        <f t="shared" si="5"/>
        <v/>
      </c>
      <c r="U32" s="67" t="str">
        <f t="shared" si="6"/>
        <v/>
      </c>
      <c r="V32" s="66" t="str">
        <f t="shared" si="7"/>
        <v/>
      </c>
      <c r="W32" s="67" t="str">
        <f t="shared" si="8"/>
        <v/>
      </c>
      <c r="X32" s="66" t="str">
        <f t="shared" si="9"/>
        <v/>
      </c>
      <c r="Y32" s="67" t="str">
        <f t="shared" si="10"/>
        <v/>
      </c>
      <c r="Z32" s="66" t="str">
        <f t="shared" si="11"/>
        <v/>
      </c>
      <c r="AA32" s="67" t="str">
        <f t="shared" si="12"/>
        <v/>
      </c>
      <c r="AB32" s="69" t="str">
        <f t="shared" si="13"/>
        <v/>
      </c>
      <c r="AC32" s="69" t="str">
        <f t="shared" si="14"/>
        <v/>
      </c>
      <c r="AD32" s="264" t="str">
        <f>IF(OR(J32&lt;&gt;"Finished",U32=""),"",(1-(L32-'Set UP'!$Z$13)/('Set UP'!$Z$13))*1000)</f>
        <v/>
      </c>
      <c r="AG32" s="18" t="str">
        <f>DQ_Codes!R29</f>
        <v>DQ202</v>
      </c>
      <c r="AH32" s="18" t="str">
        <f>VLOOKUP(VALUE(MID(AG32,3,LEN(AG32)-2)),DQ_Codes!A:B,2)</f>
        <v>Obstructing another Team or Competitor.</v>
      </c>
    </row>
    <row r="33" spans="1:34" ht="15" x14ac:dyDescent="0.2">
      <c r="A33" s="1"/>
      <c r="B33" s="2">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65"/>
      <c r="G33" s="268"/>
      <c r="H33" s="268"/>
      <c r="I33" s="73" t="str">
        <f t="shared" si="0"/>
        <v/>
      </c>
      <c r="J33" s="70"/>
      <c r="K33" s="25"/>
      <c r="L33" s="3" t="str">
        <f t="shared" si="4"/>
        <v/>
      </c>
      <c r="M33" s="76" t="str">
        <f>IF('Set UP'!K33&lt;&gt;1,"",$L33)</f>
        <v/>
      </c>
      <c r="N33" s="76" t="str">
        <f>IF('Set UP'!K33&lt;&gt;2,"",$L33)</f>
        <v/>
      </c>
      <c r="O33" s="76" t="str">
        <f>IF('Set UP'!F33&lt;&gt;"F","",$L33)</f>
        <v/>
      </c>
      <c r="P33" s="257" t="str">
        <f>IF('Set UP'!F33&lt;&gt;"NS","",$L33)</f>
        <v/>
      </c>
      <c r="Q33" s="19" t="str">
        <f t="shared" si="1"/>
        <v/>
      </c>
      <c r="R33" s="287" t="str">
        <f t="shared" si="2"/>
        <v/>
      </c>
      <c r="S33" s="288" t="str">
        <f t="shared" si="3"/>
        <v/>
      </c>
      <c r="T33" s="66" t="str">
        <f t="shared" si="5"/>
        <v/>
      </c>
      <c r="U33" s="67" t="str">
        <f t="shared" si="6"/>
        <v/>
      </c>
      <c r="V33" s="66" t="str">
        <f t="shared" si="7"/>
        <v/>
      </c>
      <c r="W33" s="67" t="str">
        <f t="shared" si="8"/>
        <v/>
      </c>
      <c r="X33" s="66" t="str">
        <f t="shared" si="9"/>
        <v/>
      </c>
      <c r="Y33" s="67" t="str">
        <f t="shared" si="10"/>
        <v/>
      </c>
      <c r="Z33" s="66" t="str">
        <f t="shared" si="11"/>
        <v/>
      </c>
      <c r="AA33" s="67" t="str">
        <f t="shared" si="12"/>
        <v/>
      </c>
      <c r="AB33" s="69" t="str">
        <f t="shared" si="13"/>
        <v/>
      </c>
      <c r="AC33" s="69" t="str">
        <f t="shared" si="14"/>
        <v/>
      </c>
      <c r="AD33" s="264" t="str">
        <f>IF(OR(J33&lt;&gt;"Finished",U33=""),"",(1-(L33-'Set UP'!$Z$13)/('Set UP'!$Z$13))*1000)</f>
        <v/>
      </c>
      <c r="AG33" s="18" t="str">
        <f>DQ_Codes!R30</f>
        <v>DQ203</v>
      </c>
      <c r="AH33" s="18" t="str">
        <f>VLOOKUP(VALUE(MID(AG33,3,LEN(AG33)-2)),DQ_Codes!A:B,2)</f>
        <v>Entering the water during a heat for which they are not entered.</v>
      </c>
    </row>
    <row r="34" spans="1:34" ht="15" x14ac:dyDescent="0.2">
      <c r="A34" s="1"/>
      <c r="B34" s="2">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65"/>
      <c r="G34" s="268"/>
      <c r="H34" s="268"/>
      <c r="I34" s="73" t="str">
        <f t="shared" si="0"/>
        <v/>
      </c>
      <c r="J34" s="70"/>
      <c r="K34" s="25"/>
      <c r="L34" s="3" t="str">
        <f t="shared" si="4"/>
        <v/>
      </c>
      <c r="M34" s="76" t="str">
        <f>IF('Set UP'!K34&lt;&gt;1,"",$L34)</f>
        <v/>
      </c>
      <c r="N34" s="76" t="str">
        <f>IF('Set UP'!K34&lt;&gt;2,"",$L34)</f>
        <v/>
      </c>
      <c r="O34" s="76" t="str">
        <f>IF('Set UP'!F34&lt;&gt;"F","",$L34)</f>
        <v/>
      </c>
      <c r="P34" s="257" t="str">
        <f>IF('Set UP'!F34&lt;&gt;"NS","",$L34)</f>
        <v/>
      </c>
      <c r="Q34" s="19" t="str">
        <f t="shared" si="1"/>
        <v/>
      </c>
      <c r="R34" s="287" t="str">
        <f t="shared" si="2"/>
        <v/>
      </c>
      <c r="S34" s="288" t="str">
        <f t="shared" si="3"/>
        <v/>
      </c>
      <c r="T34" s="66" t="str">
        <f t="shared" si="5"/>
        <v/>
      </c>
      <c r="U34" s="67" t="str">
        <f t="shared" si="6"/>
        <v/>
      </c>
      <c r="V34" s="66" t="str">
        <f t="shared" si="7"/>
        <v/>
      </c>
      <c r="W34" s="67" t="str">
        <f t="shared" si="8"/>
        <v/>
      </c>
      <c r="X34" s="66" t="str">
        <f t="shared" si="9"/>
        <v/>
      </c>
      <c r="Y34" s="67" t="str">
        <f t="shared" si="10"/>
        <v/>
      </c>
      <c r="Z34" s="66" t="str">
        <f t="shared" si="11"/>
        <v/>
      </c>
      <c r="AA34" s="67" t="str">
        <f t="shared" si="12"/>
        <v/>
      </c>
      <c r="AB34" s="69" t="str">
        <f t="shared" si="13"/>
        <v/>
      </c>
      <c r="AC34" s="69" t="str">
        <f t="shared" si="14"/>
        <v/>
      </c>
      <c r="AD34" s="264" t="str">
        <f>IF(OR(J34&lt;&gt;"Finished",U34=""),"",(1-(L34-'Set UP'!$Z$13)/('Set UP'!$Z$13))*1000)</f>
        <v/>
      </c>
      <c r="AG34" s="18" t="str">
        <f>DQ_Codes!R31</f>
        <v>DQ205</v>
      </c>
      <c r="AH34" s="18" t="str">
        <f>VLOOKUP(VALUE(MID(AG34,3,LEN(AG34)-2)),DQ_Codes!A:B,2)</f>
        <v>Pace-making, providing feedback on positions of other teams, attempting to influence or coach an athlete during the race.</v>
      </c>
    </row>
    <row r="35" spans="1:34" ht="15" x14ac:dyDescent="0.2">
      <c r="A35" s="1"/>
      <c r="B35" s="2">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65"/>
      <c r="G35" s="268"/>
      <c r="H35" s="268"/>
      <c r="I35" s="73" t="str">
        <f t="shared" si="0"/>
        <v/>
      </c>
      <c r="J35" s="70"/>
      <c r="K35" s="25"/>
      <c r="L35" s="3" t="str">
        <f t="shared" si="4"/>
        <v/>
      </c>
      <c r="M35" s="76" t="str">
        <f>IF('Set UP'!K35&lt;&gt;1,"",$L35)</f>
        <v/>
      </c>
      <c r="N35" s="76" t="str">
        <f>IF('Set UP'!K35&lt;&gt;2,"",$L35)</f>
        <v/>
      </c>
      <c r="O35" s="76" t="str">
        <f>IF('Set UP'!F35&lt;&gt;"F","",$L35)</f>
        <v/>
      </c>
      <c r="P35" s="257" t="str">
        <f>IF('Set UP'!F35&lt;&gt;"NS","",$L35)</f>
        <v/>
      </c>
      <c r="Q35" s="19" t="str">
        <f t="shared" si="1"/>
        <v/>
      </c>
      <c r="R35" s="287" t="str">
        <f t="shared" si="2"/>
        <v/>
      </c>
      <c r="S35" s="288" t="str">
        <f t="shared" si="3"/>
        <v/>
      </c>
      <c r="T35" s="66" t="str">
        <f t="shared" si="5"/>
        <v/>
      </c>
      <c r="U35" s="67" t="str">
        <f t="shared" si="6"/>
        <v/>
      </c>
      <c r="V35" s="66" t="str">
        <f t="shared" si="7"/>
        <v/>
      </c>
      <c r="W35" s="67" t="str">
        <f t="shared" si="8"/>
        <v/>
      </c>
      <c r="X35" s="66" t="str">
        <f t="shared" si="9"/>
        <v/>
      </c>
      <c r="Y35" s="67" t="str">
        <f t="shared" si="10"/>
        <v/>
      </c>
      <c r="Z35" s="66" t="str">
        <f t="shared" si="11"/>
        <v/>
      </c>
      <c r="AA35" s="67" t="str">
        <f t="shared" si="12"/>
        <v/>
      </c>
      <c r="AB35" s="69" t="str">
        <f t="shared" si="13"/>
        <v/>
      </c>
      <c r="AC35" s="69" t="str">
        <f t="shared" si="14"/>
        <v/>
      </c>
      <c r="AD35" s="264" t="str">
        <f>IF(OR(J35&lt;&gt;"Finished",U35=""),"",(1-(L35-'Set UP'!$Z$13)/('Set UP'!$Z$13))*1000)</f>
        <v/>
      </c>
      <c r="AG35" s="18" t="str">
        <f>DQ_Codes!R32</f>
        <v>DQ206</v>
      </c>
      <c r="AH35" s="18" t="str">
        <f>VLOOKUP(VALUE(MID(AG35,3,LEN(AG35)-2)),DQ_Codes!A:B,2)</f>
        <v>Relay Team is not the same Competitors who took part in the SERC.</v>
      </c>
    </row>
    <row r="36" spans="1:34" ht="15" x14ac:dyDescent="0.2">
      <c r="A36" s="1"/>
      <c r="B36" s="7">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65"/>
      <c r="G36" s="268"/>
      <c r="H36" s="268"/>
      <c r="I36" s="73" t="str">
        <f t="shared" si="0"/>
        <v/>
      </c>
      <c r="J36" s="70"/>
      <c r="K36" s="25"/>
      <c r="L36" s="3" t="str">
        <f t="shared" si="4"/>
        <v/>
      </c>
      <c r="M36" s="76" t="str">
        <f>IF('Set UP'!K36&lt;&gt;1,"",$L36)</f>
        <v/>
      </c>
      <c r="N36" s="76" t="str">
        <f>IF('Set UP'!K36&lt;&gt;2,"",$L36)</f>
        <v/>
      </c>
      <c r="O36" s="76" t="str">
        <f>IF('Set UP'!F36&lt;&gt;"F","",$L36)</f>
        <v/>
      </c>
      <c r="P36" s="257" t="str">
        <f>IF('Set UP'!F36&lt;&gt;"NS","",$L36)</f>
        <v/>
      </c>
      <c r="Q36" s="19" t="str">
        <f t="shared" si="1"/>
        <v/>
      </c>
      <c r="R36" s="287" t="str">
        <f t="shared" si="2"/>
        <v/>
      </c>
      <c r="S36" s="288" t="str">
        <f t="shared" si="3"/>
        <v/>
      </c>
      <c r="T36" s="66" t="str">
        <f t="shared" si="5"/>
        <v/>
      </c>
      <c r="U36" s="67" t="str">
        <f t="shared" si="6"/>
        <v/>
      </c>
      <c r="V36" s="66" t="str">
        <f t="shared" si="7"/>
        <v/>
      </c>
      <c r="W36" s="67" t="str">
        <f t="shared" si="8"/>
        <v/>
      </c>
      <c r="X36" s="66" t="str">
        <f t="shared" si="9"/>
        <v/>
      </c>
      <c r="Y36" s="67" t="str">
        <f t="shared" si="10"/>
        <v/>
      </c>
      <c r="Z36" s="66" t="str">
        <f t="shared" si="11"/>
        <v/>
      </c>
      <c r="AA36" s="67" t="str">
        <f t="shared" si="12"/>
        <v/>
      </c>
      <c r="AB36" s="69" t="str">
        <f t="shared" si="13"/>
        <v/>
      </c>
      <c r="AC36" s="69" t="str">
        <f t="shared" si="14"/>
        <v/>
      </c>
      <c r="AD36" s="264" t="str">
        <f>IF(OR(J36&lt;&gt;"Finished",U36=""),"",(1-(L36-'Set UP'!$Z$13)/('Set UP'!$Z$13))*1000)</f>
        <v/>
      </c>
      <c r="AG36" s="18"/>
      <c r="AH36" s="18"/>
    </row>
    <row r="37" spans="1:34" ht="15" x14ac:dyDescent="0.2">
      <c r="A37" s="1"/>
      <c r="B37" s="7">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65"/>
      <c r="G37" s="268"/>
      <c r="H37" s="268"/>
      <c r="I37" s="73" t="str">
        <f t="shared" si="0"/>
        <v/>
      </c>
      <c r="J37" s="70"/>
      <c r="K37" s="25"/>
      <c r="L37" s="3" t="str">
        <f t="shared" si="4"/>
        <v/>
      </c>
      <c r="M37" s="76" t="str">
        <f>IF('Set UP'!K37&lt;&gt;1,"",$L37)</f>
        <v/>
      </c>
      <c r="N37" s="76" t="str">
        <f>IF('Set UP'!K37&lt;&gt;2,"",$L37)</f>
        <v/>
      </c>
      <c r="O37" s="76" t="str">
        <f>IF('Set UP'!F37&lt;&gt;"F","",$L37)</f>
        <v/>
      </c>
      <c r="P37" s="257" t="str">
        <f>IF('Set UP'!F37&lt;&gt;"NS","",$L37)</f>
        <v/>
      </c>
      <c r="Q37" s="19" t="str">
        <f t="shared" si="1"/>
        <v/>
      </c>
      <c r="R37" s="287" t="str">
        <f t="shared" si="2"/>
        <v/>
      </c>
      <c r="S37" s="288" t="str">
        <f t="shared" si="3"/>
        <v/>
      </c>
      <c r="T37" s="66" t="str">
        <f t="shared" si="5"/>
        <v/>
      </c>
      <c r="U37" s="67" t="str">
        <f t="shared" si="6"/>
        <v/>
      </c>
      <c r="V37" s="66" t="str">
        <f t="shared" si="7"/>
        <v/>
      </c>
      <c r="W37" s="67" t="str">
        <f t="shared" si="8"/>
        <v/>
      </c>
      <c r="X37" s="66" t="str">
        <f t="shared" si="9"/>
        <v/>
      </c>
      <c r="Y37" s="67" t="str">
        <f t="shared" si="10"/>
        <v/>
      </c>
      <c r="Z37" s="66" t="str">
        <f t="shared" si="11"/>
        <v/>
      </c>
      <c r="AA37" s="67" t="str">
        <f t="shared" si="12"/>
        <v/>
      </c>
      <c r="AB37" s="69" t="str">
        <f t="shared" si="13"/>
        <v/>
      </c>
      <c r="AC37" s="69" t="str">
        <f t="shared" si="14"/>
        <v/>
      </c>
      <c r="AD37" s="264" t="str">
        <f>IF(OR(J37&lt;&gt;"Finished",U37=""),"",(1-(L37-'Set UP'!$Z$13)/('Set UP'!$Z$13))*1000)</f>
        <v/>
      </c>
      <c r="AG37" s="18"/>
      <c r="AH37" s="18"/>
    </row>
    <row r="38" spans="1:34" ht="15" x14ac:dyDescent="0.2">
      <c r="A38" s="1"/>
      <c r="B38" s="7">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65"/>
      <c r="G38" s="268"/>
      <c r="H38" s="268"/>
      <c r="I38" s="73" t="str">
        <f t="shared" si="0"/>
        <v/>
      </c>
      <c r="J38" s="70"/>
      <c r="K38" s="25"/>
      <c r="L38" s="3" t="str">
        <f t="shared" si="4"/>
        <v/>
      </c>
      <c r="M38" s="76" t="str">
        <f>IF('Set UP'!K38&lt;&gt;1,"",$L38)</f>
        <v/>
      </c>
      <c r="N38" s="76" t="str">
        <f>IF('Set UP'!K38&lt;&gt;2,"",$L38)</f>
        <v/>
      </c>
      <c r="O38" s="76" t="str">
        <f>IF('Set UP'!F38&lt;&gt;"F","",$L38)</f>
        <v/>
      </c>
      <c r="P38" s="257" t="str">
        <f>IF('Set UP'!F38&lt;&gt;"NS","",$L38)</f>
        <v/>
      </c>
      <c r="Q38" s="19" t="str">
        <f t="shared" si="1"/>
        <v/>
      </c>
      <c r="R38" s="287" t="str">
        <f t="shared" si="2"/>
        <v/>
      </c>
      <c r="S38" s="288" t="str">
        <f t="shared" si="3"/>
        <v/>
      </c>
      <c r="T38" s="66" t="str">
        <f t="shared" si="5"/>
        <v/>
      </c>
      <c r="U38" s="67" t="str">
        <f t="shared" si="6"/>
        <v/>
      </c>
      <c r="V38" s="66" t="str">
        <f t="shared" si="7"/>
        <v/>
      </c>
      <c r="W38" s="67" t="str">
        <f t="shared" si="8"/>
        <v/>
      </c>
      <c r="X38" s="66" t="str">
        <f t="shared" si="9"/>
        <v/>
      </c>
      <c r="Y38" s="67" t="str">
        <f t="shared" si="10"/>
        <v/>
      </c>
      <c r="Z38" s="66" t="str">
        <f t="shared" si="11"/>
        <v/>
      </c>
      <c r="AA38" s="67" t="str">
        <f t="shared" si="12"/>
        <v/>
      </c>
      <c r="AB38" s="69" t="str">
        <f t="shared" si="13"/>
        <v/>
      </c>
      <c r="AC38" s="69" t="str">
        <f t="shared" si="14"/>
        <v/>
      </c>
      <c r="AD38" s="264" t="str">
        <f>IF(OR(J38&lt;&gt;"Finished",U38=""),"",(1-(L38-'Set UP'!$Z$13)/('Set UP'!$Z$13))*1000)</f>
        <v/>
      </c>
      <c r="AG38" s="18"/>
      <c r="AH38" s="18"/>
    </row>
    <row r="39" spans="1:34" ht="15" x14ac:dyDescent="0.2">
      <c r="A39" s="1"/>
      <c r="B39" s="7">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65"/>
      <c r="G39" s="268"/>
      <c r="H39" s="268"/>
      <c r="I39" s="73" t="str">
        <f t="shared" si="0"/>
        <v/>
      </c>
      <c r="J39" s="70"/>
      <c r="K39" s="25"/>
      <c r="L39" s="3" t="str">
        <f t="shared" si="4"/>
        <v/>
      </c>
      <c r="M39" s="76" t="str">
        <f>IF('Set UP'!K39&lt;&gt;1,"",$L39)</f>
        <v/>
      </c>
      <c r="N39" s="76" t="str">
        <f>IF('Set UP'!K39&lt;&gt;2,"",$L39)</f>
        <v/>
      </c>
      <c r="O39" s="76" t="str">
        <f>IF('Set UP'!F39&lt;&gt;"F","",$L39)</f>
        <v/>
      </c>
      <c r="P39" s="257" t="str">
        <f>IF('Set UP'!F39&lt;&gt;"NS","",$L39)</f>
        <v/>
      </c>
      <c r="Q39" s="19" t="str">
        <f t="shared" si="1"/>
        <v/>
      </c>
      <c r="R39" s="287" t="str">
        <f t="shared" si="2"/>
        <v/>
      </c>
      <c r="S39" s="288" t="str">
        <f t="shared" si="3"/>
        <v/>
      </c>
      <c r="T39" s="66" t="str">
        <f t="shared" si="5"/>
        <v/>
      </c>
      <c r="U39" s="67" t="str">
        <f t="shared" si="6"/>
        <v/>
      </c>
      <c r="V39" s="66" t="str">
        <f t="shared" si="7"/>
        <v/>
      </c>
      <c r="W39" s="67" t="str">
        <f t="shared" si="8"/>
        <v/>
      </c>
      <c r="X39" s="66" t="str">
        <f t="shared" si="9"/>
        <v/>
      </c>
      <c r="Y39" s="67" t="str">
        <f t="shared" si="10"/>
        <v/>
      </c>
      <c r="Z39" s="66" t="str">
        <f t="shared" si="11"/>
        <v/>
      </c>
      <c r="AA39" s="67" t="str">
        <f t="shared" si="12"/>
        <v/>
      </c>
      <c r="AB39" s="69" t="str">
        <f t="shared" si="13"/>
        <v/>
      </c>
      <c r="AC39" s="69" t="str">
        <f t="shared" si="14"/>
        <v/>
      </c>
      <c r="AD39" s="264" t="str">
        <f>IF(OR(J39&lt;&gt;"Finished",U39=""),"",(1-(L39-'Set UP'!$Z$13)/('Set UP'!$Z$13))*1000)</f>
        <v/>
      </c>
      <c r="AG39" s="18"/>
      <c r="AH39" s="18"/>
    </row>
    <row r="40" spans="1:34" ht="15" x14ac:dyDescent="0.2">
      <c r="A40" s="1"/>
      <c r="B40" s="7">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65"/>
      <c r="G40" s="268"/>
      <c r="H40" s="268"/>
      <c r="I40" s="73" t="str">
        <f t="shared" si="0"/>
        <v/>
      </c>
      <c r="J40" s="70"/>
      <c r="K40" s="25"/>
      <c r="L40" s="3" t="str">
        <f t="shared" si="4"/>
        <v/>
      </c>
      <c r="M40" s="76" t="str">
        <f>IF('Set UP'!K40&lt;&gt;1,"",$L40)</f>
        <v/>
      </c>
      <c r="N40" s="76" t="str">
        <f>IF('Set UP'!K40&lt;&gt;2,"",$L40)</f>
        <v/>
      </c>
      <c r="O40" s="76" t="str">
        <f>IF('Set UP'!F40&lt;&gt;"F","",$L40)</f>
        <v/>
      </c>
      <c r="P40" s="257" t="str">
        <f>IF('Set UP'!F40&lt;&gt;"NS","",$L40)</f>
        <v/>
      </c>
      <c r="Q40" s="19" t="str">
        <f t="shared" si="1"/>
        <v/>
      </c>
      <c r="R40" s="287" t="str">
        <f t="shared" si="2"/>
        <v/>
      </c>
      <c r="S40" s="288" t="str">
        <f t="shared" si="3"/>
        <v/>
      </c>
      <c r="T40" s="66" t="str">
        <f t="shared" si="5"/>
        <v/>
      </c>
      <c r="U40" s="67" t="str">
        <f t="shared" si="6"/>
        <v/>
      </c>
      <c r="V40" s="66" t="str">
        <f t="shared" si="7"/>
        <v/>
      </c>
      <c r="W40" s="67" t="str">
        <f t="shared" si="8"/>
        <v/>
      </c>
      <c r="X40" s="66" t="str">
        <f t="shared" si="9"/>
        <v/>
      </c>
      <c r="Y40" s="67" t="str">
        <f t="shared" si="10"/>
        <v/>
      </c>
      <c r="Z40" s="66" t="str">
        <f t="shared" si="11"/>
        <v/>
      </c>
      <c r="AA40" s="67" t="str">
        <f t="shared" si="12"/>
        <v/>
      </c>
      <c r="AB40" s="69" t="str">
        <f t="shared" si="13"/>
        <v/>
      </c>
      <c r="AC40" s="69" t="str">
        <f t="shared" si="14"/>
        <v/>
      </c>
      <c r="AD40" s="264" t="str">
        <f>IF(OR(J40&lt;&gt;"Finished",U40=""),"",(1-(L40-'Set UP'!$Z$13)/('Set UP'!$Z$13))*1000)</f>
        <v/>
      </c>
      <c r="AG40" s="18"/>
      <c r="AH40" s="18"/>
    </row>
    <row r="41" spans="1:34" ht="15" x14ac:dyDescent="0.2">
      <c r="A41" s="1"/>
      <c r="B41" s="7">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65"/>
      <c r="G41" s="268"/>
      <c r="H41" s="268"/>
      <c r="I41" s="73" t="str">
        <f t="shared" si="0"/>
        <v/>
      </c>
      <c r="J41" s="70"/>
      <c r="K41" s="25"/>
      <c r="L41" s="3" t="str">
        <f t="shared" si="4"/>
        <v/>
      </c>
      <c r="M41" s="76" t="str">
        <f>IF('Set UP'!K41&lt;&gt;1,"",$L41)</f>
        <v/>
      </c>
      <c r="N41" s="76" t="str">
        <f>IF('Set UP'!K41&lt;&gt;2,"",$L41)</f>
        <v/>
      </c>
      <c r="O41" s="76" t="str">
        <f>IF('Set UP'!F41&lt;&gt;"F","",$L41)</f>
        <v/>
      </c>
      <c r="P41" s="257" t="str">
        <f>IF('Set UP'!F41&lt;&gt;"NS","",$L41)</f>
        <v/>
      </c>
      <c r="Q41" s="19" t="str">
        <f t="shared" si="1"/>
        <v/>
      </c>
      <c r="R41" s="287" t="str">
        <f t="shared" si="2"/>
        <v/>
      </c>
      <c r="S41" s="288" t="str">
        <f t="shared" si="3"/>
        <v/>
      </c>
      <c r="T41" s="66" t="str">
        <f t="shared" si="5"/>
        <v/>
      </c>
      <c r="U41" s="67" t="str">
        <f t="shared" si="6"/>
        <v/>
      </c>
      <c r="V41" s="66" t="str">
        <f t="shared" si="7"/>
        <v/>
      </c>
      <c r="W41" s="67" t="str">
        <f t="shared" si="8"/>
        <v/>
      </c>
      <c r="X41" s="66" t="str">
        <f t="shared" si="9"/>
        <v/>
      </c>
      <c r="Y41" s="67" t="str">
        <f t="shared" si="10"/>
        <v/>
      </c>
      <c r="Z41" s="66" t="str">
        <f t="shared" si="11"/>
        <v/>
      </c>
      <c r="AA41" s="67" t="str">
        <f t="shared" si="12"/>
        <v/>
      </c>
      <c r="AB41" s="69" t="str">
        <f t="shared" si="13"/>
        <v/>
      </c>
      <c r="AC41" s="69" t="str">
        <f t="shared" si="14"/>
        <v/>
      </c>
      <c r="AD41" s="264" t="str">
        <f>IF(OR(J41&lt;&gt;"Finished",U41=""),"",(1-(L41-'Set UP'!$Z$13)/('Set UP'!$Z$13))*1000)</f>
        <v/>
      </c>
      <c r="AG41" s="18"/>
      <c r="AH41" s="18"/>
    </row>
    <row r="42" spans="1:34" ht="15" x14ac:dyDescent="0.2">
      <c r="A42" s="1"/>
      <c r="B42" s="7">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65"/>
      <c r="G42" s="268"/>
      <c r="H42" s="268"/>
      <c r="I42" s="73" t="str">
        <f t="shared" si="0"/>
        <v/>
      </c>
      <c r="J42" s="70"/>
      <c r="K42" s="25"/>
      <c r="L42" s="3" t="str">
        <f t="shared" si="4"/>
        <v/>
      </c>
      <c r="M42" s="76" t="str">
        <f>IF('Set UP'!K42&lt;&gt;1,"",$L42)</f>
        <v/>
      </c>
      <c r="N42" s="76" t="str">
        <f>IF('Set UP'!K42&lt;&gt;2,"",$L42)</f>
        <v/>
      </c>
      <c r="O42" s="76" t="str">
        <f>IF('Set UP'!F42&lt;&gt;"F","",$L42)</f>
        <v/>
      </c>
      <c r="P42" s="257" t="str">
        <f>IF('Set UP'!F42&lt;&gt;"NS","",$L42)</f>
        <v/>
      </c>
      <c r="Q42" s="19" t="str">
        <f t="shared" si="1"/>
        <v/>
      </c>
      <c r="R42" s="287" t="str">
        <f t="shared" si="2"/>
        <v/>
      </c>
      <c r="S42" s="288" t="str">
        <f t="shared" si="3"/>
        <v/>
      </c>
      <c r="T42" s="66" t="str">
        <f t="shared" si="5"/>
        <v/>
      </c>
      <c r="U42" s="67" t="str">
        <f t="shared" si="6"/>
        <v/>
      </c>
      <c r="V42" s="66" t="str">
        <f t="shared" si="7"/>
        <v/>
      </c>
      <c r="W42" s="67" t="str">
        <f t="shared" si="8"/>
        <v/>
      </c>
      <c r="X42" s="66" t="str">
        <f t="shared" si="9"/>
        <v/>
      </c>
      <c r="Y42" s="67" t="str">
        <f t="shared" si="10"/>
        <v/>
      </c>
      <c r="Z42" s="66" t="str">
        <f t="shared" si="11"/>
        <v/>
      </c>
      <c r="AA42" s="67" t="str">
        <f t="shared" si="12"/>
        <v/>
      </c>
      <c r="AB42" s="69" t="str">
        <f t="shared" si="13"/>
        <v/>
      </c>
      <c r="AC42" s="69" t="str">
        <f t="shared" si="14"/>
        <v/>
      </c>
      <c r="AD42" s="264" t="str">
        <f>IF(OR(J42&lt;&gt;"Finished",U42=""),"",(1-(L42-'Set UP'!$Z$13)/('Set UP'!$Z$13))*1000)</f>
        <v/>
      </c>
      <c r="AG42" s="18"/>
      <c r="AH42" s="18"/>
    </row>
    <row r="43" spans="1:34" ht="15" x14ac:dyDescent="0.2">
      <c r="A43" s="1"/>
      <c r="B43" s="7">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65"/>
      <c r="G43" s="268"/>
      <c r="H43" s="268"/>
      <c r="I43" s="73" t="str">
        <f t="shared" si="0"/>
        <v/>
      </c>
      <c r="J43" s="70"/>
      <c r="K43" s="25"/>
      <c r="L43" s="3" t="str">
        <f t="shared" si="4"/>
        <v/>
      </c>
      <c r="M43" s="76" t="str">
        <f>IF('Set UP'!K43&lt;&gt;1,"",$L43)</f>
        <v/>
      </c>
      <c r="N43" s="76" t="str">
        <f>IF('Set UP'!K43&lt;&gt;2,"",$L43)</f>
        <v/>
      </c>
      <c r="O43" s="76" t="str">
        <f>IF('Set UP'!F43&lt;&gt;"F","",$L43)</f>
        <v/>
      </c>
      <c r="P43" s="257" t="str">
        <f>IF('Set UP'!F43&lt;&gt;"NS","",$L43)</f>
        <v/>
      </c>
      <c r="Q43" s="19" t="str">
        <f t="shared" si="1"/>
        <v/>
      </c>
      <c r="R43" s="287" t="str">
        <f t="shared" si="2"/>
        <v/>
      </c>
      <c r="S43" s="288" t="str">
        <f t="shared" si="3"/>
        <v/>
      </c>
      <c r="T43" s="66" t="str">
        <f t="shared" si="5"/>
        <v/>
      </c>
      <c r="U43" s="67" t="str">
        <f t="shared" si="6"/>
        <v/>
      </c>
      <c r="V43" s="66" t="str">
        <f t="shared" si="7"/>
        <v/>
      </c>
      <c r="W43" s="67" t="str">
        <f t="shared" si="8"/>
        <v/>
      </c>
      <c r="X43" s="66" t="str">
        <f t="shared" si="9"/>
        <v/>
      </c>
      <c r="Y43" s="67" t="str">
        <f t="shared" si="10"/>
        <v/>
      </c>
      <c r="Z43" s="66" t="str">
        <f t="shared" si="11"/>
        <v/>
      </c>
      <c r="AA43" s="67" t="str">
        <f t="shared" si="12"/>
        <v/>
      </c>
      <c r="AB43" s="69" t="str">
        <f t="shared" si="13"/>
        <v/>
      </c>
      <c r="AC43" s="69" t="str">
        <f t="shared" si="14"/>
        <v/>
      </c>
      <c r="AD43" s="264" t="str">
        <f>IF(OR(J43&lt;&gt;"Finished",U43=""),"",(1-(L43-'Set UP'!$Z$13)/('Set UP'!$Z$13))*1000)</f>
        <v/>
      </c>
      <c r="AG43" s="18"/>
      <c r="AH43" s="18"/>
    </row>
    <row r="44" spans="1:34" ht="15" x14ac:dyDescent="0.2">
      <c r="A44" s="1"/>
      <c r="B44" s="7">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65"/>
      <c r="G44" s="268"/>
      <c r="H44" s="268"/>
      <c r="I44" s="73" t="str">
        <f t="shared" si="0"/>
        <v/>
      </c>
      <c r="J44" s="70"/>
      <c r="K44" s="25"/>
      <c r="L44" s="3" t="str">
        <f t="shared" si="4"/>
        <v/>
      </c>
      <c r="M44" s="76" t="str">
        <f>IF('Set UP'!K44&lt;&gt;1,"",$L44)</f>
        <v/>
      </c>
      <c r="N44" s="76" t="str">
        <f>IF('Set UP'!K44&lt;&gt;2,"",$L44)</f>
        <v/>
      </c>
      <c r="O44" s="76" t="str">
        <f>IF('Set UP'!F44&lt;&gt;"F","",$L44)</f>
        <v/>
      </c>
      <c r="P44" s="257" t="str">
        <f>IF('Set UP'!F44&lt;&gt;"NS","",$L44)</f>
        <v/>
      </c>
      <c r="Q44" s="19" t="str">
        <f t="shared" si="1"/>
        <v/>
      </c>
      <c r="R44" s="287" t="str">
        <f t="shared" si="2"/>
        <v/>
      </c>
      <c r="S44" s="288" t="str">
        <f t="shared" si="3"/>
        <v/>
      </c>
      <c r="T44" s="66" t="str">
        <f t="shared" si="5"/>
        <v/>
      </c>
      <c r="U44" s="67" t="str">
        <f t="shared" si="6"/>
        <v/>
      </c>
      <c r="V44" s="66" t="str">
        <f t="shared" si="7"/>
        <v/>
      </c>
      <c r="W44" s="67" t="str">
        <f t="shared" si="8"/>
        <v/>
      </c>
      <c r="X44" s="66" t="str">
        <f t="shared" si="9"/>
        <v/>
      </c>
      <c r="Y44" s="67" t="str">
        <f t="shared" si="10"/>
        <v/>
      </c>
      <c r="Z44" s="66" t="str">
        <f t="shared" si="11"/>
        <v/>
      </c>
      <c r="AA44" s="67" t="str">
        <f t="shared" si="12"/>
        <v/>
      </c>
      <c r="AB44" s="69" t="str">
        <f t="shared" si="13"/>
        <v/>
      </c>
      <c r="AC44" s="69" t="str">
        <f t="shared" si="14"/>
        <v/>
      </c>
      <c r="AD44" s="264" t="str">
        <f>IF(OR(J44&lt;&gt;"Finished",U44=""),"",(1-(L44-'Set UP'!$Z$13)/('Set UP'!$Z$13))*1000)</f>
        <v/>
      </c>
      <c r="AG44" s="18"/>
      <c r="AH44" s="18"/>
    </row>
    <row r="45" spans="1:34" ht="15" x14ac:dyDescent="0.2">
      <c r="A45" s="1"/>
      <c r="B45" s="7">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65"/>
      <c r="G45" s="268"/>
      <c r="H45" s="268"/>
      <c r="I45" s="73" t="str">
        <f t="shared" si="0"/>
        <v/>
      </c>
      <c r="J45" s="70"/>
      <c r="K45" s="25"/>
      <c r="L45" s="3" t="str">
        <f t="shared" si="4"/>
        <v/>
      </c>
      <c r="M45" s="76" t="str">
        <f>IF('Set UP'!K45&lt;&gt;1,"",$L45)</f>
        <v/>
      </c>
      <c r="N45" s="76" t="str">
        <f>IF('Set UP'!K45&lt;&gt;2,"",$L45)</f>
        <v/>
      </c>
      <c r="O45" s="76" t="str">
        <f>IF('Set UP'!F45&lt;&gt;"F","",$L45)</f>
        <v/>
      </c>
      <c r="P45" s="257" t="str">
        <f>IF('Set UP'!F45&lt;&gt;"NS","",$L45)</f>
        <v/>
      </c>
      <c r="Q45" s="19" t="str">
        <f t="shared" si="1"/>
        <v/>
      </c>
      <c r="R45" s="287" t="str">
        <f t="shared" si="2"/>
        <v/>
      </c>
      <c r="S45" s="288" t="str">
        <f t="shared" si="3"/>
        <v/>
      </c>
      <c r="T45" s="66" t="str">
        <f t="shared" si="5"/>
        <v/>
      </c>
      <c r="U45" s="67" t="str">
        <f t="shared" si="6"/>
        <v/>
      </c>
      <c r="V45" s="66" t="str">
        <f t="shared" si="7"/>
        <v/>
      </c>
      <c r="W45" s="67" t="str">
        <f t="shared" si="8"/>
        <v/>
      </c>
      <c r="X45" s="66" t="str">
        <f t="shared" si="9"/>
        <v/>
      </c>
      <c r="Y45" s="67" t="str">
        <f t="shared" si="10"/>
        <v/>
      </c>
      <c r="Z45" s="66" t="str">
        <f t="shared" si="11"/>
        <v/>
      </c>
      <c r="AA45" s="67" t="str">
        <f t="shared" si="12"/>
        <v/>
      </c>
      <c r="AB45" s="69" t="str">
        <f t="shared" si="13"/>
        <v/>
      </c>
      <c r="AC45" s="69" t="str">
        <f t="shared" si="14"/>
        <v/>
      </c>
      <c r="AD45" s="264" t="str">
        <f>IF(OR(J45&lt;&gt;"Finished",U45=""),"",(1-(L45-'Set UP'!$Z$13)/('Set UP'!$Z$13))*1000)</f>
        <v/>
      </c>
      <c r="AG45" s="18"/>
      <c r="AH45" s="18"/>
    </row>
    <row r="46" spans="1:34" ht="15" x14ac:dyDescent="0.2">
      <c r="A46" s="1"/>
      <c r="B46" s="7">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65"/>
      <c r="G46" s="268"/>
      <c r="H46" s="268"/>
      <c r="I46" s="73" t="str">
        <f t="shared" si="0"/>
        <v/>
      </c>
      <c r="J46" s="70"/>
      <c r="K46" s="25"/>
      <c r="L46" s="3" t="str">
        <f t="shared" si="4"/>
        <v/>
      </c>
      <c r="M46" s="76" t="str">
        <f>IF('Set UP'!K46&lt;&gt;1,"",$L46)</f>
        <v/>
      </c>
      <c r="N46" s="76" t="str">
        <f>IF('Set UP'!K46&lt;&gt;2,"",$L46)</f>
        <v/>
      </c>
      <c r="O46" s="76" t="str">
        <f>IF('Set UP'!F46&lt;&gt;"F","",$L46)</f>
        <v/>
      </c>
      <c r="P46" s="257" t="str">
        <f>IF('Set UP'!F46&lt;&gt;"NS","",$L46)</f>
        <v/>
      </c>
      <c r="Q46" s="19" t="str">
        <f t="shared" si="1"/>
        <v/>
      </c>
      <c r="R46" s="287" t="str">
        <f t="shared" si="2"/>
        <v/>
      </c>
      <c r="S46" s="288" t="str">
        <f t="shared" si="3"/>
        <v/>
      </c>
      <c r="T46" s="66" t="str">
        <f t="shared" si="5"/>
        <v/>
      </c>
      <c r="U46" s="67" t="str">
        <f t="shared" si="6"/>
        <v/>
      </c>
      <c r="V46" s="66" t="str">
        <f t="shared" si="7"/>
        <v/>
      </c>
      <c r="W46" s="67" t="str">
        <f t="shared" si="8"/>
        <v/>
      </c>
      <c r="X46" s="66" t="str">
        <f t="shared" si="9"/>
        <v/>
      </c>
      <c r="Y46" s="67" t="str">
        <f t="shared" si="10"/>
        <v/>
      </c>
      <c r="Z46" s="66" t="str">
        <f t="shared" si="11"/>
        <v/>
      </c>
      <c r="AA46" s="67" t="str">
        <f t="shared" si="12"/>
        <v/>
      </c>
      <c r="AB46" s="69" t="str">
        <f t="shared" si="13"/>
        <v/>
      </c>
      <c r="AC46" s="69" t="str">
        <f t="shared" si="14"/>
        <v/>
      </c>
      <c r="AD46" s="264" t="str">
        <f>IF(OR(J46&lt;&gt;"Finished",U46=""),"",(1-(L46-'Set UP'!$Z$13)/('Set UP'!$Z$13))*1000)</f>
        <v/>
      </c>
      <c r="AG46" s="18"/>
      <c r="AH46" s="18"/>
    </row>
    <row r="47" spans="1:34" ht="15" x14ac:dyDescent="0.2">
      <c r="A47" s="1"/>
      <c r="B47" s="7">
        <v>41</v>
      </c>
      <c r="C47" s="123" t="str">
        <f>IF(OR('Set UP'!$C47=0,'Set UP'!$D47=0,'Set UP'!$E47=0,'Set UP'!F47=0),"  --",'Set UP'!C47)</f>
        <v xml:space="preserve">  --</v>
      </c>
      <c r="D47" s="124" t="str">
        <f>IF(OR('Set UP'!$C47=0,'Set UP'!$D47=0,'Set UP'!$E47=0,'Set UP'!F47=0),"  --",'Set UP'!D47&amp;" "&amp;'Set UP'!E47)</f>
        <v xml:space="preserve">  --</v>
      </c>
      <c r="E47" s="124" t="str">
        <f>IF(OR('Set UP'!$C47=0,'Set UP'!$D47=0,'Set UP'!$E47=0,'Set UP'!F47=0)," --",'Set UP'!F47)</f>
        <v xml:space="preserve"> --</v>
      </c>
      <c r="F47" s="65"/>
      <c r="G47" s="268"/>
      <c r="H47" s="268"/>
      <c r="I47" s="73" t="str">
        <f t="shared" si="0"/>
        <v/>
      </c>
      <c r="J47" s="70"/>
      <c r="K47" s="25"/>
      <c r="L47" s="3" t="str">
        <f t="shared" si="4"/>
        <v/>
      </c>
      <c r="M47" s="76" t="str">
        <f>IF('Set UP'!K47&lt;&gt;1,"",$L47)</f>
        <v/>
      </c>
      <c r="N47" s="76" t="str">
        <f>IF('Set UP'!K47&lt;&gt;2,"",$L47)</f>
        <v/>
      </c>
      <c r="O47" s="76" t="str">
        <f>IF('Set UP'!F47&lt;&gt;"F","",$L47)</f>
        <v/>
      </c>
      <c r="P47" s="257" t="str">
        <f>IF('Set UP'!F47&lt;&gt;"NS","",$L47)</f>
        <v/>
      </c>
      <c r="Q47" s="19" t="str">
        <f t="shared" si="1"/>
        <v/>
      </c>
      <c r="R47" s="287" t="str">
        <f t="shared" si="2"/>
        <v/>
      </c>
      <c r="S47" s="288" t="str">
        <f t="shared" si="3"/>
        <v/>
      </c>
      <c r="T47" s="66" t="str">
        <f t="shared" si="5"/>
        <v/>
      </c>
      <c r="U47" s="67" t="str">
        <f t="shared" si="6"/>
        <v/>
      </c>
      <c r="V47" s="66" t="str">
        <f t="shared" si="7"/>
        <v/>
      </c>
      <c r="W47" s="67" t="str">
        <f t="shared" si="8"/>
        <v/>
      </c>
      <c r="X47" s="66" t="str">
        <f t="shared" si="9"/>
        <v/>
      </c>
      <c r="Y47" s="67" t="str">
        <f t="shared" si="10"/>
        <v/>
      </c>
      <c r="Z47" s="66" t="str">
        <f t="shared" si="11"/>
        <v/>
      </c>
      <c r="AA47" s="67" t="str">
        <f t="shared" si="12"/>
        <v/>
      </c>
      <c r="AB47" s="69" t="str">
        <f t="shared" si="13"/>
        <v/>
      </c>
      <c r="AC47" s="69" t="str">
        <f t="shared" si="14"/>
        <v/>
      </c>
      <c r="AD47" s="264" t="str">
        <f>IF(OR(J47&lt;&gt;"Finished",U47=""),"",(1-(L47-'Set UP'!$Z$13)/('Set UP'!$Z$13))*1000)</f>
        <v/>
      </c>
      <c r="AG47" s="18"/>
      <c r="AH47" s="18"/>
    </row>
    <row r="48" spans="1:34" ht="15" x14ac:dyDescent="0.2">
      <c r="A48" s="1"/>
      <c r="B48" s="7">
        <v>42</v>
      </c>
      <c r="C48" s="123" t="str">
        <f>IF(OR('Set UP'!$C48=0,'Set UP'!$D48=0,'Set UP'!$E48=0,'Set UP'!F48=0),"  --",'Set UP'!C48)</f>
        <v xml:space="preserve">  --</v>
      </c>
      <c r="D48" s="124" t="str">
        <f>IF(OR('Set UP'!$C48=0,'Set UP'!$D48=0,'Set UP'!$E48=0,'Set UP'!F48=0),"  --",'Set UP'!D48&amp;" "&amp;'Set UP'!E48)</f>
        <v xml:space="preserve">  --</v>
      </c>
      <c r="E48" s="124" t="str">
        <f>IF(OR('Set UP'!$C48=0,'Set UP'!$D48=0,'Set UP'!$E48=0,'Set UP'!F48=0)," --",'Set UP'!F48)</f>
        <v xml:space="preserve"> --</v>
      </c>
      <c r="F48" s="65"/>
      <c r="G48" s="268"/>
      <c r="H48" s="268"/>
      <c r="I48" s="73" t="str">
        <f t="shared" si="0"/>
        <v/>
      </c>
      <c r="J48" s="70"/>
      <c r="K48" s="25"/>
      <c r="L48" s="3" t="str">
        <f t="shared" si="4"/>
        <v/>
      </c>
      <c r="M48" s="76" t="str">
        <f>IF('Set UP'!K48&lt;&gt;1,"",$L48)</f>
        <v/>
      </c>
      <c r="N48" s="76" t="str">
        <f>IF('Set UP'!K48&lt;&gt;2,"",$L48)</f>
        <v/>
      </c>
      <c r="O48" s="76" t="str">
        <f>IF('Set UP'!F48&lt;&gt;"F","",$L48)</f>
        <v/>
      </c>
      <c r="P48" s="257" t="str">
        <f>IF('Set UP'!F48&lt;&gt;"NS","",$L48)</f>
        <v/>
      </c>
      <c r="Q48" s="19" t="str">
        <f t="shared" si="1"/>
        <v/>
      </c>
      <c r="R48" s="287" t="str">
        <f t="shared" si="2"/>
        <v/>
      </c>
      <c r="S48" s="288" t="str">
        <f t="shared" si="3"/>
        <v/>
      </c>
      <c r="T48" s="66" t="str">
        <f t="shared" si="5"/>
        <v/>
      </c>
      <c r="U48" s="67" t="str">
        <f t="shared" si="6"/>
        <v/>
      </c>
      <c r="V48" s="66" t="str">
        <f t="shared" si="7"/>
        <v/>
      </c>
      <c r="W48" s="67" t="str">
        <f t="shared" si="8"/>
        <v/>
      </c>
      <c r="X48" s="66" t="str">
        <f t="shared" si="9"/>
        <v/>
      </c>
      <c r="Y48" s="67" t="str">
        <f t="shared" si="10"/>
        <v/>
      </c>
      <c r="Z48" s="66" t="str">
        <f t="shared" si="11"/>
        <v/>
      </c>
      <c r="AA48" s="67" t="str">
        <f t="shared" si="12"/>
        <v/>
      </c>
      <c r="AB48" s="69" t="str">
        <f t="shared" si="13"/>
        <v/>
      </c>
      <c r="AC48" s="69" t="str">
        <f t="shared" si="14"/>
        <v/>
      </c>
      <c r="AD48" s="264" t="str">
        <f>IF(OR(J48&lt;&gt;"Finished",U48=""),"",(1-(L48-'Set UP'!$Z$13)/('Set UP'!$Z$13))*1000)</f>
        <v/>
      </c>
      <c r="AG48" s="18"/>
      <c r="AH48" s="18"/>
    </row>
    <row r="49" spans="1:34" ht="15" x14ac:dyDescent="0.2">
      <c r="A49" s="1"/>
      <c r="B49" s="7">
        <v>43</v>
      </c>
      <c r="C49" s="123" t="str">
        <f>IF(OR('Set UP'!$C49=0,'Set UP'!$D49=0,'Set UP'!$E49=0,'Set UP'!F49=0),"  --",'Set UP'!C49)</f>
        <v xml:space="preserve">  --</v>
      </c>
      <c r="D49" s="124" t="str">
        <f>IF(OR('Set UP'!$C49=0,'Set UP'!$D49=0,'Set UP'!$E49=0,'Set UP'!F49=0),"  --",'Set UP'!D49&amp;" "&amp;'Set UP'!E49)</f>
        <v xml:space="preserve">  --</v>
      </c>
      <c r="E49" s="124" t="str">
        <f>IF(OR('Set UP'!$C49=0,'Set UP'!$D49=0,'Set UP'!$E49=0,'Set UP'!F49=0)," --",'Set UP'!F49)</f>
        <v xml:space="preserve"> --</v>
      </c>
      <c r="F49" s="65"/>
      <c r="G49" s="268"/>
      <c r="H49" s="268"/>
      <c r="I49" s="73" t="str">
        <f t="shared" si="0"/>
        <v/>
      </c>
      <c r="J49" s="70"/>
      <c r="K49" s="25"/>
      <c r="L49" s="3" t="str">
        <f t="shared" si="4"/>
        <v/>
      </c>
      <c r="M49" s="76" t="str">
        <f>IF('Set UP'!K49&lt;&gt;1,"",$L49)</f>
        <v/>
      </c>
      <c r="N49" s="76" t="str">
        <f>IF('Set UP'!K49&lt;&gt;2,"",$L49)</f>
        <v/>
      </c>
      <c r="O49" s="76" t="str">
        <f>IF('Set UP'!F49&lt;&gt;"F","",$L49)</f>
        <v/>
      </c>
      <c r="P49" s="257" t="str">
        <f>IF('Set UP'!F49&lt;&gt;"NS","",$L49)</f>
        <v/>
      </c>
      <c r="Q49" s="19" t="str">
        <f t="shared" si="1"/>
        <v/>
      </c>
      <c r="R49" s="287" t="str">
        <f t="shared" si="2"/>
        <v/>
      </c>
      <c r="S49" s="288" t="str">
        <f t="shared" si="3"/>
        <v/>
      </c>
      <c r="T49" s="66" t="str">
        <f t="shared" si="5"/>
        <v/>
      </c>
      <c r="U49" s="67" t="str">
        <f t="shared" si="6"/>
        <v/>
      </c>
      <c r="V49" s="66" t="str">
        <f t="shared" si="7"/>
        <v/>
      </c>
      <c r="W49" s="67" t="str">
        <f t="shared" si="8"/>
        <v/>
      </c>
      <c r="X49" s="66" t="str">
        <f t="shared" si="9"/>
        <v/>
      </c>
      <c r="Y49" s="67" t="str">
        <f t="shared" si="10"/>
        <v/>
      </c>
      <c r="Z49" s="66" t="str">
        <f t="shared" si="11"/>
        <v/>
      </c>
      <c r="AA49" s="67" t="str">
        <f t="shared" si="12"/>
        <v/>
      </c>
      <c r="AB49" s="69" t="str">
        <f t="shared" si="13"/>
        <v/>
      </c>
      <c r="AC49" s="69" t="str">
        <f t="shared" si="14"/>
        <v/>
      </c>
      <c r="AD49" s="264" t="str">
        <f>IF(OR(J49&lt;&gt;"Finished",U49=""),"",(1-(L49-'Set UP'!$Z$13)/('Set UP'!$Z$13))*1000)</f>
        <v/>
      </c>
      <c r="AG49" s="18"/>
      <c r="AH49" s="18"/>
    </row>
    <row r="50" spans="1:34" ht="15" x14ac:dyDescent="0.2">
      <c r="A50" s="1"/>
      <c r="B50" s="7">
        <v>44</v>
      </c>
      <c r="C50" s="123" t="str">
        <f>IF(OR('Set UP'!$C50=0,'Set UP'!$D50=0,'Set UP'!$E50=0,'Set UP'!F50=0),"  --",'Set UP'!C50)</f>
        <v xml:space="preserve">  --</v>
      </c>
      <c r="D50" s="124" t="str">
        <f>IF(OR('Set UP'!$C50=0,'Set UP'!$D50=0,'Set UP'!$E50=0,'Set UP'!F50=0),"  --",'Set UP'!D50&amp;" "&amp;'Set UP'!E50)</f>
        <v xml:space="preserve">  --</v>
      </c>
      <c r="E50" s="124" t="str">
        <f>IF(OR('Set UP'!$C50=0,'Set UP'!$D50=0,'Set UP'!$E50=0,'Set UP'!F50=0)," --",'Set UP'!F50)</f>
        <v xml:space="preserve"> --</v>
      </c>
      <c r="F50" s="65"/>
      <c r="G50" s="268"/>
      <c r="H50" s="268"/>
      <c r="I50" s="73" t="str">
        <f t="shared" si="0"/>
        <v/>
      </c>
      <c r="J50" s="70"/>
      <c r="K50" s="25"/>
      <c r="L50" s="3" t="str">
        <f t="shared" si="4"/>
        <v/>
      </c>
      <c r="M50" s="76" t="str">
        <f>IF('Set UP'!K50&lt;&gt;1,"",$L50)</f>
        <v/>
      </c>
      <c r="N50" s="76" t="str">
        <f>IF('Set UP'!K50&lt;&gt;2,"",$L50)</f>
        <v/>
      </c>
      <c r="O50" s="76" t="str">
        <f>IF('Set UP'!F50&lt;&gt;"F","",$L50)</f>
        <v/>
      </c>
      <c r="P50" s="257" t="str">
        <f>IF('Set UP'!F50&lt;&gt;"NS","",$L50)</f>
        <v/>
      </c>
      <c r="Q50" s="19" t="str">
        <f t="shared" si="1"/>
        <v/>
      </c>
      <c r="R50" s="287" t="str">
        <f t="shared" si="2"/>
        <v/>
      </c>
      <c r="S50" s="288" t="str">
        <f t="shared" si="3"/>
        <v/>
      </c>
      <c r="T50" s="66" t="str">
        <f t="shared" si="5"/>
        <v/>
      </c>
      <c r="U50" s="67" t="str">
        <f t="shared" si="6"/>
        <v/>
      </c>
      <c r="V50" s="66" t="str">
        <f t="shared" si="7"/>
        <v/>
      </c>
      <c r="W50" s="67" t="str">
        <f t="shared" si="8"/>
        <v/>
      </c>
      <c r="X50" s="66" t="str">
        <f t="shared" si="9"/>
        <v/>
      </c>
      <c r="Y50" s="67" t="str">
        <f t="shared" si="10"/>
        <v/>
      </c>
      <c r="Z50" s="66" t="str">
        <f t="shared" si="11"/>
        <v/>
      </c>
      <c r="AA50" s="67" t="str">
        <f t="shared" si="12"/>
        <v/>
      </c>
      <c r="AB50" s="69" t="str">
        <f t="shared" si="13"/>
        <v/>
      </c>
      <c r="AC50" s="69" t="str">
        <f t="shared" si="14"/>
        <v/>
      </c>
      <c r="AD50" s="264" t="str">
        <f>IF(OR(J50&lt;&gt;"Finished",U50=""),"",(1-(L50-'Set UP'!$Z$13)/('Set UP'!$Z$13))*1000)</f>
        <v/>
      </c>
      <c r="AG50" s="18"/>
      <c r="AH50" s="18"/>
    </row>
    <row r="51" spans="1:34" ht="15" x14ac:dyDescent="0.2">
      <c r="B51" s="7">
        <v>45</v>
      </c>
      <c r="C51" s="123" t="str">
        <f>IF(OR('Set UP'!$C51=0,'Set UP'!$D51=0,'Set UP'!$E51=0,'Set UP'!F51=0),"  --",'Set UP'!C51)</f>
        <v xml:space="preserve">  --</v>
      </c>
      <c r="D51" s="124" t="str">
        <f>IF(OR('Set UP'!$C51=0,'Set UP'!$D51=0,'Set UP'!$E51=0,'Set UP'!F51=0),"  --",'Set UP'!D51&amp;" "&amp;'Set UP'!E51)</f>
        <v xml:space="preserve">  --</v>
      </c>
      <c r="E51" s="124" t="str">
        <f>IF(OR('Set UP'!$C51=0,'Set UP'!$D51=0,'Set UP'!$E51=0,'Set UP'!F51=0)," --",'Set UP'!F51)</f>
        <v xml:space="preserve"> --</v>
      </c>
      <c r="F51" s="65"/>
      <c r="G51" s="268"/>
      <c r="H51" s="268"/>
      <c r="I51" s="73" t="str">
        <f t="shared" si="0"/>
        <v/>
      </c>
      <c r="J51" s="70"/>
      <c r="K51" s="25"/>
      <c r="L51" s="3" t="str">
        <f t="shared" si="4"/>
        <v/>
      </c>
      <c r="M51" s="76" t="str">
        <f>IF('Set UP'!K51&lt;&gt;1,"",$L51)</f>
        <v/>
      </c>
      <c r="N51" s="76" t="str">
        <f>IF('Set UP'!K51&lt;&gt;2,"",$L51)</f>
        <v/>
      </c>
      <c r="O51" s="76" t="str">
        <f>IF('Set UP'!F51&lt;&gt;"F","",$L51)</f>
        <v/>
      </c>
      <c r="P51" s="257" t="str">
        <f>IF('Set UP'!F51&lt;&gt;"NS","",$L51)</f>
        <v/>
      </c>
      <c r="Q51" s="19" t="str">
        <f t="shared" si="1"/>
        <v/>
      </c>
      <c r="R51" s="287" t="str">
        <f t="shared" si="2"/>
        <v/>
      </c>
      <c r="S51" s="288" t="str">
        <f t="shared" si="3"/>
        <v/>
      </c>
      <c r="T51" s="66" t="str">
        <f t="shared" si="5"/>
        <v/>
      </c>
      <c r="U51" s="67" t="str">
        <f t="shared" si="6"/>
        <v/>
      </c>
      <c r="V51" s="66" t="str">
        <f t="shared" si="7"/>
        <v/>
      </c>
      <c r="W51" s="67" t="str">
        <f t="shared" si="8"/>
        <v/>
      </c>
      <c r="X51" s="66" t="str">
        <f t="shared" si="9"/>
        <v/>
      </c>
      <c r="Y51" s="67" t="str">
        <f t="shared" si="10"/>
        <v/>
      </c>
      <c r="Z51" s="66" t="str">
        <f t="shared" si="11"/>
        <v/>
      </c>
      <c r="AA51" s="67" t="str">
        <f t="shared" si="12"/>
        <v/>
      </c>
      <c r="AB51" s="69" t="str">
        <f t="shared" si="13"/>
        <v/>
      </c>
      <c r="AC51" s="69" t="str">
        <f t="shared" si="14"/>
        <v/>
      </c>
      <c r="AD51" s="264" t="str">
        <f>IF(OR(J51&lt;&gt;"Finished",U51=""),"",(1-(L51-'Set UP'!$Z$13)/('Set UP'!$Z$13))*1000)</f>
        <v/>
      </c>
      <c r="AG51" s="18"/>
      <c r="AH51" s="18"/>
    </row>
    <row r="52" spans="1:34" ht="15" x14ac:dyDescent="0.2">
      <c r="B52" s="7">
        <v>46</v>
      </c>
      <c r="C52" s="123" t="str">
        <f>IF(OR('Set UP'!$C52=0,'Set UP'!$D52=0,'Set UP'!$E52=0,'Set UP'!F52=0),"  --",'Set UP'!C52)</f>
        <v xml:space="preserve">  --</v>
      </c>
      <c r="D52" s="124" t="str">
        <f>IF(OR('Set UP'!$C52=0,'Set UP'!$D52=0,'Set UP'!$E52=0,'Set UP'!F52=0),"  --",'Set UP'!D52&amp;" "&amp;'Set UP'!E52)</f>
        <v xml:space="preserve">  --</v>
      </c>
      <c r="E52" s="124" t="str">
        <f>IF(OR('Set UP'!$C52=0,'Set UP'!$D52=0,'Set UP'!$E52=0,'Set UP'!F52=0)," --",'Set UP'!F52)</f>
        <v xml:space="preserve"> --</v>
      </c>
      <c r="F52" s="65"/>
      <c r="G52" s="268"/>
      <c r="H52" s="268"/>
      <c r="I52" s="73" t="str">
        <f t="shared" si="0"/>
        <v/>
      </c>
      <c r="J52" s="70"/>
      <c r="K52" s="25"/>
      <c r="L52" s="3" t="str">
        <f t="shared" si="4"/>
        <v/>
      </c>
      <c r="M52" s="76" t="str">
        <f>IF('Set UP'!K52&lt;&gt;1,"",$L52)</f>
        <v/>
      </c>
      <c r="N52" s="76" t="str">
        <f>IF('Set UP'!K52&lt;&gt;2,"",$L52)</f>
        <v/>
      </c>
      <c r="O52" s="76" t="str">
        <f>IF('Set UP'!F52&lt;&gt;"F","",$L52)</f>
        <v/>
      </c>
      <c r="P52" s="257" t="str">
        <f>IF('Set UP'!F52&lt;&gt;"NS","",$L52)</f>
        <v/>
      </c>
      <c r="Q52" s="19" t="str">
        <f t="shared" si="1"/>
        <v/>
      </c>
      <c r="R52" s="287" t="str">
        <f t="shared" si="2"/>
        <v/>
      </c>
      <c r="S52" s="288" t="str">
        <f t="shared" si="3"/>
        <v/>
      </c>
      <c r="T52" s="66" t="str">
        <f t="shared" si="5"/>
        <v/>
      </c>
      <c r="U52" s="67" t="str">
        <f t="shared" si="6"/>
        <v/>
      </c>
      <c r="V52" s="66" t="str">
        <f t="shared" si="7"/>
        <v/>
      </c>
      <c r="W52" s="67" t="str">
        <f t="shared" si="8"/>
        <v/>
      </c>
      <c r="X52" s="66" t="str">
        <f t="shared" si="9"/>
        <v/>
      </c>
      <c r="Y52" s="67" t="str">
        <f t="shared" si="10"/>
        <v/>
      </c>
      <c r="Z52" s="66" t="str">
        <f t="shared" si="11"/>
        <v/>
      </c>
      <c r="AA52" s="67" t="str">
        <f t="shared" si="12"/>
        <v/>
      </c>
      <c r="AB52" s="69" t="str">
        <f t="shared" si="13"/>
        <v/>
      </c>
      <c r="AC52" s="69" t="str">
        <f t="shared" si="14"/>
        <v/>
      </c>
      <c r="AD52" s="264" t="str">
        <f>IF(OR(J52&lt;&gt;"Finished",U52=""),"",(1-(L52-'Set UP'!$Z$13)/('Set UP'!$Z$13))*1000)</f>
        <v/>
      </c>
      <c r="AG52" s="18"/>
      <c r="AH52" s="18"/>
    </row>
    <row r="53" spans="1:34" ht="15" x14ac:dyDescent="0.2">
      <c r="B53" s="7">
        <v>47</v>
      </c>
      <c r="C53" s="123" t="str">
        <f>IF(OR('Set UP'!$C53=0,'Set UP'!$D53=0,'Set UP'!$E53=0,'Set UP'!F53=0),"  --",'Set UP'!C53)</f>
        <v xml:space="preserve">  --</v>
      </c>
      <c r="D53" s="124" t="str">
        <f>IF(OR('Set UP'!$C53=0,'Set UP'!$D53=0,'Set UP'!$E53=0,'Set UP'!F53=0),"  --",'Set UP'!D53&amp;" "&amp;'Set UP'!E53)</f>
        <v xml:space="preserve">  --</v>
      </c>
      <c r="E53" s="124" t="str">
        <f>IF(OR('Set UP'!$C53=0,'Set UP'!$D53=0,'Set UP'!$E53=0,'Set UP'!F53=0)," --",'Set UP'!F53)</f>
        <v xml:space="preserve"> --</v>
      </c>
      <c r="F53" s="65"/>
      <c r="G53" s="268"/>
      <c r="H53" s="268"/>
      <c r="I53" s="73" t="str">
        <f t="shared" si="0"/>
        <v/>
      </c>
      <c r="J53" s="70"/>
      <c r="K53" s="25"/>
      <c r="L53" s="3" t="str">
        <f t="shared" si="4"/>
        <v/>
      </c>
      <c r="M53" s="76" t="str">
        <f>IF('Set UP'!K53&lt;&gt;1,"",$L53)</f>
        <v/>
      </c>
      <c r="N53" s="76" t="str">
        <f>IF('Set UP'!K53&lt;&gt;2,"",$L53)</f>
        <v/>
      </c>
      <c r="O53" s="76" t="str">
        <f>IF('Set UP'!F53&lt;&gt;"F","",$L53)</f>
        <v/>
      </c>
      <c r="P53" s="257" t="str">
        <f>IF('Set UP'!F53&lt;&gt;"NS","",$L53)</f>
        <v/>
      </c>
      <c r="Q53" s="19" t="str">
        <f t="shared" si="1"/>
        <v/>
      </c>
      <c r="R53" s="287" t="str">
        <f t="shared" si="2"/>
        <v/>
      </c>
      <c r="S53" s="288" t="str">
        <f t="shared" si="3"/>
        <v/>
      </c>
      <c r="T53" s="66" t="str">
        <f t="shared" si="5"/>
        <v/>
      </c>
      <c r="U53" s="67" t="str">
        <f t="shared" si="6"/>
        <v/>
      </c>
      <c r="V53" s="66" t="str">
        <f t="shared" si="7"/>
        <v/>
      </c>
      <c r="W53" s="67" t="str">
        <f t="shared" si="8"/>
        <v/>
      </c>
      <c r="X53" s="66" t="str">
        <f t="shared" si="9"/>
        <v/>
      </c>
      <c r="Y53" s="67" t="str">
        <f t="shared" si="10"/>
        <v/>
      </c>
      <c r="Z53" s="66" t="str">
        <f t="shared" si="11"/>
        <v/>
      </c>
      <c r="AA53" s="67" t="str">
        <f t="shared" si="12"/>
        <v/>
      </c>
      <c r="AB53" s="69" t="str">
        <f t="shared" si="13"/>
        <v/>
      </c>
      <c r="AC53" s="69" t="str">
        <f t="shared" si="14"/>
        <v/>
      </c>
      <c r="AD53" s="264" t="str">
        <f>IF(OR(J53&lt;&gt;"Finished",U53=""),"",(1-(L53-'Set UP'!$Z$13)/('Set UP'!$Z$13))*1000)</f>
        <v/>
      </c>
      <c r="AG53" s="18"/>
      <c r="AH53" s="18"/>
    </row>
    <row r="54" spans="1:34" ht="15.75" thickBot="1" x14ac:dyDescent="0.25">
      <c r="B54" s="373">
        <v>48</v>
      </c>
      <c r="C54" s="374" t="str">
        <f>IF(OR('Set UP'!$C54=0,'Set UP'!$D54=0,'Set UP'!$E54=0,'Set UP'!F54=0),"  --",'Set UP'!C54)</f>
        <v xml:space="preserve">  --</v>
      </c>
      <c r="D54" s="205" t="str">
        <f>IF(OR('Set UP'!$C54=0,'Set UP'!$D54=0,'Set UP'!$E54=0,'Set UP'!F54=0),"  --",'Set UP'!D54&amp;" "&amp;'Set UP'!E54)</f>
        <v xml:space="preserve">  --</v>
      </c>
      <c r="E54" s="205" t="str">
        <f>IF(OR('Set UP'!$C54=0,'Set UP'!$D54=0,'Set UP'!$E54=0,'Set UP'!F54=0)," --",'Set UP'!F54)</f>
        <v xml:space="preserve"> --</v>
      </c>
      <c r="F54" s="348"/>
      <c r="G54" s="368"/>
      <c r="H54" s="368"/>
      <c r="I54" s="377" t="str">
        <f t="shared" si="0"/>
        <v/>
      </c>
      <c r="J54" s="370"/>
      <c r="K54" s="382"/>
      <c r="L54" s="3" t="str">
        <f t="shared" si="4"/>
        <v/>
      </c>
      <c r="M54" s="20" t="str">
        <f>IF('Set UP'!K54&lt;&gt;1,"",$L54)</f>
        <v/>
      </c>
      <c r="N54" s="20" t="str">
        <f>IF('Set UP'!K54&lt;&gt;2,"",$L54)</f>
        <v/>
      </c>
      <c r="O54" s="20" t="str">
        <f>IF('Set UP'!F54&lt;&gt;"F","",$L54)</f>
        <v/>
      </c>
      <c r="P54" s="378" t="str">
        <f>IF('Set UP'!F54&lt;&gt;"NS","",$L54)</f>
        <v/>
      </c>
      <c r="Q54" s="379" t="str">
        <f t="shared" si="1"/>
        <v/>
      </c>
      <c r="R54" s="380" t="str">
        <f t="shared" si="2"/>
        <v/>
      </c>
      <c r="S54" s="381" t="str">
        <f t="shared" si="3"/>
        <v/>
      </c>
      <c r="T54" s="94" t="str">
        <f t="shared" si="5"/>
        <v/>
      </c>
      <c r="U54" s="89" t="str">
        <f t="shared" si="6"/>
        <v/>
      </c>
      <c r="V54" s="94" t="str">
        <f t="shared" si="7"/>
        <v/>
      </c>
      <c r="W54" s="89" t="str">
        <f t="shared" si="8"/>
        <v/>
      </c>
      <c r="X54" s="94" t="str">
        <f t="shared" si="9"/>
        <v/>
      </c>
      <c r="Y54" s="89" t="str">
        <f t="shared" si="10"/>
        <v/>
      </c>
      <c r="Z54" s="94" t="str">
        <f t="shared" si="11"/>
        <v/>
      </c>
      <c r="AA54" s="89" t="str">
        <f t="shared" si="12"/>
        <v/>
      </c>
      <c r="AB54" s="383" t="str">
        <f t="shared" si="13"/>
        <v/>
      </c>
      <c r="AC54" s="383" t="str">
        <f t="shared" si="14"/>
        <v/>
      </c>
      <c r="AD54" s="282" t="str">
        <f>IF(OR(J54&lt;&gt;"Finished",U54=""),"",(1-(L54-'Set UP'!$Z$13)/('Set UP'!$Z$13))*1000)</f>
        <v/>
      </c>
    </row>
    <row r="55" spans="1:34" ht="13.5" thickTop="1" x14ac:dyDescent="0.2"/>
    <row r="60" spans="1:34" ht="13.5" customHeight="1" x14ac:dyDescent="0.2"/>
    <row r="61" spans="1:34" ht="12.75" hidden="1" customHeight="1" x14ac:dyDescent="0.2">
      <c r="J61" t="s">
        <v>5</v>
      </c>
    </row>
    <row r="62" spans="1:34" ht="14.25" hidden="1" customHeight="1" x14ac:dyDescent="0.2">
      <c r="J62" t="s">
        <v>6</v>
      </c>
    </row>
    <row r="63" spans="1:34" ht="14.25" customHeight="1" x14ac:dyDescent="0.2"/>
    <row r="64" spans="1:34" ht="13.5" customHeight="1" x14ac:dyDescent="0.2"/>
    <row r="65" customFormat="1" ht="15" customHeight="1" x14ac:dyDescent="0.2"/>
    <row r="66" customFormat="1" ht="12.75" customHeight="1" x14ac:dyDescent="0.2"/>
  </sheetData>
  <sheetProtection algorithmName="SHA-512" hashValue="+Z55MuCfaxZ3BPHExzhBM5s5+t6MWv96WRbLgdQPGRDsqO6oqM6eVEM7VciQEK6WhDOpd1z3t/SxORgW4ZxAvw==" saltValue="o91WAlXzW1ZXWbsqC++TUA==" spinCount="100000" sheet="1" scenarios="1" selectLockedCells="1" autoFilter="0"/>
  <autoFilter ref="D5:E46" xr:uid="{00000000-0009-0000-0000-00000C000000}"/>
  <mergeCells count="27">
    <mergeCell ref="AD5:AD6"/>
    <mergeCell ref="N5:N6"/>
    <mergeCell ref="O5:O6"/>
    <mergeCell ref="B5:B6"/>
    <mergeCell ref="C5:C6"/>
    <mergeCell ref="D5:D6"/>
    <mergeCell ref="E5:E6"/>
    <mergeCell ref="F5:H5"/>
    <mergeCell ref="AB5:AB6"/>
    <mergeCell ref="AC5:AC6"/>
    <mergeCell ref="P5:P6"/>
    <mergeCell ref="E3:F3"/>
    <mergeCell ref="E4:F4"/>
    <mergeCell ref="Z5:Z6"/>
    <mergeCell ref="AA5:AA6"/>
    <mergeCell ref="I5:I6"/>
    <mergeCell ref="K5:K6"/>
    <mergeCell ref="J5:J6"/>
    <mergeCell ref="T5:T6"/>
    <mergeCell ref="L5:L6"/>
    <mergeCell ref="X5:X6"/>
    <mergeCell ref="Y5:Y6"/>
    <mergeCell ref="U5:U6"/>
    <mergeCell ref="V5:V6"/>
    <mergeCell ref="W5:W6"/>
    <mergeCell ref="Q5:S5"/>
    <mergeCell ref="M5:M6"/>
  </mergeCells>
  <phoneticPr fontId="12" type="noConversion"/>
  <conditionalFormatting sqref="B7:AC54">
    <cfRule type="expression" dxfId="59" priority="6" stopIfTrue="1">
      <formula>IF($U7=3,1,0)</formula>
    </cfRule>
    <cfRule type="expression" dxfId="58" priority="7" stopIfTrue="1">
      <formula>IF($U7=2,1,0)</formula>
    </cfRule>
    <cfRule type="expression" dxfId="57" priority="8" stopIfTrue="1">
      <formula>IF($U7=1,1,0)</formula>
    </cfRule>
    <cfRule type="expression" priority="9" stopIfTrue="1">
      <formula>IF($E$4="",1,0)</formula>
    </cfRule>
    <cfRule type="expression" dxfId="56" priority="10">
      <formula>IF(SEARCH($E$4,$D7)&gt;0,1,0)</formula>
    </cfRule>
  </conditionalFormatting>
  <conditionalFormatting sqref="AD7:AD54">
    <cfRule type="expression" dxfId="55" priority="1" stopIfTrue="1">
      <formula>IF($W7=3,1,0)</formula>
    </cfRule>
    <cfRule type="expression" dxfId="54" priority="2" stopIfTrue="1">
      <formula>IF($W7=2,1,0)</formula>
    </cfRule>
    <cfRule type="expression" dxfId="53" priority="3" stopIfTrue="1">
      <formula>IF($W7=1,1,0)</formula>
    </cfRule>
    <cfRule type="expression" priority="4" stopIfTrue="1">
      <formula>IF($E$4=0,1,0)</formula>
    </cfRule>
    <cfRule type="expression" dxfId="52" priority="5">
      <formula>IF(SEARCH($E$4,$D7)&gt;0,1,0)</formula>
    </cfRule>
  </conditionalFormatting>
  <dataValidations xWindow="649" yWindow="200" count="8">
    <dataValidation type="list" allowBlank="1" showInputMessage="1" showErrorMessage="1" sqref="J7:J54" xr:uid="{00000000-0002-0000-0C00-000000000000}">
      <formula1>ObstcleDQ</formula1>
    </dataValidation>
    <dataValidation type="whole" allowBlank="1" showInputMessage="1" showErrorMessage="1" errorTitle="No. Penalties" error="Enter an integer number from 0 - 10." promptTitle="No. Penalties" prompt="Enter an integer from 0 - 10." sqref="K7:K54" xr:uid="{00000000-0002-0000-0C00-000001000000}">
      <formula1>0</formula1>
      <formula2>10</formula2>
    </dataValidation>
    <dataValidation type="whole" allowBlank="1" showInputMessage="1" showErrorMessage="1" errorTitle="Penalty" error="Enter an integer from 0-60." promptTitle="Penalty" prompt="Enter a penalty value from 0-60 seconds.  A blank cell is treated as 0 seconds." sqref="K3" xr:uid="{00000000-0002-0000-0C00-000002000000}">
      <formula1>0</formula1>
      <formula2>60</formula2>
    </dataValidation>
    <dataValidation type="whole" allowBlank="1" showInputMessage="1" showErrorMessage="1" errorTitle="1 / 100 Second" error="Enter an integer number from 0-99." promptTitle="1 / 100 Second" prompt="Enter an integer number from 0-99.  Do not leave blank if zero." sqref="H7:H54" xr:uid="{00000000-0002-0000-0C00-000003000000}">
      <formula1>0</formula1>
      <formula2>99</formula2>
    </dataValidation>
    <dataValidation type="whole" allowBlank="1" showInputMessage="1" showErrorMessage="1" errorTitle="Seconds" error="Enter an integer number from 0-59." promptTitle="Seconds" prompt="Enter an integer number from 0-59.  Do not leave blank if zero." sqref="G7:G54" xr:uid="{00000000-0002-0000-0C00-000004000000}">
      <formula1>0</formula1>
      <formula2>59</formula2>
    </dataValidation>
    <dataValidation type="whole" allowBlank="1" showInputMessage="1" showErrorMessage="1" errorTitle="Minutes" error="Enter an integer number from 0-59." promptTitle="Minutes" prompt="Enter an integer number from 0-59.  A blank cell is treated as zero." sqref="F7:F54" xr:uid="{00000000-0002-0000-0C00-000005000000}">
      <formula1>0</formula1>
      <formula2>59</formula2>
    </dataValidation>
    <dataValidation type="list" showInputMessage="1" showErrorMessage="1" sqref="E4" xr:uid="{00000000-0002-0000-0C00-000006000000}">
      <formula1>Clubs</formula1>
    </dataValidation>
    <dataValidation allowBlank="1" showInputMessage="1" showErrorMessage="1" promptTitle="SpeedEvent1 Title" prompt="Enter the name of the SpeedEvent1 here.  This will be automatically copied to the results sheet." sqref="D3" xr:uid="{00000000-0002-0000-0C00-000007000000}"/>
  </dataValidations>
  <pageMargins left="0.75" right="0.75" top="1" bottom="1" header="0.5" footer="0.5"/>
  <pageSetup paperSize="9" scale="76" orientation="portrait" horizontalDpi="200" verticalDpi="2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pageSetUpPr fitToPage="1"/>
  </sheetPr>
  <dimension ref="A1:G56"/>
  <sheetViews>
    <sheetView showGridLines="0" view="pageBreakPreview" zoomScale="60" zoomScaleNormal="75" workbookViewId="0">
      <selection activeCell="F4" sqref="F4"/>
    </sheetView>
  </sheetViews>
  <sheetFormatPr defaultColWidth="9.140625" defaultRowHeight="12.75" x14ac:dyDescent="0.2"/>
  <cols>
    <col min="2" max="2" width="4.85546875" customWidth="1"/>
    <col min="3" max="3" width="15.85546875" customWidth="1"/>
    <col min="4" max="4" width="50.7109375" customWidth="1"/>
    <col min="5" max="5" width="12.5703125" customWidth="1"/>
    <col min="6" max="6" width="20.5703125" customWidth="1"/>
  </cols>
  <sheetData>
    <row r="1" spans="1:6" s="1" customFormat="1" ht="15.75" thickBot="1" x14ac:dyDescent="0.25"/>
    <row r="2" spans="1:6" s="1" customFormat="1" ht="16.5" thickTop="1" thickBot="1" x14ac:dyDescent="0.25">
      <c r="B2" s="26"/>
      <c r="C2" s="39"/>
      <c r="D2" s="32"/>
      <c r="E2" s="31"/>
    </row>
    <row r="3" spans="1:6" ht="27" thickTop="1" x14ac:dyDescent="0.4">
      <c r="B3" s="43"/>
      <c r="C3" s="512" t="s">
        <v>105</v>
      </c>
      <c r="D3" s="513"/>
      <c r="E3" s="42"/>
      <c r="F3" s="177" t="s">
        <v>273</v>
      </c>
    </row>
    <row r="4" spans="1:6" ht="16.5" thickBot="1" x14ac:dyDescent="0.3">
      <c r="A4" s="1"/>
      <c r="B4" s="33"/>
      <c r="C4" s="40"/>
      <c r="D4" s="35"/>
      <c r="E4" s="29"/>
      <c r="F4" s="229"/>
    </row>
    <row r="5" spans="1:6" ht="16.5" thickTop="1" x14ac:dyDescent="0.25">
      <c r="A5" s="1"/>
      <c r="B5" s="34"/>
      <c r="C5" s="44" t="s">
        <v>25</v>
      </c>
      <c r="D5" s="45" t="s">
        <v>0</v>
      </c>
      <c r="E5" s="36"/>
    </row>
    <row r="6" spans="1:6" ht="15" x14ac:dyDescent="0.2">
      <c r="A6" s="1"/>
      <c r="B6" s="2"/>
      <c r="C6" s="46"/>
      <c r="D6" s="48"/>
      <c r="E6" s="29"/>
    </row>
    <row r="7" spans="1:6" ht="15" x14ac:dyDescent="0.2">
      <c r="A7" s="1"/>
      <c r="B7" s="2"/>
      <c r="C7" s="46"/>
      <c r="D7" s="48"/>
      <c r="E7" s="29"/>
    </row>
    <row r="8" spans="1:6" ht="15" x14ac:dyDescent="0.2">
      <c r="A8" s="1"/>
      <c r="B8" s="2"/>
      <c r="C8" s="46"/>
      <c r="D8" s="48"/>
      <c r="E8" s="29"/>
    </row>
    <row r="9" spans="1:6" ht="15" x14ac:dyDescent="0.2">
      <c r="A9" s="1"/>
      <c r="B9" s="2"/>
      <c r="C9" s="46"/>
      <c r="D9" s="48"/>
      <c r="E9" s="29"/>
    </row>
    <row r="10" spans="1:6" ht="15" x14ac:dyDescent="0.2">
      <c r="A10" s="1"/>
      <c r="B10" s="2"/>
      <c r="C10" s="46"/>
      <c r="D10" s="48"/>
      <c r="E10" s="29"/>
    </row>
    <row r="11" spans="1:6" ht="15" x14ac:dyDescent="0.2">
      <c r="A11" s="1"/>
      <c r="B11" s="2"/>
      <c r="C11" s="46"/>
      <c r="D11" s="48"/>
      <c r="E11" s="29"/>
    </row>
    <row r="12" spans="1:6" ht="15" x14ac:dyDescent="0.2">
      <c r="A12" s="1"/>
      <c r="B12" s="2"/>
      <c r="C12" s="46"/>
      <c r="D12" s="48"/>
      <c r="E12" s="29"/>
    </row>
    <row r="13" spans="1:6" ht="15" x14ac:dyDescent="0.2">
      <c r="A13" s="1"/>
      <c r="B13" s="2"/>
      <c r="C13" s="46"/>
      <c r="D13" s="48"/>
      <c r="E13" s="29"/>
    </row>
    <row r="14" spans="1:6" ht="15" x14ac:dyDescent="0.2">
      <c r="A14" s="1"/>
      <c r="B14" s="2"/>
      <c r="C14" s="46"/>
      <c r="D14" s="48"/>
      <c r="E14" s="29"/>
    </row>
    <row r="15" spans="1:6" ht="15" x14ac:dyDescent="0.2">
      <c r="A15" s="1"/>
      <c r="B15" s="2"/>
      <c r="C15" s="46"/>
      <c r="D15" s="48"/>
      <c r="E15" s="29"/>
    </row>
    <row r="16" spans="1:6" ht="15" x14ac:dyDescent="0.2">
      <c r="A16" s="1"/>
      <c r="B16" s="2"/>
      <c r="C16" s="46"/>
      <c r="D16" s="48"/>
      <c r="E16" s="29"/>
    </row>
    <row r="17" spans="1:5" ht="15" x14ac:dyDescent="0.2">
      <c r="A17" s="1"/>
      <c r="B17" s="2"/>
      <c r="C17" s="46"/>
      <c r="D17" s="48"/>
      <c r="E17" s="29"/>
    </row>
    <row r="18" spans="1:5" ht="15" x14ac:dyDescent="0.2">
      <c r="A18" s="1"/>
      <c r="B18" s="2"/>
      <c r="C18" s="46"/>
      <c r="D18" s="48"/>
      <c r="E18" s="29"/>
    </row>
    <row r="19" spans="1:5" ht="15" x14ac:dyDescent="0.2">
      <c r="A19" s="1"/>
      <c r="B19" s="2"/>
      <c r="C19" s="46"/>
      <c r="D19" s="48"/>
      <c r="E19" s="29"/>
    </row>
    <row r="20" spans="1:5" ht="15" x14ac:dyDescent="0.2">
      <c r="A20" s="1"/>
      <c r="B20" s="2"/>
      <c r="C20" s="46"/>
      <c r="D20" s="48"/>
      <c r="E20" s="29"/>
    </row>
    <row r="21" spans="1:5" ht="15" x14ac:dyDescent="0.2">
      <c r="A21" s="1"/>
      <c r="B21" s="2"/>
      <c r="C21" s="46"/>
      <c r="D21" s="48"/>
      <c r="E21" s="29"/>
    </row>
    <row r="22" spans="1:5" ht="15" x14ac:dyDescent="0.2">
      <c r="A22" s="1"/>
      <c r="B22" s="2"/>
      <c r="C22" s="46"/>
      <c r="D22" s="48"/>
      <c r="E22" s="29"/>
    </row>
    <row r="23" spans="1:5" ht="15" x14ac:dyDescent="0.2">
      <c r="A23" s="1"/>
      <c r="B23" s="2"/>
      <c r="C23" s="46"/>
      <c r="D23" s="48"/>
      <c r="E23" s="29"/>
    </row>
    <row r="24" spans="1:5" ht="15" x14ac:dyDescent="0.2">
      <c r="A24" s="1"/>
      <c r="B24" s="2"/>
      <c r="C24" s="46"/>
      <c r="D24" s="48"/>
      <c r="E24" s="29"/>
    </row>
    <row r="25" spans="1:5" ht="15" x14ac:dyDescent="0.2">
      <c r="A25" s="1"/>
      <c r="B25" s="2"/>
      <c r="C25" s="46"/>
      <c r="D25" s="48"/>
      <c r="E25" s="29"/>
    </row>
    <row r="26" spans="1:5" ht="15" x14ac:dyDescent="0.2">
      <c r="A26" s="1"/>
      <c r="B26" s="2"/>
      <c r="C26" s="46"/>
      <c r="D26" s="48"/>
      <c r="E26" s="29"/>
    </row>
    <row r="27" spans="1:5" ht="15" x14ac:dyDescent="0.2">
      <c r="A27" s="1"/>
      <c r="B27" s="2"/>
      <c r="C27" s="46"/>
      <c r="D27" s="48"/>
      <c r="E27" s="29"/>
    </row>
    <row r="28" spans="1:5" ht="15" x14ac:dyDescent="0.2">
      <c r="A28" s="1"/>
      <c r="B28" s="2"/>
      <c r="C28" s="46"/>
      <c r="D28" s="48"/>
      <c r="E28" s="29"/>
    </row>
    <row r="29" spans="1:5" ht="15" x14ac:dyDescent="0.2">
      <c r="A29" s="1"/>
      <c r="B29" s="2"/>
      <c r="C29" s="46"/>
      <c r="D29" s="48"/>
      <c r="E29" s="29"/>
    </row>
    <row r="30" spans="1:5" ht="15" x14ac:dyDescent="0.2">
      <c r="A30" s="1"/>
      <c r="B30" s="2"/>
      <c r="C30" s="46"/>
      <c r="D30" s="48"/>
      <c r="E30" s="29"/>
    </row>
    <row r="31" spans="1:5" ht="15" x14ac:dyDescent="0.2">
      <c r="A31" s="1"/>
      <c r="B31" s="2"/>
      <c r="C31" s="46"/>
      <c r="D31" s="48"/>
      <c r="E31" s="29"/>
    </row>
    <row r="32" spans="1:5" ht="15" x14ac:dyDescent="0.2">
      <c r="A32" s="1"/>
      <c r="B32" s="2"/>
      <c r="C32" s="46"/>
      <c r="D32" s="48"/>
      <c r="E32" s="29"/>
    </row>
    <row r="33" spans="1:5" ht="15" x14ac:dyDescent="0.2">
      <c r="A33" s="1"/>
      <c r="B33" s="2"/>
      <c r="C33" s="46"/>
      <c r="D33" s="48"/>
      <c r="E33" s="29"/>
    </row>
    <row r="34" spans="1:5" ht="15" x14ac:dyDescent="0.2">
      <c r="A34" s="1"/>
      <c r="B34" s="2"/>
      <c r="C34" s="46"/>
      <c r="D34" s="48"/>
      <c r="E34" s="29"/>
    </row>
    <row r="35" spans="1:5" ht="15" x14ac:dyDescent="0.2">
      <c r="A35" s="1"/>
      <c r="B35" s="2"/>
      <c r="C35" s="46"/>
      <c r="D35" s="48"/>
      <c r="E35" s="29"/>
    </row>
    <row r="36" spans="1:5" ht="15" x14ac:dyDescent="0.2">
      <c r="A36" s="1"/>
      <c r="B36" s="2"/>
      <c r="C36" s="46"/>
      <c r="D36" s="48"/>
      <c r="E36" s="29"/>
    </row>
    <row r="37" spans="1:5" ht="15" x14ac:dyDescent="0.2">
      <c r="A37" s="1"/>
      <c r="B37" s="2"/>
      <c r="C37" s="46"/>
      <c r="D37" s="48"/>
      <c r="E37" s="29"/>
    </row>
    <row r="38" spans="1:5" ht="15" x14ac:dyDescent="0.2">
      <c r="A38" s="1"/>
      <c r="B38" s="2"/>
      <c r="C38" s="46"/>
      <c r="D38" s="48"/>
      <c r="E38" s="29"/>
    </row>
    <row r="39" spans="1:5" ht="15" x14ac:dyDescent="0.2">
      <c r="A39" s="1"/>
      <c r="B39" s="2"/>
      <c r="C39" s="46"/>
      <c r="D39" s="48"/>
      <c r="E39" s="29"/>
    </row>
    <row r="40" spans="1:5" ht="15" x14ac:dyDescent="0.2">
      <c r="A40" s="1"/>
      <c r="B40" s="2"/>
      <c r="C40" s="46"/>
      <c r="D40" s="48"/>
      <c r="E40" s="29"/>
    </row>
    <row r="41" spans="1:5" ht="15" x14ac:dyDescent="0.2">
      <c r="A41" s="1"/>
      <c r="B41" s="2"/>
      <c r="C41" s="46"/>
      <c r="D41" s="48"/>
      <c r="E41" s="29"/>
    </row>
    <row r="42" spans="1:5" ht="15" x14ac:dyDescent="0.2">
      <c r="A42" s="1"/>
      <c r="B42" s="2"/>
      <c r="C42" s="46"/>
      <c r="D42" s="48"/>
      <c r="E42" s="29"/>
    </row>
    <row r="43" spans="1:5" ht="15" x14ac:dyDescent="0.2">
      <c r="A43" s="1"/>
      <c r="B43" s="2"/>
      <c r="C43" s="46"/>
      <c r="D43" s="48"/>
      <c r="E43" s="29"/>
    </row>
    <row r="44" spans="1:5" ht="15" x14ac:dyDescent="0.2">
      <c r="A44" s="1"/>
      <c r="B44" s="2"/>
      <c r="C44" s="46"/>
      <c r="D44" s="48"/>
      <c r="E44" s="29"/>
    </row>
    <row r="45" spans="1:5" ht="15" x14ac:dyDescent="0.2">
      <c r="A45" s="1"/>
      <c r="B45" s="2"/>
      <c r="C45" s="46"/>
      <c r="D45" s="48"/>
      <c r="E45" s="29"/>
    </row>
    <row r="46" spans="1:5" ht="15" x14ac:dyDescent="0.2">
      <c r="A46" s="1"/>
      <c r="B46" s="2"/>
      <c r="C46" s="46"/>
      <c r="D46" s="48"/>
      <c r="E46" s="29"/>
    </row>
    <row r="47" spans="1:5" ht="15" x14ac:dyDescent="0.2">
      <c r="A47" s="1"/>
      <c r="B47" s="2"/>
      <c r="C47" s="46"/>
      <c r="D47" s="48"/>
      <c r="E47" s="29"/>
    </row>
    <row r="48" spans="1:5" ht="15" x14ac:dyDescent="0.2">
      <c r="A48" s="1"/>
      <c r="B48" s="2"/>
      <c r="C48" s="46"/>
      <c r="D48" s="48"/>
      <c r="E48" s="29"/>
    </row>
    <row r="49" spans="1:7" ht="15" x14ac:dyDescent="0.2">
      <c r="A49" s="1"/>
      <c r="B49" s="2"/>
      <c r="C49" s="46"/>
      <c r="D49" s="48"/>
      <c r="E49" s="29"/>
    </row>
    <row r="50" spans="1:7" ht="15" x14ac:dyDescent="0.2">
      <c r="A50" s="1"/>
      <c r="B50" s="2"/>
      <c r="C50" s="46"/>
      <c r="D50" s="48"/>
      <c r="E50" s="29"/>
    </row>
    <row r="51" spans="1:7" ht="15" x14ac:dyDescent="0.2">
      <c r="A51" s="1"/>
      <c r="B51" s="2"/>
      <c r="C51" s="46"/>
      <c r="D51" s="48"/>
      <c r="E51" s="29"/>
    </row>
    <row r="52" spans="1:7" ht="15" x14ac:dyDescent="0.2">
      <c r="A52" s="1"/>
      <c r="B52" s="2"/>
      <c r="C52" s="46"/>
      <c r="D52" s="48"/>
      <c r="E52" s="29"/>
    </row>
    <row r="53" spans="1:7" ht="15" x14ac:dyDescent="0.2">
      <c r="A53" s="1"/>
      <c r="B53" s="2"/>
      <c r="C53" s="47"/>
      <c r="D53" s="49"/>
      <c r="E53" s="29"/>
    </row>
    <row r="54" spans="1:7" ht="15.75" thickBot="1" x14ac:dyDescent="0.25">
      <c r="A54" s="1"/>
      <c r="B54" s="5"/>
      <c r="C54" s="41"/>
      <c r="D54" s="28"/>
      <c r="E54" s="6"/>
    </row>
    <row r="55" spans="1:7" ht="15.75" thickTop="1" x14ac:dyDescent="0.2">
      <c r="A55" s="1"/>
      <c r="B55" s="511" t="s">
        <v>549</v>
      </c>
      <c r="C55" s="511"/>
      <c r="D55" s="511"/>
      <c r="E55" s="511"/>
    </row>
    <row r="56" spans="1:7" ht="15.75" x14ac:dyDescent="0.25">
      <c r="B56" s="510"/>
      <c r="C56" s="510"/>
      <c r="D56" s="510"/>
      <c r="E56" s="510"/>
      <c r="F56" s="510"/>
      <c r="G56" s="510"/>
    </row>
  </sheetData>
  <sheetProtection algorithmName="SHA-512" hashValue="8rXJteCbjy2ojYw4dD1fqxougYwJcK4KAyWmaCftIfEzra+DIKPCy3leVb4IF2cTs5ODuBS62ssLMsBhEhzZSQ==" saltValue="BrYlNAbK5tUdX7YiA64DUQ==" spinCount="100000" sheet="1" objects="1" scenarios="1" selectLockedCells="1"/>
  <sortState xmlns:xlrd2="http://schemas.microsoft.com/office/spreadsheetml/2017/richdata2" ref="C6:D53">
    <sortCondition ref="C6"/>
  </sortState>
  <mergeCells count="3">
    <mergeCell ref="B56:G56"/>
    <mergeCell ref="B55:E55"/>
    <mergeCell ref="C3:D3"/>
  </mergeCells>
  <phoneticPr fontId="0" type="noConversion"/>
  <conditionalFormatting sqref="C6:D33 C42:D53">
    <cfRule type="expression" dxfId="51" priority="6" stopIfTrue="1">
      <formula>IF($C6=3,1,0)</formula>
    </cfRule>
    <cfRule type="expression" dxfId="50" priority="7" stopIfTrue="1">
      <formula>IF($C6=2,1,0)</formula>
    </cfRule>
    <cfRule type="expression" dxfId="49" priority="8" stopIfTrue="1">
      <formula>IF($C6=1,1,0)</formula>
    </cfRule>
    <cfRule type="expression" priority="9" stopIfTrue="1">
      <formula>IF($F$4="",1,0)</formula>
    </cfRule>
    <cfRule type="expression" dxfId="48" priority="10" stopIfTrue="1">
      <formula>IF(SEARCH($F$4,$D6)&gt;0,1,0)</formula>
    </cfRule>
  </conditionalFormatting>
  <conditionalFormatting sqref="C34:D41">
    <cfRule type="expression" dxfId="47" priority="1" stopIfTrue="1">
      <formula>IF($C34=3,1,0)</formula>
    </cfRule>
    <cfRule type="expression" dxfId="46" priority="2" stopIfTrue="1">
      <formula>IF($C34=2,1,0)</formula>
    </cfRule>
    <cfRule type="expression" dxfId="45" priority="3" stopIfTrue="1">
      <formula>IF($C34=1,1,0)</formula>
    </cfRule>
    <cfRule type="expression" priority="4" stopIfTrue="1">
      <formula>IF($F$4="",1,0)</formula>
    </cfRule>
    <cfRule type="expression" dxfId="44" priority="5" stopIfTrue="1">
      <formula>IF(SEARCH($F$4,$D34)&gt;0,1,0)</formula>
    </cfRule>
  </conditionalFormatting>
  <dataValidations count="2">
    <dataValidation allowBlank="1" sqref="D6:D53" xr:uid="{00000000-0002-0000-0D00-000000000000}"/>
    <dataValidation type="list" showInputMessage="1" showErrorMessage="1" sqref="F4" xr:uid="{00000000-0002-0000-0D00-000001000000}">
      <formula1>Clubs</formula1>
    </dataValidation>
  </dataValidations>
  <printOptions horizontalCentered="1" verticalCentered="1"/>
  <pageMargins left="0.19685039370078741" right="0.19685039370078741" top="0.59055118110236227" bottom="0.59055118110236227" header="0.39370078740157483" footer="0.39370078740157483"/>
  <pageSetup paperSize="9" scale="94" orientation="portrait" r:id="rId1"/>
  <headerFooter alignWithMargins="0">
    <oddHeader>&amp;L&amp;A&amp;R&amp;D  &amp;T</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pageSetUpPr fitToPage="1"/>
  </sheetPr>
  <dimension ref="A1:G48"/>
  <sheetViews>
    <sheetView showGridLines="0" view="pageBreakPreview" zoomScale="60" zoomScaleNormal="75" workbookViewId="0">
      <selection activeCell="F4" sqref="F4"/>
    </sheetView>
  </sheetViews>
  <sheetFormatPr defaultColWidth="9.140625" defaultRowHeight="12.75" x14ac:dyDescent="0.2"/>
  <cols>
    <col min="2" max="2" width="4.85546875" customWidth="1"/>
    <col min="3" max="3" width="15.85546875" customWidth="1"/>
    <col min="4" max="4" width="50.7109375" customWidth="1"/>
    <col min="5" max="5" width="12.5703125" customWidth="1"/>
    <col min="6" max="6" width="19" customWidth="1"/>
  </cols>
  <sheetData>
    <row r="1" spans="1:6" s="1" customFormat="1" ht="15.75" thickBot="1" x14ac:dyDescent="0.25"/>
    <row r="2" spans="1:6" s="1" customFormat="1" ht="16.5" thickTop="1" thickBot="1" x14ac:dyDescent="0.25">
      <c r="B2" s="26"/>
      <c r="C2" s="39"/>
      <c r="D2" s="32"/>
      <c r="E2" s="31"/>
    </row>
    <row r="3" spans="1:6" ht="27" thickTop="1" x14ac:dyDescent="0.4">
      <c r="B3" s="43"/>
      <c r="C3" s="512" t="s">
        <v>156</v>
      </c>
      <c r="D3" s="513"/>
      <c r="E3" s="42"/>
      <c r="F3" s="177" t="s">
        <v>273</v>
      </c>
    </row>
    <row r="4" spans="1:6" ht="16.5" thickBot="1" x14ac:dyDescent="0.3">
      <c r="A4" s="1"/>
      <c r="B4" s="33"/>
      <c r="C4" s="40"/>
      <c r="D4" s="35"/>
      <c r="E4" s="29"/>
      <c r="F4" s="229"/>
    </row>
    <row r="5" spans="1:6" ht="16.5" thickTop="1" x14ac:dyDescent="0.25">
      <c r="A5" s="1"/>
      <c r="B5" s="34"/>
      <c r="C5" s="44" t="s">
        <v>25</v>
      </c>
      <c r="D5" s="45" t="s">
        <v>0</v>
      </c>
      <c r="E5" s="36"/>
    </row>
    <row r="6" spans="1:6" ht="15" x14ac:dyDescent="0.2">
      <c r="A6" s="1"/>
      <c r="B6" s="2"/>
      <c r="C6" s="46"/>
      <c r="D6" s="48"/>
      <c r="E6" s="29"/>
    </row>
    <row r="7" spans="1:6" ht="15" x14ac:dyDescent="0.2">
      <c r="A7" s="1"/>
      <c r="B7" s="2"/>
      <c r="C7" s="46"/>
      <c r="D7" s="48"/>
      <c r="E7" s="29"/>
    </row>
    <row r="8" spans="1:6" ht="15" x14ac:dyDescent="0.2">
      <c r="A8" s="1"/>
      <c r="B8" s="2"/>
      <c r="C8" s="46"/>
      <c r="D8" s="48"/>
      <c r="E8" s="29"/>
    </row>
    <row r="9" spans="1:6" ht="15" x14ac:dyDescent="0.2">
      <c r="A9" s="1"/>
      <c r="B9" s="2"/>
      <c r="C9" s="46"/>
      <c r="D9" s="48"/>
      <c r="E9" s="29"/>
    </row>
    <row r="10" spans="1:6" ht="15" x14ac:dyDescent="0.2">
      <c r="A10" s="1"/>
      <c r="B10" s="2"/>
      <c r="C10" s="46"/>
      <c r="D10" s="48"/>
      <c r="E10" s="29"/>
    </row>
    <row r="11" spans="1:6" ht="15" x14ac:dyDescent="0.2">
      <c r="A11" s="1"/>
      <c r="B11" s="2"/>
      <c r="C11" s="46"/>
      <c r="D11" s="48"/>
      <c r="E11" s="29"/>
    </row>
    <row r="12" spans="1:6" ht="15" x14ac:dyDescent="0.2">
      <c r="A12" s="1"/>
      <c r="B12" s="2"/>
      <c r="C12" s="46"/>
      <c r="D12" s="48"/>
      <c r="E12" s="29"/>
    </row>
    <row r="13" spans="1:6" ht="15" x14ac:dyDescent="0.2">
      <c r="A13" s="1"/>
      <c r="B13" s="2"/>
      <c r="C13" s="46"/>
      <c r="D13" s="48"/>
      <c r="E13" s="29"/>
    </row>
    <row r="14" spans="1:6" ht="15" x14ac:dyDescent="0.2">
      <c r="A14" s="1"/>
      <c r="B14" s="2"/>
      <c r="C14" s="46"/>
      <c r="D14" s="48"/>
      <c r="E14" s="29"/>
    </row>
    <row r="15" spans="1:6" ht="15" x14ac:dyDescent="0.2">
      <c r="A15" s="1"/>
      <c r="B15" s="2"/>
      <c r="C15" s="46"/>
      <c r="D15" s="48"/>
      <c r="E15" s="29"/>
    </row>
    <row r="16" spans="1:6" ht="15" x14ac:dyDescent="0.2">
      <c r="A16" s="1"/>
      <c r="B16" s="2"/>
      <c r="C16" s="46"/>
      <c r="D16" s="48"/>
      <c r="E16" s="29"/>
    </row>
    <row r="17" spans="1:5" ht="15" x14ac:dyDescent="0.2">
      <c r="A17" s="1"/>
      <c r="B17" s="2"/>
      <c r="C17" s="46"/>
      <c r="D17" s="48"/>
      <c r="E17" s="29"/>
    </row>
    <row r="18" spans="1:5" ht="15" x14ac:dyDescent="0.2">
      <c r="A18" s="1"/>
      <c r="B18" s="2"/>
      <c r="C18" s="46"/>
      <c r="D18" s="48"/>
      <c r="E18" s="29"/>
    </row>
    <row r="19" spans="1:5" ht="15" x14ac:dyDescent="0.2">
      <c r="A19" s="1"/>
      <c r="B19" s="2"/>
      <c r="C19" s="46"/>
      <c r="D19" s="48"/>
      <c r="E19" s="29"/>
    </row>
    <row r="20" spans="1:5" ht="15" x14ac:dyDescent="0.2">
      <c r="A20" s="1"/>
      <c r="B20" s="2"/>
      <c r="C20" s="46"/>
      <c r="D20" s="48"/>
      <c r="E20" s="29"/>
    </row>
    <row r="21" spans="1:5" ht="15" x14ac:dyDescent="0.2">
      <c r="A21" s="1"/>
      <c r="B21" s="2"/>
      <c r="C21" s="46"/>
      <c r="D21" s="48"/>
      <c r="E21" s="29"/>
    </row>
    <row r="22" spans="1:5" ht="15" x14ac:dyDescent="0.2">
      <c r="A22" s="1"/>
      <c r="B22" s="2"/>
      <c r="C22" s="46"/>
      <c r="D22" s="48"/>
      <c r="E22" s="29"/>
    </row>
    <row r="23" spans="1:5" ht="15" x14ac:dyDescent="0.2">
      <c r="A23" s="1"/>
      <c r="B23" s="2"/>
      <c r="C23" s="46"/>
      <c r="D23" s="48"/>
      <c r="E23" s="29"/>
    </row>
    <row r="24" spans="1:5" ht="15" x14ac:dyDescent="0.2">
      <c r="A24" s="1"/>
      <c r="B24" s="2"/>
      <c r="C24" s="46"/>
      <c r="D24" s="48"/>
      <c r="E24" s="29"/>
    </row>
    <row r="25" spans="1:5" ht="15" x14ac:dyDescent="0.2">
      <c r="A25" s="1"/>
      <c r="B25" s="2"/>
      <c r="C25" s="46"/>
      <c r="D25" s="48"/>
      <c r="E25" s="29"/>
    </row>
    <row r="26" spans="1:5" ht="15" x14ac:dyDescent="0.2">
      <c r="A26" s="1"/>
      <c r="B26" s="2"/>
      <c r="C26" s="46"/>
      <c r="D26" s="48"/>
      <c r="E26" s="29"/>
    </row>
    <row r="27" spans="1:5" ht="15" x14ac:dyDescent="0.2">
      <c r="A27" s="1"/>
      <c r="B27" s="2"/>
      <c r="C27" s="46"/>
      <c r="D27" s="48"/>
      <c r="E27" s="29"/>
    </row>
    <row r="28" spans="1:5" ht="15" x14ac:dyDescent="0.2">
      <c r="A28" s="1"/>
      <c r="B28" s="2"/>
      <c r="C28" s="46"/>
      <c r="D28" s="48"/>
      <c r="E28" s="29"/>
    </row>
    <row r="29" spans="1:5" ht="15" x14ac:dyDescent="0.2">
      <c r="A29" s="1"/>
      <c r="B29" s="2"/>
      <c r="C29" s="46"/>
      <c r="D29" s="48"/>
      <c r="E29" s="29"/>
    </row>
    <row r="30" spans="1:5" ht="15" x14ac:dyDescent="0.2">
      <c r="A30" s="1"/>
      <c r="B30" s="2"/>
      <c r="C30" s="46"/>
      <c r="D30" s="48"/>
      <c r="E30" s="29"/>
    </row>
    <row r="31" spans="1:5" ht="15" x14ac:dyDescent="0.2">
      <c r="A31" s="1"/>
      <c r="B31" s="2"/>
      <c r="C31" s="46"/>
      <c r="D31" s="48"/>
      <c r="E31" s="29"/>
    </row>
    <row r="32" spans="1:5" ht="15" x14ac:dyDescent="0.2">
      <c r="A32" s="1"/>
      <c r="B32" s="2"/>
      <c r="C32" s="46"/>
      <c r="D32" s="48"/>
      <c r="E32" s="29"/>
    </row>
    <row r="33" spans="1:7" ht="15" x14ac:dyDescent="0.2">
      <c r="A33" s="1"/>
      <c r="B33" s="2"/>
      <c r="C33" s="46"/>
      <c r="D33" s="48"/>
      <c r="E33" s="29"/>
    </row>
    <row r="34" spans="1:7" ht="15" x14ac:dyDescent="0.2">
      <c r="A34" s="1"/>
      <c r="B34" s="2"/>
      <c r="C34" s="46"/>
      <c r="D34" s="48"/>
      <c r="E34" s="29"/>
    </row>
    <row r="35" spans="1:7" ht="15" x14ac:dyDescent="0.2">
      <c r="A35" s="1"/>
      <c r="B35" s="2"/>
      <c r="C35" s="46"/>
      <c r="D35" s="48"/>
      <c r="E35" s="29"/>
    </row>
    <row r="36" spans="1:7" ht="15" x14ac:dyDescent="0.2">
      <c r="A36" s="1"/>
      <c r="B36" s="2"/>
      <c r="C36" s="46"/>
      <c r="D36" s="48"/>
      <c r="E36" s="29"/>
    </row>
    <row r="37" spans="1:7" ht="15" x14ac:dyDescent="0.2">
      <c r="A37" s="1"/>
      <c r="B37" s="2"/>
      <c r="C37" s="46"/>
      <c r="D37" s="48"/>
      <c r="E37" s="29"/>
    </row>
    <row r="38" spans="1:7" ht="15" x14ac:dyDescent="0.2">
      <c r="A38" s="1"/>
      <c r="B38" s="2"/>
      <c r="C38" s="46"/>
      <c r="D38" s="48"/>
      <c r="E38" s="29"/>
    </row>
    <row r="39" spans="1:7" ht="15" x14ac:dyDescent="0.2">
      <c r="A39" s="1"/>
      <c r="B39" s="2"/>
      <c r="C39" s="46"/>
      <c r="D39" s="48"/>
      <c r="E39" s="29"/>
    </row>
    <row r="40" spans="1:7" ht="15" x14ac:dyDescent="0.2">
      <c r="A40" s="1"/>
      <c r="B40" s="2"/>
      <c r="C40" s="46"/>
      <c r="D40" s="48"/>
      <c r="E40" s="29"/>
    </row>
    <row r="41" spans="1:7" ht="15" x14ac:dyDescent="0.2">
      <c r="A41" s="1"/>
      <c r="B41" s="2"/>
      <c r="C41" s="46"/>
      <c r="D41" s="48"/>
      <c r="E41" s="29"/>
    </row>
    <row r="42" spans="1:7" ht="15" x14ac:dyDescent="0.2">
      <c r="A42" s="1"/>
      <c r="B42" s="2"/>
      <c r="C42" s="46"/>
      <c r="D42" s="48"/>
      <c r="E42" s="29"/>
    </row>
    <row r="43" spans="1:7" ht="15" x14ac:dyDescent="0.2">
      <c r="A43" s="1"/>
      <c r="B43" s="2"/>
      <c r="C43" s="46"/>
      <c r="D43" s="48"/>
      <c r="E43" s="29"/>
    </row>
    <row r="44" spans="1:7" ht="15" x14ac:dyDescent="0.2">
      <c r="A44" s="1"/>
      <c r="B44" s="2"/>
      <c r="C44" s="46"/>
      <c r="D44" s="48"/>
      <c r="E44" s="29"/>
    </row>
    <row r="45" spans="1:7" ht="15" x14ac:dyDescent="0.2">
      <c r="A45" s="1"/>
      <c r="B45" s="2"/>
      <c r="C45" s="47"/>
      <c r="D45" s="49"/>
      <c r="E45" s="29"/>
    </row>
    <row r="46" spans="1:7" ht="15.75" thickBot="1" x14ac:dyDescent="0.25">
      <c r="A46" s="1"/>
      <c r="B46" s="5"/>
      <c r="C46" s="41">
        <v>7</v>
      </c>
      <c r="D46" s="28" t="s">
        <v>602</v>
      </c>
      <c r="E46" s="6"/>
    </row>
    <row r="47" spans="1:7" ht="15.75" thickTop="1" x14ac:dyDescent="0.2">
      <c r="A47" s="1"/>
      <c r="B47" s="511" t="s">
        <v>549</v>
      </c>
      <c r="C47" s="511"/>
      <c r="D47" s="511"/>
      <c r="E47" s="511"/>
    </row>
    <row r="48" spans="1:7" ht="15.75" x14ac:dyDescent="0.25">
      <c r="B48" s="510"/>
      <c r="C48" s="510"/>
      <c r="D48" s="510"/>
      <c r="E48" s="510"/>
      <c r="F48" s="510"/>
      <c r="G48" s="510"/>
    </row>
  </sheetData>
  <sheetProtection algorithmName="SHA-512" hashValue="FBUJep3w6/M/my802vS9l+m6MLFr1uAOayGXdr2Yr0rZ0XrCxc1259f4/3vo1krWE9cq9Mus8sZJhhCF4ASgfA==" saltValue="1eLVynB4Ud+CG7uhyvYM6Q==" spinCount="100000" sheet="1" objects="1" scenarios="1" selectLockedCells="1"/>
  <sortState xmlns:xlrd2="http://schemas.microsoft.com/office/spreadsheetml/2017/richdata2" ref="C6:D45">
    <sortCondition ref="C6"/>
  </sortState>
  <mergeCells count="3">
    <mergeCell ref="C3:D3"/>
    <mergeCell ref="B47:E47"/>
    <mergeCell ref="B48:G48"/>
  </mergeCells>
  <phoneticPr fontId="12" type="noConversion"/>
  <conditionalFormatting sqref="C6:D45">
    <cfRule type="expression" dxfId="43" priority="1" stopIfTrue="1">
      <formula>IF($C6=3,1,0)</formula>
    </cfRule>
    <cfRule type="expression" dxfId="42" priority="2" stopIfTrue="1">
      <formula>IF($C6=2,1,0)</formula>
    </cfRule>
    <cfRule type="expression" dxfId="41" priority="3" stopIfTrue="1">
      <formula>IF($C6=1,1,0)</formula>
    </cfRule>
    <cfRule type="expression" priority="4" stopIfTrue="1">
      <formula>IF($F$4="",1,0)</formula>
    </cfRule>
    <cfRule type="expression" dxfId="40" priority="5">
      <formula>IF(SEARCH($F$4,$D6)&gt;0,1,0)</formula>
    </cfRule>
  </conditionalFormatting>
  <dataValidations count="2">
    <dataValidation allowBlank="1" sqref="D6:D45" xr:uid="{00000000-0002-0000-0E00-000000000000}"/>
    <dataValidation type="list" showInputMessage="1" showErrorMessage="1" sqref="F4" xr:uid="{00000000-0002-0000-0E00-000001000000}">
      <formula1>Clubs</formula1>
    </dataValidation>
  </dataValidations>
  <printOptions horizontalCentered="1" verticalCentered="1"/>
  <pageMargins left="0.19685039370078741" right="0.19685039370078741" top="0.59055118110236227" bottom="0.59055118110236227" header="0.39370078740157483" footer="0.39370078740157483"/>
  <pageSetup paperSize="9" orientation="portrait" r:id="rId1"/>
  <headerFooter alignWithMargins="0">
    <oddHeader>&amp;L&amp;A&amp;R&amp;D  &amp;T</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pageSetUpPr fitToPage="1"/>
  </sheetPr>
  <dimension ref="B1:P49"/>
  <sheetViews>
    <sheetView view="pageBreakPreview" zoomScale="60" zoomScaleNormal="75" workbookViewId="0">
      <selection activeCell="F4" sqref="F4"/>
    </sheetView>
  </sheetViews>
  <sheetFormatPr defaultColWidth="9.140625" defaultRowHeight="15" x14ac:dyDescent="0.2"/>
  <cols>
    <col min="1" max="1" width="6.7109375" style="95" customWidth="1"/>
    <col min="2" max="2" width="6.5703125" style="95" customWidth="1"/>
    <col min="3" max="3" width="10.140625" style="95" customWidth="1"/>
    <col min="4" max="4" width="41.7109375" style="95" bestFit="1" customWidth="1"/>
    <col min="5" max="5" width="7.42578125" style="95" customWidth="1"/>
    <col min="6" max="13" width="20.85546875" style="95" customWidth="1"/>
    <col min="14" max="14" width="22" style="95" customWidth="1"/>
    <col min="15" max="15" width="19.42578125" style="95" customWidth="1"/>
    <col min="16" max="16" width="18.42578125" style="95" customWidth="1"/>
    <col min="17" max="16384" width="9.140625" style="95"/>
  </cols>
  <sheetData>
    <row r="1" spans="2:16" ht="14.25" customHeight="1" thickBot="1" x14ac:dyDescent="0.25"/>
    <row r="2" spans="2:16" ht="15.75" customHeight="1" thickTop="1" x14ac:dyDescent="0.25">
      <c r="B2" s="100"/>
      <c r="C2" s="101"/>
      <c r="D2" s="102"/>
      <c r="E2" s="101"/>
      <c r="F2" s="190" t="s">
        <v>24</v>
      </c>
      <c r="G2" s="191" t="s">
        <v>24</v>
      </c>
      <c r="H2" s="191" t="s">
        <v>24</v>
      </c>
      <c r="I2" s="191" t="s">
        <v>24</v>
      </c>
      <c r="J2" s="191" t="s">
        <v>24</v>
      </c>
      <c r="K2" s="191" t="s">
        <v>24</v>
      </c>
      <c r="L2" s="210" t="s">
        <v>24</v>
      </c>
      <c r="M2" s="210" t="s">
        <v>24</v>
      </c>
    </row>
    <row r="3" spans="2:16" ht="26.25" x14ac:dyDescent="0.4">
      <c r="B3" s="444" t="s">
        <v>273</v>
      </c>
      <c r="C3" s="526"/>
      <c r="D3" s="108" t="s">
        <v>103</v>
      </c>
      <c r="E3" s="193"/>
      <c r="F3" s="194">
        <f>'Set UP'!S6</f>
        <v>2</v>
      </c>
      <c r="G3" s="195">
        <f>'Set UP'!S7</f>
        <v>2</v>
      </c>
      <c r="H3" s="195">
        <f>'Set UP'!S8</f>
        <v>0</v>
      </c>
      <c r="I3" s="195">
        <f>'Set UP'!S9</f>
        <v>1</v>
      </c>
      <c r="J3" s="195">
        <f>'Set UP'!S10</f>
        <v>1</v>
      </c>
      <c r="K3" s="195">
        <f>'Set UP'!S11</f>
        <v>1</v>
      </c>
      <c r="L3" s="195">
        <f>'Set UP'!S12</f>
        <v>0</v>
      </c>
      <c r="M3" s="196">
        <f>'Set UP'!S13</f>
        <v>0</v>
      </c>
    </row>
    <row r="4" spans="2:16" ht="16.5" thickBot="1" x14ac:dyDescent="0.3">
      <c r="B4" s="527"/>
      <c r="C4" s="528"/>
      <c r="D4" s="115"/>
      <c r="E4" s="107"/>
      <c r="F4" s="107"/>
      <c r="G4" s="115"/>
      <c r="H4" s="115"/>
      <c r="I4" s="115"/>
      <c r="J4" s="115"/>
      <c r="K4" s="115"/>
      <c r="L4" s="115"/>
      <c r="M4" s="197"/>
    </row>
    <row r="5" spans="2:16" ht="16.5" customHeight="1" thickTop="1" x14ac:dyDescent="0.25">
      <c r="B5" s="516"/>
      <c r="C5" s="520" t="s">
        <v>96</v>
      </c>
      <c r="D5" s="515" t="s">
        <v>0</v>
      </c>
      <c r="E5" s="522" t="s">
        <v>102</v>
      </c>
      <c r="F5" s="145" t="str">
        <f>'Set UP'!Q6</f>
        <v>Wet Incident</v>
      </c>
      <c r="G5" s="145" t="str">
        <f>'Set UP'!Q7</f>
        <v>Dry Incident</v>
      </c>
      <c r="H5" s="145" t="str">
        <f>'Set UP'!Q8</f>
        <v>Extra Incident</v>
      </c>
      <c r="I5" s="198" t="str">
        <f>'Set UP'!Q9</f>
        <v>Rope Throw</v>
      </c>
      <c r="J5" s="145" t="str">
        <f>'Set UP'!Q10</f>
        <v>Swim and Tow</v>
      </c>
      <c r="K5" s="198" t="str">
        <f>'Set UP'!Q11</f>
        <v>Medley</v>
      </c>
      <c r="L5" s="198" t="str">
        <f>'Set UP'!Q12</f>
        <v>Manikin Carry</v>
      </c>
      <c r="M5" s="198" t="str">
        <f>'Set UP'!Q13</f>
        <v>Obs Relay</v>
      </c>
      <c r="N5" s="518" t="s">
        <v>22</v>
      </c>
      <c r="O5" s="529" t="s">
        <v>23</v>
      </c>
      <c r="P5" s="524" t="s">
        <v>338</v>
      </c>
    </row>
    <row r="6" spans="2:16" ht="15.75" x14ac:dyDescent="0.25">
      <c r="B6" s="517"/>
      <c r="C6" s="521"/>
      <c r="D6" s="466"/>
      <c r="E6" s="523"/>
      <c r="F6" s="199" t="s">
        <v>21</v>
      </c>
      <c r="G6" s="199" t="s">
        <v>21</v>
      </c>
      <c r="H6" s="199" t="s">
        <v>21</v>
      </c>
      <c r="I6" s="199" t="s">
        <v>21</v>
      </c>
      <c r="J6" s="199" t="s">
        <v>21</v>
      </c>
      <c r="K6" s="199" t="s">
        <v>21</v>
      </c>
      <c r="L6" s="199" t="s">
        <v>21</v>
      </c>
      <c r="M6" s="199" t="s">
        <v>21</v>
      </c>
      <c r="N6" s="519"/>
      <c r="O6" s="530"/>
      <c r="P6" s="525"/>
    </row>
    <row r="7" spans="2:16" ht="15" customHeight="1" x14ac:dyDescent="0.2">
      <c r="B7" s="106">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200" t="str">
        <f>IF('Wet Incident'!$JQ21="","",'Wet Incident'!$JQ21*$F$3)</f>
        <v/>
      </c>
      <c r="G7" s="200" t="str">
        <f>IF('Dry Incident'!$JQ21="","",'Dry Incident'!$JQ21*$G$3)</f>
        <v/>
      </c>
      <c r="H7" s="200" t="str">
        <f>IF('Extra Incident'!$JQ21="","",'Extra Incident'!$JQ21*$H$3)</f>
        <v/>
      </c>
      <c r="I7" s="200" t="str">
        <f>IF(RopeThrow!AB7="","",RopeThrow!AB7*$I$3)</f>
        <v/>
      </c>
      <c r="J7" s="200" t="str">
        <f>IF('Swim&amp;Tow'!$AB7="","",'Swim&amp;Tow'!$AB7*$J$3)</f>
        <v/>
      </c>
      <c r="K7" s="200" t="str">
        <f>IF(Medley!$U7="","",Medley!$U7*$K$3)</f>
        <v/>
      </c>
      <c r="L7" s="200" t="str">
        <f>IF('Manikin Carry'!$U7="","",'Manikin Carry'!$U7*$L$3)</f>
        <v/>
      </c>
      <c r="M7" s="200" t="str">
        <f>IF(Obstacle!$U7="","",Obstacle!$U7*$M$3)</f>
        <v/>
      </c>
      <c r="N7" s="200" t="str">
        <f>IF(AND(F7="",G7="",H7="",I7="",J7="",K7="",L7="",M7=""),"",SUM(F7:M7))</f>
        <v/>
      </c>
      <c r="O7" s="203">
        <v>16</v>
      </c>
      <c r="P7" s="262" t="str">
        <f>IF(E7="NS",'Old Non-S Results'!O7,IF('Set UP'!K7=1,'Old League Results'!P7,IF('Set UP'!K7=2,'Old League Results'!R7,"")))</f>
        <v/>
      </c>
    </row>
    <row r="8" spans="2:16" ht="15" customHeight="1" x14ac:dyDescent="0.2">
      <c r="B8" s="106">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200" t="str">
        <f>IF('Wet Incident'!$JQ22="","",'Wet Incident'!$JQ22*$F$3)</f>
        <v/>
      </c>
      <c r="G8" s="200" t="str">
        <f>IF('Dry Incident'!$JQ22="","",'Dry Incident'!$JQ22*$G$3)</f>
        <v/>
      </c>
      <c r="H8" s="200" t="str">
        <f>IF('Extra Incident'!$JQ22="","",'Extra Incident'!$JQ22*$H$3)</f>
        <v/>
      </c>
      <c r="I8" s="200" t="str">
        <f>IF(RopeThrow!AB8="","",RopeThrow!AB8*$I$3)</f>
        <v/>
      </c>
      <c r="J8" s="200" t="str">
        <f>IF('Swim&amp;Tow'!$AB8="","",'Swim&amp;Tow'!$AB8*$J$3)</f>
        <v/>
      </c>
      <c r="K8" s="200" t="str">
        <f>IF(Medley!$U8="","",Medley!$U8*$K$3)</f>
        <v/>
      </c>
      <c r="L8" s="200" t="str">
        <f>IF('Manikin Carry'!$U8="","",'Manikin Carry'!$U8*$L$3)</f>
        <v/>
      </c>
      <c r="M8" s="200" t="str">
        <f>IF(Obstacle!$U8="","",Obstacle!$U8*$M$3)</f>
        <v/>
      </c>
      <c r="N8" s="200" t="str">
        <f t="shared" ref="N8:N46" si="0">IF(AND(F8="",G8="",H8="",I8="",J8="",K8="",L8="",M8=""),"",SUM(F8:M8))</f>
        <v/>
      </c>
      <c r="O8" s="203">
        <v>27</v>
      </c>
      <c r="P8" s="262" t="str">
        <f>IF(E8="NS",'Old Non-S Results'!O8,IF('Set UP'!K8=1,'Old League Results'!P8,IF('Set UP'!K8=2,'Old League Results'!R8,"")))</f>
        <v/>
      </c>
    </row>
    <row r="9" spans="2:16" ht="15.75" x14ac:dyDescent="0.2">
      <c r="B9" s="106">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200" t="str">
        <f>IF('Wet Incident'!$JQ23="","",'Wet Incident'!$JQ23*$F$3)</f>
        <v/>
      </c>
      <c r="G9" s="200" t="str">
        <f>IF('Dry Incident'!$JQ23="","",'Dry Incident'!$JQ23*$G$3)</f>
        <v/>
      </c>
      <c r="H9" s="200" t="str">
        <f>IF('Extra Incident'!$JQ23="","",'Extra Incident'!$JQ23*$H$3)</f>
        <v/>
      </c>
      <c r="I9" s="200" t="str">
        <f>IF(RopeThrow!AB9="","",RopeThrow!AB9*$I$3)</f>
        <v/>
      </c>
      <c r="J9" s="200" t="str">
        <f>IF('Swim&amp;Tow'!$AB9="","",'Swim&amp;Tow'!$AB9*$J$3)</f>
        <v/>
      </c>
      <c r="K9" s="200" t="str">
        <f>IF(Medley!$U9="","",Medley!$U9*$K$3)</f>
        <v/>
      </c>
      <c r="L9" s="200" t="str">
        <f>IF('Manikin Carry'!$U9="","",'Manikin Carry'!$U9*$L$3)</f>
        <v/>
      </c>
      <c r="M9" s="200" t="str">
        <f>IF(Obstacle!$U9="","",Obstacle!$U9*$M$3)</f>
        <v/>
      </c>
      <c r="N9" s="200" t="str">
        <f t="shared" si="0"/>
        <v/>
      </c>
      <c r="O9" s="203">
        <v>14</v>
      </c>
      <c r="P9" s="262" t="str">
        <f>IF(E9="NS",'Old Non-S Results'!O9,IF('Set UP'!K9=1,'Old League Results'!P9,IF('Set UP'!K9=2,'Old League Results'!R9,"")))</f>
        <v/>
      </c>
    </row>
    <row r="10" spans="2:16" ht="15.75" x14ac:dyDescent="0.2">
      <c r="B10" s="106">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200" t="str">
        <f>IF('Wet Incident'!$JQ24="","",'Wet Incident'!$JQ24*$F$3)</f>
        <v/>
      </c>
      <c r="G10" s="200" t="str">
        <f>IF('Dry Incident'!$JQ24="","",'Dry Incident'!$JQ24*$G$3)</f>
        <v/>
      </c>
      <c r="H10" s="200" t="str">
        <f>IF('Extra Incident'!$JQ24="","",'Extra Incident'!$JQ24*$H$3)</f>
        <v/>
      </c>
      <c r="I10" s="200" t="str">
        <f>IF(RopeThrow!AB10="","",RopeThrow!AB10*$I$3)</f>
        <v/>
      </c>
      <c r="J10" s="200" t="str">
        <f>IF('Swim&amp;Tow'!$AB10="","",'Swim&amp;Tow'!$AB10*$J$3)</f>
        <v/>
      </c>
      <c r="K10" s="200" t="str">
        <f>IF(Medley!$U10="","",Medley!$U10*$K$3)</f>
        <v/>
      </c>
      <c r="L10" s="200" t="str">
        <f>IF('Manikin Carry'!$U10="","",'Manikin Carry'!$U10*$L$3)</f>
        <v/>
      </c>
      <c r="M10" s="200" t="str">
        <f>IF(Obstacle!$U10="","",Obstacle!$U10*$M$3)</f>
        <v/>
      </c>
      <c r="N10" s="200" t="str">
        <f t="shared" si="0"/>
        <v/>
      </c>
      <c r="O10" s="203">
        <v>19</v>
      </c>
      <c r="P10" s="262" t="str">
        <f>IF(E10="NS",'Old Non-S Results'!O10,IF('Set UP'!K10=1,'Old League Results'!P10,IF('Set UP'!K10=2,'Old League Results'!R10,"")))</f>
        <v/>
      </c>
    </row>
    <row r="11" spans="2:16" ht="15.75" x14ac:dyDescent="0.2">
      <c r="B11" s="106">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200" t="str">
        <f>IF('Wet Incident'!$JQ25="","",'Wet Incident'!$JQ25*$F$3)</f>
        <v/>
      </c>
      <c r="G11" s="200" t="str">
        <f>IF('Dry Incident'!$JQ25="","",'Dry Incident'!$JQ25*$G$3)</f>
        <v/>
      </c>
      <c r="H11" s="200" t="str">
        <f>IF('Extra Incident'!$JQ25="","",'Extra Incident'!$JQ25*$H$3)</f>
        <v/>
      </c>
      <c r="I11" s="200" t="str">
        <f>IF(RopeThrow!AB11="","",RopeThrow!AB11*$I$3)</f>
        <v/>
      </c>
      <c r="J11" s="200" t="str">
        <f>IF('Swim&amp;Tow'!$AB11="","",'Swim&amp;Tow'!$AB11*$J$3)</f>
        <v/>
      </c>
      <c r="K11" s="200" t="str">
        <f>IF(Medley!$U11="","",Medley!$U11*$K$3)</f>
        <v/>
      </c>
      <c r="L11" s="200" t="str">
        <f>IF('Manikin Carry'!$U11="","",'Manikin Carry'!$U11*$L$3)</f>
        <v/>
      </c>
      <c r="M11" s="200" t="str">
        <f>IF(Obstacle!$U11="","",Obstacle!$U11*$M$3)</f>
        <v/>
      </c>
      <c r="N11" s="200" t="str">
        <f t="shared" si="0"/>
        <v/>
      </c>
      <c r="O11" s="203">
        <v>12</v>
      </c>
      <c r="P11" s="262" t="str">
        <f>IF(E11="NS",'Old Non-S Results'!O11,IF('Set UP'!K11=1,'Old League Results'!P11,IF('Set UP'!K11=2,'Old League Results'!R11,"")))</f>
        <v/>
      </c>
    </row>
    <row r="12" spans="2:16" ht="15.75" x14ac:dyDescent="0.2">
      <c r="B12" s="106">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200" t="str">
        <f>IF('Wet Incident'!$JQ26="","",'Wet Incident'!$JQ26*$F$3)</f>
        <v/>
      </c>
      <c r="G12" s="200" t="str">
        <f>IF('Dry Incident'!$JQ26="","",'Dry Incident'!$JQ26*$G$3)</f>
        <v/>
      </c>
      <c r="H12" s="200" t="str">
        <f>IF('Extra Incident'!$JQ26="","",'Extra Incident'!$JQ26*$H$3)</f>
        <v/>
      </c>
      <c r="I12" s="200" t="str">
        <f>IF(RopeThrow!AB12="","",RopeThrow!AB12*$I$3)</f>
        <v/>
      </c>
      <c r="J12" s="200" t="str">
        <f>IF('Swim&amp;Tow'!$AB12="","",'Swim&amp;Tow'!$AB12*$J$3)</f>
        <v/>
      </c>
      <c r="K12" s="200" t="str">
        <f>IF(Medley!$U12="","",Medley!$U12*$K$3)</f>
        <v/>
      </c>
      <c r="L12" s="200" t="str">
        <f>IF('Manikin Carry'!$U12="","",'Manikin Carry'!$U12*$L$3)</f>
        <v/>
      </c>
      <c r="M12" s="200" t="str">
        <f>IF(Obstacle!$U12="","",Obstacle!$U12*$M$3)</f>
        <v/>
      </c>
      <c r="N12" s="200" t="str">
        <f t="shared" si="0"/>
        <v/>
      </c>
      <c r="O12" s="203">
        <v>2</v>
      </c>
      <c r="P12" s="262" t="str">
        <f>IF(E12="NS",'Old Non-S Results'!O12,IF('Set UP'!K12=1,'Old League Results'!P12,IF('Set UP'!K12=2,'Old League Results'!R12,"")))</f>
        <v/>
      </c>
    </row>
    <row r="13" spans="2:16" ht="15.75" x14ac:dyDescent="0.2">
      <c r="B13" s="106">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200" t="str">
        <f>IF('Wet Incident'!$JQ27="","",'Wet Incident'!$JQ27*$F$3)</f>
        <v/>
      </c>
      <c r="G13" s="200" t="str">
        <f>IF('Dry Incident'!$JQ27="","",'Dry Incident'!$JQ27*$G$3)</f>
        <v/>
      </c>
      <c r="H13" s="200" t="str">
        <f>IF('Extra Incident'!$JQ27="","",'Extra Incident'!$JQ27*$H$3)</f>
        <v/>
      </c>
      <c r="I13" s="200" t="str">
        <f>IF(RopeThrow!AB13="","",RopeThrow!AB13*$I$3)</f>
        <v/>
      </c>
      <c r="J13" s="200" t="str">
        <f>IF('Swim&amp;Tow'!$AB13="","",'Swim&amp;Tow'!$AB13*$J$3)</f>
        <v/>
      </c>
      <c r="K13" s="200" t="str">
        <f>IF(Medley!$U13="","",Medley!$U13*$K$3)</f>
        <v/>
      </c>
      <c r="L13" s="200" t="str">
        <f>IF('Manikin Carry'!$U13="","",'Manikin Carry'!$U13*$L$3)</f>
        <v/>
      </c>
      <c r="M13" s="200" t="str">
        <f>IF(Obstacle!$U13="","",Obstacle!$U13*$M$3)</f>
        <v/>
      </c>
      <c r="N13" s="200" t="str">
        <f t="shared" si="0"/>
        <v/>
      </c>
      <c r="O13" s="203">
        <v>20</v>
      </c>
      <c r="P13" s="262" t="str">
        <f>IF(E13="NS",'Old Non-S Results'!O13,IF('Set UP'!K13=1,'Old League Results'!P13,IF('Set UP'!K13=2,'Old League Results'!R13,"")))</f>
        <v/>
      </c>
    </row>
    <row r="14" spans="2:16" ht="15.75" x14ac:dyDescent="0.2">
      <c r="B14" s="106">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200" t="str">
        <f>IF('Wet Incident'!$JQ28="","",'Wet Incident'!$JQ28*$F$3)</f>
        <v/>
      </c>
      <c r="G14" s="200" t="str">
        <f>IF('Dry Incident'!$JQ28="","",'Dry Incident'!$JQ28*$G$3)</f>
        <v/>
      </c>
      <c r="H14" s="200" t="str">
        <f>IF('Extra Incident'!$JQ28="","",'Extra Incident'!$JQ28*$H$3)</f>
        <v/>
      </c>
      <c r="I14" s="200" t="str">
        <f>IF(RopeThrow!AB14="","",RopeThrow!AB14*$I$3)</f>
        <v/>
      </c>
      <c r="J14" s="200" t="str">
        <f>IF('Swim&amp;Tow'!$AB14="","",'Swim&amp;Tow'!$AB14*$J$3)</f>
        <v/>
      </c>
      <c r="K14" s="200" t="str">
        <f>IF(Medley!$U14="","",Medley!$U14*$K$3)</f>
        <v/>
      </c>
      <c r="L14" s="200" t="str">
        <f>IF('Manikin Carry'!$U14="","",'Manikin Carry'!$U14*$L$3)</f>
        <v/>
      </c>
      <c r="M14" s="200" t="str">
        <f>IF(Obstacle!$U14="","",Obstacle!$U14*$M$3)</f>
        <v/>
      </c>
      <c r="N14" s="200" t="str">
        <f t="shared" si="0"/>
        <v/>
      </c>
      <c r="O14" s="203"/>
      <c r="P14" s="262" t="str">
        <f>IF(E14="NS",'Old Non-S Results'!O14,IF('Set UP'!K14=1,'Old League Results'!P14,IF('Set UP'!K14=2,'Old League Results'!R14,"")))</f>
        <v/>
      </c>
    </row>
    <row r="15" spans="2:16" ht="15.75" x14ac:dyDescent="0.2">
      <c r="B15" s="106">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200" t="str">
        <f>IF('Wet Incident'!$JQ29="","",'Wet Incident'!$JQ29*$F$3)</f>
        <v/>
      </c>
      <c r="G15" s="200" t="str">
        <f>IF('Dry Incident'!$JQ29="","",'Dry Incident'!$JQ29*$G$3)</f>
        <v/>
      </c>
      <c r="H15" s="200" t="str">
        <f>IF('Extra Incident'!$JQ29="","",'Extra Incident'!$JQ29*$H$3)</f>
        <v/>
      </c>
      <c r="I15" s="200" t="str">
        <f>IF(RopeThrow!AB15="","",RopeThrow!AB15*$I$3)</f>
        <v/>
      </c>
      <c r="J15" s="200" t="str">
        <f>IF('Swim&amp;Tow'!$AB15="","",'Swim&amp;Tow'!$AB15*$J$3)</f>
        <v/>
      </c>
      <c r="K15" s="200" t="str">
        <f>IF(Medley!$U15="","",Medley!$U15*$K$3)</f>
        <v/>
      </c>
      <c r="L15" s="200" t="str">
        <f>IF('Manikin Carry'!$U15="","",'Manikin Carry'!$U15*$L$3)</f>
        <v/>
      </c>
      <c r="M15" s="200" t="str">
        <f>IF(Obstacle!$U15="","",Obstacle!$U15*$M$3)</f>
        <v/>
      </c>
      <c r="N15" s="200" t="str">
        <f t="shared" si="0"/>
        <v/>
      </c>
      <c r="O15" s="203">
        <v>24</v>
      </c>
      <c r="P15" s="262" t="str">
        <f>IF(E15="NS",'Old Non-S Results'!O15,IF('Set UP'!K15=1,'Old League Results'!P15,IF('Set UP'!K15=2,'Old League Results'!R15,"")))</f>
        <v/>
      </c>
    </row>
    <row r="16" spans="2:16" ht="15.75" x14ac:dyDescent="0.2">
      <c r="B16" s="106">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200" t="str">
        <f>IF('Wet Incident'!$JQ30="","",'Wet Incident'!$JQ30*$F$3)</f>
        <v/>
      </c>
      <c r="G16" s="200" t="str">
        <f>IF('Dry Incident'!$JQ30="","",'Dry Incident'!$JQ30*$G$3)</f>
        <v/>
      </c>
      <c r="H16" s="200" t="str">
        <f>IF('Extra Incident'!$JQ30="","",'Extra Incident'!$JQ30*$H$3)</f>
        <v/>
      </c>
      <c r="I16" s="200" t="str">
        <f>IF(RopeThrow!AB16="","",RopeThrow!AB16*$I$3)</f>
        <v/>
      </c>
      <c r="J16" s="200" t="str">
        <f>IF('Swim&amp;Tow'!$AB16="","",'Swim&amp;Tow'!$AB16*$J$3)</f>
        <v/>
      </c>
      <c r="K16" s="200" t="str">
        <f>IF(Medley!$U16="","",Medley!$U16*$K$3)</f>
        <v/>
      </c>
      <c r="L16" s="200" t="str">
        <f>IF('Manikin Carry'!$U16="","",'Manikin Carry'!$U16*$L$3)</f>
        <v/>
      </c>
      <c r="M16" s="200" t="str">
        <f>IF(Obstacle!$U16="","",Obstacle!$U16*$M$3)</f>
        <v/>
      </c>
      <c r="N16" s="200" t="str">
        <f t="shared" si="0"/>
        <v/>
      </c>
      <c r="O16" s="203">
        <v>30</v>
      </c>
      <c r="P16" s="262" t="str">
        <f>IF(E16="NS",'Old Non-S Results'!O16,IF('Set UP'!K16=1,'Old League Results'!P16,IF('Set UP'!K16=2,'Old League Results'!R16,"")))</f>
        <v/>
      </c>
    </row>
    <row r="17" spans="2:16" ht="15.75" x14ac:dyDescent="0.2">
      <c r="B17" s="106">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200" t="str">
        <f>IF('Wet Incident'!$JQ31="","",'Wet Incident'!$JQ31*$F$3)</f>
        <v/>
      </c>
      <c r="G17" s="200" t="str">
        <f>IF('Dry Incident'!$JQ31="","",'Dry Incident'!$JQ31*$G$3)</f>
        <v/>
      </c>
      <c r="H17" s="200" t="str">
        <f>IF('Extra Incident'!$JQ31="","",'Extra Incident'!$JQ31*$H$3)</f>
        <v/>
      </c>
      <c r="I17" s="200" t="str">
        <f>IF(RopeThrow!AB17="","",RopeThrow!AB17*$I$3)</f>
        <v/>
      </c>
      <c r="J17" s="200" t="str">
        <f>IF('Swim&amp;Tow'!$AB17="","",'Swim&amp;Tow'!$AB17*$J$3)</f>
        <v/>
      </c>
      <c r="K17" s="200" t="str">
        <f>IF(Medley!$U17="","",Medley!$U17*$K$3)</f>
        <v/>
      </c>
      <c r="L17" s="200" t="str">
        <f>IF('Manikin Carry'!$U17="","",'Manikin Carry'!$U17*$L$3)</f>
        <v/>
      </c>
      <c r="M17" s="200" t="str">
        <f>IF(Obstacle!$U17="","",Obstacle!$U17*$M$3)</f>
        <v/>
      </c>
      <c r="N17" s="200" t="str">
        <f t="shared" si="0"/>
        <v/>
      </c>
      <c r="O17" s="203">
        <v>29</v>
      </c>
      <c r="P17" s="262" t="str">
        <f>IF(E17="NS",'Old Non-S Results'!O17,IF('Set UP'!K17=1,'Old League Results'!P17,IF('Set UP'!K17=2,'Old League Results'!R17,"")))</f>
        <v/>
      </c>
    </row>
    <row r="18" spans="2:16" ht="15.75" x14ac:dyDescent="0.2">
      <c r="B18" s="106">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200" t="str">
        <f>IF('Wet Incident'!$JQ32="","",'Wet Incident'!$JQ32*$F$3)</f>
        <v/>
      </c>
      <c r="G18" s="200" t="str">
        <f>IF('Dry Incident'!$JQ32="","",'Dry Incident'!$JQ32*$G$3)</f>
        <v/>
      </c>
      <c r="H18" s="200" t="str">
        <f>IF('Extra Incident'!$JQ32="","",'Extra Incident'!$JQ32*$H$3)</f>
        <v/>
      </c>
      <c r="I18" s="200" t="str">
        <f>IF(RopeThrow!AB18="","",RopeThrow!AB18*$I$3)</f>
        <v/>
      </c>
      <c r="J18" s="200" t="str">
        <f>IF('Swim&amp;Tow'!$AB18="","",'Swim&amp;Tow'!$AB18*$J$3)</f>
        <v/>
      </c>
      <c r="K18" s="200" t="str">
        <f>IF(Medley!$U18="","",Medley!$U18*$K$3)</f>
        <v/>
      </c>
      <c r="L18" s="200" t="str">
        <f>IF('Manikin Carry'!$U18="","",'Manikin Carry'!$U18*$L$3)</f>
        <v/>
      </c>
      <c r="M18" s="200" t="str">
        <f>IF(Obstacle!$U18="","",Obstacle!$U18*$M$3)</f>
        <v/>
      </c>
      <c r="N18" s="200" t="str">
        <f t="shared" si="0"/>
        <v/>
      </c>
      <c r="O18" s="203">
        <v>28</v>
      </c>
      <c r="P18" s="262" t="str">
        <f>IF(E18="NS",'Old Non-S Results'!O18,IF('Set UP'!K18=1,'Old League Results'!P18,IF('Set UP'!K18=2,'Old League Results'!R18,"")))</f>
        <v/>
      </c>
    </row>
    <row r="19" spans="2:16" ht="15.75" x14ac:dyDescent="0.2">
      <c r="B19" s="106">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200" t="str">
        <f>IF('Wet Incident'!$JQ33="","",'Wet Incident'!$JQ33*$F$3)</f>
        <v/>
      </c>
      <c r="G19" s="200" t="str">
        <f>IF('Dry Incident'!$JQ33="","",'Dry Incident'!$JQ33*$G$3)</f>
        <v/>
      </c>
      <c r="H19" s="200" t="str">
        <f>IF('Extra Incident'!$JQ33="","",'Extra Incident'!$JQ33*$H$3)</f>
        <v/>
      </c>
      <c r="I19" s="200" t="str">
        <f>IF(RopeThrow!AB19="","",RopeThrow!AB19*$I$3)</f>
        <v/>
      </c>
      <c r="J19" s="200" t="str">
        <f>IF('Swim&amp;Tow'!$AB19="","",'Swim&amp;Tow'!$AB19*$J$3)</f>
        <v/>
      </c>
      <c r="K19" s="200" t="str">
        <f>IF(Medley!$U19="","",Medley!$U19*$K$3)</f>
        <v/>
      </c>
      <c r="L19" s="200" t="str">
        <f>IF('Manikin Carry'!$U19="","",'Manikin Carry'!$U19*$L$3)</f>
        <v/>
      </c>
      <c r="M19" s="200" t="str">
        <f>IF(Obstacle!$U19="","",Obstacle!$U19*$M$3)</f>
        <v/>
      </c>
      <c r="N19" s="200" t="str">
        <f t="shared" si="0"/>
        <v/>
      </c>
      <c r="O19" s="203">
        <v>9</v>
      </c>
      <c r="P19" s="262" t="str">
        <f>IF(E19="NS",'Old Non-S Results'!O19,IF('Set UP'!K19=1,'Old League Results'!P19,IF('Set UP'!K19=2,'Old League Results'!R19,"")))</f>
        <v/>
      </c>
    </row>
    <row r="20" spans="2:16" ht="15.75" x14ac:dyDescent="0.2">
      <c r="B20" s="106">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200" t="str">
        <f>IF('Wet Incident'!$JQ34="","",'Wet Incident'!$JQ34*$F$3)</f>
        <v/>
      </c>
      <c r="G20" s="200" t="str">
        <f>IF('Dry Incident'!$JQ34="","",'Dry Incident'!$JQ34*$G$3)</f>
        <v/>
      </c>
      <c r="H20" s="200" t="str">
        <f>IF('Extra Incident'!$JQ34="","",'Extra Incident'!$JQ34*$H$3)</f>
        <v/>
      </c>
      <c r="I20" s="200" t="str">
        <f>IF(RopeThrow!AB20="","",RopeThrow!AB20*$I$3)</f>
        <v/>
      </c>
      <c r="J20" s="200" t="str">
        <f>IF('Swim&amp;Tow'!$AB20="","",'Swim&amp;Tow'!$AB20*$J$3)</f>
        <v/>
      </c>
      <c r="K20" s="200" t="str">
        <f>IF(Medley!$U20="","",Medley!$U20*$K$3)</f>
        <v/>
      </c>
      <c r="L20" s="200" t="str">
        <f>IF('Manikin Carry'!$U20="","",'Manikin Carry'!$U20*$L$3)</f>
        <v/>
      </c>
      <c r="M20" s="200" t="str">
        <f>IF(Obstacle!$U20="","",Obstacle!$U20*$M$3)</f>
        <v/>
      </c>
      <c r="N20" s="200" t="str">
        <f t="shared" si="0"/>
        <v/>
      </c>
      <c r="O20" s="203"/>
      <c r="P20" s="262" t="str">
        <f>IF(E20="NS",'Old Non-S Results'!O20,IF('Set UP'!K20=1,'Old League Results'!P20,IF('Set UP'!K20=2,'Old League Results'!R20,"")))</f>
        <v/>
      </c>
    </row>
    <row r="21" spans="2:16" ht="15.75" x14ac:dyDescent="0.2">
      <c r="B21" s="106">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200" t="str">
        <f>IF('Wet Incident'!$JQ35="","",'Wet Incident'!$JQ35*$F$3)</f>
        <v/>
      </c>
      <c r="G21" s="200" t="str">
        <f>IF('Dry Incident'!$JQ35="","",'Dry Incident'!$JQ35*$G$3)</f>
        <v/>
      </c>
      <c r="H21" s="200" t="str">
        <f>IF('Extra Incident'!$JQ35="","",'Extra Incident'!$JQ35*$H$3)</f>
        <v/>
      </c>
      <c r="I21" s="200" t="str">
        <f>IF(RopeThrow!AB21="","",RopeThrow!AB21*$I$3)</f>
        <v/>
      </c>
      <c r="J21" s="200" t="str">
        <f>IF('Swim&amp;Tow'!$AB21="","",'Swim&amp;Tow'!$AB21*$J$3)</f>
        <v/>
      </c>
      <c r="K21" s="200" t="str">
        <f>IF(Medley!$U21="","",Medley!$U21*$K$3)</f>
        <v/>
      </c>
      <c r="L21" s="200" t="str">
        <f>IF('Manikin Carry'!$U21="","",'Manikin Carry'!$U21*$L$3)</f>
        <v/>
      </c>
      <c r="M21" s="200" t="str">
        <f>IF(Obstacle!$U21="","",Obstacle!$U21*$M$3)</f>
        <v/>
      </c>
      <c r="N21" s="200" t="str">
        <f t="shared" si="0"/>
        <v/>
      </c>
      <c r="O21" s="203">
        <v>6</v>
      </c>
      <c r="P21" s="262" t="str">
        <f>IF(E21="NS",'Old Non-S Results'!O21,IF('Set UP'!K21=1,'Old League Results'!P21,IF('Set UP'!K21=2,'Old League Results'!R21,"")))</f>
        <v/>
      </c>
    </row>
    <row r="22" spans="2:16" ht="15.75" x14ac:dyDescent="0.2">
      <c r="B22" s="106">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200" t="str">
        <f>IF('Wet Incident'!$JQ36="","",'Wet Incident'!$JQ36*$F$3)</f>
        <v/>
      </c>
      <c r="G22" s="200" t="str">
        <f>IF('Dry Incident'!$JQ36="","",'Dry Incident'!$JQ36*$G$3)</f>
        <v/>
      </c>
      <c r="H22" s="200" t="str">
        <f>IF('Extra Incident'!$JQ36="","",'Extra Incident'!$JQ36*$H$3)</f>
        <v/>
      </c>
      <c r="I22" s="200" t="str">
        <f>IF(RopeThrow!AB22="","",RopeThrow!AB22*$I$3)</f>
        <v/>
      </c>
      <c r="J22" s="200" t="str">
        <f>IF('Swim&amp;Tow'!$AB22="","",'Swim&amp;Tow'!$AB22*$J$3)</f>
        <v/>
      </c>
      <c r="K22" s="200" t="str">
        <f>IF(Medley!$U22="","",Medley!$U22*$K$3)</f>
        <v/>
      </c>
      <c r="L22" s="200" t="str">
        <f>IF('Manikin Carry'!$U22="","",'Manikin Carry'!$U22*$L$3)</f>
        <v/>
      </c>
      <c r="M22" s="200" t="str">
        <f>IF(Obstacle!$U22="","",Obstacle!$U22*$M$3)</f>
        <v/>
      </c>
      <c r="N22" s="200" t="str">
        <f t="shared" si="0"/>
        <v/>
      </c>
      <c r="O22" s="203">
        <v>11</v>
      </c>
      <c r="P22" s="262" t="str">
        <f>IF(E22="NS",'Old Non-S Results'!O22,IF('Set UP'!K22=1,'Old League Results'!P22,IF('Set UP'!K22=2,'Old League Results'!R22,"")))</f>
        <v/>
      </c>
    </row>
    <row r="23" spans="2:16" ht="15.75" x14ac:dyDescent="0.2">
      <c r="B23" s="106">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200" t="str">
        <f>IF('Wet Incident'!$JQ37="","",'Wet Incident'!$JQ37*$F$3)</f>
        <v/>
      </c>
      <c r="G23" s="200" t="str">
        <f>IF('Dry Incident'!$JQ37="","",'Dry Incident'!$JQ37*$G$3)</f>
        <v/>
      </c>
      <c r="H23" s="200" t="str">
        <f>IF('Extra Incident'!$JQ37="","",'Extra Incident'!$JQ37*$H$3)</f>
        <v/>
      </c>
      <c r="I23" s="200" t="str">
        <f>IF(RopeThrow!AB23="","",RopeThrow!AB23*$I$3)</f>
        <v/>
      </c>
      <c r="J23" s="200" t="str">
        <f>IF('Swim&amp;Tow'!$AB23="","",'Swim&amp;Tow'!$AB23*$J$3)</f>
        <v/>
      </c>
      <c r="K23" s="200" t="str">
        <f>IF(Medley!$U23="","",Medley!$U23*$K$3)</f>
        <v/>
      </c>
      <c r="L23" s="200" t="str">
        <f>IF('Manikin Carry'!$U23="","",'Manikin Carry'!$U23*$L$3)</f>
        <v/>
      </c>
      <c r="M23" s="200" t="str">
        <f>IF(Obstacle!$U23="","",Obstacle!$U23*$M$3)</f>
        <v/>
      </c>
      <c r="N23" s="200" t="str">
        <f t="shared" si="0"/>
        <v/>
      </c>
      <c r="O23" s="203">
        <v>22</v>
      </c>
      <c r="P23" s="262" t="str">
        <f>IF(E23="NS",'Old Non-S Results'!O23,IF('Set UP'!K23=1,'Old League Results'!P23,IF('Set UP'!K23=2,'Old League Results'!R23,"")))</f>
        <v/>
      </c>
    </row>
    <row r="24" spans="2:16" ht="15.75" x14ac:dyDescent="0.2">
      <c r="B24" s="106">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200" t="str">
        <f>IF('Wet Incident'!$JQ38="","",'Wet Incident'!$JQ38*$F$3)</f>
        <v/>
      </c>
      <c r="G24" s="200" t="str">
        <f>IF('Dry Incident'!$JQ38="","",'Dry Incident'!$JQ38*$G$3)</f>
        <v/>
      </c>
      <c r="H24" s="200" t="str">
        <f>IF('Extra Incident'!$JQ38="","",'Extra Incident'!$JQ38*$H$3)</f>
        <v/>
      </c>
      <c r="I24" s="200" t="str">
        <f>IF(RopeThrow!AB24="","",RopeThrow!AB24*$I$3)</f>
        <v/>
      </c>
      <c r="J24" s="200" t="str">
        <f>IF('Swim&amp;Tow'!$AB24="","",'Swim&amp;Tow'!$AB24*$J$3)</f>
        <v/>
      </c>
      <c r="K24" s="200" t="str">
        <f>IF(Medley!$U24="","",Medley!$U24*$K$3)</f>
        <v/>
      </c>
      <c r="L24" s="200" t="str">
        <f>IF('Manikin Carry'!$U24="","",'Manikin Carry'!$U24*$L$3)</f>
        <v/>
      </c>
      <c r="M24" s="200" t="str">
        <f>IF(Obstacle!$U24="","",Obstacle!$U24*$M$3)</f>
        <v/>
      </c>
      <c r="N24" s="200" t="str">
        <f t="shared" si="0"/>
        <v/>
      </c>
      <c r="O24" s="203">
        <v>18</v>
      </c>
      <c r="P24" s="262" t="str">
        <f>IF(E24="NS",'Old Non-S Results'!O24,IF('Set UP'!K24=1,'Old League Results'!P24,IF('Set UP'!K24=2,'Old League Results'!R24,"")))</f>
        <v/>
      </c>
    </row>
    <row r="25" spans="2:16" ht="15.75" x14ac:dyDescent="0.2">
      <c r="B25" s="106">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200" t="str">
        <f>IF('Wet Incident'!$JQ39="","",'Wet Incident'!$JQ39*$F$3)</f>
        <v/>
      </c>
      <c r="G25" s="200" t="str">
        <f>IF('Dry Incident'!$JQ39="","",'Dry Incident'!$JQ39*$G$3)</f>
        <v/>
      </c>
      <c r="H25" s="200" t="str">
        <f>IF('Extra Incident'!$JQ39="","",'Extra Incident'!$JQ39*$H$3)</f>
        <v/>
      </c>
      <c r="I25" s="200" t="str">
        <f>IF(RopeThrow!AB25="","",RopeThrow!AB25*$I$3)</f>
        <v/>
      </c>
      <c r="J25" s="200" t="str">
        <f>IF('Swim&amp;Tow'!$AB25="","",'Swim&amp;Tow'!$AB25*$J$3)</f>
        <v/>
      </c>
      <c r="K25" s="200" t="str">
        <f>IF(Medley!$U25="","",Medley!$U25*$K$3)</f>
        <v/>
      </c>
      <c r="L25" s="200" t="str">
        <f>IF('Manikin Carry'!$U25="","",'Manikin Carry'!$U25*$L$3)</f>
        <v/>
      </c>
      <c r="M25" s="200" t="str">
        <f>IF(Obstacle!$U25="","",Obstacle!$U25*$M$3)</f>
        <v/>
      </c>
      <c r="N25" s="200" t="str">
        <f t="shared" si="0"/>
        <v/>
      </c>
      <c r="O25" s="203">
        <v>23</v>
      </c>
      <c r="P25" s="262" t="str">
        <f>IF(E25="NS",'Old Non-S Results'!O25,IF('Set UP'!K25=1,'Old League Results'!P25,IF('Set UP'!K25=2,'Old League Results'!R25,"")))</f>
        <v/>
      </c>
    </row>
    <row r="26" spans="2:16" ht="15.75" x14ac:dyDescent="0.2">
      <c r="B26" s="106">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200" t="str">
        <f>IF('Wet Incident'!$JQ40="","",'Wet Incident'!$JQ40*$F$3)</f>
        <v/>
      </c>
      <c r="G26" s="200" t="str">
        <f>IF('Dry Incident'!$JQ40="","",'Dry Incident'!$JQ40*$G$3)</f>
        <v/>
      </c>
      <c r="H26" s="200" t="str">
        <f>IF('Extra Incident'!$JQ40="","",'Extra Incident'!$JQ40*$H$3)</f>
        <v/>
      </c>
      <c r="I26" s="200" t="str">
        <f>IF(RopeThrow!AB26="","",RopeThrow!AB26*$I$3)</f>
        <v/>
      </c>
      <c r="J26" s="200" t="str">
        <f>IF('Swim&amp;Tow'!$AB26="","",'Swim&amp;Tow'!$AB26*$J$3)</f>
        <v/>
      </c>
      <c r="K26" s="200" t="str">
        <f>IF(Medley!$U26="","",Medley!$U26*$K$3)</f>
        <v/>
      </c>
      <c r="L26" s="200" t="str">
        <f>IF('Manikin Carry'!$U26="","",'Manikin Carry'!$U26*$L$3)</f>
        <v/>
      </c>
      <c r="M26" s="200" t="str">
        <f>IF(Obstacle!$U26="","",Obstacle!$U26*$M$3)</f>
        <v/>
      </c>
      <c r="N26" s="200" t="str">
        <f t="shared" si="0"/>
        <v/>
      </c>
      <c r="O26" s="203">
        <v>10</v>
      </c>
      <c r="P26" s="262" t="str">
        <f>IF(E26="NS",'Old Non-S Results'!O26,IF('Set UP'!K26=1,'Old League Results'!P26,IF('Set UP'!K26=2,'Old League Results'!R26,"")))</f>
        <v/>
      </c>
    </row>
    <row r="27" spans="2:16" ht="15.75" x14ac:dyDescent="0.2">
      <c r="B27" s="106">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200" t="str">
        <f>IF('Wet Incident'!$JQ41="","",'Wet Incident'!$JQ41*$F$3)</f>
        <v/>
      </c>
      <c r="G27" s="200" t="str">
        <f>IF('Dry Incident'!$JQ41="","",'Dry Incident'!$JQ41*$G$3)</f>
        <v/>
      </c>
      <c r="H27" s="200" t="str">
        <f>IF('Extra Incident'!$JQ41="","",'Extra Incident'!$JQ41*$H$3)</f>
        <v/>
      </c>
      <c r="I27" s="200" t="str">
        <f>IF(RopeThrow!AB27="","",RopeThrow!AB27*$I$3)</f>
        <v/>
      </c>
      <c r="J27" s="200" t="str">
        <f>IF('Swim&amp;Tow'!$AB27="","",'Swim&amp;Tow'!$AB27*$J$3)</f>
        <v/>
      </c>
      <c r="K27" s="200" t="str">
        <f>IF(Medley!$U27="","",Medley!$U27*$K$3)</f>
        <v/>
      </c>
      <c r="L27" s="200" t="str">
        <f>IF('Manikin Carry'!$U27="","",'Manikin Carry'!$U27*$L$3)</f>
        <v/>
      </c>
      <c r="M27" s="200" t="str">
        <f>IF(Obstacle!$U27="","",Obstacle!$U27*$M$3)</f>
        <v/>
      </c>
      <c r="N27" s="200" t="str">
        <f t="shared" si="0"/>
        <v/>
      </c>
      <c r="O27" s="203">
        <v>15</v>
      </c>
      <c r="P27" s="262" t="str">
        <f>IF(E27="NS",'Old Non-S Results'!O27,IF('Set UP'!K27=1,'Old League Results'!P27,IF('Set UP'!K27=2,'Old League Results'!R27,"")))</f>
        <v/>
      </c>
    </row>
    <row r="28" spans="2:16" ht="15.75" x14ac:dyDescent="0.2">
      <c r="B28" s="106">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200" t="str">
        <f>IF('Wet Incident'!$JQ42="","",'Wet Incident'!$JQ42*$F$3)</f>
        <v/>
      </c>
      <c r="G28" s="200" t="str">
        <f>IF('Dry Incident'!$JQ42="","",'Dry Incident'!$JQ42*$G$3)</f>
        <v/>
      </c>
      <c r="H28" s="200" t="str">
        <f>IF('Extra Incident'!$JQ42="","",'Extra Incident'!$JQ42*$H$3)</f>
        <v/>
      </c>
      <c r="I28" s="200" t="str">
        <f>IF(RopeThrow!AB28="","",RopeThrow!AB28*$I$3)</f>
        <v/>
      </c>
      <c r="J28" s="200" t="str">
        <f>IF('Swim&amp;Tow'!$AB28="","",'Swim&amp;Tow'!$AB28*$J$3)</f>
        <v/>
      </c>
      <c r="K28" s="200" t="str">
        <f>IF(Medley!$U28="","",Medley!$U28*$K$3)</f>
        <v/>
      </c>
      <c r="L28" s="200" t="str">
        <f>IF('Manikin Carry'!$U28="","",'Manikin Carry'!$U28*$L$3)</f>
        <v/>
      </c>
      <c r="M28" s="200" t="str">
        <f>IF(Obstacle!$U28="","",Obstacle!$U28*$M$3)</f>
        <v/>
      </c>
      <c r="N28" s="200" t="str">
        <f t="shared" si="0"/>
        <v/>
      </c>
      <c r="O28" s="203">
        <v>5</v>
      </c>
      <c r="P28" s="262" t="str">
        <f>IF(E28="NS",'Old Non-S Results'!O28,IF('Set UP'!K28=1,'Old League Results'!P28,IF('Set UP'!K28=2,'Old League Results'!R28,"")))</f>
        <v/>
      </c>
    </row>
    <row r="29" spans="2:16" ht="15.75" x14ac:dyDescent="0.2">
      <c r="B29" s="106">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200" t="str">
        <f>IF('Wet Incident'!$JQ43="","",'Wet Incident'!$JQ43*$F$3)</f>
        <v/>
      </c>
      <c r="G29" s="200" t="str">
        <f>IF('Dry Incident'!$JQ43="","",'Dry Incident'!$JQ43*$G$3)</f>
        <v/>
      </c>
      <c r="H29" s="200" t="str">
        <f>IF('Extra Incident'!$JQ43="","",'Extra Incident'!$JQ43*$H$3)</f>
        <v/>
      </c>
      <c r="I29" s="200" t="str">
        <f>IF(RopeThrow!AB29="","",RopeThrow!AB29*$I$3)</f>
        <v/>
      </c>
      <c r="J29" s="200" t="str">
        <f>IF('Swim&amp;Tow'!$AB29="","",'Swim&amp;Tow'!$AB29*$J$3)</f>
        <v/>
      </c>
      <c r="K29" s="200" t="str">
        <f>IF(Medley!$U29="","",Medley!$U29*$K$3)</f>
        <v/>
      </c>
      <c r="L29" s="200" t="str">
        <f>IF('Manikin Carry'!$U29="","",'Manikin Carry'!$U29*$L$3)</f>
        <v/>
      </c>
      <c r="M29" s="200" t="str">
        <f>IF(Obstacle!$U29="","",Obstacle!$U29*$M$3)</f>
        <v/>
      </c>
      <c r="N29" s="200" t="str">
        <f t="shared" si="0"/>
        <v/>
      </c>
      <c r="O29" s="203">
        <v>7</v>
      </c>
      <c r="P29" s="262" t="str">
        <f>IF(E29="NS",'Old Non-S Results'!O29,IF('Set UP'!K29=1,'Old League Results'!P29,IF('Set UP'!K29=2,'Old League Results'!R29,"")))</f>
        <v/>
      </c>
    </row>
    <row r="30" spans="2:16" ht="15.75" x14ac:dyDescent="0.2">
      <c r="B30" s="106">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200" t="str">
        <f>IF('Wet Incident'!$JQ44="","",'Wet Incident'!$JQ44*$F$3)</f>
        <v/>
      </c>
      <c r="G30" s="200" t="str">
        <f>IF('Dry Incident'!$JQ44="","",'Dry Incident'!$JQ44*$G$3)</f>
        <v/>
      </c>
      <c r="H30" s="200" t="str">
        <f>IF('Extra Incident'!$JQ44="","",'Extra Incident'!$JQ44*$H$3)</f>
        <v/>
      </c>
      <c r="I30" s="200" t="str">
        <f>IF(RopeThrow!AB30="","",RopeThrow!AB30*$I$3)</f>
        <v/>
      </c>
      <c r="J30" s="200" t="str">
        <f>IF('Swim&amp;Tow'!$AB30="","",'Swim&amp;Tow'!$AB30*$J$3)</f>
        <v/>
      </c>
      <c r="K30" s="200" t="str">
        <f>IF(Medley!$U30="","",Medley!$U30*$K$3)</f>
        <v/>
      </c>
      <c r="L30" s="200" t="str">
        <f>IF('Manikin Carry'!$U30="","",'Manikin Carry'!$U30*$L$3)</f>
        <v/>
      </c>
      <c r="M30" s="200" t="str">
        <f>IF(Obstacle!$U30="","",Obstacle!$U30*$M$3)</f>
        <v/>
      </c>
      <c r="N30" s="200" t="str">
        <f t="shared" si="0"/>
        <v/>
      </c>
      <c r="O30" s="203">
        <v>17</v>
      </c>
      <c r="P30" s="262" t="str">
        <f>IF(E30="NS",'Old Non-S Results'!O30,IF('Set UP'!K30=1,'Old League Results'!P30,IF('Set UP'!K30=2,'Old League Results'!R30,"")))</f>
        <v/>
      </c>
    </row>
    <row r="31" spans="2:16" ht="15.75" x14ac:dyDescent="0.2">
      <c r="B31" s="106">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200" t="str">
        <f>IF('Wet Incident'!$JQ45="","",'Wet Incident'!$JQ45*$F$3)</f>
        <v/>
      </c>
      <c r="G31" s="200" t="str">
        <f>IF('Dry Incident'!$JQ45="","",'Dry Incident'!$JQ45*$G$3)</f>
        <v/>
      </c>
      <c r="H31" s="200" t="str">
        <f>IF('Extra Incident'!$JQ45="","",'Extra Incident'!$JQ45*$H$3)</f>
        <v/>
      </c>
      <c r="I31" s="200" t="str">
        <f>IF(RopeThrow!AB31="","",RopeThrow!AB31*$I$3)</f>
        <v/>
      </c>
      <c r="J31" s="200" t="str">
        <f>IF('Swim&amp;Tow'!$AB31="","",'Swim&amp;Tow'!$AB31*$J$3)</f>
        <v/>
      </c>
      <c r="K31" s="200" t="str">
        <f>IF(Medley!$U31="","",Medley!$U31*$K$3)</f>
        <v/>
      </c>
      <c r="L31" s="200" t="str">
        <f>IF('Manikin Carry'!$U31="","",'Manikin Carry'!$U31*$L$3)</f>
        <v/>
      </c>
      <c r="M31" s="200" t="str">
        <f>IF(Obstacle!$U31="","",Obstacle!$U31*$M$3)</f>
        <v/>
      </c>
      <c r="N31" s="200" t="str">
        <f t="shared" si="0"/>
        <v/>
      </c>
      <c r="O31" s="203">
        <v>26</v>
      </c>
      <c r="P31" s="262" t="str">
        <f>IF(E31="NS",'Old Non-S Results'!O31,IF('Set UP'!K31=1,'Old League Results'!P31,IF('Set UP'!K31=2,'Old League Results'!R31,"")))</f>
        <v/>
      </c>
    </row>
    <row r="32" spans="2:16" ht="15.75" x14ac:dyDescent="0.2">
      <c r="B32" s="106">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200" t="str">
        <f>IF('Wet Incident'!$JQ46="","",'Wet Incident'!$JQ46*$F$3)</f>
        <v/>
      </c>
      <c r="G32" s="200" t="str">
        <f>IF('Dry Incident'!$JQ46="","",'Dry Incident'!$JQ46*$G$3)</f>
        <v/>
      </c>
      <c r="H32" s="200" t="str">
        <f>IF('Extra Incident'!$JQ46="","",'Extra Incident'!$JQ46*$H$3)</f>
        <v/>
      </c>
      <c r="I32" s="200" t="str">
        <f>IF(RopeThrow!AB32="","",RopeThrow!AB32*$I$3)</f>
        <v/>
      </c>
      <c r="J32" s="200" t="str">
        <f>IF('Swim&amp;Tow'!$AB32="","",'Swim&amp;Tow'!$AB32*$J$3)</f>
        <v/>
      </c>
      <c r="K32" s="200" t="str">
        <f>IF(Medley!$U32="","",Medley!$U32*$K$3)</f>
        <v/>
      </c>
      <c r="L32" s="200" t="str">
        <f>IF('Manikin Carry'!$U32="","",'Manikin Carry'!$U32*$L$3)</f>
        <v/>
      </c>
      <c r="M32" s="200" t="str">
        <f>IF(Obstacle!$U32="","",Obstacle!$U32*$M$3)</f>
        <v/>
      </c>
      <c r="N32" s="200" t="str">
        <f t="shared" si="0"/>
        <v/>
      </c>
      <c r="O32" s="203">
        <v>13</v>
      </c>
      <c r="P32" s="262" t="str">
        <f>IF(E32="NS",'Old Non-S Results'!O32,IF('Set UP'!K32=1,'Old League Results'!P32,IF('Set UP'!K32=2,'Old League Results'!R32,"")))</f>
        <v/>
      </c>
    </row>
    <row r="33" spans="2:16" ht="15.75" x14ac:dyDescent="0.2">
      <c r="B33" s="106">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200" t="str">
        <f>IF('Wet Incident'!$JQ47="","",'Wet Incident'!$JQ47*$F$3)</f>
        <v/>
      </c>
      <c r="G33" s="200" t="str">
        <f>IF('Dry Incident'!$JQ47="","",'Dry Incident'!$JQ47*$G$3)</f>
        <v/>
      </c>
      <c r="H33" s="200" t="str">
        <f>IF('Extra Incident'!$JQ47="","",'Extra Incident'!$JQ47*$H$3)</f>
        <v/>
      </c>
      <c r="I33" s="200" t="str">
        <f>IF(RopeThrow!AB33="","",RopeThrow!AB33*$I$3)</f>
        <v/>
      </c>
      <c r="J33" s="200" t="str">
        <f>IF('Swim&amp;Tow'!$AB33="","",'Swim&amp;Tow'!$AB33*$J$3)</f>
        <v/>
      </c>
      <c r="K33" s="200" t="str">
        <f>IF(Medley!$U33="","",Medley!$U33*$K$3)</f>
        <v/>
      </c>
      <c r="L33" s="200" t="str">
        <f>IF('Manikin Carry'!$U33="","",'Manikin Carry'!$U33*$L$3)</f>
        <v/>
      </c>
      <c r="M33" s="200" t="str">
        <f>IF(Obstacle!$U33="","",Obstacle!$U33*$M$3)</f>
        <v/>
      </c>
      <c r="N33" s="200" t="str">
        <f t="shared" si="0"/>
        <v/>
      </c>
      <c r="O33" s="203">
        <v>25</v>
      </c>
      <c r="P33" s="262" t="str">
        <f>IF(E33="NS",'Old Non-S Results'!O33,IF('Set UP'!K33=1,'Old League Results'!P33,IF('Set UP'!K33=2,'Old League Results'!R33,"")))</f>
        <v/>
      </c>
    </row>
    <row r="34" spans="2:16" ht="15.75" x14ac:dyDescent="0.2">
      <c r="B34" s="106">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200" t="str">
        <f>IF('Wet Incident'!$JQ48="","",'Wet Incident'!$JQ48*$F$3)</f>
        <v/>
      </c>
      <c r="G34" s="200" t="str">
        <f>IF('Dry Incident'!$JQ48="","",'Dry Incident'!$JQ48*$G$3)</f>
        <v/>
      </c>
      <c r="H34" s="200" t="str">
        <f>IF('Extra Incident'!$JQ48="","",'Extra Incident'!$JQ48*$H$3)</f>
        <v/>
      </c>
      <c r="I34" s="200" t="str">
        <f>IF(RopeThrow!AB34="","",RopeThrow!AB34*$I$3)</f>
        <v/>
      </c>
      <c r="J34" s="200" t="str">
        <f>IF('Swim&amp;Tow'!$AB34="","",'Swim&amp;Tow'!$AB34*$J$3)</f>
        <v/>
      </c>
      <c r="K34" s="200" t="str">
        <f>IF(Medley!$U34="","",Medley!$U34*$K$3)</f>
        <v/>
      </c>
      <c r="L34" s="200" t="str">
        <f>IF('Manikin Carry'!$U34="","",'Manikin Carry'!$U34*$L$3)</f>
        <v/>
      </c>
      <c r="M34" s="200" t="str">
        <f>IF(Obstacle!$U34="","",Obstacle!$U34*$M$3)</f>
        <v/>
      </c>
      <c r="N34" s="200" t="str">
        <f t="shared" si="0"/>
        <v/>
      </c>
      <c r="O34" s="203">
        <v>8</v>
      </c>
      <c r="P34" s="262" t="str">
        <f>IF(E34="NS",'Old Non-S Results'!O34,IF('Set UP'!K34=1,'Old League Results'!P34,IF('Set UP'!K34=2,'Old League Results'!R34,"")))</f>
        <v/>
      </c>
    </row>
    <row r="35" spans="2:16" ht="15.75" x14ac:dyDescent="0.2">
      <c r="B35" s="106">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200" t="str">
        <f>IF('Wet Incident'!$JQ49="","",'Wet Incident'!$JQ49*$F$3)</f>
        <v/>
      </c>
      <c r="G35" s="200" t="str">
        <f>IF('Dry Incident'!$JQ49="","",'Dry Incident'!$JQ49*$G$3)</f>
        <v/>
      </c>
      <c r="H35" s="200" t="str">
        <f>IF('Extra Incident'!$JQ49="","",'Extra Incident'!$JQ49*$H$3)</f>
        <v/>
      </c>
      <c r="I35" s="200" t="str">
        <f>IF(RopeThrow!AB35="","",RopeThrow!AB35*$I$3)</f>
        <v/>
      </c>
      <c r="J35" s="200" t="str">
        <f>IF('Swim&amp;Tow'!$AB35="","",'Swim&amp;Tow'!$AB35*$J$3)</f>
        <v/>
      </c>
      <c r="K35" s="200" t="str">
        <f>IF(Medley!$U35="","",Medley!$U35*$K$3)</f>
        <v/>
      </c>
      <c r="L35" s="200" t="str">
        <f>IF('Manikin Carry'!$U35="","",'Manikin Carry'!$U35*$L$3)</f>
        <v/>
      </c>
      <c r="M35" s="200" t="str">
        <f>IF(Obstacle!$U35="","",Obstacle!$U35*$M$3)</f>
        <v/>
      </c>
      <c r="N35" s="200" t="str">
        <f t="shared" si="0"/>
        <v/>
      </c>
      <c r="O35" s="203">
        <v>4</v>
      </c>
      <c r="P35" s="262" t="str">
        <f>IF(E35="NS",'Old Non-S Results'!O35,IF('Set UP'!K35=1,'Old League Results'!P35,IF('Set UP'!K35=2,'Old League Results'!R35,"")))</f>
        <v/>
      </c>
    </row>
    <row r="36" spans="2:16" ht="15.75" x14ac:dyDescent="0.2">
      <c r="B36" s="204">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200" t="str">
        <f>IF('Wet Incident'!$JQ50="","",'Wet Incident'!$JQ50*$F$3)</f>
        <v/>
      </c>
      <c r="G36" s="200" t="str">
        <f>IF('Dry Incident'!$JQ50="","",'Dry Incident'!$JQ50*$G$3)</f>
        <v/>
      </c>
      <c r="H36" s="200" t="str">
        <f>IF('Extra Incident'!$JQ50="","",'Extra Incident'!$JQ50*$H$3)</f>
        <v/>
      </c>
      <c r="I36" s="200" t="str">
        <f>IF(RopeThrow!AB36="","",RopeThrow!AB36*$I$3)</f>
        <v/>
      </c>
      <c r="J36" s="200" t="str">
        <f>IF('Swim&amp;Tow'!$AB36="","",'Swim&amp;Tow'!$AB36*$J$3)</f>
        <v/>
      </c>
      <c r="K36" s="200" t="str">
        <f>IF(Medley!$U36="","",Medley!$U36*$K$3)</f>
        <v/>
      </c>
      <c r="L36" s="200" t="str">
        <f>IF('Manikin Carry'!$U36="","",'Manikin Carry'!$U36*$L$3)</f>
        <v/>
      </c>
      <c r="M36" s="200" t="str">
        <f>IF(Obstacle!$U36="","",Obstacle!$U36*$M$3)</f>
        <v/>
      </c>
      <c r="N36" s="200" t="str">
        <f t="shared" si="0"/>
        <v/>
      </c>
      <c r="O36" s="203">
        <v>1</v>
      </c>
      <c r="P36" s="262" t="str">
        <f>IF(E36="NS",'Old Non-S Results'!O36,IF('Set UP'!K36=1,'Old League Results'!P36,IF('Set UP'!K36=2,'Old League Results'!R36,"")))</f>
        <v/>
      </c>
    </row>
    <row r="37" spans="2:16" ht="15.75" x14ac:dyDescent="0.2">
      <c r="B37" s="204">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200" t="str">
        <f>IF('Wet Incident'!$JQ51="","",'Wet Incident'!$JQ51*$F$3)</f>
        <v/>
      </c>
      <c r="G37" s="200" t="str">
        <f>IF('Dry Incident'!$JQ51="","",'Dry Incident'!$JQ51*$G$3)</f>
        <v/>
      </c>
      <c r="H37" s="200" t="str">
        <f>IF('Extra Incident'!$JQ51="","",'Extra Incident'!$JQ51*$H$3)</f>
        <v/>
      </c>
      <c r="I37" s="200" t="str">
        <f>IF(RopeThrow!AB37="","",RopeThrow!AB37*$I$3)</f>
        <v/>
      </c>
      <c r="J37" s="200" t="str">
        <f>IF('Swim&amp;Tow'!$AB37="","",'Swim&amp;Tow'!$AB37*$J$3)</f>
        <v/>
      </c>
      <c r="K37" s="200" t="str">
        <f>IF(Medley!$U37="","",Medley!$U37*$K$3)</f>
        <v/>
      </c>
      <c r="L37" s="200" t="str">
        <f>IF('Manikin Carry'!$U37="","",'Manikin Carry'!$U37*$L$3)</f>
        <v/>
      </c>
      <c r="M37" s="200" t="str">
        <f>IF(Obstacle!$U37="","",Obstacle!$U37*$M$3)</f>
        <v/>
      </c>
      <c r="N37" s="200" t="str">
        <f t="shared" si="0"/>
        <v/>
      </c>
      <c r="O37" s="203">
        <v>21</v>
      </c>
      <c r="P37" s="262" t="str">
        <f>IF(E37="NS",'Old Non-S Results'!O37,IF('Set UP'!K37=1,'Old League Results'!P37,IF('Set UP'!K37=2,'Old League Results'!R37,"")))</f>
        <v/>
      </c>
    </row>
    <row r="38" spans="2:16" ht="15.75" x14ac:dyDescent="0.2">
      <c r="B38" s="204">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200" t="str">
        <f>IF('Wet Incident'!$JQ52="","",'Wet Incident'!$JQ52*$F$3)</f>
        <v/>
      </c>
      <c r="G38" s="200" t="str">
        <f>IF('Dry Incident'!$JQ52="","",'Dry Incident'!$JQ52*$G$3)</f>
        <v/>
      </c>
      <c r="H38" s="200" t="str">
        <f>IF('Extra Incident'!$JQ52="","",'Extra Incident'!$JQ52*$H$3)</f>
        <v/>
      </c>
      <c r="I38" s="200" t="str">
        <f>IF(RopeThrow!AB38="","",RopeThrow!AB38*$I$3)</f>
        <v/>
      </c>
      <c r="J38" s="200" t="str">
        <f>IF('Swim&amp;Tow'!$AB38="","",'Swim&amp;Tow'!$AB38*$J$3)</f>
        <v/>
      </c>
      <c r="K38" s="200" t="str">
        <f>IF(Medley!$U38="","",Medley!$U38*$K$3)</f>
        <v/>
      </c>
      <c r="L38" s="200" t="str">
        <f>IF('Manikin Carry'!$U38="","",'Manikin Carry'!$U38*$L$3)</f>
        <v/>
      </c>
      <c r="M38" s="200" t="str">
        <f>IF(Obstacle!$U38="","",Obstacle!$U38*$M$3)</f>
        <v/>
      </c>
      <c r="N38" s="200" t="str">
        <f t="shared" si="0"/>
        <v/>
      </c>
      <c r="O38" s="203">
        <v>3</v>
      </c>
      <c r="P38" s="262" t="str">
        <f>IF(E38="NS",'Old Non-S Results'!O38,IF('Set UP'!K38=1,'Old League Results'!P38,IF('Set UP'!K38=2,'Old League Results'!R38,"")))</f>
        <v/>
      </c>
    </row>
    <row r="39" spans="2:16" ht="15.75" x14ac:dyDescent="0.2">
      <c r="B39" s="204">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200" t="str">
        <f>IF('Wet Incident'!$JQ53="","",'Wet Incident'!$JQ53*$F$3)</f>
        <v/>
      </c>
      <c r="G39" s="200" t="str">
        <f>IF('Dry Incident'!$JQ53="","",'Dry Incident'!$JQ53*$G$3)</f>
        <v/>
      </c>
      <c r="H39" s="200" t="str">
        <f>IF('Extra Incident'!$JQ53="","",'Extra Incident'!$JQ53*$H$3)</f>
        <v/>
      </c>
      <c r="I39" s="200" t="str">
        <f>IF(RopeThrow!AB39="","",RopeThrow!AB39*$I$3)</f>
        <v/>
      </c>
      <c r="J39" s="200" t="str">
        <f>IF('Swim&amp;Tow'!$AB39="","",'Swim&amp;Tow'!$AB39*$J$3)</f>
        <v/>
      </c>
      <c r="K39" s="200" t="str">
        <f>IF(Medley!$U39="","",Medley!$U39*$K$3)</f>
        <v/>
      </c>
      <c r="L39" s="200" t="str">
        <f>IF('Manikin Carry'!$U39="","",'Manikin Carry'!$U39*$L$3)</f>
        <v/>
      </c>
      <c r="M39" s="200" t="str">
        <f>IF(Obstacle!$U39="","",Obstacle!$U39*$M$3)</f>
        <v/>
      </c>
      <c r="N39" s="200" t="str">
        <f t="shared" si="0"/>
        <v/>
      </c>
      <c r="O39" s="203"/>
      <c r="P39" s="262" t="str">
        <f>IF(E39="NS",'Old Non-S Results'!O39,IF('Set UP'!K39=1,'Old League Results'!P39,IF('Set UP'!K39=2,'Old League Results'!R39,"")))</f>
        <v/>
      </c>
    </row>
    <row r="40" spans="2:16" ht="15.75" x14ac:dyDescent="0.2">
      <c r="B40" s="204">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200" t="str">
        <f>IF('Wet Incident'!$JQ54="","",'Wet Incident'!$JQ54*$F$3)</f>
        <v/>
      </c>
      <c r="G40" s="200" t="str">
        <f>IF('Dry Incident'!$JQ54="","",'Dry Incident'!$JQ54*$G$3)</f>
        <v/>
      </c>
      <c r="H40" s="200" t="str">
        <f>IF('Extra Incident'!$JQ54="","",'Extra Incident'!$JQ54*$H$3)</f>
        <v/>
      </c>
      <c r="I40" s="200" t="str">
        <f>IF(RopeThrow!AB40="","",RopeThrow!AB40*$I$3)</f>
        <v/>
      </c>
      <c r="J40" s="200" t="str">
        <f>IF('Swim&amp;Tow'!$AB40="","",'Swim&amp;Tow'!$AB40*$J$3)</f>
        <v/>
      </c>
      <c r="K40" s="200" t="str">
        <f>IF(Medley!$U40="","",Medley!$U40*$K$3)</f>
        <v/>
      </c>
      <c r="L40" s="200" t="str">
        <f>IF('Manikin Carry'!$U40="","",'Manikin Carry'!$U40*$L$3)</f>
        <v/>
      </c>
      <c r="M40" s="200" t="str">
        <f>IF(Obstacle!$U40="","",Obstacle!$U40*$M$3)</f>
        <v/>
      </c>
      <c r="N40" s="200" t="str">
        <f t="shared" si="0"/>
        <v/>
      </c>
      <c r="O40" s="203"/>
      <c r="P40" s="262" t="str">
        <f>IF(E40="NS",'Old Non-S Results'!O40,IF('Set UP'!K40=1,'Old League Results'!P40,IF('Set UP'!K40=2,'Old League Results'!R40,"")))</f>
        <v/>
      </c>
    </row>
    <row r="41" spans="2:16" ht="15.75" x14ac:dyDescent="0.2">
      <c r="B41" s="204">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200" t="str">
        <f>IF('Wet Incident'!$JQ55="","",'Wet Incident'!$JQ55*$F$3)</f>
        <v/>
      </c>
      <c r="G41" s="200" t="str">
        <f>IF('Dry Incident'!$JQ55="","",'Dry Incident'!$JQ55*$G$3)</f>
        <v/>
      </c>
      <c r="H41" s="200" t="str">
        <f>IF('Extra Incident'!$JQ55="","",'Extra Incident'!$JQ55*$H$3)</f>
        <v/>
      </c>
      <c r="I41" s="200" t="str">
        <f>IF(RopeThrow!AB41="","",RopeThrow!AB41*$I$3)</f>
        <v/>
      </c>
      <c r="J41" s="200" t="str">
        <f>IF('Swim&amp;Tow'!$AB41="","",'Swim&amp;Tow'!$AB41*$J$3)</f>
        <v/>
      </c>
      <c r="K41" s="200" t="str">
        <f>IF(Medley!$U41="","",Medley!$U41*$K$3)</f>
        <v/>
      </c>
      <c r="L41" s="200" t="str">
        <f>IF('Manikin Carry'!$U41="","",'Manikin Carry'!$U41*$L$3)</f>
        <v/>
      </c>
      <c r="M41" s="200" t="str">
        <f>IF(Obstacle!$U41="","",Obstacle!$U41*$M$3)</f>
        <v/>
      </c>
      <c r="N41" s="200" t="str">
        <f t="shared" si="0"/>
        <v/>
      </c>
      <c r="O41" s="203"/>
      <c r="P41" s="262" t="str">
        <f>IF(E41="NS",'Old Non-S Results'!O41,IF('Set UP'!K41=1,'Old League Results'!P41,IF('Set UP'!K41=2,'Old League Results'!R41,"")))</f>
        <v/>
      </c>
    </row>
    <row r="42" spans="2:16" ht="15.75" x14ac:dyDescent="0.2">
      <c r="B42" s="204">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200" t="str">
        <f>IF('Wet Incident'!$JQ56="","",'Wet Incident'!$JQ56*$F$3)</f>
        <v/>
      </c>
      <c r="G42" s="200" t="str">
        <f>IF('Dry Incident'!$JQ56="","",'Dry Incident'!$JQ56*$G$3)</f>
        <v/>
      </c>
      <c r="H42" s="200" t="str">
        <f>IF('Extra Incident'!$JQ56="","",'Extra Incident'!$JQ56*$H$3)</f>
        <v/>
      </c>
      <c r="I42" s="200" t="str">
        <f>IF(RopeThrow!AB42="","",RopeThrow!AB42*$I$3)</f>
        <v/>
      </c>
      <c r="J42" s="200" t="str">
        <f>IF('Swim&amp;Tow'!$AB42="","",'Swim&amp;Tow'!$AB42*$J$3)</f>
        <v/>
      </c>
      <c r="K42" s="200" t="str">
        <f>IF(Medley!$U42="","",Medley!$U42*$K$3)</f>
        <v/>
      </c>
      <c r="L42" s="200" t="str">
        <f>IF('Manikin Carry'!$U42="","",'Manikin Carry'!$U42*$L$3)</f>
        <v/>
      </c>
      <c r="M42" s="200" t="str">
        <f>IF(Obstacle!$U42="","",Obstacle!$U42*$M$3)</f>
        <v/>
      </c>
      <c r="N42" s="200" t="str">
        <f t="shared" si="0"/>
        <v/>
      </c>
      <c r="O42" s="203"/>
      <c r="P42" s="262" t="str">
        <f>IF(E42="NS",'Old Non-S Results'!O42,IF('Set UP'!K42=1,'Old League Results'!P42,IF('Set UP'!K42=2,'Old League Results'!R42,"")))</f>
        <v/>
      </c>
    </row>
    <row r="43" spans="2:16" ht="15.75" x14ac:dyDescent="0.2">
      <c r="B43" s="204">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200" t="str">
        <f>IF('Wet Incident'!$JQ57="","",'Wet Incident'!$JQ57*$F$3)</f>
        <v/>
      </c>
      <c r="G43" s="200" t="str">
        <f>IF('Dry Incident'!$JQ57="","",'Dry Incident'!$JQ57*$G$3)</f>
        <v/>
      </c>
      <c r="H43" s="200" t="str">
        <f>IF('Extra Incident'!$JQ57="","",'Extra Incident'!$JQ57*$H$3)</f>
        <v/>
      </c>
      <c r="I43" s="200" t="str">
        <f>IF(RopeThrow!AB43="","",RopeThrow!AB43*$I$3)</f>
        <v/>
      </c>
      <c r="J43" s="200" t="str">
        <f>IF('Swim&amp;Tow'!$AB43="","",'Swim&amp;Tow'!$AB43*$J$3)</f>
        <v/>
      </c>
      <c r="K43" s="200" t="str">
        <f>IF(Medley!$U43="","",Medley!$U43*$K$3)</f>
        <v/>
      </c>
      <c r="L43" s="200" t="str">
        <f>IF('Manikin Carry'!$U43="","",'Manikin Carry'!$U43*$L$3)</f>
        <v/>
      </c>
      <c r="M43" s="200" t="str">
        <f>IF(Obstacle!$U43="","",Obstacle!$U43*$M$3)</f>
        <v/>
      </c>
      <c r="N43" s="200" t="str">
        <f t="shared" si="0"/>
        <v/>
      </c>
      <c r="O43" s="203"/>
      <c r="P43" s="262" t="str">
        <f>IF(E43="NS",'Old Non-S Results'!O43,IF('Set UP'!K43=1,'Old League Results'!P43,IF('Set UP'!K43=2,'Old League Results'!R43,"")))</f>
        <v/>
      </c>
    </row>
    <row r="44" spans="2:16" ht="15.75" x14ac:dyDescent="0.2">
      <c r="B44" s="204">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200" t="str">
        <f>IF('Wet Incident'!$JQ58="","",'Wet Incident'!$JQ58*$F$3)</f>
        <v/>
      </c>
      <c r="G44" s="200" t="str">
        <f>IF('Dry Incident'!$JQ58="","",'Dry Incident'!$JQ58*$G$3)</f>
        <v/>
      </c>
      <c r="H44" s="200" t="str">
        <f>IF('Extra Incident'!$JQ58="","",'Extra Incident'!$JQ58*$H$3)</f>
        <v/>
      </c>
      <c r="I44" s="200" t="str">
        <f>IF(RopeThrow!AB44="","",RopeThrow!AB44*$I$3)</f>
        <v/>
      </c>
      <c r="J44" s="200" t="str">
        <f>IF('Swim&amp;Tow'!$AB44="","",'Swim&amp;Tow'!$AB44*$J$3)</f>
        <v/>
      </c>
      <c r="K44" s="200" t="str">
        <f>IF(Medley!$U44="","",Medley!$U44*$K$3)</f>
        <v/>
      </c>
      <c r="L44" s="200" t="str">
        <f>IF('Manikin Carry'!$U44="","",'Manikin Carry'!$U44*$L$3)</f>
        <v/>
      </c>
      <c r="M44" s="200" t="str">
        <f>IF(Obstacle!$U44="","",Obstacle!$U44*$M$3)</f>
        <v/>
      </c>
      <c r="N44" s="200" t="str">
        <f t="shared" si="0"/>
        <v/>
      </c>
      <c r="O44" s="203"/>
      <c r="P44" s="262" t="str">
        <f>IF(E44="NS",'Old Non-S Results'!O44,IF('Set UP'!K44=1,'Old League Results'!P44,IF('Set UP'!K44=2,'Old League Results'!R44,"")))</f>
        <v/>
      </c>
    </row>
    <row r="45" spans="2:16" ht="15.75" x14ac:dyDescent="0.2">
      <c r="B45" s="204">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200" t="str">
        <f>IF('Wet Incident'!$JQ59="","",'Wet Incident'!$JQ59*$F$3)</f>
        <v/>
      </c>
      <c r="G45" s="200" t="str">
        <f>IF('Dry Incident'!$JQ59="","",'Dry Incident'!$JQ59*$G$3)</f>
        <v/>
      </c>
      <c r="H45" s="200" t="str">
        <f>IF('Extra Incident'!$JQ59="","",'Extra Incident'!$JQ59*$H$3)</f>
        <v/>
      </c>
      <c r="I45" s="200" t="str">
        <f>IF(RopeThrow!AB45="","",RopeThrow!AB45*$I$3)</f>
        <v/>
      </c>
      <c r="J45" s="200" t="str">
        <f>IF('Swim&amp;Tow'!$AB45="","",'Swim&amp;Tow'!$AB45*$J$3)</f>
        <v/>
      </c>
      <c r="K45" s="200" t="str">
        <f>IF(Medley!$U45="","",Medley!$U45*$K$3)</f>
        <v/>
      </c>
      <c r="L45" s="200" t="str">
        <f>IF('Manikin Carry'!$U45="","",'Manikin Carry'!$U45*$L$3)</f>
        <v/>
      </c>
      <c r="M45" s="200" t="str">
        <f>IF(Obstacle!$U45="","",Obstacle!$U45*$M$3)</f>
        <v/>
      </c>
      <c r="N45" s="200" t="str">
        <f t="shared" si="0"/>
        <v/>
      </c>
      <c r="O45" s="203"/>
      <c r="P45" s="262" t="str">
        <f>IF(E45="NS",'Old Non-S Results'!O45,IF('Set UP'!K45=1,'Old League Results'!P45,IF('Set UP'!K45=2,'Old League Results'!R45,"")))</f>
        <v/>
      </c>
    </row>
    <row r="46" spans="2:16" ht="15.75" x14ac:dyDescent="0.2">
      <c r="B46" s="204">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200" t="str">
        <f>IF('Wet Incident'!$JQ60="","",'Wet Incident'!$JQ60*$F$3)</f>
        <v/>
      </c>
      <c r="G46" s="200" t="str">
        <f>IF('Dry Incident'!$JQ60="","",'Dry Incident'!$JQ60*$G$3)</f>
        <v/>
      </c>
      <c r="H46" s="200" t="str">
        <f>IF('Extra Incident'!$JQ60="","",'Extra Incident'!$JQ60*$H$3)</f>
        <v/>
      </c>
      <c r="I46" s="200" t="str">
        <f>IF(RopeThrow!AB46="","",RopeThrow!AB46*$I$3)</f>
        <v/>
      </c>
      <c r="J46" s="200" t="str">
        <f>IF('Swim&amp;Tow'!$AB46="","",'Swim&amp;Tow'!$AB46*$J$3)</f>
        <v/>
      </c>
      <c r="K46" s="200" t="str">
        <f>IF(Medley!$U46="","",Medley!$U46*$K$3)</f>
        <v/>
      </c>
      <c r="L46" s="200" t="str">
        <f>IF('Manikin Carry'!$U46="","",'Manikin Carry'!$U46*$L$3)</f>
        <v/>
      </c>
      <c r="M46" s="200" t="str">
        <f>IF(Obstacle!$U46="","",Obstacle!$U46*$M$3)</f>
        <v/>
      </c>
      <c r="N46" s="200" t="str">
        <f t="shared" si="0"/>
        <v/>
      </c>
      <c r="O46" s="203"/>
      <c r="P46" s="262" t="str">
        <f>IF(E46="NS",'Old Non-S Results'!O46,IF('Set UP'!K46=1,'Old League Results'!P46,IF('Set UP'!K46=2,'Old League Results'!R46,"")))</f>
        <v/>
      </c>
    </row>
    <row r="47" spans="2:16" ht="16.5" thickBot="1" x14ac:dyDescent="0.25">
      <c r="B47" s="130"/>
      <c r="C47" s="131"/>
      <c r="D47" s="205"/>
      <c r="E47" s="205"/>
      <c r="F47" s="206"/>
      <c r="G47" s="200" t="str">
        <f>IF('Dry Incident'!$JQ61="","",'Dry Incident'!$JQ61*$G$3)</f>
        <v/>
      </c>
      <c r="H47" s="211"/>
      <c r="I47" s="206"/>
      <c r="J47" s="206"/>
      <c r="K47" s="206"/>
      <c r="L47" s="206"/>
      <c r="M47" s="200" t="str">
        <f>IF(Obstacle!$U47="","",Obstacle!$U47*$M$3)</f>
        <v/>
      </c>
      <c r="N47" s="200" t="str">
        <f t="shared" ref="N47" si="1">IF(AND(F47="",G47="",I47="",J47="",K47="",L47="",M47=""),"",SUM(F47:M47))</f>
        <v/>
      </c>
      <c r="O47" s="261"/>
      <c r="P47" s="262" t="str">
        <f>IF(E47="NS",'Old Non-S Results'!O47,IF('Set UP'!K47=1,'Old League Results'!P47,IF('Set UP'!K47=2,'Old League Results'!R47,"")))</f>
        <v/>
      </c>
    </row>
    <row r="48" spans="2:16" ht="15.75" thickTop="1" x14ac:dyDescent="0.2">
      <c r="B48" s="531" t="s">
        <v>152</v>
      </c>
      <c r="C48" s="532"/>
      <c r="D48" s="532"/>
      <c r="E48" s="532"/>
      <c r="F48" s="532"/>
      <c r="G48" s="532"/>
      <c r="H48" s="532"/>
      <c r="I48" s="532"/>
      <c r="J48" s="532"/>
      <c r="K48" s="532"/>
      <c r="L48" s="532"/>
      <c r="M48" s="532"/>
      <c r="N48" s="532"/>
      <c r="O48" s="533"/>
    </row>
    <row r="49" spans="4:14" ht="15.75" x14ac:dyDescent="0.25">
      <c r="D49" s="514" t="s">
        <v>104</v>
      </c>
      <c r="E49" s="514"/>
      <c r="F49" s="514"/>
      <c r="G49" s="514"/>
      <c r="H49" s="514"/>
      <c r="I49" s="514"/>
      <c r="J49" s="514"/>
      <c r="K49" s="514"/>
      <c r="L49" s="514"/>
      <c r="M49" s="514"/>
      <c r="N49" s="514"/>
    </row>
  </sheetData>
  <sheetProtection sheet="1" scenarios="1" selectLockedCells="1" autoFilter="0"/>
  <autoFilter ref="D5:E46" xr:uid="{00000000-0009-0000-0000-00000F000000}"/>
  <mergeCells count="11">
    <mergeCell ref="P5:P6"/>
    <mergeCell ref="B3:C3"/>
    <mergeCell ref="B4:C4"/>
    <mergeCell ref="O5:O6"/>
    <mergeCell ref="B48:O48"/>
    <mergeCell ref="D49:N49"/>
    <mergeCell ref="D5:D6"/>
    <mergeCell ref="B5:B6"/>
    <mergeCell ref="N5:N6"/>
    <mergeCell ref="C5:C6"/>
    <mergeCell ref="E5:E6"/>
  </mergeCells>
  <phoneticPr fontId="0" type="noConversion"/>
  <conditionalFormatting sqref="C7:P46">
    <cfRule type="expression" dxfId="39" priority="6" stopIfTrue="1">
      <formula>IF($O7=3,1,0)</formula>
    </cfRule>
    <cfRule type="expression" dxfId="38" priority="7" stopIfTrue="1">
      <formula>IF($O7=2,1,0)</formula>
    </cfRule>
    <cfRule type="expression" dxfId="37" priority="8" stopIfTrue="1">
      <formula>IF($O7=1,1,0)</formula>
    </cfRule>
    <cfRule type="expression" priority="9" stopIfTrue="1">
      <formula>IF($B$4="",1,0)</formula>
    </cfRule>
    <cfRule type="expression" dxfId="36" priority="10">
      <formula>IF(SEARCH($B$4,$D7)&gt;0,1,0)</formula>
    </cfRule>
  </conditionalFormatting>
  <dataValidations xWindow="101" yWindow="455" count="7">
    <dataValidation type="decimal" operator="greaterThanOrEqual" allowBlank="1" showInputMessage="1" showErrorMessage="1" errorTitle="Incident1 Weighting" error="Enter a number greater than or equal to zero." promptTitle="Incident1 Weighting" prompt="Enter a number that is greater than or equal to zero.  This is multiplied by the position to give the weighted position below." sqref="F3" xr:uid="{00000000-0002-0000-0F00-000000000000}">
      <formula1>0</formula1>
    </dataValidation>
    <dataValidation type="decimal" operator="greaterThanOrEqual" allowBlank="1" showInputMessage="1" showErrorMessage="1" errorTitle="Incident2 Weighting" error="Enter a number greater than or equal to zero." promptTitle="Incident2 Weighting" prompt="Enter a number that is greater than or equal to zero.  This is multiplied by the position to give the weighted position below." sqref="G3:H3" xr:uid="{00000000-0002-0000-0F00-000001000000}">
      <formula1>0</formula1>
    </dataValidation>
    <dataValidation type="decimal" operator="greaterThanOrEqual" allowBlank="1" showInputMessage="1" showErrorMessage="1" errorTitle="Rope Throw Weighting" error="Enter a number greater than or equal to zero." promptTitle="Rope Throw Weighting" prompt="Enter a number greater than or equal to zero.  This is multiplied by the position to give the weighted position below." sqref="I3" xr:uid="{00000000-0002-0000-0F00-000002000000}">
      <formula1>0</formula1>
    </dataValidation>
    <dataValidation type="decimal" operator="greaterThanOrEqual" allowBlank="1" showInputMessage="1" showErrorMessage="1" errorTitle="SwimEvent1 Weighting" error="Enter a number greater than or equal to zero." promptTitle="SwimEvent1 Weighting" prompt="Enter a number greater than or equal to zero.  This is multiplied by the position to give the weighted position below." sqref="J3" xr:uid="{00000000-0002-0000-0F00-000003000000}">
      <formula1>0</formula1>
    </dataValidation>
    <dataValidation type="decimal" operator="greaterThanOrEqual" allowBlank="1" showInputMessage="1" showErrorMessage="1" errorTitle="SwimEvent2 Weighting" error="Enter a number greater than or equal to zero." promptTitle="SwimEvent2 Weighting" prompt="Enter a number greater than or equal to zero here.  This is multiplied by the position to give the weighted position below." sqref="K3" xr:uid="{00000000-0002-0000-0F00-000004000000}">
      <formula1>0</formula1>
    </dataValidation>
    <dataValidation type="decimal" operator="greaterThanOrEqual" allowBlank="1" showInputMessage="1" showErrorMessage="1" errorTitle="SwimEvent3 Weighting" error="Enter a number greater than or equal to zero." promptTitle="SwimEvent3 Weighting" prompt="Enter a number greater than or equal to zero here.  This is multiplied by the position to give the weighted position below." sqref="L3:M3" xr:uid="{00000000-0002-0000-0F00-000005000000}">
      <formula1>0</formula1>
    </dataValidation>
    <dataValidation type="list" showInputMessage="1" showErrorMessage="1" sqref="B4:C4" xr:uid="{00000000-0002-0000-0F00-000006000000}">
      <formula1>Clubs</formula1>
    </dataValidation>
  </dataValidations>
  <pageMargins left="0.75" right="0.75" top="1" bottom="1" header="0.5" footer="0.5"/>
  <pageSetup paperSize="9" scale="44" orientation="landscape" horizontalDpi="4294967293"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6" r:id="rId4" name="Button 2">
              <controlPr defaultSize="0" print="0" autoFill="0" autoPict="0" macro="[0]!Sheet5.printResults1PerClub">
                <anchor moveWithCells="1" sizeWithCells="1">
                  <from>
                    <xdr:col>0</xdr:col>
                    <xdr:colOff>152400</xdr:colOff>
                    <xdr:row>47</xdr:row>
                    <xdr:rowOff>66675</xdr:rowOff>
                  </from>
                  <to>
                    <xdr:col>2</xdr:col>
                    <xdr:colOff>600075</xdr:colOff>
                    <xdr:row>49</xdr:row>
                    <xdr:rowOff>152400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B1:R1048575"/>
  <sheetViews>
    <sheetView zoomScale="75" zoomScaleNormal="75" workbookViewId="0">
      <selection activeCell="D7" sqref="D7"/>
    </sheetView>
  </sheetViews>
  <sheetFormatPr defaultColWidth="7.42578125" defaultRowHeight="15" x14ac:dyDescent="0.2"/>
  <cols>
    <col min="1" max="1" width="5.5703125" style="95" customWidth="1"/>
    <col min="2" max="2" width="9.140625" style="95" customWidth="1"/>
    <col min="3" max="3" width="8.42578125" style="95" customWidth="1"/>
    <col min="4" max="4" width="15" style="95" customWidth="1"/>
    <col min="5" max="5" width="7.42578125" style="95"/>
    <col min="6" max="7" width="21.42578125" style="95" bestFit="1" customWidth="1"/>
    <col min="8" max="8" width="16.42578125" style="95" bestFit="1" customWidth="1"/>
    <col min="9" max="13" width="21.42578125" style="95" bestFit="1" customWidth="1"/>
    <col min="14" max="16384" width="7.42578125" style="95"/>
  </cols>
  <sheetData>
    <row r="1" spans="2:18" ht="14.25" customHeight="1" thickBot="1" x14ac:dyDescent="0.25"/>
    <row r="2" spans="2:18" ht="15.75" customHeight="1" thickTop="1" x14ac:dyDescent="0.25">
      <c r="B2" s="100"/>
      <c r="C2" s="101"/>
      <c r="D2" s="102"/>
      <c r="E2" s="101"/>
      <c r="F2" s="190" t="s">
        <v>24</v>
      </c>
      <c r="G2" s="191" t="s">
        <v>24</v>
      </c>
      <c r="H2" s="191" t="s">
        <v>24</v>
      </c>
      <c r="I2" s="191" t="s">
        <v>24</v>
      </c>
      <c r="J2" s="191" t="s">
        <v>24</v>
      </c>
      <c r="K2" s="191" t="s">
        <v>24</v>
      </c>
      <c r="L2" s="191" t="s">
        <v>24</v>
      </c>
      <c r="M2" s="192" t="s">
        <v>24</v>
      </c>
    </row>
    <row r="3" spans="2:18" ht="26.25" x14ac:dyDescent="0.4">
      <c r="B3" s="516"/>
      <c r="C3" s="230"/>
      <c r="D3" s="108" t="s">
        <v>106</v>
      </c>
      <c r="E3" s="193"/>
      <c r="F3" s="194">
        <f>'Set UP'!R6</f>
        <v>2</v>
      </c>
      <c r="G3" s="195">
        <f>'Set UP'!R7</f>
        <v>2</v>
      </c>
      <c r="H3" s="195">
        <f>'Set UP'!R8</f>
        <v>0</v>
      </c>
      <c r="I3" s="195">
        <f>'Set UP'!R9</f>
        <v>1</v>
      </c>
      <c r="J3" s="195">
        <f>'Set UP'!R10</f>
        <v>1</v>
      </c>
      <c r="K3" s="195">
        <f>'Set UP'!R11</f>
        <v>1</v>
      </c>
      <c r="L3" s="195">
        <f>'Set UP'!R12</f>
        <v>0</v>
      </c>
      <c r="M3" s="196">
        <f>'Set UP'!R13</f>
        <v>0</v>
      </c>
    </row>
    <row r="4" spans="2:18" ht="16.5" thickBot="1" x14ac:dyDescent="0.3">
      <c r="B4" s="517"/>
      <c r="C4" s="230"/>
      <c r="D4" s="115"/>
      <c r="E4" s="107"/>
      <c r="F4" s="107"/>
      <c r="G4" s="115"/>
      <c r="H4" s="115"/>
      <c r="I4" s="115"/>
      <c r="J4" s="115"/>
      <c r="K4" s="115"/>
      <c r="L4" s="115"/>
      <c r="M4" s="197"/>
    </row>
    <row r="5" spans="2:18" ht="16.5" customHeight="1" thickTop="1" x14ac:dyDescent="0.25">
      <c r="B5" s="516"/>
      <c r="C5" s="520" t="s">
        <v>96</v>
      </c>
      <c r="D5" s="515" t="s">
        <v>0</v>
      </c>
      <c r="E5" s="522" t="s">
        <v>102</v>
      </c>
      <c r="F5" s="145" t="str">
        <f>'Set UP'!Q6</f>
        <v>Wet Incident</v>
      </c>
      <c r="G5" s="145" t="str">
        <f>'Set UP'!Q7</f>
        <v>Dry Incident</v>
      </c>
      <c r="H5" s="145" t="str">
        <f>'Set UP'!Q8</f>
        <v>Extra Incident</v>
      </c>
      <c r="I5" s="198" t="str">
        <f>'Set UP'!Q9</f>
        <v>Rope Throw</v>
      </c>
      <c r="J5" s="145" t="str">
        <f>'Set UP'!Q10</f>
        <v>Swim and Tow</v>
      </c>
      <c r="K5" s="198" t="str">
        <f>'Set UP'!Q11</f>
        <v>Medley</v>
      </c>
      <c r="L5" s="198" t="str">
        <f>'Set UP'!Q12</f>
        <v>Manikin Carry</v>
      </c>
      <c r="M5" s="198" t="str">
        <f>'Set UP'!Q13</f>
        <v>Obs Relay</v>
      </c>
      <c r="N5" s="518" t="s">
        <v>153</v>
      </c>
      <c r="O5" s="534" t="s">
        <v>154</v>
      </c>
      <c r="P5" s="538" t="s">
        <v>149</v>
      </c>
      <c r="Q5" s="534" t="s">
        <v>151</v>
      </c>
      <c r="R5" s="536" t="s">
        <v>150</v>
      </c>
    </row>
    <row r="6" spans="2:18" ht="15.75" x14ac:dyDescent="0.25">
      <c r="B6" s="517"/>
      <c r="C6" s="521"/>
      <c r="D6" s="466"/>
      <c r="E6" s="523"/>
      <c r="F6" s="199" t="s">
        <v>21</v>
      </c>
      <c r="G6" s="199" t="s">
        <v>21</v>
      </c>
      <c r="H6" s="199"/>
      <c r="I6" s="199" t="s">
        <v>21</v>
      </c>
      <c r="J6" s="199" t="s">
        <v>21</v>
      </c>
      <c r="K6" s="199" t="s">
        <v>21</v>
      </c>
      <c r="L6" s="199" t="s">
        <v>21</v>
      </c>
      <c r="M6" s="199" t="s">
        <v>21</v>
      </c>
      <c r="N6" s="519"/>
      <c r="O6" s="535"/>
      <c r="P6" s="539"/>
      <c r="Q6" s="535"/>
      <c r="R6" s="537"/>
    </row>
    <row r="7" spans="2:18" x14ac:dyDescent="0.2">
      <c r="B7" s="106">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200" t="str">
        <f ca="1">IF('Set UP'!$K7&lt;=0,"",F$3*OFFSET('Wet Incident'!JQ21,0,2*'Set UP'!$K7))</f>
        <v/>
      </c>
      <c r="G7" s="200" t="str">
        <f ca="1">IF('Set UP'!$K7&lt;=0,"",G$3*OFFSET('Dry Incident'!JQ21,0,2*'Set UP'!$K7))</f>
        <v/>
      </c>
      <c r="H7" s="200" t="str">
        <f ca="1">IF('Set UP'!$K7&lt;=0,"",H$3*OFFSET('Extra Incident'!JQ21,0,2*'Set UP'!$K7))</f>
        <v/>
      </c>
      <c r="I7" s="200" t="str">
        <f ca="1">IF('Set UP'!$K7&lt;=0,"",IF(OFFSET(RopeThrow!AB7,0,2*'Set UP'!$K7)="","",I$3*OFFSET(RopeThrow!AB7,0,2*'Set UP'!$K7)))</f>
        <v/>
      </c>
      <c r="J7" s="200" t="str">
        <f ca="1">IF('Set UP'!$K7&lt;=0,"",IF(OFFSET('Swim&amp;Tow'!AB7,0,2*'Set UP'!$K7)="","",J$3*OFFSET('Swim&amp;Tow'!AB7,0,2*'Set UP'!$K7)))</f>
        <v/>
      </c>
      <c r="K7" s="200" t="str">
        <f ca="1">IF('Set UP'!$K7&lt;=0,"",IF(OFFSET(Medley!U7,0,2*'Set UP'!$K7)="","",K$3*OFFSET(Medley!U7,0,2*'Set UP'!$K7)))</f>
        <v/>
      </c>
      <c r="L7" s="200" t="str">
        <f ca="1">IF('Set UP'!$K7&lt;=0,"",IF(OFFSET('Manikin Carry'!U7,0,2*'Set UP'!$K7)="","",L$3*OFFSET('Manikin Carry'!U7,0,2*'Set UP'!$K7)))</f>
        <v/>
      </c>
      <c r="M7" s="200" t="str">
        <f ca="1">IF('Set UP'!$K7&lt;=0,"",IF(OFFSET(Obstacle!U7,0,2*'Set UP'!$K7)="","",M$3*OFFSET(Obstacle!U7,0,2*'Set UP'!$K7)))</f>
        <v/>
      </c>
      <c r="N7" s="200" t="str">
        <f ca="1">IF(AND(F7="",G7="",I7="",J7="",K7="",L7="",M7=""),"",SUM(F7:M7))</f>
        <v/>
      </c>
      <c r="O7" s="201" t="str">
        <f>IF('Set UP'!$K7=1,$N7,"")</f>
        <v/>
      </c>
      <c r="P7" s="203"/>
      <c r="Q7" s="201" t="str">
        <f>IF('Set UP'!$K7=2,$N7,"")</f>
        <v/>
      </c>
      <c r="R7" s="203">
        <v>1</v>
      </c>
    </row>
    <row r="8" spans="2:18" x14ac:dyDescent="0.2">
      <c r="B8" s="106">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200" t="str">
        <f ca="1">IF('Set UP'!$K8&lt;=0,"",F$3*OFFSET('Wet Incident'!JQ22,0,2*'Set UP'!$K8))</f>
        <v/>
      </c>
      <c r="G8" s="200" t="str">
        <f ca="1">IF('Set UP'!$K8&lt;=0,"",G$3*OFFSET('Dry Incident'!JQ22,0,2*'Set UP'!$K8))</f>
        <v/>
      </c>
      <c r="H8" s="200" t="str">
        <f ca="1">IF('Set UP'!$K8&lt;=0,"",H$3*OFFSET('Extra Incident'!JQ22,0,2*'Set UP'!$K8))</f>
        <v/>
      </c>
      <c r="I8" s="200" t="str">
        <f ca="1">IF('Set UP'!$K8&lt;=0,"",IF(OFFSET(RopeThrow!AB8,0,2*'Set UP'!$K8)="","",I$3*OFFSET(RopeThrow!AB8,0,2*'Set UP'!$K8)))</f>
        <v/>
      </c>
      <c r="J8" s="200" t="str">
        <f ca="1">IF('Set UP'!$K8&lt;=0,"",IF(OFFSET('Swim&amp;Tow'!AB8,0,2*'Set UP'!$K8)="","",J$3*OFFSET('Swim&amp;Tow'!AB8,0,2*'Set UP'!$K8)))</f>
        <v/>
      </c>
      <c r="K8" s="200" t="str">
        <f ca="1">IF('Set UP'!$K8&lt;=0,"",IF(OFFSET(Medley!U8,0,2*'Set UP'!$K8)="","",K$3*OFFSET(Medley!U8,0,2*'Set UP'!$K8)))</f>
        <v/>
      </c>
      <c r="L8" s="200" t="str">
        <f ca="1">IF('Set UP'!$K8&lt;=0,"",IF(OFFSET('Manikin Carry'!U8,0,2*'Set UP'!$K8)="","",L$3*OFFSET('Manikin Carry'!U8,0,2*'Set UP'!$K8)))</f>
        <v/>
      </c>
      <c r="M8" s="200" t="str">
        <f ca="1">IF('Set UP'!$K8&lt;=0,"",IF(OFFSET(Obstacle!U8,0,2*'Set UP'!$K8)="","",M$3*OFFSET(Obstacle!U8,0,2*'Set UP'!$K8)))</f>
        <v/>
      </c>
      <c r="N8" s="200" t="str">
        <f t="shared" ref="N8:N46" ca="1" si="0">IF(AND(F8="",G8="",I8="",J8="",K8="",L8="",M8=""),"",SUM(F8:M8))</f>
        <v/>
      </c>
      <c r="O8" s="201" t="str">
        <f>IF('Set UP'!$K8=1,$N8,"")</f>
        <v/>
      </c>
      <c r="P8" s="202"/>
      <c r="Q8" s="201" t="str">
        <f>IF('Set UP'!$K8=2,$N8,"")</f>
        <v/>
      </c>
      <c r="R8" s="203"/>
    </row>
    <row r="9" spans="2:18" x14ac:dyDescent="0.2">
      <c r="B9" s="106">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200" t="str">
        <f ca="1">IF('Set UP'!$K9&lt;=0,"",F$3*OFFSET('Wet Incident'!JQ23,0,2*'Set UP'!$K9))</f>
        <v/>
      </c>
      <c r="G9" s="200" t="str">
        <f ca="1">IF('Set UP'!$K9&lt;=0,"",G$3*OFFSET('Dry Incident'!JQ23,0,2*'Set UP'!$K9))</f>
        <v/>
      </c>
      <c r="H9" s="200" t="str">
        <f ca="1">IF('Set UP'!$K9&lt;=0,"",H$3*OFFSET('Extra Incident'!JQ23,0,2*'Set UP'!$K9))</f>
        <v/>
      </c>
      <c r="I9" s="200" t="str">
        <f ca="1">IF('Set UP'!$K9&lt;=0,"",IF(OFFSET(RopeThrow!AB9,0,2*'Set UP'!$K9)="","",I$3*OFFSET(RopeThrow!AB9,0,2*'Set UP'!$K9)))</f>
        <v/>
      </c>
      <c r="J9" s="200" t="str">
        <f ca="1">IF('Set UP'!$K9&lt;=0,"",IF(OFFSET('Swim&amp;Tow'!AB9,0,2*'Set UP'!$K9)="","",J$3*OFFSET('Swim&amp;Tow'!AB9,0,2*'Set UP'!$K9)))</f>
        <v/>
      </c>
      <c r="K9" s="200" t="str">
        <f ca="1">IF('Set UP'!$K9&lt;=0,"",IF(OFFSET(Medley!U9,0,2*'Set UP'!$K9)="","",K$3*OFFSET(Medley!U9,0,2*'Set UP'!$K9)))</f>
        <v/>
      </c>
      <c r="L9" s="200" t="str">
        <f ca="1">IF('Set UP'!$K9&lt;=0,"",IF(OFFSET('Manikin Carry'!U9,0,2*'Set UP'!$K9)="","",L$3*OFFSET('Manikin Carry'!U9,0,2*'Set UP'!$K9)))</f>
        <v/>
      </c>
      <c r="M9" s="200" t="str">
        <f ca="1">IF('Set UP'!$K9&lt;=0,"",IF(OFFSET(Obstacle!U9,0,2*'Set UP'!$K9)="","",M$3*OFFSET(Obstacle!U9,0,2*'Set UP'!$K9)))</f>
        <v/>
      </c>
      <c r="N9" s="200" t="str">
        <f ca="1">IF(AND(F9="",G9="",I9="",J9="",K9="",L9="",M9=""),"",SUM(F9:M9))</f>
        <v/>
      </c>
      <c r="O9" s="201" t="str">
        <f>IF('Set UP'!$K9=1,$N9,"")</f>
        <v/>
      </c>
      <c r="P9" s="202"/>
      <c r="Q9" s="201" t="str">
        <f>IF('Set UP'!$K9=2,$N9,"")</f>
        <v/>
      </c>
      <c r="R9" s="203"/>
    </row>
    <row r="10" spans="2:18" x14ac:dyDescent="0.2">
      <c r="B10" s="106">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200" t="str">
        <f ca="1">IF('Set UP'!$K10&lt;=0,"",F$3*OFFSET('Wet Incident'!JQ24,0,2*'Set UP'!$K10))</f>
        <v/>
      </c>
      <c r="G10" s="200" t="str">
        <f ca="1">IF('Set UP'!$K10&lt;=0,"",G$3*OFFSET('Dry Incident'!JQ24,0,2*'Set UP'!$K10))</f>
        <v/>
      </c>
      <c r="H10" s="200" t="str">
        <f ca="1">IF('Set UP'!$K10&lt;=0,"",H$3*OFFSET('Extra Incident'!JQ24,0,2*'Set UP'!$K10))</f>
        <v/>
      </c>
      <c r="I10" s="200" t="str">
        <f ca="1">IF('Set UP'!$K10&lt;=0,"",IF(OFFSET(RopeThrow!AB10,0,2*'Set UP'!$K10)="","",I$3*OFFSET(RopeThrow!AB10,0,2*'Set UP'!$K10)))</f>
        <v/>
      </c>
      <c r="J10" s="200" t="str">
        <f ca="1">IF('Set UP'!$K10&lt;=0,"",IF(OFFSET('Swim&amp;Tow'!AB10,0,2*'Set UP'!$K10)="","",J$3*OFFSET('Swim&amp;Tow'!AB10,0,2*'Set UP'!$K10)))</f>
        <v/>
      </c>
      <c r="K10" s="200" t="str">
        <f ca="1">IF('Set UP'!$K10&lt;=0,"",IF(OFFSET(Medley!U10,0,2*'Set UP'!$K10)="","",K$3*OFFSET(Medley!U10,0,2*'Set UP'!$K10)))</f>
        <v/>
      </c>
      <c r="L10" s="200" t="str">
        <f ca="1">IF('Set UP'!$K10&lt;=0,"",IF(OFFSET('Manikin Carry'!U10,0,2*'Set UP'!$K10)="","",L$3*OFFSET('Manikin Carry'!U10,0,2*'Set UP'!$K10)))</f>
        <v/>
      </c>
      <c r="M10" s="200" t="str">
        <f ca="1">IF('Set UP'!$K10&lt;=0,"",IF(OFFSET(Obstacle!U10,0,2*'Set UP'!$K10)="","",M$3*OFFSET(Obstacle!U10,0,2*'Set UP'!$K10)))</f>
        <v/>
      </c>
      <c r="N10" s="200" t="str">
        <f t="shared" ca="1" si="0"/>
        <v/>
      </c>
      <c r="O10" s="201" t="str">
        <f>IF('Set UP'!$K10=1,$N10,"")</f>
        <v/>
      </c>
      <c r="P10" s="202">
        <v>1</v>
      </c>
      <c r="Q10" s="201" t="str">
        <f>IF('Set UP'!$K10=2,$N10,"")</f>
        <v/>
      </c>
      <c r="R10" s="203"/>
    </row>
    <row r="11" spans="2:18" x14ac:dyDescent="0.2">
      <c r="B11" s="106">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200" t="str">
        <f ca="1">IF('Set UP'!$K11&lt;=0,"",F$3*OFFSET('Wet Incident'!JQ25,0,2*'Set UP'!$K11))</f>
        <v/>
      </c>
      <c r="G11" s="200" t="str">
        <f ca="1">IF('Set UP'!$K11&lt;=0,"",G$3*OFFSET('Dry Incident'!JQ25,0,2*'Set UP'!$K11))</f>
        <v/>
      </c>
      <c r="H11" s="200" t="str">
        <f ca="1">IF('Set UP'!$K11&lt;=0,"",H$3*OFFSET('Extra Incident'!JQ25,0,2*'Set UP'!$K11))</f>
        <v/>
      </c>
      <c r="I11" s="200" t="str">
        <f ca="1">IF('Set UP'!$K11&lt;=0,"",IF(OFFSET(RopeThrow!AB11,0,2*'Set UP'!$K11)="","",I$3*OFFSET(RopeThrow!AB11,0,2*'Set UP'!$K11)))</f>
        <v/>
      </c>
      <c r="J11" s="200" t="str">
        <f ca="1">IF('Set UP'!$K11&lt;=0,"",IF(OFFSET('Swim&amp;Tow'!AB11,0,2*'Set UP'!$K11)="","",J$3*OFFSET('Swim&amp;Tow'!AB11,0,2*'Set UP'!$K11)))</f>
        <v/>
      </c>
      <c r="K11" s="200" t="str">
        <f ca="1">IF('Set UP'!$K11&lt;=0,"",IF(OFFSET(Medley!U11,0,2*'Set UP'!$K11)="","",K$3*OFFSET(Medley!U11,0,2*'Set UP'!$K11)))</f>
        <v/>
      </c>
      <c r="L11" s="200" t="str">
        <f ca="1">IF('Set UP'!$K11&lt;=0,"",IF(OFFSET('Manikin Carry'!U11,0,2*'Set UP'!$K11)="","",L$3*OFFSET('Manikin Carry'!U11,0,2*'Set UP'!$K11)))</f>
        <v/>
      </c>
      <c r="M11" s="200" t="str">
        <f ca="1">IF('Set UP'!$K11&lt;=0,"",IF(OFFSET(Obstacle!U11,0,2*'Set UP'!$K11)="","",M$3*OFFSET(Obstacle!U11,0,2*'Set UP'!$K11)))</f>
        <v/>
      </c>
      <c r="N11" s="200" t="str">
        <f t="shared" ca="1" si="0"/>
        <v/>
      </c>
      <c r="O11" s="201" t="str">
        <f>IF('Set UP'!$K11=1,$N11,"")</f>
        <v/>
      </c>
      <c r="P11" s="202">
        <v>1</v>
      </c>
      <c r="Q11" s="201" t="str">
        <f>IF('Set UP'!$K11=2,$N11,"")</f>
        <v/>
      </c>
      <c r="R11" s="203"/>
    </row>
    <row r="12" spans="2:18" x14ac:dyDescent="0.2">
      <c r="B12" s="106">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200" t="str">
        <f ca="1">IF('Set UP'!$K12&lt;=0,"",F$3*OFFSET('Wet Incident'!JQ26,0,2*'Set UP'!$K12))</f>
        <v/>
      </c>
      <c r="G12" s="200" t="str">
        <f ca="1">IF('Set UP'!$K12&lt;=0,"",G$3*OFFSET('Dry Incident'!JQ26,0,2*'Set UP'!$K12))</f>
        <v/>
      </c>
      <c r="H12" s="200" t="str">
        <f ca="1">IF('Set UP'!$K12&lt;=0,"",H$3*OFFSET('Extra Incident'!JQ26,0,2*'Set UP'!$K12))</f>
        <v/>
      </c>
      <c r="I12" s="200" t="str">
        <f ca="1">IF('Set UP'!$K12&lt;=0,"",IF(OFFSET(RopeThrow!AB12,0,2*'Set UP'!$K12)="","",I$3*OFFSET(RopeThrow!AB12,0,2*'Set UP'!$K12)))</f>
        <v/>
      </c>
      <c r="J12" s="200" t="str">
        <f ca="1">IF('Set UP'!$K12&lt;=0,"",IF(OFFSET('Swim&amp;Tow'!AB12,0,2*'Set UP'!$K12)="","",J$3*OFFSET('Swim&amp;Tow'!AB12,0,2*'Set UP'!$K12)))</f>
        <v/>
      </c>
      <c r="K12" s="200" t="str">
        <f ca="1">IF('Set UP'!$K12&lt;=0,"",IF(OFFSET(Medley!U12,0,2*'Set UP'!$K12)="","",K$3*OFFSET(Medley!U12,0,2*'Set UP'!$K12)))</f>
        <v/>
      </c>
      <c r="L12" s="200" t="str">
        <f ca="1">IF('Set UP'!$K12&lt;=0,"",IF(OFFSET('Manikin Carry'!U12,0,2*'Set UP'!$K12)="","",L$3*OFFSET('Manikin Carry'!U12,0,2*'Set UP'!$K12)))</f>
        <v/>
      </c>
      <c r="M12" s="200" t="str">
        <f ca="1">IF('Set UP'!$K12&lt;=0,"",IF(OFFSET(Obstacle!U12,0,2*'Set UP'!$K12)="","",M$3*OFFSET(Obstacle!U12,0,2*'Set UP'!$K12)))</f>
        <v/>
      </c>
      <c r="N12" s="200" t="str">
        <f t="shared" ca="1" si="0"/>
        <v/>
      </c>
      <c r="O12" s="201" t="str">
        <f>IF('Set UP'!$K12=1,$N12,"")</f>
        <v/>
      </c>
      <c r="P12" s="202"/>
      <c r="Q12" s="201" t="str">
        <f>IF('Set UP'!$K12=2,$N12,"")</f>
        <v/>
      </c>
      <c r="R12" s="203">
        <v>1</v>
      </c>
    </row>
    <row r="13" spans="2:18" x14ac:dyDescent="0.2">
      <c r="B13" s="106">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200" t="str">
        <f ca="1">IF('Set UP'!$K13&lt;=0,"",F$3*OFFSET('Wet Incident'!JQ27,0,2*'Set UP'!$K13))</f>
        <v/>
      </c>
      <c r="G13" s="200" t="str">
        <f ca="1">IF('Set UP'!$K13&lt;=0,"",G$3*OFFSET('Dry Incident'!JQ27,0,2*'Set UP'!$K13))</f>
        <v/>
      </c>
      <c r="H13" s="200" t="str">
        <f ca="1">IF('Set UP'!$K13&lt;=0,"",H$3*OFFSET('Extra Incident'!JQ27,0,2*'Set UP'!$K13))</f>
        <v/>
      </c>
      <c r="I13" s="200" t="str">
        <f ca="1">IF('Set UP'!$K13&lt;=0,"",IF(OFFSET(RopeThrow!AB13,0,2*'Set UP'!$K13)="","",I$3*OFFSET(RopeThrow!AB13,0,2*'Set UP'!$K13)))</f>
        <v/>
      </c>
      <c r="J13" s="200" t="str">
        <f ca="1">IF('Set UP'!$K13&lt;=0,"",IF(OFFSET('Swim&amp;Tow'!AB13,0,2*'Set UP'!$K13)="","",J$3*OFFSET('Swim&amp;Tow'!AB13,0,2*'Set UP'!$K13)))</f>
        <v/>
      </c>
      <c r="K13" s="200" t="str">
        <f ca="1">IF('Set UP'!$K13&lt;=0,"",IF(OFFSET(Medley!U13,0,2*'Set UP'!$K13)="","",K$3*OFFSET(Medley!U13,0,2*'Set UP'!$K13)))</f>
        <v/>
      </c>
      <c r="L13" s="200" t="str">
        <f ca="1">IF('Set UP'!$K13&lt;=0,"",IF(OFFSET('Manikin Carry'!U13,0,2*'Set UP'!$K13)="","",L$3*OFFSET('Manikin Carry'!U13,0,2*'Set UP'!$K13)))</f>
        <v/>
      </c>
      <c r="M13" s="200" t="str">
        <f ca="1">IF('Set UP'!$K13&lt;=0,"",IF(OFFSET(Obstacle!U13,0,2*'Set UP'!$K13)="","",M$3*OFFSET(Obstacle!U13,0,2*'Set UP'!$K13)))</f>
        <v/>
      </c>
      <c r="N13" s="200" t="str">
        <f t="shared" ca="1" si="0"/>
        <v/>
      </c>
      <c r="O13" s="201" t="str">
        <f>IF('Set UP'!$K13=1,$N13,"")</f>
        <v/>
      </c>
      <c r="P13" s="202"/>
      <c r="Q13" s="201" t="str">
        <f>IF('Set UP'!$K13=2,$N13,"")</f>
        <v/>
      </c>
      <c r="R13" s="203">
        <v>1</v>
      </c>
    </row>
    <row r="14" spans="2:18" x14ac:dyDescent="0.2">
      <c r="B14" s="106">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200" t="str">
        <f ca="1">IF('Set UP'!$K14&lt;=0,"",F$3*OFFSET('Wet Incident'!JQ28,0,2*'Set UP'!$K14))</f>
        <v/>
      </c>
      <c r="G14" s="200" t="str">
        <f ca="1">IF('Set UP'!$K14&lt;=0,"",G$3*OFFSET('Dry Incident'!JQ28,0,2*'Set UP'!$K14))</f>
        <v/>
      </c>
      <c r="H14" s="200" t="str">
        <f ca="1">IF('Set UP'!$K14&lt;=0,"",H$3*OFFSET('Extra Incident'!JQ28,0,2*'Set UP'!$K14))</f>
        <v/>
      </c>
      <c r="I14" s="200" t="str">
        <f ca="1">IF('Set UP'!$K14&lt;=0,"",IF(OFFSET(RopeThrow!AB14,0,2*'Set UP'!$K14)="","",I$3*OFFSET(RopeThrow!AB14,0,2*'Set UP'!$K14)))</f>
        <v/>
      </c>
      <c r="J14" s="200" t="str">
        <f ca="1">IF('Set UP'!$K14&lt;=0,"",IF(OFFSET('Swim&amp;Tow'!AB14,0,2*'Set UP'!$K14)="","",J$3*OFFSET('Swim&amp;Tow'!AB14,0,2*'Set UP'!$K14)))</f>
        <v/>
      </c>
      <c r="K14" s="200" t="str">
        <f ca="1">IF('Set UP'!$K14&lt;=0,"",IF(OFFSET(Medley!U14,0,2*'Set UP'!$K14)="","",K$3*OFFSET(Medley!U14,0,2*'Set UP'!$K14)))</f>
        <v/>
      </c>
      <c r="L14" s="200" t="str">
        <f ca="1">IF('Set UP'!$K14&lt;=0,"",IF(OFFSET('Manikin Carry'!U14,0,2*'Set UP'!$K14)="","",L$3*OFFSET('Manikin Carry'!U14,0,2*'Set UP'!$K14)))</f>
        <v/>
      </c>
      <c r="M14" s="200" t="str">
        <f ca="1">IF('Set UP'!$K14&lt;=0,"",IF(OFFSET(Obstacle!U14,0,2*'Set UP'!$K14)="","",M$3*OFFSET(Obstacle!U14,0,2*'Set UP'!$K14)))</f>
        <v/>
      </c>
      <c r="N14" s="200" t="str">
        <f t="shared" ca="1" si="0"/>
        <v/>
      </c>
      <c r="O14" s="201" t="str">
        <f>IF('Set UP'!$K14=1,$N14,"")</f>
        <v/>
      </c>
      <c r="P14" s="202"/>
      <c r="Q14" s="201" t="str">
        <f>IF('Set UP'!$K14=2,$N14,"")</f>
        <v/>
      </c>
      <c r="R14" s="203">
        <v>1</v>
      </c>
    </row>
    <row r="15" spans="2:18" x14ac:dyDescent="0.2">
      <c r="B15" s="106">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200" t="str">
        <f ca="1">IF('Set UP'!$K15&lt;=0,"",F$3*OFFSET('Wet Incident'!JQ29,0,2*'Set UP'!$K15))</f>
        <v/>
      </c>
      <c r="G15" s="200" t="str">
        <f ca="1">IF('Set UP'!$K15&lt;=0,"",G$3*OFFSET('Dry Incident'!JQ29,0,2*'Set UP'!$K15))</f>
        <v/>
      </c>
      <c r="H15" s="200" t="str">
        <f ca="1">IF('Set UP'!$K15&lt;=0,"",H$3*OFFSET('Extra Incident'!JQ29,0,2*'Set UP'!$K15))</f>
        <v/>
      </c>
      <c r="I15" s="200" t="str">
        <f ca="1">IF('Set UP'!$K15&lt;=0,"",IF(OFFSET(RopeThrow!AB15,0,2*'Set UP'!$K15)="","",I$3*OFFSET(RopeThrow!AB15,0,2*'Set UP'!$K15)))</f>
        <v/>
      </c>
      <c r="J15" s="200" t="str">
        <f ca="1">IF('Set UP'!$K15&lt;=0,"",IF(OFFSET('Swim&amp;Tow'!AB15,0,2*'Set UP'!$K15)="","",J$3*OFFSET('Swim&amp;Tow'!AB15,0,2*'Set UP'!$K15)))</f>
        <v/>
      </c>
      <c r="K15" s="200" t="str">
        <f ca="1">IF('Set UP'!$K15&lt;=0,"",IF(OFFSET(Medley!U15,0,2*'Set UP'!$K15)="","",K$3*OFFSET(Medley!U15,0,2*'Set UP'!$K15)))</f>
        <v/>
      </c>
      <c r="L15" s="200" t="str">
        <f ca="1">IF('Set UP'!$K15&lt;=0,"",IF(OFFSET('Manikin Carry'!U15,0,2*'Set UP'!$K15)="","",L$3*OFFSET('Manikin Carry'!U15,0,2*'Set UP'!$K15)))</f>
        <v/>
      </c>
      <c r="M15" s="200" t="str">
        <f ca="1">IF('Set UP'!$K15&lt;=0,"",IF(OFFSET(Obstacle!U15,0,2*'Set UP'!$K15)="","",M$3*OFFSET(Obstacle!U15,0,2*'Set UP'!$K15)))</f>
        <v/>
      </c>
      <c r="N15" s="200" t="str">
        <f t="shared" ca="1" si="0"/>
        <v/>
      </c>
      <c r="O15" s="201" t="str">
        <f>IF('Set UP'!$K15=1,$N15,"")</f>
        <v/>
      </c>
      <c r="P15" s="202">
        <v>1</v>
      </c>
      <c r="Q15" s="201" t="str">
        <f>IF('Set UP'!$K15=2,$N15,"")</f>
        <v/>
      </c>
      <c r="R15" s="203"/>
    </row>
    <row r="16" spans="2:18" x14ac:dyDescent="0.2">
      <c r="B16" s="106">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200" t="str">
        <f ca="1">IF('Set UP'!$K16&lt;=0,"",F$3*OFFSET('Wet Incident'!JQ30,0,2*'Set UP'!$K16))</f>
        <v/>
      </c>
      <c r="G16" s="200" t="str">
        <f ca="1">IF('Set UP'!$K16&lt;=0,"",G$3*OFFSET('Dry Incident'!JQ30,0,2*'Set UP'!$K16))</f>
        <v/>
      </c>
      <c r="H16" s="200" t="str">
        <f ca="1">IF('Set UP'!$K16&lt;=0,"",H$3*OFFSET('Extra Incident'!JQ30,0,2*'Set UP'!$K16))</f>
        <v/>
      </c>
      <c r="I16" s="200" t="str">
        <f ca="1">IF('Set UP'!$K16&lt;=0,"",IF(OFFSET(RopeThrow!AB16,0,2*'Set UP'!$K16)="","",I$3*OFFSET(RopeThrow!AB16,0,2*'Set UP'!$K16)))</f>
        <v/>
      </c>
      <c r="J16" s="200" t="str">
        <f ca="1">IF('Set UP'!$K16&lt;=0,"",IF(OFFSET('Swim&amp;Tow'!AB16,0,2*'Set UP'!$K16)="","",J$3*OFFSET('Swim&amp;Tow'!AB16,0,2*'Set UP'!$K16)))</f>
        <v/>
      </c>
      <c r="K16" s="200" t="str">
        <f ca="1">IF('Set UP'!$K16&lt;=0,"",IF(OFFSET(Medley!U16,0,2*'Set UP'!$K16)="","",K$3*OFFSET(Medley!U16,0,2*'Set UP'!$K16)))</f>
        <v/>
      </c>
      <c r="L16" s="200" t="str">
        <f ca="1">IF('Set UP'!$K16&lt;=0,"",IF(OFFSET('Manikin Carry'!U16,0,2*'Set UP'!$K16)="","",L$3*OFFSET('Manikin Carry'!U16,0,2*'Set UP'!$K16)))</f>
        <v/>
      </c>
      <c r="M16" s="200" t="str">
        <f ca="1">IF('Set UP'!$K16&lt;=0,"",IF(OFFSET(Obstacle!U16,0,2*'Set UP'!$K16)="","",M$3*OFFSET(Obstacle!U16,0,2*'Set UP'!$K16)))</f>
        <v/>
      </c>
      <c r="N16" s="200" t="str">
        <f t="shared" ca="1" si="0"/>
        <v/>
      </c>
      <c r="O16" s="201" t="str">
        <f>IF('Set UP'!$K16=1,$N16,"")</f>
        <v/>
      </c>
      <c r="P16" s="202">
        <v>1</v>
      </c>
      <c r="Q16" s="201" t="str">
        <f>IF('Set UP'!$K16=2,$N16,"")</f>
        <v/>
      </c>
      <c r="R16" s="203"/>
    </row>
    <row r="17" spans="2:18" x14ac:dyDescent="0.2">
      <c r="B17" s="106">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200" t="str">
        <f ca="1">IF('Set UP'!$K17&lt;=0,"",F$3*OFFSET('Wet Incident'!JQ31,0,2*'Set UP'!$K17))</f>
        <v/>
      </c>
      <c r="G17" s="200" t="str">
        <f ca="1">IF('Set UP'!$K17&lt;=0,"",G$3*OFFSET('Dry Incident'!JQ31,0,2*'Set UP'!$K17))</f>
        <v/>
      </c>
      <c r="H17" s="200" t="str">
        <f ca="1">IF('Set UP'!$K17&lt;=0,"",H$3*OFFSET('Extra Incident'!JQ31,0,2*'Set UP'!$K17))</f>
        <v/>
      </c>
      <c r="I17" s="200" t="str">
        <f ca="1">IF('Set UP'!$K17&lt;=0,"",IF(OFFSET(RopeThrow!AB17,0,2*'Set UP'!$K17)="","",I$3*OFFSET(RopeThrow!AB17,0,2*'Set UP'!$K17)))</f>
        <v/>
      </c>
      <c r="J17" s="200" t="str">
        <f ca="1">IF('Set UP'!$K17&lt;=0,"",IF(OFFSET('Swim&amp;Tow'!AB17,0,2*'Set UP'!$K17)="","",J$3*OFFSET('Swim&amp;Tow'!AB17,0,2*'Set UP'!$K17)))</f>
        <v/>
      </c>
      <c r="K17" s="200" t="str">
        <f ca="1">IF('Set UP'!$K17&lt;=0,"",IF(OFFSET(Medley!U17,0,2*'Set UP'!$K17)="","",K$3*OFFSET(Medley!U17,0,2*'Set UP'!$K17)))</f>
        <v/>
      </c>
      <c r="L17" s="200" t="str">
        <f ca="1">IF('Set UP'!$K17&lt;=0,"",IF(OFFSET('Manikin Carry'!U17,0,2*'Set UP'!$K17)="","",L$3*OFFSET('Manikin Carry'!U17,0,2*'Set UP'!$K17)))</f>
        <v/>
      </c>
      <c r="M17" s="200" t="str">
        <f ca="1">IF('Set UP'!$K17&lt;=0,"",IF(OFFSET(Obstacle!U17,0,2*'Set UP'!$K17)="","",M$3*OFFSET(Obstacle!U17,0,2*'Set UP'!$K17)))</f>
        <v/>
      </c>
      <c r="N17" s="200" t="str">
        <f t="shared" ca="1" si="0"/>
        <v/>
      </c>
      <c r="O17" s="201" t="str">
        <f>IF('Set UP'!$K17=1,$N17,"")</f>
        <v/>
      </c>
      <c r="P17" s="202"/>
      <c r="Q17" s="201" t="str">
        <f>IF('Set UP'!$K17=2,$N17,"")</f>
        <v/>
      </c>
      <c r="R17" s="203"/>
    </row>
    <row r="18" spans="2:18" x14ac:dyDescent="0.2">
      <c r="B18" s="106">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200" t="str">
        <f ca="1">IF('Set UP'!$K18&lt;=0,"",F$3*OFFSET('Wet Incident'!JQ32,0,2*'Set UP'!$K18))</f>
        <v/>
      </c>
      <c r="G18" s="200" t="str">
        <f ca="1">IF('Set UP'!$K18&lt;=0,"",G$3*OFFSET('Dry Incident'!JQ32,0,2*'Set UP'!$K18))</f>
        <v/>
      </c>
      <c r="H18" s="200" t="str">
        <f ca="1">IF('Set UP'!$K18&lt;=0,"",H$3*OFFSET('Extra Incident'!JQ32,0,2*'Set UP'!$K18))</f>
        <v/>
      </c>
      <c r="I18" s="200" t="str">
        <f ca="1">IF('Set UP'!$K18&lt;=0,"",IF(OFFSET(RopeThrow!AB18,0,2*'Set UP'!$K18)="","",I$3*OFFSET(RopeThrow!AB18,0,2*'Set UP'!$K18)))</f>
        <v/>
      </c>
      <c r="J18" s="200" t="str">
        <f ca="1">IF('Set UP'!$K18&lt;=0,"",IF(OFFSET('Swim&amp;Tow'!AB18,0,2*'Set UP'!$K18)="","",J$3*OFFSET('Swim&amp;Tow'!AB18,0,2*'Set UP'!$K18)))</f>
        <v/>
      </c>
      <c r="K18" s="200" t="str">
        <f ca="1">IF('Set UP'!$K18&lt;=0,"",IF(OFFSET(Medley!U18,0,2*'Set UP'!$K18)="","",K$3*OFFSET(Medley!U18,0,2*'Set UP'!$K18)))</f>
        <v/>
      </c>
      <c r="L18" s="200" t="str">
        <f ca="1">IF('Set UP'!$K18&lt;=0,"",IF(OFFSET('Manikin Carry'!U18,0,2*'Set UP'!$K18)="","",L$3*OFFSET('Manikin Carry'!U18,0,2*'Set UP'!$K18)))</f>
        <v/>
      </c>
      <c r="M18" s="200" t="str">
        <f ca="1">IF('Set UP'!$K18&lt;=0,"",IF(OFFSET(Obstacle!U18,0,2*'Set UP'!$K18)="","",M$3*OFFSET(Obstacle!U18,0,2*'Set UP'!$K18)))</f>
        <v/>
      </c>
      <c r="N18" s="200" t="str">
        <f t="shared" ca="1" si="0"/>
        <v/>
      </c>
      <c r="O18" s="201" t="str">
        <f>IF('Set UP'!$K18=1,$N18,"")</f>
        <v/>
      </c>
      <c r="P18" s="202"/>
      <c r="Q18" s="201" t="str">
        <f>IF('Set UP'!$K18=2,$N18,"")</f>
        <v/>
      </c>
      <c r="R18" s="203">
        <v>1</v>
      </c>
    </row>
    <row r="19" spans="2:18" x14ac:dyDescent="0.2">
      <c r="B19" s="106">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200" t="str">
        <f ca="1">IF('Set UP'!$K19&lt;=0,"",F$3*OFFSET('Wet Incident'!JQ33,0,2*'Set UP'!$K19))</f>
        <v/>
      </c>
      <c r="G19" s="200" t="str">
        <f ca="1">IF('Set UP'!$K19&lt;=0,"",G$3*OFFSET('Dry Incident'!JQ33,0,2*'Set UP'!$K19))</f>
        <v/>
      </c>
      <c r="H19" s="200" t="str">
        <f ca="1">IF('Set UP'!$K19&lt;=0,"",H$3*OFFSET('Extra Incident'!JQ33,0,2*'Set UP'!$K19))</f>
        <v/>
      </c>
      <c r="I19" s="200" t="str">
        <f ca="1">IF('Set UP'!$K19&lt;=0,"",IF(OFFSET(RopeThrow!AB19,0,2*'Set UP'!$K19)="","",I$3*OFFSET(RopeThrow!AB19,0,2*'Set UP'!$K19)))</f>
        <v/>
      </c>
      <c r="J19" s="200" t="str">
        <f ca="1">IF('Set UP'!$K19&lt;=0,"",IF(OFFSET('Swim&amp;Tow'!AB19,0,2*'Set UP'!$K19)="","",J$3*OFFSET('Swim&amp;Tow'!AB19,0,2*'Set UP'!$K19)))</f>
        <v/>
      </c>
      <c r="K19" s="200" t="str">
        <f ca="1">IF('Set UP'!$K19&lt;=0,"",IF(OFFSET(Medley!U19,0,2*'Set UP'!$K19)="","",K$3*OFFSET(Medley!U19,0,2*'Set UP'!$K19)))</f>
        <v/>
      </c>
      <c r="L19" s="200" t="str">
        <f ca="1">IF('Set UP'!$K19&lt;=0,"",IF(OFFSET('Manikin Carry'!U19,0,2*'Set UP'!$K19)="","",L$3*OFFSET('Manikin Carry'!U19,0,2*'Set UP'!$K19)))</f>
        <v/>
      </c>
      <c r="M19" s="200" t="str">
        <f ca="1">IF('Set UP'!$K19&lt;=0,"",IF(OFFSET(Obstacle!U19,0,2*'Set UP'!$K19)="","",M$3*OFFSET(Obstacle!U19,0,2*'Set UP'!$K19)))</f>
        <v/>
      </c>
      <c r="N19" s="200" t="str">
        <f t="shared" ca="1" si="0"/>
        <v/>
      </c>
      <c r="O19" s="201" t="str">
        <f>IF('Set UP'!$K19=1,$N19,"")</f>
        <v/>
      </c>
      <c r="P19" s="202"/>
      <c r="Q19" s="201" t="str">
        <f>IF('Set UP'!$K19=2,$N19,"")</f>
        <v/>
      </c>
      <c r="R19" s="203">
        <v>1</v>
      </c>
    </row>
    <row r="20" spans="2:18" x14ac:dyDescent="0.2">
      <c r="B20" s="106">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200" t="str">
        <f ca="1">IF('Set UP'!$K20&lt;=0,"",F$3*OFFSET('Wet Incident'!JQ34,0,2*'Set UP'!$K20))</f>
        <v/>
      </c>
      <c r="G20" s="200" t="str">
        <f ca="1">IF('Set UP'!$K20&lt;=0,"",G$3*OFFSET('Dry Incident'!JQ34,0,2*'Set UP'!$K20))</f>
        <v/>
      </c>
      <c r="H20" s="200" t="str">
        <f ca="1">IF('Set UP'!$K20&lt;=0,"",H$3*OFFSET('Extra Incident'!JQ34,0,2*'Set UP'!$K20))</f>
        <v/>
      </c>
      <c r="I20" s="200" t="str">
        <f ca="1">IF('Set UP'!$K20&lt;=0,"",IF(OFFSET(RopeThrow!AB20,0,2*'Set UP'!$K20)="","",I$3*OFFSET(RopeThrow!AB20,0,2*'Set UP'!$K20)))</f>
        <v/>
      </c>
      <c r="J20" s="200" t="str">
        <f ca="1">IF('Set UP'!$K20&lt;=0,"",IF(OFFSET('Swim&amp;Tow'!AB20,0,2*'Set UP'!$K20)="","",J$3*OFFSET('Swim&amp;Tow'!AB20,0,2*'Set UP'!$K20)))</f>
        <v/>
      </c>
      <c r="K20" s="200" t="str">
        <f ca="1">IF('Set UP'!$K20&lt;=0,"",IF(OFFSET(Medley!U20,0,2*'Set UP'!$K20)="","",K$3*OFFSET(Medley!U20,0,2*'Set UP'!$K20)))</f>
        <v/>
      </c>
      <c r="L20" s="200" t="str">
        <f ca="1">IF('Set UP'!$K20&lt;=0,"",IF(OFFSET('Manikin Carry'!U20,0,2*'Set UP'!$K20)="","",L$3*OFFSET('Manikin Carry'!U20,0,2*'Set UP'!$K20)))</f>
        <v/>
      </c>
      <c r="M20" s="200" t="str">
        <f ca="1">IF('Set UP'!$K20&lt;=0,"",IF(OFFSET(Obstacle!U20,0,2*'Set UP'!$K20)="","",M$3*OFFSET(Obstacle!U20,0,2*'Set UP'!$K20)))</f>
        <v/>
      </c>
      <c r="N20" s="200" t="str">
        <f t="shared" ca="1" si="0"/>
        <v/>
      </c>
      <c r="O20" s="201" t="str">
        <f>IF('Set UP'!$K20=1,$N20,"")</f>
        <v/>
      </c>
      <c r="P20" s="202">
        <v>1</v>
      </c>
      <c r="Q20" s="201" t="str">
        <f>IF('Set UP'!$K20=2,$N20,"")</f>
        <v/>
      </c>
      <c r="R20" s="203"/>
    </row>
    <row r="21" spans="2:18" x14ac:dyDescent="0.2">
      <c r="B21" s="106">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200" t="str">
        <f ca="1">IF('Set UP'!$K21&lt;=0,"",F$3*OFFSET('Wet Incident'!JQ35,0,2*'Set UP'!$K21))</f>
        <v/>
      </c>
      <c r="G21" s="200" t="str">
        <f ca="1">IF('Set UP'!$K21&lt;=0,"",G$3*OFFSET('Dry Incident'!JQ35,0,2*'Set UP'!$K21))</f>
        <v/>
      </c>
      <c r="H21" s="200" t="str">
        <f ca="1">IF('Set UP'!$K21&lt;=0,"",H$3*OFFSET('Extra Incident'!JQ35,0,2*'Set UP'!$K21))</f>
        <v/>
      </c>
      <c r="I21" s="200" t="str">
        <f ca="1">IF('Set UP'!$K21&lt;=0,"",IF(OFFSET(RopeThrow!AB21,0,2*'Set UP'!$K21)="","",I$3*OFFSET(RopeThrow!AB21,0,2*'Set UP'!$K21)))</f>
        <v/>
      </c>
      <c r="J21" s="200" t="str">
        <f ca="1">IF('Set UP'!$K21&lt;=0,"",IF(OFFSET('Swim&amp;Tow'!AB21,0,2*'Set UP'!$K21)="","",J$3*OFFSET('Swim&amp;Tow'!AB21,0,2*'Set UP'!$K21)))</f>
        <v/>
      </c>
      <c r="K21" s="200" t="str">
        <f ca="1">IF('Set UP'!$K21&lt;=0,"",IF(OFFSET(Medley!U21,0,2*'Set UP'!$K21)="","",K$3*OFFSET(Medley!U21,0,2*'Set UP'!$K21)))</f>
        <v/>
      </c>
      <c r="L21" s="200" t="str">
        <f ca="1">IF('Set UP'!$K21&lt;=0,"",IF(OFFSET('Manikin Carry'!U21,0,2*'Set UP'!$K21)="","",L$3*OFFSET('Manikin Carry'!U21,0,2*'Set UP'!$K21)))</f>
        <v/>
      </c>
      <c r="M21" s="200" t="str">
        <f ca="1">IF('Set UP'!$K21&lt;=0,"",IF(OFFSET(Obstacle!U21,0,2*'Set UP'!$K21)="","",M$3*OFFSET(Obstacle!U21,0,2*'Set UP'!$K21)))</f>
        <v/>
      </c>
      <c r="N21" s="200" t="str">
        <f t="shared" ca="1" si="0"/>
        <v/>
      </c>
      <c r="O21" s="201" t="str">
        <f>IF('Set UP'!$K21=1,$N21,"")</f>
        <v/>
      </c>
      <c r="P21" s="202">
        <v>1</v>
      </c>
      <c r="Q21" s="201" t="str">
        <f>IF('Set UP'!$K21=2,$N21,"")</f>
        <v/>
      </c>
      <c r="R21" s="203"/>
    </row>
    <row r="22" spans="2:18" x14ac:dyDescent="0.2">
      <c r="B22" s="106">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200" t="str">
        <f ca="1">IF('Set UP'!$K22&lt;=0,"",F$3*OFFSET('Wet Incident'!JQ36,0,2*'Set UP'!$K22))</f>
        <v/>
      </c>
      <c r="G22" s="200" t="str">
        <f ca="1">IF('Set UP'!$K22&lt;=0,"",G$3*OFFSET('Dry Incident'!JQ36,0,2*'Set UP'!$K22))</f>
        <v/>
      </c>
      <c r="H22" s="200" t="str">
        <f ca="1">IF('Set UP'!$K22&lt;=0,"",H$3*OFFSET('Extra Incident'!JQ36,0,2*'Set UP'!$K22))</f>
        <v/>
      </c>
      <c r="I22" s="200" t="str">
        <f ca="1">IF('Set UP'!$K22&lt;=0,"",IF(OFFSET(RopeThrow!AB22,0,2*'Set UP'!$K22)="","",I$3*OFFSET(RopeThrow!AB22,0,2*'Set UP'!$K22)))</f>
        <v/>
      </c>
      <c r="J22" s="200" t="str">
        <f ca="1">IF('Set UP'!$K22&lt;=0,"",IF(OFFSET('Swim&amp;Tow'!AB22,0,2*'Set UP'!$K22)="","",J$3*OFFSET('Swim&amp;Tow'!AB22,0,2*'Set UP'!$K22)))</f>
        <v/>
      </c>
      <c r="K22" s="200" t="str">
        <f ca="1">IF('Set UP'!$K22&lt;=0,"",IF(OFFSET(Medley!U22,0,2*'Set UP'!$K22)="","",K$3*OFFSET(Medley!U22,0,2*'Set UP'!$K22)))</f>
        <v/>
      </c>
      <c r="L22" s="200" t="str">
        <f ca="1">IF('Set UP'!$K22&lt;=0,"",IF(OFFSET('Manikin Carry'!U22,0,2*'Set UP'!$K22)="","",L$3*OFFSET('Manikin Carry'!U22,0,2*'Set UP'!$K22)))</f>
        <v/>
      </c>
      <c r="M22" s="200" t="str">
        <f ca="1">IF('Set UP'!$K22&lt;=0,"",IF(OFFSET(Obstacle!U22,0,2*'Set UP'!$K22)="","",M$3*OFFSET(Obstacle!U22,0,2*'Set UP'!$K22)))</f>
        <v/>
      </c>
      <c r="N22" s="200" t="str">
        <f t="shared" ca="1" si="0"/>
        <v/>
      </c>
      <c r="O22" s="201" t="str">
        <f>IF('Set UP'!$K22=1,$N22,"")</f>
        <v/>
      </c>
      <c r="P22" s="202"/>
      <c r="Q22" s="201" t="str">
        <f>IF('Set UP'!$K22=2,$N22,"")</f>
        <v/>
      </c>
      <c r="R22" s="203">
        <v>1</v>
      </c>
    </row>
    <row r="23" spans="2:18" x14ac:dyDescent="0.2">
      <c r="B23" s="106">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200" t="str">
        <f ca="1">IF('Set UP'!$K23&lt;=0,"",F$3*OFFSET('Wet Incident'!JQ37,0,2*'Set UP'!$K23))</f>
        <v/>
      </c>
      <c r="G23" s="200" t="str">
        <f ca="1">IF('Set UP'!$K23&lt;=0,"",G$3*OFFSET('Dry Incident'!JQ37,0,2*'Set UP'!$K23))</f>
        <v/>
      </c>
      <c r="H23" s="200" t="str">
        <f ca="1">IF('Set UP'!$K23&lt;=0,"",H$3*OFFSET('Extra Incident'!JQ37,0,2*'Set UP'!$K23))</f>
        <v/>
      </c>
      <c r="I23" s="200" t="str">
        <f ca="1">IF('Set UP'!$K23&lt;=0,"",IF(OFFSET(RopeThrow!AB23,0,2*'Set UP'!$K23)="","",I$3*OFFSET(RopeThrow!AB23,0,2*'Set UP'!$K23)))</f>
        <v/>
      </c>
      <c r="J23" s="200" t="str">
        <f ca="1">IF('Set UP'!$K23&lt;=0,"",IF(OFFSET('Swim&amp;Tow'!AB23,0,2*'Set UP'!$K23)="","",J$3*OFFSET('Swim&amp;Tow'!AB23,0,2*'Set UP'!$K23)))</f>
        <v/>
      </c>
      <c r="K23" s="200" t="str">
        <f ca="1">IF('Set UP'!$K23&lt;=0,"",IF(OFFSET(Medley!U23,0,2*'Set UP'!$K23)="","",K$3*OFFSET(Medley!U23,0,2*'Set UP'!$K23)))</f>
        <v/>
      </c>
      <c r="L23" s="200" t="str">
        <f ca="1">IF('Set UP'!$K23&lt;=0,"",IF(OFFSET('Manikin Carry'!U23,0,2*'Set UP'!$K23)="","",L$3*OFFSET('Manikin Carry'!U23,0,2*'Set UP'!$K23)))</f>
        <v/>
      </c>
      <c r="M23" s="200" t="str">
        <f ca="1">IF('Set UP'!$K23&lt;=0,"",IF(OFFSET(Obstacle!U23,0,2*'Set UP'!$K23)="","",M$3*OFFSET(Obstacle!U23,0,2*'Set UP'!$K23)))</f>
        <v/>
      </c>
      <c r="N23" s="200" t="str">
        <f t="shared" ca="1" si="0"/>
        <v/>
      </c>
      <c r="O23" s="201" t="str">
        <f>IF('Set UP'!$K23=1,$N23,"")</f>
        <v/>
      </c>
      <c r="P23" s="202">
        <v>1</v>
      </c>
      <c r="Q23" s="201" t="str">
        <f>IF('Set UP'!$K23=2,$N23,"")</f>
        <v/>
      </c>
      <c r="R23" s="203"/>
    </row>
    <row r="24" spans="2:18" x14ac:dyDescent="0.2">
      <c r="B24" s="106">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200" t="str">
        <f ca="1">IF('Set UP'!$K24&lt;=0,"",F$3*OFFSET('Wet Incident'!JQ38,0,2*'Set UP'!$K24))</f>
        <v/>
      </c>
      <c r="G24" s="200" t="str">
        <f ca="1">IF('Set UP'!$K24&lt;=0,"",G$3*OFFSET('Dry Incident'!JQ38,0,2*'Set UP'!$K24))</f>
        <v/>
      </c>
      <c r="H24" s="200" t="str">
        <f ca="1">IF('Set UP'!$K24&lt;=0,"",H$3*OFFSET('Extra Incident'!JQ38,0,2*'Set UP'!$K24))</f>
        <v/>
      </c>
      <c r="I24" s="200" t="str">
        <f ca="1">IF('Set UP'!$K24&lt;=0,"",IF(OFFSET(RopeThrow!AB24,0,2*'Set UP'!$K24)="","",I$3*OFFSET(RopeThrow!AB24,0,2*'Set UP'!$K24)))</f>
        <v/>
      </c>
      <c r="J24" s="200" t="str">
        <f ca="1">IF('Set UP'!$K24&lt;=0,"",IF(OFFSET('Swim&amp;Tow'!AB24,0,2*'Set UP'!$K24)="","",J$3*OFFSET('Swim&amp;Tow'!AB24,0,2*'Set UP'!$K24)))</f>
        <v/>
      </c>
      <c r="K24" s="200" t="str">
        <f ca="1">IF('Set UP'!$K24&lt;=0,"",IF(OFFSET(Medley!U24,0,2*'Set UP'!$K24)="","",K$3*OFFSET(Medley!U24,0,2*'Set UP'!$K24)))</f>
        <v/>
      </c>
      <c r="L24" s="200" t="str">
        <f ca="1">IF('Set UP'!$K24&lt;=0,"",IF(OFFSET('Manikin Carry'!U24,0,2*'Set UP'!$K24)="","",L$3*OFFSET('Manikin Carry'!U24,0,2*'Set UP'!$K24)))</f>
        <v/>
      </c>
      <c r="M24" s="200" t="str">
        <f ca="1">IF('Set UP'!$K24&lt;=0,"",IF(OFFSET(Obstacle!U24,0,2*'Set UP'!$K24)="","",M$3*OFFSET(Obstacle!U24,0,2*'Set UP'!$K24)))</f>
        <v/>
      </c>
      <c r="N24" s="200" t="str">
        <f t="shared" ca="1" si="0"/>
        <v/>
      </c>
      <c r="O24" s="201" t="str">
        <f>IF('Set UP'!$K24=1,$N24,"")</f>
        <v/>
      </c>
      <c r="P24" s="202">
        <v>1</v>
      </c>
      <c r="Q24" s="201" t="str">
        <f>IF('Set UP'!$K24=2,$N24,"")</f>
        <v/>
      </c>
      <c r="R24" s="203"/>
    </row>
    <row r="25" spans="2:18" x14ac:dyDescent="0.2">
      <c r="B25" s="106">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200" t="str">
        <f ca="1">IF('Set UP'!$K25&lt;=0,"",F$3*OFFSET('Wet Incident'!JQ39,0,2*'Set UP'!$K25))</f>
        <v/>
      </c>
      <c r="G25" s="200" t="str">
        <f ca="1">IF('Set UP'!$K25&lt;=0,"",G$3*OFFSET('Dry Incident'!JQ39,0,2*'Set UP'!$K25))</f>
        <v/>
      </c>
      <c r="H25" s="200" t="str">
        <f ca="1">IF('Set UP'!$K25&lt;=0,"",H$3*OFFSET('Extra Incident'!JQ39,0,2*'Set UP'!$K25))</f>
        <v/>
      </c>
      <c r="I25" s="200" t="str">
        <f ca="1">IF('Set UP'!$K25&lt;=0,"",IF(OFFSET(RopeThrow!AB25,0,2*'Set UP'!$K25)="","",I$3*OFFSET(RopeThrow!AB25,0,2*'Set UP'!$K25)))</f>
        <v/>
      </c>
      <c r="J25" s="200" t="str">
        <f ca="1">IF('Set UP'!$K25&lt;=0,"",IF(OFFSET('Swim&amp;Tow'!AB25,0,2*'Set UP'!$K25)="","",J$3*OFFSET('Swim&amp;Tow'!AB25,0,2*'Set UP'!$K25)))</f>
        <v/>
      </c>
      <c r="K25" s="200" t="str">
        <f ca="1">IF('Set UP'!$K25&lt;=0,"",IF(OFFSET(Medley!U25,0,2*'Set UP'!$K25)="","",K$3*OFFSET(Medley!U25,0,2*'Set UP'!$K25)))</f>
        <v/>
      </c>
      <c r="L25" s="200" t="str">
        <f ca="1">IF('Set UP'!$K25&lt;=0,"",IF(OFFSET('Manikin Carry'!U25,0,2*'Set UP'!$K25)="","",L$3*OFFSET('Manikin Carry'!U25,0,2*'Set UP'!$K25)))</f>
        <v/>
      </c>
      <c r="M25" s="200" t="str">
        <f ca="1">IF('Set UP'!$K25&lt;=0,"",IF(OFFSET(Obstacle!U25,0,2*'Set UP'!$K25)="","",M$3*OFFSET(Obstacle!U25,0,2*'Set UP'!$K25)))</f>
        <v/>
      </c>
      <c r="N25" s="200" t="str">
        <f t="shared" ca="1" si="0"/>
        <v/>
      </c>
      <c r="O25" s="201" t="str">
        <f>IF('Set UP'!$K25=1,$N25,"")</f>
        <v/>
      </c>
      <c r="P25" s="202">
        <v>1</v>
      </c>
      <c r="Q25" s="201" t="str">
        <f>IF('Set UP'!$K25=2,$N25,"")</f>
        <v/>
      </c>
      <c r="R25" s="203"/>
    </row>
    <row r="26" spans="2:18" x14ac:dyDescent="0.2">
      <c r="B26" s="106">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200" t="str">
        <f ca="1">IF('Set UP'!$K26&lt;=0,"",F$3*OFFSET('Wet Incident'!JQ40,0,2*'Set UP'!$K26))</f>
        <v/>
      </c>
      <c r="G26" s="200" t="str">
        <f ca="1">IF('Set UP'!$K26&lt;=0,"",G$3*OFFSET('Dry Incident'!JQ40,0,2*'Set UP'!$K26))</f>
        <v/>
      </c>
      <c r="H26" s="200" t="str">
        <f ca="1">IF('Set UP'!$K26&lt;=0,"",H$3*OFFSET('Extra Incident'!JQ40,0,2*'Set UP'!$K26))</f>
        <v/>
      </c>
      <c r="I26" s="200" t="str">
        <f ca="1">IF('Set UP'!$K26&lt;=0,"",IF(OFFSET(RopeThrow!AB26,0,2*'Set UP'!$K26)="","",I$3*OFFSET(RopeThrow!AB26,0,2*'Set UP'!$K26)))</f>
        <v/>
      </c>
      <c r="J26" s="200" t="str">
        <f ca="1">IF('Set UP'!$K26&lt;=0,"",IF(OFFSET('Swim&amp;Tow'!AB26,0,2*'Set UP'!$K26)="","",J$3*OFFSET('Swim&amp;Tow'!AB26,0,2*'Set UP'!$K26)))</f>
        <v/>
      </c>
      <c r="K26" s="200" t="str">
        <f ca="1">IF('Set UP'!$K26&lt;=0,"",IF(OFFSET(Medley!U26,0,2*'Set UP'!$K26)="","",K$3*OFFSET(Medley!U26,0,2*'Set UP'!$K26)))</f>
        <v/>
      </c>
      <c r="L26" s="200" t="str">
        <f ca="1">IF('Set UP'!$K26&lt;=0,"",IF(OFFSET('Manikin Carry'!U26,0,2*'Set UP'!$K26)="","",L$3*OFFSET('Manikin Carry'!U26,0,2*'Set UP'!$K26)))</f>
        <v/>
      </c>
      <c r="M26" s="200" t="str">
        <f ca="1">IF('Set UP'!$K26&lt;=0,"",IF(OFFSET(Obstacle!U26,0,2*'Set UP'!$K26)="","",M$3*OFFSET(Obstacle!U26,0,2*'Set UP'!$K26)))</f>
        <v/>
      </c>
      <c r="N26" s="200" t="str">
        <f t="shared" ca="1" si="0"/>
        <v/>
      </c>
      <c r="O26" s="201" t="str">
        <f>IF('Set UP'!$K26=1,$N26,"")</f>
        <v/>
      </c>
      <c r="P26" s="202"/>
      <c r="Q26" s="201" t="str">
        <f>IF('Set UP'!$K26=2,$N26,"")</f>
        <v/>
      </c>
      <c r="R26" s="203">
        <v>1</v>
      </c>
    </row>
    <row r="27" spans="2:18" x14ac:dyDescent="0.2">
      <c r="B27" s="106">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200" t="str">
        <f ca="1">IF('Set UP'!$K27&lt;=0,"",F$3*OFFSET('Wet Incident'!JQ41,0,2*'Set UP'!$K27))</f>
        <v/>
      </c>
      <c r="G27" s="200" t="str">
        <f ca="1">IF('Set UP'!$K27&lt;=0,"",G$3*OFFSET('Dry Incident'!JQ41,0,2*'Set UP'!$K27))</f>
        <v/>
      </c>
      <c r="H27" s="200" t="str">
        <f ca="1">IF('Set UP'!$K27&lt;=0,"",H$3*OFFSET('Extra Incident'!JQ41,0,2*'Set UP'!$K27))</f>
        <v/>
      </c>
      <c r="I27" s="200" t="str">
        <f ca="1">IF('Set UP'!$K27&lt;=0,"",IF(OFFSET(RopeThrow!AB27,0,2*'Set UP'!$K27)="","",I$3*OFFSET(RopeThrow!AB27,0,2*'Set UP'!$K27)))</f>
        <v/>
      </c>
      <c r="J27" s="200" t="str">
        <f ca="1">IF('Set UP'!$K27&lt;=0,"",IF(OFFSET('Swim&amp;Tow'!AB27,0,2*'Set UP'!$K27)="","",J$3*OFFSET('Swim&amp;Tow'!AB27,0,2*'Set UP'!$K27)))</f>
        <v/>
      </c>
      <c r="K27" s="200" t="str">
        <f ca="1">IF('Set UP'!$K27&lt;=0,"",IF(OFFSET(Medley!U27,0,2*'Set UP'!$K27)="","",K$3*OFFSET(Medley!U27,0,2*'Set UP'!$K27)))</f>
        <v/>
      </c>
      <c r="L27" s="200" t="str">
        <f ca="1">IF('Set UP'!$K27&lt;=0,"",IF(OFFSET('Manikin Carry'!U27,0,2*'Set UP'!$K27)="","",L$3*OFFSET('Manikin Carry'!U27,0,2*'Set UP'!$K27)))</f>
        <v/>
      </c>
      <c r="M27" s="200" t="str">
        <f ca="1">IF('Set UP'!$K27&lt;=0,"",IF(OFFSET(Obstacle!U27,0,2*'Set UP'!$K27)="","",M$3*OFFSET(Obstacle!U27,0,2*'Set UP'!$K27)))</f>
        <v/>
      </c>
      <c r="N27" s="200" t="str">
        <f t="shared" ca="1" si="0"/>
        <v/>
      </c>
      <c r="O27" s="201" t="str">
        <f>IF('Set UP'!$K27=1,$N27,"")</f>
        <v/>
      </c>
      <c r="P27" s="202">
        <v>1</v>
      </c>
      <c r="Q27" s="201" t="str">
        <f>IF('Set UP'!$K27=2,$N27,"")</f>
        <v/>
      </c>
      <c r="R27" s="203"/>
    </row>
    <row r="28" spans="2:18" x14ac:dyDescent="0.2">
      <c r="B28" s="106">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200" t="str">
        <f ca="1">IF('Set UP'!$K28&lt;=0,"",F$3*OFFSET('Wet Incident'!JQ42,0,2*'Set UP'!$K28))</f>
        <v/>
      </c>
      <c r="G28" s="200" t="str">
        <f ca="1">IF('Set UP'!$K28&lt;=0,"",G$3*OFFSET('Dry Incident'!JQ42,0,2*'Set UP'!$K28))</f>
        <v/>
      </c>
      <c r="H28" s="200" t="str">
        <f ca="1">IF('Set UP'!$K28&lt;=0,"",H$3*OFFSET('Extra Incident'!JQ42,0,2*'Set UP'!$K28))</f>
        <v/>
      </c>
      <c r="I28" s="200" t="str">
        <f ca="1">IF('Set UP'!$K28&lt;=0,"",IF(OFFSET(RopeThrow!AB28,0,2*'Set UP'!$K28)="","",I$3*OFFSET(RopeThrow!AB28,0,2*'Set UP'!$K28)))</f>
        <v/>
      </c>
      <c r="J28" s="200" t="str">
        <f ca="1">IF('Set UP'!$K28&lt;=0,"",IF(OFFSET('Swim&amp;Tow'!AB28,0,2*'Set UP'!$K28)="","",J$3*OFFSET('Swim&amp;Tow'!AB28,0,2*'Set UP'!$K28)))</f>
        <v/>
      </c>
      <c r="K28" s="200" t="str">
        <f ca="1">IF('Set UP'!$K28&lt;=0,"",IF(OFFSET(Medley!U28,0,2*'Set UP'!$K28)="","",K$3*OFFSET(Medley!U28,0,2*'Set UP'!$K28)))</f>
        <v/>
      </c>
      <c r="L28" s="200" t="str">
        <f ca="1">IF('Set UP'!$K28&lt;=0,"",IF(OFFSET('Manikin Carry'!U28,0,2*'Set UP'!$K28)="","",L$3*OFFSET('Manikin Carry'!U28,0,2*'Set UP'!$K28)))</f>
        <v/>
      </c>
      <c r="M28" s="200" t="str">
        <f ca="1">IF('Set UP'!$K28&lt;=0,"",IF(OFFSET(Obstacle!U28,0,2*'Set UP'!$K28)="","",M$3*OFFSET(Obstacle!U28,0,2*'Set UP'!$K28)))</f>
        <v/>
      </c>
      <c r="N28" s="200" t="str">
        <f t="shared" ca="1" si="0"/>
        <v/>
      </c>
      <c r="O28" s="201" t="str">
        <f>IF('Set UP'!$K28=1,$N28,"")</f>
        <v/>
      </c>
      <c r="P28" s="202"/>
      <c r="Q28" s="201" t="str">
        <f>IF('Set UP'!$K28=2,$N28,"")</f>
        <v/>
      </c>
      <c r="R28" s="203">
        <v>1</v>
      </c>
    </row>
    <row r="29" spans="2:18" x14ac:dyDescent="0.2">
      <c r="B29" s="106">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200" t="str">
        <f ca="1">IF('Set UP'!$K29&lt;=0,"",F$3*OFFSET('Wet Incident'!JQ43,0,2*'Set UP'!$K29))</f>
        <v/>
      </c>
      <c r="G29" s="200" t="str">
        <f ca="1">IF('Set UP'!$K29&lt;=0,"",G$3*OFFSET('Dry Incident'!JQ43,0,2*'Set UP'!$K29))</f>
        <v/>
      </c>
      <c r="H29" s="200" t="str">
        <f ca="1">IF('Set UP'!$K29&lt;=0,"",H$3*OFFSET('Extra Incident'!JQ43,0,2*'Set UP'!$K29))</f>
        <v/>
      </c>
      <c r="I29" s="200" t="str">
        <f ca="1">IF('Set UP'!$K29&lt;=0,"",IF(OFFSET(RopeThrow!AB29,0,2*'Set UP'!$K29)="","",I$3*OFFSET(RopeThrow!AB29,0,2*'Set UP'!$K29)))</f>
        <v/>
      </c>
      <c r="J29" s="200" t="str">
        <f ca="1">IF('Set UP'!$K29&lt;=0,"",IF(OFFSET('Swim&amp;Tow'!AB29,0,2*'Set UP'!$K29)="","",J$3*OFFSET('Swim&amp;Tow'!AB29,0,2*'Set UP'!$K29)))</f>
        <v/>
      </c>
      <c r="K29" s="200" t="str">
        <f ca="1">IF('Set UP'!$K29&lt;=0,"",IF(OFFSET(Medley!U29,0,2*'Set UP'!$K29)="","",K$3*OFFSET(Medley!U29,0,2*'Set UP'!$K29)))</f>
        <v/>
      </c>
      <c r="L29" s="200" t="str">
        <f ca="1">IF('Set UP'!$K29&lt;=0,"",IF(OFFSET('Manikin Carry'!U29,0,2*'Set UP'!$K29)="","",L$3*OFFSET('Manikin Carry'!U29,0,2*'Set UP'!$K29)))</f>
        <v/>
      </c>
      <c r="M29" s="200" t="str">
        <f ca="1">IF('Set UP'!$K29&lt;=0,"",IF(OFFSET(Obstacle!U29,0,2*'Set UP'!$K29)="","",M$3*OFFSET(Obstacle!U29,0,2*'Set UP'!$K29)))</f>
        <v/>
      </c>
      <c r="N29" s="200" t="str">
        <f t="shared" ca="1" si="0"/>
        <v/>
      </c>
      <c r="O29" s="201" t="str">
        <f>IF('Set UP'!$K29=1,$N29,"")</f>
        <v/>
      </c>
      <c r="P29" s="202"/>
      <c r="Q29" s="201" t="str">
        <f>IF('Set UP'!$K29=2,$N29,"")</f>
        <v/>
      </c>
      <c r="R29" s="203"/>
    </row>
    <row r="30" spans="2:18" x14ac:dyDescent="0.2">
      <c r="B30" s="106">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200" t="str">
        <f ca="1">IF('Set UP'!$K30&lt;=0,"",F$3*OFFSET('Wet Incident'!JQ44,0,2*'Set UP'!$K30))</f>
        <v/>
      </c>
      <c r="G30" s="200" t="str">
        <f ca="1">IF('Set UP'!$K30&lt;=0,"",G$3*OFFSET('Dry Incident'!JQ44,0,2*'Set UP'!$K30))</f>
        <v/>
      </c>
      <c r="H30" s="200" t="str">
        <f ca="1">IF('Set UP'!$K30&lt;=0,"",H$3*OFFSET('Extra Incident'!JQ44,0,2*'Set UP'!$K30))</f>
        <v/>
      </c>
      <c r="I30" s="200" t="str">
        <f ca="1">IF('Set UP'!$K30&lt;=0,"",IF(OFFSET(RopeThrow!AB30,0,2*'Set UP'!$K30)="","",I$3*OFFSET(RopeThrow!AB30,0,2*'Set UP'!$K30)))</f>
        <v/>
      </c>
      <c r="J30" s="200" t="str">
        <f ca="1">IF('Set UP'!$K30&lt;=0,"",IF(OFFSET('Swim&amp;Tow'!AB30,0,2*'Set UP'!$K30)="","",J$3*OFFSET('Swim&amp;Tow'!AB30,0,2*'Set UP'!$K30)))</f>
        <v/>
      </c>
      <c r="K30" s="200" t="str">
        <f ca="1">IF('Set UP'!$K30&lt;=0,"",IF(OFFSET(Medley!U30,0,2*'Set UP'!$K30)="","",K$3*OFFSET(Medley!U30,0,2*'Set UP'!$K30)))</f>
        <v/>
      </c>
      <c r="L30" s="200" t="str">
        <f ca="1">IF('Set UP'!$K30&lt;=0,"",IF(OFFSET('Manikin Carry'!U30,0,2*'Set UP'!$K30)="","",L$3*OFFSET('Manikin Carry'!U30,0,2*'Set UP'!$K30)))</f>
        <v/>
      </c>
      <c r="M30" s="200" t="str">
        <f ca="1">IF('Set UP'!$K30&lt;=0,"",IF(OFFSET(Obstacle!U30,0,2*'Set UP'!$K30)="","",M$3*OFFSET(Obstacle!U30,0,2*'Set UP'!$K30)))</f>
        <v/>
      </c>
      <c r="N30" s="200" t="str">
        <f t="shared" ca="1" si="0"/>
        <v/>
      </c>
      <c r="O30" s="201" t="str">
        <f>IF('Set UP'!$K30=1,$N30,"")</f>
        <v/>
      </c>
      <c r="P30" s="202"/>
      <c r="Q30" s="201" t="str">
        <f>IF('Set UP'!$K30=2,$N30,"")</f>
        <v/>
      </c>
      <c r="R30" s="203"/>
    </row>
    <row r="31" spans="2:18" x14ac:dyDescent="0.2">
      <c r="B31" s="106">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200" t="str">
        <f ca="1">IF('Set UP'!$K31&lt;=0,"",F$3*OFFSET('Wet Incident'!JQ45,0,2*'Set UP'!$K31))</f>
        <v/>
      </c>
      <c r="G31" s="200" t="str">
        <f ca="1">IF('Set UP'!$K31&lt;=0,"",G$3*OFFSET('Dry Incident'!JQ45,0,2*'Set UP'!$K31))</f>
        <v/>
      </c>
      <c r="H31" s="200" t="str">
        <f ca="1">IF('Set UP'!$K31&lt;=0,"",H$3*OFFSET('Extra Incident'!JQ45,0,2*'Set UP'!$K31))</f>
        <v/>
      </c>
      <c r="I31" s="200" t="str">
        <f ca="1">IF('Set UP'!$K31&lt;=0,"",IF(OFFSET(RopeThrow!AB31,0,2*'Set UP'!$K31)="","",I$3*OFFSET(RopeThrow!AB31,0,2*'Set UP'!$K31)))</f>
        <v/>
      </c>
      <c r="J31" s="200" t="str">
        <f ca="1">IF('Set UP'!$K31&lt;=0,"",IF(OFFSET('Swim&amp;Tow'!AB31,0,2*'Set UP'!$K31)="","",J$3*OFFSET('Swim&amp;Tow'!AB31,0,2*'Set UP'!$K31)))</f>
        <v/>
      </c>
      <c r="K31" s="200" t="str">
        <f ca="1">IF('Set UP'!$K31&lt;=0,"",IF(OFFSET(Medley!U31,0,2*'Set UP'!$K31)="","",K$3*OFFSET(Medley!U31,0,2*'Set UP'!$K31)))</f>
        <v/>
      </c>
      <c r="L31" s="200" t="str">
        <f ca="1">IF('Set UP'!$K31&lt;=0,"",IF(OFFSET('Manikin Carry'!U31,0,2*'Set UP'!$K31)="","",L$3*OFFSET('Manikin Carry'!U31,0,2*'Set UP'!$K31)))</f>
        <v/>
      </c>
      <c r="M31" s="200" t="str">
        <f ca="1">IF('Set UP'!$K31&lt;=0,"",IF(OFFSET(Obstacle!U31,0,2*'Set UP'!$K31)="","",M$3*OFFSET(Obstacle!U31,0,2*'Set UP'!$K31)))</f>
        <v/>
      </c>
      <c r="N31" s="200" t="str">
        <f t="shared" ca="1" si="0"/>
        <v/>
      </c>
      <c r="O31" s="201" t="str">
        <f>IF('Set UP'!$K31=1,$N31,"")</f>
        <v/>
      </c>
      <c r="P31" s="202"/>
      <c r="Q31" s="201" t="str">
        <f>IF('Set UP'!$K31=2,$N31,"")</f>
        <v/>
      </c>
      <c r="R31" s="203"/>
    </row>
    <row r="32" spans="2:18" x14ac:dyDescent="0.2">
      <c r="B32" s="106">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200" t="str">
        <f ca="1">IF('Set UP'!$K32&lt;=0,"",F$3*OFFSET('Wet Incident'!JQ46,0,2*'Set UP'!$K32))</f>
        <v/>
      </c>
      <c r="G32" s="200" t="str">
        <f ca="1">IF('Set UP'!$K32&lt;=0,"",G$3*OFFSET('Dry Incident'!JQ46,0,2*'Set UP'!$K32))</f>
        <v/>
      </c>
      <c r="H32" s="200" t="str">
        <f ca="1">IF('Set UP'!$K32&lt;=0,"",H$3*OFFSET('Extra Incident'!JQ46,0,2*'Set UP'!$K32))</f>
        <v/>
      </c>
      <c r="I32" s="200" t="str">
        <f ca="1">IF('Set UP'!$K32&lt;=0,"",IF(OFFSET(RopeThrow!AB32,0,2*'Set UP'!$K32)="","",I$3*OFFSET(RopeThrow!AB32,0,2*'Set UP'!$K32)))</f>
        <v/>
      </c>
      <c r="J32" s="200" t="str">
        <f ca="1">IF('Set UP'!$K32&lt;=0,"",IF(OFFSET('Swim&amp;Tow'!AB32,0,2*'Set UP'!$K32)="","",J$3*OFFSET('Swim&amp;Tow'!AB32,0,2*'Set UP'!$K32)))</f>
        <v/>
      </c>
      <c r="K32" s="200" t="str">
        <f ca="1">IF('Set UP'!$K32&lt;=0,"",IF(OFFSET(Medley!U32,0,2*'Set UP'!$K32)="","",K$3*OFFSET(Medley!U32,0,2*'Set UP'!$K32)))</f>
        <v/>
      </c>
      <c r="L32" s="200" t="str">
        <f ca="1">IF('Set UP'!$K32&lt;=0,"",IF(OFFSET('Manikin Carry'!U32,0,2*'Set UP'!$K32)="","",L$3*OFFSET('Manikin Carry'!U32,0,2*'Set UP'!$K32)))</f>
        <v/>
      </c>
      <c r="M32" s="200" t="str">
        <f ca="1">IF('Set UP'!$K32&lt;=0,"",IF(OFFSET(Obstacle!U32,0,2*'Set UP'!$K32)="","",M$3*OFFSET(Obstacle!U32,0,2*'Set UP'!$K32)))</f>
        <v/>
      </c>
      <c r="N32" s="200" t="str">
        <f t="shared" ca="1" si="0"/>
        <v/>
      </c>
      <c r="O32" s="201" t="str">
        <f>IF('Set UP'!$K32=1,$N32,"")</f>
        <v/>
      </c>
      <c r="P32" s="202"/>
      <c r="Q32" s="201" t="str">
        <f>IF('Set UP'!$K32=2,$N32,"")</f>
        <v/>
      </c>
      <c r="R32" s="203"/>
    </row>
    <row r="33" spans="2:18" x14ac:dyDescent="0.2">
      <c r="B33" s="106">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200" t="str">
        <f ca="1">IF('Set UP'!$K33&lt;=0,"",F$3*OFFSET('Wet Incident'!JQ47,0,2*'Set UP'!$K33))</f>
        <v/>
      </c>
      <c r="G33" s="200" t="str">
        <f ca="1">IF('Set UP'!$K33&lt;=0,"",G$3*OFFSET('Dry Incident'!JQ47,0,2*'Set UP'!$K33))</f>
        <v/>
      </c>
      <c r="H33" s="200" t="str">
        <f ca="1">IF('Set UP'!$K33&lt;=0,"",H$3*OFFSET('Extra Incident'!JQ47,0,2*'Set UP'!$K33))</f>
        <v/>
      </c>
      <c r="I33" s="200" t="str">
        <f ca="1">IF('Set UP'!$K33&lt;=0,"",IF(OFFSET(RopeThrow!AB33,0,2*'Set UP'!$K33)="","",I$3*OFFSET(RopeThrow!AB33,0,2*'Set UP'!$K33)))</f>
        <v/>
      </c>
      <c r="J33" s="200" t="str">
        <f ca="1">IF('Set UP'!$K33&lt;=0,"",IF(OFFSET('Swim&amp;Tow'!AB33,0,2*'Set UP'!$K33)="","",J$3*OFFSET('Swim&amp;Tow'!AB33,0,2*'Set UP'!$K33)))</f>
        <v/>
      </c>
      <c r="K33" s="200" t="str">
        <f ca="1">IF('Set UP'!$K33&lt;=0,"",IF(OFFSET(Medley!U33,0,2*'Set UP'!$K33)="","",K$3*OFFSET(Medley!U33,0,2*'Set UP'!$K33)))</f>
        <v/>
      </c>
      <c r="L33" s="200" t="str">
        <f ca="1">IF('Set UP'!$K33&lt;=0,"",IF(OFFSET('Manikin Carry'!U33,0,2*'Set UP'!$K33)="","",L$3*OFFSET('Manikin Carry'!U33,0,2*'Set UP'!$K33)))</f>
        <v/>
      </c>
      <c r="M33" s="200" t="str">
        <f ca="1">IF('Set UP'!$K33&lt;=0,"",IF(OFFSET(Obstacle!U33,0,2*'Set UP'!$K33)="","",M$3*OFFSET(Obstacle!U33,0,2*'Set UP'!$K33)))</f>
        <v/>
      </c>
      <c r="N33" s="200" t="str">
        <f t="shared" ca="1" si="0"/>
        <v/>
      </c>
      <c r="O33" s="201" t="str">
        <f>IF('Set UP'!$K33=1,$N33,"")</f>
        <v/>
      </c>
      <c r="P33" s="202"/>
      <c r="Q33" s="201" t="str">
        <f>IF('Set UP'!$K33=2,$N33,"")</f>
        <v/>
      </c>
      <c r="R33" s="203"/>
    </row>
    <row r="34" spans="2:18" x14ac:dyDescent="0.2">
      <c r="B34" s="106">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200" t="str">
        <f ca="1">IF('Set UP'!$K34&lt;=0,"",F$3*OFFSET('Wet Incident'!JQ48,0,2*'Set UP'!$K34))</f>
        <v/>
      </c>
      <c r="G34" s="200" t="str">
        <f ca="1">IF('Set UP'!$K34&lt;=0,"",G$3*OFFSET('Dry Incident'!JQ48,0,2*'Set UP'!$K34))</f>
        <v/>
      </c>
      <c r="H34" s="200" t="str">
        <f ca="1">IF('Set UP'!$K34&lt;=0,"",H$3*OFFSET('Extra Incident'!JQ48,0,2*'Set UP'!$K34))</f>
        <v/>
      </c>
      <c r="I34" s="200" t="str">
        <f ca="1">IF('Set UP'!$K34&lt;=0,"",IF(OFFSET(RopeThrow!AB34,0,2*'Set UP'!$K34)="","",I$3*OFFSET(RopeThrow!AB34,0,2*'Set UP'!$K34)))</f>
        <v/>
      </c>
      <c r="J34" s="200" t="str">
        <f ca="1">IF('Set UP'!$K34&lt;=0,"",IF(OFFSET('Swim&amp;Tow'!AB34,0,2*'Set UP'!$K34)="","",J$3*OFFSET('Swim&amp;Tow'!AB34,0,2*'Set UP'!$K34)))</f>
        <v/>
      </c>
      <c r="K34" s="200" t="str">
        <f ca="1">IF('Set UP'!$K34&lt;=0,"",IF(OFFSET(Medley!U34,0,2*'Set UP'!$K34)="","",K$3*OFFSET(Medley!U34,0,2*'Set UP'!$K34)))</f>
        <v/>
      </c>
      <c r="L34" s="200" t="str">
        <f ca="1">IF('Set UP'!$K34&lt;=0,"",IF(OFFSET('Manikin Carry'!U34,0,2*'Set UP'!$K34)="","",L$3*OFFSET('Manikin Carry'!U34,0,2*'Set UP'!$K34)))</f>
        <v/>
      </c>
      <c r="M34" s="200" t="str">
        <f ca="1">IF('Set UP'!$K34&lt;=0,"",IF(OFFSET(Obstacle!U34,0,2*'Set UP'!$K34)="","",M$3*OFFSET(Obstacle!U34,0,2*'Set UP'!$K34)))</f>
        <v/>
      </c>
      <c r="N34" s="200" t="str">
        <f t="shared" ca="1" si="0"/>
        <v/>
      </c>
      <c r="O34" s="201" t="str">
        <f>IF('Set UP'!$K34=1,$N34,"")</f>
        <v/>
      </c>
      <c r="P34" s="202"/>
      <c r="Q34" s="201" t="str">
        <f>IF('Set UP'!$K34=2,$N34,"")</f>
        <v/>
      </c>
      <c r="R34" s="203"/>
    </row>
    <row r="35" spans="2:18" x14ac:dyDescent="0.2">
      <c r="B35" s="106">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200" t="str">
        <f ca="1">IF('Set UP'!$K35&lt;=0,"",F$3*OFFSET('Wet Incident'!JQ49,0,2*'Set UP'!$K35))</f>
        <v/>
      </c>
      <c r="G35" s="200" t="str">
        <f ca="1">IF('Set UP'!$K35&lt;=0,"",G$3*OFFSET('Dry Incident'!JQ49,0,2*'Set UP'!$K35))</f>
        <v/>
      </c>
      <c r="H35" s="200" t="str">
        <f ca="1">IF('Set UP'!$K35&lt;=0,"",H$3*OFFSET('Extra Incident'!JQ49,0,2*'Set UP'!$K35))</f>
        <v/>
      </c>
      <c r="I35" s="200" t="str">
        <f ca="1">IF('Set UP'!$K35&lt;=0,"",IF(OFFSET(RopeThrow!AB35,0,2*'Set UP'!$K35)="","",I$3*OFFSET(RopeThrow!AB35,0,2*'Set UP'!$K35)))</f>
        <v/>
      </c>
      <c r="J35" s="200" t="str">
        <f ca="1">IF('Set UP'!$K35&lt;=0,"",IF(OFFSET('Swim&amp;Tow'!AB35,0,2*'Set UP'!$K35)="","",J$3*OFFSET('Swim&amp;Tow'!AB35,0,2*'Set UP'!$K35)))</f>
        <v/>
      </c>
      <c r="K35" s="200" t="str">
        <f ca="1">IF('Set UP'!$K35&lt;=0,"",IF(OFFSET(Medley!U35,0,2*'Set UP'!$K35)="","",K$3*OFFSET(Medley!U35,0,2*'Set UP'!$K35)))</f>
        <v/>
      </c>
      <c r="L35" s="200" t="str">
        <f ca="1">IF('Set UP'!$K35&lt;=0,"",IF(OFFSET('Manikin Carry'!U35,0,2*'Set UP'!$K35)="","",L$3*OFFSET('Manikin Carry'!U35,0,2*'Set UP'!$K35)))</f>
        <v/>
      </c>
      <c r="M35" s="200" t="str">
        <f ca="1">IF('Set UP'!$K35&lt;=0,"",IF(OFFSET(Obstacle!U35,0,2*'Set UP'!$K35)="","",M$3*OFFSET(Obstacle!U35,0,2*'Set UP'!$K35)))</f>
        <v/>
      </c>
      <c r="N35" s="200" t="str">
        <f t="shared" ca="1" si="0"/>
        <v/>
      </c>
      <c r="O35" s="201" t="str">
        <f>IF('Set UP'!$K35=1,$N35,"")</f>
        <v/>
      </c>
      <c r="P35" s="202"/>
      <c r="Q35" s="201" t="str">
        <f>IF('Set UP'!$K35=2,$N35,"")</f>
        <v/>
      </c>
      <c r="R35" s="203"/>
    </row>
    <row r="36" spans="2:18" x14ac:dyDescent="0.2">
      <c r="B36" s="204">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200" t="str">
        <f ca="1">IF('Set UP'!$K36&lt;=0,"",F$3*OFFSET('Wet Incident'!JQ50,0,2*'Set UP'!$K36))</f>
        <v/>
      </c>
      <c r="G36" s="200" t="str">
        <f ca="1">IF('Set UP'!$K36&lt;=0,"",G$3*OFFSET('Dry Incident'!JQ50,0,2*'Set UP'!$K36))</f>
        <v/>
      </c>
      <c r="H36" s="200" t="str">
        <f ca="1">IF('Set UP'!$K36&lt;=0,"",H$3*OFFSET('Extra Incident'!JQ50,0,2*'Set UP'!$K36))</f>
        <v/>
      </c>
      <c r="I36" s="200" t="str">
        <f ca="1">IF('Set UP'!$K36&lt;=0,"",IF(OFFSET(RopeThrow!AB36,0,2*'Set UP'!$K36)="","",I$3*OFFSET(RopeThrow!AB36,0,2*'Set UP'!$K36)))</f>
        <v/>
      </c>
      <c r="J36" s="200" t="str">
        <f ca="1">IF('Set UP'!$K36&lt;=0,"",IF(OFFSET('Swim&amp;Tow'!AB36,0,2*'Set UP'!$K36)="","",J$3*OFFSET('Swim&amp;Tow'!AB36,0,2*'Set UP'!$K36)))</f>
        <v/>
      </c>
      <c r="K36" s="200" t="str">
        <f ca="1">IF('Set UP'!$K36&lt;=0,"",IF(OFFSET(Medley!U36,0,2*'Set UP'!$K36)="","",K$3*OFFSET(Medley!U36,0,2*'Set UP'!$K36)))</f>
        <v/>
      </c>
      <c r="L36" s="200" t="str">
        <f ca="1">IF('Set UP'!$K36&lt;=0,"",IF(OFFSET('Manikin Carry'!U36,0,2*'Set UP'!$K36)="","",L$3*OFFSET('Manikin Carry'!U36,0,2*'Set UP'!$K36)))</f>
        <v/>
      </c>
      <c r="M36" s="200" t="str">
        <f ca="1">IF('Set UP'!$K36&lt;=0,"",IF(OFFSET(Obstacle!U36,0,2*'Set UP'!$K36)="","",M$3*OFFSET(Obstacle!U36,0,2*'Set UP'!$K36)))</f>
        <v/>
      </c>
      <c r="N36" s="200" t="str">
        <f t="shared" ca="1" si="0"/>
        <v/>
      </c>
      <c r="O36" s="201" t="str">
        <f>IF('Set UP'!$K36=1,$N36,"")</f>
        <v/>
      </c>
      <c r="P36" s="202"/>
      <c r="Q36" s="201" t="str">
        <f>IF('Set UP'!$K36=2,$N36,"")</f>
        <v/>
      </c>
      <c r="R36" s="203"/>
    </row>
    <row r="37" spans="2:18" x14ac:dyDescent="0.2">
      <c r="B37" s="204">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200" t="str">
        <f ca="1">IF('Set UP'!$K37&lt;=0,"",F$3*OFFSET('Wet Incident'!JQ51,0,2*'Set UP'!$K37))</f>
        <v/>
      </c>
      <c r="G37" s="200" t="str">
        <f ca="1">IF('Set UP'!$K37&lt;=0,"",G$3*OFFSET('Dry Incident'!JQ51,0,2*'Set UP'!$K37))</f>
        <v/>
      </c>
      <c r="H37" s="200" t="str">
        <f ca="1">IF('Set UP'!$K37&lt;=0,"",H$3*OFFSET('Extra Incident'!JQ51,0,2*'Set UP'!$K37))</f>
        <v/>
      </c>
      <c r="I37" s="200" t="str">
        <f ca="1">IF('Set UP'!$K37&lt;=0,"",IF(OFFSET(RopeThrow!AB37,0,2*'Set UP'!$K37)="","",I$3*OFFSET(RopeThrow!AB37,0,2*'Set UP'!$K37)))</f>
        <v/>
      </c>
      <c r="J37" s="200" t="str">
        <f ca="1">IF('Set UP'!$K37&lt;=0,"",IF(OFFSET('Swim&amp;Tow'!AB37,0,2*'Set UP'!$K37)="","",J$3*OFFSET('Swim&amp;Tow'!AB37,0,2*'Set UP'!$K37)))</f>
        <v/>
      </c>
      <c r="K37" s="200" t="str">
        <f ca="1">IF('Set UP'!$K37&lt;=0,"",IF(OFFSET(Medley!U37,0,2*'Set UP'!$K37)="","",K$3*OFFSET(Medley!U37,0,2*'Set UP'!$K37)))</f>
        <v/>
      </c>
      <c r="L37" s="200" t="str">
        <f ca="1">IF('Set UP'!$K37&lt;=0,"",IF(OFFSET('Manikin Carry'!U37,0,2*'Set UP'!$K37)="","",L$3*OFFSET('Manikin Carry'!U37,0,2*'Set UP'!$K37)))</f>
        <v/>
      </c>
      <c r="M37" s="200" t="str">
        <f ca="1">IF('Set UP'!$K37&lt;=0,"",IF(OFFSET(Obstacle!U37,0,2*'Set UP'!$K37)="","",M$3*OFFSET(Obstacle!U37,0,2*'Set UP'!$K37)))</f>
        <v/>
      </c>
      <c r="N37" s="200" t="str">
        <f t="shared" ca="1" si="0"/>
        <v/>
      </c>
      <c r="O37" s="201" t="str">
        <f>IF('Set UP'!$K37=1,$N37,"")</f>
        <v/>
      </c>
      <c r="P37" s="202"/>
      <c r="Q37" s="201" t="str">
        <f>IF('Set UP'!$K37=2,$N37,"")</f>
        <v/>
      </c>
      <c r="R37" s="203"/>
    </row>
    <row r="38" spans="2:18" x14ac:dyDescent="0.2">
      <c r="B38" s="204">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200" t="str">
        <f ca="1">IF('Set UP'!$K38&lt;=0,"",F$3*OFFSET('Wet Incident'!JQ52,0,2*'Set UP'!$K38))</f>
        <v/>
      </c>
      <c r="G38" s="200" t="str">
        <f ca="1">IF('Set UP'!$K38&lt;=0,"",G$3*OFFSET('Dry Incident'!JQ52,0,2*'Set UP'!$K38))</f>
        <v/>
      </c>
      <c r="H38" s="200" t="str">
        <f ca="1">IF('Set UP'!$K38&lt;=0,"",H$3*OFFSET('Extra Incident'!JQ52,0,2*'Set UP'!$K38))</f>
        <v/>
      </c>
      <c r="I38" s="200" t="str">
        <f ca="1">IF('Set UP'!$K38&lt;=0,"",IF(OFFSET(RopeThrow!AB38,0,2*'Set UP'!$K38)="","",I$3*OFFSET(RopeThrow!AB38,0,2*'Set UP'!$K38)))</f>
        <v/>
      </c>
      <c r="J38" s="200" t="str">
        <f ca="1">IF('Set UP'!$K38&lt;=0,"",IF(OFFSET('Swim&amp;Tow'!AB38,0,2*'Set UP'!$K38)="","",J$3*OFFSET('Swim&amp;Tow'!AB38,0,2*'Set UP'!$K38)))</f>
        <v/>
      </c>
      <c r="K38" s="200" t="str">
        <f ca="1">IF('Set UP'!$K38&lt;=0,"",IF(OFFSET(Medley!U38,0,2*'Set UP'!$K38)="","",K$3*OFFSET(Medley!U38,0,2*'Set UP'!$K38)))</f>
        <v/>
      </c>
      <c r="L38" s="200" t="str">
        <f ca="1">IF('Set UP'!$K38&lt;=0,"",IF(OFFSET('Manikin Carry'!U38,0,2*'Set UP'!$K38)="","",L$3*OFFSET('Manikin Carry'!U38,0,2*'Set UP'!$K38)))</f>
        <v/>
      </c>
      <c r="M38" s="200" t="str">
        <f ca="1">IF('Set UP'!$K38&lt;=0,"",IF(OFFSET(Obstacle!U38,0,2*'Set UP'!$K38)="","",M$3*OFFSET(Obstacle!U38,0,2*'Set UP'!$K38)))</f>
        <v/>
      </c>
      <c r="N38" s="200" t="str">
        <f t="shared" ca="1" si="0"/>
        <v/>
      </c>
      <c r="O38" s="201" t="str">
        <f>IF('Set UP'!$K38=1,$N38,"")</f>
        <v/>
      </c>
      <c r="P38" s="202"/>
      <c r="Q38" s="201" t="str">
        <f>IF('Set UP'!$K38=2,$N38,"")</f>
        <v/>
      </c>
      <c r="R38" s="203"/>
    </row>
    <row r="39" spans="2:18" x14ac:dyDescent="0.2">
      <c r="B39" s="204">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200" t="str">
        <f ca="1">IF('Set UP'!$K39&lt;=0,"",F$3*OFFSET('Wet Incident'!JQ53,0,2*'Set UP'!$K39))</f>
        <v/>
      </c>
      <c r="G39" s="200" t="str">
        <f ca="1">IF('Set UP'!$K39&lt;=0,"",G$3*OFFSET('Dry Incident'!JQ53,0,2*'Set UP'!$K39))</f>
        <v/>
      </c>
      <c r="H39" s="200" t="str">
        <f ca="1">IF('Set UP'!$K39&lt;=0,"",H$3*OFFSET('Extra Incident'!JQ53,0,2*'Set UP'!$K39))</f>
        <v/>
      </c>
      <c r="I39" s="200" t="str">
        <f ca="1">IF('Set UP'!$K39&lt;=0,"",IF(OFFSET(RopeThrow!AB39,0,2*'Set UP'!$K39)="","",I$3*OFFSET(RopeThrow!AB39,0,2*'Set UP'!$K39)))</f>
        <v/>
      </c>
      <c r="J39" s="200" t="str">
        <f ca="1">IF('Set UP'!$K39&lt;=0,"",IF(OFFSET('Swim&amp;Tow'!AB39,0,2*'Set UP'!$K39)="","",J$3*OFFSET('Swim&amp;Tow'!AB39,0,2*'Set UP'!$K39)))</f>
        <v/>
      </c>
      <c r="K39" s="200" t="str">
        <f ca="1">IF('Set UP'!$K39&lt;=0,"",IF(OFFSET(Medley!U39,0,2*'Set UP'!$K39)="","",K$3*OFFSET(Medley!U39,0,2*'Set UP'!$K39)))</f>
        <v/>
      </c>
      <c r="L39" s="200" t="str">
        <f ca="1">IF('Set UP'!$K39&lt;=0,"",IF(OFFSET('Manikin Carry'!U39,0,2*'Set UP'!$K39)="","",L$3*OFFSET('Manikin Carry'!U39,0,2*'Set UP'!$K39)))</f>
        <v/>
      </c>
      <c r="M39" s="200" t="str">
        <f ca="1">IF('Set UP'!$K39&lt;=0,"",IF(OFFSET(Obstacle!U39,0,2*'Set UP'!$K39)="","",M$3*OFFSET(Obstacle!U39,0,2*'Set UP'!$K39)))</f>
        <v/>
      </c>
      <c r="N39" s="200" t="str">
        <f t="shared" ca="1" si="0"/>
        <v/>
      </c>
      <c r="O39" s="201" t="str">
        <f>IF('Set UP'!$K39=1,$N39,"")</f>
        <v/>
      </c>
      <c r="P39" s="202"/>
      <c r="Q39" s="201" t="str">
        <f>IF('Set UP'!$K39=2,$N39,"")</f>
        <v/>
      </c>
      <c r="R39" s="203"/>
    </row>
    <row r="40" spans="2:18" x14ac:dyDescent="0.2">
      <c r="B40" s="204">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200" t="str">
        <f ca="1">IF('Set UP'!$K40&lt;=0,"",F$3*OFFSET('Wet Incident'!JQ54,0,2*'Set UP'!$K40))</f>
        <v/>
      </c>
      <c r="G40" s="200" t="str">
        <f ca="1">IF('Set UP'!$K40&lt;=0,"",G$3*OFFSET('Dry Incident'!JQ54,0,2*'Set UP'!$K40))</f>
        <v/>
      </c>
      <c r="H40" s="200" t="str">
        <f ca="1">IF('Set UP'!$K40&lt;=0,"",H$3*OFFSET('Extra Incident'!JQ54,0,2*'Set UP'!$K40))</f>
        <v/>
      </c>
      <c r="I40" s="200" t="str">
        <f ca="1">IF('Set UP'!$K40&lt;=0,"",IF(OFFSET(RopeThrow!AB40,0,2*'Set UP'!$K40)="","",I$3*OFFSET(RopeThrow!AB40,0,2*'Set UP'!$K40)))</f>
        <v/>
      </c>
      <c r="J40" s="200" t="str">
        <f ca="1">IF('Set UP'!$K40&lt;=0,"",IF(OFFSET('Swim&amp;Tow'!AB40,0,2*'Set UP'!$K40)="","",J$3*OFFSET('Swim&amp;Tow'!AB40,0,2*'Set UP'!$K40)))</f>
        <v/>
      </c>
      <c r="K40" s="200" t="str">
        <f ca="1">IF('Set UP'!$K40&lt;=0,"",IF(OFFSET(Medley!U40,0,2*'Set UP'!$K40)="","",K$3*OFFSET(Medley!U40,0,2*'Set UP'!$K40)))</f>
        <v/>
      </c>
      <c r="L40" s="200" t="str">
        <f ca="1">IF('Set UP'!$K40&lt;=0,"",IF(OFFSET('Manikin Carry'!U40,0,2*'Set UP'!$K40)="","",L$3*OFFSET('Manikin Carry'!U40,0,2*'Set UP'!$K40)))</f>
        <v/>
      </c>
      <c r="M40" s="200" t="str">
        <f ca="1">IF('Set UP'!$K40&lt;=0,"",IF(OFFSET(Obstacle!U40,0,2*'Set UP'!$K40)="","",M$3*OFFSET(Obstacle!U40,0,2*'Set UP'!$K40)))</f>
        <v/>
      </c>
      <c r="N40" s="200" t="str">
        <f t="shared" ca="1" si="0"/>
        <v/>
      </c>
      <c r="O40" s="201" t="str">
        <f>IF('Set UP'!$K40=1,$N40,"")</f>
        <v/>
      </c>
      <c r="P40" s="202"/>
      <c r="Q40" s="201" t="str">
        <f>IF('Set UP'!$K40=2,$N40,"")</f>
        <v/>
      </c>
      <c r="R40" s="203"/>
    </row>
    <row r="41" spans="2:18" x14ac:dyDescent="0.2">
      <c r="B41" s="204">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200" t="str">
        <f ca="1">IF('Set UP'!$K41&lt;=0,"",F$3*OFFSET('Wet Incident'!JQ55,0,2*'Set UP'!$K41))</f>
        <v/>
      </c>
      <c r="G41" s="200" t="str">
        <f ca="1">IF('Set UP'!$K41&lt;=0,"",G$3*OFFSET('Dry Incident'!JQ55,0,2*'Set UP'!$K41))</f>
        <v/>
      </c>
      <c r="H41" s="200" t="str">
        <f ca="1">IF('Set UP'!$K41&lt;=0,"",H$3*OFFSET('Extra Incident'!JQ55,0,2*'Set UP'!$K41))</f>
        <v/>
      </c>
      <c r="I41" s="200" t="str">
        <f ca="1">IF('Set UP'!$K41&lt;=0,"",IF(OFFSET(RopeThrow!AB41,0,2*'Set UP'!$K41)="","",I$3*OFFSET(RopeThrow!AB41,0,2*'Set UP'!$K41)))</f>
        <v/>
      </c>
      <c r="J41" s="200" t="str">
        <f ca="1">IF('Set UP'!$K41&lt;=0,"",IF(OFFSET('Swim&amp;Tow'!AB41,0,2*'Set UP'!$K41)="","",J$3*OFFSET('Swim&amp;Tow'!AB41,0,2*'Set UP'!$K41)))</f>
        <v/>
      </c>
      <c r="K41" s="200" t="str">
        <f ca="1">IF('Set UP'!$K41&lt;=0,"",IF(OFFSET(Medley!U41,0,2*'Set UP'!$K41)="","",K$3*OFFSET(Medley!U41,0,2*'Set UP'!$K41)))</f>
        <v/>
      </c>
      <c r="L41" s="200" t="str">
        <f ca="1">IF('Set UP'!$K41&lt;=0,"",IF(OFFSET('Manikin Carry'!U41,0,2*'Set UP'!$K41)="","",L$3*OFFSET('Manikin Carry'!U41,0,2*'Set UP'!$K41)))</f>
        <v/>
      </c>
      <c r="M41" s="200" t="str">
        <f ca="1">IF('Set UP'!$K41&lt;=0,"",IF(OFFSET(Obstacle!U41,0,2*'Set UP'!$K41)="","",M$3*OFFSET(Obstacle!U41,0,2*'Set UP'!$K41)))</f>
        <v/>
      </c>
      <c r="N41" s="200" t="str">
        <f t="shared" ca="1" si="0"/>
        <v/>
      </c>
      <c r="O41" s="201" t="str">
        <f>IF('Set UP'!$K41=1,$N41,"")</f>
        <v/>
      </c>
      <c r="P41" s="202"/>
      <c r="Q41" s="201" t="str">
        <f>IF('Set UP'!$K41=2,$N41,"")</f>
        <v/>
      </c>
      <c r="R41" s="203"/>
    </row>
    <row r="42" spans="2:18" x14ac:dyDescent="0.2">
      <c r="B42" s="204">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200" t="str">
        <f ca="1">IF('Set UP'!$K42&lt;=0,"",F$3*OFFSET('Wet Incident'!JQ56,0,2*'Set UP'!$K42))</f>
        <v/>
      </c>
      <c r="G42" s="200" t="str">
        <f ca="1">IF('Set UP'!$K42&lt;=0,"",G$3*OFFSET('Dry Incident'!JQ56,0,2*'Set UP'!$K42))</f>
        <v/>
      </c>
      <c r="H42" s="200" t="str">
        <f ca="1">IF('Set UP'!$K42&lt;=0,"",H$3*OFFSET('Extra Incident'!JQ56,0,2*'Set UP'!$K42))</f>
        <v/>
      </c>
      <c r="I42" s="200" t="str">
        <f ca="1">IF('Set UP'!$K42&lt;=0,"",IF(OFFSET(RopeThrow!AB42,0,2*'Set UP'!$K42)="","",I$3*OFFSET(RopeThrow!AB42,0,2*'Set UP'!$K42)))</f>
        <v/>
      </c>
      <c r="J42" s="200" t="str">
        <f ca="1">IF('Set UP'!$K42&lt;=0,"",IF(OFFSET('Swim&amp;Tow'!AB42,0,2*'Set UP'!$K42)="","",J$3*OFFSET('Swim&amp;Tow'!AB42,0,2*'Set UP'!$K42)))</f>
        <v/>
      </c>
      <c r="K42" s="200" t="str">
        <f ca="1">IF('Set UP'!$K42&lt;=0,"",IF(OFFSET(Medley!U42,0,2*'Set UP'!$K42)="","",K$3*OFFSET(Medley!U42,0,2*'Set UP'!$K42)))</f>
        <v/>
      </c>
      <c r="L42" s="200" t="str">
        <f ca="1">IF('Set UP'!$K42&lt;=0,"",IF(OFFSET('Manikin Carry'!U42,0,2*'Set UP'!$K42)="","",L$3*OFFSET('Manikin Carry'!U42,0,2*'Set UP'!$K42)))</f>
        <v/>
      </c>
      <c r="M42" s="200" t="str">
        <f ca="1">IF('Set UP'!$K42&lt;=0,"",IF(OFFSET(Obstacle!U42,0,2*'Set UP'!$K42)="","",M$3*OFFSET(Obstacle!U42,0,2*'Set UP'!$K42)))</f>
        <v/>
      </c>
      <c r="N42" s="200" t="str">
        <f t="shared" ca="1" si="0"/>
        <v/>
      </c>
      <c r="O42" s="201" t="str">
        <f>IF('Set UP'!$K42=1,$N42,"")</f>
        <v/>
      </c>
      <c r="P42" s="202"/>
      <c r="Q42" s="201" t="str">
        <f>IF('Set UP'!$K42=2,$N42,"")</f>
        <v/>
      </c>
      <c r="R42" s="203"/>
    </row>
    <row r="43" spans="2:18" x14ac:dyDescent="0.2">
      <c r="B43" s="204">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200" t="str">
        <f ca="1">IF('Set UP'!$K43&lt;=0,"",F$3*OFFSET('Wet Incident'!JQ57,0,2*'Set UP'!$K43))</f>
        <v/>
      </c>
      <c r="G43" s="200" t="str">
        <f ca="1">IF('Set UP'!$K43&lt;=0,"",G$3*OFFSET('Dry Incident'!JQ57,0,2*'Set UP'!$K43))</f>
        <v/>
      </c>
      <c r="H43" s="200" t="str">
        <f ca="1">IF('Set UP'!$K43&lt;=0,"",H$3*OFFSET('Extra Incident'!JQ57,0,2*'Set UP'!$K43))</f>
        <v/>
      </c>
      <c r="I43" s="200" t="str">
        <f ca="1">IF('Set UP'!$K43&lt;=0,"",IF(OFFSET(RopeThrow!AB43,0,2*'Set UP'!$K43)="","",I$3*OFFSET(RopeThrow!AB43,0,2*'Set UP'!$K43)))</f>
        <v/>
      </c>
      <c r="J43" s="200" t="str">
        <f ca="1">IF('Set UP'!$K43&lt;=0,"",IF(OFFSET('Swim&amp;Tow'!AB43,0,2*'Set UP'!$K43)="","",J$3*OFFSET('Swim&amp;Tow'!AB43,0,2*'Set UP'!$K43)))</f>
        <v/>
      </c>
      <c r="K43" s="200" t="str">
        <f ca="1">IF('Set UP'!$K43&lt;=0,"",IF(OFFSET(Medley!U43,0,2*'Set UP'!$K43)="","",K$3*OFFSET(Medley!U43,0,2*'Set UP'!$K43)))</f>
        <v/>
      </c>
      <c r="L43" s="200" t="str">
        <f ca="1">IF('Set UP'!$K43&lt;=0,"",IF(OFFSET('Manikin Carry'!U43,0,2*'Set UP'!$K43)="","",L$3*OFFSET('Manikin Carry'!U43,0,2*'Set UP'!$K43)))</f>
        <v/>
      </c>
      <c r="M43" s="200" t="str">
        <f ca="1">IF('Set UP'!$K43&lt;=0,"",IF(OFFSET(Obstacle!U43,0,2*'Set UP'!$K43)="","",M$3*OFFSET(Obstacle!U43,0,2*'Set UP'!$K43)))</f>
        <v/>
      </c>
      <c r="N43" s="200" t="str">
        <f t="shared" ca="1" si="0"/>
        <v/>
      </c>
      <c r="O43" s="201" t="str">
        <f>IF('Set UP'!$K43=1,$N43,"")</f>
        <v/>
      </c>
      <c r="P43" s="202"/>
      <c r="Q43" s="201" t="str">
        <f>IF('Set UP'!$K43=2,$N43,"")</f>
        <v/>
      </c>
      <c r="R43" s="203"/>
    </row>
    <row r="44" spans="2:18" x14ac:dyDescent="0.2">
      <c r="B44" s="204">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200" t="str">
        <f ca="1">IF('Set UP'!$K44&lt;=0,"",F$3*OFFSET('Wet Incident'!JQ58,0,2*'Set UP'!$K44))</f>
        <v/>
      </c>
      <c r="G44" s="200" t="str">
        <f ca="1">IF('Set UP'!$K44&lt;=0,"",G$3*OFFSET('Dry Incident'!JQ58,0,2*'Set UP'!$K44))</f>
        <v/>
      </c>
      <c r="H44" s="200" t="str">
        <f ca="1">IF('Set UP'!$K44&lt;=0,"",H$3*OFFSET('Extra Incident'!JQ58,0,2*'Set UP'!$K44))</f>
        <v/>
      </c>
      <c r="I44" s="200" t="str">
        <f ca="1">IF('Set UP'!$K44&lt;=0,"",IF(OFFSET(RopeThrow!AB44,0,2*'Set UP'!$K44)="","",I$3*OFFSET(RopeThrow!AB44,0,2*'Set UP'!$K44)))</f>
        <v/>
      </c>
      <c r="J44" s="200" t="str">
        <f ca="1">IF('Set UP'!$K44&lt;=0,"",IF(OFFSET('Swim&amp;Tow'!AB44,0,2*'Set UP'!$K44)="","",J$3*OFFSET('Swim&amp;Tow'!AB44,0,2*'Set UP'!$K44)))</f>
        <v/>
      </c>
      <c r="K44" s="200" t="str">
        <f ca="1">IF('Set UP'!$K44&lt;=0,"",IF(OFFSET(Medley!U44,0,2*'Set UP'!$K44)="","",K$3*OFFSET(Medley!U44,0,2*'Set UP'!$K44)))</f>
        <v/>
      </c>
      <c r="L44" s="200" t="str">
        <f ca="1">IF('Set UP'!$K44&lt;=0,"",IF(OFFSET('Manikin Carry'!U44,0,2*'Set UP'!$K44)="","",L$3*OFFSET('Manikin Carry'!U44,0,2*'Set UP'!$K44)))</f>
        <v/>
      </c>
      <c r="M44" s="200" t="str">
        <f ca="1">IF('Set UP'!$K44&lt;=0,"",IF(OFFSET(Obstacle!U44,0,2*'Set UP'!$K44)="","",M$3*OFFSET(Obstacle!U44,0,2*'Set UP'!$K44)))</f>
        <v/>
      </c>
      <c r="N44" s="200" t="str">
        <f t="shared" ca="1" si="0"/>
        <v/>
      </c>
      <c r="O44" s="201" t="str">
        <f>IF('Set UP'!$K44=1,$N44,"")</f>
        <v/>
      </c>
      <c r="P44" s="202"/>
      <c r="Q44" s="201" t="str">
        <f>IF('Set UP'!$K44=2,$N44,"")</f>
        <v/>
      </c>
      <c r="R44" s="203"/>
    </row>
    <row r="45" spans="2:18" x14ac:dyDescent="0.2">
      <c r="B45" s="204">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200" t="str">
        <f ca="1">IF('Set UP'!$K45&lt;=0,"",F$3*OFFSET('Wet Incident'!JQ59,0,2*'Set UP'!$K45))</f>
        <v/>
      </c>
      <c r="G45" s="200" t="str">
        <f ca="1">IF('Set UP'!$K45&lt;=0,"",G$3*OFFSET('Dry Incident'!JQ59,0,2*'Set UP'!$K45))</f>
        <v/>
      </c>
      <c r="H45" s="200" t="str">
        <f ca="1">IF('Set UP'!$K45&lt;=0,"",H$3*OFFSET('Extra Incident'!JQ59,0,2*'Set UP'!$K45))</f>
        <v/>
      </c>
      <c r="I45" s="200" t="str">
        <f ca="1">IF('Set UP'!$K45&lt;=0,"",IF(OFFSET(RopeThrow!AB45,0,2*'Set UP'!$K45)="","",I$3*OFFSET(RopeThrow!AB45,0,2*'Set UP'!$K45)))</f>
        <v/>
      </c>
      <c r="J45" s="200" t="str">
        <f ca="1">IF('Set UP'!$K45&lt;=0,"",IF(OFFSET('Swim&amp;Tow'!AB45,0,2*'Set UP'!$K45)="","",J$3*OFFSET('Swim&amp;Tow'!AB45,0,2*'Set UP'!$K45)))</f>
        <v/>
      </c>
      <c r="K45" s="200" t="str">
        <f ca="1">IF('Set UP'!$K45&lt;=0,"",IF(OFFSET(Medley!U45,0,2*'Set UP'!$K45)="","",K$3*OFFSET(Medley!U45,0,2*'Set UP'!$K45)))</f>
        <v/>
      </c>
      <c r="L45" s="200" t="str">
        <f ca="1">IF('Set UP'!$K45&lt;=0,"",IF(OFFSET('Manikin Carry'!U45,0,2*'Set UP'!$K45)="","",L$3*OFFSET('Manikin Carry'!U45,0,2*'Set UP'!$K45)))</f>
        <v/>
      </c>
      <c r="M45" s="200" t="str">
        <f ca="1">IF('Set UP'!$K45&lt;=0,"",IF(OFFSET(Obstacle!U45,0,2*'Set UP'!$K45)="","",M$3*OFFSET(Obstacle!U45,0,2*'Set UP'!$K45)))</f>
        <v/>
      </c>
      <c r="N45" s="200" t="str">
        <f t="shared" ca="1" si="0"/>
        <v/>
      </c>
      <c r="O45" s="201" t="str">
        <f>IF('Set UP'!$K45=1,$N45,"")</f>
        <v/>
      </c>
      <c r="P45" s="202"/>
      <c r="Q45" s="201" t="str">
        <f>IF('Set UP'!$K45=2,$N45,"")</f>
        <v/>
      </c>
      <c r="R45" s="203"/>
    </row>
    <row r="46" spans="2:18" x14ac:dyDescent="0.2">
      <c r="B46" s="204">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200" t="str">
        <f ca="1">IF('Set UP'!$K46&lt;=0,"",F$3*OFFSET('Wet Incident'!JQ60,0,2*'Set UP'!$K46))</f>
        <v/>
      </c>
      <c r="G46" s="200" t="str">
        <f ca="1">IF('Set UP'!$K46&lt;=0,"",G$3*OFFSET('Dry Incident'!JQ60,0,2*'Set UP'!$K46))</f>
        <v/>
      </c>
      <c r="H46" s="200" t="str">
        <f ca="1">IF('Set UP'!$K46&lt;=0,"",H$3*OFFSET('Extra Incident'!JQ60,0,2*'Set UP'!$K46))</f>
        <v/>
      </c>
      <c r="I46" s="200" t="str">
        <f ca="1">IF('Set UP'!$K46&lt;=0,"",IF(OFFSET(RopeThrow!AB46,0,2*'Set UP'!$K46)="","",I$3*OFFSET(RopeThrow!AB46,0,2*'Set UP'!$K46)))</f>
        <v/>
      </c>
      <c r="J46" s="200" t="str">
        <f ca="1">IF('Set UP'!$K46&lt;=0,"",IF(OFFSET('Swim&amp;Tow'!AB46,0,2*'Set UP'!$K46)="","",J$3*OFFSET('Swim&amp;Tow'!AB46,0,2*'Set UP'!$K46)))</f>
        <v/>
      </c>
      <c r="K46" s="200" t="str">
        <f ca="1">IF('Set UP'!$K46&lt;=0,"",IF(OFFSET(Medley!U46,0,2*'Set UP'!$K46)="","",K$3*OFFSET(Medley!U46,0,2*'Set UP'!$K46)))</f>
        <v/>
      </c>
      <c r="L46" s="200" t="str">
        <f ca="1">IF('Set UP'!$K46&lt;=0,"",IF(OFFSET('Manikin Carry'!U46,0,2*'Set UP'!$K46)="","",L$3*OFFSET('Manikin Carry'!U46,0,2*'Set UP'!$K46)))</f>
        <v/>
      </c>
      <c r="M46" s="200" t="str">
        <f ca="1">IF('Set UP'!$K46&lt;=0,"",IF(OFFSET(Obstacle!U46,0,2*'Set UP'!$K46)="","",M$3*OFFSET(Obstacle!U46,0,2*'Set UP'!$K46)))</f>
        <v/>
      </c>
      <c r="N46" s="200" t="str">
        <f t="shared" ca="1" si="0"/>
        <v/>
      </c>
      <c r="O46" s="201" t="str">
        <f>IF('Set UP'!$K46=1,$N46,"")</f>
        <v/>
      </c>
      <c r="P46" s="202"/>
      <c r="Q46" s="201" t="str">
        <f>IF('Set UP'!$K46=2,$N46,"")</f>
        <v/>
      </c>
      <c r="R46" s="203"/>
    </row>
    <row r="47" spans="2:18" ht="15.75" thickBot="1" x14ac:dyDescent="0.25">
      <c r="B47" s="130"/>
      <c r="C47" s="131"/>
      <c r="D47" s="205"/>
      <c r="E47" s="205"/>
      <c r="F47" s="206"/>
      <c r="G47" s="200" t="str">
        <f>IF('Dry Incident'!$JS61="","",'Dry Incident'!$JS61*$G$3)</f>
        <v/>
      </c>
      <c r="H47" s="211"/>
      <c r="I47" s="206"/>
      <c r="J47" s="206"/>
      <c r="K47" s="206"/>
      <c r="L47" s="206"/>
      <c r="M47" s="200" t="str">
        <f>IF(Obstacle!$W47="","",Obstacle!$W47*$M$3)</f>
        <v/>
      </c>
      <c r="N47" s="200"/>
      <c r="O47" s="201" t="str">
        <f>IF('Set UP'!K47=1,$N47,"")</f>
        <v/>
      </c>
      <c r="P47" s="207"/>
      <c r="Q47" s="206" t="str">
        <f>IF('Set UP'!$K47=1,$N47,"")</f>
        <v/>
      </c>
      <c r="R47" s="208"/>
    </row>
    <row r="48" spans="2:18" ht="15.75" thickTop="1" x14ac:dyDescent="0.2">
      <c r="B48" s="531" t="s">
        <v>152</v>
      </c>
      <c r="C48" s="532"/>
      <c r="D48" s="532"/>
      <c r="E48" s="532"/>
      <c r="F48" s="532"/>
      <c r="G48" s="532"/>
      <c r="H48" s="532"/>
      <c r="I48" s="532"/>
      <c r="J48" s="532"/>
      <c r="K48" s="532"/>
      <c r="L48" s="532"/>
      <c r="M48" s="532"/>
      <c r="N48" s="532"/>
      <c r="O48" s="532"/>
      <c r="P48" s="532"/>
    </row>
    <row r="49" spans="4:15" ht="15.75" x14ac:dyDescent="0.25">
      <c r="D49" s="514" t="s">
        <v>104</v>
      </c>
      <c r="E49" s="514"/>
      <c r="F49" s="514"/>
      <c r="G49" s="514"/>
      <c r="H49" s="514"/>
      <c r="I49" s="514"/>
      <c r="J49" s="514"/>
      <c r="K49" s="514"/>
      <c r="L49" s="514"/>
      <c r="M49" s="514"/>
      <c r="N49" s="514"/>
      <c r="O49" s="209"/>
    </row>
    <row r="1048575" ht="15" customHeight="1" x14ac:dyDescent="0.2"/>
  </sheetData>
  <sheetProtection sheet="1" scenarios="1" selectLockedCells="1" autoFilter="0"/>
  <dataConsolidate/>
  <mergeCells count="12">
    <mergeCell ref="D49:N49"/>
    <mergeCell ref="B48:P48"/>
    <mergeCell ref="B5:B6"/>
    <mergeCell ref="C5:C6"/>
    <mergeCell ref="D5:D6"/>
    <mergeCell ref="E5:E6"/>
    <mergeCell ref="N5:N6"/>
    <mergeCell ref="B3:B4"/>
    <mergeCell ref="O5:O6"/>
    <mergeCell ref="Q5:Q6"/>
    <mergeCell ref="R5:R6"/>
    <mergeCell ref="P5:P6"/>
  </mergeCells>
  <phoneticPr fontId="12" type="noConversion"/>
  <dataValidations xWindow="804" yWindow="252" count="6">
    <dataValidation type="decimal" operator="greaterThanOrEqual" allowBlank="1" showInputMessage="1" showErrorMessage="1" errorTitle="SwimEvent3 Weighting" error="Enter a number greater than or equal to zero." promptTitle="SwimEvent3 Weighting" prompt="Enter a number greater than or equal to zero here.  This is multiplied by the position to give the weighted position below." sqref="L3:M3" xr:uid="{00000000-0002-0000-1000-000000000000}">
      <formula1>0</formula1>
    </dataValidation>
    <dataValidation type="decimal" operator="greaterThanOrEqual" allowBlank="1" showInputMessage="1" showErrorMessage="1" errorTitle="SwimEvent2 Weighting" error="Enter a number greater than or equal to zero." promptTitle="SwimEvent2 Weighting" prompt="Enter a number greater than or equal to zero here.  This is multiplied by the position to give the weighted position below." sqref="K3" xr:uid="{00000000-0002-0000-1000-000001000000}">
      <formula1>0</formula1>
    </dataValidation>
    <dataValidation type="decimal" operator="greaterThanOrEqual" allowBlank="1" showInputMessage="1" showErrorMessage="1" errorTitle="SwimEvent1 Weighting" error="Enter a number greater than or equal to zero." promptTitle="SwimEvent1 Weighting" prompt="Enter a number greater than or equal to zero.  This is multiplied by the position to give the weighted position below." sqref="J3" xr:uid="{00000000-0002-0000-1000-000002000000}">
      <formula1>0</formula1>
    </dataValidation>
    <dataValidation type="decimal" operator="greaterThanOrEqual" allowBlank="1" showInputMessage="1" showErrorMessage="1" errorTitle="Rope Throw Weighting" error="Enter a number greater than or equal to zero." promptTitle="Rope Throw Weighting" prompt="Enter a number greater than or equal to zero.  This is multiplied by the position to give the weighted position below." sqref="I3" xr:uid="{00000000-0002-0000-1000-000003000000}">
      <formula1>0</formula1>
    </dataValidation>
    <dataValidation type="decimal" operator="greaterThanOrEqual" allowBlank="1" showInputMessage="1" showErrorMessage="1" errorTitle="Incident2 Weighting" error="Enter a number greater than or equal to zero." promptTitle="Incident2 Weighting" prompt="Enter a number that is greater than or equal to zero.  This is multiplied by the position to give the weighted position below." sqref="G3:H3" xr:uid="{00000000-0002-0000-1000-000004000000}">
      <formula1>0</formula1>
    </dataValidation>
    <dataValidation type="decimal" operator="greaterThanOrEqual" allowBlank="1" showInputMessage="1" showErrorMessage="1" errorTitle="Incident1 Weighting" error="Enter a number greater than or equal to zero." promptTitle="Incident1 Weighting" prompt="Enter a number that is greater than or equal to zero.  This is multiplied by the position to give the weighted position below." sqref="F3" xr:uid="{00000000-0002-0000-1000-000005000000}">
      <formula1>0</formula1>
    </dataValidation>
  </dataValidations>
  <pageMargins left="0.75" right="0.75" top="1" bottom="1" header="0.5" footer="0.5"/>
  <pageSetup paperSize="9" scale="60" orientation="landscape" horizontalDpi="200" verticalDpi="2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B1:O1048575"/>
  <sheetViews>
    <sheetView zoomScale="70" zoomScaleNormal="70" workbookViewId="0">
      <selection activeCell="D7" sqref="D7"/>
    </sheetView>
  </sheetViews>
  <sheetFormatPr defaultColWidth="9.140625" defaultRowHeight="15" x14ac:dyDescent="0.2"/>
  <cols>
    <col min="1" max="9" width="9.140625" style="95" customWidth="1"/>
    <col min="10" max="10" width="12" style="95" customWidth="1"/>
    <col min="11" max="15" width="9.140625" style="95" customWidth="1"/>
    <col min="16" max="16383" width="9.140625" style="95"/>
    <col min="16384" max="16384" width="3.28515625" style="95" customWidth="1"/>
  </cols>
  <sheetData>
    <row r="1" spans="2:15" ht="14.25" customHeight="1" thickBot="1" x14ac:dyDescent="0.25"/>
    <row r="2" spans="2:15" ht="15.75" customHeight="1" thickTop="1" x14ac:dyDescent="0.25">
      <c r="B2" s="100"/>
      <c r="C2" s="101"/>
      <c r="D2" s="102"/>
      <c r="E2" s="101"/>
      <c r="F2" s="190" t="s">
        <v>24</v>
      </c>
      <c r="G2" s="191" t="s">
        <v>24</v>
      </c>
      <c r="H2" s="191" t="s">
        <v>24</v>
      </c>
      <c r="I2" s="191" t="s">
        <v>24</v>
      </c>
      <c r="J2" s="191" t="s">
        <v>24</v>
      </c>
      <c r="K2" s="191" t="s">
        <v>24</v>
      </c>
      <c r="L2" s="191" t="s">
        <v>24</v>
      </c>
      <c r="M2" s="192" t="s">
        <v>24</v>
      </c>
    </row>
    <row r="3" spans="2:15" ht="26.25" x14ac:dyDescent="0.4">
      <c r="B3" s="516"/>
      <c r="C3" s="231"/>
      <c r="D3" s="108" t="s">
        <v>205</v>
      </c>
      <c r="E3" s="193"/>
      <c r="F3" s="194">
        <f>'Set UP'!T6</f>
        <v>2</v>
      </c>
      <c r="G3" s="195">
        <f>'Set UP'!T7</f>
        <v>2</v>
      </c>
      <c r="H3" s="195">
        <f>'Set UP'!T8</f>
        <v>0</v>
      </c>
      <c r="I3" s="195">
        <f>'Set UP'!T9</f>
        <v>1</v>
      </c>
      <c r="J3" s="195">
        <f>'Set UP'!T10</f>
        <v>1</v>
      </c>
      <c r="K3" s="195">
        <f>'Set UP'!T11</f>
        <v>1</v>
      </c>
      <c r="L3" s="195">
        <f>'Set UP'!T12</f>
        <v>0</v>
      </c>
      <c r="M3" s="196">
        <f>'Set UP'!T13</f>
        <v>0</v>
      </c>
    </row>
    <row r="4" spans="2:15" ht="16.5" thickBot="1" x14ac:dyDescent="0.3">
      <c r="B4" s="517"/>
      <c r="C4" s="231"/>
      <c r="D4" s="115"/>
      <c r="E4" s="107"/>
      <c r="F4" s="107"/>
      <c r="G4" s="115"/>
      <c r="H4" s="115"/>
      <c r="I4" s="115"/>
      <c r="J4" s="115"/>
      <c r="K4" s="115"/>
      <c r="L4" s="115"/>
      <c r="M4" s="197"/>
    </row>
    <row r="5" spans="2:15" ht="16.5" customHeight="1" thickTop="1" x14ac:dyDescent="0.25">
      <c r="B5" s="516"/>
      <c r="C5" s="520" t="s">
        <v>96</v>
      </c>
      <c r="D5" s="515" t="s">
        <v>0</v>
      </c>
      <c r="E5" s="522" t="s">
        <v>102</v>
      </c>
      <c r="F5" s="145" t="str">
        <f>'Set UP'!Q6</f>
        <v>Wet Incident</v>
      </c>
      <c r="G5" s="145" t="str">
        <f>'Set UP'!Q7</f>
        <v>Dry Incident</v>
      </c>
      <c r="H5" s="145" t="str">
        <f>'Set UP'!Q8</f>
        <v>Extra Incident</v>
      </c>
      <c r="I5" s="198" t="str">
        <f>'Set UP'!Q9</f>
        <v>Rope Throw</v>
      </c>
      <c r="J5" s="145" t="str">
        <f>'Set UP'!Q10</f>
        <v>Swim and Tow</v>
      </c>
      <c r="K5" s="198" t="str">
        <f>'Set UP'!Q11</f>
        <v>Medley</v>
      </c>
      <c r="L5" s="198" t="str">
        <f>'Set UP'!Q12</f>
        <v>Manikin Carry</v>
      </c>
      <c r="M5" s="198" t="str">
        <f>'Set UP'!Q13</f>
        <v>Obs Relay</v>
      </c>
      <c r="N5" s="518" t="s">
        <v>153</v>
      </c>
      <c r="O5" s="538" t="s">
        <v>206</v>
      </c>
    </row>
    <row r="6" spans="2:15" ht="15.75" x14ac:dyDescent="0.25">
      <c r="B6" s="517"/>
      <c r="C6" s="521"/>
      <c r="D6" s="466"/>
      <c r="E6" s="523"/>
      <c r="F6" s="199" t="s">
        <v>21</v>
      </c>
      <c r="G6" s="199" t="s">
        <v>21</v>
      </c>
      <c r="H6" s="199"/>
      <c r="I6" s="199" t="s">
        <v>21</v>
      </c>
      <c r="J6" s="199" t="s">
        <v>21</v>
      </c>
      <c r="K6" s="199" t="s">
        <v>21</v>
      </c>
      <c r="L6" s="199" t="s">
        <v>21</v>
      </c>
      <c r="M6" s="199" t="s">
        <v>21</v>
      </c>
      <c r="N6" s="519"/>
      <c r="O6" s="539"/>
    </row>
    <row r="7" spans="2:15" x14ac:dyDescent="0.2">
      <c r="B7" s="106">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200" t="str">
        <f>IF(OR('Set UP'!$K7&lt;=0,'Set UP'!$F7&lt;&gt;"F"),"",F$3*'Wet Incident'!JW21)</f>
        <v/>
      </c>
      <c r="G7" s="200" t="str">
        <f>IF(OR('Set UP'!$K7&lt;=0,'Set UP'!$F7&lt;&gt;"F"),"",G$3*'Dry Incident'!JW21)</f>
        <v/>
      </c>
      <c r="H7" s="200" t="str">
        <f>IF(OR('Set UP'!$K7&lt;=0,'Set UP'!$F7&lt;&gt;"F"),"",H$3*'Extra Incident'!JW21)</f>
        <v/>
      </c>
      <c r="I7" s="200" t="str">
        <f>IF(OR('Set UP'!$K7&lt;=0,'Set UP'!$F7&lt;&gt;"F",RopeThrow!AH7=""),"",I$3*RopeThrow!AH7)</f>
        <v/>
      </c>
      <c r="J7" s="200" t="str">
        <f>IF(OR('Set UP'!$K7&lt;=0,'Set UP'!$F7&lt;&gt;"F",'Swim&amp;Tow'!AH7=""),"",J$3*'Swim&amp;Tow'!AH7)</f>
        <v/>
      </c>
      <c r="K7" s="200" t="str">
        <f>IF(OR('Set UP'!$K7&lt;=0,'Set UP'!$F7&lt;&gt;"F",Medley!AA7=""),"",K$3*Medley!AA7)</f>
        <v/>
      </c>
      <c r="L7" s="200" t="str">
        <f>IF(OR('Set UP'!$K7&lt;=0,'Set UP'!$F7&lt;&gt;"F",'Manikin Carry'!AA7=""),"",L$3*'Manikin Carry'!AA7)</f>
        <v/>
      </c>
      <c r="M7" s="200" t="str">
        <f>IF(OR('Set UP'!$K7&lt;=0,'Set UP'!$F7&lt;&gt;"F",Obstacle!AA7=""),"",M$3*Obstacle!AA7)</f>
        <v/>
      </c>
      <c r="N7" s="200" t="str">
        <f>IF(AND(F7="",G7="",H7="",I7="",J7="",K7="",L7=""),"",SUM(F7:M7))</f>
        <v/>
      </c>
      <c r="O7" s="202"/>
    </row>
    <row r="8" spans="2:15" x14ac:dyDescent="0.2">
      <c r="B8" s="106">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200" t="str">
        <f>IF(OR('Set UP'!$K8&lt;=0,'Set UP'!$F8&lt;&gt;"F"),"",F$3*'Wet Incident'!JW22)</f>
        <v/>
      </c>
      <c r="G8" s="200" t="str">
        <f>IF(OR('Set UP'!$K8&lt;=0,'Set UP'!$F8&lt;&gt;"F"),"",G$3*'Dry Incident'!JW22)</f>
        <v/>
      </c>
      <c r="H8" s="200" t="str">
        <f>IF(OR('Set UP'!$K8&lt;=0,'Set UP'!$F8&lt;&gt;"F"),"",H$3*'Extra Incident'!JW22)</f>
        <v/>
      </c>
      <c r="I8" s="200" t="str">
        <f>IF(OR('Set UP'!$K8&lt;=0,'Set UP'!$F8&lt;&gt;"F",RopeThrow!AH8=""),"",I$3*RopeThrow!AH8)</f>
        <v/>
      </c>
      <c r="J8" s="200" t="str">
        <f>IF(OR('Set UP'!$K8&lt;=0,'Set UP'!$F8&lt;&gt;"F",'Swim&amp;Tow'!AH8=""),"",J$3*'Swim&amp;Tow'!AH8)</f>
        <v/>
      </c>
      <c r="K8" s="200" t="str">
        <f>IF(OR('Set UP'!$K8&lt;=0,'Set UP'!$F8&lt;&gt;"F",Medley!AA8=""),"",K$3*Medley!AA8)</f>
        <v/>
      </c>
      <c r="L8" s="200" t="str">
        <f>IF(OR('Set UP'!$K8&lt;=0,'Set UP'!$F8&lt;&gt;"F",'Manikin Carry'!AA8=""),"",L$3*'Manikin Carry'!AA8)</f>
        <v/>
      </c>
      <c r="M8" s="200" t="str">
        <f>IF(OR('Set UP'!$K8&lt;=0,'Set UP'!$F8&lt;&gt;"F",Obstacle!AA8=""),"",M$3*Obstacle!AA8)</f>
        <v/>
      </c>
      <c r="N8" s="200" t="str">
        <f t="shared" ref="N8:N47" si="0">IF(AND(F8="",G8="",H8="",I8="",J8="",K8="",L8=""),"",SUM(F8:M8))</f>
        <v/>
      </c>
      <c r="O8" s="202"/>
    </row>
    <row r="9" spans="2:15" x14ac:dyDescent="0.2">
      <c r="B9" s="106">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200" t="str">
        <f>IF(OR('Set UP'!$K9&lt;=0,'Set UP'!$F9&lt;&gt;"F"),"",F$3*'Wet Incident'!JW23)</f>
        <v/>
      </c>
      <c r="G9" s="200" t="str">
        <f>IF(OR('Set UP'!$K9&lt;=0,'Set UP'!$F9&lt;&gt;"F"),"",G$3*'Dry Incident'!JW23)</f>
        <v/>
      </c>
      <c r="H9" s="200" t="str">
        <f>IF(OR('Set UP'!$K9&lt;=0,'Set UP'!$F9&lt;&gt;"F"),"",H$3*'Extra Incident'!JW23)</f>
        <v/>
      </c>
      <c r="I9" s="200" t="str">
        <f>IF(OR('Set UP'!$K9&lt;=0,'Set UP'!$F9&lt;&gt;"F",RopeThrow!AH9=""),"",I$3*RopeThrow!AH9)</f>
        <v/>
      </c>
      <c r="J9" s="200" t="str">
        <f>IF(OR('Set UP'!$K9&lt;=0,'Set UP'!$F9&lt;&gt;"F",'Swim&amp;Tow'!AH9=""),"",J$3*'Swim&amp;Tow'!AH9)</f>
        <v/>
      </c>
      <c r="K9" s="200" t="str">
        <f>IF(OR('Set UP'!$K9&lt;=0,'Set UP'!$F9&lt;&gt;"F",Medley!AA9=""),"",K$3*Medley!AA9)</f>
        <v/>
      </c>
      <c r="L9" s="200" t="str">
        <f>IF(OR('Set UP'!$K9&lt;=0,'Set UP'!$F9&lt;&gt;"F",'Manikin Carry'!AA9=""),"",L$3*'Manikin Carry'!AA9)</f>
        <v/>
      </c>
      <c r="M9" s="200" t="str">
        <f>IF(OR('Set UP'!$K9&lt;=0,'Set UP'!$F9&lt;&gt;"F",Obstacle!AA9=""),"",M$3*Obstacle!AA9)</f>
        <v/>
      </c>
      <c r="N9" s="200" t="str">
        <f t="shared" si="0"/>
        <v/>
      </c>
      <c r="O9" s="202"/>
    </row>
    <row r="10" spans="2:15" x14ac:dyDescent="0.2">
      <c r="B10" s="106">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200" t="str">
        <f>IF(OR('Set UP'!$K10&lt;=0,'Set UP'!$F10&lt;&gt;"F"),"",F$3*'Wet Incident'!JW24)</f>
        <v/>
      </c>
      <c r="G10" s="200" t="str">
        <f>IF(OR('Set UP'!$K10&lt;=0,'Set UP'!$F10&lt;&gt;"F"),"",G$3*'Dry Incident'!JW24)</f>
        <v/>
      </c>
      <c r="H10" s="200" t="str">
        <f>IF(OR('Set UP'!$K10&lt;=0,'Set UP'!$F10&lt;&gt;"F"),"",H$3*'Extra Incident'!JW24)</f>
        <v/>
      </c>
      <c r="I10" s="200" t="str">
        <f>IF(OR('Set UP'!$K10&lt;=0,'Set UP'!$F10&lt;&gt;"F",RopeThrow!AH10=""),"",I$3*RopeThrow!AH10)</f>
        <v/>
      </c>
      <c r="J10" s="200" t="str">
        <f>IF(OR('Set UP'!$K10&lt;=0,'Set UP'!$F10&lt;&gt;"F",'Swim&amp;Tow'!AH10=""),"",J$3*'Swim&amp;Tow'!AH10)</f>
        <v/>
      </c>
      <c r="K10" s="200" t="str">
        <f>IF(OR('Set UP'!$K10&lt;=0,'Set UP'!$F10&lt;&gt;"F",Medley!AA10=""),"",K$3*Medley!AA10)</f>
        <v/>
      </c>
      <c r="L10" s="200" t="str">
        <f>IF(OR('Set UP'!$K10&lt;=0,'Set UP'!$F10&lt;&gt;"F",'Manikin Carry'!AA10=""),"",L$3*'Manikin Carry'!AA10)</f>
        <v/>
      </c>
      <c r="M10" s="200" t="str">
        <f>IF(OR('Set UP'!$K10&lt;=0,'Set UP'!$F10&lt;&gt;"F",Obstacle!AA10=""),"",M$3*Obstacle!AA10)</f>
        <v/>
      </c>
      <c r="N10" s="200" t="str">
        <f t="shared" si="0"/>
        <v/>
      </c>
      <c r="O10" s="202"/>
    </row>
    <row r="11" spans="2:15" x14ac:dyDescent="0.2">
      <c r="B11" s="106">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200" t="str">
        <f>IF(OR('Set UP'!$K11&lt;=0,'Set UP'!$F11&lt;&gt;"F"),"",F$3*'Wet Incident'!JW25)</f>
        <v/>
      </c>
      <c r="G11" s="200" t="str">
        <f>IF(OR('Set UP'!$K11&lt;=0,'Set UP'!$F11&lt;&gt;"F"),"",G$3*'Dry Incident'!JW25)</f>
        <v/>
      </c>
      <c r="H11" s="200" t="str">
        <f>IF(OR('Set UP'!$K11&lt;=0,'Set UP'!$F11&lt;&gt;"F"),"",H$3*'Extra Incident'!JW25)</f>
        <v/>
      </c>
      <c r="I11" s="200" t="str">
        <f>IF(OR('Set UP'!$K11&lt;=0,'Set UP'!$F11&lt;&gt;"F",RopeThrow!AH11=""),"",I$3*RopeThrow!AH11)</f>
        <v/>
      </c>
      <c r="J11" s="200" t="str">
        <f>IF(OR('Set UP'!$K11&lt;=0,'Set UP'!$F11&lt;&gt;"F",'Swim&amp;Tow'!AH11=""),"",J$3*'Swim&amp;Tow'!AH11)</f>
        <v/>
      </c>
      <c r="K11" s="200" t="str">
        <f>IF(OR('Set UP'!$K11&lt;=0,'Set UP'!$F11&lt;&gt;"F",Medley!AA11=""),"",K$3*Medley!AA11)</f>
        <v/>
      </c>
      <c r="L11" s="200" t="str">
        <f>IF(OR('Set UP'!$K11&lt;=0,'Set UP'!$F11&lt;&gt;"F",'Manikin Carry'!AA11=""),"",L$3*'Manikin Carry'!AA11)</f>
        <v/>
      </c>
      <c r="M11" s="200" t="str">
        <f>IF(OR('Set UP'!$K11&lt;=0,'Set UP'!$F11&lt;&gt;"F",Obstacle!AA11=""),"",M$3*Obstacle!AA11)</f>
        <v/>
      </c>
      <c r="N11" s="200" t="str">
        <f t="shared" si="0"/>
        <v/>
      </c>
      <c r="O11" s="202"/>
    </row>
    <row r="12" spans="2:15" x14ac:dyDescent="0.2">
      <c r="B12" s="106">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200" t="str">
        <f>IF(OR('Set UP'!$K12&lt;=0,'Set UP'!$F12&lt;&gt;"F"),"",F$3*'Wet Incident'!JW26)</f>
        <v/>
      </c>
      <c r="G12" s="200" t="str">
        <f>IF(OR('Set UP'!$K12&lt;=0,'Set UP'!$F12&lt;&gt;"F"),"",G$3*'Dry Incident'!JW26)</f>
        <v/>
      </c>
      <c r="H12" s="200" t="str">
        <f>IF(OR('Set UP'!$K12&lt;=0,'Set UP'!$F12&lt;&gt;"F"),"",H$3*'Extra Incident'!JW26)</f>
        <v/>
      </c>
      <c r="I12" s="200" t="str">
        <f>IF(OR('Set UP'!$K12&lt;=0,'Set UP'!$F12&lt;&gt;"F",RopeThrow!AH12=""),"",I$3*RopeThrow!AH12)</f>
        <v/>
      </c>
      <c r="J12" s="200" t="str">
        <f>IF(OR('Set UP'!$K12&lt;=0,'Set UP'!$F12&lt;&gt;"F",'Swim&amp;Tow'!AH12=""),"",J$3*'Swim&amp;Tow'!AH12)</f>
        <v/>
      </c>
      <c r="K12" s="200" t="str">
        <f>IF(OR('Set UP'!$K12&lt;=0,'Set UP'!$F12&lt;&gt;"F",Medley!AA12=""),"",K$3*Medley!AA12)</f>
        <v/>
      </c>
      <c r="L12" s="200" t="str">
        <f>IF(OR('Set UP'!$K12&lt;=0,'Set UP'!$F12&lt;&gt;"F",'Manikin Carry'!AA12=""),"",L$3*'Manikin Carry'!AA12)</f>
        <v/>
      </c>
      <c r="M12" s="200" t="str">
        <f>IF(OR('Set UP'!$K12&lt;=0,'Set UP'!$F12&lt;&gt;"F",Obstacle!AA12=""),"",M$3*Obstacle!AA12)</f>
        <v/>
      </c>
      <c r="N12" s="200" t="str">
        <f t="shared" si="0"/>
        <v/>
      </c>
      <c r="O12" s="202"/>
    </row>
    <row r="13" spans="2:15" x14ac:dyDescent="0.2">
      <c r="B13" s="106">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200" t="str">
        <f>IF(OR('Set UP'!$K13&lt;=0,'Set UP'!$F13&lt;&gt;"F"),"",F$3*'Wet Incident'!JW27)</f>
        <v/>
      </c>
      <c r="G13" s="200" t="str">
        <f>IF(OR('Set UP'!$K13&lt;=0,'Set UP'!$F13&lt;&gt;"F"),"",G$3*'Dry Incident'!JW27)</f>
        <v/>
      </c>
      <c r="H13" s="200" t="str">
        <f>IF(OR('Set UP'!$K13&lt;=0,'Set UP'!$F13&lt;&gt;"F"),"",H$3*'Extra Incident'!JW27)</f>
        <v/>
      </c>
      <c r="I13" s="200" t="str">
        <f>IF(OR('Set UP'!$K13&lt;=0,'Set UP'!$F13&lt;&gt;"F",RopeThrow!AH13=""),"",I$3*RopeThrow!AH13)</f>
        <v/>
      </c>
      <c r="J13" s="200" t="str">
        <f>IF(OR('Set UP'!$K13&lt;=0,'Set UP'!$F13&lt;&gt;"F",'Swim&amp;Tow'!AH13=""),"",J$3*'Swim&amp;Tow'!AH13)</f>
        <v/>
      </c>
      <c r="K13" s="200" t="str">
        <f>IF(OR('Set UP'!$K13&lt;=0,'Set UP'!$F13&lt;&gt;"F",Medley!AA13=""),"",K$3*Medley!AA13)</f>
        <v/>
      </c>
      <c r="L13" s="200" t="str">
        <f>IF(OR('Set UP'!$K13&lt;=0,'Set UP'!$F13&lt;&gt;"F",'Manikin Carry'!AA13=""),"",L$3*'Manikin Carry'!AA13)</f>
        <v/>
      </c>
      <c r="M13" s="200" t="str">
        <f>IF(OR('Set UP'!$K13&lt;=0,'Set UP'!$F13&lt;&gt;"F",Obstacle!AA13=""),"",M$3*Obstacle!AA13)</f>
        <v/>
      </c>
      <c r="N13" s="200" t="str">
        <f t="shared" si="0"/>
        <v/>
      </c>
      <c r="O13" s="202"/>
    </row>
    <row r="14" spans="2:15" x14ac:dyDescent="0.2">
      <c r="B14" s="106">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200" t="str">
        <f>IF(OR('Set UP'!$K14&lt;=0,'Set UP'!$F14&lt;&gt;"F"),"",F$3*'Wet Incident'!JW28)</f>
        <v/>
      </c>
      <c r="G14" s="200" t="str">
        <f>IF(OR('Set UP'!$K14&lt;=0,'Set UP'!$F14&lt;&gt;"F"),"",G$3*'Dry Incident'!JW28)</f>
        <v/>
      </c>
      <c r="H14" s="200" t="str">
        <f>IF(OR('Set UP'!$K14&lt;=0,'Set UP'!$F14&lt;&gt;"F"),"",H$3*'Extra Incident'!JW28)</f>
        <v/>
      </c>
      <c r="I14" s="200" t="str">
        <f>IF(OR('Set UP'!$K14&lt;=0,'Set UP'!$F14&lt;&gt;"F",RopeThrow!AH14=""),"",I$3*RopeThrow!AH14)</f>
        <v/>
      </c>
      <c r="J14" s="200" t="str">
        <f>IF(OR('Set UP'!$K14&lt;=0,'Set UP'!$F14&lt;&gt;"F",'Swim&amp;Tow'!AH14=""),"",J$3*'Swim&amp;Tow'!AH14)</f>
        <v/>
      </c>
      <c r="K14" s="200" t="str">
        <f>IF(OR('Set UP'!$K14&lt;=0,'Set UP'!$F14&lt;&gt;"F",Medley!AA14=""),"",K$3*Medley!AA14)</f>
        <v/>
      </c>
      <c r="L14" s="200" t="str">
        <f>IF(OR('Set UP'!$K14&lt;=0,'Set UP'!$F14&lt;&gt;"F",'Manikin Carry'!AA14=""),"",L$3*'Manikin Carry'!AA14)</f>
        <v/>
      </c>
      <c r="M14" s="200" t="str">
        <f>IF(OR('Set UP'!$K14&lt;=0,'Set UP'!$F14&lt;&gt;"F",Obstacle!AA14=""),"",M$3*Obstacle!AA14)</f>
        <v/>
      </c>
      <c r="N14" s="200" t="str">
        <f t="shared" si="0"/>
        <v/>
      </c>
      <c r="O14" s="202"/>
    </row>
    <row r="15" spans="2:15" x14ac:dyDescent="0.2">
      <c r="B15" s="106">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200" t="str">
        <f>IF(OR('Set UP'!$K15&lt;=0,'Set UP'!$F15&lt;&gt;"F"),"",F$3*'Wet Incident'!JW29)</f>
        <v/>
      </c>
      <c r="G15" s="200" t="str">
        <f>IF(OR('Set UP'!$K15&lt;=0,'Set UP'!$F15&lt;&gt;"F"),"",G$3*'Dry Incident'!JW29)</f>
        <v/>
      </c>
      <c r="H15" s="200" t="str">
        <f>IF(OR('Set UP'!$K15&lt;=0,'Set UP'!$F15&lt;&gt;"F"),"",H$3*'Extra Incident'!JW29)</f>
        <v/>
      </c>
      <c r="I15" s="200" t="str">
        <f>IF(OR('Set UP'!$K15&lt;=0,'Set UP'!$F15&lt;&gt;"F",RopeThrow!AH15=""),"",I$3*RopeThrow!AH15)</f>
        <v/>
      </c>
      <c r="J15" s="200" t="str">
        <f>IF(OR('Set UP'!$K15&lt;=0,'Set UP'!$F15&lt;&gt;"F",'Swim&amp;Tow'!AH15=""),"",J$3*'Swim&amp;Tow'!AH15)</f>
        <v/>
      </c>
      <c r="K15" s="200" t="str">
        <f>IF(OR('Set UP'!$K15&lt;=0,'Set UP'!$F15&lt;&gt;"F",Medley!AA15=""),"",K$3*Medley!AA15)</f>
        <v/>
      </c>
      <c r="L15" s="200" t="str">
        <f>IF(OR('Set UP'!$K15&lt;=0,'Set UP'!$F15&lt;&gt;"F",'Manikin Carry'!AA15=""),"",L$3*'Manikin Carry'!AA15)</f>
        <v/>
      </c>
      <c r="M15" s="200" t="str">
        <f>IF(OR('Set UP'!$K15&lt;=0,'Set UP'!$F15&lt;&gt;"F",Obstacle!AA15=""),"",M$3*Obstacle!AA15)</f>
        <v/>
      </c>
      <c r="N15" s="200" t="str">
        <f t="shared" si="0"/>
        <v/>
      </c>
      <c r="O15" s="202"/>
    </row>
    <row r="16" spans="2:15" x14ac:dyDescent="0.2">
      <c r="B16" s="106">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200" t="str">
        <f>IF(OR('Set UP'!$K16&lt;=0,'Set UP'!$F16&lt;&gt;"F"),"",F$3*'Wet Incident'!JW30)</f>
        <v/>
      </c>
      <c r="G16" s="200" t="str">
        <f>IF(OR('Set UP'!$K16&lt;=0,'Set UP'!$F16&lt;&gt;"F"),"",G$3*'Dry Incident'!JW30)</f>
        <v/>
      </c>
      <c r="H16" s="200" t="str">
        <f>IF(OR('Set UP'!$K16&lt;=0,'Set UP'!$F16&lt;&gt;"F"),"",H$3*'Extra Incident'!JW30)</f>
        <v/>
      </c>
      <c r="I16" s="200" t="str">
        <f>IF(OR('Set UP'!$K16&lt;=0,'Set UP'!$F16&lt;&gt;"F",RopeThrow!AH16=""),"",I$3*RopeThrow!AH16)</f>
        <v/>
      </c>
      <c r="J16" s="200" t="str">
        <f>IF(OR('Set UP'!$K16&lt;=0,'Set UP'!$F16&lt;&gt;"F",'Swim&amp;Tow'!AH16=""),"",J$3*'Swim&amp;Tow'!AH16)</f>
        <v/>
      </c>
      <c r="K16" s="200" t="str">
        <f>IF(OR('Set UP'!$K16&lt;=0,'Set UP'!$F16&lt;&gt;"F",Medley!AA16=""),"",K$3*Medley!AA16)</f>
        <v/>
      </c>
      <c r="L16" s="200" t="str">
        <f>IF(OR('Set UP'!$K16&lt;=0,'Set UP'!$F16&lt;&gt;"F",'Manikin Carry'!AA16=""),"",L$3*'Manikin Carry'!AA16)</f>
        <v/>
      </c>
      <c r="M16" s="200" t="str">
        <f>IF(OR('Set UP'!$K16&lt;=0,'Set UP'!$F16&lt;&gt;"F",Obstacle!AA16=""),"",M$3*Obstacle!AA16)</f>
        <v/>
      </c>
      <c r="N16" s="200" t="str">
        <f t="shared" si="0"/>
        <v/>
      </c>
      <c r="O16" s="202"/>
    </row>
    <row r="17" spans="2:15" x14ac:dyDescent="0.2">
      <c r="B17" s="106">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200" t="str">
        <f>IF(OR('Set UP'!$K17&lt;=0,'Set UP'!$F17&lt;&gt;"F"),"",F$3*'Wet Incident'!JW31)</f>
        <v/>
      </c>
      <c r="G17" s="200" t="str">
        <f>IF(OR('Set UP'!$K17&lt;=0,'Set UP'!$F17&lt;&gt;"F"),"",G$3*'Dry Incident'!JW31)</f>
        <v/>
      </c>
      <c r="H17" s="200" t="str">
        <f>IF(OR('Set UP'!$K17&lt;=0,'Set UP'!$F17&lt;&gt;"F"),"",H$3*'Extra Incident'!JW31)</f>
        <v/>
      </c>
      <c r="I17" s="200" t="str">
        <f>IF(OR('Set UP'!$K17&lt;=0,'Set UP'!$F17&lt;&gt;"F",RopeThrow!AH17=""),"",I$3*RopeThrow!AH17)</f>
        <v/>
      </c>
      <c r="J17" s="200" t="str">
        <f>IF(OR('Set UP'!$K17&lt;=0,'Set UP'!$F17&lt;&gt;"F",'Swim&amp;Tow'!AH17=""),"",J$3*'Swim&amp;Tow'!AH17)</f>
        <v/>
      </c>
      <c r="K17" s="200" t="str">
        <f>IF(OR('Set UP'!$K17&lt;=0,'Set UP'!$F17&lt;&gt;"F",Medley!AA17=""),"",K$3*Medley!AA17)</f>
        <v/>
      </c>
      <c r="L17" s="200" t="str">
        <f>IF(OR('Set UP'!$K17&lt;=0,'Set UP'!$F17&lt;&gt;"F",'Manikin Carry'!AA17=""),"",L$3*'Manikin Carry'!AA17)</f>
        <v/>
      </c>
      <c r="M17" s="200" t="str">
        <f>IF(OR('Set UP'!$K17&lt;=0,'Set UP'!$F17&lt;&gt;"F",Obstacle!AA17=""),"",M$3*Obstacle!AA17)</f>
        <v/>
      </c>
      <c r="N17" s="200" t="str">
        <f t="shared" si="0"/>
        <v/>
      </c>
      <c r="O17" s="202"/>
    </row>
    <row r="18" spans="2:15" x14ac:dyDescent="0.2">
      <c r="B18" s="106">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200" t="str">
        <f>IF(OR('Set UP'!$K18&lt;=0,'Set UP'!$F18&lt;&gt;"F"),"",F$3*'Wet Incident'!JW32)</f>
        <v/>
      </c>
      <c r="G18" s="200" t="str">
        <f>IF(OR('Set UP'!$K18&lt;=0,'Set UP'!$F18&lt;&gt;"F"),"",G$3*'Dry Incident'!JW32)</f>
        <v/>
      </c>
      <c r="H18" s="200" t="str">
        <f>IF(OR('Set UP'!$K18&lt;=0,'Set UP'!$F18&lt;&gt;"F"),"",H$3*'Extra Incident'!JW32)</f>
        <v/>
      </c>
      <c r="I18" s="200" t="str">
        <f>IF(OR('Set UP'!$K18&lt;=0,'Set UP'!$F18&lt;&gt;"F",RopeThrow!AH18=""),"",I$3*RopeThrow!AH18)</f>
        <v/>
      </c>
      <c r="J18" s="200" t="str">
        <f>IF(OR('Set UP'!$K18&lt;=0,'Set UP'!$F18&lt;&gt;"F",'Swim&amp;Tow'!AH18=""),"",J$3*'Swim&amp;Tow'!AH18)</f>
        <v/>
      </c>
      <c r="K18" s="200" t="str">
        <f>IF(OR('Set UP'!$K18&lt;=0,'Set UP'!$F18&lt;&gt;"F",Medley!AA18=""),"",K$3*Medley!AA18)</f>
        <v/>
      </c>
      <c r="L18" s="200" t="str">
        <f>IF(OR('Set UP'!$K18&lt;=0,'Set UP'!$F18&lt;&gt;"F",'Manikin Carry'!AA18=""),"",L$3*'Manikin Carry'!AA18)</f>
        <v/>
      </c>
      <c r="M18" s="200" t="str">
        <f>IF(OR('Set UP'!$K18&lt;=0,'Set UP'!$F18&lt;&gt;"F",Obstacle!AA18=""),"",M$3*Obstacle!AA18)</f>
        <v/>
      </c>
      <c r="N18" s="200" t="str">
        <f t="shared" si="0"/>
        <v/>
      </c>
      <c r="O18" s="202"/>
    </row>
    <row r="19" spans="2:15" x14ac:dyDescent="0.2">
      <c r="B19" s="106">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200" t="str">
        <f>IF(OR('Set UP'!$K19&lt;=0,'Set UP'!$F19&lt;&gt;"F"),"",F$3*'Wet Incident'!JW33)</f>
        <v/>
      </c>
      <c r="G19" s="200" t="str">
        <f>IF(OR('Set UP'!$K19&lt;=0,'Set UP'!$F19&lt;&gt;"F"),"",G$3*'Dry Incident'!JW33)</f>
        <v/>
      </c>
      <c r="H19" s="200" t="str">
        <f>IF(OR('Set UP'!$K19&lt;=0,'Set UP'!$F19&lt;&gt;"F"),"",H$3*'Extra Incident'!JW33)</f>
        <v/>
      </c>
      <c r="I19" s="200" t="str">
        <f>IF(OR('Set UP'!$K19&lt;=0,'Set UP'!$F19&lt;&gt;"F",RopeThrow!AH19=""),"",I$3*RopeThrow!AH19)</f>
        <v/>
      </c>
      <c r="J19" s="200" t="str">
        <f>IF(OR('Set UP'!$K19&lt;=0,'Set UP'!$F19&lt;&gt;"F",'Swim&amp;Tow'!AH19=""),"",J$3*'Swim&amp;Tow'!AH19)</f>
        <v/>
      </c>
      <c r="K19" s="200" t="str">
        <f>IF(OR('Set UP'!$K19&lt;=0,'Set UP'!$F19&lt;&gt;"F",Medley!AA19=""),"",K$3*Medley!AA19)</f>
        <v/>
      </c>
      <c r="L19" s="200" t="str">
        <f>IF(OR('Set UP'!$K19&lt;=0,'Set UP'!$F19&lt;&gt;"F",'Manikin Carry'!AA19=""),"",L$3*'Manikin Carry'!AA19)</f>
        <v/>
      </c>
      <c r="M19" s="200" t="str">
        <f>IF(OR('Set UP'!$K19&lt;=0,'Set UP'!$F19&lt;&gt;"F",Obstacle!AA19=""),"",M$3*Obstacle!AA19)</f>
        <v/>
      </c>
      <c r="N19" s="200" t="str">
        <f t="shared" si="0"/>
        <v/>
      </c>
      <c r="O19" s="202"/>
    </row>
    <row r="20" spans="2:15" x14ac:dyDescent="0.2">
      <c r="B20" s="106">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200" t="str">
        <f>IF(OR('Set UP'!$K20&lt;=0,'Set UP'!$F20&lt;&gt;"F"),"",F$3*'Wet Incident'!JW34)</f>
        <v/>
      </c>
      <c r="G20" s="200" t="str">
        <f>IF(OR('Set UP'!$K20&lt;=0,'Set UP'!$F20&lt;&gt;"F"),"",G$3*'Dry Incident'!JW34)</f>
        <v/>
      </c>
      <c r="H20" s="200" t="str">
        <f>IF(OR('Set UP'!$K20&lt;=0,'Set UP'!$F20&lt;&gt;"F"),"",H$3*'Extra Incident'!JW34)</f>
        <v/>
      </c>
      <c r="I20" s="200" t="str">
        <f>IF(OR('Set UP'!$K20&lt;=0,'Set UP'!$F20&lt;&gt;"F",RopeThrow!AH20=""),"",I$3*RopeThrow!AH20)</f>
        <v/>
      </c>
      <c r="J20" s="200" t="str">
        <f>IF(OR('Set UP'!$K20&lt;=0,'Set UP'!$F20&lt;&gt;"F",'Swim&amp;Tow'!AH20=""),"",J$3*'Swim&amp;Tow'!AH20)</f>
        <v/>
      </c>
      <c r="K20" s="200" t="str">
        <f>IF(OR('Set UP'!$K20&lt;=0,'Set UP'!$F20&lt;&gt;"F",Medley!AA20=""),"",K$3*Medley!AA20)</f>
        <v/>
      </c>
      <c r="L20" s="200" t="str">
        <f>IF(OR('Set UP'!$K20&lt;=0,'Set UP'!$F20&lt;&gt;"F",'Manikin Carry'!AA20=""),"",L$3*'Manikin Carry'!AA20)</f>
        <v/>
      </c>
      <c r="M20" s="200" t="str">
        <f>IF(OR('Set UP'!$K20&lt;=0,'Set UP'!$F20&lt;&gt;"F",Obstacle!AA20=""),"",M$3*Obstacle!AA20)</f>
        <v/>
      </c>
      <c r="N20" s="200" t="str">
        <f t="shared" si="0"/>
        <v/>
      </c>
      <c r="O20" s="202"/>
    </row>
    <row r="21" spans="2:15" x14ac:dyDescent="0.2">
      <c r="B21" s="106">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200" t="str">
        <f>IF(OR('Set UP'!$K21&lt;=0,'Set UP'!$F21&lt;&gt;"F"),"",F$3*'Wet Incident'!JW35)</f>
        <v/>
      </c>
      <c r="G21" s="200" t="str">
        <f>IF(OR('Set UP'!$K21&lt;=0,'Set UP'!$F21&lt;&gt;"F"),"",G$3*'Dry Incident'!JW35)</f>
        <v/>
      </c>
      <c r="H21" s="200" t="str">
        <f>IF(OR('Set UP'!$K21&lt;=0,'Set UP'!$F21&lt;&gt;"F"),"",H$3*'Extra Incident'!JW35)</f>
        <v/>
      </c>
      <c r="I21" s="200" t="str">
        <f>IF(OR('Set UP'!$K21&lt;=0,'Set UP'!$F21&lt;&gt;"F",RopeThrow!AH21=""),"",I$3*RopeThrow!AH21)</f>
        <v/>
      </c>
      <c r="J21" s="200" t="str">
        <f>IF(OR('Set UP'!$K21&lt;=0,'Set UP'!$F21&lt;&gt;"F",'Swim&amp;Tow'!AH21=""),"",J$3*'Swim&amp;Tow'!AH21)</f>
        <v/>
      </c>
      <c r="K21" s="200" t="str">
        <f>IF(OR('Set UP'!$K21&lt;=0,'Set UP'!$F21&lt;&gt;"F",Medley!AA21=""),"",K$3*Medley!AA21)</f>
        <v/>
      </c>
      <c r="L21" s="200" t="str">
        <f>IF(OR('Set UP'!$K21&lt;=0,'Set UP'!$F21&lt;&gt;"F",'Manikin Carry'!AA21=""),"",L$3*'Manikin Carry'!AA21)</f>
        <v/>
      </c>
      <c r="M21" s="200" t="str">
        <f>IF(OR('Set UP'!$K21&lt;=0,'Set UP'!$F21&lt;&gt;"F",Obstacle!AA21=""),"",M$3*Obstacle!AA21)</f>
        <v/>
      </c>
      <c r="N21" s="200" t="str">
        <f t="shared" si="0"/>
        <v/>
      </c>
      <c r="O21" s="202"/>
    </row>
    <row r="22" spans="2:15" x14ac:dyDescent="0.2">
      <c r="B22" s="106">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200" t="str">
        <f>IF(OR('Set UP'!$K22&lt;=0,'Set UP'!$F22&lt;&gt;"F"),"",F$3*'Wet Incident'!JW36)</f>
        <v/>
      </c>
      <c r="G22" s="200" t="str">
        <f>IF(OR('Set UP'!$K22&lt;=0,'Set UP'!$F22&lt;&gt;"F"),"",G$3*'Dry Incident'!JW36)</f>
        <v/>
      </c>
      <c r="H22" s="200" t="str">
        <f>IF(OR('Set UP'!$K22&lt;=0,'Set UP'!$F22&lt;&gt;"F"),"",H$3*'Extra Incident'!JW36)</f>
        <v/>
      </c>
      <c r="I22" s="200" t="str">
        <f>IF(OR('Set UP'!$K22&lt;=0,'Set UP'!$F22&lt;&gt;"F",RopeThrow!AH22=""),"",I$3*RopeThrow!AH22)</f>
        <v/>
      </c>
      <c r="J22" s="200" t="str">
        <f>IF(OR('Set UP'!$K22&lt;=0,'Set UP'!$F22&lt;&gt;"F",'Swim&amp;Tow'!AH22=""),"",J$3*'Swim&amp;Tow'!AH22)</f>
        <v/>
      </c>
      <c r="K22" s="200" t="str">
        <f>IF(OR('Set UP'!$K22&lt;=0,'Set UP'!$F22&lt;&gt;"F",Medley!AA22=""),"",K$3*Medley!AA22)</f>
        <v/>
      </c>
      <c r="L22" s="200" t="str">
        <f>IF(OR('Set UP'!$K22&lt;=0,'Set UP'!$F22&lt;&gt;"F",'Manikin Carry'!AA22=""),"",L$3*'Manikin Carry'!AA22)</f>
        <v/>
      </c>
      <c r="M22" s="200" t="str">
        <f>IF(OR('Set UP'!$K22&lt;=0,'Set UP'!$F22&lt;&gt;"F",Obstacle!AA22=""),"",M$3*Obstacle!AA22)</f>
        <v/>
      </c>
      <c r="N22" s="200" t="str">
        <f t="shared" si="0"/>
        <v/>
      </c>
      <c r="O22" s="202"/>
    </row>
    <row r="23" spans="2:15" x14ac:dyDescent="0.2">
      <c r="B23" s="106">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200" t="str">
        <f>IF(OR('Set UP'!$K23&lt;=0,'Set UP'!$F23&lt;&gt;"F"),"",F$3*'Wet Incident'!JW37)</f>
        <v/>
      </c>
      <c r="G23" s="200" t="str">
        <f>IF(OR('Set UP'!$K23&lt;=0,'Set UP'!$F23&lt;&gt;"F"),"",G$3*'Dry Incident'!JW37)</f>
        <v/>
      </c>
      <c r="H23" s="200" t="str">
        <f>IF(OR('Set UP'!$K23&lt;=0,'Set UP'!$F23&lt;&gt;"F"),"",H$3*'Extra Incident'!JW37)</f>
        <v/>
      </c>
      <c r="I23" s="200" t="str">
        <f>IF(OR('Set UP'!$K23&lt;=0,'Set UP'!$F23&lt;&gt;"F",RopeThrow!AH23=""),"",I$3*RopeThrow!AH23)</f>
        <v/>
      </c>
      <c r="J23" s="200" t="str">
        <f>IF(OR('Set UP'!$K23&lt;=0,'Set UP'!$F23&lt;&gt;"F",'Swim&amp;Tow'!AH23=""),"",J$3*'Swim&amp;Tow'!AH23)</f>
        <v/>
      </c>
      <c r="K23" s="200" t="str">
        <f>IF(OR('Set UP'!$K23&lt;=0,'Set UP'!$F23&lt;&gt;"F",Medley!AA23=""),"",K$3*Medley!AA23)</f>
        <v/>
      </c>
      <c r="L23" s="200" t="str">
        <f>IF(OR('Set UP'!$K23&lt;=0,'Set UP'!$F23&lt;&gt;"F",'Manikin Carry'!AA23=""),"",L$3*'Manikin Carry'!AA23)</f>
        <v/>
      </c>
      <c r="M23" s="200" t="str">
        <f>IF(OR('Set UP'!$K23&lt;=0,'Set UP'!$F23&lt;&gt;"F",Obstacle!AA23=""),"",M$3*Obstacle!AA23)</f>
        <v/>
      </c>
      <c r="N23" s="200" t="str">
        <f t="shared" si="0"/>
        <v/>
      </c>
      <c r="O23" s="202"/>
    </row>
    <row r="24" spans="2:15" x14ac:dyDescent="0.2">
      <c r="B24" s="106">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200" t="str">
        <f>IF(OR('Set UP'!$K24&lt;=0,'Set UP'!$F24&lt;&gt;"F"),"",F$3*'Wet Incident'!JW38)</f>
        <v/>
      </c>
      <c r="G24" s="200" t="str">
        <f>IF(OR('Set UP'!$K24&lt;=0,'Set UP'!$F24&lt;&gt;"F"),"",G$3*'Dry Incident'!JW38)</f>
        <v/>
      </c>
      <c r="H24" s="200" t="str">
        <f>IF(OR('Set UP'!$K24&lt;=0,'Set UP'!$F24&lt;&gt;"F"),"",H$3*'Extra Incident'!JW38)</f>
        <v/>
      </c>
      <c r="I24" s="200" t="str">
        <f>IF(OR('Set UP'!$K24&lt;=0,'Set UP'!$F24&lt;&gt;"F",RopeThrow!AH24=""),"",I$3*RopeThrow!AH24)</f>
        <v/>
      </c>
      <c r="J24" s="200" t="str">
        <f>IF(OR('Set UP'!$K24&lt;=0,'Set UP'!$F24&lt;&gt;"F",'Swim&amp;Tow'!AH24=""),"",J$3*'Swim&amp;Tow'!AH24)</f>
        <v/>
      </c>
      <c r="K24" s="200" t="str">
        <f>IF(OR('Set UP'!$K24&lt;=0,'Set UP'!$F24&lt;&gt;"F",Medley!AA24=""),"",K$3*Medley!AA24)</f>
        <v/>
      </c>
      <c r="L24" s="200" t="str">
        <f>IF(OR('Set UP'!$K24&lt;=0,'Set UP'!$F24&lt;&gt;"F",'Manikin Carry'!AA24=""),"",L$3*'Manikin Carry'!AA24)</f>
        <v/>
      </c>
      <c r="M24" s="200" t="str">
        <f>IF(OR('Set UP'!$K24&lt;=0,'Set UP'!$F24&lt;&gt;"F",Obstacle!AA24=""),"",M$3*Obstacle!AA24)</f>
        <v/>
      </c>
      <c r="N24" s="200" t="str">
        <f t="shared" si="0"/>
        <v/>
      </c>
      <c r="O24" s="202"/>
    </row>
    <row r="25" spans="2:15" x14ac:dyDescent="0.2">
      <c r="B25" s="106">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200" t="str">
        <f>IF(OR('Set UP'!$K25&lt;=0,'Set UP'!$F25&lt;&gt;"F"),"",F$3*'Wet Incident'!JW39)</f>
        <v/>
      </c>
      <c r="G25" s="200" t="str">
        <f>IF(OR('Set UP'!$K25&lt;=0,'Set UP'!$F25&lt;&gt;"F"),"",G$3*'Dry Incident'!JW39)</f>
        <v/>
      </c>
      <c r="H25" s="200" t="str">
        <f>IF(OR('Set UP'!$K25&lt;=0,'Set UP'!$F25&lt;&gt;"F"),"",H$3*'Extra Incident'!JW39)</f>
        <v/>
      </c>
      <c r="I25" s="200" t="str">
        <f>IF(OR('Set UP'!$K25&lt;=0,'Set UP'!$F25&lt;&gt;"F",RopeThrow!AH25=""),"",I$3*RopeThrow!AH25)</f>
        <v/>
      </c>
      <c r="J25" s="200" t="str">
        <f>IF(OR('Set UP'!$K25&lt;=0,'Set UP'!$F25&lt;&gt;"F",'Swim&amp;Tow'!AH25=""),"",J$3*'Swim&amp;Tow'!AH25)</f>
        <v/>
      </c>
      <c r="K25" s="200" t="str">
        <f>IF(OR('Set UP'!$K25&lt;=0,'Set UP'!$F25&lt;&gt;"F",Medley!AA25=""),"",K$3*Medley!AA25)</f>
        <v/>
      </c>
      <c r="L25" s="200" t="str">
        <f>IF(OR('Set UP'!$K25&lt;=0,'Set UP'!$F25&lt;&gt;"F",'Manikin Carry'!AA25=""),"",L$3*'Manikin Carry'!AA25)</f>
        <v/>
      </c>
      <c r="M25" s="200" t="str">
        <f>IF(OR('Set UP'!$K25&lt;=0,'Set UP'!$F25&lt;&gt;"F",Obstacle!AA25=""),"",M$3*Obstacle!AA25)</f>
        <v/>
      </c>
      <c r="N25" s="200" t="str">
        <f t="shared" si="0"/>
        <v/>
      </c>
      <c r="O25" s="202"/>
    </row>
    <row r="26" spans="2:15" x14ac:dyDescent="0.2">
      <c r="B26" s="106">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200" t="str">
        <f>IF(OR('Set UP'!$K26&lt;=0,'Set UP'!$F26&lt;&gt;"F"),"",F$3*'Wet Incident'!JW40)</f>
        <v/>
      </c>
      <c r="G26" s="200" t="str">
        <f>IF(OR('Set UP'!$K26&lt;=0,'Set UP'!$F26&lt;&gt;"F"),"",G$3*'Dry Incident'!JW40)</f>
        <v/>
      </c>
      <c r="H26" s="200" t="str">
        <f>IF(OR('Set UP'!$K26&lt;=0,'Set UP'!$F26&lt;&gt;"F"),"",H$3*'Extra Incident'!JW40)</f>
        <v/>
      </c>
      <c r="I26" s="200" t="str">
        <f>IF(OR('Set UP'!$K26&lt;=0,'Set UP'!$F26&lt;&gt;"F",RopeThrow!AH26=""),"",I$3*RopeThrow!AH26)</f>
        <v/>
      </c>
      <c r="J26" s="200" t="str">
        <f>IF(OR('Set UP'!$K26&lt;=0,'Set UP'!$F26&lt;&gt;"F",'Swim&amp;Tow'!AH26=""),"",J$3*'Swim&amp;Tow'!AH26)</f>
        <v/>
      </c>
      <c r="K26" s="200" t="str">
        <f>IF(OR('Set UP'!$K26&lt;=0,'Set UP'!$F26&lt;&gt;"F",Medley!AA26=""),"",K$3*Medley!AA26)</f>
        <v/>
      </c>
      <c r="L26" s="200" t="str">
        <f>IF(OR('Set UP'!$K26&lt;=0,'Set UP'!$F26&lt;&gt;"F",'Manikin Carry'!AA26=""),"",L$3*'Manikin Carry'!AA26)</f>
        <v/>
      </c>
      <c r="M26" s="200" t="str">
        <f>IF(OR('Set UP'!$K26&lt;=0,'Set UP'!$F26&lt;&gt;"F",Obstacle!AA26=""),"",M$3*Obstacle!AA26)</f>
        <v/>
      </c>
      <c r="N26" s="200" t="str">
        <f t="shared" si="0"/>
        <v/>
      </c>
      <c r="O26" s="202"/>
    </row>
    <row r="27" spans="2:15" x14ac:dyDescent="0.2">
      <c r="B27" s="106">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200" t="str">
        <f>IF(OR('Set UP'!$K27&lt;=0,'Set UP'!$F27&lt;&gt;"F"),"",F$3*'Wet Incident'!JW41)</f>
        <v/>
      </c>
      <c r="G27" s="200" t="str">
        <f>IF(OR('Set UP'!$K27&lt;=0,'Set UP'!$F27&lt;&gt;"F"),"",G$3*'Dry Incident'!JW41)</f>
        <v/>
      </c>
      <c r="H27" s="200" t="str">
        <f>IF(OR('Set UP'!$K27&lt;=0,'Set UP'!$F27&lt;&gt;"F"),"",H$3*'Extra Incident'!JW41)</f>
        <v/>
      </c>
      <c r="I27" s="200" t="str">
        <f>IF(OR('Set UP'!$K27&lt;=0,'Set UP'!$F27&lt;&gt;"F",RopeThrow!AH27=""),"",I$3*RopeThrow!AH27)</f>
        <v/>
      </c>
      <c r="J27" s="200" t="str">
        <f>IF(OR('Set UP'!$K27&lt;=0,'Set UP'!$F27&lt;&gt;"F",'Swim&amp;Tow'!AH27=""),"",J$3*'Swim&amp;Tow'!AH27)</f>
        <v/>
      </c>
      <c r="K27" s="200" t="str">
        <f>IF(OR('Set UP'!$K27&lt;=0,'Set UP'!$F27&lt;&gt;"F",Medley!AA27=""),"",K$3*Medley!AA27)</f>
        <v/>
      </c>
      <c r="L27" s="200" t="str">
        <f>IF(OR('Set UP'!$K27&lt;=0,'Set UP'!$F27&lt;&gt;"F",'Manikin Carry'!AA27=""),"",L$3*'Manikin Carry'!AA27)</f>
        <v/>
      </c>
      <c r="M27" s="200" t="str">
        <f>IF(OR('Set UP'!$K27&lt;=0,'Set UP'!$F27&lt;&gt;"F",Obstacle!AA27=""),"",M$3*Obstacle!AA27)</f>
        <v/>
      </c>
      <c r="N27" s="200" t="str">
        <f t="shared" si="0"/>
        <v/>
      </c>
      <c r="O27" s="202"/>
    </row>
    <row r="28" spans="2:15" x14ac:dyDescent="0.2">
      <c r="B28" s="106">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200" t="str">
        <f>IF(OR('Set UP'!$K28&lt;=0,'Set UP'!$F28&lt;&gt;"F"),"",F$3*'Wet Incident'!JW42)</f>
        <v/>
      </c>
      <c r="G28" s="200" t="str">
        <f>IF(OR('Set UP'!$K28&lt;=0,'Set UP'!$F28&lt;&gt;"F"),"",G$3*'Dry Incident'!JW42)</f>
        <v/>
      </c>
      <c r="H28" s="200" t="str">
        <f>IF(OR('Set UP'!$K28&lt;=0,'Set UP'!$F28&lt;&gt;"F"),"",H$3*'Extra Incident'!JW42)</f>
        <v/>
      </c>
      <c r="I28" s="200" t="str">
        <f>IF(OR('Set UP'!$K28&lt;=0,'Set UP'!$F28&lt;&gt;"F",RopeThrow!AH28=""),"",I$3*RopeThrow!AH28)</f>
        <v/>
      </c>
      <c r="J28" s="200" t="str">
        <f>IF(OR('Set UP'!$K28&lt;=0,'Set UP'!$F28&lt;&gt;"F",'Swim&amp;Tow'!AH28=""),"",J$3*'Swim&amp;Tow'!AH28)</f>
        <v/>
      </c>
      <c r="K28" s="200" t="str">
        <f>IF(OR('Set UP'!$K28&lt;=0,'Set UP'!$F28&lt;&gt;"F",Medley!AA28=""),"",K$3*Medley!AA28)</f>
        <v/>
      </c>
      <c r="L28" s="200" t="str">
        <f>IF(OR('Set UP'!$K28&lt;=0,'Set UP'!$F28&lt;&gt;"F",'Manikin Carry'!AA28=""),"",L$3*'Manikin Carry'!AA28)</f>
        <v/>
      </c>
      <c r="M28" s="200" t="str">
        <f>IF(OR('Set UP'!$K28&lt;=0,'Set UP'!$F28&lt;&gt;"F",Obstacle!AA28=""),"",M$3*Obstacle!AA28)</f>
        <v/>
      </c>
      <c r="N28" s="200" t="str">
        <f t="shared" si="0"/>
        <v/>
      </c>
      <c r="O28" s="202"/>
    </row>
    <row r="29" spans="2:15" x14ac:dyDescent="0.2">
      <c r="B29" s="106">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200" t="str">
        <f>IF(OR('Set UP'!$K29&lt;=0,'Set UP'!$F29&lt;&gt;"F"),"",F$3*'Wet Incident'!JW43)</f>
        <v/>
      </c>
      <c r="G29" s="200" t="str">
        <f>IF(OR('Set UP'!$K29&lt;=0,'Set UP'!$F29&lt;&gt;"F"),"",G$3*'Dry Incident'!JW43)</f>
        <v/>
      </c>
      <c r="H29" s="200" t="str">
        <f>IF(OR('Set UP'!$K29&lt;=0,'Set UP'!$F29&lt;&gt;"F"),"",H$3*'Extra Incident'!JW43)</f>
        <v/>
      </c>
      <c r="I29" s="200" t="str">
        <f>IF(OR('Set UP'!$K29&lt;=0,'Set UP'!$F29&lt;&gt;"F",RopeThrow!AH29=""),"",I$3*RopeThrow!AH29)</f>
        <v/>
      </c>
      <c r="J29" s="200" t="str">
        <f>IF(OR('Set UP'!$K29&lt;=0,'Set UP'!$F29&lt;&gt;"F",'Swim&amp;Tow'!AH29=""),"",J$3*'Swim&amp;Tow'!AH29)</f>
        <v/>
      </c>
      <c r="K29" s="200" t="str">
        <f>IF(OR('Set UP'!$K29&lt;=0,'Set UP'!$F29&lt;&gt;"F",Medley!AA29=""),"",K$3*Medley!AA29)</f>
        <v/>
      </c>
      <c r="L29" s="200" t="str">
        <f>IF(OR('Set UP'!$K29&lt;=0,'Set UP'!$F29&lt;&gt;"F",'Manikin Carry'!AA29=""),"",L$3*'Manikin Carry'!AA29)</f>
        <v/>
      </c>
      <c r="M29" s="200" t="str">
        <f>IF(OR('Set UP'!$K29&lt;=0,'Set UP'!$F29&lt;&gt;"F",Obstacle!AA29=""),"",M$3*Obstacle!AA29)</f>
        <v/>
      </c>
      <c r="N29" s="200" t="str">
        <f t="shared" si="0"/>
        <v/>
      </c>
      <c r="O29" s="202"/>
    </row>
    <row r="30" spans="2:15" x14ac:dyDescent="0.2">
      <c r="B30" s="106">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200" t="str">
        <f>IF(OR('Set UP'!$K30&lt;=0,'Set UP'!$F30&lt;&gt;"F"),"",F$3*'Wet Incident'!JW44)</f>
        <v/>
      </c>
      <c r="G30" s="200" t="str">
        <f>IF(OR('Set UP'!$K30&lt;=0,'Set UP'!$F30&lt;&gt;"F"),"",G$3*'Dry Incident'!JW44)</f>
        <v/>
      </c>
      <c r="H30" s="200" t="str">
        <f>IF(OR('Set UP'!$K30&lt;=0,'Set UP'!$F30&lt;&gt;"F"),"",H$3*'Extra Incident'!JW44)</f>
        <v/>
      </c>
      <c r="I30" s="200" t="str">
        <f>IF(OR('Set UP'!$K30&lt;=0,'Set UP'!$F30&lt;&gt;"F",RopeThrow!AH30=""),"",I$3*RopeThrow!AH30)</f>
        <v/>
      </c>
      <c r="J30" s="200" t="str">
        <f>IF(OR('Set UP'!$K30&lt;=0,'Set UP'!$F30&lt;&gt;"F",'Swim&amp;Tow'!AH30=""),"",J$3*'Swim&amp;Tow'!AH30)</f>
        <v/>
      </c>
      <c r="K30" s="200" t="str">
        <f>IF(OR('Set UP'!$K30&lt;=0,'Set UP'!$F30&lt;&gt;"F",Medley!AA30=""),"",K$3*Medley!AA30)</f>
        <v/>
      </c>
      <c r="L30" s="200" t="str">
        <f>IF(OR('Set UP'!$K30&lt;=0,'Set UP'!$F30&lt;&gt;"F",'Manikin Carry'!AA30=""),"",L$3*'Manikin Carry'!AA30)</f>
        <v/>
      </c>
      <c r="M30" s="200" t="str">
        <f>IF(OR('Set UP'!$K30&lt;=0,'Set UP'!$F30&lt;&gt;"F",Obstacle!AA30=""),"",M$3*Obstacle!AA30)</f>
        <v/>
      </c>
      <c r="N30" s="200" t="str">
        <f t="shared" si="0"/>
        <v/>
      </c>
      <c r="O30" s="202"/>
    </row>
    <row r="31" spans="2:15" x14ac:dyDescent="0.2">
      <c r="B31" s="106">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200" t="str">
        <f>IF(OR('Set UP'!$K31&lt;=0,'Set UP'!$F31&lt;&gt;"F"),"",F$3*'Wet Incident'!JW45)</f>
        <v/>
      </c>
      <c r="G31" s="200" t="str">
        <f>IF(OR('Set UP'!$K31&lt;=0,'Set UP'!$F31&lt;&gt;"F"),"",G$3*'Dry Incident'!JW45)</f>
        <v/>
      </c>
      <c r="H31" s="200" t="str">
        <f>IF(OR('Set UP'!$K31&lt;=0,'Set UP'!$F31&lt;&gt;"F"),"",H$3*'Extra Incident'!JW45)</f>
        <v/>
      </c>
      <c r="I31" s="200" t="str">
        <f>IF(OR('Set UP'!$K31&lt;=0,'Set UP'!$F31&lt;&gt;"F",RopeThrow!AH31=""),"",I$3*RopeThrow!AH31)</f>
        <v/>
      </c>
      <c r="J31" s="200" t="str">
        <f>IF(OR('Set UP'!$K31&lt;=0,'Set UP'!$F31&lt;&gt;"F",'Swim&amp;Tow'!AH31=""),"",J$3*'Swim&amp;Tow'!AH31)</f>
        <v/>
      </c>
      <c r="K31" s="200" t="str">
        <f>IF(OR('Set UP'!$K31&lt;=0,'Set UP'!$F31&lt;&gt;"F",Medley!AA31=""),"",K$3*Medley!AA31)</f>
        <v/>
      </c>
      <c r="L31" s="200" t="str">
        <f>IF(OR('Set UP'!$K31&lt;=0,'Set UP'!$F31&lt;&gt;"F",'Manikin Carry'!AA31=""),"",L$3*'Manikin Carry'!AA31)</f>
        <v/>
      </c>
      <c r="M31" s="200" t="str">
        <f>IF(OR('Set UP'!$K31&lt;=0,'Set UP'!$F31&lt;&gt;"F",Obstacle!AA31=""),"",M$3*Obstacle!AA31)</f>
        <v/>
      </c>
      <c r="N31" s="200" t="str">
        <f t="shared" si="0"/>
        <v/>
      </c>
      <c r="O31" s="202"/>
    </row>
    <row r="32" spans="2:15" x14ac:dyDescent="0.2">
      <c r="B32" s="106">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200" t="str">
        <f>IF(OR('Set UP'!$K32&lt;=0,'Set UP'!$F32&lt;&gt;"F"),"",F$3*'Wet Incident'!JW46)</f>
        <v/>
      </c>
      <c r="G32" s="200" t="str">
        <f>IF(OR('Set UP'!$K32&lt;=0,'Set UP'!$F32&lt;&gt;"F"),"",G$3*'Dry Incident'!JW46)</f>
        <v/>
      </c>
      <c r="H32" s="200" t="str">
        <f>IF(OR('Set UP'!$K32&lt;=0,'Set UP'!$F32&lt;&gt;"F"),"",H$3*'Extra Incident'!JW46)</f>
        <v/>
      </c>
      <c r="I32" s="200" t="str">
        <f>IF(OR('Set UP'!$K32&lt;=0,'Set UP'!$F32&lt;&gt;"F",RopeThrow!AH32=""),"",I$3*RopeThrow!AH32)</f>
        <v/>
      </c>
      <c r="J32" s="200" t="str">
        <f>IF(OR('Set UP'!$K32&lt;=0,'Set UP'!$F32&lt;&gt;"F",'Swim&amp;Tow'!AH32=""),"",J$3*'Swim&amp;Tow'!AH32)</f>
        <v/>
      </c>
      <c r="K32" s="200" t="str">
        <f>IF(OR('Set UP'!$K32&lt;=0,'Set UP'!$F32&lt;&gt;"F",Medley!AA32=""),"",K$3*Medley!AA32)</f>
        <v/>
      </c>
      <c r="L32" s="200" t="str">
        <f>IF(OR('Set UP'!$K32&lt;=0,'Set UP'!$F32&lt;&gt;"F",'Manikin Carry'!AA32=""),"",L$3*'Manikin Carry'!AA32)</f>
        <v/>
      </c>
      <c r="M32" s="200" t="str">
        <f>IF(OR('Set UP'!$K32&lt;=0,'Set UP'!$F32&lt;&gt;"F",Obstacle!AA32=""),"",M$3*Obstacle!AA32)</f>
        <v/>
      </c>
      <c r="N32" s="200" t="str">
        <f t="shared" si="0"/>
        <v/>
      </c>
      <c r="O32" s="202"/>
    </row>
    <row r="33" spans="2:15" x14ac:dyDescent="0.2">
      <c r="B33" s="106">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200" t="str">
        <f>IF(OR('Set UP'!$K33&lt;=0,'Set UP'!$F33&lt;&gt;"F"),"",F$3*'Wet Incident'!JW47)</f>
        <v/>
      </c>
      <c r="G33" s="200" t="str">
        <f>IF(OR('Set UP'!$K33&lt;=0,'Set UP'!$F33&lt;&gt;"F"),"",G$3*'Dry Incident'!JW47)</f>
        <v/>
      </c>
      <c r="H33" s="200" t="str">
        <f>IF(OR('Set UP'!$K33&lt;=0,'Set UP'!$F33&lt;&gt;"F"),"",H$3*'Extra Incident'!JW47)</f>
        <v/>
      </c>
      <c r="I33" s="200" t="str">
        <f>IF(OR('Set UP'!$K33&lt;=0,'Set UP'!$F33&lt;&gt;"F",RopeThrow!AH33=""),"",I$3*RopeThrow!AH33)</f>
        <v/>
      </c>
      <c r="J33" s="200" t="str">
        <f>IF(OR('Set UP'!$K33&lt;=0,'Set UP'!$F33&lt;&gt;"F",'Swim&amp;Tow'!AH33=""),"",J$3*'Swim&amp;Tow'!AH33)</f>
        <v/>
      </c>
      <c r="K33" s="200" t="str">
        <f>IF(OR('Set UP'!$K33&lt;=0,'Set UP'!$F33&lt;&gt;"F",Medley!AA33=""),"",K$3*Medley!AA33)</f>
        <v/>
      </c>
      <c r="L33" s="200" t="str">
        <f>IF(OR('Set UP'!$K33&lt;=0,'Set UP'!$F33&lt;&gt;"F",'Manikin Carry'!AA33=""),"",L$3*'Manikin Carry'!AA33)</f>
        <v/>
      </c>
      <c r="M33" s="200" t="str">
        <f>IF(OR('Set UP'!$K33&lt;=0,'Set UP'!$F33&lt;&gt;"F",Obstacle!AA33=""),"",M$3*Obstacle!AA33)</f>
        <v/>
      </c>
      <c r="N33" s="200" t="str">
        <f t="shared" si="0"/>
        <v/>
      </c>
      <c r="O33" s="202"/>
    </row>
    <row r="34" spans="2:15" x14ac:dyDescent="0.2">
      <c r="B34" s="106">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200" t="str">
        <f>IF(OR('Set UP'!$K34&lt;=0,'Set UP'!$F34&lt;&gt;"F"),"",F$3*'Wet Incident'!JW48)</f>
        <v/>
      </c>
      <c r="G34" s="200" t="str">
        <f>IF(OR('Set UP'!$K34&lt;=0,'Set UP'!$F34&lt;&gt;"F"),"",G$3*'Dry Incident'!JW48)</f>
        <v/>
      </c>
      <c r="H34" s="200" t="str">
        <f>IF(OR('Set UP'!$K34&lt;=0,'Set UP'!$F34&lt;&gt;"F"),"",H$3*'Extra Incident'!JW48)</f>
        <v/>
      </c>
      <c r="I34" s="200" t="str">
        <f>IF(OR('Set UP'!$K34&lt;=0,'Set UP'!$F34&lt;&gt;"F",RopeThrow!AH34=""),"",I$3*RopeThrow!AH34)</f>
        <v/>
      </c>
      <c r="J34" s="200" t="str">
        <f>IF(OR('Set UP'!$K34&lt;=0,'Set UP'!$F34&lt;&gt;"F",'Swim&amp;Tow'!AH34=""),"",J$3*'Swim&amp;Tow'!AH34)</f>
        <v/>
      </c>
      <c r="K34" s="200" t="str">
        <f>IF(OR('Set UP'!$K34&lt;=0,'Set UP'!$F34&lt;&gt;"F",Medley!AA34=""),"",K$3*Medley!AA34)</f>
        <v/>
      </c>
      <c r="L34" s="200" t="str">
        <f>IF(OR('Set UP'!$K34&lt;=0,'Set UP'!$F34&lt;&gt;"F",'Manikin Carry'!AA34=""),"",L$3*'Manikin Carry'!AA34)</f>
        <v/>
      </c>
      <c r="M34" s="200" t="str">
        <f>IF(OR('Set UP'!$K34&lt;=0,'Set UP'!$F34&lt;&gt;"F",Obstacle!AA34=""),"",M$3*Obstacle!AA34)</f>
        <v/>
      </c>
      <c r="N34" s="200" t="str">
        <f t="shared" si="0"/>
        <v/>
      </c>
      <c r="O34" s="202"/>
    </row>
    <row r="35" spans="2:15" x14ac:dyDescent="0.2">
      <c r="B35" s="106">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200" t="str">
        <f>IF(OR('Set UP'!$K35&lt;=0,'Set UP'!$F35&lt;&gt;"F"),"",F$3*'Wet Incident'!JW49)</f>
        <v/>
      </c>
      <c r="G35" s="200" t="str">
        <f>IF(OR('Set UP'!$K35&lt;=0,'Set UP'!$F35&lt;&gt;"F"),"",G$3*'Dry Incident'!JW49)</f>
        <v/>
      </c>
      <c r="H35" s="200" t="str">
        <f>IF(OR('Set UP'!$K35&lt;=0,'Set UP'!$F35&lt;&gt;"F"),"",H$3*'Extra Incident'!JW49)</f>
        <v/>
      </c>
      <c r="I35" s="200" t="str">
        <f>IF(OR('Set UP'!$K35&lt;=0,'Set UP'!$F35&lt;&gt;"F",RopeThrow!AH35=""),"",I$3*RopeThrow!AH35)</f>
        <v/>
      </c>
      <c r="J35" s="200" t="str">
        <f>IF(OR('Set UP'!$K35&lt;=0,'Set UP'!$F35&lt;&gt;"F",'Swim&amp;Tow'!AH35=""),"",J$3*'Swim&amp;Tow'!AH35)</f>
        <v/>
      </c>
      <c r="K35" s="200" t="str">
        <f>IF(OR('Set UP'!$K35&lt;=0,'Set UP'!$F35&lt;&gt;"F",Medley!AA35=""),"",K$3*Medley!AA35)</f>
        <v/>
      </c>
      <c r="L35" s="200" t="str">
        <f>IF(OR('Set UP'!$K35&lt;=0,'Set UP'!$F35&lt;&gt;"F",'Manikin Carry'!AA35=""),"",L$3*'Manikin Carry'!AA35)</f>
        <v/>
      </c>
      <c r="M35" s="200" t="str">
        <f>IF(OR('Set UP'!$K35&lt;=0,'Set UP'!$F35&lt;&gt;"F",Obstacle!AA35=""),"",M$3*Obstacle!AA35)</f>
        <v/>
      </c>
      <c r="N35" s="200" t="str">
        <f t="shared" si="0"/>
        <v/>
      </c>
      <c r="O35" s="202"/>
    </row>
    <row r="36" spans="2:15" x14ac:dyDescent="0.2">
      <c r="B36" s="204">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200" t="str">
        <f>IF(OR('Set UP'!$K36&lt;=0,'Set UP'!$F36&lt;&gt;"F"),"",F$3*'Wet Incident'!JW50)</f>
        <v/>
      </c>
      <c r="G36" s="200" t="str">
        <f>IF(OR('Set UP'!$K36&lt;=0,'Set UP'!$F36&lt;&gt;"F"),"",G$3*'Dry Incident'!JW50)</f>
        <v/>
      </c>
      <c r="H36" s="200" t="str">
        <f>IF(OR('Set UP'!$K36&lt;=0,'Set UP'!$F36&lt;&gt;"F"),"",H$3*'Extra Incident'!JW50)</f>
        <v/>
      </c>
      <c r="I36" s="200" t="str">
        <f>IF(OR('Set UP'!$K36&lt;=0,'Set UP'!$F36&lt;&gt;"F",RopeThrow!AH36=""),"",I$3*RopeThrow!AH36)</f>
        <v/>
      </c>
      <c r="J36" s="200" t="str">
        <f>IF(OR('Set UP'!$K36&lt;=0,'Set UP'!$F36&lt;&gt;"F",'Swim&amp;Tow'!AH36=""),"",J$3*'Swim&amp;Tow'!AH36)</f>
        <v/>
      </c>
      <c r="K36" s="200" t="str">
        <f>IF(OR('Set UP'!$K36&lt;=0,'Set UP'!$F36&lt;&gt;"F",Medley!AA36=""),"",K$3*Medley!AA36)</f>
        <v/>
      </c>
      <c r="L36" s="200" t="str">
        <f>IF(OR('Set UP'!$K36&lt;=0,'Set UP'!$F36&lt;&gt;"F",'Manikin Carry'!AA36=""),"",L$3*'Manikin Carry'!AA36)</f>
        <v/>
      </c>
      <c r="M36" s="200" t="str">
        <f>IF(OR('Set UP'!$K36&lt;=0,'Set UP'!$F36&lt;&gt;"F",Obstacle!AA36=""),"",M$3*Obstacle!AA36)</f>
        <v/>
      </c>
      <c r="N36" s="200" t="str">
        <f t="shared" si="0"/>
        <v/>
      </c>
      <c r="O36" s="202"/>
    </row>
    <row r="37" spans="2:15" x14ac:dyDescent="0.2">
      <c r="B37" s="204">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200" t="str">
        <f>IF(OR('Set UP'!$K37&lt;=0,'Set UP'!$F37&lt;&gt;"F"),"",F$3*'Wet Incident'!JW51)</f>
        <v/>
      </c>
      <c r="G37" s="200" t="str">
        <f>IF(OR('Set UP'!$K37&lt;=0,'Set UP'!$F37&lt;&gt;"F"),"",G$3*'Dry Incident'!JW51)</f>
        <v/>
      </c>
      <c r="H37" s="200" t="str">
        <f>IF(OR('Set UP'!$K37&lt;=0,'Set UP'!$F37&lt;&gt;"F"),"",H$3*'Extra Incident'!JW51)</f>
        <v/>
      </c>
      <c r="I37" s="200" t="str">
        <f>IF(OR('Set UP'!$K37&lt;=0,'Set UP'!$F37&lt;&gt;"F",RopeThrow!AH37=""),"",I$3*RopeThrow!AH37)</f>
        <v/>
      </c>
      <c r="J37" s="200" t="str">
        <f>IF(OR('Set UP'!$K37&lt;=0,'Set UP'!$F37&lt;&gt;"F",'Swim&amp;Tow'!AH37=""),"",J$3*'Swim&amp;Tow'!AH37)</f>
        <v/>
      </c>
      <c r="K37" s="200" t="str">
        <f>IF(OR('Set UP'!$K37&lt;=0,'Set UP'!$F37&lt;&gt;"F",Medley!AA37=""),"",K$3*Medley!AA37)</f>
        <v/>
      </c>
      <c r="L37" s="200" t="str">
        <f>IF(OR('Set UP'!$K37&lt;=0,'Set UP'!$F37&lt;&gt;"F",'Manikin Carry'!AA37=""),"",L$3*'Manikin Carry'!AA37)</f>
        <v/>
      </c>
      <c r="M37" s="200" t="str">
        <f>IF(OR('Set UP'!$K37&lt;=0,'Set UP'!$F37&lt;&gt;"F",Obstacle!AA37=""),"",M$3*Obstacle!AA37)</f>
        <v/>
      </c>
      <c r="N37" s="200" t="str">
        <f t="shared" si="0"/>
        <v/>
      </c>
      <c r="O37" s="202"/>
    </row>
    <row r="38" spans="2:15" x14ac:dyDescent="0.2">
      <c r="B38" s="204">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200" t="str">
        <f>IF(OR('Set UP'!$K38&lt;=0,'Set UP'!$F38&lt;&gt;"F"),"",F$3*'Wet Incident'!JW52)</f>
        <v/>
      </c>
      <c r="G38" s="200" t="str">
        <f>IF(OR('Set UP'!$K38&lt;=0,'Set UP'!$F38&lt;&gt;"F"),"",G$3*'Dry Incident'!JW52)</f>
        <v/>
      </c>
      <c r="H38" s="200" t="str">
        <f>IF(OR('Set UP'!$K38&lt;=0,'Set UP'!$F38&lt;&gt;"F"),"",H$3*'Extra Incident'!JW52)</f>
        <v/>
      </c>
      <c r="I38" s="200" t="str">
        <f>IF(OR('Set UP'!$K38&lt;=0,'Set UP'!$F38&lt;&gt;"F",RopeThrow!AH38=""),"",I$3*RopeThrow!AH38)</f>
        <v/>
      </c>
      <c r="J38" s="200" t="str">
        <f>IF(OR('Set UP'!$K38&lt;=0,'Set UP'!$F38&lt;&gt;"F",'Swim&amp;Tow'!AH38=""),"",J$3*'Swim&amp;Tow'!AH38)</f>
        <v/>
      </c>
      <c r="K38" s="200" t="str">
        <f>IF(OR('Set UP'!$K38&lt;=0,'Set UP'!$F38&lt;&gt;"F",Medley!AA38=""),"",K$3*Medley!AA38)</f>
        <v/>
      </c>
      <c r="L38" s="200" t="str">
        <f>IF(OR('Set UP'!$K38&lt;=0,'Set UP'!$F38&lt;&gt;"F",'Manikin Carry'!AA38=""),"",L$3*'Manikin Carry'!AA38)</f>
        <v/>
      </c>
      <c r="M38" s="200" t="str">
        <f>IF(OR('Set UP'!$K38&lt;=0,'Set UP'!$F38&lt;&gt;"F",Obstacle!AA38=""),"",M$3*Obstacle!AA38)</f>
        <v/>
      </c>
      <c r="N38" s="200" t="str">
        <f t="shared" si="0"/>
        <v/>
      </c>
      <c r="O38" s="202"/>
    </row>
    <row r="39" spans="2:15" x14ac:dyDescent="0.2">
      <c r="B39" s="204">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200" t="str">
        <f>IF(OR('Set UP'!$K39&lt;=0,'Set UP'!$F39&lt;&gt;"F"),"",F$3*'Wet Incident'!JW53)</f>
        <v/>
      </c>
      <c r="G39" s="200" t="str">
        <f>IF(OR('Set UP'!$K39&lt;=0,'Set UP'!$F39&lt;&gt;"F"),"",G$3*'Dry Incident'!JW53)</f>
        <v/>
      </c>
      <c r="H39" s="200" t="str">
        <f>IF(OR('Set UP'!$K39&lt;=0,'Set UP'!$F39&lt;&gt;"F"),"",H$3*'Extra Incident'!JW53)</f>
        <v/>
      </c>
      <c r="I39" s="200" t="str">
        <f>IF(OR('Set UP'!$K39&lt;=0,'Set UP'!$F39&lt;&gt;"F",RopeThrow!AH39=""),"",I$3*RopeThrow!AH39)</f>
        <v/>
      </c>
      <c r="J39" s="200" t="str">
        <f>IF(OR('Set UP'!$K39&lt;=0,'Set UP'!$F39&lt;&gt;"F",'Swim&amp;Tow'!AH39=""),"",J$3*'Swim&amp;Tow'!AH39)</f>
        <v/>
      </c>
      <c r="K39" s="200" t="str">
        <f>IF(OR('Set UP'!$K39&lt;=0,'Set UP'!$F39&lt;&gt;"F",Medley!AA39=""),"",K$3*Medley!AA39)</f>
        <v/>
      </c>
      <c r="L39" s="200" t="str">
        <f>IF(OR('Set UP'!$K39&lt;=0,'Set UP'!$F39&lt;&gt;"F",'Manikin Carry'!AA39=""),"",L$3*'Manikin Carry'!AA39)</f>
        <v/>
      </c>
      <c r="M39" s="200" t="str">
        <f>IF(OR('Set UP'!$K39&lt;=0,'Set UP'!$F39&lt;&gt;"F",Obstacle!AA39=""),"",M$3*Obstacle!AA39)</f>
        <v/>
      </c>
      <c r="N39" s="200" t="str">
        <f t="shared" si="0"/>
        <v/>
      </c>
      <c r="O39" s="202"/>
    </row>
    <row r="40" spans="2:15" x14ac:dyDescent="0.2">
      <c r="B40" s="204">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200" t="str">
        <f>IF(OR('Set UP'!$K40&lt;=0,'Set UP'!$F40&lt;&gt;"F"),"",F$3*'Wet Incident'!JW54)</f>
        <v/>
      </c>
      <c r="G40" s="200" t="str">
        <f>IF(OR('Set UP'!$K40&lt;=0,'Set UP'!$F40&lt;&gt;"F"),"",G$3*'Dry Incident'!JW54)</f>
        <v/>
      </c>
      <c r="H40" s="200" t="str">
        <f>IF(OR('Set UP'!$K40&lt;=0,'Set UP'!$F40&lt;&gt;"F"),"",H$3*'Extra Incident'!JW54)</f>
        <v/>
      </c>
      <c r="I40" s="200" t="str">
        <f>IF(OR('Set UP'!$K40&lt;=0,'Set UP'!$F40&lt;&gt;"F",RopeThrow!AH40=""),"",I$3*RopeThrow!AH40)</f>
        <v/>
      </c>
      <c r="J40" s="200" t="str">
        <f>IF(OR('Set UP'!$K40&lt;=0,'Set UP'!$F40&lt;&gt;"F",'Swim&amp;Tow'!AH40=""),"",J$3*'Swim&amp;Tow'!AH40)</f>
        <v/>
      </c>
      <c r="K40" s="200" t="str">
        <f>IF(OR('Set UP'!$K40&lt;=0,'Set UP'!$F40&lt;&gt;"F",Medley!AA40=""),"",K$3*Medley!AA40)</f>
        <v/>
      </c>
      <c r="L40" s="200" t="str">
        <f>IF(OR('Set UP'!$K40&lt;=0,'Set UP'!$F40&lt;&gt;"F",'Manikin Carry'!AA40=""),"",L$3*'Manikin Carry'!AA40)</f>
        <v/>
      </c>
      <c r="M40" s="200" t="str">
        <f>IF(OR('Set UP'!$K40&lt;=0,'Set UP'!$F40&lt;&gt;"F",Obstacle!AA40=""),"",M$3*Obstacle!AA40)</f>
        <v/>
      </c>
      <c r="N40" s="200" t="str">
        <f t="shared" si="0"/>
        <v/>
      </c>
      <c r="O40" s="202"/>
    </row>
    <row r="41" spans="2:15" x14ac:dyDescent="0.2">
      <c r="B41" s="204">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200" t="str">
        <f>IF(OR('Set UP'!$K41&lt;=0,'Set UP'!$F41&lt;&gt;"F"),"",F$3*'Wet Incident'!JW55)</f>
        <v/>
      </c>
      <c r="G41" s="200" t="str">
        <f>IF(OR('Set UP'!$K41&lt;=0,'Set UP'!$F41&lt;&gt;"F"),"",G$3*'Dry Incident'!JW55)</f>
        <v/>
      </c>
      <c r="H41" s="200" t="str">
        <f>IF(OR('Set UP'!$K41&lt;=0,'Set UP'!$F41&lt;&gt;"F"),"",H$3*'Extra Incident'!JW55)</f>
        <v/>
      </c>
      <c r="I41" s="200" t="str">
        <f>IF(OR('Set UP'!$K41&lt;=0,'Set UP'!$F41&lt;&gt;"F",RopeThrow!AH41=""),"",I$3*RopeThrow!AH41)</f>
        <v/>
      </c>
      <c r="J41" s="200" t="str">
        <f>IF(OR('Set UP'!$K41&lt;=0,'Set UP'!$F41&lt;&gt;"F",'Swim&amp;Tow'!AH41=""),"",J$3*'Swim&amp;Tow'!AH41)</f>
        <v/>
      </c>
      <c r="K41" s="200" t="str">
        <f>IF(OR('Set UP'!$K41&lt;=0,'Set UP'!$F41&lt;&gt;"F",Medley!AA41=""),"",K$3*Medley!AA41)</f>
        <v/>
      </c>
      <c r="L41" s="200" t="str">
        <f>IF(OR('Set UP'!$K41&lt;=0,'Set UP'!$F41&lt;&gt;"F",'Manikin Carry'!AA41=""),"",L$3*'Manikin Carry'!AA41)</f>
        <v/>
      </c>
      <c r="M41" s="200" t="str">
        <f>IF(OR('Set UP'!$K41&lt;=0,'Set UP'!$F41&lt;&gt;"F",Obstacle!AA41=""),"",M$3*Obstacle!AA41)</f>
        <v/>
      </c>
      <c r="N41" s="200" t="str">
        <f t="shared" si="0"/>
        <v/>
      </c>
      <c r="O41" s="202"/>
    </row>
    <row r="42" spans="2:15" x14ac:dyDescent="0.2">
      <c r="B42" s="204">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200" t="str">
        <f>IF(OR('Set UP'!$K42&lt;=0,'Set UP'!$F42&lt;&gt;"F"),"",F$3*'Wet Incident'!JW56)</f>
        <v/>
      </c>
      <c r="G42" s="200" t="str">
        <f>IF(OR('Set UP'!$K42&lt;=0,'Set UP'!$F42&lt;&gt;"F"),"",G$3*'Dry Incident'!JW56)</f>
        <v/>
      </c>
      <c r="H42" s="200" t="str">
        <f>IF(OR('Set UP'!$K42&lt;=0,'Set UP'!$F42&lt;&gt;"F"),"",H$3*'Extra Incident'!JW56)</f>
        <v/>
      </c>
      <c r="I42" s="200" t="str">
        <f>IF(OR('Set UP'!$K42&lt;=0,'Set UP'!$F42&lt;&gt;"F",RopeThrow!AH42=""),"",I$3*RopeThrow!AH42)</f>
        <v/>
      </c>
      <c r="J42" s="200" t="str">
        <f>IF(OR('Set UP'!$K42&lt;=0,'Set UP'!$F42&lt;&gt;"F",'Swim&amp;Tow'!AH42=""),"",J$3*'Swim&amp;Tow'!AH42)</f>
        <v/>
      </c>
      <c r="K42" s="200" t="str">
        <f>IF(OR('Set UP'!$K42&lt;=0,'Set UP'!$F42&lt;&gt;"F",Medley!AA42=""),"",K$3*Medley!AA42)</f>
        <v/>
      </c>
      <c r="L42" s="200" t="str">
        <f>IF(OR('Set UP'!$K42&lt;=0,'Set UP'!$F42&lt;&gt;"F",'Manikin Carry'!AA42=""),"",L$3*'Manikin Carry'!AA42)</f>
        <v/>
      </c>
      <c r="M42" s="200" t="str">
        <f>IF(OR('Set UP'!$K42&lt;=0,'Set UP'!$F42&lt;&gt;"F",Obstacle!AA42=""),"",M$3*Obstacle!AA42)</f>
        <v/>
      </c>
      <c r="N42" s="200" t="str">
        <f t="shared" si="0"/>
        <v/>
      </c>
      <c r="O42" s="202"/>
    </row>
    <row r="43" spans="2:15" x14ac:dyDescent="0.2">
      <c r="B43" s="204">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200" t="str">
        <f>IF(OR('Set UP'!$K43&lt;=0,'Set UP'!$F43&lt;&gt;"F"),"",F$3*'Wet Incident'!JW57)</f>
        <v/>
      </c>
      <c r="G43" s="200" t="str">
        <f>IF(OR('Set UP'!$K43&lt;=0,'Set UP'!$F43&lt;&gt;"F"),"",G$3*'Dry Incident'!JW57)</f>
        <v/>
      </c>
      <c r="H43" s="200" t="str">
        <f>IF(OR('Set UP'!$K43&lt;=0,'Set UP'!$F43&lt;&gt;"F"),"",H$3*'Extra Incident'!JW57)</f>
        <v/>
      </c>
      <c r="I43" s="200" t="str">
        <f>IF(OR('Set UP'!$K43&lt;=0,'Set UP'!$F43&lt;&gt;"F",RopeThrow!AH43=""),"",I$3*RopeThrow!AH43)</f>
        <v/>
      </c>
      <c r="J43" s="200" t="str">
        <f>IF(OR('Set UP'!$K43&lt;=0,'Set UP'!$F43&lt;&gt;"F",'Swim&amp;Tow'!AH43=""),"",J$3*'Swim&amp;Tow'!AH43)</f>
        <v/>
      </c>
      <c r="K43" s="200" t="str">
        <f>IF(OR('Set UP'!$K43&lt;=0,'Set UP'!$F43&lt;&gt;"F",Medley!AA43=""),"",K$3*Medley!AA43)</f>
        <v/>
      </c>
      <c r="L43" s="200" t="str">
        <f>IF(OR('Set UP'!$K43&lt;=0,'Set UP'!$F43&lt;&gt;"F",'Manikin Carry'!AA43=""),"",L$3*'Manikin Carry'!AA43)</f>
        <v/>
      </c>
      <c r="M43" s="200" t="str">
        <f>IF(OR('Set UP'!$K43&lt;=0,'Set UP'!$F43&lt;&gt;"F",Obstacle!AA43=""),"",M$3*Obstacle!AA43)</f>
        <v/>
      </c>
      <c r="N43" s="200" t="str">
        <f t="shared" si="0"/>
        <v/>
      </c>
      <c r="O43" s="202"/>
    </row>
    <row r="44" spans="2:15" x14ac:dyDescent="0.2">
      <c r="B44" s="204">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200" t="str">
        <f>IF(OR('Set UP'!$K44&lt;=0,'Set UP'!$F44&lt;&gt;"F"),"",F$3*'Wet Incident'!JW58)</f>
        <v/>
      </c>
      <c r="G44" s="200" t="str">
        <f>IF(OR('Set UP'!$K44&lt;=0,'Set UP'!$F44&lt;&gt;"F"),"",G$3*'Dry Incident'!JW58)</f>
        <v/>
      </c>
      <c r="H44" s="200" t="str">
        <f>IF(OR('Set UP'!$K44&lt;=0,'Set UP'!$F44&lt;&gt;"F"),"",H$3*'Extra Incident'!JW58)</f>
        <v/>
      </c>
      <c r="I44" s="200" t="str">
        <f>IF(OR('Set UP'!$K44&lt;=0,'Set UP'!$F44&lt;&gt;"F",RopeThrow!AH44=""),"",I$3*RopeThrow!AH44)</f>
        <v/>
      </c>
      <c r="J44" s="200" t="str">
        <f>IF(OR('Set UP'!$K44&lt;=0,'Set UP'!$F44&lt;&gt;"F",'Swim&amp;Tow'!AH44=""),"",J$3*'Swim&amp;Tow'!AH44)</f>
        <v/>
      </c>
      <c r="K44" s="200" t="str">
        <f>IF(OR('Set UP'!$K44&lt;=0,'Set UP'!$F44&lt;&gt;"F",Medley!AA44=""),"",K$3*Medley!AA44)</f>
        <v/>
      </c>
      <c r="L44" s="200" t="str">
        <f>IF(OR('Set UP'!$K44&lt;=0,'Set UP'!$F44&lt;&gt;"F",'Manikin Carry'!AA44=""),"",L$3*'Manikin Carry'!AA44)</f>
        <v/>
      </c>
      <c r="M44" s="200" t="str">
        <f>IF(OR('Set UP'!$K44&lt;=0,'Set UP'!$F44&lt;&gt;"F",Obstacle!AA44=""),"",M$3*Obstacle!AA44)</f>
        <v/>
      </c>
      <c r="N44" s="200" t="str">
        <f t="shared" si="0"/>
        <v/>
      </c>
      <c r="O44" s="202"/>
    </row>
    <row r="45" spans="2:15" x14ac:dyDescent="0.2">
      <c r="B45" s="204">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200" t="str">
        <f>IF(OR('Set UP'!$K45&lt;=0,'Set UP'!$F45&lt;&gt;"F"),"",F$3*'Wet Incident'!JW59)</f>
        <v/>
      </c>
      <c r="G45" s="200" t="str">
        <f>IF(OR('Set UP'!$K45&lt;=0,'Set UP'!$F45&lt;&gt;"F"),"",G$3*'Dry Incident'!JW59)</f>
        <v/>
      </c>
      <c r="H45" s="200" t="str">
        <f>IF(OR('Set UP'!$K45&lt;=0,'Set UP'!$F45&lt;&gt;"F"),"",H$3*'Extra Incident'!JW59)</f>
        <v/>
      </c>
      <c r="I45" s="200" t="str">
        <f>IF(OR('Set UP'!$K45&lt;=0,'Set UP'!$F45&lt;&gt;"F",RopeThrow!AH45=""),"",I$3*RopeThrow!AH45)</f>
        <v/>
      </c>
      <c r="J45" s="200" t="str">
        <f>IF(OR('Set UP'!$K45&lt;=0,'Set UP'!$F45&lt;&gt;"F",'Swim&amp;Tow'!AH45=""),"",J$3*'Swim&amp;Tow'!AH45)</f>
        <v/>
      </c>
      <c r="K45" s="200" t="str">
        <f>IF(OR('Set UP'!$K45&lt;=0,'Set UP'!$F45&lt;&gt;"F",Medley!AA45=""),"",K$3*Medley!AA45)</f>
        <v/>
      </c>
      <c r="L45" s="200" t="str">
        <f>IF(OR('Set UP'!$K45&lt;=0,'Set UP'!$F45&lt;&gt;"F",'Manikin Carry'!AA45=""),"",L$3*'Manikin Carry'!AA45)</f>
        <v/>
      </c>
      <c r="M45" s="200" t="str">
        <f>IF(OR('Set UP'!$K45&lt;=0,'Set UP'!$F45&lt;&gt;"F",Obstacle!AA45=""),"",M$3*Obstacle!AA45)</f>
        <v/>
      </c>
      <c r="N45" s="200" t="str">
        <f t="shared" si="0"/>
        <v/>
      </c>
      <c r="O45" s="202"/>
    </row>
    <row r="46" spans="2:15" x14ac:dyDescent="0.2">
      <c r="B46" s="204">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200" t="str">
        <f>IF(OR('Set UP'!$K46&lt;=0,'Set UP'!$F46&lt;&gt;"F"),"",F$3*'Wet Incident'!JW60)</f>
        <v/>
      </c>
      <c r="G46" s="200" t="str">
        <f>IF(AND('Set UP'!$K46&lt;=0,'Set UP'!$F46&lt;&gt;"F"),"",G$3*'Dry Incident'!JW60)</f>
        <v/>
      </c>
      <c r="H46" s="200" t="str">
        <f>IF(OR('Set UP'!$K46&lt;=0,'Set UP'!$F46&lt;&gt;"F"),"",H$3*'Extra Incident'!JW60)</f>
        <v/>
      </c>
      <c r="I46" s="200" t="str">
        <f>IF(OR('Set UP'!$K46&lt;=0,'Set UP'!$F46&lt;&gt;"F",RopeThrow!AH46=""),"",I$3*RopeThrow!AH46)</f>
        <v/>
      </c>
      <c r="J46" s="200" t="str">
        <f>IF(OR('Set UP'!$K46&lt;=0,'Set UP'!$F46&lt;&gt;"F",'Swim&amp;Tow'!AH46=""),"",J$3*'Swim&amp;Tow'!AH46)</f>
        <v/>
      </c>
      <c r="K46" s="200" t="str">
        <f>IF(OR('Set UP'!$K46&lt;=0,'Set UP'!$F46&lt;&gt;"F",Medley!AA46=""),"",K$3*Medley!AA46)</f>
        <v/>
      </c>
      <c r="L46" s="200" t="str">
        <f>IF(OR('Set UP'!$K46&lt;=0,'Set UP'!$F46&lt;&gt;"F",'Manikin Carry'!AA46=""),"",L$3*'Manikin Carry'!AA46)</f>
        <v/>
      </c>
      <c r="M46" s="200" t="str">
        <f>IF(OR('Set UP'!$K46&lt;=0,'Set UP'!$F46&lt;&gt;"F",Obstacle!AA46=""),"",M$3*Obstacle!AA46)</f>
        <v/>
      </c>
      <c r="N46" s="200" t="str">
        <f t="shared" si="0"/>
        <v/>
      </c>
      <c r="O46" s="202"/>
    </row>
    <row r="47" spans="2:15" ht="15.75" thickBot="1" x14ac:dyDescent="0.25">
      <c r="B47" s="130"/>
      <c r="C47" s="131"/>
      <c r="D47" s="205"/>
      <c r="E47" s="205"/>
      <c r="F47" s="200" t="str">
        <f ca="1">IF(AND('Set UP'!$K47&lt;=0,'Set UP'!$F47&lt;&gt;"F"),"",F$3*OFFSET('Wet Incident'!JQ61,0,2*'Set UP'!$K47))</f>
        <v/>
      </c>
      <c r="G47" s="200" t="str">
        <f>IF('Dry Incident'!$JS61="","",'Dry Incident'!$JS61*$G$3)</f>
        <v/>
      </c>
      <c r="H47" s="211"/>
      <c r="I47" s="206"/>
      <c r="J47" s="206"/>
      <c r="K47" s="206"/>
      <c r="L47" s="206"/>
      <c r="M47" s="200" t="str">
        <f>IF(Obstacle!$W47="","",Obstacle!$W47*$M$3)</f>
        <v/>
      </c>
      <c r="N47" s="200" t="str">
        <f t="shared" ca="1" si="0"/>
        <v/>
      </c>
      <c r="O47" s="207"/>
    </row>
    <row r="48" spans="2:15" ht="15.75" thickTop="1" x14ac:dyDescent="0.2">
      <c r="B48" s="531" t="s">
        <v>152</v>
      </c>
      <c r="C48" s="532"/>
      <c r="D48" s="532"/>
      <c r="E48" s="532"/>
      <c r="F48" s="532"/>
      <c r="G48" s="532"/>
      <c r="H48" s="532"/>
      <c r="I48" s="532"/>
      <c r="J48" s="532"/>
      <c r="K48" s="532"/>
      <c r="L48" s="532"/>
      <c r="M48" s="532"/>
      <c r="N48" s="532"/>
      <c r="O48" s="532"/>
    </row>
    <row r="49" spans="4:14" ht="15.75" x14ac:dyDescent="0.25">
      <c r="D49" s="514" t="s">
        <v>104</v>
      </c>
      <c r="E49" s="514"/>
      <c r="F49" s="514"/>
      <c r="G49" s="514"/>
      <c r="H49" s="514"/>
      <c r="I49" s="514"/>
      <c r="J49" s="514"/>
      <c r="K49" s="514"/>
      <c r="L49" s="514"/>
      <c r="M49" s="514"/>
      <c r="N49" s="514"/>
    </row>
    <row r="1048575" ht="12" customHeight="1" x14ac:dyDescent="0.2"/>
  </sheetData>
  <sheetProtection sheet="1" scenarios="1" autoFilter="0"/>
  <mergeCells count="9">
    <mergeCell ref="B3:B4"/>
    <mergeCell ref="O5:O6"/>
    <mergeCell ref="B48:O48"/>
    <mergeCell ref="D49:N49"/>
    <mergeCell ref="B5:B6"/>
    <mergeCell ref="C5:C6"/>
    <mergeCell ref="D5:D6"/>
    <mergeCell ref="E5:E6"/>
    <mergeCell ref="N5:N6"/>
  </mergeCells>
  <dataValidations count="6">
    <dataValidation type="decimal" operator="greaterThanOrEqual" allowBlank="1" showInputMessage="1" showErrorMessage="1" errorTitle="Incident1 Weighting" error="Enter a number greater than or equal to zero." promptTitle="Incident1 Weighting" prompt="Enter a number that is greater than or equal to zero.  This is multiplied by the position to give the weighted position below." sqref="F3" xr:uid="{00000000-0002-0000-1100-000000000000}">
      <formula1>0</formula1>
    </dataValidation>
    <dataValidation type="decimal" operator="greaterThanOrEqual" allowBlank="1" showInputMessage="1" showErrorMessage="1" errorTitle="Incident2 Weighting" error="Enter a number greater than or equal to zero." promptTitle="Incident2 Weighting" prompt="Enter a number that is greater than or equal to zero.  This is multiplied by the position to give the weighted position below." sqref="G3:H3" xr:uid="{00000000-0002-0000-1100-000001000000}">
      <formula1>0</formula1>
    </dataValidation>
    <dataValidation type="decimal" operator="greaterThanOrEqual" allowBlank="1" showInputMessage="1" showErrorMessage="1" errorTitle="Rope Throw Weighting" error="Enter a number greater than or equal to zero." promptTitle="Rope Throw Weighting" prompt="Enter a number greater than or equal to zero.  This is multiplied by the position to give the weighted position below." sqref="I3" xr:uid="{00000000-0002-0000-1100-000002000000}">
      <formula1>0</formula1>
    </dataValidation>
    <dataValidation type="decimal" operator="greaterThanOrEqual" allowBlank="1" showInputMessage="1" showErrorMessage="1" errorTitle="SwimEvent1 Weighting" error="Enter a number greater than or equal to zero." promptTitle="SwimEvent1 Weighting" prompt="Enter a number greater than or equal to zero.  This is multiplied by the position to give the weighted position below." sqref="J3" xr:uid="{00000000-0002-0000-1100-000003000000}">
      <formula1>0</formula1>
    </dataValidation>
    <dataValidation type="decimal" operator="greaterThanOrEqual" allowBlank="1" showInputMessage="1" showErrorMessage="1" errorTitle="SwimEvent2 Weighting" error="Enter a number greater than or equal to zero." promptTitle="SwimEvent2 Weighting" prompt="Enter a number greater than or equal to zero here.  This is multiplied by the position to give the weighted position below." sqref="K3" xr:uid="{00000000-0002-0000-1100-000004000000}">
      <formula1>0</formula1>
    </dataValidation>
    <dataValidation type="decimal" operator="greaterThanOrEqual" allowBlank="1" showInputMessage="1" showErrorMessage="1" errorTitle="SwimEvent3 Weighting" error="Enter a number greater than or equal to zero." promptTitle="SwimEvent3 Weighting" prompt="Enter a number greater than or equal to zero here.  This is multiplied by the position to give the weighted position below." sqref="L3:M3" xr:uid="{00000000-0002-0000-1100-000005000000}">
      <formula1>0</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B1:O1048575"/>
  <sheetViews>
    <sheetView zoomScale="70" zoomScaleNormal="70" workbookViewId="0">
      <selection activeCell="D7" sqref="D7"/>
    </sheetView>
  </sheetViews>
  <sheetFormatPr defaultColWidth="9.140625" defaultRowHeight="15" x14ac:dyDescent="0.2"/>
  <cols>
    <col min="1" max="8" width="9.140625" style="95" customWidth="1"/>
    <col min="9" max="9" width="12.85546875" style="95" customWidth="1"/>
    <col min="10" max="10" width="13.85546875" style="95" customWidth="1"/>
    <col min="11" max="15" width="9.140625" style="95" customWidth="1"/>
    <col min="16" max="16383" width="9.140625" style="95"/>
    <col min="16384" max="16384" width="3.28515625" style="95" customWidth="1"/>
  </cols>
  <sheetData>
    <row r="1" spans="2:15" ht="14.25" customHeight="1" thickBot="1" x14ac:dyDescent="0.25"/>
    <row r="2" spans="2:15" ht="15.75" customHeight="1" thickTop="1" x14ac:dyDescent="0.25">
      <c r="B2" s="100"/>
      <c r="C2" s="101"/>
      <c r="D2" s="102"/>
      <c r="E2" s="101"/>
      <c r="F2" s="190" t="s">
        <v>24</v>
      </c>
      <c r="G2" s="191" t="s">
        <v>24</v>
      </c>
      <c r="H2" s="191" t="s">
        <v>24</v>
      </c>
      <c r="I2" s="191" t="s">
        <v>24</v>
      </c>
      <c r="J2" s="191" t="s">
        <v>24</v>
      </c>
      <c r="K2" s="191" t="s">
        <v>24</v>
      </c>
      <c r="L2" s="191" t="s">
        <v>24</v>
      </c>
      <c r="M2" s="192" t="s">
        <v>24</v>
      </c>
    </row>
    <row r="3" spans="2:15" ht="26.25" x14ac:dyDescent="0.4">
      <c r="B3" s="516"/>
      <c r="C3" s="231"/>
      <c r="D3" s="108" t="s">
        <v>337</v>
      </c>
      <c r="E3" s="193"/>
      <c r="F3" s="194">
        <f>'Set UP'!U6</f>
        <v>2</v>
      </c>
      <c r="G3" s="195">
        <f>'Set UP'!U7</f>
        <v>2</v>
      </c>
      <c r="H3" s="195">
        <f>'Set UP'!U8</f>
        <v>0</v>
      </c>
      <c r="I3" s="195">
        <f>'Set UP'!U9</f>
        <v>1</v>
      </c>
      <c r="J3" s="195">
        <f>'Set UP'!U10</f>
        <v>1</v>
      </c>
      <c r="K3" s="195">
        <f>'Set UP'!U11</f>
        <v>1</v>
      </c>
      <c r="L3" s="195">
        <f>'Set UP'!U12</f>
        <v>0</v>
      </c>
      <c r="M3" s="196">
        <f>'Set UP'!U13</f>
        <v>0</v>
      </c>
    </row>
    <row r="4" spans="2:15" ht="16.5" thickBot="1" x14ac:dyDescent="0.3">
      <c r="B4" s="517"/>
      <c r="C4" s="231"/>
      <c r="D4" s="115"/>
      <c r="E4" s="107"/>
      <c r="F4" s="107"/>
      <c r="G4" s="115"/>
      <c r="H4" s="115"/>
      <c r="I4" s="115"/>
      <c r="J4" s="115"/>
      <c r="K4" s="115"/>
      <c r="L4" s="115"/>
      <c r="M4" s="197"/>
    </row>
    <row r="5" spans="2:15" ht="16.5" customHeight="1" thickTop="1" x14ac:dyDescent="0.25">
      <c r="B5" s="516"/>
      <c r="C5" s="520" t="s">
        <v>96</v>
      </c>
      <c r="D5" s="515" t="s">
        <v>0</v>
      </c>
      <c r="E5" s="522" t="s">
        <v>102</v>
      </c>
      <c r="F5" s="145" t="str">
        <f>'Set UP'!Q6</f>
        <v>Wet Incident</v>
      </c>
      <c r="G5" s="145" t="str">
        <f>'Set UP'!Q7</f>
        <v>Dry Incident</v>
      </c>
      <c r="H5" s="145" t="str">
        <f>'Set UP'!Q8</f>
        <v>Extra Incident</v>
      </c>
      <c r="I5" s="198" t="str">
        <f>'Set UP'!Q9</f>
        <v>Rope Throw</v>
      </c>
      <c r="J5" s="145" t="str">
        <f>'Set UP'!Q10</f>
        <v>Swim and Tow</v>
      </c>
      <c r="K5" s="198" t="str">
        <f>'Set UP'!Q11</f>
        <v>Medley</v>
      </c>
      <c r="L5" s="198" t="str">
        <f>'Set UP'!Q12</f>
        <v>Manikin Carry</v>
      </c>
      <c r="M5" s="198" t="str">
        <f>'Set UP'!Q13</f>
        <v>Obs Relay</v>
      </c>
      <c r="N5" s="518" t="s">
        <v>153</v>
      </c>
      <c r="O5" s="538" t="s">
        <v>206</v>
      </c>
    </row>
    <row r="6" spans="2:15" ht="15.75" x14ac:dyDescent="0.25">
      <c r="B6" s="517"/>
      <c r="C6" s="521"/>
      <c r="D6" s="466"/>
      <c r="E6" s="523"/>
      <c r="F6" s="199" t="s">
        <v>21</v>
      </c>
      <c r="G6" s="199" t="s">
        <v>21</v>
      </c>
      <c r="H6" s="199"/>
      <c r="I6" s="199" t="s">
        <v>21</v>
      </c>
      <c r="J6" s="199" t="s">
        <v>21</v>
      </c>
      <c r="K6" s="199" t="s">
        <v>21</v>
      </c>
      <c r="L6" s="199" t="s">
        <v>21</v>
      </c>
      <c r="M6" s="199" t="s">
        <v>21</v>
      </c>
      <c r="N6" s="519"/>
      <c r="O6" s="539"/>
    </row>
    <row r="7" spans="2:15" x14ac:dyDescent="0.2">
      <c r="B7" s="106">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200" t="str">
        <f>IF(OR('Set UP'!$K7&lt;0,'Set UP'!$F7&lt;&gt;"NS"),"",F$3*'Wet Incident'!JY21)</f>
        <v/>
      </c>
      <c r="G7" s="200" t="str">
        <f>IF(OR('Set UP'!$K7&lt;0,'Set UP'!$F7&lt;&gt;"NS"),"",G$3*'Dry Incident'!JY21)</f>
        <v/>
      </c>
      <c r="H7" s="200" t="str">
        <f>IF(OR('Set UP'!$K7&lt;0,'Set UP'!$F7&lt;&gt;"NS"),"",H$3*'Extra Incident'!JY21)</f>
        <v/>
      </c>
      <c r="I7" s="200" t="str">
        <f>IF(OR('Set UP'!$K7&lt;0,'Set UP'!$F7&lt;&gt;"NS",RopeThrow!AJ7=""),"",I$3*RopeThrow!AJ7)</f>
        <v/>
      </c>
      <c r="J7" s="200" t="str">
        <f>IF(OR('Set UP'!$K7&lt;0,'Set UP'!$F7&lt;&gt;"NS",'Swim&amp;Tow'!AJ7=""),"",J$3*'Swim&amp;Tow'!AJ7)</f>
        <v/>
      </c>
      <c r="K7" s="200" t="str">
        <f>IF(OR('Set UP'!$K7&lt;=0,'Set UP'!$F7&lt;&gt;"NS",Medley!AE7=""),"",K$3*Medley!AE7)</f>
        <v/>
      </c>
      <c r="L7" s="200" t="str">
        <f>IF(OR('Set UP'!$K7&lt;=0,'Set UP'!$F7&lt;&gt;"NS",'Manikin Carry'!AC7=""),"",L$3*'Manikin Carry'!AC7)</f>
        <v/>
      </c>
      <c r="M7" s="200" t="str">
        <f>IF(OR('Set UP'!$K7&lt;=0,'Set UP'!$F7&lt;&gt;"NS",Obstacle!AC7=""),"",M$3*Obstacle!AC7)</f>
        <v/>
      </c>
      <c r="N7" s="200" t="str">
        <f>IF(AND(F7="",G7="",H7="",I7="",J7="",K7="",L7=""),"",SUM(F7:M7))</f>
        <v/>
      </c>
      <c r="O7" s="202"/>
    </row>
    <row r="8" spans="2:15" x14ac:dyDescent="0.2">
      <c r="B8" s="106">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200" t="str">
        <f>IF(OR('Set UP'!$K8&lt;0,'Set UP'!$F8&lt;&gt;"NS"),"",F$3*'Wet Incident'!JY22)</f>
        <v/>
      </c>
      <c r="G8" s="200" t="str">
        <f>IF(OR('Set UP'!$K8&lt;0,'Set UP'!$F8&lt;&gt;"NS"),"",G$3*'Dry Incident'!JY22)</f>
        <v/>
      </c>
      <c r="H8" s="200" t="str">
        <f>IF(OR('Set UP'!$K8&lt;0,'Set UP'!$F8&lt;&gt;"NS"),"",H$3*'Extra Incident'!JY22)</f>
        <v/>
      </c>
      <c r="I8" s="200" t="str">
        <f>IF(OR('Set UP'!$K8&lt;0,'Set UP'!$F8&lt;&gt;"NS",RopeThrow!AJ8=""),"",I$3*RopeThrow!AJ8)</f>
        <v/>
      </c>
      <c r="J8" s="200" t="str">
        <f>IF(OR('Set UP'!$K8&lt;0,'Set UP'!$F8&lt;&gt;"NS",'Swim&amp;Tow'!AJ8=""),"",J$3*'Swim&amp;Tow'!AJ8)</f>
        <v/>
      </c>
      <c r="K8" s="200" t="str">
        <f>IF(OR('Set UP'!$K8&lt;=0,'Set UP'!$F8&lt;&gt;"NS",Medley!AE8=""),"",K$3*Medley!AE8)</f>
        <v/>
      </c>
      <c r="L8" s="200" t="str">
        <f>IF(OR('Set UP'!$K8&lt;=0,'Set UP'!$F8&lt;&gt;"NS",'Manikin Carry'!AC8=""),"",L$3*'Manikin Carry'!AC8)</f>
        <v/>
      </c>
      <c r="M8" s="200" t="str">
        <f>IF(OR('Set UP'!$K8&lt;=0,'Set UP'!$F8&lt;&gt;"NS",Obstacle!AC8=""),"",M$3*Obstacle!AC8)</f>
        <v/>
      </c>
      <c r="N8" s="200" t="str">
        <f t="shared" ref="N8:N47" si="0">IF(AND(F8="",G8="",H8="",I8="",J8="",K8="",L8=""),"",SUM(F8:M8))</f>
        <v/>
      </c>
      <c r="O8" s="202"/>
    </row>
    <row r="9" spans="2:15" x14ac:dyDescent="0.2">
      <c r="B9" s="106">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200" t="str">
        <f>IF(OR('Set UP'!$K9&lt;0,'Set UP'!$F9&lt;&gt;"NS"),"",F$3*'Wet Incident'!JY23)</f>
        <v/>
      </c>
      <c r="G9" s="200" t="str">
        <f>IF(OR('Set UP'!$K9&lt;0,'Set UP'!$F9&lt;&gt;"NS"),"",G$3*'Dry Incident'!JY23)</f>
        <v/>
      </c>
      <c r="H9" s="200" t="str">
        <f>IF(OR('Set UP'!$K9&lt;0,'Set UP'!$F9&lt;&gt;"NS"),"",H$3*'Extra Incident'!JY23)</f>
        <v/>
      </c>
      <c r="I9" s="200" t="str">
        <f>IF(OR('Set UP'!$K9&lt;0,'Set UP'!$F9&lt;&gt;"NS",RopeThrow!AJ9=""),"",I$3*RopeThrow!AJ9)</f>
        <v/>
      </c>
      <c r="J9" s="200" t="str">
        <f>IF(OR('Set UP'!$K9&lt;0,'Set UP'!$F9&lt;&gt;"NS",'Swim&amp;Tow'!AJ9=""),"",J$3*'Swim&amp;Tow'!AJ9)</f>
        <v/>
      </c>
      <c r="K9" s="200" t="str">
        <f>IF(OR('Set UP'!$K9&lt;=0,'Set UP'!$F9&lt;&gt;"NS",Medley!AE9=""),"",K$3*Medley!AE9)</f>
        <v/>
      </c>
      <c r="L9" s="200" t="str">
        <f>IF(OR('Set UP'!$K9&lt;=0,'Set UP'!$F9&lt;&gt;"NS",'Manikin Carry'!AC9=""),"",L$3*'Manikin Carry'!AC9)</f>
        <v/>
      </c>
      <c r="M9" s="200" t="str">
        <f>IF(OR('Set UP'!$K9&lt;=0,'Set UP'!$F9&lt;&gt;"NS",Obstacle!AC9=""),"",M$3*Obstacle!AC9)</f>
        <v/>
      </c>
      <c r="N9" s="200" t="str">
        <f t="shared" si="0"/>
        <v/>
      </c>
      <c r="O9" s="202"/>
    </row>
    <row r="10" spans="2:15" x14ac:dyDescent="0.2">
      <c r="B10" s="106">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200" t="str">
        <f>IF(OR('Set UP'!$K10&lt;0,'Set UP'!$F10&lt;&gt;"NS"),"",F$3*'Wet Incident'!JY24)</f>
        <v/>
      </c>
      <c r="G10" s="200" t="str">
        <f>IF(OR('Set UP'!$K10&lt;0,'Set UP'!$F10&lt;&gt;"NS"),"",G$3*'Dry Incident'!JY24)</f>
        <v/>
      </c>
      <c r="H10" s="200" t="str">
        <f>IF(OR('Set UP'!$K10&lt;0,'Set UP'!$F10&lt;&gt;"NS"),"",H$3*'Extra Incident'!JY24)</f>
        <v/>
      </c>
      <c r="I10" s="200" t="str">
        <f>IF(OR('Set UP'!$K10&lt;0,'Set UP'!$F10&lt;&gt;"NS",RopeThrow!AJ10=""),"",I$3*RopeThrow!AJ10)</f>
        <v/>
      </c>
      <c r="J10" s="200" t="str">
        <f>IF(OR('Set UP'!$K10&lt;0,'Set UP'!$F10&lt;&gt;"NS",'Swim&amp;Tow'!AJ10=""),"",J$3*'Swim&amp;Tow'!AJ10)</f>
        <v/>
      </c>
      <c r="K10" s="200" t="str">
        <f>IF(OR('Set UP'!$K10&lt;=0,'Set UP'!$F10&lt;&gt;"NS",Medley!AE10=""),"",K$3*Medley!AE10)</f>
        <v/>
      </c>
      <c r="L10" s="200" t="str">
        <f>IF(OR('Set UP'!$K10&lt;=0,'Set UP'!$F10&lt;&gt;"NS",'Manikin Carry'!AC10=""),"",L$3*'Manikin Carry'!AC10)</f>
        <v/>
      </c>
      <c r="M10" s="200" t="str">
        <f>IF(OR('Set UP'!$K10&lt;=0,'Set UP'!$F10&lt;&gt;"NS",Obstacle!AC10=""),"",M$3*Obstacle!AC10)</f>
        <v/>
      </c>
      <c r="N10" s="200" t="str">
        <f t="shared" si="0"/>
        <v/>
      </c>
      <c r="O10" s="202"/>
    </row>
    <row r="11" spans="2:15" x14ac:dyDescent="0.2">
      <c r="B11" s="106">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200" t="str">
        <f>IF(OR('Set UP'!$K11&lt;0,'Set UP'!$F11&lt;&gt;"NS"),"",F$3*'Wet Incident'!JY25)</f>
        <v/>
      </c>
      <c r="G11" s="200" t="str">
        <f>IF(OR('Set UP'!$K11&lt;0,'Set UP'!$F11&lt;&gt;"NS"),"",G$3*'Dry Incident'!JY25)</f>
        <v/>
      </c>
      <c r="H11" s="200" t="str">
        <f>IF(OR('Set UP'!$K11&lt;0,'Set UP'!$F11&lt;&gt;"NS"),"",H$3*'Extra Incident'!JY25)</f>
        <v/>
      </c>
      <c r="I11" s="200" t="str">
        <f>IF(OR('Set UP'!$K11&lt;0,'Set UP'!$F11&lt;&gt;"NS",RopeThrow!AJ11=""),"",I$3*RopeThrow!AJ11)</f>
        <v/>
      </c>
      <c r="J11" s="200" t="str">
        <f>IF(OR('Set UP'!$K11&lt;0,'Set UP'!$F11&lt;&gt;"NS",'Swim&amp;Tow'!AJ11=""),"",J$3*'Swim&amp;Tow'!AJ11)</f>
        <v/>
      </c>
      <c r="K11" s="200" t="str">
        <f>IF(OR('Set UP'!$K11&lt;=0,'Set UP'!$F11&lt;&gt;"NS",Medley!AE11=""),"",K$3*Medley!AE11)</f>
        <v/>
      </c>
      <c r="L11" s="200" t="str">
        <f>IF(OR('Set UP'!$K11&lt;=0,'Set UP'!$F11&lt;&gt;"NS",'Manikin Carry'!AC11=""),"",L$3*'Manikin Carry'!AC11)</f>
        <v/>
      </c>
      <c r="M11" s="200" t="str">
        <f>IF(OR('Set UP'!$K11&lt;=0,'Set UP'!$F11&lt;&gt;"NS",Obstacle!AC11=""),"",M$3*Obstacle!AC11)</f>
        <v/>
      </c>
      <c r="N11" s="200" t="str">
        <f t="shared" si="0"/>
        <v/>
      </c>
      <c r="O11" s="202"/>
    </row>
    <row r="12" spans="2:15" x14ac:dyDescent="0.2">
      <c r="B12" s="106">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200" t="str">
        <f>IF(OR('Set UP'!$K12&lt;0,'Set UP'!$F12&lt;&gt;"NS"),"",F$3*'Wet Incident'!JY26)</f>
        <v/>
      </c>
      <c r="G12" s="200" t="str">
        <f>IF(OR('Set UP'!$K12&lt;0,'Set UP'!$F12&lt;&gt;"NS"),"",G$3*'Dry Incident'!JY26)</f>
        <v/>
      </c>
      <c r="H12" s="200" t="str">
        <f>IF(OR('Set UP'!$K12&lt;0,'Set UP'!$F12&lt;&gt;"NS"),"",H$3*'Extra Incident'!JY26)</f>
        <v/>
      </c>
      <c r="I12" s="200" t="str">
        <f>IF(OR('Set UP'!$K12&lt;0,'Set UP'!$F12&lt;&gt;"NS",RopeThrow!AJ12=""),"",I$3*RopeThrow!AJ12)</f>
        <v/>
      </c>
      <c r="J12" s="200" t="str">
        <f>IF(OR('Set UP'!$K12&lt;0,'Set UP'!$F12&lt;&gt;"NS",'Swim&amp;Tow'!AJ12=""),"",J$3*'Swim&amp;Tow'!AJ12)</f>
        <v/>
      </c>
      <c r="K12" s="200" t="str">
        <f>IF(OR('Set UP'!$K12&lt;=0,'Set UP'!$F12&lt;&gt;"NS",Medley!AE12=""),"",K$3*Medley!AE12)</f>
        <v/>
      </c>
      <c r="L12" s="200" t="str">
        <f>IF(OR('Set UP'!$K12&lt;=0,'Set UP'!$F12&lt;&gt;"NS",'Manikin Carry'!AC12=""),"",L$3*'Manikin Carry'!AC12)</f>
        <v/>
      </c>
      <c r="M12" s="200" t="str">
        <f>IF(OR('Set UP'!$K12&lt;=0,'Set UP'!$F12&lt;&gt;"NS",Obstacle!AC12=""),"",M$3*Obstacle!AC12)</f>
        <v/>
      </c>
      <c r="N12" s="200" t="str">
        <f t="shared" si="0"/>
        <v/>
      </c>
      <c r="O12" s="202"/>
    </row>
    <row r="13" spans="2:15" x14ac:dyDescent="0.2">
      <c r="B13" s="106">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200" t="str">
        <f>IF(OR('Set UP'!$K13&lt;0,'Set UP'!$F13&lt;&gt;"NS"),"",F$3*'Wet Incident'!JY27)</f>
        <v/>
      </c>
      <c r="G13" s="200" t="str">
        <f>IF(OR('Set UP'!$K13&lt;0,'Set UP'!$F13&lt;&gt;"NS"),"",G$3*'Dry Incident'!JY27)</f>
        <v/>
      </c>
      <c r="H13" s="200" t="str">
        <f>IF(OR('Set UP'!$K13&lt;0,'Set UP'!$F13&lt;&gt;"NS"),"",H$3*'Extra Incident'!JY27)</f>
        <v/>
      </c>
      <c r="I13" s="200" t="str">
        <f>IF(OR('Set UP'!$K13&lt;0,'Set UP'!$F13&lt;&gt;"NS",RopeThrow!AJ13=""),"",I$3*RopeThrow!AJ13)</f>
        <v/>
      </c>
      <c r="J13" s="200" t="str">
        <f>IF(OR('Set UP'!$K13&lt;0,'Set UP'!$F13&lt;&gt;"NS",'Swim&amp;Tow'!AJ13=""),"",J$3*'Swim&amp;Tow'!AJ13)</f>
        <v/>
      </c>
      <c r="K13" s="200" t="str">
        <f>IF(OR('Set UP'!$K13&lt;=0,'Set UP'!$F13&lt;&gt;"NS",Medley!AE13=""),"",K$3*Medley!AE13)</f>
        <v/>
      </c>
      <c r="L13" s="200" t="str">
        <f>IF(OR('Set UP'!$K13&lt;=0,'Set UP'!$F13&lt;&gt;"NS",'Manikin Carry'!AC13=""),"",L$3*'Manikin Carry'!AC13)</f>
        <v/>
      </c>
      <c r="M13" s="200" t="str">
        <f>IF(OR('Set UP'!$K13&lt;=0,'Set UP'!$F13&lt;&gt;"NS",Obstacle!AC13=""),"",M$3*Obstacle!AC13)</f>
        <v/>
      </c>
      <c r="N13" s="200" t="str">
        <f t="shared" si="0"/>
        <v/>
      </c>
      <c r="O13" s="202"/>
    </row>
    <row r="14" spans="2:15" x14ac:dyDescent="0.2">
      <c r="B14" s="106">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200" t="str">
        <f>IF(OR('Set UP'!$K14&lt;0,'Set UP'!$F14&lt;&gt;"NS"),"",F$3*'Wet Incident'!JY28)</f>
        <v/>
      </c>
      <c r="G14" s="200" t="str">
        <f>IF(OR('Set UP'!$K14&lt;0,'Set UP'!$F14&lt;&gt;"NS"),"",G$3*'Dry Incident'!JY28)</f>
        <v/>
      </c>
      <c r="H14" s="200" t="str">
        <f>IF(OR('Set UP'!$K14&lt;0,'Set UP'!$F14&lt;&gt;"NS"),"",H$3*'Extra Incident'!JY28)</f>
        <v/>
      </c>
      <c r="I14" s="200" t="str">
        <f>IF(OR('Set UP'!$K14&lt;0,'Set UP'!$F14&lt;&gt;"NS",RopeThrow!AJ14=""),"",I$3*RopeThrow!AJ14)</f>
        <v/>
      </c>
      <c r="J14" s="200" t="str">
        <f>IF(OR('Set UP'!$K14&lt;0,'Set UP'!$F14&lt;&gt;"NS",'Swim&amp;Tow'!AJ14=""),"",J$3*'Swim&amp;Tow'!AJ14)</f>
        <v/>
      </c>
      <c r="K14" s="200" t="str">
        <f>IF(OR('Set UP'!$K14&lt;=0,'Set UP'!$F14&lt;&gt;"NS",Medley!AE14=""),"",K$3*Medley!AE14)</f>
        <v/>
      </c>
      <c r="L14" s="200" t="str">
        <f>IF(OR('Set UP'!$K14&lt;=0,'Set UP'!$F14&lt;&gt;"NS",'Manikin Carry'!AC14=""),"",L$3*'Manikin Carry'!AC14)</f>
        <v/>
      </c>
      <c r="M14" s="200" t="str">
        <f>IF(OR('Set UP'!$K14&lt;=0,'Set UP'!$F14&lt;&gt;"NS",Obstacle!AC14=""),"",M$3*Obstacle!AC14)</f>
        <v/>
      </c>
      <c r="N14" s="200" t="str">
        <f t="shared" si="0"/>
        <v/>
      </c>
      <c r="O14" s="202"/>
    </row>
    <row r="15" spans="2:15" x14ac:dyDescent="0.2">
      <c r="B15" s="106">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200" t="str">
        <f>IF(OR('Set UP'!$K15&lt;0,'Set UP'!$F15&lt;&gt;"NS"),"",F$3*'Wet Incident'!JY29)</f>
        <v/>
      </c>
      <c r="G15" s="200" t="str">
        <f>IF(OR('Set UP'!$K15&lt;0,'Set UP'!$F15&lt;&gt;"NS"),"",G$3*'Dry Incident'!JY29)</f>
        <v/>
      </c>
      <c r="H15" s="200" t="str">
        <f>IF(OR('Set UP'!$K15&lt;0,'Set UP'!$F15&lt;&gt;"NS"),"",H$3*'Extra Incident'!JY29)</f>
        <v/>
      </c>
      <c r="I15" s="200" t="str">
        <f>IF(OR('Set UP'!$K15&lt;0,'Set UP'!$F15&lt;&gt;"NS",RopeThrow!AJ15=""),"",I$3*RopeThrow!AJ15)</f>
        <v/>
      </c>
      <c r="J15" s="200" t="str">
        <f>IF(OR('Set UP'!$K15&lt;0,'Set UP'!$F15&lt;&gt;"NS",'Swim&amp;Tow'!AJ15=""),"",J$3*'Swim&amp;Tow'!AJ15)</f>
        <v/>
      </c>
      <c r="K15" s="200" t="str">
        <f>IF(OR('Set UP'!$K15&lt;=0,'Set UP'!$F15&lt;&gt;"NS",Medley!AE15=""),"",K$3*Medley!AE15)</f>
        <v/>
      </c>
      <c r="L15" s="200" t="str">
        <f>IF(OR('Set UP'!$K15&lt;=0,'Set UP'!$F15&lt;&gt;"NS",'Manikin Carry'!AC15=""),"",L$3*'Manikin Carry'!AC15)</f>
        <v/>
      </c>
      <c r="M15" s="200" t="str">
        <f>IF(OR('Set UP'!$K15&lt;=0,'Set UP'!$F15&lt;&gt;"NS",Obstacle!AC15=""),"",M$3*Obstacle!AC15)</f>
        <v/>
      </c>
      <c r="N15" s="200" t="str">
        <f t="shared" si="0"/>
        <v/>
      </c>
      <c r="O15" s="202"/>
    </row>
    <row r="16" spans="2:15" x14ac:dyDescent="0.2">
      <c r="B16" s="106">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200" t="str">
        <f>IF(OR('Set UP'!$K16&lt;0,'Set UP'!$F16&lt;&gt;"NS"),"",F$3*'Wet Incident'!JY30)</f>
        <v/>
      </c>
      <c r="G16" s="200" t="str">
        <f>IF(OR('Set UP'!$K16&lt;0,'Set UP'!$F16&lt;&gt;"NS"),"",G$3*'Dry Incident'!JY30)</f>
        <v/>
      </c>
      <c r="H16" s="200" t="str">
        <f>IF(OR('Set UP'!$K16&lt;0,'Set UP'!$F16&lt;&gt;"NS"),"",H$3*'Extra Incident'!JY30)</f>
        <v/>
      </c>
      <c r="I16" s="200" t="str">
        <f>IF(OR('Set UP'!$K16&lt;0,'Set UP'!$F16&lt;&gt;"NS",RopeThrow!AJ16=""),"",I$3*RopeThrow!AJ16)</f>
        <v/>
      </c>
      <c r="J16" s="200" t="str">
        <f>IF(OR('Set UP'!$K16&lt;0,'Set UP'!$F16&lt;&gt;"NS",'Swim&amp;Tow'!AJ16=""),"",J$3*'Swim&amp;Tow'!AJ16)</f>
        <v/>
      </c>
      <c r="K16" s="200" t="str">
        <f>IF(OR('Set UP'!$K16&lt;=0,'Set UP'!$F16&lt;&gt;"NS",Medley!AE16=""),"",K$3*Medley!AE16)</f>
        <v/>
      </c>
      <c r="L16" s="200" t="str">
        <f>IF(OR('Set UP'!$K16&lt;=0,'Set UP'!$F16&lt;&gt;"NS",'Manikin Carry'!AC16=""),"",L$3*'Manikin Carry'!AC16)</f>
        <v/>
      </c>
      <c r="M16" s="200" t="str">
        <f>IF(OR('Set UP'!$K16&lt;=0,'Set UP'!$F16&lt;&gt;"NS",Obstacle!AC16=""),"",M$3*Obstacle!AC16)</f>
        <v/>
      </c>
      <c r="N16" s="200" t="str">
        <f t="shared" si="0"/>
        <v/>
      </c>
      <c r="O16" s="202"/>
    </row>
    <row r="17" spans="2:15" x14ac:dyDescent="0.2">
      <c r="B17" s="106">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200" t="str">
        <f>IF(OR('Set UP'!$K17&lt;0,'Set UP'!$F17&lt;&gt;"NS"),"",F$3*'Wet Incident'!JY31)</f>
        <v/>
      </c>
      <c r="G17" s="200" t="str">
        <f>IF(OR('Set UP'!$K17&lt;0,'Set UP'!$F17&lt;&gt;"NS"),"",G$3*'Dry Incident'!JY31)</f>
        <v/>
      </c>
      <c r="H17" s="200" t="str">
        <f>IF(OR('Set UP'!$K17&lt;0,'Set UP'!$F17&lt;&gt;"NS"),"",H$3*'Extra Incident'!JY31)</f>
        <v/>
      </c>
      <c r="I17" s="200" t="str">
        <f>IF(OR('Set UP'!$K17&lt;0,'Set UP'!$F17&lt;&gt;"NS",RopeThrow!AJ17=""),"",I$3*RopeThrow!AJ17)</f>
        <v/>
      </c>
      <c r="J17" s="200" t="str">
        <f>IF(OR('Set UP'!$K17&lt;0,'Set UP'!$F17&lt;&gt;"NS",'Swim&amp;Tow'!AJ17=""),"",J$3*'Swim&amp;Tow'!AJ17)</f>
        <v/>
      </c>
      <c r="K17" s="200" t="str">
        <f>IF(OR('Set UP'!$K17&lt;=0,'Set UP'!$F17&lt;&gt;"NS",Medley!AE17=""),"",K$3*Medley!AE17)</f>
        <v/>
      </c>
      <c r="L17" s="200" t="str">
        <f>IF(OR('Set UP'!$K17&lt;=0,'Set UP'!$F17&lt;&gt;"NS",'Manikin Carry'!AC17=""),"",L$3*'Manikin Carry'!AC17)</f>
        <v/>
      </c>
      <c r="M17" s="200" t="str">
        <f>IF(OR('Set UP'!$K17&lt;=0,'Set UP'!$F17&lt;&gt;"NS",Obstacle!AC17=""),"",M$3*Obstacle!AC17)</f>
        <v/>
      </c>
      <c r="N17" s="200" t="str">
        <f t="shared" si="0"/>
        <v/>
      </c>
      <c r="O17" s="202"/>
    </row>
    <row r="18" spans="2:15" x14ac:dyDescent="0.2">
      <c r="B18" s="106">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200" t="str">
        <f>IF(OR('Set UP'!$K18&lt;0,'Set UP'!$F18&lt;&gt;"NS"),"",F$3*'Wet Incident'!JY32)</f>
        <v/>
      </c>
      <c r="G18" s="200" t="str">
        <f>IF(OR('Set UP'!$K18&lt;0,'Set UP'!$F18&lt;&gt;"NS"),"",G$3*'Dry Incident'!JY32)</f>
        <v/>
      </c>
      <c r="H18" s="200" t="str">
        <f>IF(OR('Set UP'!$K18&lt;0,'Set UP'!$F18&lt;&gt;"NS"),"",H$3*'Extra Incident'!JY32)</f>
        <v/>
      </c>
      <c r="I18" s="200" t="str">
        <f>IF(OR('Set UP'!$K18&lt;0,'Set UP'!$F18&lt;&gt;"NS",RopeThrow!AJ18=""),"",I$3*RopeThrow!AJ18)</f>
        <v/>
      </c>
      <c r="J18" s="200" t="str">
        <f>IF(OR('Set UP'!$K18&lt;0,'Set UP'!$F18&lt;&gt;"NS",'Swim&amp;Tow'!AJ18=""),"",J$3*'Swim&amp;Tow'!AJ18)</f>
        <v/>
      </c>
      <c r="K18" s="200" t="str">
        <f>IF(OR('Set UP'!$K18&lt;=0,'Set UP'!$F18&lt;&gt;"NS",Medley!AE18=""),"",K$3*Medley!AE18)</f>
        <v/>
      </c>
      <c r="L18" s="200" t="str">
        <f>IF(OR('Set UP'!$K18&lt;=0,'Set UP'!$F18&lt;&gt;"NS",'Manikin Carry'!AC18=""),"",L$3*'Manikin Carry'!AC18)</f>
        <v/>
      </c>
      <c r="M18" s="200" t="str">
        <f>IF(OR('Set UP'!$K18&lt;=0,'Set UP'!$F18&lt;&gt;"NS",Obstacle!AC18=""),"",M$3*Obstacle!AC18)</f>
        <v/>
      </c>
      <c r="N18" s="200" t="str">
        <f t="shared" si="0"/>
        <v/>
      </c>
      <c r="O18" s="202"/>
    </row>
    <row r="19" spans="2:15" x14ac:dyDescent="0.2">
      <c r="B19" s="106">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200" t="str">
        <f>IF(OR('Set UP'!$K19&lt;0,'Set UP'!$F19&lt;&gt;"NS"),"",F$3*'Wet Incident'!JY33)</f>
        <v/>
      </c>
      <c r="G19" s="200" t="str">
        <f>IF(OR('Set UP'!$K19&lt;0,'Set UP'!$F19&lt;&gt;"NS"),"",G$3*'Dry Incident'!JY33)</f>
        <v/>
      </c>
      <c r="H19" s="200" t="str">
        <f>IF(OR('Set UP'!$K19&lt;0,'Set UP'!$F19&lt;&gt;"NS"),"",H$3*'Extra Incident'!JY33)</f>
        <v/>
      </c>
      <c r="I19" s="200" t="str">
        <f>IF(OR('Set UP'!$K19&lt;0,'Set UP'!$F19&lt;&gt;"NS",RopeThrow!AJ19=""),"",I$3*RopeThrow!AJ19)</f>
        <v/>
      </c>
      <c r="J19" s="200" t="str">
        <f>IF(OR('Set UP'!$K19&lt;0,'Set UP'!$F19&lt;&gt;"NS",'Swim&amp;Tow'!AJ19=""),"",J$3*'Swim&amp;Tow'!AJ19)</f>
        <v/>
      </c>
      <c r="K19" s="200" t="str">
        <f>IF(OR('Set UP'!$K19&lt;=0,'Set UP'!$F19&lt;&gt;"NS",Medley!AE19=""),"",K$3*Medley!AE19)</f>
        <v/>
      </c>
      <c r="L19" s="200" t="str">
        <f>IF(OR('Set UP'!$K19&lt;=0,'Set UP'!$F19&lt;&gt;"NS",'Manikin Carry'!AC19=""),"",L$3*'Manikin Carry'!AC19)</f>
        <v/>
      </c>
      <c r="M19" s="200" t="str">
        <f>IF(OR('Set UP'!$K19&lt;=0,'Set UP'!$F19&lt;&gt;"NS",Obstacle!AC19=""),"",M$3*Obstacle!AC19)</f>
        <v/>
      </c>
      <c r="N19" s="200" t="str">
        <f t="shared" si="0"/>
        <v/>
      </c>
      <c r="O19" s="202"/>
    </row>
    <row r="20" spans="2:15" x14ac:dyDescent="0.2">
      <c r="B20" s="106">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200" t="str">
        <f>IF(OR('Set UP'!$K20&lt;0,'Set UP'!$F20&lt;&gt;"NS"),"",F$3*'Wet Incident'!JY34)</f>
        <v/>
      </c>
      <c r="G20" s="200" t="str">
        <f>IF(OR('Set UP'!$K20&lt;0,'Set UP'!$F20&lt;&gt;"NS"),"",G$3*'Dry Incident'!JY34)</f>
        <v/>
      </c>
      <c r="H20" s="200" t="str">
        <f>IF(OR('Set UP'!$K20&lt;0,'Set UP'!$F20&lt;&gt;"NS"),"",H$3*'Extra Incident'!JY34)</f>
        <v/>
      </c>
      <c r="I20" s="200" t="str">
        <f>IF(OR('Set UP'!$K20&lt;0,'Set UP'!$F20&lt;&gt;"NS",RopeThrow!AJ20=""),"",I$3*RopeThrow!AJ20)</f>
        <v/>
      </c>
      <c r="J20" s="200" t="str">
        <f>IF(OR('Set UP'!$K20&lt;0,'Set UP'!$F20&lt;&gt;"NS",'Swim&amp;Tow'!AJ20=""),"",J$3*'Swim&amp;Tow'!AJ20)</f>
        <v/>
      </c>
      <c r="K20" s="200" t="str">
        <f>IF(OR('Set UP'!$K20&lt;=0,'Set UP'!$F20&lt;&gt;"NS",Medley!AE20=""),"",K$3*Medley!AE20)</f>
        <v/>
      </c>
      <c r="L20" s="200" t="str">
        <f>IF(OR('Set UP'!$K20&lt;=0,'Set UP'!$F20&lt;&gt;"NS",'Manikin Carry'!AC20=""),"",L$3*'Manikin Carry'!AC20)</f>
        <v/>
      </c>
      <c r="M20" s="200" t="str">
        <f>IF(OR('Set UP'!$K20&lt;=0,'Set UP'!$F20&lt;&gt;"NS",Obstacle!AC20=""),"",M$3*Obstacle!AC20)</f>
        <v/>
      </c>
      <c r="N20" s="200" t="str">
        <f t="shared" si="0"/>
        <v/>
      </c>
      <c r="O20" s="202"/>
    </row>
    <row r="21" spans="2:15" x14ac:dyDescent="0.2">
      <c r="B21" s="106">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200" t="str">
        <f>IF(OR('Set UP'!$K21&lt;0,'Set UP'!$F21&lt;&gt;"NS"),"",F$3*'Wet Incident'!JY35)</f>
        <v/>
      </c>
      <c r="G21" s="200" t="str">
        <f>IF(OR('Set UP'!$K21&lt;0,'Set UP'!$F21&lt;&gt;"NS"),"",G$3*'Dry Incident'!JY35)</f>
        <v/>
      </c>
      <c r="H21" s="200" t="str">
        <f>IF(OR('Set UP'!$K21&lt;0,'Set UP'!$F21&lt;&gt;"NS"),"",H$3*'Extra Incident'!JY35)</f>
        <v/>
      </c>
      <c r="I21" s="200" t="str">
        <f>IF(OR('Set UP'!$K21&lt;0,'Set UP'!$F21&lt;&gt;"NS",RopeThrow!AJ21=""),"",I$3*RopeThrow!AJ21)</f>
        <v/>
      </c>
      <c r="J21" s="200" t="str">
        <f>IF(OR('Set UP'!$K21&lt;0,'Set UP'!$F21&lt;&gt;"NS",'Swim&amp;Tow'!AJ21=""),"",J$3*'Swim&amp;Tow'!AJ21)</f>
        <v/>
      </c>
      <c r="K21" s="200" t="str">
        <f>IF(OR('Set UP'!$K21&lt;=0,'Set UP'!$F21&lt;&gt;"NS",Medley!AE21=""),"",K$3*Medley!AE21)</f>
        <v/>
      </c>
      <c r="L21" s="200" t="str">
        <f>IF(OR('Set UP'!$K21&lt;=0,'Set UP'!$F21&lt;&gt;"NS",'Manikin Carry'!AC21=""),"",L$3*'Manikin Carry'!AC21)</f>
        <v/>
      </c>
      <c r="M21" s="200" t="str">
        <f>IF(OR('Set UP'!$K21&lt;=0,'Set UP'!$F21&lt;&gt;"NS",Obstacle!AC21=""),"",M$3*Obstacle!AC21)</f>
        <v/>
      </c>
      <c r="N21" s="200" t="str">
        <f t="shared" si="0"/>
        <v/>
      </c>
      <c r="O21" s="202"/>
    </row>
    <row r="22" spans="2:15" x14ac:dyDescent="0.2">
      <c r="B22" s="106">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200" t="str">
        <f>IF(OR('Set UP'!$K22&lt;0,'Set UP'!$F22&lt;&gt;"NS"),"",F$3*'Wet Incident'!JY36)</f>
        <v/>
      </c>
      <c r="G22" s="200" t="str">
        <f>IF(OR('Set UP'!$K22&lt;0,'Set UP'!$F22&lt;&gt;"NS"),"",G$3*'Dry Incident'!JY36)</f>
        <v/>
      </c>
      <c r="H22" s="200" t="str">
        <f>IF(OR('Set UP'!$K22&lt;0,'Set UP'!$F22&lt;&gt;"NS"),"",H$3*'Extra Incident'!JY36)</f>
        <v/>
      </c>
      <c r="I22" s="200" t="str">
        <f>IF(OR('Set UP'!$K22&lt;0,'Set UP'!$F22&lt;&gt;"NS",RopeThrow!AJ22=""),"",I$3*RopeThrow!AJ22)</f>
        <v/>
      </c>
      <c r="J22" s="200" t="str">
        <f>IF(OR('Set UP'!$K22&lt;0,'Set UP'!$F22&lt;&gt;"NS",'Swim&amp;Tow'!AJ22=""),"",J$3*'Swim&amp;Tow'!AJ22)</f>
        <v/>
      </c>
      <c r="K22" s="200" t="str">
        <f>IF(OR('Set UP'!$K22&lt;=0,'Set UP'!$F22&lt;&gt;"NS",Medley!AE22=""),"",K$3*Medley!AE22)</f>
        <v/>
      </c>
      <c r="L22" s="200" t="str">
        <f>IF(OR('Set UP'!$K22&lt;=0,'Set UP'!$F22&lt;&gt;"NS",'Manikin Carry'!AC22=""),"",L$3*'Manikin Carry'!AC22)</f>
        <v/>
      </c>
      <c r="M22" s="200" t="str">
        <f>IF(OR('Set UP'!$K22&lt;=0,'Set UP'!$F22&lt;&gt;"NS",Obstacle!AC22=""),"",M$3*Obstacle!AC22)</f>
        <v/>
      </c>
      <c r="N22" s="200" t="str">
        <f t="shared" si="0"/>
        <v/>
      </c>
      <c r="O22" s="202"/>
    </row>
    <row r="23" spans="2:15" x14ac:dyDescent="0.2">
      <c r="B23" s="106">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200" t="str">
        <f>IF(OR('Set UP'!$K23&lt;0,'Set UP'!$F23&lt;&gt;"NS"),"",F$3*'Wet Incident'!JY37)</f>
        <v/>
      </c>
      <c r="G23" s="200" t="str">
        <f>IF(OR('Set UP'!$K23&lt;0,'Set UP'!$F23&lt;&gt;"NS"),"",G$3*'Dry Incident'!JY37)</f>
        <v/>
      </c>
      <c r="H23" s="200" t="str">
        <f>IF(OR('Set UP'!$K23&lt;0,'Set UP'!$F23&lt;&gt;"NS"),"",H$3*'Extra Incident'!JY37)</f>
        <v/>
      </c>
      <c r="I23" s="200" t="str">
        <f>IF(OR('Set UP'!$K23&lt;0,'Set UP'!$F23&lt;&gt;"NS",RopeThrow!AJ23=""),"",I$3*RopeThrow!AJ23)</f>
        <v/>
      </c>
      <c r="J23" s="200" t="str">
        <f>IF(OR('Set UP'!$K23&lt;0,'Set UP'!$F23&lt;&gt;"NS",'Swim&amp;Tow'!AJ23=""),"",J$3*'Swim&amp;Tow'!AJ23)</f>
        <v/>
      </c>
      <c r="K23" s="200" t="str">
        <f>IF(OR('Set UP'!$K23&lt;=0,'Set UP'!$F23&lt;&gt;"NS",Medley!AE23=""),"",K$3*Medley!AE23)</f>
        <v/>
      </c>
      <c r="L23" s="200" t="str">
        <f>IF(OR('Set UP'!$K23&lt;=0,'Set UP'!$F23&lt;&gt;"NS",'Manikin Carry'!AC23=""),"",L$3*'Manikin Carry'!AC23)</f>
        <v/>
      </c>
      <c r="M23" s="200" t="str">
        <f>IF(OR('Set UP'!$K23&lt;=0,'Set UP'!$F23&lt;&gt;"NS",Obstacle!AC23=""),"",M$3*Obstacle!AC23)</f>
        <v/>
      </c>
      <c r="N23" s="200" t="str">
        <f t="shared" si="0"/>
        <v/>
      </c>
      <c r="O23" s="202"/>
    </row>
    <row r="24" spans="2:15" x14ac:dyDescent="0.2">
      <c r="B24" s="106">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200" t="str">
        <f>IF(OR('Set UP'!$K24&lt;0,'Set UP'!$F24&lt;&gt;"NS"),"",F$3*'Wet Incident'!JY38)</f>
        <v/>
      </c>
      <c r="G24" s="200" t="str">
        <f>IF(OR('Set UP'!$K24&lt;0,'Set UP'!$F24&lt;&gt;"NS"),"",G$3*'Dry Incident'!JY38)</f>
        <v/>
      </c>
      <c r="H24" s="200" t="str">
        <f>IF(OR('Set UP'!$K24&lt;0,'Set UP'!$F24&lt;&gt;"NS"),"",H$3*'Extra Incident'!JY38)</f>
        <v/>
      </c>
      <c r="I24" s="200" t="str">
        <f>IF(OR('Set UP'!$K24&lt;0,'Set UP'!$F24&lt;&gt;"NS",RopeThrow!AJ24=""),"",I$3*RopeThrow!AJ24)</f>
        <v/>
      </c>
      <c r="J24" s="200" t="str">
        <f>IF(OR('Set UP'!$K24&lt;0,'Set UP'!$F24&lt;&gt;"NS",'Swim&amp;Tow'!AJ24=""),"",J$3*'Swim&amp;Tow'!AJ24)</f>
        <v/>
      </c>
      <c r="K24" s="200" t="str">
        <f>IF(OR('Set UP'!$K24&lt;=0,'Set UP'!$F24&lt;&gt;"NS",Medley!AE24=""),"",K$3*Medley!AE24)</f>
        <v/>
      </c>
      <c r="L24" s="200" t="str">
        <f>IF(OR('Set UP'!$K24&lt;=0,'Set UP'!$F24&lt;&gt;"NS",'Manikin Carry'!AC24=""),"",L$3*'Manikin Carry'!AC24)</f>
        <v/>
      </c>
      <c r="M24" s="200" t="str">
        <f>IF(OR('Set UP'!$K24&lt;=0,'Set UP'!$F24&lt;&gt;"NS",Obstacle!AC24=""),"",M$3*Obstacle!AC24)</f>
        <v/>
      </c>
      <c r="N24" s="200" t="str">
        <f t="shared" si="0"/>
        <v/>
      </c>
      <c r="O24" s="202"/>
    </row>
    <row r="25" spans="2:15" x14ac:dyDescent="0.2">
      <c r="B25" s="106">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200" t="str">
        <f>IF(OR('Set UP'!$K25&lt;0,'Set UP'!$F25&lt;&gt;"NS"),"",F$3*'Wet Incident'!JY39)</f>
        <v/>
      </c>
      <c r="G25" s="200" t="str">
        <f>IF(OR('Set UP'!$K25&lt;0,'Set UP'!$F25&lt;&gt;"NS"),"",G$3*'Dry Incident'!JY39)</f>
        <v/>
      </c>
      <c r="H25" s="200" t="str">
        <f>IF(OR('Set UP'!$K25&lt;0,'Set UP'!$F25&lt;&gt;"NS"),"",H$3*'Extra Incident'!JY39)</f>
        <v/>
      </c>
      <c r="I25" s="200" t="str">
        <f>IF(OR('Set UP'!$K25&lt;0,'Set UP'!$F25&lt;&gt;"NS",RopeThrow!AJ25=""),"",I$3*RopeThrow!AJ25)</f>
        <v/>
      </c>
      <c r="J25" s="200" t="str">
        <f>IF(OR('Set UP'!$K25&lt;0,'Set UP'!$F25&lt;&gt;"NS",'Swim&amp;Tow'!AJ25=""),"",J$3*'Swim&amp;Tow'!AJ25)</f>
        <v/>
      </c>
      <c r="K25" s="200" t="str">
        <f>IF(OR('Set UP'!$K25&lt;=0,'Set UP'!$F25&lt;&gt;"NS",Medley!AE25=""),"",K$3*Medley!AE25)</f>
        <v/>
      </c>
      <c r="L25" s="200" t="str">
        <f>IF(OR('Set UP'!$K25&lt;=0,'Set UP'!$F25&lt;&gt;"NS",'Manikin Carry'!AC25=""),"",L$3*'Manikin Carry'!AC25)</f>
        <v/>
      </c>
      <c r="M25" s="200" t="str">
        <f>IF(OR('Set UP'!$K25&lt;=0,'Set UP'!$F25&lt;&gt;"NS",Obstacle!AC25=""),"",M$3*Obstacle!AC25)</f>
        <v/>
      </c>
      <c r="N25" s="200" t="str">
        <f t="shared" si="0"/>
        <v/>
      </c>
      <c r="O25" s="202"/>
    </row>
    <row r="26" spans="2:15" x14ac:dyDescent="0.2">
      <c r="B26" s="106">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200" t="str">
        <f>IF(OR('Set UP'!$K26&lt;0,'Set UP'!$F26&lt;&gt;"NS"),"",F$3*'Wet Incident'!JY40)</f>
        <v/>
      </c>
      <c r="G26" s="200" t="str">
        <f>IF(OR('Set UP'!$K26&lt;0,'Set UP'!$F26&lt;&gt;"NS"),"",G$3*'Dry Incident'!JY40)</f>
        <v/>
      </c>
      <c r="H26" s="200" t="str">
        <f>IF(OR('Set UP'!$K26&lt;0,'Set UP'!$F26&lt;&gt;"NS"),"",H$3*'Extra Incident'!JY40)</f>
        <v/>
      </c>
      <c r="I26" s="200" t="str">
        <f>IF(OR('Set UP'!$K26&lt;0,'Set UP'!$F26&lt;&gt;"NS",RopeThrow!AJ26=""),"",I$3*RopeThrow!AJ26)</f>
        <v/>
      </c>
      <c r="J26" s="200" t="str">
        <f>IF(OR('Set UP'!$K26&lt;0,'Set UP'!$F26&lt;&gt;"NS",'Swim&amp;Tow'!AJ26=""),"",J$3*'Swim&amp;Tow'!AJ26)</f>
        <v/>
      </c>
      <c r="K26" s="200" t="str">
        <f>IF(OR('Set UP'!$K26&lt;=0,'Set UP'!$F26&lt;&gt;"NS",Medley!AE26=""),"",K$3*Medley!AE26)</f>
        <v/>
      </c>
      <c r="L26" s="200" t="str">
        <f>IF(OR('Set UP'!$K26&lt;=0,'Set UP'!$F26&lt;&gt;"NS",'Manikin Carry'!AC26=""),"",L$3*'Manikin Carry'!AC26)</f>
        <v/>
      </c>
      <c r="M26" s="200" t="str">
        <f>IF(OR('Set UP'!$K26&lt;=0,'Set UP'!$F26&lt;&gt;"NS",Obstacle!AC26=""),"",M$3*Obstacle!AC26)</f>
        <v/>
      </c>
      <c r="N26" s="200" t="str">
        <f t="shared" si="0"/>
        <v/>
      </c>
      <c r="O26" s="202"/>
    </row>
    <row r="27" spans="2:15" x14ac:dyDescent="0.2">
      <c r="B27" s="106">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200" t="str">
        <f>IF(OR('Set UP'!$K27&lt;0,'Set UP'!$F27&lt;&gt;"NS"),"",F$3*'Wet Incident'!JY41)</f>
        <v/>
      </c>
      <c r="G27" s="200" t="str">
        <f>IF(OR('Set UP'!$K27&lt;0,'Set UP'!$F27&lt;&gt;"NS"),"",G$3*'Dry Incident'!JY41)</f>
        <v/>
      </c>
      <c r="H27" s="200" t="str">
        <f>IF(OR('Set UP'!$K27&lt;0,'Set UP'!$F27&lt;&gt;"NS"),"",H$3*'Extra Incident'!JY41)</f>
        <v/>
      </c>
      <c r="I27" s="200" t="str">
        <f>IF(OR('Set UP'!$K27&lt;0,'Set UP'!$F27&lt;&gt;"NS",RopeThrow!AJ27=""),"",I$3*RopeThrow!AJ27)</f>
        <v/>
      </c>
      <c r="J27" s="200" t="str">
        <f>IF(OR('Set UP'!$K27&lt;0,'Set UP'!$F27&lt;&gt;"NS",'Swim&amp;Tow'!AJ27=""),"",J$3*'Swim&amp;Tow'!AJ27)</f>
        <v/>
      </c>
      <c r="K27" s="200" t="str">
        <f>IF(OR('Set UP'!$K27&lt;=0,'Set UP'!$F27&lt;&gt;"NS",Medley!AE27=""),"",K$3*Medley!AE27)</f>
        <v/>
      </c>
      <c r="L27" s="200" t="str">
        <f>IF(OR('Set UP'!$K27&lt;=0,'Set UP'!$F27&lt;&gt;"NS",'Manikin Carry'!AC27=""),"",L$3*'Manikin Carry'!AC27)</f>
        <v/>
      </c>
      <c r="M27" s="200" t="str">
        <f>IF(OR('Set UP'!$K27&lt;=0,'Set UP'!$F27&lt;&gt;"NS",Obstacle!AC27=""),"",M$3*Obstacle!AC27)</f>
        <v/>
      </c>
      <c r="N27" s="200" t="str">
        <f t="shared" si="0"/>
        <v/>
      </c>
      <c r="O27" s="202"/>
    </row>
    <row r="28" spans="2:15" x14ac:dyDescent="0.2">
      <c r="B28" s="106">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200" t="str">
        <f>IF(OR('Set UP'!$K28&lt;0,'Set UP'!$F28&lt;&gt;"NS"),"",F$3*'Wet Incident'!JY42)</f>
        <v/>
      </c>
      <c r="G28" s="200" t="str">
        <f>IF(OR('Set UP'!$K28&lt;0,'Set UP'!$F28&lt;&gt;"NS"),"",G$3*'Dry Incident'!JY42)</f>
        <v/>
      </c>
      <c r="H28" s="200" t="str">
        <f>IF(OR('Set UP'!$K28&lt;0,'Set UP'!$F28&lt;&gt;"NS"),"",H$3*'Extra Incident'!JY42)</f>
        <v/>
      </c>
      <c r="I28" s="200" t="str">
        <f>IF(OR('Set UP'!$K28&lt;0,'Set UP'!$F28&lt;&gt;"NS",RopeThrow!AJ28=""),"",I$3*RopeThrow!AJ28)</f>
        <v/>
      </c>
      <c r="J28" s="200" t="str">
        <f>IF(OR('Set UP'!$K28&lt;0,'Set UP'!$F28&lt;&gt;"NS",'Swim&amp;Tow'!AJ28=""),"",J$3*'Swim&amp;Tow'!AJ28)</f>
        <v/>
      </c>
      <c r="K28" s="200" t="str">
        <f>IF(OR('Set UP'!$K28&lt;=0,'Set UP'!$F28&lt;&gt;"NS",Medley!AE28=""),"",K$3*Medley!AE28)</f>
        <v/>
      </c>
      <c r="L28" s="200" t="str">
        <f>IF(OR('Set UP'!$K28&lt;=0,'Set UP'!$F28&lt;&gt;"NS",'Manikin Carry'!AC28=""),"",L$3*'Manikin Carry'!AC28)</f>
        <v/>
      </c>
      <c r="M28" s="200" t="str">
        <f>IF(OR('Set UP'!$K28&lt;=0,'Set UP'!$F28&lt;&gt;"NS",Obstacle!AC28=""),"",M$3*Obstacle!AC28)</f>
        <v/>
      </c>
      <c r="N28" s="200" t="str">
        <f t="shared" si="0"/>
        <v/>
      </c>
      <c r="O28" s="202"/>
    </row>
    <row r="29" spans="2:15" x14ac:dyDescent="0.2">
      <c r="B29" s="106">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200" t="str">
        <f>IF(OR('Set UP'!$K29&lt;0,'Set UP'!$F29&lt;&gt;"NS"),"",F$3*'Wet Incident'!JY43)</f>
        <v/>
      </c>
      <c r="G29" s="200" t="str">
        <f>IF(OR('Set UP'!$K29&lt;0,'Set UP'!$F29&lt;&gt;"NS"),"",G$3*'Dry Incident'!JY43)</f>
        <v/>
      </c>
      <c r="H29" s="200" t="str">
        <f>IF(OR('Set UP'!$K29&lt;0,'Set UP'!$F29&lt;&gt;"NS"),"",H$3*'Extra Incident'!JY43)</f>
        <v/>
      </c>
      <c r="I29" s="200" t="str">
        <f>IF(OR('Set UP'!$K29&lt;0,'Set UP'!$F29&lt;&gt;"NS",RopeThrow!AJ29=""),"",I$3*RopeThrow!AJ29)</f>
        <v/>
      </c>
      <c r="J29" s="200" t="str">
        <f>IF(OR('Set UP'!$K29&lt;0,'Set UP'!$F29&lt;&gt;"NS",'Swim&amp;Tow'!AJ29=""),"",J$3*'Swim&amp;Tow'!AJ29)</f>
        <v/>
      </c>
      <c r="K29" s="200" t="str">
        <f>IF(OR('Set UP'!$K29&lt;=0,'Set UP'!$F29&lt;&gt;"NS",Medley!AE29=""),"",K$3*Medley!AE29)</f>
        <v/>
      </c>
      <c r="L29" s="200" t="str">
        <f>IF(OR('Set UP'!$K29&lt;=0,'Set UP'!$F29&lt;&gt;"NS",'Manikin Carry'!AC29=""),"",L$3*'Manikin Carry'!AC29)</f>
        <v/>
      </c>
      <c r="M29" s="200" t="str">
        <f>IF(OR('Set UP'!$K29&lt;=0,'Set UP'!$F29&lt;&gt;"NS",Obstacle!AC29=""),"",M$3*Obstacle!AC29)</f>
        <v/>
      </c>
      <c r="N29" s="200" t="str">
        <f t="shared" si="0"/>
        <v/>
      </c>
      <c r="O29" s="202"/>
    </row>
    <row r="30" spans="2:15" x14ac:dyDescent="0.2">
      <c r="B30" s="106">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200" t="str">
        <f>IF(OR('Set UP'!$K30&lt;0,'Set UP'!$F30&lt;&gt;"NS"),"",F$3*'Wet Incident'!JY44)</f>
        <v/>
      </c>
      <c r="G30" s="200" t="str">
        <f>IF(OR('Set UP'!$K30&lt;0,'Set UP'!$F30&lt;&gt;"NS"),"",G$3*'Dry Incident'!JY44)</f>
        <v/>
      </c>
      <c r="H30" s="200" t="str">
        <f>IF(OR('Set UP'!$K30&lt;0,'Set UP'!$F30&lt;&gt;"NS"),"",H$3*'Extra Incident'!JY44)</f>
        <v/>
      </c>
      <c r="I30" s="200" t="str">
        <f>IF(OR('Set UP'!$K30&lt;0,'Set UP'!$F30&lt;&gt;"NS",RopeThrow!AJ30=""),"",I$3*RopeThrow!AJ30)</f>
        <v/>
      </c>
      <c r="J30" s="200" t="str">
        <f>IF(OR('Set UP'!$K30&lt;0,'Set UP'!$F30&lt;&gt;"NS",'Swim&amp;Tow'!AJ30=""),"",J$3*'Swim&amp;Tow'!AJ30)</f>
        <v/>
      </c>
      <c r="K30" s="200" t="str">
        <f>IF(OR('Set UP'!$K30&lt;=0,'Set UP'!$F30&lt;&gt;"NS",Medley!AE30=""),"",K$3*Medley!AE30)</f>
        <v/>
      </c>
      <c r="L30" s="200" t="str">
        <f>IF(OR('Set UP'!$K30&lt;=0,'Set UP'!$F30&lt;&gt;"NS",'Manikin Carry'!AC30=""),"",L$3*'Manikin Carry'!AC30)</f>
        <v/>
      </c>
      <c r="M30" s="200" t="str">
        <f>IF(OR('Set UP'!$K30&lt;=0,'Set UP'!$F30&lt;&gt;"NS",Obstacle!AC30=""),"",M$3*Obstacle!AC30)</f>
        <v/>
      </c>
      <c r="N30" s="200" t="str">
        <f t="shared" si="0"/>
        <v/>
      </c>
      <c r="O30" s="202"/>
    </row>
    <row r="31" spans="2:15" x14ac:dyDescent="0.2">
      <c r="B31" s="106">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200" t="str">
        <f>IF(OR('Set UP'!$K31&lt;0,'Set UP'!$F31&lt;&gt;"NS"),"",F$3*'Wet Incident'!JY45)</f>
        <v/>
      </c>
      <c r="G31" s="200" t="str">
        <f>IF(OR('Set UP'!$K31&lt;0,'Set UP'!$F31&lt;&gt;"NS"),"",G$3*'Dry Incident'!JY45)</f>
        <v/>
      </c>
      <c r="H31" s="200" t="str">
        <f>IF(OR('Set UP'!$K31&lt;0,'Set UP'!$F31&lt;&gt;"NS"),"",H$3*'Extra Incident'!JY45)</f>
        <v/>
      </c>
      <c r="I31" s="200" t="str">
        <f>IF(OR('Set UP'!$K31&lt;0,'Set UP'!$F31&lt;&gt;"NS",RopeThrow!AJ31=""),"",I$3*RopeThrow!AJ31)</f>
        <v/>
      </c>
      <c r="J31" s="200" t="str">
        <f>IF(OR('Set UP'!$K31&lt;0,'Set UP'!$F31&lt;&gt;"NS",'Swim&amp;Tow'!AJ31=""),"",J$3*'Swim&amp;Tow'!AJ31)</f>
        <v/>
      </c>
      <c r="K31" s="200" t="str">
        <f>IF(OR('Set UP'!$K31&lt;=0,'Set UP'!$F31&lt;&gt;"NS",Medley!AE31=""),"",K$3*Medley!AE31)</f>
        <v/>
      </c>
      <c r="L31" s="200" t="str">
        <f>IF(OR('Set UP'!$K31&lt;=0,'Set UP'!$F31&lt;&gt;"NS",'Manikin Carry'!AC31=""),"",L$3*'Manikin Carry'!AC31)</f>
        <v/>
      </c>
      <c r="M31" s="200" t="str">
        <f>IF(OR('Set UP'!$K31&lt;=0,'Set UP'!$F31&lt;&gt;"NS",Obstacle!AC31=""),"",M$3*Obstacle!AC31)</f>
        <v/>
      </c>
      <c r="N31" s="200" t="str">
        <f t="shared" si="0"/>
        <v/>
      </c>
      <c r="O31" s="202"/>
    </row>
    <row r="32" spans="2:15" x14ac:dyDescent="0.2">
      <c r="B32" s="106">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200" t="str">
        <f>IF(OR('Set UP'!$K32&lt;0,'Set UP'!$F32&lt;&gt;"NS"),"",F$3*'Wet Incident'!JY46)</f>
        <v/>
      </c>
      <c r="G32" s="200" t="str">
        <f>IF(OR('Set UP'!$K32&lt;0,'Set UP'!$F32&lt;&gt;"NS"),"",G$3*'Dry Incident'!JY46)</f>
        <v/>
      </c>
      <c r="H32" s="200" t="str">
        <f>IF(OR('Set UP'!$K32&lt;0,'Set UP'!$F32&lt;&gt;"NS"),"",H$3*'Extra Incident'!JY46)</f>
        <v/>
      </c>
      <c r="I32" s="200" t="str">
        <f>IF(OR('Set UP'!$K32&lt;0,'Set UP'!$F32&lt;&gt;"NS",RopeThrow!AJ32=""),"",I$3*RopeThrow!AJ32)</f>
        <v/>
      </c>
      <c r="J32" s="200" t="str">
        <f>IF(OR('Set UP'!$K32&lt;0,'Set UP'!$F32&lt;&gt;"NS",'Swim&amp;Tow'!AJ32=""),"",J$3*'Swim&amp;Tow'!AJ32)</f>
        <v/>
      </c>
      <c r="K32" s="200" t="str">
        <f>IF(OR('Set UP'!$K32&lt;=0,'Set UP'!$F32&lt;&gt;"NS",Medley!AE32=""),"",K$3*Medley!AE32)</f>
        <v/>
      </c>
      <c r="L32" s="200" t="str">
        <f>IF(OR('Set UP'!$K32&lt;=0,'Set UP'!$F32&lt;&gt;"NS",'Manikin Carry'!AC32=""),"",L$3*'Manikin Carry'!AC32)</f>
        <v/>
      </c>
      <c r="M32" s="200" t="str">
        <f>IF(OR('Set UP'!$K32&lt;=0,'Set UP'!$F32&lt;&gt;"NS",Obstacle!AC32=""),"",M$3*Obstacle!AC32)</f>
        <v/>
      </c>
      <c r="N32" s="200" t="str">
        <f t="shared" si="0"/>
        <v/>
      </c>
      <c r="O32" s="202"/>
    </row>
    <row r="33" spans="2:15" x14ac:dyDescent="0.2">
      <c r="B33" s="106">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200" t="str">
        <f>IF(OR('Set UP'!$K33&lt;0,'Set UP'!$F33&lt;&gt;"NS"),"",F$3*'Wet Incident'!JY47)</f>
        <v/>
      </c>
      <c r="G33" s="200" t="str">
        <f>IF(OR('Set UP'!$K33&lt;0,'Set UP'!$F33&lt;&gt;"NS"),"",G$3*'Dry Incident'!JY47)</f>
        <v/>
      </c>
      <c r="H33" s="200" t="str">
        <f>IF(OR('Set UP'!$K33&lt;0,'Set UP'!$F33&lt;&gt;"NS"),"",H$3*'Extra Incident'!JY47)</f>
        <v/>
      </c>
      <c r="I33" s="200" t="str">
        <f>IF(OR('Set UP'!$K33&lt;0,'Set UP'!$F33&lt;&gt;"NS",RopeThrow!AJ33=""),"",I$3*RopeThrow!AJ33)</f>
        <v/>
      </c>
      <c r="J33" s="200" t="str">
        <f>IF(OR('Set UP'!$K33&lt;0,'Set UP'!$F33&lt;&gt;"NS",'Swim&amp;Tow'!AJ33=""),"",J$3*'Swim&amp;Tow'!AJ33)</f>
        <v/>
      </c>
      <c r="K33" s="200" t="str">
        <f>IF(OR('Set UP'!$K33&lt;=0,'Set UP'!$F33&lt;&gt;"NS",Medley!AE33=""),"",K$3*Medley!AE33)</f>
        <v/>
      </c>
      <c r="L33" s="200" t="str">
        <f>IF(OR('Set UP'!$K33&lt;=0,'Set UP'!$F33&lt;&gt;"NS",'Manikin Carry'!AC33=""),"",L$3*'Manikin Carry'!AC33)</f>
        <v/>
      </c>
      <c r="M33" s="200" t="str">
        <f>IF(OR('Set UP'!$K33&lt;=0,'Set UP'!$F33&lt;&gt;"NS",Obstacle!AC33=""),"",M$3*Obstacle!AC33)</f>
        <v/>
      </c>
      <c r="N33" s="200" t="str">
        <f t="shared" si="0"/>
        <v/>
      </c>
      <c r="O33" s="202"/>
    </row>
    <row r="34" spans="2:15" x14ac:dyDescent="0.2">
      <c r="B34" s="106">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200" t="str">
        <f>IF(OR('Set UP'!$K34&lt;0,'Set UP'!$F34&lt;&gt;"NS"),"",F$3*'Wet Incident'!JY48)</f>
        <v/>
      </c>
      <c r="G34" s="200" t="str">
        <f>IF(OR('Set UP'!$K34&lt;0,'Set UP'!$F34&lt;&gt;"NS"),"",G$3*'Dry Incident'!JY48)</f>
        <v/>
      </c>
      <c r="H34" s="200" t="str">
        <f>IF(OR('Set UP'!$K34&lt;0,'Set UP'!$F34&lt;&gt;"NS"),"",H$3*'Extra Incident'!JY48)</f>
        <v/>
      </c>
      <c r="I34" s="200" t="str">
        <f>IF(OR('Set UP'!$K34&lt;0,'Set UP'!$F34&lt;&gt;"NS",RopeThrow!AJ34=""),"",I$3*RopeThrow!AJ34)</f>
        <v/>
      </c>
      <c r="J34" s="200" t="str">
        <f>IF(OR('Set UP'!$K34&lt;0,'Set UP'!$F34&lt;&gt;"NS",'Swim&amp;Tow'!AJ34=""),"",J$3*'Swim&amp;Tow'!AJ34)</f>
        <v/>
      </c>
      <c r="K34" s="200" t="str">
        <f>IF(OR('Set UP'!$K34&lt;=0,'Set UP'!$F34&lt;&gt;"NS",Medley!AE34=""),"",K$3*Medley!AE34)</f>
        <v/>
      </c>
      <c r="L34" s="200" t="str">
        <f>IF(OR('Set UP'!$K34&lt;=0,'Set UP'!$F34&lt;&gt;"NS",'Manikin Carry'!AC34=""),"",L$3*'Manikin Carry'!AC34)</f>
        <v/>
      </c>
      <c r="M34" s="200" t="str">
        <f>IF(OR('Set UP'!$K34&lt;=0,'Set UP'!$F34&lt;&gt;"NS",Obstacle!AC34=""),"",M$3*Obstacle!AC34)</f>
        <v/>
      </c>
      <c r="N34" s="200" t="str">
        <f t="shared" si="0"/>
        <v/>
      </c>
      <c r="O34" s="202"/>
    </row>
    <row r="35" spans="2:15" x14ac:dyDescent="0.2">
      <c r="B35" s="106">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200" t="str">
        <f>IF(OR('Set UP'!$K35&lt;0,'Set UP'!$F35&lt;&gt;"NS"),"",F$3*'Wet Incident'!JY49)</f>
        <v/>
      </c>
      <c r="G35" s="200" t="str">
        <f>IF(OR('Set UP'!$K35&lt;0,'Set UP'!$F35&lt;&gt;"NS"),"",G$3*'Dry Incident'!JY49)</f>
        <v/>
      </c>
      <c r="H35" s="200" t="str">
        <f>IF(OR('Set UP'!$K35&lt;0,'Set UP'!$F35&lt;&gt;"NS"),"",H$3*'Extra Incident'!JY49)</f>
        <v/>
      </c>
      <c r="I35" s="200" t="str">
        <f>IF(OR('Set UP'!$K35&lt;0,'Set UP'!$F35&lt;&gt;"NS",RopeThrow!AJ35=""),"",I$3*RopeThrow!AJ35)</f>
        <v/>
      </c>
      <c r="J35" s="200" t="str">
        <f>IF(OR('Set UP'!$K35&lt;0,'Set UP'!$F35&lt;&gt;"NS",'Swim&amp;Tow'!AJ35=""),"",J$3*'Swim&amp;Tow'!AJ35)</f>
        <v/>
      </c>
      <c r="K35" s="200" t="str">
        <f>IF(OR('Set UP'!$K35&lt;=0,'Set UP'!$F35&lt;&gt;"NS",Medley!AE35=""),"",K$3*Medley!AE35)</f>
        <v/>
      </c>
      <c r="L35" s="200" t="str">
        <f>IF(OR('Set UP'!$K35&lt;=0,'Set UP'!$F35&lt;&gt;"NS",'Manikin Carry'!AC35=""),"",L$3*'Manikin Carry'!AC35)</f>
        <v/>
      </c>
      <c r="M35" s="200" t="str">
        <f>IF(OR('Set UP'!$K35&lt;=0,'Set UP'!$F35&lt;&gt;"NS",Obstacle!AC35=""),"",M$3*Obstacle!AC35)</f>
        <v/>
      </c>
      <c r="N35" s="200" t="str">
        <f t="shared" si="0"/>
        <v/>
      </c>
      <c r="O35" s="202"/>
    </row>
    <row r="36" spans="2:15" x14ac:dyDescent="0.2">
      <c r="B36" s="204">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200" t="str">
        <f>IF(OR('Set UP'!$K36&lt;0,'Set UP'!$F36&lt;&gt;"NS"),"",F$3*'Wet Incident'!JY50)</f>
        <v/>
      </c>
      <c r="G36" s="200" t="str">
        <f>IF(OR('Set UP'!$K36&lt;0,'Set UP'!$F36&lt;&gt;"NS"),"",G$3*'Dry Incident'!JY50)</f>
        <v/>
      </c>
      <c r="H36" s="200" t="str">
        <f>IF(OR('Set UP'!$K36&lt;0,'Set UP'!$F36&lt;&gt;"NS"),"",H$3*'Extra Incident'!JY50)</f>
        <v/>
      </c>
      <c r="I36" s="200" t="str">
        <f>IF(OR('Set UP'!$K36&lt;0,'Set UP'!$F36&lt;&gt;"NS",RopeThrow!AJ36=""),"",I$3*RopeThrow!AJ36)</f>
        <v/>
      </c>
      <c r="J36" s="200" t="str">
        <f>IF(OR('Set UP'!$K36&lt;0,'Set UP'!$F36&lt;&gt;"NS",'Swim&amp;Tow'!AJ36=""),"",J$3*'Swim&amp;Tow'!AJ36)</f>
        <v/>
      </c>
      <c r="K36" s="200" t="str">
        <f>IF(OR('Set UP'!$K36&lt;=0,'Set UP'!$F36&lt;&gt;"NS",Medley!AE36=""),"",K$3*Medley!AE36)</f>
        <v/>
      </c>
      <c r="L36" s="200" t="str">
        <f>IF(OR('Set UP'!$K36&lt;=0,'Set UP'!$F36&lt;&gt;"NS",'Manikin Carry'!AC36=""),"",L$3*'Manikin Carry'!AC36)</f>
        <v/>
      </c>
      <c r="M36" s="200" t="str">
        <f>IF(OR('Set UP'!$K36&lt;=0,'Set UP'!$F36&lt;&gt;"NS",Obstacle!AC36=""),"",M$3*Obstacle!AC36)</f>
        <v/>
      </c>
      <c r="N36" s="200" t="str">
        <f t="shared" si="0"/>
        <v/>
      </c>
      <c r="O36" s="202"/>
    </row>
    <row r="37" spans="2:15" x14ac:dyDescent="0.2">
      <c r="B37" s="204">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200" t="str">
        <f>IF(OR('Set UP'!$K37&lt;0,'Set UP'!$F37&lt;&gt;"NS"),"",F$3*'Wet Incident'!JY51)</f>
        <v/>
      </c>
      <c r="G37" s="200" t="str">
        <f>IF(OR('Set UP'!$K37&lt;0,'Set UP'!$F37&lt;&gt;"NS"),"",G$3*'Dry Incident'!JY51)</f>
        <v/>
      </c>
      <c r="H37" s="200" t="str">
        <f>IF(OR('Set UP'!$K37&lt;0,'Set UP'!$F37&lt;&gt;"NS"),"",H$3*'Extra Incident'!JY51)</f>
        <v/>
      </c>
      <c r="I37" s="200" t="str">
        <f>IF(OR('Set UP'!$K37&lt;0,'Set UP'!$F37&lt;&gt;"NS",RopeThrow!AJ37=""),"",I$3*RopeThrow!AJ37)</f>
        <v/>
      </c>
      <c r="J37" s="200" t="str">
        <f>IF(OR('Set UP'!$K37&lt;0,'Set UP'!$F37&lt;&gt;"NS",'Swim&amp;Tow'!AJ37=""),"",J$3*'Swim&amp;Tow'!AJ37)</f>
        <v/>
      </c>
      <c r="K37" s="200" t="str">
        <f>IF(OR('Set UP'!$K37&lt;=0,'Set UP'!$F37&lt;&gt;"NS",Medley!AE37=""),"",K$3*Medley!AE37)</f>
        <v/>
      </c>
      <c r="L37" s="200" t="str">
        <f>IF(OR('Set UP'!$K37&lt;=0,'Set UP'!$F37&lt;&gt;"NS",'Manikin Carry'!AC37=""),"",L$3*'Manikin Carry'!AC37)</f>
        <v/>
      </c>
      <c r="M37" s="200" t="str">
        <f>IF(OR('Set UP'!$K37&lt;=0,'Set UP'!$F37&lt;&gt;"NS",Obstacle!AC37=""),"",M$3*Obstacle!AC37)</f>
        <v/>
      </c>
      <c r="N37" s="200" t="str">
        <f t="shared" si="0"/>
        <v/>
      </c>
      <c r="O37" s="202"/>
    </row>
    <row r="38" spans="2:15" x14ac:dyDescent="0.2">
      <c r="B38" s="204">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200" t="str">
        <f>IF(OR('Set UP'!$K38&lt;0,'Set UP'!$F38&lt;&gt;"NS"),"",F$3*'Wet Incident'!JY52)</f>
        <v/>
      </c>
      <c r="G38" s="200" t="str">
        <f>IF(OR('Set UP'!$K38&lt;0,'Set UP'!$F38&lt;&gt;"NS"),"",G$3*'Dry Incident'!JY52)</f>
        <v/>
      </c>
      <c r="H38" s="200" t="str">
        <f>IF(OR('Set UP'!$K38&lt;0,'Set UP'!$F38&lt;&gt;"NS"),"",H$3*'Extra Incident'!JY52)</f>
        <v/>
      </c>
      <c r="I38" s="200" t="str">
        <f>IF(OR('Set UP'!$K38&lt;0,'Set UP'!$F38&lt;&gt;"NS",RopeThrow!AJ38=""),"",I$3*RopeThrow!AJ38)</f>
        <v/>
      </c>
      <c r="J38" s="200" t="str">
        <f>IF(OR('Set UP'!$K38&lt;0,'Set UP'!$F38&lt;&gt;"NS",'Swim&amp;Tow'!AJ38=""),"",J$3*'Swim&amp;Tow'!AJ38)</f>
        <v/>
      </c>
      <c r="K38" s="200" t="str">
        <f>IF(OR('Set UP'!$K38&lt;=0,'Set UP'!$F38&lt;&gt;"NS",Medley!AE38=""),"",K$3*Medley!AE38)</f>
        <v/>
      </c>
      <c r="L38" s="200" t="str">
        <f>IF(OR('Set UP'!$K38&lt;=0,'Set UP'!$F38&lt;&gt;"NS",'Manikin Carry'!AC38=""),"",L$3*'Manikin Carry'!AC38)</f>
        <v/>
      </c>
      <c r="M38" s="200" t="str">
        <f>IF(OR('Set UP'!$K38&lt;=0,'Set UP'!$F38&lt;&gt;"NS",Obstacle!AC38=""),"",M$3*Obstacle!AC38)</f>
        <v/>
      </c>
      <c r="N38" s="200" t="str">
        <f t="shared" si="0"/>
        <v/>
      </c>
      <c r="O38" s="202"/>
    </row>
    <row r="39" spans="2:15" x14ac:dyDescent="0.2">
      <c r="B39" s="204">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200" t="str">
        <f>IF(OR('Set UP'!$K39&lt;0,'Set UP'!$F39&lt;&gt;"NS"),"",F$3*'Wet Incident'!JY53)</f>
        <v/>
      </c>
      <c r="G39" s="200" t="str">
        <f>IF(OR('Set UP'!$K39&lt;0,'Set UP'!$F39&lt;&gt;"NS"),"",G$3*'Dry Incident'!JY53)</f>
        <v/>
      </c>
      <c r="H39" s="200" t="str">
        <f>IF(OR('Set UP'!$K39&lt;0,'Set UP'!$F39&lt;&gt;"NS"),"",H$3*'Extra Incident'!JY53)</f>
        <v/>
      </c>
      <c r="I39" s="200" t="str">
        <f>IF(OR('Set UP'!$K39&lt;0,'Set UP'!$F39&lt;&gt;"NS",RopeThrow!AJ39=""),"",I$3*RopeThrow!AJ39)</f>
        <v/>
      </c>
      <c r="J39" s="200" t="str">
        <f>IF(OR('Set UP'!$K39&lt;0,'Set UP'!$F39&lt;&gt;"NS",'Swim&amp;Tow'!AJ39=""),"",J$3*'Swim&amp;Tow'!AJ39)</f>
        <v/>
      </c>
      <c r="K39" s="200" t="str">
        <f>IF(OR('Set UP'!$K39&lt;=0,'Set UP'!$F39&lt;&gt;"NS",Medley!AE39=""),"",K$3*Medley!AE39)</f>
        <v/>
      </c>
      <c r="L39" s="200" t="str">
        <f>IF(OR('Set UP'!$K39&lt;=0,'Set UP'!$F39&lt;&gt;"NS",'Manikin Carry'!AC39=""),"",L$3*'Manikin Carry'!AC39)</f>
        <v/>
      </c>
      <c r="M39" s="200" t="str">
        <f>IF(OR('Set UP'!$K39&lt;=0,'Set UP'!$F39&lt;&gt;"NS",Obstacle!AC39=""),"",M$3*Obstacle!AC39)</f>
        <v/>
      </c>
      <c r="N39" s="200" t="str">
        <f t="shared" si="0"/>
        <v/>
      </c>
      <c r="O39" s="202"/>
    </row>
    <row r="40" spans="2:15" x14ac:dyDescent="0.2">
      <c r="B40" s="204">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200" t="str">
        <f>IF(OR('Set UP'!$K40&lt;0,'Set UP'!$F40&lt;&gt;"NS"),"",F$3*'Wet Incident'!JY54)</f>
        <v/>
      </c>
      <c r="G40" s="200" t="str">
        <f>IF(OR('Set UP'!$K40&lt;0,'Set UP'!$F40&lt;&gt;"NS"),"",G$3*'Dry Incident'!JY54)</f>
        <v/>
      </c>
      <c r="H40" s="200" t="str">
        <f>IF(OR('Set UP'!$K40&lt;0,'Set UP'!$F40&lt;&gt;"NS"),"",H$3*'Extra Incident'!JY54)</f>
        <v/>
      </c>
      <c r="I40" s="200" t="str">
        <f>IF(OR('Set UP'!$K40&lt;0,'Set UP'!$F40&lt;&gt;"NS",RopeThrow!AJ40=""),"",I$3*RopeThrow!AJ40)</f>
        <v/>
      </c>
      <c r="J40" s="200" t="str">
        <f>IF(OR('Set UP'!$K40&lt;0,'Set UP'!$F40&lt;&gt;"NS",'Swim&amp;Tow'!AJ40=""),"",J$3*'Swim&amp;Tow'!AJ40)</f>
        <v/>
      </c>
      <c r="K40" s="200" t="str">
        <f>IF(OR('Set UP'!$K40&lt;=0,'Set UP'!$F40&lt;&gt;"NS",Medley!AE40=""),"",K$3*Medley!AE40)</f>
        <v/>
      </c>
      <c r="L40" s="200" t="str">
        <f>IF(OR('Set UP'!$K40&lt;=0,'Set UP'!$F40&lt;&gt;"NS",'Manikin Carry'!AC40=""),"",L$3*'Manikin Carry'!AC40)</f>
        <v/>
      </c>
      <c r="M40" s="200" t="str">
        <f>IF(OR('Set UP'!$K40&lt;=0,'Set UP'!$F40&lt;&gt;"NS",Obstacle!AC40=""),"",M$3*Obstacle!AC40)</f>
        <v/>
      </c>
      <c r="N40" s="200" t="str">
        <f t="shared" si="0"/>
        <v/>
      </c>
      <c r="O40" s="202"/>
    </row>
    <row r="41" spans="2:15" x14ac:dyDescent="0.2">
      <c r="B41" s="204">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200" t="str">
        <f>IF(OR('Set UP'!$K41&lt;0,'Set UP'!$F41&lt;&gt;"NS"),"",F$3*'Wet Incident'!JY55)</f>
        <v/>
      </c>
      <c r="G41" s="200" t="str">
        <f>IF(OR('Set UP'!$K41&lt;0,'Set UP'!$F41&lt;&gt;"NS"),"",G$3*'Dry Incident'!JY55)</f>
        <v/>
      </c>
      <c r="H41" s="200" t="str">
        <f>IF(OR('Set UP'!$K41&lt;0,'Set UP'!$F41&lt;&gt;"NS"),"",H$3*'Extra Incident'!JY55)</f>
        <v/>
      </c>
      <c r="I41" s="200" t="str">
        <f>IF(OR('Set UP'!$K41&lt;0,'Set UP'!$F41&lt;&gt;"NS",RopeThrow!AJ41=""),"",I$3*RopeThrow!AJ41)</f>
        <v/>
      </c>
      <c r="J41" s="200" t="str">
        <f>IF(OR('Set UP'!$K41&lt;0,'Set UP'!$F41&lt;&gt;"NS",'Swim&amp;Tow'!AJ41=""),"",J$3*'Swim&amp;Tow'!AJ41)</f>
        <v/>
      </c>
      <c r="K41" s="200" t="str">
        <f>IF(OR('Set UP'!$K41&lt;=0,'Set UP'!$F41&lt;&gt;"NS",Medley!AE41=""),"",K$3*Medley!AE41)</f>
        <v/>
      </c>
      <c r="L41" s="200" t="str">
        <f>IF(OR('Set UP'!$K41&lt;=0,'Set UP'!$F41&lt;&gt;"NS",'Manikin Carry'!AC41=""),"",L$3*'Manikin Carry'!AC41)</f>
        <v/>
      </c>
      <c r="M41" s="200" t="str">
        <f>IF(OR('Set UP'!$K41&lt;=0,'Set UP'!$F41&lt;&gt;"NS",Obstacle!AC41=""),"",M$3*Obstacle!AC41)</f>
        <v/>
      </c>
      <c r="N41" s="200" t="str">
        <f t="shared" si="0"/>
        <v/>
      </c>
      <c r="O41" s="202"/>
    </row>
    <row r="42" spans="2:15" x14ac:dyDescent="0.2">
      <c r="B42" s="204">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200" t="str">
        <f>IF(OR('Set UP'!$K42&lt;0,'Set UP'!$F42&lt;&gt;"NS"),"",F$3*'Wet Incident'!JY56)</f>
        <v/>
      </c>
      <c r="G42" s="200" t="str">
        <f>IF(OR('Set UP'!$K42&lt;0,'Set UP'!$F42&lt;&gt;"NS"),"",G$3*'Dry Incident'!JY56)</f>
        <v/>
      </c>
      <c r="H42" s="200" t="str">
        <f>IF(OR('Set UP'!$K42&lt;0,'Set UP'!$F42&lt;&gt;"NS"),"",H$3*'Extra Incident'!JY56)</f>
        <v/>
      </c>
      <c r="I42" s="200" t="str">
        <f>IF(OR('Set UP'!$K42&lt;0,'Set UP'!$F42&lt;&gt;"NS",RopeThrow!AJ42=""),"",I$3*RopeThrow!AJ42)</f>
        <v/>
      </c>
      <c r="J42" s="200" t="str">
        <f>IF(OR('Set UP'!$K42&lt;0,'Set UP'!$F42&lt;&gt;"NS",'Swim&amp;Tow'!AJ42=""),"",J$3*'Swim&amp;Tow'!AJ42)</f>
        <v/>
      </c>
      <c r="K42" s="200" t="str">
        <f>IF(OR('Set UP'!$K42&lt;=0,'Set UP'!$F42&lt;&gt;"NS",Medley!AE42=""),"",K$3*Medley!AE42)</f>
        <v/>
      </c>
      <c r="L42" s="200" t="str">
        <f>IF(OR('Set UP'!$K42&lt;=0,'Set UP'!$F42&lt;&gt;"NS",'Manikin Carry'!AC42=""),"",L$3*'Manikin Carry'!AC42)</f>
        <v/>
      </c>
      <c r="M42" s="200" t="str">
        <f>IF(OR('Set UP'!$K42&lt;=0,'Set UP'!$F42&lt;&gt;"NS",Obstacle!AC42=""),"",M$3*Obstacle!AC42)</f>
        <v/>
      </c>
      <c r="N42" s="200" t="str">
        <f t="shared" si="0"/>
        <v/>
      </c>
      <c r="O42" s="202"/>
    </row>
    <row r="43" spans="2:15" x14ac:dyDescent="0.2">
      <c r="B43" s="204">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200" t="str">
        <f>IF(OR('Set UP'!$K43&lt;0,'Set UP'!$F43&lt;&gt;"NS"),"",F$3*'Wet Incident'!JY57)</f>
        <v/>
      </c>
      <c r="G43" s="200" t="str">
        <f>IF(OR('Set UP'!$K43&lt;0,'Set UP'!$F43&lt;&gt;"NS"),"",G$3*'Dry Incident'!JY57)</f>
        <v/>
      </c>
      <c r="H43" s="200" t="str">
        <f>IF(OR('Set UP'!$K43&lt;0,'Set UP'!$F43&lt;&gt;"NS"),"",H$3*'Extra Incident'!JY57)</f>
        <v/>
      </c>
      <c r="I43" s="200" t="str">
        <f>IF(OR('Set UP'!$K43&lt;0,'Set UP'!$F43&lt;&gt;"NS",RopeThrow!AJ43=""),"",I$3*RopeThrow!AJ43)</f>
        <v/>
      </c>
      <c r="J43" s="200" t="str">
        <f>IF(OR('Set UP'!$K43&lt;0,'Set UP'!$F43&lt;&gt;"NS",'Swim&amp;Tow'!AJ43=""),"",J$3*'Swim&amp;Tow'!AJ43)</f>
        <v/>
      </c>
      <c r="K43" s="200" t="str">
        <f>IF(OR('Set UP'!$K43&lt;=0,'Set UP'!$F43&lt;&gt;"NS",Medley!AE43=""),"",K$3*Medley!AE43)</f>
        <v/>
      </c>
      <c r="L43" s="200" t="str">
        <f>IF(OR('Set UP'!$K43&lt;=0,'Set UP'!$F43&lt;&gt;"NS",'Manikin Carry'!AC43=""),"",L$3*'Manikin Carry'!AC43)</f>
        <v/>
      </c>
      <c r="M43" s="200" t="str">
        <f>IF(OR('Set UP'!$K43&lt;=0,'Set UP'!$F43&lt;&gt;"NS",Obstacle!AC43=""),"",M$3*Obstacle!AC43)</f>
        <v/>
      </c>
      <c r="N43" s="200" t="str">
        <f t="shared" si="0"/>
        <v/>
      </c>
      <c r="O43" s="202"/>
    </row>
    <row r="44" spans="2:15" x14ac:dyDescent="0.2">
      <c r="B44" s="204">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200" t="str">
        <f>IF(OR('Set UP'!$K44&lt;0,'Set UP'!$F44&lt;&gt;"NS"),"",F$3*'Wet Incident'!JY58)</f>
        <v/>
      </c>
      <c r="G44" s="200" t="str">
        <f>IF(OR('Set UP'!$K44&lt;0,'Set UP'!$F44&lt;&gt;"NS"),"",G$3*'Dry Incident'!JY58)</f>
        <v/>
      </c>
      <c r="H44" s="200" t="str">
        <f>IF(OR('Set UP'!$K44&lt;0,'Set UP'!$F44&lt;&gt;"NS"),"",H$3*'Extra Incident'!JY58)</f>
        <v/>
      </c>
      <c r="I44" s="200" t="str">
        <f>IF(OR('Set UP'!$K44&lt;0,'Set UP'!$F44&lt;&gt;"NS",RopeThrow!AJ44=""),"",I$3*RopeThrow!AJ44)</f>
        <v/>
      </c>
      <c r="J44" s="200" t="str">
        <f>IF(OR('Set UP'!$K44&lt;0,'Set UP'!$F44&lt;&gt;"NS",'Swim&amp;Tow'!AJ44=""),"",J$3*'Swim&amp;Tow'!AJ44)</f>
        <v/>
      </c>
      <c r="K44" s="200" t="str">
        <f>IF(OR('Set UP'!$K44&lt;=0,'Set UP'!$F44&lt;&gt;"NS",Medley!AE44=""),"",K$3*Medley!AE44)</f>
        <v/>
      </c>
      <c r="L44" s="200" t="str">
        <f>IF(OR('Set UP'!$K44&lt;=0,'Set UP'!$F44&lt;&gt;"NS",'Manikin Carry'!AC44=""),"",L$3*'Manikin Carry'!AC44)</f>
        <v/>
      </c>
      <c r="M44" s="200" t="str">
        <f>IF(OR('Set UP'!$K44&lt;=0,'Set UP'!$F44&lt;&gt;"NS",Obstacle!AC44=""),"",M$3*Obstacle!AC44)</f>
        <v/>
      </c>
      <c r="N44" s="200" t="str">
        <f t="shared" si="0"/>
        <v/>
      </c>
      <c r="O44" s="202"/>
    </row>
    <row r="45" spans="2:15" x14ac:dyDescent="0.2">
      <c r="B45" s="204">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200" t="str">
        <f>IF(OR('Set UP'!$K45&lt;0,'Set UP'!$F45&lt;&gt;"NS"),"",F$3*'Wet Incident'!JY59)</f>
        <v/>
      </c>
      <c r="G45" s="200" t="str">
        <f>IF(OR('Set UP'!$K45&lt;0,'Set UP'!$F45&lt;&gt;"NS"),"",G$3*'Dry Incident'!JY59)</f>
        <v/>
      </c>
      <c r="H45" s="200" t="str">
        <f>IF(OR('Set UP'!$K45&lt;0,'Set UP'!$F45&lt;&gt;"NS"),"",H$3*'Extra Incident'!JY59)</f>
        <v/>
      </c>
      <c r="I45" s="200" t="str">
        <f>IF(OR('Set UP'!$K45&lt;0,'Set UP'!$F45&lt;&gt;"NS",RopeThrow!AJ45=""),"",I$3*RopeThrow!AJ45)</f>
        <v/>
      </c>
      <c r="J45" s="200" t="str">
        <f>IF(OR('Set UP'!$K45&lt;0,'Set UP'!$F45&lt;&gt;"NS",'Swim&amp;Tow'!AJ45=""),"",J$3*'Swim&amp;Tow'!AJ45)</f>
        <v/>
      </c>
      <c r="K45" s="200" t="str">
        <f>IF(OR('Set UP'!$K45&lt;=0,'Set UP'!$F45&lt;&gt;"NS",Medley!AE45=""),"",K$3*Medley!AE45)</f>
        <v/>
      </c>
      <c r="L45" s="200" t="str">
        <f>IF(OR('Set UP'!$K45&lt;=0,'Set UP'!$F45&lt;&gt;"NS",'Manikin Carry'!AC45=""),"",L$3*'Manikin Carry'!AC45)</f>
        <v/>
      </c>
      <c r="M45" s="200" t="str">
        <f>IF(OR('Set UP'!$K45&lt;=0,'Set UP'!$F45&lt;&gt;"NS",Obstacle!AC45=""),"",M$3*Obstacle!AC45)</f>
        <v/>
      </c>
      <c r="N45" s="200" t="str">
        <f t="shared" si="0"/>
        <v/>
      </c>
      <c r="O45" s="202"/>
    </row>
    <row r="46" spans="2:15" x14ac:dyDescent="0.2">
      <c r="B46" s="204">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200" t="str">
        <f>IF(OR('Set UP'!$K46&lt;0,'Set UP'!$F46&lt;&gt;"NS"),"",F$3*'Wet Incident'!JY60)</f>
        <v/>
      </c>
      <c r="G46" s="200" t="str">
        <f>IF(OR('Set UP'!$K46&lt;0,'Set UP'!$F46&lt;&gt;"NS"),"",G$3*'Dry Incident'!JY60)</f>
        <v/>
      </c>
      <c r="H46" s="200" t="str">
        <f>IF(OR('Set UP'!$K46&lt;0,'Set UP'!$F46&lt;&gt;"NS"),"",H$3*'Extra Incident'!JY60)</f>
        <v/>
      </c>
      <c r="I46" s="200" t="str">
        <f>IF(OR('Set UP'!$K46&lt;0,'Set UP'!$F46&lt;&gt;"NS",RopeThrow!AJ46=""),"",I$3*RopeThrow!AJ46)</f>
        <v/>
      </c>
      <c r="J46" s="200" t="str">
        <f>IF(OR('Set UP'!$K46&lt;0,'Set UP'!$F46&lt;&gt;"NS",'Swim&amp;Tow'!AJ46=""),"",J$3*'Swim&amp;Tow'!AJ46)</f>
        <v/>
      </c>
      <c r="K46" s="200" t="str">
        <f>IF(OR('Set UP'!$K46&lt;=0,'Set UP'!$F46&lt;&gt;"NS",Medley!AE46=""),"",K$3*Medley!AE46)</f>
        <v/>
      </c>
      <c r="L46" s="200" t="str">
        <f>IF(OR('Set UP'!$K46&lt;=0,'Set UP'!$F46&lt;&gt;"NS",'Manikin Carry'!AC46=""),"",L$3*'Manikin Carry'!AC46)</f>
        <v/>
      </c>
      <c r="M46" s="200" t="str">
        <f>IF(OR('Set UP'!$K46&lt;=0,'Set UP'!$F46&lt;&gt;"NS",Obstacle!AC46=""),"",M$3*Obstacle!AC46)</f>
        <v/>
      </c>
      <c r="N46" s="200" t="str">
        <f t="shared" si="0"/>
        <v/>
      </c>
      <c r="O46" s="202"/>
    </row>
    <row r="47" spans="2:15" ht="15.75" thickBot="1" x14ac:dyDescent="0.25">
      <c r="B47" s="130"/>
      <c r="C47" s="131"/>
      <c r="D47" s="205"/>
      <c r="E47" s="205"/>
      <c r="F47" s="200" t="str">
        <f>IF(OR('Set UP'!$K47&lt;0,'Set UP'!$F47&lt;&gt;"NS"),"",F$3*'Wet Incident'!JY61)</f>
        <v/>
      </c>
      <c r="G47" s="200" t="str">
        <f>IF(OR('Set UP'!$K47&lt;0,'Set UP'!$F47&lt;&gt;"NS"),"",G$3*'Dry Incident'!JY61)</f>
        <v/>
      </c>
      <c r="H47" s="200" t="str">
        <f>IF(OR('Set UP'!$K47&lt;0,'Set UP'!$F47&lt;&gt;"NS"),"",H$3*'Extra Incident'!JY61)</f>
        <v/>
      </c>
      <c r="I47" s="200" t="str">
        <f>IF(OR('Set UP'!$K47&lt;0,'Set UP'!$F47&lt;&gt;"NS"),"",I$3*#REF!)</f>
        <v/>
      </c>
      <c r="J47" s="200" t="str">
        <f>IF(OR('Set UP'!$K47&lt;0,'Set UP'!$F47&lt;&gt;"NS"),"",J$3*'Swim&amp;Tow'!AJ47)</f>
        <v/>
      </c>
      <c r="K47" s="200" t="str">
        <f>IF(OR('Set UP'!$K47&lt;=0,'Set UP'!$F47&lt;&gt;"NS",Medley!AA47=""),"",K$3*Medley!AA47)</f>
        <v/>
      </c>
      <c r="L47" s="200" t="str">
        <f>IF(OR('Set UP'!$K47&lt;=0,'Set UP'!$F47&lt;&gt;"NS",'Manikin Carry'!AA47=""),"",L$3*'Manikin Carry'!AA47)</f>
        <v/>
      </c>
      <c r="M47" s="200" t="str">
        <f>IF(OR('Set UP'!$K47&lt;=0,'Set UP'!$F47&lt;&gt;"NS",Obstacle!AA47=""),"",M$3*Obstacle!AA47)</f>
        <v/>
      </c>
      <c r="N47" s="200" t="str">
        <f t="shared" si="0"/>
        <v/>
      </c>
      <c r="O47" s="207"/>
    </row>
    <row r="48" spans="2:15" ht="15.75" thickTop="1" x14ac:dyDescent="0.2">
      <c r="B48" s="531" t="s">
        <v>152</v>
      </c>
      <c r="C48" s="532"/>
      <c r="D48" s="532"/>
      <c r="E48" s="532"/>
      <c r="F48" s="532"/>
      <c r="G48" s="532"/>
      <c r="H48" s="532"/>
      <c r="I48" s="532"/>
      <c r="J48" s="532"/>
      <c r="K48" s="532"/>
      <c r="L48" s="532"/>
      <c r="M48" s="532"/>
      <c r="N48" s="532"/>
      <c r="O48" s="532"/>
    </row>
    <row r="49" spans="4:14" ht="15.75" x14ac:dyDescent="0.25">
      <c r="D49" s="514" t="s">
        <v>104</v>
      </c>
      <c r="E49" s="514"/>
      <c r="F49" s="514"/>
      <c r="G49" s="514"/>
      <c r="H49" s="514"/>
      <c r="I49" s="514"/>
      <c r="J49" s="514"/>
      <c r="K49" s="514"/>
      <c r="L49" s="514"/>
      <c r="M49" s="514"/>
      <c r="N49" s="514"/>
    </row>
    <row r="1048575" ht="12" customHeight="1" x14ac:dyDescent="0.2"/>
  </sheetData>
  <sheetProtection sheet="1" scenarios="1" autoFilter="0"/>
  <mergeCells count="9">
    <mergeCell ref="O5:O6"/>
    <mergeCell ref="B48:O48"/>
    <mergeCell ref="D49:N49"/>
    <mergeCell ref="B3:B4"/>
    <mergeCell ref="B5:B6"/>
    <mergeCell ref="C5:C6"/>
    <mergeCell ref="D5:D6"/>
    <mergeCell ref="E5:E6"/>
    <mergeCell ref="N5:N6"/>
  </mergeCells>
  <dataValidations disablePrompts="1" count="6">
    <dataValidation type="decimal" operator="greaterThanOrEqual" allowBlank="1" showInputMessage="1" showErrorMessage="1" errorTitle="SwimEvent3 Weighting" error="Enter a number greater than or equal to zero." promptTitle="SwimEvent3 Weighting" prompt="Enter a number greater than or equal to zero here.  This is multiplied by the position to give the weighted position below." sqref="L3:M3" xr:uid="{00000000-0002-0000-1200-000000000000}">
      <formula1>0</formula1>
    </dataValidation>
    <dataValidation type="decimal" operator="greaterThanOrEqual" allowBlank="1" showInputMessage="1" showErrorMessage="1" errorTitle="SwimEvent2 Weighting" error="Enter a number greater than or equal to zero." promptTitle="SwimEvent2 Weighting" prompt="Enter a number greater than or equal to zero here.  This is multiplied by the position to give the weighted position below." sqref="K3" xr:uid="{00000000-0002-0000-1200-000001000000}">
      <formula1>0</formula1>
    </dataValidation>
    <dataValidation type="decimal" operator="greaterThanOrEqual" allowBlank="1" showInputMessage="1" showErrorMessage="1" errorTitle="SwimEvent1 Weighting" error="Enter a number greater than or equal to zero." promptTitle="SwimEvent1 Weighting" prompt="Enter a number greater than or equal to zero.  This is multiplied by the position to give the weighted position below." sqref="J3" xr:uid="{00000000-0002-0000-1200-000002000000}">
      <formula1>0</formula1>
    </dataValidation>
    <dataValidation type="decimal" operator="greaterThanOrEqual" allowBlank="1" showInputMessage="1" showErrorMessage="1" errorTitle="Rope Throw Weighting" error="Enter a number greater than or equal to zero." promptTitle="Rope Throw Weighting" prompt="Enter a number greater than or equal to zero.  This is multiplied by the position to give the weighted position below." sqref="I3" xr:uid="{00000000-0002-0000-1200-000003000000}">
      <formula1>0</formula1>
    </dataValidation>
    <dataValidation type="decimal" operator="greaterThanOrEqual" allowBlank="1" showInputMessage="1" showErrorMessage="1" errorTitle="Incident2 Weighting" error="Enter a number greater than or equal to zero." promptTitle="Incident2 Weighting" prompt="Enter a number that is greater than or equal to zero.  This is multiplied by the position to give the weighted position below." sqref="G3:H3" xr:uid="{00000000-0002-0000-1200-000004000000}">
      <formula1>0</formula1>
    </dataValidation>
    <dataValidation type="decimal" operator="greaterThanOrEqual" allowBlank="1" showInputMessage="1" showErrorMessage="1" errorTitle="Incident1 Weighting" error="Enter a number greater than or equal to zero." promptTitle="Incident1 Weighting" prompt="Enter a number that is greater than or equal to zero.  This is multiplied by the position to give the weighted position below." sqref="F3" xr:uid="{00000000-0002-0000-1200-000005000000}">
      <formula1>0</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87"/>
  <sheetViews>
    <sheetView workbookViewId="0">
      <pane xSplit="2" ySplit="1" topLeftCell="C25" activePane="bottomRight" state="frozen"/>
      <selection pane="topRight" activeCell="C1" sqref="C1"/>
      <selection pane="bottomLeft" activeCell="A2" sqref="A2"/>
      <selection pane="bottomRight" activeCell="I31" sqref="I31"/>
    </sheetView>
  </sheetViews>
  <sheetFormatPr defaultRowHeight="35.25" customHeight="1" x14ac:dyDescent="0.2"/>
  <cols>
    <col min="1" max="1" width="9.140625" style="393"/>
    <col min="2" max="2" width="80.42578125" style="391" customWidth="1"/>
    <col min="3" max="3" width="9.140625" style="389"/>
    <col min="4" max="4" width="13.140625" style="389" customWidth="1"/>
    <col min="5" max="5" width="10" style="389" customWidth="1"/>
    <col min="6" max="8" width="9.140625" style="389"/>
    <col min="9" max="9" width="13.5703125" customWidth="1"/>
    <col min="13" max="18" width="9.140625" style="388"/>
    <col min="21" max="26" width="9.140625" style="389"/>
  </cols>
  <sheetData>
    <row r="1" spans="1:26" ht="38.25" x14ac:dyDescent="0.2">
      <c r="A1" s="392" t="s">
        <v>550</v>
      </c>
      <c r="B1" s="390" t="s">
        <v>551</v>
      </c>
      <c r="C1" s="387" t="s">
        <v>552</v>
      </c>
      <c r="D1" s="387" t="s">
        <v>18</v>
      </c>
      <c r="E1" s="387" t="s">
        <v>553</v>
      </c>
      <c r="F1" s="387" t="s">
        <v>554</v>
      </c>
      <c r="G1" s="387" t="s">
        <v>120</v>
      </c>
      <c r="H1" s="387" t="s">
        <v>555</v>
      </c>
      <c r="I1" s="394" t="s">
        <v>593</v>
      </c>
      <c r="L1" s="385" t="s">
        <v>592</v>
      </c>
      <c r="M1" s="388" t="s">
        <v>552</v>
      </c>
      <c r="N1" s="388" t="s">
        <v>18</v>
      </c>
      <c r="O1" s="388" t="s">
        <v>553</v>
      </c>
      <c r="P1" s="388" t="s">
        <v>554</v>
      </c>
      <c r="Q1" s="388" t="s">
        <v>120</v>
      </c>
      <c r="R1" s="388" t="s">
        <v>555</v>
      </c>
      <c r="T1" s="385" t="s">
        <v>588</v>
      </c>
      <c r="U1" s="389" t="s">
        <v>552</v>
      </c>
      <c r="V1" s="389" t="s">
        <v>18</v>
      </c>
      <c r="W1" s="389" t="s">
        <v>553</v>
      </c>
      <c r="X1" s="389" t="s">
        <v>554</v>
      </c>
      <c r="Y1" s="389" t="s">
        <v>120</v>
      </c>
      <c r="Z1" s="389" t="s">
        <v>555</v>
      </c>
    </row>
    <row r="2" spans="1:26" ht="12.75" x14ac:dyDescent="0.2">
      <c r="A2" s="392">
        <v>1</v>
      </c>
      <c r="B2" s="391" t="s">
        <v>556</v>
      </c>
      <c r="C2" s="387" t="s">
        <v>587</v>
      </c>
      <c r="D2" s="387" t="s">
        <v>587</v>
      </c>
      <c r="E2" s="387" t="s">
        <v>587</v>
      </c>
      <c r="F2" s="387" t="s">
        <v>587</v>
      </c>
      <c r="G2" s="387" t="s">
        <v>587</v>
      </c>
      <c r="H2" s="387" t="s">
        <v>587</v>
      </c>
      <c r="I2" s="385"/>
      <c r="M2" s="388" t="str">
        <f t="array" ref="M2">IFERROR("DQ"&amp;INDEX($A:$H, SMALL(IF(("D"=C:C), MATCH(ROW($B:$B), ROW($B:$B))), ROW($A1)), COLUMN($A1)),"")</f>
        <v>DQ1</v>
      </c>
      <c r="N2" s="386" t="s">
        <v>5</v>
      </c>
      <c r="O2" s="386" t="s">
        <v>5</v>
      </c>
      <c r="P2" s="386" t="s">
        <v>5</v>
      </c>
      <c r="Q2" s="386" t="s">
        <v>5</v>
      </c>
      <c r="R2" s="386" t="s">
        <v>5</v>
      </c>
      <c r="U2" s="389" t="str">
        <f t="array" ref="U2">IFERROR(" P"&amp;INDEX($A:$H, SMALL(IF(("P"=C:C), MATCH(ROW($B:$B), ROW($B:$B))), ROW($A1)), COLUMN($A1)),"")</f>
        <v xml:space="preserve"> P701</v>
      </c>
      <c r="V2" s="389" t="str">
        <f t="array" ref="V2">IFERROR(" P"&amp;INDEX($A:$H, SMALL(IF(("P"=D:D), MATCH(ROW($B:$B), ROW($B:$B))), ROW($A1)), COLUMN($A1)),"")</f>
        <v xml:space="preserve"> P900</v>
      </c>
      <c r="W2" s="389" t="str">
        <f t="array" ref="W2">IFERROR(" P"&amp;INDEX($A:$H, SMALL(IF(("P"=E:E), MATCH(ROW($B:$B), ROW($B:$B))), ROW($A1)), COLUMN($A1)),"")</f>
        <v xml:space="preserve"> P801</v>
      </c>
      <c r="X2" s="389" t="str">
        <f t="array" ref="X2">IFERROR("DQ"&amp;INDEX($A:$H, SMALL(IF(("P"=F:F), MATCH(ROW($B:$B), ROW($B:$B))), ROW($A1)), COLUMN($A1)),"")</f>
        <v/>
      </c>
      <c r="Y2" s="389" t="str">
        <f t="array" ref="Y2">IFERROR("DQ"&amp;INDEX($A:$H, SMALL(IF(("P"=G:G), MATCH(ROW($B:$B), ROW($B:$B))), ROW($A1)), COLUMN($A1)),"")</f>
        <v/>
      </c>
      <c r="Z2" s="389" t="str">
        <f t="array" ref="Z2">IFERROR("DQ"&amp;INDEX($A:$H, SMALL(IF(("P"=H:H), MATCH(ROW($B:$B), ROW($B:$B))), ROW($A1)), COLUMN($A1)),"")</f>
        <v/>
      </c>
    </row>
    <row r="3" spans="1:26" ht="140.25" x14ac:dyDescent="0.2">
      <c r="A3" s="393">
        <v>2</v>
      </c>
      <c r="B3" s="390" t="s">
        <v>586</v>
      </c>
      <c r="C3" s="387" t="s">
        <v>587</v>
      </c>
      <c r="D3" s="387" t="s">
        <v>587</v>
      </c>
      <c r="E3" s="387" t="s">
        <v>587</v>
      </c>
      <c r="F3" s="387" t="s">
        <v>587</v>
      </c>
      <c r="G3" s="387" t="s">
        <v>587</v>
      </c>
      <c r="H3" s="387" t="s">
        <v>587</v>
      </c>
      <c r="M3" s="388" t="str">
        <f t="array" ref="M3">IFERROR("DQ"&amp;INDEX($A:$H, SMALL(IF(("D"=C:C), MATCH(ROW($B:$B), ROW($B:$B))), ROW($A2)), COLUMN($A2)),"")</f>
        <v>DQ2</v>
      </c>
      <c r="N3" s="388" t="str">
        <f t="array" ref="N3">IFERROR("DQ"&amp;INDEX($A:$H, SMALL(IF(("D"=D:D), MATCH(ROW($B:$B), ROW($B:$B))), ROW($A1)), COLUMN($A1)),"")</f>
        <v>DQ1</v>
      </c>
      <c r="O3" s="386" t="s">
        <v>13</v>
      </c>
      <c r="P3" s="388" t="str">
        <f t="array" ref="P3">IFERROR("DQ"&amp;INDEX($A:$H, SMALL(IF(("D"=F:F), MATCH(ROW($B:$B), ROW($B:$B))), ROW($A1)), COLUMN($A1)),"")</f>
        <v>DQ1</v>
      </c>
      <c r="Q3" s="388" t="str">
        <f t="array" ref="Q3">IFERROR("DQ"&amp;INDEX($A:$H, SMALL(IF(("D"=G:G), MATCH(ROW($B:$B), ROW($B:$B))), ROW($A1)), COLUMN($A1)),"")</f>
        <v>DQ1</v>
      </c>
      <c r="R3" s="388" t="str">
        <f t="array" ref="R3">IFERROR("DQ"&amp;INDEX($A:$H, SMALL(IF(("D"=H:H), MATCH(ROW($B:$B), ROW($B:$B))), ROW($A1)), COLUMN($A1)),"")</f>
        <v>DQ1</v>
      </c>
      <c r="U3" s="389" t="str">
        <f t="array" ref="U3">IFERROR(" P"&amp;INDEX($A:$H, SMALL(IF(("P"=C:C), MATCH(ROW($B:$B), ROW($B:$B))), ROW($A2)), COLUMN($A2)),"")</f>
        <v xml:space="preserve"> P702</v>
      </c>
      <c r="V3" s="389" t="str">
        <f t="array" ref="V3">IFERROR(" P"&amp;INDEX($A:$H, SMALL(IF(("P"=D:D), MATCH(ROW($B:$B), ROW($B:$B))), ROW($A2)), COLUMN($A2)),"")</f>
        <v xml:space="preserve"> P901</v>
      </c>
      <c r="W3" s="389" t="str">
        <f t="array" ref="W3">IFERROR(" P"&amp;INDEX($A:$H, SMALL(IF(("P"=E:E), MATCH(ROW($B:$B), ROW($B:$B))), ROW($A2)), COLUMN($A2)),"")</f>
        <v xml:space="preserve"> P802</v>
      </c>
      <c r="X3" s="389" t="str">
        <f t="array" ref="X3">IFERROR("DQ"&amp;INDEX($A:$H, SMALL(IF(("P"=F:F), MATCH(ROW($B:$B), ROW($B:$B))), ROW($A2)), COLUMN($A2)),"")</f>
        <v/>
      </c>
      <c r="Y3" s="389" t="str">
        <f t="array" ref="Y3">IFERROR("DQ"&amp;INDEX($A:$H, SMALL(IF(("P"=G:G), MATCH(ROW($B:$B), ROW($B:$B))), ROW($A2)), COLUMN($A2)),"")</f>
        <v/>
      </c>
      <c r="Z3" s="389" t="str">
        <f t="array" ref="Z3">IFERROR("DQ"&amp;INDEX($A:$H, SMALL(IF(("P"=H:H), MATCH(ROW($B:$B), ROW($B:$B))), ROW($A2)), COLUMN($A2)),"")</f>
        <v/>
      </c>
    </row>
    <row r="4" spans="1:26" ht="25.5" x14ac:dyDescent="0.2">
      <c r="A4" s="393">
        <v>3</v>
      </c>
      <c r="B4" s="391" t="s">
        <v>557</v>
      </c>
      <c r="C4" s="387" t="s">
        <v>587</v>
      </c>
      <c r="D4" s="387" t="s">
        <v>587</v>
      </c>
      <c r="E4" s="387" t="s">
        <v>587</v>
      </c>
      <c r="F4" s="387" t="s">
        <v>587</v>
      </c>
      <c r="G4" s="387" t="s">
        <v>587</v>
      </c>
      <c r="H4" s="387" t="s">
        <v>587</v>
      </c>
      <c r="M4" s="388" t="str">
        <f t="array" ref="M4">IFERROR("DQ"&amp;INDEX($A:$H, SMALL(IF(("D"=C:C), MATCH(ROW($B:$B), ROW($B:$B))), ROW($A3)), COLUMN($A3)),"")</f>
        <v>DQ3</v>
      </c>
      <c r="N4" s="388" t="str">
        <f t="array" ref="N4">IFERROR("DQ"&amp;INDEX($A:$H, SMALL(IF(("D"=D:D), MATCH(ROW($B:$B), ROW($B:$B))), ROW($A2)), COLUMN($A2)),"")</f>
        <v>DQ2</v>
      </c>
      <c r="O4" s="386" t="s">
        <v>12</v>
      </c>
      <c r="P4" s="388" t="str">
        <f t="array" ref="P4">IFERROR("DQ"&amp;INDEX($A:$H, SMALL(IF(("D"=F:F), MATCH(ROW($B:$B), ROW($B:$B))), ROW($A2)), COLUMN($A2)),"")</f>
        <v>DQ2</v>
      </c>
      <c r="Q4" s="388" t="str">
        <f t="array" ref="Q4">IFERROR("DQ"&amp;INDEX($A:$H, SMALL(IF(("D"=G:G), MATCH(ROW($B:$B), ROW($B:$B))), ROW($A2)), COLUMN($A2)),"")</f>
        <v>DQ2</v>
      </c>
      <c r="R4" s="388" t="str">
        <f t="array" ref="R4">IFERROR("DQ"&amp;INDEX($A:$H, SMALL(IF(("D"=H:H), MATCH(ROW($B:$B), ROW($B:$B))), ROW($A2)), COLUMN($A2)),"")</f>
        <v>DQ2</v>
      </c>
      <c r="U4" s="389" t="str">
        <f t="array" ref="U4">IFERROR(" P"&amp;INDEX($A:$H, SMALL(IF(("P"=C:C), MATCH(ROW($B:$B), ROW($B:$B))), ROW($A3)), COLUMN($A3)),"")</f>
        <v/>
      </c>
      <c r="V4" s="389" t="str">
        <f t="array" ref="V4">IFERROR(" P"&amp;INDEX($A:$H, SMALL(IF(("P"=D:D), MATCH(ROW($B:$B), ROW($B:$B))), ROW($A3)), COLUMN($A3)),"")</f>
        <v xml:space="preserve"> P902</v>
      </c>
      <c r="W4" s="389" t="str">
        <f t="array" ref="W4">IFERROR(" P"&amp;INDEX($A:$H, SMALL(IF(("P"=E:E), MATCH(ROW($B:$B), ROW($B:$B))), ROW($A3)), COLUMN($A3)),"")</f>
        <v xml:space="preserve"> P803</v>
      </c>
      <c r="X4" s="389" t="str">
        <f t="array" ref="X4">IFERROR("DQ"&amp;INDEX($A:$H, SMALL(IF(("P"=F:F), MATCH(ROW($B:$B), ROW($B:$B))), ROW($A3)), COLUMN($A3)),"")</f>
        <v/>
      </c>
      <c r="Y4" s="389" t="str">
        <f t="array" ref="Y4">IFERROR("DQ"&amp;INDEX($A:$H, SMALL(IF(("P"=G:G), MATCH(ROW($B:$B), ROW($B:$B))), ROW($A3)), COLUMN($A3)),"")</f>
        <v/>
      </c>
      <c r="Z4" s="389" t="str">
        <f t="array" ref="Z4">IFERROR("DQ"&amp;INDEX($A:$H, SMALL(IF(("P"=H:H), MATCH(ROW($B:$B), ROW($B:$B))), ROW($A3)), COLUMN($A3)),"")</f>
        <v/>
      </c>
    </row>
    <row r="5" spans="1:26" ht="12.75" x14ac:dyDescent="0.2">
      <c r="A5" s="393">
        <v>4</v>
      </c>
      <c r="B5" s="391" t="s">
        <v>619</v>
      </c>
      <c r="C5" s="387" t="s">
        <v>587</v>
      </c>
      <c r="D5" s="387" t="s">
        <v>587</v>
      </c>
      <c r="E5" s="387" t="s">
        <v>587</v>
      </c>
      <c r="F5" s="387" t="s">
        <v>587</v>
      </c>
      <c r="G5" s="387" t="s">
        <v>587</v>
      </c>
      <c r="H5" s="387" t="s">
        <v>587</v>
      </c>
      <c r="M5" s="388" t="str">
        <f t="array" ref="M5">IFERROR("DQ"&amp;INDEX($A:$H, SMALL(IF(("D"=C:C), MATCH(ROW($B:$B), ROW($B:$B))), ROW($A4)), COLUMN($A4)),"")</f>
        <v>DQ4</v>
      </c>
      <c r="N5" s="388" t="str">
        <f t="array" ref="N5">IFERROR("DQ"&amp;INDEX($A:$H, SMALL(IF(("D"=D:D), MATCH(ROW($B:$B), ROW($B:$B))), ROW($A3)), COLUMN($A3)),"")</f>
        <v>DQ3</v>
      </c>
      <c r="O5" s="386" t="s">
        <v>11</v>
      </c>
      <c r="P5" s="388" t="str">
        <f t="array" ref="P5">IFERROR("DQ"&amp;INDEX($A:$H, SMALL(IF(("D"=F:F), MATCH(ROW($B:$B), ROW($B:$B))), ROW($A3)), COLUMN($A3)),"")</f>
        <v>DQ3</v>
      </c>
      <c r="Q5" s="388" t="str">
        <f t="array" ref="Q5">IFERROR("DQ"&amp;INDEX($A:$H, SMALL(IF(("D"=G:G), MATCH(ROW($B:$B), ROW($B:$B))), ROW($A3)), COLUMN($A3)),"")</f>
        <v>DQ3</v>
      </c>
      <c r="R5" s="388" t="str">
        <f t="array" ref="R5">IFERROR("DQ"&amp;INDEX($A:$H, SMALL(IF(("D"=H:H), MATCH(ROW($B:$B), ROW($B:$B))), ROW($A3)), COLUMN($A3)),"")</f>
        <v>DQ3</v>
      </c>
      <c r="U5" s="389" t="str">
        <f t="array" ref="U5">IFERROR(" P"&amp;INDEX($A:$H, SMALL(IF(("P"=C:C), MATCH(ROW($B:$B), ROW($B:$B))), ROW($A4)), COLUMN($A4)),"")</f>
        <v/>
      </c>
      <c r="V5" s="389" t="str">
        <f t="array" ref="V5">IFERROR(" P"&amp;INDEX($A:$H, SMALL(IF(("P"=D:D), MATCH(ROW($B:$B), ROW($B:$B))), ROW($A4)), COLUMN($A4)),"")</f>
        <v xml:space="preserve"> P903</v>
      </c>
      <c r="W5" s="389" t="str">
        <f t="array" ref="W5">IFERROR(" P"&amp;INDEX($A:$H, SMALL(IF(("P"=E:E), MATCH(ROW($B:$B), ROW($B:$B))), ROW($A4)), COLUMN($A4)),"")</f>
        <v xml:space="preserve"> P804</v>
      </c>
      <c r="X5" s="389" t="str">
        <f t="array" ref="X5">IFERROR("DQ"&amp;INDEX($A:$H, SMALL(IF(("P"=F:F), MATCH(ROW($B:$B), ROW($B:$B))), ROW($A4)), COLUMN($A4)),"")</f>
        <v/>
      </c>
      <c r="Y5" s="389" t="str">
        <f t="array" ref="Y5">IFERROR("DQ"&amp;INDEX($A:$H, SMALL(IF(("P"=G:G), MATCH(ROW($B:$B), ROW($B:$B))), ROW($A4)), COLUMN($A4)),"")</f>
        <v/>
      </c>
      <c r="Z5" s="389" t="str">
        <f t="array" ref="Z5">IFERROR("DQ"&amp;INDEX($A:$H, SMALL(IF(("P"=H:H), MATCH(ROW($B:$B), ROW($B:$B))), ROW($A4)), COLUMN($A4)),"")</f>
        <v/>
      </c>
    </row>
    <row r="6" spans="1:26" ht="25.5" x14ac:dyDescent="0.2">
      <c r="A6" s="393">
        <v>5</v>
      </c>
      <c r="B6" s="391" t="s">
        <v>558</v>
      </c>
      <c r="C6" s="387" t="s">
        <v>587</v>
      </c>
      <c r="D6" s="387" t="s">
        <v>587</v>
      </c>
      <c r="E6" s="387" t="s">
        <v>587</v>
      </c>
      <c r="F6" s="387" t="s">
        <v>587</v>
      </c>
      <c r="G6" s="387" t="s">
        <v>587</v>
      </c>
      <c r="H6" s="387" t="s">
        <v>587</v>
      </c>
      <c r="M6" s="388" t="str">
        <f t="array" ref="M6">IFERROR("DQ"&amp;INDEX($A:$H, SMALL(IF(("D"=C:C), MATCH(ROW($B:$B), ROW($B:$B))), ROW($A5)), COLUMN($A5)),"")</f>
        <v>DQ5</v>
      </c>
      <c r="N6" s="388" t="str">
        <f t="array" ref="N6">IFERROR("DQ"&amp;INDEX($A:$H, SMALL(IF(("D"=D:D), MATCH(ROW($B:$B), ROW($B:$B))), ROW($A4)), COLUMN($A4)),"")</f>
        <v>DQ4</v>
      </c>
      <c r="O6" s="386" t="s">
        <v>10</v>
      </c>
      <c r="P6" s="388" t="str">
        <f t="array" ref="P6">IFERROR("DQ"&amp;INDEX($A:$H, SMALL(IF(("D"=F:F), MATCH(ROW($B:$B), ROW($B:$B))), ROW($A4)), COLUMN($A4)),"")</f>
        <v>DQ4</v>
      </c>
      <c r="Q6" s="388" t="str">
        <f t="array" ref="Q6">IFERROR("DQ"&amp;INDEX($A:$H, SMALL(IF(("D"=G:G), MATCH(ROW($B:$B), ROW($B:$B))), ROW($A4)), COLUMN($A4)),"")</f>
        <v>DQ4</v>
      </c>
      <c r="R6" s="388" t="str">
        <f t="array" ref="R6">IFERROR("DQ"&amp;INDEX($A:$H, SMALL(IF(("D"=H:H), MATCH(ROW($B:$B), ROW($B:$B))), ROW($A4)), COLUMN($A4)),"")</f>
        <v>DQ4</v>
      </c>
      <c r="U6" s="389" t="str">
        <f t="array" ref="U6">IFERROR(" P"&amp;INDEX($A:$H, SMALL(IF(("P"=C:C), MATCH(ROW($B:$B), ROW($B:$B))), ROW($A5)), COLUMN($A5)),"")</f>
        <v/>
      </c>
      <c r="V6" s="389" t="str">
        <f t="array" ref="V6">IFERROR(" P"&amp;INDEX($A:$H, SMALL(IF(("P"=D:D), MATCH(ROW($B:$B), ROW($B:$B))), ROW($A5)), COLUMN($A5)),"")</f>
        <v xml:space="preserve"> P904</v>
      </c>
      <c r="W6" s="389" t="str">
        <f t="array" ref="W6">IFERROR(" P"&amp;INDEX($A:$H, SMALL(IF(("P"=E:E), MATCH(ROW($B:$B), ROW($B:$B))), ROW($A5)), COLUMN($A5)),"")</f>
        <v xml:space="preserve"> P805</v>
      </c>
      <c r="X6" s="389" t="str">
        <f t="array" ref="X6">IFERROR("DQ"&amp;INDEX($A:$H, SMALL(IF(("P"=F:F), MATCH(ROW($B:$B), ROW($B:$B))), ROW($A5)), COLUMN($A5)),"")</f>
        <v/>
      </c>
      <c r="Y6" s="389" t="str">
        <f t="array" ref="Y6">IFERROR("DQ"&amp;INDEX($A:$H, SMALL(IF(("P"=G:G), MATCH(ROW($B:$B), ROW($B:$B))), ROW($A5)), COLUMN($A5)),"")</f>
        <v/>
      </c>
      <c r="Z6" s="389" t="str">
        <f t="array" ref="Z6">IFERROR("DQ"&amp;INDEX($A:$H, SMALL(IF(("P"=H:H), MATCH(ROW($B:$B), ROW($B:$B))), ROW($A5)), COLUMN($A5)),"")</f>
        <v/>
      </c>
    </row>
    <row r="7" spans="1:26" ht="12.75" x14ac:dyDescent="0.2">
      <c r="A7" s="393">
        <v>6</v>
      </c>
      <c r="B7" s="391" t="s">
        <v>559</v>
      </c>
      <c r="C7" s="387" t="s">
        <v>587</v>
      </c>
      <c r="D7" s="387" t="s">
        <v>587</v>
      </c>
      <c r="E7" s="387" t="s">
        <v>587</v>
      </c>
      <c r="F7" s="387" t="s">
        <v>587</v>
      </c>
      <c r="G7" s="387" t="s">
        <v>587</v>
      </c>
      <c r="H7" s="387" t="s">
        <v>587</v>
      </c>
      <c r="M7" s="388" t="str">
        <f t="array" ref="M7">IFERROR("DQ"&amp;INDEX($A:$H, SMALL(IF(("D"=C:C), MATCH(ROW($B:$B), ROW($B:$B))), ROW($A6)), COLUMN($A6)),"")</f>
        <v>DQ6</v>
      </c>
      <c r="N7" s="388" t="str">
        <f t="array" ref="N7">IFERROR("DQ"&amp;INDEX($A:$H, SMALL(IF(("D"=D:D), MATCH(ROW($B:$B), ROW($B:$B))), ROW($A5)), COLUMN($A5)),"")</f>
        <v>DQ5</v>
      </c>
      <c r="O7" s="388" t="str">
        <f t="array" ref="O7">IFERROR("DQ"&amp;INDEX($A:$H, SMALL(IF(("D"=E:E), MATCH(ROW($B:$B), ROW($B:$B))), ROW($A1)), COLUMN($A1)),"")</f>
        <v>DQ1</v>
      </c>
      <c r="P7" s="388" t="str">
        <f t="array" ref="P7">IFERROR("DQ"&amp;INDEX($A:$H, SMALL(IF(("D"=F:F), MATCH(ROW($B:$B), ROW($B:$B))), ROW($A5)), COLUMN($A5)),"")</f>
        <v>DQ5</v>
      </c>
      <c r="Q7" s="388" t="str">
        <f t="array" ref="Q7">IFERROR("DQ"&amp;INDEX($A:$H, SMALL(IF(("D"=G:G), MATCH(ROW($B:$B), ROW($B:$B))), ROW($A5)), COLUMN($A5)),"")</f>
        <v>DQ5</v>
      </c>
      <c r="R7" s="388" t="str">
        <f t="array" ref="R7">IFERROR("DQ"&amp;INDEX($A:$H, SMALL(IF(("D"=H:H), MATCH(ROW($B:$B), ROW($B:$B))), ROW($A5)), COLUMN($A5)),"")</f>
        <v>DQ5</v>
      </c>
      <c r="U7" s="389" t="str">
        <f t="array" ref="U7">IFERROR(" P"&amp;INDEX($A:$H, SMALL(IF(("P"=C:C), MATCH(ROW($B:$B), ROW($B:$B))), ROW($A6)), COLUMN($A6)),"")</f>
        <v/>
      </c>
      <c r="V7" s="389" t="str">
        <f t="array" ref="V7">IFERROR(" P"&amp;INDEX($A:$H, SMALL(IF(("P"=D:D), MATCH(ROW($B:$B), ROW($B:$B))), ROW($A6)), COLUMN($A6)),"")</f>
        <v xml:space="preserve"> P905</v>
      </c>
      <c r="W7" s="389" t="str">
        <f t="array" ref="W7">IFERROR(" P"&amp;INDEX($A:$H, SMALL(IF(("P"=E:E), MATCH(ROW($B:$B), ROW($B:$B))), ROW($A6)), COLUMN($A6)),"")</f>
        <v xml:space="preserve"> P806</v>
      </c>
      <c r="X7" s="389" t="str">
        <f t="array" ref="X7">IFERROR("DQ"&amp;INDEX($A:$H, SMALL(IF(("P"=F:F), MATCH(ROW($B:$B), ROW($B:$B))), ROW($A6)), COLUMN($A6)),"")</f>
        <v/>
      </c>
      <c r="Y7" s="389" t="str">
        <f t="array" ref="Y7">IFERROR("DQ"&amp;INDEX($A:$H, SMALL(IF(("P"=G:G), MATCH(ROW($B:$B), ROW($B:$B))), ROW($A6)), COLUMN($A6)),"")</f>
        <v/>
      </c>
      <c r="Z7" s="389" t="str">
        <f t="array" ref="Z7">IFERROR("DQ"&amp;INDEX($A:$H, SMALL(IF(("P"=H:H), MATCH(ROW($B:$B), ROW($B:$B))), ROW($A6)), COLUMN($A6)),"")</f>
        <v/>
      </c>
    </row>
    <row r="8" spans="1:26" ht="25.5" x14ac:dyDescent="0.2">
      <c r="A8" s="393">
        <v>7</v>
      </c>
      <c r="B8" s="390" t="s">
        <v>646</v>
      </c>
      <c r="C8" s="387" t="s">
        <v>587</v>
      </c>
      <c r="D8" s="387" t="s">
        <v>587</v>
      </c>
      <c r="E8" s="387" t="s">
        <v>587</v>
      </c>
      <c r="F8" s="387" t="s">
        <v>587</v>
      </c>
      <c r="G8" s="387" t="s">
        <v>587</v>
      </c>
      <c r="H8" s="387" t="s">
        <v>587</v>
      </c>
      <c r="M8" s="388" t="str">
        <f t="array" ref="M8">IFERROR("DQ"&amp;INDEX($A:$H, SMALL(IF(("D"=C:C), MATCH(ROW($B:$B), ROW($B:$B))), ROW($A7)), COLUMN($A7)),"")</f>
        <v>DQ7</v>
      </c>
      <c r="N8" s="388" t="str">
        <f t="array" ref="N8">IFERROR("DQ"&amp;INDEX($A:$H, SMALL(IF(("D"=D:D), MATCH(ROW($B:$B), ROW($B:$B))), ROW($A6)), COLUMN($A6)),"")</f>
        <v>DQ6</v>
      </c>
      <c r="O8" s="388" t="str">
        <f t="array" ref="O8">IFERROR("DQ"&amp;INDEX($A:$H, SMALL(IF(("D"=E:E), MATCH(ROW($B:$B), ROW($B:$B))), ROW($A2)), COLUMN($A2)),"")</f>
        <v>DQ2</v>
      </c>
      <c r="P8" s="388" t="str">
        <f t="array" ref="P8">IFERROR("DQ"&amp;INDEX($A:$H, SMALL(IF(("D"=F:F), MATCH(ROW($B:$B), ROW($B:$B))), ROW($A6)), COLUMN($A6)),"")</f>
        <v>DQ6</v>
      </c>
      <c r="Q8" s="388" t="str">
        <f t="array" ref="Q8">IFERROR("DQ"&amp;INDEX($A:$H, SMALL(IF(("D"=G:G), MATCH(ROW($B:$B), ROW($B:$B))), ROW($A6)), COLUMN($A6)),"")</f>
        <v>DQ6</v>
      </c>
      <c r="R8" s="388" t="str">
        <f t="array" ref="R8">IFERROR("DQ"&amp;INDEX($A:$H, SMALL(IF(("D"=H:H), MATCH(ROW($B:$B), ROW($B:$B))), ROW($A6)), COLUMN($A6)),"")</f>
        <v>DQ6</v>
      </c>
      <c r="U8" s="389" t="str">
        <f t="array" ref="U8">IFERROR(" P"&amp;INDEX($A:$H, SMALL(IF(("P"=C:C), MATCH(ROW($B:$B), ROW($B:$B))), ROW($A7)), COLUMN($A7)),"")</f>
        <v/>
      </c>
      <c r="V8" s="389" t="str">
        <f t="array" ref="V8">IFERROR(" P"&amp;INDEX($A:$H, SMALL(IF(("P"=D:D), MATCH(ROW($B:$B), ROW($B:$B))), ROW($A7)), COLUMN($A7)),"")</f>
        <v xml:space="preserve"> P906</v>
      </c>
      <c r="W8" s="389" t="str">
        <f t="array" ref="W8">IFERROR(" P"&amp;INDEX($A:$H, SMALL(IF(("P"=E:E), MATCH(ROW($B:$B), ROW($B:$B))), ROW($A7)), COLUMN($A7)),"")</f>
        <v xml:space="preserve"> P807</v>
      </c>
      <c r="X8" s="389" t="str">
        <f t="array" ref="X8">IFERROR("DQ"&amp;INDEX($A:$H, SMALL(IF(("P"=F:F), MATCH(ROW($B:$B), ROW($B:$B))), ROW($A7)), COLUMN($A7)),"")</f>
        <v/>
      </c>
      <c r="Y8" s="389" t="str">
        <f t="array" ref="Y8">IFERROR("DQ"&amp;INDEX($A:$H, SMALL(IF(("P"=G:G), MATCH(ROW($B:$B), ROW($B:$B))), ROW($A7)), COLUMN($A7)),"")</f>
        <v/>
      </c>
      <c r="Z8" s="389" t="str">
        <f t="array" ref="Z8">IFERROR("DQ"&amp;INDEX($A:$H, SMALL(IF(("P"=H:H), MATCH(ROW($B:$B), ROW($B:$B))), ROW($A7)), COLUMN($A7)),"")</f>
        <v/>
      </c>
    </row>
    <row r="9" spans="1:26" ht="38.25" x14ac:dyDescent="0.2">
      <c r="A9" s="393">
        <v>8</v>
      </c>
      <c r="B9" s="391" t="s">
        <v>560</v>
      </c>
      <c r="D9" s="387" t="s">
        <v>587</v>
      </c>
      <c r="E9" s="387" t="s">
        <v>587</v>
      </c>
      <c r="F9" s="387" t="s">
        <v>587</v>
      </c>
      <c r="G9" s="387" t="s">
        <v>587</v>
      </c>
      <c r="H9" s="387" t="s">
        <v>587</v>
      </c>
      <c r="M9" s="388" t="str">
        <f t="array" ref="M9">IFERROR("DQ"&amp;INDEX($A:$H, SMALL(IF(("D"=C:C), MATCH(ROW($B:$B), ROW($B:$B))), ROW($A8)), COLUMN($A8)),"")</f>
        <v>DQ101</v>
      </c>
      <c r="N9" s="388" t="str">
        <f t="array" ref="N9">IFERROR("DQ"&amp;INDEX($A:$H, SMALL(IF(("D"=D:D), MATCH(ROW($B:$B), ROW($B:$B))), ROW($A7)), COLUMN($A7)),"")</f>
        <v>DQ7</v>
      </c>
      <c r="O9" s="388" t="str">
        <f t="array" ref="O9">IFERROR("DQ"&amp;INDEX($A:$H, SMALL(IF(("D"=E:E), MATCH(ROW($B:$B), ROW($B:$B))), ROW($A3)), COLUMN($A3)),"")</f>
        <v>DQ3</v>
      </c>
      <c r="P9" s="388" t="str">
        <f t="array" ref="P9">IFERROR("DQ"&amp;INDEX($A:$H, SMALL(IF(("D"=F:F), MATCH(ROW($B:$B), ROW($B:$B))), ROW($A7)), COLUMN($A7)),"")</f>
        <v>DQ7</v>
      </c>
      <c r="Q9" s="388" t="str">
        <f t="array" ref="Q9">IFERROR("DQ"&amp;INDEX($A:$H, SMALL(IF(("D"=G:G), MATCH(ROW($B:$B), ROW($B:$B))), ROW($A7)), COLUMN($A7)),"")</f>
        <v>DQ7</v>
      </c>
      <c r="R9" s="388" t="str">
        <f t="array" ref="R9">IFERROR("DQ"&amp;INDEX($A:$H, SMALL(IF(("D"=H:H), MATCH(ROW($B:$B), ROW($B:$B))), ROW($A7)), COLUMN($A7)),"")</f>
        <v>DQ7</v>
      </c>
      <c r="U9" s="389" t="str">
        <f t="array" ref="U9">IFERROR(" P"&amp;INDEX($A:$H, SMALL(IF(("P"=C:C), MATCH(ROW($B:$B), ROW($B:$B))), ROW($A8)), COLUMN($A8)),"")</f>
        <v/>
      </c>
      <c r="V9" s="389" t="str">
        <f t="array" ref="V9">IFERROR(" P"&amp;INDEX($A:$H, SMALL(IF(("P"=D:D), MATCH(ROW($B:$B), ROW($B:$B))), ROW($A8)), COLUMN($A8)),"")</f>
        <v xml:space="preserve"> P907</v>
      </c>
      <c r="W9" s="389" t="str">
        <f t="array" ref="W9">IFERROR(" P"&amp;INDEX($A:$H, SMALL(IF(("P"=E:E), MATCH(ROW($B:$B), ROW($B:$B))), ROW($A8)), COLUMN($A8)),"")</f>
        <v xml:space="preserve"> P808</v>
      </c>
      <c r="X9" s="389" t="str">
        <f t="array" ref="X9">IFERROR("DQ"&amp;INDEX($A:$H, SMALL(IF(("P"=F:F), MATCH(ROW($B:$B), ROW($B:$B))), ROW($A8)), COLUMN($A8)),"")</f>
        <v/>
      </c>
      <c r="Y9" s="389" t="str">
        <f t="array" ref="Y9">IFERROR("DQ"&amp;INDEX($A:$H, SMALL(IF(("P"=G:G), MATCH(ROW($B:$B), ROW($B:$B))), ROW($A8)), COLUMN($A8)),"")</f>
        <v/>
      </c>
      <c r="Z9" s="389" t="str">
        <f t="array" ref="Z9">IFERROR("DQ"&amp;INDEX($A:$H, SMALL(IF(("P"=H:H), MATCH(ROW($B:$B), ROW($B:$B))), ROW($A8)), COLUMN($A8)),"")</f>
        <v/>
      </c>
    </row>
    <row r="10" spans="1:26" ht="12.75" x14ac:dyDescent="0.2">
      <c r="A10" s="393">
        <v>9</v>
      </c>
      <c r="B10" s="390" t="s">
        <v>655</v>
      </c>
      <c r="C10" s="387"/>
      <c r="D10" s="387" t="s">
        <v>587</v>
      </c>
      <c r="E10" s="387" t="s">
        <v>587</v>
      </c>
      <c r="F10" s="387" t="s">
        <v>587</v>
      </c>
      <c r="G10" s="387" t="s">
        <v>587</v>
      </c>
      <c r="H10" s="387" t="s">
        <v>587</v>
      </c>
      <c r="M10" s="388" t="str">
        <f t="array" ref="M10">IFERROR("DQ"&amp;INDEX($A:$H, SMALL(IF(("D"=C:C), MATCH(ROW($B:$B), ROW($B:$B))), ROW($A9)), COLUMN($A9)),"")</f>
        <v>DQ102</v>
      </c>
      <c r="N10" s="388" t="str">
        <f t="array" ref="N10">IFERROR("DQ"&amp;INDEX($A:$H, SMALL(IF(("D"=D:D), MATCH(ROW($B:$B), ROW($B:$B))), ROW($A8)), COLUMN($A8)),"")</f>
        <v>DQ8</v>
      </c>
      <c r="O10" s="388" t="str">
        <f t="array" ref="O10">IFERROR("DQ"&amp;INDEX($A:$H, SMALL(IF(("D"=E:E), MATCH(ROW($B:$B), ROW($B:$B))), ROW($A4)), COLUMN($A4)),"")</f>
        <v>DQ4</v>
      </c>
      <c r="P10" s="388" t="str">
        <f t="array" ref="P10">IFERROR("DQ"&amp;INDEX($A:$H, SMALL(IF(("D"=F:F), MATCH(ROW($B:$B), ROW($B:$B))), ROW($A8)), COLUMN($A8)),"")</f>
        <v>DQ8</v>
      </c>
      <c r="Q10" s="388" t="str">
        <f t="array" ref="Q10">IFERROR("DQ"&amp;INDEX($A:$H, SMALL(IF(("D"=G:G), MATCH(ROW($B:$B), ROW($B:$B))), ROW($A8)), COLUMN($A8)),"")</f>
        <v>DQ8</v>
      </c>
      <c r="R10" s="388" t="str">
        <f t="array" ref="R10">IFERROR("DQ"&amp;INDEX($A:$H, SMALL(IF(("D"=H:H), MATCH(ROW($B:$B), ROW($B:$B))), ROW($A8)), COLUMN($A8)),"")</f>
        <v>DQ8</v>
      </c>
      <c r="U10" s="389" t="str">
        <f t="array" ref="U10">IFERROR(" P"&amp;INDEX($A:$H, SMALL(IF(("P"=C:C), MATCH(ROW($B:$B), ROW($B:$B))), ROW($A9)), COLUMN($A9)),"")</f>
        <v/>
      </c>
      <c r="V10" s="389" t="str">
        <f t="array" ref="V10">IFERROR(" P"&amp;INDEX($A:$H, SMALL(IF(("P"=D:D), MATCH(ROW($B:$B), ROW($B:$B))), ROW($A9)), COLUMN($A9)),"")</f>
        <v xml:space="preserve"> P908</v>
      </c>
      <c r="W10" s="389" t="str">
        <f t="array" ref="W10">IFERROR(" P"&amp;INDEX($A:$H, SMALL(IF(("P"=E:E), MATCH(ROW($B:$B), ROW($B:$B))), ROW($A9)), COLUMN($A9)),"")</f>
        <v xml:space="preserve"> P809</v>
      </c>
      <c r="X10" s="389" t="str">
        <f t="array" ref="X10">IFERROR("DQ"&amp;INDEX($A:$H, SMALL(IF(("P"=F:F), MATCH(ROW($B:$B), ROW($B:$B))), ROW($A9)), COLUMN($A9)),"")</f>
        <v/>
      </c>
      <c r="Y10" s="389" t="str">
        <f t="array" ref="Y10">IFERROR("DQ"&amp;INDEX($A:$H, SMALL(IF(("P"=G:G), MATCH(ROW($B:$B), ROW($B:$B))), ROW($A9)), COLUMN($A9)),"")</f>
        <v/>
      </c>
      <c r="Z10" s="389" t="str">
        <f t="array" ref="Z10">IFERROR("DQ"&amp;INDEX($A:$H, SMALL(IF(("P"=H:H), MATCH(ROW($B:$B), ROW($B:$B))), ROW($A9)), COLUMN($A9)),"")</f>
        <v/>
      </c>
    </row>
    <row r="11" spans="1:26" ht="25.5" x14ac:dyDescent="0.2">
      <c r="A11" s="393">
        <v>10</v>
      </c>
      <c r="B11" s="391" t="s">
        <v>561</v>
      </c>
      <c r="D11" s="387" t="s">
        <v>587</v>
      </c>
      <c r="E11" s="387" t="s">
        <v>587</v>
      </c>
      <c r="F11" s="387" t="s">
        <v>587</v>
      </c>
      <c r="G11" s="387" t="s">
        <v>587</v>
      </c>
      <c r="H11" s="387" t="s">
        <v>587</v>
      </c>
      <c r="M11" s="388" t="str">
        <f t="array" ref="M11">IFERROR("DQ"&amp;INDEX($A:$H, SMALL(IF(("D"=C:C), MATCH(ROW($B:$B), ROW($B:$B))), ROW($A10)), COLUMN($A10)),"")</f>
        <v>DQ103</v>
      </c>
      <c r="N11" s="388" t="str">
        <f t="array" ref="N11">IFERROR("DQ"&amp;INDEX($A:$H, SMALL(IF(("D"=D:D), MATCH(ROW($B:$B), ROW($B:$B))), ROW($A9)), COLUMN($A9)),"")</f>
        <v>DQ9</v>
      </c>
      <c r="O11" s="388" t="str">
        <f t="array" ref="O11">IFERROR("DQ"&amp;INDEX($A:$H, SMALL(IF(("D"=E:E), MATCH(ROW($B:$B), ROW($B:$B))), ROW($A5)), COLUMN($A5)),"")</f>
        <v>DQ5</v>
      </c>
      <c r="P11" s="388" t="str">
        <f t="array" ref="P11">IFERROR("DQ"&amp;INDEX($A:$H, SMALL(IF(("D"=F:F), MATCH(ROW($B:$B), ROW($B:$B))), ROW($A9)), COLUMN($A9)),"")</f>
        <v>DQ9</v>
      </c>
      <c r="Q11" s="388" t="str">
        <f t="array" ref="Q11">IFERROR("DQ"&amp;INDEX($A:$H, SMALL(IF(("D"=G:G), MATCH(ROW($B:$B), ROW($B:$B))), ROW($A9)), COLUMN($A9)),"")</f>
        <v>DQ9</v>
      </c>
      <c r="R11" s="388" t="str">
        <f t="array" ref="R11">IFERROR("DQ"&amp;INDEX($A:$H, SMALL(IF(("D"=H:H), MATCH(ROW($B:$B), ROW($B:$B))), ROW($A9)), COLUMN($A9)),"")</f>
        <v>DQ9</v>
      </c>
      <c r="U11" s="389" t="str">
        <f t="array" ref="U11">IFERROR(" P"&amp;INDEX($A:$H, SMALL(IF(("P"=C:C), MATCH(ROW($B:$B), ROW($B:$B))), ROW($A10)), COLUMN($A10)),"")</f>
        <v/>
      </c>
      <c r="V11" s="389" t="str">
        <f t="array" ref="V11">IFERROR(" P"&amp;INDEX($A:$H, SMALL(IF(("P"=D:D), MATCH(ROW($B:$B), ROW($B:$B))), ROW($A10)), COLUMN($A10)),"")</f>
        <v xml:space="preserve"> P909</v>
      </c>
      <c r="W11" s="389" t="str">
        <f t="array" ref="W11">IFERROR(" P"&amp;INDEX($A:$H, SMALL(IF(("P"=E:E), MATCH(ROW($B:$B), ROW($B:$B))), ROW($A10)), COLUMN($A10)),"")</f>
        <v xml:space="preserve"> P810</v>
      </c>
      <c r="X11" s="389" t="str">
        <f t="array" ref="X11">IFERROR("DQ"&amp;INDEX($A:$H, SMALL(IF(("P"=F:F), MATCH(ROW($B:$B), ROW($B:$B))), ROW($A10)), COLUMN($A10)),"")</f>
        <v/>
      </c>
      <c r="Y11" s="389" t="str">
        <f t="array" ref="Y11">IFERROR("DQ"&amp;INDEX($A:$H, SMALL(IF(("P"=G:G), MATCH(ROW($B:$B), ROW($B:$B))), ROW($A10)), COLUMN($A10)),"")</f>
        <v/>
      </c>
      <c r="Z11" s="389" t="str">
        <f t="array" ref="Z11">IFERROR("DQ"&amp;INDEX($A:$H, SMALL(IF(("P"=H:H), MATCH(ROW($B:$B), ROW($B:$B))), ROW($A10)), COLUMN($A10)),"")</f>
        <v/>
      </c>
    </row>
    <row r="12" spans="1:26" ht="25.5" x14ac:dyDescent="0.2">
      <c r="A12" s="393">
        <v>11</v>
      </c>
      <c r="B12" s="390" t="s">
        <v>589</v>
      </c>
      <c r="H12" s="387" t="s">
        <v>587</v>
      </c>
      <c r="M12" s="388" t="str">
        <f t="array" ref="M12">IFERROR("DQ"&amp;INDEX($A:$H, SMALL(IF(("D"=C:C), MATCH(ROW($B:$B), ROW($B:$B))), ROW($A11)), COLUMN($A11)),"")</f>
        <v>DQ104</v>
      </c>
      <c r="N12" s="388" t="str">
        <f t="array" ref="N12">IFERROR("DQ"&amp;INDEX($A:$H, SMALL(IF(("D"=D:D), MATCH(ROW($B:$B), ROW($B:$B))), ROW($A10)), COLUMN($A10)),"")</f>
        <v>DQ10</v>
      </c>
      <c r="O12" s="388" t="str">
        <f t="array" ref="O12">IFERROR("DQ"&amp;INDEX($A:$H, SMALL(IF(("D"=E:E), MATCH(ROW($B:$B), ROW($B:$B))), ROW($A6)), COLUMN($A6)),"")</f>
        <v>DQ6</v>
      </c>
      <c r="P12" s="388" t="str">
        <f t="array" ref="P12">IFERROR("DQ"&amp;INDEX($A:$H, SMALL(IF(("D"=F:F), MATCH(ROW($B:$B), ROW($B:$B))), ROW($A10)), COLUMN($A10)),"")</f>
        <v>DQ10</v>
      </c>
      <c r="Q12" s="388" t="str">
        <f t="array" ref="Q12">IFERROR("DQ"&amp;INDEX($A:$H, SMALL(IF(("D"=G:G), MATCH(ROW($B:$B), ROW($B:$B))), ROW($A10)), COLUMN($A10)),"")</f>
        <v>DQ10</v>
      </c>
      <c r="R12" s="388" t="str">
        <f t="array" ref="R12">IFERROR("DQ"&amp;INDEX($A:$H, SMALL(IF(("D"=H:H), MATCH(ROW($B:$B), ROW($B:$B))), ROW($A10)), COLUMN($A10)),"")</f>
        <v>DQ10</v>
      </c>
      <c r="U12" s="389" t="str">
        <f t="array" ref="U12">IFERROR(" P"&amp;INDEX($A:$H, SMALL(IF(("P"=C:C), MATCH(ROW($B:$B), ROW($B:$B))), ROW($A11)), COLUMN($A11)),"")</f>
        <v/>
      </c>
      <c r="V12" s="389" t="str">
        <f t="array" ref="V12">IFERROR(" P"&amp;INDEX($A:$H, SMALL(IF(("P"=D:D), MATCH(ROW($B:$B), ROW($B:$B))), ROW($A11)), COLUMN($A11)),"")</f>
        <v xml:space="preserve"> P910</v>
      </c>
      <c r="W12" s="389" t="str">
        <f t="array" ref="W12">IFERROR(" P"&amp;INDEX($A:$H, SMALL(IF(("P"=E:E), MATCH(ROW($B:$B), ROW($B:$B))), ROW($A11)), COLUMN($A11)),"")</f>
        <v xml:space="preserve"> P811</v>
      </c>
      <c r="X12" s="389" t="str">
        <f t="array" ref="X12">IFERROR("DQ"&amp;INDEX($A:$H, SMALL(IF(("P"=F:F), MATCH(ROW($B:$B), ROW($B:$B))), ROW($A11)), COLUMN($A11)),"")</f>
        <v/>
      </c>
      <c r="Y12" s="389" t="str">
        <f t="array" ref="Y12">IFERROR("DQ"&amp;INDEX($A:$H, SMALL(IF(("P"=G:G), MATCH(ROW($B:$B), ROW($B:$B))), ROW($A11)), COLUMN($A11)),"")</f>
        <v/>
      </c>
      <c r="Z12" s="389" t="str">
        <f t="array" ref="Z12">IFERROR("DQ"&amp;INDEX($A:$H, SMALL(IF(("P"=H:H), MATCH(ROW($B:$B), ROW($B:$B))), ROW($A11)), COLUMN($A11)),"")</f>
        <v/>
      </c>
    </row>
    <row r="13" spans="1:26" ht="12.75" x14ac:dyDescent="0.2">
      <c r="A13" s="393">
        <v>12</v>
      </c>
      <c r="B13" s="391" t="s">
        <v>590</v>
      </c>
      <c r="D13" s="387" t="s">
        <v>587</v>
      </c>
      <c r="H13" s="387" t="s">
        <v>587</v>
      </c>
      <c r="M13" s="388" t="str">
        <f t="array" ref="M13">IFERROR("DQ"&amp;INDEX($A:$H, SMALL(IF(("D"=C:C), MATCH(ROW($B:$B), ROW($B:$B))), ROW($A12)), COLUMN($A12)),"")</f>
        <v>DQ105</v>
      </c>
      <c r="N13" s="388" t="str">
        <f t="array" ref="N13">IFERROR("DQ"&amp;INDEX($A:$H, SMALL(IF(("D"=D:D), MATCH(ROW($B:$B), ROW($B:$B))), ROW($A11)), COLUMN($A11)),"")</f>
        <v>DQ12</v>
      </c>
      <c r="O13" s="388" t="str">
        <f t="array" ref="O13">IFERROR("DQ"&amp;INDEX($A:$H, SMALL(IF(("D"=E:E), MATCH(ROW($B:$B), ROW($B:$B))), ROW($A7)), COLUMN($A7)),"")</f>
        <v>DQ7</v>
      </c>
      <c r="P13" s="388" t="str">
        <f t="array" ref="P13">IFERROR("DQ"&amp;INDEX($A:$H, SMALL(IF(("D"=F:F), MATCH(ROW($B:$B), ROW($B:$B))), ROW($A11)), COLUMN($A11)),"")</f>
        <v>DQ14</v>
      </c>
      <c r="Q13" s="388" t="str">
        <f t="array" ref="Q13">IFERROR("DQ"&amp;INDEX($A:$H, SMALL(IF(("D"=G:G), MATCH(ROW($B:$B), ROW($B:$B))), ROW($A11)), COLUMN($A11)),"")</f>
        <v>DQ14</v>
      </c>
      <c r="R13" s="388" t="str">
        <f t="array" ref="R13">IFERROR("DQ"&amp;INDEX($A:$H, SMALL(IF(("D"=H:H), MATCH(ROW($B:$B), ROW($B:$B))), ROW($A11)), COLUMN($A11)),"")</f>
        <v>DQ11</v>
      </c>
      <c r="U13" s="389" t="str">
        <f t="array" ref="U13">IFERROR(" P"&amp;INDEX($A:$H, SMALL(IF(("P"=C:C), MATCH(ROW($B:$B), ROW($B:$B))), ROW($A12)), COLUMN($A12)),"")</f>
        <v/>
      </c>
      <c r="V13" s="389" t="str">
        <f t="array" ref="V13">IFERROR(" P"&amp;INDEX($A:$H, SMALL(IF(("P"=D:D), MATCH(ROW($B:$B), ROW($B:$B))), ROW($A12)), COLUMN($A12)),"")</f>
        <v xml:space="preserve"> P911</v>
      </c>
      <c r="W13" s="389" t="str">
        <f t="array" ref="W13">IFERROR(" P"&amp;INDEX($A:$H, SMALL(IF(("P"=E:E), MATCH(ROW($B:$B), ROW($B:$B))), ROW($A12)), COLUMN($A12)),"")</f>
        <v/>
      </c>
      <c r="X13" s="389" t="str">
        <f t="array" ref="X13">IFERROR("DQ"&amp;INDEX($A:$H, SMALL(IF(("P"=F:F), MATCH(ROW($B:$B), ROW($B:$B))), ROW($A12)), COLUMN($A12)),"")</f>
        <v/>
      </c>
      <c r="Y13" s="389" t="str">
        <f t="array" ref="Y13">IFERROR("DQ"&amp;INDEX($A:$H, SMALL(IF(("P"=G:G), MATCH(ROW($B:$B), ROW($B:$B))), ROW($A12)), COLUMN($A12)),"")</f>
        <v/>
      </c>
      <c r="Z13" s="389" t="str">
        <f t="array" ref="Z13">IFERROR("DQ"&amp;INDEX($A:$H, SMALL(IF(("P"=H:H), MATCH(ROW($B:$B), ROW($B:$B))), ROW($A12)), COLUMN($A12)),"")</f>
        <v/>
      </c>
    </row>
    <row r="14" spans="1:26" ht="12.75" x14ac:dyDescent="0.2">
      <c r="A14" s="393">
        <v>13</v>
      </c>
      <c r="B14" s="391" t="s">
        <v>591</v>
      </c>
      <c r="H14" s="387" t="s">
        <v>587</v>
      </c>
      <c r="M14" s="388" t="str">
        <f t="array" ref="M14">IFERROR("DQ"&amp;INDEX($A:$H, SMALL(IF(("D"=C:C), MATCH(ROW($B:$B), ROW($B:$B))), ROW($A13)), COLUMN($A13)),"")</f>
        <v>DQ106</v>
      </c>
      <c r="N14" s="388" t="str">
        <f t="array" ref="N14">IFERROR("DQ"&amp;INDEX($A:$H, SMALL(IF(("D"=D:D), MATCH(ROW($B:$B), ROW($B:$B))), ROW($A12)), COLUMN($A12)),"")</f>
        <v>DQ14</v>
      </c>
      <c r="O14" s="388" t="str">
        <f t="array" ref="O14">IFERROR("DQ"&amp;INDEX($A:$H, SMALL(IF(("D"=E:E), MATCH(ROW($B:$B), ROW($B:$B))), ROW($A8)), COLUMN($A8)),"")</f>
        <v>DQ8</v>
      </c>
      <c r="P14" s="388" t="str">
        <f t="array" ref="P14">IFERROR("DQ"&amp;INDEX($A:$H, SMALL(IF(("D"=F:F), MATCH(ROW($B:$B), ROW($B:$B))), ROW($A12)), COLUMN($A12)),"")</f>
        <v>DQ15</v>
      </c>
      <c r="Q14" s="388" t="str">
        <f t="array" ref="Q14">IFERROR("DQ"&amp;INDEX($A:$H, SMALL(IF(("D"=G:G), MATCH(ROW($B:$B), ROW($B:$B))), ROW($A12)), COLUMN($A12)),"")</f>
        <v>DQ15</v>
      </c>
      <c r="R14" s="388" t="str">
        <f t="array" ref="R14">IFERROR("DQ"&amp;INDEX($A:$H, SMALL(IF(("D"=H:H), MATCH(ROW($B:$B), ROW($B:$B))), ROW($A12)), COLUMN($A12)),"")</f>
        <v>DQ12</v>
      </c>
      <c r="U14" s="389" t="str">
        <f t="array" ref="U14">IFERROR(" P"&amp;INDEX($A:$H, SMALL(IF(("P"=C:C), MATCH(ROW($B:$B), ROW($B:$B))), ROW($A13)), COLUMN($A13)),"")</f>
        <v/>
      </c>
      <c r="V14" s="389" t="str">
        <f t="array" ref="V14">IFERROR(" P"&amp;INDEX($A:$H, SMALL(IF(("P"=D:D), MATCH(ROW($B:$B), ROW($B:$B))), ROW($A13)), COLUMN($A13)),"")</f>
        <v xml:space="preserve"> P912</v>
      </c>
      <c r="W14" s="389" t="str">
        <f t="array" ref="W14">IFERROR(" P"&amp;INDEX($A:$H, SMALL(IF(("P"=E:E), MATCH(ROW($B:$B), ROW($B:$B))), ROW($A13)), COLUMN($A13)),"")</f>
        <v/>
      </c>
      <c r="X14" s="389" t="str">
        <f t="array" ref="X14">IFERROR("DQ"&amp;INDEX($A:$H, SMALL(IF(("P"=F:F), MATCH(ROW($B:$B), ROW($B:$B))), ROW($A13)), COLUMN($A13)),"")</f>
        <v/>
      </c>
      <c r="Y14" s="389" t="str">
        <f t="array" ref="Y14">IFERROR("DQ"&amp;INDEX($A:$H, SMALL(IF(("P"=G:G), MATCH(ROW($B:$B), ROW($B:$B))), ROW($A13)), COLUMN($A13)),"")</f>
        <v/>
      </c>
      <c r="Z14" s="389" t="str">
        <f t="array" ref="Z14">IFERROR("DQ"&amp;INDEX($A:$H, SMALL(IF(("P"=H:H), MATCH(ROW($B:$B), ROW($B:$B))), ROW($A13)), COLUMN($A13)),"")</f>
        <v/>
      </c>
    </row>
    <row r="15" spans="1:26" ht="12.75" x14ac:dyDescent="0.2">
      <c r="A15" s="393">
        <v>14</v>
      </c>
      <c r="B15" s="391" t="s">
        <v>562</v>
      </c>
      <c r="D15" s="387" t="s">
        <v>587</v>
      </c>
      <c r="E15" s="387"/>
      <c r="F15" s="387" t="s">
        <v>587</v>
      </c>
      <c r="G15" s="387" t="s">
        <v>587</v>
      </c>
      <c r="H15" s="387" t="s">
        <v>587</v>
      </c>
      <c r="M15" s="388" t="str">
        <f t="array" ref="M15">IFERROR("DQ"&amp;INDEX($A:$H, SMALL(IF(("D"=C:C), MATCH(ROW($B:$B), ROW($B:$B))), ROW($A14)), COLUMN($A14)),"")</f>
        <v>DQ301</v>
      </c>
      <c r="N15" s="388" t="str">
        <f t="array" ref="N15">IFERROR("DQ"&amp;INDEX($A:$H, SMALL(IF(("D"=D:D), MATCH(ROW($B:$B), ROW($B:$B))), ROW($A13)), COLUMN($A13)),"")</f>
        <v>DQ15</v>
      </c>
      <c r="O15" s="388" t="str">
        <f t="array" ref="O15">IFERROR("DQ"&amp;INDEX($A:$H, SMALL(IF(("D"=E:E), MATCH(ROW($B:$B), ROW($B:$B))), ROW($A9)), COLUMN($A9)),"")</f>
        <v>DQ9</v>
      </c>
      <c r="P15" s="388" t="str">
        <f t="array" ref="P15">IFERROR("DQ"&amp;INDEX($A:$H, SMALL(IF(("D"=F:F), MATCH(ROW($B:$B), ROW($B:$B))), ROW($A13)), COLUMN($A13)),"")</f>
        <v>DQ17</v>
      </c>
      <c r="Q15" s="388" t="str">
        <f t="array" ref="Q15">IFERROR("DQ"&amp;INDEX($A:$H, SMALL(IF(("D"=G:G), MATCH(ROW($B:$B), ROW($B:$B))), ROW($A13)), COLUMN($A13)),"")</f>
        <v>DQ17</v>
      </c>
      <c r="R15" s="388" t="str">
        <f t="array" ref="R15">IFERROR("DQ"&amp;INDEX($A:$H, SMALL(IF(("D"=H:H), MATCH(ROW($B:$B), ROW($B:$B))), ROW($A13)), COLUMN($A13)),"")</f>
        <v>DQ13</v>
      </c>
      <c r="U15" s="389" t="str">
        <f t="array" ref="U15">IFERROR(" P"&amp;INDEX($A:$H, SMALL(IF(("P"=C:C), MATCH(ROW($B:$B), ROW($B:$B))), ROW($A14)), COLUMN($A14)),"")</f>
        <v/>
      </c>
      <c r="V15" s="389" t="str">
        <f t="array" ref="V15">IFERROR(" P"&amp;INDEX($A:$H, SMALL(IF(("P"=D:D), MATCH(ROW($B:$B), ROW($B:$B))), ROW($A14)), COLUMN($A14)),"")</f>
        <v xml:space="preserve"> P913</v>
      </c>
      <c r="W15" s="389" t="str">
        <f t="array" ref="W15">IFERROR(" P"&amp;INDEX($A:$H, SMALL(IF(("P"=E:E), MATCH(ROW($B:$B), ROW($B:$B))), ROW($A14)), COLUMN($A14)),"")</f>
        <v/>
      </c>
      <c r="X15" s="389" t="str">
        <f t="array" ref="X15">IFERROR("DQ"&amp;INDEX($A:$H, SMALL(IF(("P"=F:F), MATCH(ROW($B:$B), ROW($B:$B))), ROW($A14)), COLUMN($A14)),"")</f>
        <v/>
      </c>
      <c r="Y15" s="389" t="str">
        <f t="array" ref="Y15">IFERROR("DQ"&amp;INDEX($A:$H, SMALL(IF(("P"=G:G), MATCH(ROW($B:$B), ROW($B:$B))), ROW($A14)), COLUMN($A14)),"")</f>
        <v/>
      </c>
      <c r="Z15" s="389" t="str">
        <f t="array" ref="Z15">IFERROR("DQ"&amp;INDEX($A:$H, SMALL(IF(("P"=H:H), MATCH(ROW($B:$B), ROW($B:$B))), ROW($A14)), COLUMN($A14)),"")</f>
        <v/>
      </c>
    </row>
    <row r="16" spans="1:26" ht="12.75" x14ac:dyDescent="0.2">
      <c r="A16" s="393">
        <v>15</v>
      </c>
      <c r="B16" s="391" t="s">
        <v>563</v>
      </c>
      <c r="D16" s="387" t="s">
        <v>587</v>
      </c>
      <c r="E16" s="387" t="s">
        <v>587</v>
      </c>
      <c r="F16" s="387" t="s">
        <v>587</v>
      </c>
      <c r="G16" s="387" t="s">
        <v>587</v>
      </c>
      <c r="H16" s="387" t="s">
        <v>587</v>
      </c>
      <c r="M16" s="388" t="str">
        <f t="array" ref="M16">IFERROR("DQ"&amp;INDEX($A:$H, SMALL(IF(("D"=C:C), MATCH(ROW($B:$B), ROW($B:$B))), ROW($A15)), COLUMN($A15)),"")</f>
        <v>DQ302</v>
      </c>
      <c r="N16" s="388" t="str">
        <f t="array" ref="N16">IFERROR("DQ"&amp;INDEX($A:$H, SMALL(IF(("D"=D:D), MATCH(ROW($B:$B), ROW($B:$B))), ROW($A14)), COLUMN($A14)),"")</f>
        <v>DQ17</v>
      </c>
      <c r="O16" s="388" t="str">
        <f t="array" ref="O16">IFERROR("DQ"&amp;INDEX($A:$H, SMALL(IF(("D"=E:E), MATCH(ROW($B:$B), ROW($B:$B))), ROW($A10)), COLUMN($A10)),"")</f>
        <v>DQ10</v>
      </c>
      <c r="P16" s="388" t="str">
        <f t="array" ref="P16">IFERROR("DQ"&amp;INDEX($A:$H, SMALL(IF(("D"=F:F), MATCH(ROW($B:$B), ROW($B:$B))), ROW($A14)), COLUMN($A14)),"")</f>
        <v>DQ19</v>
      </c>
      <c r="Q16" s="388" t="str">
        <f t="array" ref="Q16">IFERROR("DQ"&amp;INDEX($A:$H, SMALL(IF(("D"=G:G), MATCH(ROW($B:$B), ROW($B:$B))), ROW($A14)), COLUMN($A14)),"")</f>
        <v>DQ40</v>
      </c>
      <c r="R16" s="388" t="str">
        <f t="array" ref="R16">IFERROR("DQ"&amp;INDEX($A:$H, SMALL(IF(("D"=H:H), MATCH(ROW($B:$B), ROW($B:$B))), ROW($A14)), COLUMN($A14)),"")</f>
        <v>DQ14</v>
      </c>
      <c r="U16" s="389" t="str">
        <f t="array" ref="U16">IFERROR(" P"&amp;INDEX($A:$H, SMALL(IF(("P"=C:C), MATCH(ROW($B:$B), ROW($B:$B))), ROW($A15)), COLUMN($A15)),"")</f>
        <v/>
      </c>
      <c r="V16" s="389" t="str">
        <f t="array" ref="V16">IFERROR(" P"&amp;INDEX($A:$H, SMALL(IF(("P"=D:D), MATCH(ROW($B:$B), ROW($B:$B))), ROW($A15)), COLUMN($A15)),"")</f>
        <v xml:space="preserve"> P914</v>
      </c>
      <c r="W16" s="389" t="str">
        <f t="array" ref="W16">IFERROR(" P"&amp;INDEX($A:$H, SMALL(IF(("P"=E:E), MATCH(ROW($B:$B), ROW($B:$B))), ROW($A15)), COLUMN($A15)),"")</f>
        <v/>
      </c>
      <c r="X16" s="389" t="str">
        <f t="array" ref="X16">IFERROR("DQ"&amp;INDEX($A:$H, SMALL(IF(("P"=F:F), MATCH(ROW($B:$B), ROW($B:$B))), ROW($A15)), COLUMN($A15)),"")</f>
        <v/>
      </c>
      <c r="Y16" s="389" t="str">
        <f t="array" ref="Y16">IFERROR("DQ"&amp;INDEX($A:$H, SMALL(IF(("P"=G:G), MATCH(ROW($B:$B), ROW($B:$B))), ROW($A15)), COLUMN($A15)),"")</f>
        <v/>
      </c>
      <c r="Z16" s="389" t="str">
        <f t="array" ref="Z16">IFERROR("DQ"&amp;INDEX($A:$H, SMALL(IF(("P"=H:H), MATCH(ROW($B:$B), ROW($B:$B))), ROW($A15)), COLUMN($A15)),"")</f>
        <v/>
      </c>
    </row>
    <row r="17" spans="1:26" ht="25.5" x14ac:dyDescent="0.2">
      <c r="A17" s="393">
        <v>17</v>
      </c>
      <c r="B17" s="391" t="s">
        <v>564</v>
      </c>
      <c r="D17" s="387" t="s">
        <v>587</v>
      </c>
      <c r="E17" s="387" t="s">
        <v>587</v>
      </c>
      <c r="F17" s="387" t="s">
        <v>587</v>
      </c>
      <c r="G17" s="387" t="s">
        <v>587</v>
      </c>
      <c r="H17" s="387" t="s">
        <v>587</v>
      </c>
      <c r="M17" s="388" t="str">
        <f t="array" ref="M17">IFERROR("DQ"&amp;INDEX($A:$H, SMALL(IF(("D"=C:C), MATCH(ROW($B:$B), ROW($B:$B))), ROW($A16)), COLUMN($A16)),"")</f>
        <v>DQ303</v>
      </c>
      <c r="N17" s="388" t="str">
        <f t="array" ref="N17">IFERROR("DQ"&amp;INDEX($A:$H, SMALL(IF(("D"=D:D), MATCH(ROW($B:$B), ROW($B:$B))), ROW($A15)), COLUMN($A15)),"")</f>
        <v>DQ40</v>
      </c>
      <c r="O17" s="388" t="str">
        <f t="array" ref="O17">IFERROR("DQ"&amp;INDEX($A:$H, SMALL(IF(("D"=E:E), MATCH(ROW($B:$B), ROW($B:$B))), ROW($A11)), COLUMN($A11)),"")</f>
        <v>DQ15</v>
      </c>
      <c r="P17" s="388" t="str">
        <f t="array" ref="P17">IFERROR("DQ"&amp;INDEX($A:$H, SMALL(IF(("D"=F:F), MATCH(ROW($B:$B), ROW($B:$B))), ROW($A15)), COLUMN($A15)),"")</f>
        <v>DQ20</v>
      </c>
      <c r="Q17" s="388" t="str">
        <f t="array" ref="Q17">IFERROR("DQ"&amp;INDEX($A:$H, SMALL(IF(("D"=G:G), MATCH(ROW($B:$B), ROW($B:$B))), ROW($A15)), COLUMN($A15)),"")</f>
        <v>DQ41</v>
      </c>
      <c r="R17" s="388" t="str">
        <f t="array" ref="R17">IFERROR("DQ"&amp;INDEX($A:$H, SMALL(IF(("D"=H:H), MATCH(ROW($B:$B), ROW($B:$B))), ROW($A15)), COLUMN($A15)),"")</f>
        <v>DQ15</v>
      </c>
      <c r="U17" s="389" t="str">
        <f t="array" ref="U17">IFERROR(" P"&amp;INDEX($A:$H, SMALL(IF(("P"=C:C), MATCH(ROW($B:$B), ROW($B:$B))), ROW($A16)), COLUMN($A16)),"")</f>
        <v/>
      </c>
      <c r="V17" s="389" t="str">
        <f t="array" ref="V17">IFERROR(" P"&amp;INDEX($A:$H, SMALL(IF(("P"=D:D), MATCH(ROW($B:$B), ROW($B:$B))), ROW($A16)), COLUMN($A16)),"")</f>
        <v xml:space="preserve"> P915</v>
      </c>
      <c r="W17" s="389" t="str">
        <f t="array" ref="W17">IFERROR(" P"&amp;INDEX($A:$H, SMALL(IF(("P"=E:E), MATCH(ROW($B:$B), ROW($B:$B))), ROW($A16)), COLUMN($A16)),"")</f>
        <v/>
      </c>
      <c r="X17" s="389" t="str">
        <f t="array" ref="X17">IFERROR("DQ"&amp;INDEX($A:$H, SMALL(IF(("P"=F:F), MATCH(ROW($B:$B), ROW($B:$B))), ROW($A16)), COLUMN($A16)),"")</f>
        <v/>
      </c>
      <c r="Y17" s="389" t="str">
        <f t="array" ref="Y17">IFERROR("DQ"&amp;INDEX($A:$H, SMALL(IF(("P"=G:G), MATCH(ROW($B:$B), ROW($B:$B))), ROW($A16)), COLUMN($A16)),"")</f>
        <v/>
      </c>
      <c r="Z17" s="389" t="str">
        <f t="array" ref="Z17">IFERROR("DQ"&amp;INDEX($A:$H, SMALL(IF(("P"=H:H), MATCH(ROW($B:$B), ROW($B:$B))), ROW($A16)), COLUMN($A16)),"")</f>
        <v/>
      </c>
    </row>
    <row r="18" spans="1:26" ht="12.75" x14ac:dyDescent="0.2">
      <c r="A18" s="393">
        <v>19</v>
      </c>
      <c r="B18" s="390" t="s">
        <v>662</v>
      </c>
      <c r="F18" s="387" t="s">
        <v>587</v>
      </c>
      <c r="M18" s="388" t="str">
        <f t="array" ref="M18">IFERROR("DQ"&amp;INDEX($A:$H, SMALL(IF(("D"=C:C), MATCH(ROW($B:$B), ROW($B:$B))), ROW($A17)), COLUMN($A17)),"")</f>
        <v>DQ304</v>
      </c>
      <c r="N18" s="388" t="str">
        <f t="array" ref="N18">IFERROR("DQ"&amp;INDEX($A:$H, SMALL(IF(("D"=D:D), MATCH(ROW($B:$B), ROW($B:$B))), ROW($A16)), COLUMN($A16)),"")</f>
        <v>DQ41</v>
      </c>
      <c r="O18" s="388" t="str">
        <f t="array" ref="O18">IFERROR("DQ"&amp;INDEX($A:$H, SMALL(IF(("D"=E:E), MATCH(ROW($B:$B), ROW($B:$B))), ROW($A12)), COLUMN($A12)),"")</f>
        <v>DQ17</v>
      </c>
      <c r="P18" s="388" t="str">
        <f t="array" ref="P18">IFERROR("DQ"&amp;INDEX($A:$H, SMALL(IF(("D"=F:F), MATCH(ROW($B:$B), ROW($B:$B))), ROW($A16)), COLUMN($A16)),"")</f>
        <v>DQ38</v>
      </c>
      <c r="Q18" s="388" t="str">
        <f t="array" ref="Q18">IFERROR("DQ"&amp;INDEX($A:$H, SMALL(IF(("D"=G:G), MATCH(ROW($B:$B), ROW($B:$B))), ROW($A16)), COLUMN($A16)),"")</f>
        <v>DQ44</v>
      </c>
      <c r="R18" s="388" t="str">
        <f t="array" ref="R18">IFERROR("DQ"&amp;INDEX($A:$H, SMALL(IF(("D"=H:H), MATCH(ROW($B:$B), ROW($B:$B))), ROW($A16)), COLUMN($A16)),"")</f>
        <v>DQ17</v>
      </c>
      <c r="U18" s="389" t="str">
        <f t="array" ref="U18">IFERROR(" P"&amp;INDEX($A:$H, SMALL(IF(("P"=C:C), MATCH(ROW($B:$B), ROW($B:$B))), ROW($A17)), COLUMN($A17)),"")</f>
        <v/>
      </c>
      <c r="V18" s="389" t="str">
        <f t="array" ref="V18">IFERROR(" P"&amp;INDEX($A:$H, SMALL(IF(("P"=D:D), MATCH(ROW($B:$B), ROW($B:$B))), ROW($A17)), COLUMN($A17)),"")</f>
        <v/>
      </c>
      <c r="W18" s="389" t="str">
        <f t="array" ref="W18">IFERROR(" P"&amp;INDEX($A:$H, SMALL(IF(("P"=E:E), MATCH(ROW($B:$B), ROW($B:$B))), ROW($A17)), COLUMN($A17)),"")</f>
        <v/>
      </c>
      <c r="X18" s="389" t="str">
        <f t="array" ref="X18">IFERROR("DQ"&amp;INDEX($A:$H, SMALL(IF(("P"=F:F), MATCH(ROW($B:$B), ROW($B:$B))), ROW($A17)), COLUMN($A17)),"")</f>
        <v/>
      </c>
      <c r="Y18" s="389" t="str">
        <f t="array" ref="Y18">IFERROR("DQ"&amp;INDEX($A:$H, SMALL(IF(("P"=G:G), MATCH(ROW($B:$B), ROW($B:$B))), ROW($A17)), COLUMN($A17)),"")</f>
        <v/>
      </c>
      <c r="Z18" s="389" t="str">
        <f t="array" ref="Z18">IFERROR("DQ"&amp;INDEX($A:$H, SMALL(IF(("P"=H:H), MATCH(ROW($B:$B), ROW($B:$B))), ROW($A17)), COLUMN($A17)),"")</f>
        <v/>
      </c>
    </row>
    <row r="19" spans="1:26" ht="12.75" x14ac:dyDescent="0.2">
      <c r="A19" s="393">
        <v>20</v>
      </c>
      <c r="B19" s="390" t="s">
        <v>663</v>
      </c>
      <c r="F19" s="387" t="s">
        <v>587</v>
      </c>
      <c r="M19" s="388" t="str">
        <f t="array" ref="M19">IFERROR("DQ"&amp;INDEX($A:$H, SMALL(IF(("D"=C:C), MATCH(ROW($B:$B), ROW($B:$B))), ROW($A18)), COLUMN($A18)),"")</f>
        <v>DQ305</v>
      </c>
      <c r="N19" s="388" t="str">
        <f t="array" ref="N19">IFERROR("DQ"&amp;INDEX($A:$H, SMALL(IF(("D"=D:D), MATCH(ROW($B:$B), ROW($B:$B))), ROW($A17)), COLUMN($A17)),"")</f>
        <v>DQ50</v>
      </c>
      <c r="O19" s="388" t="str">
        <f t="array" ref="O19">IFERROR("DQ"&amp;INDEX($A:$H, SMALL(IF(("D"=E:E), MATCH(ROW($B:$B), ROW($B:$B))), ROW($A13)), COLUMN($A13)),"")</f>
        <v>DQ40</v>
      </c>
      <c r="P19" s="388" t="str">
        <f t="array" ref="P19">IFERROR("DQ"&amp;INDEX($A:$H, SMALL(IF(("D"=F:F), MATCH(ROW($B:$B), ROW($B:$B))), ROW($A17)), COLUMN($A17)),"")</f>
        <v>DQ39</v>
      </c>
      <c r="Q19" s="388" t="str">
        <f t="array" ref="Q19">IFERROR("DQ"&amp;INDEX($A:$H, SMALL(IF(("D"=G:G), MATCH(ROW($B:$B), ROW($B:$B))), ROW($A17)), COLUMN($A17)),"")</f>
        <v>DQ45</v>
      </c>
      <c r="R19" s="388" t="str">
        <f t="array" ref="R19">IFERROR("DQ"&amp;INDEX($A:$H, SMALL(IF(("D"=H:H), MATCH(ROW($B:$B), ROW($B:$B))), ROW($A17)), COLUMN($A17)),"")</f>
        <v>DQ40</v>
      </c>
      <c r="U19" s="389" t="str">
        <f t="array" ref="U19">IFERROR(" P"&amp;INDEX($A:$H, SMALL(IF(("P"=C:C), MATCH(ROW($B:$B), ROW($B:$B))), ROW($A18)), COLUMN($A18)),"")</f>
        <v/>
      </c>
      <c r="V19" s="389" t="str">
        <f t="array" ref="V19">IFERROR(" P"&amp;INDEX($A:$H, SMALL(IF(("P"=D:D), MATCH(ROW($B:$B), ROW($B:$B))), ROW($A18)), COLUMN($A18)),"")</f>
        <v/>
      </c>
      <c r="W19" s="389" t="str">
        <f t="array" ref="W19">IFERROR(" P"&amp;INDEX($A:$H, SMALL(IF(("P"=E:E), MATCH(ROW($B:$B), ROW($B:$B))), ROW($A18)), COLUMN($A18)),"")</f>
        <v/>
      </c>
      <c r="X19" s="389" t="str">
        <f t="array" ref="X19">IFERROR("DQ"&amp;INDEX($A:$H, SMALL(IF(("P"=F:F), MATCH(ROW($B:$B), ROW($B:$B))), ROW($A18)), COLUMN($A18)),"")</f>
        <v/>
      </c>
      <c r="Y19" s="389" t="str">
        <f t="array" ref="Y19">IFERROR("DQ"&amp;INDEX($A:$H, SMALL(IF(("P"=G:G), MATCH(ROW($B:$B), ROW($B:$B))), ROW($A18)), COLUMN($A18)),"")</f>
        <v/>
      </c>
      <c r="Z19" s="389" t="str">
        <f t="array" ref="Z19">IFERROR("DQ"&amp;INDEX($A:$H, SMALL(IF(("P"=H:H), MATCH(ROW($B:$B), ROW($B:$B))), ROW($A18)), COLUMN($A18)),"")</f>
        <v/>
      </c>
    </row>
    <row r="20" spans="1:26" ht="12.75" x14ac:dyDescent="0.2">
      <c r="A20" s="393">
        <v>38</v>
      </c>
      <c r="B20" s="391" t="s">
        <v>664</v>
      </c>
      <c r="F20" s="387" t="s">
        <v>587</v>
      </c>
      <c r="M20" s="388" t="str">
        <f t="array" ref="M20">IFERROR("DQ"&amp;INDEX($A:$H, SMALL(IF(("D"=C:C), MATCH(ROW($B:$B), ROW($B:$B))), ROW($A19)), COLUMN($A19)),"")</f>
        <v>DQ306</v>
      </c>
      <c r="N20" s="388" t="str">
        <f t="array" ref="N20">IFERROR("DQ"&amp;INDEX($A:$H, SMALL(IF(("D"=D:D), MATCH(ROW($B:$B), ROW($B:$B))), ROW($A18)), COLUMN($A18)),"")</f>
        <v>DQ101</v>
      </c>
      <c r="O20" s="388" t="str">
        <f t="array" ref="O20">IFERROR("DQ"&amp;INDEX($A:$H, SMALL(IF(("D"=E:E), MATCH(ROW($B:$B), ROW($B:$B))), ROW($A14)), COLUMN($A14)),"")</f>
        <v>DQ41</v>
      </c>
      <c r="P20" s="388" t="str">
        <f t="array" ref="P20">IFERROR("DQ"&amp;INDEX($A:$H, SMALL(IF(("D"=F:F), MATCH(ROW($B:$B), ROW($B:$B))), ROW($A18)), COLUMN($A18)),"")</f>
        <v>DQ40</v>
      </c>
      <c r="Q20" s="388" t="str">
        <f t="array" ref="Q20">IFERROR("DQ"&amp;INDEX($A:$H, SMALL(IF(("D"=G:G), MATCH(ROW($B:$B), ROW($B:$B))), ROW($A18)), COLUMN($A18)),"")</f>
        <v>DQ46</v>
      </c>
      <c r="R20" s="388" t="str">
        <f t="array" ref="R20">IFERROR("DQ"&amp;INDEX($A:$H, SMALL(IF(("D"=H:H), MATCH(ROW($B:$B), ROW($B:$B))), ROW($A18)), COLUMN($A18)),"")</f>
        <v>DQ41</v>
      </c>
      <c r="U20" s="389" t="str">
        <f t="array" ref="U20">IFERROR(" P"&amp;INDEX($A:$H, SMALL(IF(("P"=C:C), MATCH(ROW($B:$B), ROW($B:$B))), ROW($A19)), COLUMN($A19)),"")</f>
        <v/>
      </c>
      <c r="V20" s="389" t="str">
        <f t="array" ref="V20">IFERROR(" P"&amp;INDEX($A:$H, SMALL(IF(("P"=D:D), MATCH(ROW($B:$B), ROW($B:$B))), ROW($A19)), COLUMN($A19)),"")</f>
        <v/>
      </c>
      <c r="W20" s="389" t="str">
        <f t="array" ref="W20">IFERROR(" P"&amp;INDEX($A:$H, SMALL(IF(("P"=E:E), MATCH(ROW($B:$B), ROW($B:$B))), ROW($A19)), COLUMN($A19)),"")</f>
        <v/>
      </c>
      <c r="X20" s="389" t="str">
        <f t="array" ref="X20">IFERROR("DQ"&amp;INDEX($A:$H, SMALL(IF(("P"=F:F), MATCH(ROW($B:$B), ROW($B:$B))), ROW($A19)), COLUMN($A19)),"")</f>
        <v/>
      </c>
      <c r="Y20" s="389" t="str">
        <f t="array" ref="Y20">IFERROR("DQ"&amp;INDEX($A:$H, SMALL(IF(("P"=G:G), MATCH(ROW($B:$B), ROW($B:$B))), ROW($A19)), COLUMN($A19)),"")</f>
        <v/>
      </c>
      <c r="Z20" s="389" t="str">
        <f t="array" ref="Z20">IFERROR("DQ"&amp;INDEX($A:$H, SMALL(IF(("P"=H:H), MATCH(ROW($B:$B), ROW($B:$B))), ROW($A19)), COLUMN($A19)),"")</f>
        <v/>
      </c>
    </row>
    <row r="21" spans="1:26" ht="25.5" x14ac:dyDescent="0.2">
      <c r="A21" s="393">
        <v>39</v>
      </c>
      <c r="B21" s="391" t="s">
        <v>665</v>
      </c>
      <c r="F21" s="387" t="s">
        <v>587</v>
      </c>
      <c r="M21" s="388" t="str">
        <f t="array" ref="M21">IFERROR("DQ"&amp;INDEX($A:$H, SMALL(IF(("D"=C:C), MATCH(ROW($B:$B), ROW($B:$B))), ROW($A20)), COLUMN($A20)),"")</f>
        <v/>
      </c>
      <c r="N21" s="388" t="str">
        <f t="array" ref="N21">IFERROR("DQ"&amp;INDEX($A:$H, SMALL(IF(("D"=D:D), MATCH(ROW($B:$B), ROW($B:$B))), ROW($A19)), COLUMN($A19)),"")</f>
        <v>DQ102</v>
      </c>
      <c r="O21" s="388" t="str">
        <f t="array" ref="O21">IFERROR("DQ"&amp;INDEX($A:$H, SMALL(IF(("D"=E:E), MATCH(ROW($B:$B), ROW($B:$B))), ROW($A15)), COLUMN($A15)),"")</f>
        <v>DQ50</v>
      </c>
      <c r="P21" s="388" t="str">
        <f t="array" ref="P21">IFERROR("DQ"&amp;INDEX($A:$H, SMALL(IF(("D"=F:F), MATCH(ROW($B:$B), ROW($B:$B))), ROW($A19)), COLUMN($A19)),"")</f>
        <v>DQ41</v>
      </c>
      <c r="Q21" s="388" t="str">
        <f t="array" ref="Q21">IFERROR("DQ"&amp;INDEX($A:$H, SMALL(IF(("D"=G:G), MATCH(ROW($B:$B), ROW($B:$B))), ROW($A19)), COLUMN($A19)),"")</f>
        <v>DQ47</v>
      </c>
      <c r="R21" s="388" t="str">
        <f t="array" ref="R21">IFERROR("DQ"&amp;INDEX($A:$H, SMALL(IF(("D"=H:H), MATCH(ROW($B:$B), ROW($B:$B))), ROW($A19)), COLUMN($A19)),"")</f>
        <v>DQ50</v>
      </c>
      <c r="X21" s="389" t="str">
        <f t="array" ref="X21">IFERROR("DQ"&amp;INDEX($A:$H, SMALL(IF(("P"=F:F), MATCH(ROW($B:$B), ROW($B:$B))), ROW($A20)), COLUMN($A20)),"")</f>
        <v/>
      </c>
      <c r="Y21" s="389" t="str">
        <f t="array" ref="Y21">IFERROR("DQ"&amp;INDEX($A:$H, SMALL(IF(("P"=G:G), MATCH(ROW($B:$B), ROW($B:$B))), ROW($A20)), COLUMN($A20)),"")</f>
        <v/>
      </c>
      <c r="Z21" s="389" t="str">
        <f t="array" ref="Z21">IFERROR("DQ"&amp;INDEX($A:$H, SMALL(IF(("P"=H:H), MATCH(ROW($B:$B), ROW($B:$B))), ROW($A20)), COLUMN($A20)),"")</f>
        <v/>
      </c>
    </row>
    <row r="22" spans="1:26" ht="12.75" x14ac:dyDescent="0.2">
      <c r="A22" s="393">
        <v>40</v>
      </c>
      <c r="B22" s="391" t="s">
        <v>565</v>
      </c>
      <c r="D22" s="387" t="s">
        <v>587</v>
      </c>
      <c r="E22" s="387" t="s">
        <v>587</v>
      </c>
      <c r="F22" s="387" t="s">
        <v>587</v>
      </c>
      <c r="G22" s="387" t="s">
        <v>587</v>
      </c>
      <c r="H22" s="387" t="s">
        <v>587</v>
      </c>
      <c r="M22" s="388" t="str">
        <f t="array" ref="M22">IFERROR("DQ"&amp;INDEX($A:$H, SMALL(IF(("D"=C:C), MATCH(ROW($B:$B), ROW($B:$B))), ROW($A21)), COLUMN($A21)),"")</f>
        <v/>
      </c>
      <c r="N22" s="388" t="str">
        <f t="array" ref="N22">IFERROR("DQ"&amp;INDEX($A:$H, SMALL(IF(("D"=D:D), MATCH(ROW($B:$B), ROW($B:$B))), ROW($A20)), COLUMN($A20)),"")</f>
        <v>DQ103</v>
      </c>
      <c r="O22" s="388" t="str">
        <f t="array" ref="O22">IFERROR("DQ"&amp;INDEX($A:$H, SMALL(IF(("D"=E:E), MATCH(ROW($B:$B), ROW($B:$B))), ROW($A16)), COLUMN($A16)),"")</f>
        <v>DQ53</v>
      </c>
      <c r="P22" s="388" t="str">
        <f t="array" ref="P22">IFERROR("DQ"&amp;INDEX($A:$H, SMALL(IF(("D"=F:F), MATCH(ROW($B:$B), ROW($B:$B))), ROW($A20)), COLUMN($A20)),"")</f>
        <v>DQ42</v>
      </c>
      <c r="Q22" s="388" t="str">
        <f t="array" ref="Q22">IFERROR("DQ"&amp;INDEX($A:$H, SMALL(IF(("D"=G:G), MATCH(ROW($B:$B), ROW($B:$B))), ROW($A20)), COLUMN($A20)),"")</f>
        <v>DQ48</v>
      </c>
      <c r="R22" s="388" t="str">
        <f t="array" ref="R22">IFERROR("DQ"&amp;INDEX($A:$H, SMALL(IF(("D"=H:H), MATCH(ROW($B:$B), ROW($B:$B))), ROW($A20)), COLUMN($A20)),"")</f>
        <v>DQ101</v>
      </c>
      <c r="X22" s="389" t="str">
        <f t="array" ref="X22">IFERROR("DQ"&amp;INDEX($A:$H, SMALL(IF(("P"=F:F), MATCH(ROW($B:$B), ROW($B:$B))), ROW($A21)), COLUMN($A21)),"")</f>
        <v/>
      </c>
      <c r="Y22" s="389" t="str">
        <f t="array" ref="Y22">IFERROR("DQ"&amp;INDEX($A:$H, SMALL(IF(("P"=G:G), MATCH(ROW($B:$B), ROW($B:$B))), ROW($A21)), COLUMN($A21)),"")</f>
        <v/>
      </c>
      <c r="Z22" s="389" t="str">
        <f t="array" ref="Z22">IFERROR("DQ"&amp;INDEX($A:$H, SMALL(IF(("P"=H:H), MATCH(ROW($B:$B), ROW($B:$B))), ROW($A21)), COLUMN($A21)),"")</f>
        <v/>
      </c>
    </row>
    <row r="23" spans="1:26" ht="12.75" x14ac:dyDescent="0.2">
      <c r="A23" s="393">
        <v>41</v>
      </c>
      <c r="B23" s="391" t="s">
        <v>566</v>
      </c>
      <c r="D23" s="387" t="s">
        <v>587</v>
      </c>
      <c r="E23" s="387" t="s">
        <v>587</v>
      </c>
      <c r="F23" s="387" t="s">
        <v>587</v>
      </c>
      <c r="G23" s="387" t="s">
        <v>587</v>
      </c>
      <c r="H23" s="387" t="s">
        <v>587</v>
      </c>
      <c r="M23" s="388" t="str">
        <f t="array" ref="M23">IFERROR("DQ"&amp;INDEX($A:$H, SMALL(IF(("D"=C:C), MATCH(ROW($B:$B), ROW($B:$B))), ROW($A22)), COLUMN($A22)),"")</f>
        <v/>
      </c>
      <c r="N23" s="388" t="str">
        <f t="array" ref="N23">IFERROR("DQ"&amp;INDEX($A:$H, SMALL(IF(("D"=D:D), MATCH(ROW($B:$B), ROW($B:$B))), ROW($A21)), COLUMN($A21)),"")</f>
        <v>DQ104</v>
      </c>
      <c r="O23" s="388" t="str">
        <f t="array" ref="O23">IFERROR("DQ"&amp;INDEX($A:$H, SMALL(IF(("D"=E:E), MATCH(ROW($B:$B), ROW($B:$B))), ROW($A17)), COLUMN($A17)),"")</f>
        <v>DQ58</v>
      </c>
      <c r="P23" s="388" t="str">
        <f t="array" ref="P23">IFERROR("DQ"&amp;INDEX($A:$H, SMALL(IF(("D"=F:F), MATCH(ROW($B:$B), ROW($B:$B))), ROW($A21)), COLUMN($A21)),"")</f>
        <v>DQ43</v>
      </c>
      <c r="Q23" s="388" t="str">
        <f t="array" ref="Q23">IFERROR("DQ"&amp;INDEX($A:$H, SMALL(IF(("D"=G:G), MATCH(ROW($B:$B), ROW($B:$B))), ROW($A21)), COLUMN($A21)),"")</f>
        <v>DQ49</v>
      </c>
      <c r="R23" s="388" t="str">
        <f t="array" ref="R23">IFERROR("DQ"&amp;INDEX($A:$H, SMALL(IF(("D"=H:H), MATCH(ROW($B:$B), ROW($B:$B))), ROW($A21)), COLUMN($A21)),"")</f>
        <v>DQ102</v>
      </c>
      <c r="X23" s="389" t="str">
        <f t="array" ref="X23">IFERROR("DQ"&amp;INDEX($A:$H, SMALL(IF(("P"=F:F), MATCH(ROW($B:$B), ROW($B:$B))), ROW($A22)), COLUMN($A22)),"")</f>
        <v/>
      </c>
      <c r="Y23" s="389" t="str">
        <f t="array" ref="Y23">IFERROR("DQ"&amp;INDEX($A:$H, SMALL(IF(("P"=G:G), MATCH(ROW($B:$B), ROW($B:$B))), ROW($A22)), COLUMN($A22)),"")</f>
        <v/>
      </c>
      <c r="Z23" s="389" t="str">
        <f t="array" ref="Z23">IFERROR("DQ"&amp;INDEX($A:$H, SMALL(IF(("P"=H:H), MATCH(ROW($B:$B), ROW($B:$B))), ROW($A22)), COLUMN($A22)),"")</f>
        <v/>
      </c>
    </row>
    <row r="24" spans="1:26" ht="25.5" x14ac:dyDescent="0.2">
      <c r="A24" s="393">
        <v>42</v>
      </c>
      <c r="B24" s="391" t="s">
        <v>666</v>
      </c>
      <c r="F24" s="387" t="s">
        <v>587</v>
      </c>
      <c r="M24" s="388" t="str">
        <f t="array" ref="M24">IFERROR("DQ"&amp;INDEX($A:$H, SMALL(IF(("D"=C:C), MATCH(ROW($B:$B), ROW($B:$B))), ROW($A23)), COLUMN($A23)),"")</f>
        <v/>
      </c>
      <c r="N24" s="388" t="str">
        <f t="array" ref="N24">IFERROR("DQ"&amp;INDEX($A:$H, SMALL(IF(("D"=D:D), MATCH(ROW($B:$B), ROW($B:$B))), ROW($A22)), COLUMN($A22)),"")</f>
        <v>DQ105</v>
      </c>
      <c r="O24" s="388" t="str">
        <f t="array" ref="O24">IFERROR("DQ"&amp;INDEX($A:$H, SMALL(IF(("D"=E:E), MATCH(ROW($B:$B), ROW($B:$B))), ROW($A18)), COLUMN($A18)),"")</f>
        <v>DQ101</v>
      </c>
      <c r="P24" s="388" t="str">
        <f t="array" ref="P24">IFERROR("DQ"&amp;INDEX($A:$H, SMALL(IF(("D"=F:F), MATCH(ROW($B:$B), ROW($B:$B))), ROW($A22)), COLUMN($A22)),"")</f>
        <v>DQ50</v>
      </c>
      <c r="Q24" s="388" t="str">
        <f t="array" ref="Q24">IFERROR("DQ"&amp;INDEX($A:$H, SMALL(IF(("D"=G:G), MATCH(ROW($B:$B), ROW($B:$B))), ROW($A22)), COLUMN($A22)),"")</f>
        <v>DQ50</v>
      </c>
      <c r="R24" s="388" t="str">
        <f t="array" ref="R24">IFERROR("DQ"&amp;INDEX($A:$H, SMALL(IF(("D"=H:H), MATCH(ROW($B:$B), ROW($B:$B))), ROW($A22)), COLUMN($A22)),"")</f>
        <v>DQ103</v>
      </c>
      <c r="X24" s="389" t="str">
        <f t="array" ref="X24">IFERROR("DQ"&amp;INDEX($A:$H, SMALL(IF(("P"=F:F), MATCH(ROW($B:$B), ROW($B:$B))), ROW($A23)), COLUMN($A23)),"")</f>
        <v/>
      </c>
      <c r="Y24" s="389" t="str">
        <f t="array" ref="Y24">IFERROR("DQ"&amp;INDEX($A:$H, SMALL(IF(("P"=G:G), MATCH(ROW($B:$B), ROW($B:$B))), ROW($A23)), COLUMN($A23)),"")</f>
        <v/>
      </c>
      <c r="Z24" s="389" t="str">
        <f t="array" ref="Z24">IFERROR("DQ"&amp;INDEX($A:$H, SMALL(IF(("P"=H:H), MATCH(ROW($B:$B), ROW($B:$B))), ROW($A23)), COLUMN($A23)),"")</f>
        <v/>
      </c>
    </row>
    <row r="25" spans="1:26" ht="25.5" x14ac:dyDescent="0.2">
      <c r="A25" s="393">
        <v>43</v>
      </c>
      <c r="B25" s="391" t="s">
        <v>667</v>
      </c>
      <c r="F25" s="387" t="s">
        <v>587</v>
      </c>
      <c r="M25" s="388" t="str">
        <f t="array" ref="M25">IFERROR("DQ"&amp;INDEX($A:$H, SMALL(IF(("D"=C:C), MATCH(ROW($B:$B), ROW($B:$B))), ROW($A24)), COLUMN($A24)),"")</f>
        <v/>
      </c>
      <c r="N25" s="388" t="str">
        <f t="array" ref="N25">IFERROR("DQ"&amp;INDEX($A:$H, SMALL(IF(("D"=D:D), MATCH(ROW($B:$B), ROW($B:$B))), ROW($A23)), COLUMN($A23)),"")</f>
        <v>DQ106</v>
      </c>
      <c r="O25" s="388" t="str">
        <f t="array" ref="O25">IFERROR("DQ"&amp;INDEX($A:$H, SMALL(IF(("D"=E:E), MATCH(ROW($B:$B), ROW($B:$B))), ROW($A19)), COLUMN($A19)),"")</f>
        <v>DQ102</v>
      </c>
      <c r="P25" s="388" t="str">
        <f t="array" ref="P25">IFERROR("DQ"&amp;INDEX($A:$H, SMALL(IF(("D"=F:F), MATCH(ROW($B:$B), ROW($B:$B))), ROW($A23)), COLUMN($A23)),"")</f>
        <v>DQ101</v>
      </c>
      <c r="Q25" s="388" t="str">
        <f t="array" ref="Q25">IFERROR("DQ"&amp;INDEX($A:$H, SMALL(IF(("D"=G:G), MATCH(ROW($B:$B), ROW($B:$B))), ROW($A23)), COLUMN($A23)),"")</f>
        <v>DQ101</v>
      </c>
      <c r="R25" s="388" t="str">
        <f t="array" ref="R25">IFERROR("DQ"&amp;INDEX($A:$H, SMALL(IF(("D"=H:H), MATCH(ROW($B:$B), ROW($B:$B))), ROW($A23)), COLUMN($A23)),"")</f>
        <v>DQ104</v>
      </c>
      <c r="X25" s="389" t="str">
        <f t="array" ref="X25">IFERROR("DQ"&amp;INDEX($A:$H, SMALL(IF(("P"=F:F), MATCH(ROW($B:$B), ROW($B:$B))), ROW($A24)), COLUMN($A24)),"")</f>
        <v/>
      </c>
      <c r="Y25" s="389" t="str">
        <f t="array" ref="Y25">IFERROR("DQ"&amp;INDEX($A:$H, SMALL(IF(("P"=G:G), MATCH(ROW($B:$B), ROW($B:$B))), ROW($A24)), COLUMN($A24)),"")</f>
        <v/>
      </c>
      <c r="Z25" s="389" t="str">
        <f t="array" ref="Z25">IFERROR("DQ"&amp;INDEX($A:$H, SMALL(IF(("P"=H:H), MATCH(ROW($B:$B), ROW($B:$B))), ROW($A24)), COLUMN($A24)),"")</f>
        <v/>
      </c>
    </row>
    <row r="26" spans="1:26" ht="25.5" x14ac:dyDescent="0.2">
      <c r="A26" s="392">
        <v>44</v>
      </c>
      <c r="B26" s="390" t="s">
        <v>656</v>
      </c>
      <c r="C26" s="387"/>
      <c r="D26" s="387"/>
      <c r="E26" s="387"/>
      <c r="F26" s="387"/>
      <c r="G26" s="387" t="s">
        <v>587</v>
      </c>
      <c r="H26" s="387"/>
      <c r="M26" s="388" t="str">
        <f t="array" ref="M26">IFERROR("DQ"&amp;INDEX($A:$H, SMALL(IF(("D"=C:C), MATCH(ROW($B:$B), ROW($B:$B))), ROW($A25)), COLUMN($A25)),"")</f>
        <v/>
      </c>
      <c r="N26" s="388" t="str">
        <f t="array" ref="N26">IFERROR("DQ"&amp;INDEX($A:$H, SMALL(IF(("D"=D:D), MATCH(ROW($B:$B), ROW($B:$B))), ROW($A24)), COLUMN($A24)),"")</f>
        <v>DQ201</v>
      </c>
      <c r="O26" s="388" t="str">
        <f t="array" ref="O26">IFERROR("DQ"&amp;INDEX($A:$H, SMALL(IF(("D"=E:E), MATCH(ROW($B:$B), ROW($B:$B))), ROW($A20)), COLUMN($A20)),"")</f>
        <v>DQ103</v>
      </c>
      <c r="P26" s="388" t="str">
        <f t="array" ref="P26">IFERROR("DQ"&amp;INDEX($A:$H, SMALL(IF(("D"=F:F), MATCH(ROW($B:$B), ROW($B:$B))), ROW($A24)), COLUMN($A24)),"")</f>
        <v>DQ102</v>
      </c>
      <c r="Q26" s="388" t="str">
        <f t="array" ref="Q26">IFERROR("DQ"&amp;INDEX($A:$H, SMALL(IF(("D"=G:G), MATCH(ROW($B:$B), ROW($B:$B))), ROW($A24)), COLUMN($A24)),"")</f>
        <v>DQ102</v>
      </c>
      <c r="R26" s="388" t="str">
        <f t="array" ref="R26">IFERROR("DQ"&amp;INDEX($A:$H, SMALL(IF(("D"=H:H), MATCH(ROW($B:$B), ROW($B:$B))), ROW($A24)), COLUMN($A24)),"")</f>
        <v>DQ105</v>
      </c>
      <c r="X26" s="389" t="str">
        <f t="array" ref="X26">IFERROR("DQ"&amp;INDEX($A:$H, SMALL(IF(("P"=F:F), MATCH(ROW($B:$B), ROW($B:$B))), ROW($A25)), COLUMN($A25)),"")</f>
        <v/>
      </c>
      <c r="Y26" s="389" t="str">
        <f t="array" ref="Y26">IFERROR("DQ"&amp;INDEX($A:$H, SMALL(IF(("P"=G:G), MATCH(ROW($B:$B), ROW($B:$B))), ROW($A25)), COLUMN($A25)),"")</f>
        <v/>
      </c>
      <c r="Z26" s="389" t="str">
        <f t="array" ref="Z26">IFERROR("DQ"&amp;INDEX($A:$H, SMALL(IF(("P"=H:H), MATCH(ROW($B:$B), ROW($B:$B))), ROW($A25)), COLUMN($A25)),"")</f>
        <v/>
      </c>
    </row>
    <row r="27" spans="1:26" ht="12.75" x14ac:dyDescent="0.2">
      <c r="A27" s="393">
        <v>45</v>
      </c>
      <c r="B27" s="391" t="s">
        <v>657</v>
      </c>
      <c r="G27" s="387" t="s">
        <v>587</v>
      </c>
      <c r="M27" s="388" t="str">
        <f t="array" ref="M27">IFERROR("DQ"&amp;INDEX($A:$H, SMALL(IF(("D"=C:C), MATCH(ROW($B:$B), ROW($B:$B))), ROW($A26)), COLUMN($A26)),"")</f>
        <v/>
      </c>
      <c r="N27" s="388" t="str">
        <f t="array" ref="N27">IFERROR("DQ"&amp;INDEX($A:$H, SMALL(IF(("D"=D:D), MATCH(ROW($B:$B), ROW($B:$B))), ROW($A25)), COLUMN($A25)),"")</f>
        <v>DQ202</v>
      </c>
      <c r="O27" s="388" t="str">
        <f t="array" ref="O27">IFERROR("DQ"&amp;INDEX($A:$H, SMALL(IF(("D"=E:E), MATCH(ROW($B:$B), ROW($B:$B))), ROW($A21)), COLUMN($A21)),"")</f>
        <v>DQ104</v>
      </c>
      <c r="P27" s="388" t="str">
        <f t="array" ref="P27">IFERROR("DQ"&amp;INDEX($A:$H, SMALL(IF(("D"=F:F), MATCH(ROW($B:$B), ROW($B:$B))), ROW($A25)), COLUMN($A25)),"")</f>
        <v>DQ103</v>
      </c>
      <c r="Q27" s="388" t="str">
        <f t="array" ref="Q27">IFERROR("DQ"&amp;INDEX($A:$H, SMALL(IF(("D"=G:G), MATCH(ROW($B:$B), ROW($B:$B))), ROW($A25)), COLUMN($A25)),"")</f>
        <v>DQ103</v>
      </c>
      <c r="R27" s="388" t="str">
        <f t="array" ref="R27">IFERROR("DQ"&amp;INDEX($A:$H, SMALL(IF(("D"=H:H), MATCH(ROW($B:$B), ROW($B:$B))), ROW($A25)), COLUMN($A25)),"")</f>
        <v>DQ106</v>
      </c>
      <c r="X27" s="389" t="str">
        <f t="array" ref="X27">IFERROR("DQ"&amp;INDEX($A:$H, SMALL(IF(("P"=F:F), MATCH(ROW($B:$B), ROW($B:$B))), ROW($A26)), COLUMN($A26)),"")</f>
        <v/>
      </c>
      <c r="Y27" s="389" t="str">
        <f t="array" ref="Y27">IFERROR("DQ"&amp;INDEX($A:$H, SMALL(IF(("P"=G:G), MATCH(ROW($B:$B), ROW($B:$B))), ROW($A26)), COLUMN($A26)),"")</f>
        <v/>
      </c>
      <c r="Z27" s="389" t="str">
        <f t="array" ref="Z27">IFERROR("DQ"&amp;INDEX($A:$H, SMALL(IF(("P"=H:H), MATCH(ROW($B:$B), ROW($B:$B))), ROW($A26)), COLUMN($A26)),"")</f>
        <v/>
      </c>
    </row>
    <row r="28" spans="1:26" ht="12.75" x14ac:dyDescent="0.2">
      <c r="A28" s="393">
        <v>46</v>
      </c>
      <c r="B28" s="391" t="s">
        <v>658</v>
      </c>
      <c r="G28" s="387" t="s">
        <v>587</v>
      </c>
      <c r="M28" s="388" t="str">
        <f t="array" ref="M28">IFERROR("DQ"&amp;INDEX($A:$H, SMALL(IF(("D"=C:C), MATCH(ROW($B:$B), ROW($B:$B))), ROW($A27)), COLUMN($A27)),"")</f>
        <v/>
      </c>
      <c r="N28" s="388" t="str">
        <f t="array" ref="N28">IFERROR("DQ"&amp;INDEX($A:$H, SMALL(IF(("D"=D:D), MATCH(ROW($B:$B), ROW($B:$B))), ROW($A26)), COLUMN($A26)),"")</f>
        <v>DQ203</v>
      </c>
      <c r="O28" s="388" t="str">
        <f t="array" ref="O28">IFERROR("DQ"&amp;INDEX($A:$H, SMALL(IF(("D"=E:E), MATCH(ROW($B:$B), ROW($B:$B))), ROW($A22)), COLUMN($A22)),"")</f>
        <v>DQ105</v>
      </c>
      <c r="P28" s="388" t="str">
        <f t="array" ref="P28">IFERROR("DQ"&amp;INDEX($A:$H, SMALL(IF(("D"=F:F), MATCH(ROW($B:$B), ROW($B:$B))), ROW($A26)), COLUMN($A26)),"")</f>
        <v>DQ104</v>
      </c>
      <c r="Q28" s="388" t="str">
        <f t="array" ref="Q28">IFERROR("DQ"&amp;INDEX($A:$H, SMALL(IF(("D"=G:G), MATCH(ROW($B:$B), ROW($B:$B))), ROW($A26)), COLUMN($A26)),"")</f>
        <v>DQ104</v>
      </c>
      <c r="R28" s="388" t="str">
        <f t="array" ref="R28">IFERROR("DQ"&amp;INDEX($A:$H, SMALL(IF(("D"=H:H), MATCH(ROW($B:$B), ROW($B:$B))), ROW($A26)), COLUMN($A26)),"")</f>
        <v>DQ201</v>
      </c>
      <c r="X28" s="389" t="str">
        <f t="array" ref="X28">IFERROR("DQ"&amp;INDEX($A:$H, SMALL(IF(("P"=F:F), MATCH(ROW($B:$B), ROW($B:$B))), ROW($A27)), COLUMN($A27)),"")</f>
        <v/>
      </c>
      <c r="Y28" s="389" t="str">
        <f t="array" ref="Y28">IFERROR("DQ"&amp;INDEX($A:$H, SMALL(IF(("P"=G:G), MATCH(ROW($B:$B), ROW($B:$B))), ROW($A27)), COLUMN($A27)),"")</f>
        <v/>
      </c>
      <c r="Z28" s="389" t="str">
        <f t="array" ref="Z28">IFERROR("DQ"&amp;INDEX($A:$H, SMALL(IF(("P"=H:H), MATCH(ROW($B:$B), ROW($B:$B))), ROW($A27)), COLUMN($A27)),"")</f>
        <v/>
      </c>
    </row>
    <row r="29" spans="1:26" ht="12.75" x14ac:dyDescent="0.2">
      <c r="A29" s="393">
        <v>47</v>
      </c>
      <c r="B29" s="391" t="s">
        <v>659</v>
      </c>
      <c r="G29" s="387" t="s">
        <v>587</v>
      </c>
      <c r="M29" s="388" t="str">
        <f t="array" ref="M29">IFERROR("DQ"&amp;INDEX($A:$H, SMALL(IF(("D"=C:C), MATCH(ROW($B:$B), ROW($B:$B))), ROW($A28)), COLUMN($A28)),"")</f>
        <v/>
      </c>
      <c r="N29" s="388" t="str">
        <f t="array" ref="N29">IFERROR("DQ"&amp;INDEX($A:$H, SMALL(IF(("D"=D:D), MATCH(ROW($B:$B), ROW($B:$B))), ROW($A27)), COLUMN($A27)),"")</f>
        <v>DQ205</v>
      </c>
      <c r="O29" s="388" t="str">
        <f t="array" ref="O29">IFERROR("DQ"&amp;INDEX($A:$H, SMALL(IF(("D"=E:E), MATCH(ROW($B:$B), ROW($B:$B))), ROW($A23)), COLUMN($A23)),"")</f>
        <v>DQ106</v>
      </c>
      <c r="P29" s="388" t="str">
        <f t="array" ref="P29">IFERROR("DQ"&amp;INDEX($A:$H, SMALL(IF(("D"=F:F), MATCH(ROW($B:$B), ROW($B:$B))), ROW($A27)), COLUMN($A27)),"")</f>
        <v>DQ105</v>
      </c>
      <c r="Q29" s="388" t="str">
        <f t="array" ref="Q29">IFERROR("DQ"&amp;INDEX($A:$H, SMALL(IF(("D"=G:G), MATCH(ROW($B:$B), ROW($B:$B))), ROW($A27)), COLUMN($A27)),"")</f>
        <v>DQ105</v>
      </c>
      <c r="R29" s="388" t="str">
        <f t="array" ref="R29">IFERROR("DQ"&amp;INDEX($A:$H, SMALL(IF(("D"=H:H), MATCH(ROW($B:$B), ROW($B:$B))), ROW($A27)), COLUMN($A27)),"")</f>
        <v>DQ202</v>
      </c>
      <c r="X29" s="389" t="str">
        <f t="array" ref="X29">IFERROR("DQ"&amp;INDEX($A:$H, SMALL(IF(("P"=F:F), MATCH(ROW($B:$B), ROW($B:$B))), ROW($A28)), COLUMN($A28)),"")</f>
        <v/>
      </c>
      <c r="Y29" s="389" t="str">
        <f t="array" ref="Y29">IFERROR("DQ"&amp;INDEX($A:$H, SMALL(IF(("P"=G:G), MATCH(ROW($B:$B), ROW($B:$B))), ROW($A28)), COLUMN($A28)),"")</f>
        <v/>
      </c>
      <c r="Z29" s="389" t="str">
        <f t="array" ref="Z29">IFERROR("DQ"&amp;INDEX($A:$H, SMALL(IF(("P"=H:H), MATCH(ROW($B:$B), ROW($B:$B))), ROW($A28)), COLUMN($A28)),"")</f>
        <v/>
      </c>
    </row>
    <row r="30" spans="1:26" ht="12.75" x14ac:dyDescent="0.2">
      <c r="A30" s="393">
        <v>48</v>
      </c>
      <c r="B30" s="391" t="s">
        <v>660</v>
      </c>
      <c r="G30" s="387" t="s">
        <v>587</v>
      </c>
      <c r="M30" s="388" t="str">
        <f t="array" ref="M30">IFERROR("DQ"&amp;INDEX($A:$H, SMALL(IF(("D"=C:C), MATCH(ROW($B:$B), ROW($B:$B))), ROW($A29)), COLUMN($A29)),"")</f>
        <v/>
      </c>
      <c r="N30" s="388" t="str">
        <f t="array" ref="N30">IFERROR("DQ"&amp;INDEX($A:$H, SMALL(IF(("D"=D:D), MATCH(ROW($B:$B), ROW($B:$B))), ROW($A28)), COLUMN($A28)),"")</f>
        <v>DQ206</v>
      </c>
      <c r="O30" s="388" t="str">
        <f t="array" ref="O30">IFERROR("DQ"&amp;INDEX($A:$H, SMALL(IF(("D"=E:E), MATCH(ROW($B:$B), ROW($B:$B))), ROW($A24)), COLUMN($A24)),"")</f>
        <v>DQ201</v>
      </c>
      <c r="P30" s="388" t="str">
        <f t="array" ref="P30">IFERROR("DQ"&amp;INDEX($A:$H, SMALL(IF(("D"=F:F), MATCH(ROW($B:$B), ROW($B:$B))), ROW($A28)), COLUMN($A28)),"")</f>
        <v>DQ106</v>
      </c>
      <c r="Q30" s="388" t="str">
        <f t="array" ref="Q30">IFERROR("DQ"&amp;INDEX($A:$H, SMALL(IF(("D"=G:G), MATCH(ROW($B:$B), ROW($B:$B))), ROW($A28)), COLUMN($A28)),"")</f>
        <v>DQ106</v>
      </c>
      <c r="R30" s="388" t="str">
        <f t="array" ref="R30">IFERROR("DQ"&amp;INDEX($A:$H, SMALL(IF(("D"=H:H), MATCH(ROW($B:$B), ROW($B:$B))), ROW($A28)), COLUMN($A28)),"")</f>
        <v>DQ203</v>
      </c>
      <c r="X30" s="389" t="str">
        <f t="array" ref="X30">IFERROR("DQ"&amp;INDEX($A:$H, SMALL(IF(("P"=F:F), MATCH(ROW($B:$B), ROW($B:$B))), ROW($A29)), COLUMN($A29)),"")</f>
        <v/>
      </c>
      <c r="Y30" s="389" t="str">
        <f t="array" ref="Y30">IFERROR("DQ"&amp;INDEX($A:$H, SMALL(IF(("P"=G:G), MATCH(ROW($B:$B), ROW($B:$B))), ROW($A29)), COLUMN($A29)),"")</f>
        <v/>
      </c>
      <c r="Z30" s="389" t="str">
        <f t="array" ref="Z30">IFERROR("DQ"&amp;INDEX($A:$H, SMALL(IF(("P"=H:H), MATCH(ROW($B:$B), ROW($B:$B))), ROW($A29)), COLUMN($A29)),"")</f>
        <v/>
      </c>
    </row>
    <row r="31" spans="1:26" ht="25.5" x14ac:dyDescent="0.2">
      <c r="A31" s="393">
        <v>49</v>
      </c>
      <c r="B31" s="391" t="s">
        <v>661</v>
      </c>
      <c r="G31" s="387" t="s">
        <v>587</v>
      </c>
      <c r="N31" s="388" t="str">
        <f t="array" ref="N31">IFERROR("DQ"&amp;INDEX($A:$H, SMALL(IF(("D"=D:D), MATCH(ROW($B:$B), ROW($B:$B))), ROW($A29)), COLUMN($A29)),"")</f>
        <v>DQ501</v>
      </c>
      <c r="O31" s="388" t="str">
        <f t="array" ref="O31">IFERROR("DQ"&amp;INDEX($A:$H, SMALL(IF(("D"=E:E), MATCH(ROW($B:$B), ROW($B:$B))), ROW($A25)), COLUMN($A25)),"")</f>
        <v>DQ202</v>
      </c>
      <c r="P31" s="388" t="str">
        <f t="array" ref="P31">IFERROR("DQ"&amp;INDEX($A:$H, SMALL(IF(("D"=F:F), MATCH(ROW($B:$B), ROW($B:$B))), ROW($A29)), COLUMN($A29)),"")</f>
        <v>DQ201</v>
      </c>
      <c r="Q31" s="388" t="str">
        <f t="array" ref="Q31">IFERROR("DQ"&amp;INDEX($A:$H, SMALL(IF(("D"=G:G), MATCH(ROW($B:$B), ROW($B:$B))), ROW($A29)), COLUMN($A29)),"")</f>
        <v>DQ201</v>
      </c>
      <c r="R31" s="388" t="str">
        <f t="array" ref="R31">IFERROR("DQ"&amp;INDEX($A:$H, SMALL(IF(("D"=H:H), MATCH(ROW($B:$B), ROW($B:$B))), ROW($A29)), COLUMN($A29)),"")</f>
        <v>DQ205</v>
      </c>
      <c r="X31" s="389" t="str">
        <f t="array" ref="X31">IFERROR("DQ"&amp;INDEX($A:$H, SMALL(IF(("P"=F:F), MATCH(ROW($B:$B), ROW($B:$B))), ROW($A30)), COLUMN($A30)),"")</f>
        <v/>
      </c>
      <c r="Y31" s="389" t="str">
        <f t="array" ref="Y31">IFERROR("DQ"&amp;INDEX($A:$H, SMALL(IF(("P"=G:G), MATCH(ROW($B:$B), ROW($B:$B))), ROW($A30)), COLUMN($A30)),"")</f>
        <v/>
      </c>
      <c r="Z31" s="389" t="str">
        <f t="array" ref="Z31">IFERROR("DQ"&amp;INDEX($A:$H, SMALL(IF(("P"=H:H), MATCH(ROW($B:$B), ROW($B:$B))), ROW($A30)), COLUMN($A30)),"")</f>
        <v/>
      </c>
    </row>
    <row r="32" spans="1:26" ht="12.75" x14ac:dyDescent="0.2">
      <c r="A32" s="393">
        <v>50</v>
      </c>
      <c r="B32" s="391" t="s">
        <v>567</v>
      </c>
      <c r="D32" s="387" t="s">
        <v>587</v>
      </c>
      <c r="E32" s="387" t="s">
        <v>587</v>
      </c>
      <c r="F32" s="387" t="s">
        <v>587</v>
      </c>
      <c r="G32" s="387" t="s">
        <v>587</v>
      </c>
      <c r="H32" s="387" t="s">
        <v>587</v>
      </c>
      <c r="N32" s="388" t="str">
        <f t="array" ref="N32">IFERROR("DQ"&amp;INDEX($A:$H, SMALL(IF(("D"=D:D), MATCH(ROW($B:$B), ROW($B:$B))), ROW($A30)), COLUMN($A30)),"")</f>
        <v>DQ502</v>
      </c>
      <c r="O32" s="388" t="str">
        <f t="array" ref="O32">IFERROR("DQ"&amp;INDEX($A:$H, SMALL(IF(("D"=E:E), MATCH(ROW($B:$B), ROW($B:$B))), ROW($A26)), COLUMN($A26)),"")</f>
        <v>DQ203</v>
      </c>
      <c r="P32" s="388" t="str">
        <f t="array" ref="P32">IFERROR("DQ"&amp;INDEX($A:$H, SMALL(IF(("D"=F:F), MATCH(ROW($B:$B), ROW($B:$B))), ROW($A30)), COLUMN($A30)),"")</f>
        <v>DQ202</v>
      </c>
      <c r="Q32" s="388" t="str">
        <f t="array" ref="Q32">IFERROR("DQ"&amp;INDEX($A:$H, SMALL(IF(("D"=G:G), MATCH(ROW($B:$B), ROW($B:$B))), ROW($A30)), COLUMN($A30)),"")</f>
        <v>DQ202</v>
      </c>
      <c r="R32" s="388" t="str">
        <f t="array" ref="R32">IFERROR("DQ"&amp;INDEX($A:$H, SMALL(IF(("D"=H:H), MATCH(ROW($B:$B), ROW($B:$B))), ROW($A30)), COLUMN($A30)),"")</f>
        <v>DQ206</v>
      </c>
      <c r="X32" s="389" t="str">
        <f t="array" ref="X32">IFERROR("DQ"&amp;INDEX($A:$H, SMALL(IF(("P"=F:F), MATCH(ROW($B:$B), ROW($B:$B))), ROW($A31)), COLUMN($A31)),"")</f>
        <v/>
      </c>
      <c r="Y32" s="389" t="str">
        <f t="array" ref="Y32">IFERROR("DQ"&amp;INDEX($A:$H, SMALL(IF(("P"=G:G), MATCH(ROW($B:$B), ROW($B:$B))), ROW($A31)), COLUMN($A31)),"")</f>
        <v/>
      </c>
      <c r="Z32" s="389" t="str">
        <f t="array" ref="Z32">IFERROR("DQ"&amp;INDEX($A:$H, SMALL(IF(("P"=H:H), MATCH(ROW($B:$B), ROW($B:$B))), ROW($A31)), COLUMN($A31)),"")</f>
        <v/>
      </c>
    </row>
    <row r="33" spans="1:26" ht="12.75" x14ac:dyDescent="0.2">
      <c r="A33" s="393">
        <v>53</v>
      </c>
      <c r="B33" s="391" t="s">
        <v>568</v>
      </c>
      <c r="E33" s="387" t="s">
        <v>587</v>
      </c>
      <c r="N33" s="388" t="str">
        <f t="array" ref="N33">IFERROR("DQ"&amp;INDEX($A:$H, SMALL(IF(("D"=D:D), MATCH(ROW($B:$B), ROW($B:$B))), ROW($A31)), COLUMN($A31)),"")</f>
        <v>DQ503</v>
      </c>
      <c r="O33" s="388" t="str">
        <f t="array" ref="O33">IFERROR("DQ"&amp;INDEX($A:$H, SMALL(IF(("D"=E:E), MATCH(ROW($B:$B), ROW($B:$B))), ROW($A27)), COLUMN($A27)),"")</f>
        <v>DQ205</v>
      </c>
      <c r="P33" s="388" t="str">
        <f t="array" ref="P33">IFERROR("DQ"&amp;INDEX($A:$H, SMALL(IF(("D"=F:F), MATCH(ROW($B:$B), ROW($B:$B))), ROW($A31)), COLUMN($A31)),"")</f>
        <v>DQ203</v>
      </c>
      <c r="Q33" s="388" t="str">
        <f t="array" ref="Q33">IFERROR("DQ"&amp;INDEX($A:$H, SMALL(IF(("D"=G:G), MATCH(ROW($B:$B), ROW($B:$B))), ROW($A31)), COLUMN($A31)),"")</f>
        <v>DQ203</v>
      </c>
      <c r="R33" s="388" t="str">
        <f t="array" ref="R33">IFERROR("DQ"&amp;INDEX($A:$H, SMALL(IF(("D"=H:H), MATCH(ROW($B:$B), ROW($B:$B))), ROW($A31)), COLUMN($A31)),"")</f>
        <v/>
      </c>
      <c r="X33" s="389" t="str">
        <f t="array" ref="X33">IFERROR("DQ"&amp;INDEX($A:$H, SMALL(IF(("P"=F:F), MATCH(ROW($B:$B), ROW($B:$B))), ROW($A32)), COLUMN($A32)),"")</f>
        <v/>
      </c>
      <c r="Y33" s="389" t="str">
        <f t="array" ref="Y33">IFERROR("DQ"&amp;INDEX($A:$H, SMALL(IF(("P"=G:G), MATCH(ROW($B:$B), ROW($B:$B))), ROW($A32)), COLUMN($A32)),"")</f>
        <v/>
      </c>
      <c r="Z33" s="389" t="str">
        <f t="array" ref="Z33">IFERROR("DQ"&amp;INDEX($A:$H, SMALL(IF(("P"=H:H), MATCH(ROW($B:$B), ROW($B:$B))), ROW($A32)), COLUMN($A32)),"")</f>
        <v/>
      </c>
    </row>
    <row r="34" spans="1:26" ht="12.75" x14ac:dyDescent="0.2">
      <c r="A34" s="393">
        <v>58</v>
      </c>
      <c r="B34" s="390" t="s">
        <v>670</v>
      </c>
      <c r="E34" s="387" t="s">
        <v>587</v>
      </c>
      <c r="N34" s="388" t="str">
        <f t="array" ref="N34">IFERROR("DQ"&amp;INDEX($A:$H, SMALL(IF(("D"=D:D), MATCH(ROW($B:$B), ROW($B:$B))), ROW($A32)), COLUMN($A32)),"")</f>
        <v/>
      </c>
      <c r="O34" s="388" t="str">
        <f t="array" ref="O34">IFERROR("DQ"&amp;INDEX($A:$H, SMALL(IF(("D"=E:E), MATCH(ROW($B:$B), ROW($B:$B))), ROW($A28)), COLUMN($A28)),"")</f>
        <v>DQ206</v>
      </c>
      <c r="P34" s="388" t="str">
        <f t="array" ref="P34">IFERROR("DQ"&amp;INDEX($A:$H, SMALL(IF(("D"=F:F), MATCH(ROW($B:$B), ROW($B:$B))), ROW($A32)), COLUMN($A32)),"")</f>
        <v>DQ205</v>
      </c>
      <c r="Q34" s="388" t="str">
        <f t="array" ref="Q34">IFERROR("DQ"&amp;INDEX($A:$H, SMALL(IF(("D"=G:G), MATCH(ROW($B:$B), ROW($B:$B))), ROW($A32)), COLUMN($A32)),"")</f>
        <v>DQ205</v>
      </c>
      <c r="R34" s="388" t="str">
        <f t="array" ref="R34">IFERROR("DQ"&amp;INDEX($A:$H, SMALL(IF(("D"=H:H), MATCH(ROW($B:$B), ROW($B:$B))), ROW($A32)), COLUMN($A32)),"")</f>
        <v/>
      </c>
      <c r="X34" s="389" t="str">
        <f t="array" ref="X34">IFERROR("DQ"&amp;INDEX($A:$H, SMALL(IF(("P"=F:F), MATCH(ROW($B:$B), ROW($B:$B))), ROW($A33)), COLUMN($A33)),"")</f>
        <v/>
      </c>
      <c r="Y34" s="389" t="str">
        <f t="array" ref="Y34">IFERROR("DQ"&amp;INDEX($A:$H, SMALL(IF(("P"=G:G), MATCH(ROW($B:$B), ROW($B:$B))), ROW($A33)), COLUMN($A33)),"")</f>
        <v/>
      </c>
      <c r="Z34" s="389" t="str">
        <f t="array" ref="Z34">IFERROR("DQ"&amp;INDEX($A:$H, SMALL(IF(("P"=H:H), MATCH(ROW($B:$B), ROW($B:$B))), ROW($A33)), COLUMN($A33)),"")</f>
        <v/>
      </c>
    </row>
    <row r="35" spans="1:26" ht="12.75" x14ac:dyDescent="0.2">
      <c r="A35" s="393">
        <v>101</v>
      </c>
      <c r="B35" s="391" t="s">
        <v>621</v>
      </c>
      <c r="C35" s="387" t="s">
        <v>587</v>
      </c>
      <c r="D35" s="387" t="s">
        <v>587</v>
      </c>
      <c r="E35" s="387" t="s">
        <v>587</v>
      </c>
      <c r="F35" s="387" t="s">
        <v>587</v>
      </c>
      <c r="G35" s="387" t="s">
        <v>587</v>
      </c>
      <c r="H35" s="387" t="s">
        <v>587</v>
      </c>
      <c r="N35" s="388" t="str">
        <f t="array" ref="N35">IFERROR("DQ"&amp;INDEX($A:$H, SMALL(IF(("D"=D:D), MATCH(ROW($B:$B), ROW($B:$B))), ROW($A33)), COLUMN($A33)),"")</f>
        <v/>
      </c>
      <c r="O35" s="388" t="str">
        <f t="array" ref="O35">IFERROR("DQ"&amp;INDEX($A:$H, SMALL(IF(("D"=E:E), MATCH(ROW($B:$B), ROW($B:$B))), ROW($A29)), COLUMN($A29)),"")</f>
        <v>DQ401</v>
      </c>
      <c r="P35" s="388" t="str">
        <f t="array" ref="P35">IFERROR("DQ"&amp;INDEX($A:$H, SMALL(IF(("D"=F:F), MATCH(ROW($B:$B), ROW($B:$B))), ROW($A33)), COLUMN($A33)),"")</f>
        <v>DQ206</v>
      </c>
      <c r="Q35" s="388" t="str">
        <f t="array" ref="Q35">IFERROR("DQ"&amp;INDEX($A:$H, SMALL(IF(("D"=G:G), MATCH(ROW($B:$B), ROW($B:$B))), ROW($A33)), COLUMN($A33)),"")</f>
        <v>DQ206</v>
      </c>
      <c r="R35" s="388" t="str">
        <f t="array" ref="R35">IFERROR("DQ"&amp;INDEX($A:$H, SMALL(IF(("D"=H:H), MATCH(ROW($B:$B), ROW($B:$B))), ROW($A33)), COLUMN($A33)),"")</f>
        <v/>
      </c>
      <c r="X35" s="389" t="str">
        <f t="array" ref="X35">IFERROR("DQ"&amp;INDEX($A:$H, SMALL(IF(("P"=F:F), MATCH(ROW($B:$B), ROW($B:$B))), ROW($A34)), COLUMN($A34)),"")</f>
        <v/>
      </c>
      <c r="Y35" s="389" t="str">
        <f t="array" ref="Y35">IFERROR("DQ"&amp;INDEX($A:$H, SMALL(IF(("P"=G:G), MATCH(ROW($B:$B), ROW($B:$B))), ROW($A34)), COLUMN($A34)),"")</f>
        <v/>
      </c>
      <c r="Z35" s="389" t="str">
        <f t="array" ref="Z35">IFERROR("DQ"&amp;INDEX($A:$H, SMALL(IF(("P"=H:H), MATCH(ROW($B:$B), ROW($B:$B))), ROW($A34)), COLUMN($A34)),"")</f>
        <v/>
      </c>
    </row>
    <row r="36" spans="1:26" ht="25.5" x14ac:dyDescent="0.2">
      <c r="A36" s="393">
        <v>102</v>
      </c>
      <c r="B36" s="391" t="s">
        <v>620</v>
      </c>
      <c r="C36" s="387" t="s">
        <v>587</v>
      </c>
      <c r="D36" s="387" t="s">
        <v>587</v>
      </c>
      <c r="E36" s="387" t="s">
        <v>587</v>
      </c>
      <c r="F36" s="387" t="s">
        <v>587</v>
      </c>
      <c r="G36" s="387" t="s">
        <v>587</v>
      </c>
      <c r="H36" s="387" t="s">
        <v>587</v>
      </c>
      <c r="N36" s="388" t="str">
        <f t="array" ref="N36">IFERROR("DQ"&amp;INDEX($A:$H, SMALL(IF(("D"=D:D), MATCH(ROW($B:$B), ROW($B:$B))), ROW($A34)), COLUMN($A34)),"")</f>
        <v/>
      </c>
      <c r="O36" s="388" t="str">
        <f t="array" ref="O36">IFERROR("DQ"&amp;INDEX($A:$H, SMALL(IF(("D"=E:E), MATCH(ROW($B:$B), ROW($B:$B))), ROW($A30)), COLUMN($A30)),"")</f>
        <v>DQ402</v>
      </c>
      <c r="P36" s="388" t="str">
        <f t="array" ref="P36">IFERROR("DQ"&amp;INDEX($A:$H, SMALL(IF(("D"=F:F), MATCH(ROW($B:$B), ROW($B:$B))), ROW($A34)), COLUMN($A34)),"")</f>
        <v/>
      </c>
      <c r="Q36" s="388" t="str">
        <f t="array" ref="Q36">IFERROR("DQ"&amp;INDEX($A:$H, SMALL(IF(("D"=G:G), MATCH(ROW($B:$B), ROW($B:$B))), ROW($A34)), COLUMN($A34)),"")</f>
        <v>DQ601</v>
      </c>
      <c r="R36" s="388" t="str">
        <f t="array" ref="R36">IFERROR("DQ"&amp;INDEX($A:$H, SMALL(IF(("D"=H:H), MATCH(ROW($B:$B), ROW($B:$B))), ROW($A34)), COLUMN($A34)),"")</f>
        <v/>
      </c>
      <c r="X36" s="389" t="str">
        <f t="array" ref="X36">IFERROR("DQ"&amp;INDEX($A:$H, SMALL(IF(("P"=F:F), MATCH(ROW($B:$B), ROW($B:$B))), ROW($A35)), COLUMN($A35)),"")</f>
        <v/>
      </c>
      <c r="Y36" s="389" t="str">
        <f t="array" ref="Y36">IFERROR("DQ"&amp;INDEX($A:$H, SMALL(IF(("P"=G:G), MATCH(ROW($B:$B), ROW($B:$B))), ROW($A35)), COLUMN($A35)),"")</f>
        <v/>
      </c>
      <c r="Z36" s="389" t="str">
        <f t="array" ref="Z36">IFERROR("DQ"&amp;INDEX($A:$H, SMALL(IF(("P"=H:H), MATCH(ROW($B:$B), ROW($B:$B))), ROW($A35)), COLUMN($A35)),"")</f>
        <v/>
      </c>
    </row>
    <row r="37" spans="1:26" ht="12.75" x14ac:dyDescent="0.2">
      <c r="A37" s="393">
        <v>103</v>
      </c>
      <c r="B37" s="391" t="s">
        <v>623</v>
      </c>
      <c r="C37" s="387" t="s">
        <v>587</v>
      </c>
      <c r="D37" s="387" t="s">
        <v>587</v>
      </c>
      <c r="E37" s="387" t="s">
        <v>587</v>
      </c>
      <c r="F37" s="387" t="s">
        <v>587</v>
      </c>
      <c r="G37" s="387" t="s">
        <v>587</v>
      </c>
      <c r="H37" s="387" t="s">
        <v>587</v>
      </c>
      <c r="N37" s="388" t="str">
        <f t="array" ref="N37">IFERROR("DQ"&amp;INDEX($A:$H, SMALL(IF(("D"=D:D), MATCH(ROW($B:$B), ROW($B:$B))), ROW($A35)), COLUMN($A35)),"")</f>
        <v/>
      </c>
      <c r="O37" s="388" t="str">
        <f t="array" ref="O37">IFERROR("DQ"&amp;INDEX($A:$H, SMALL(IF(("D"=E:E), MATCH(ROW($B:$B), ROW($B:$B))), ROW($A31)), COLUMN($A31)),"")</f>
        <v>DQ403</v>
      </c>
      <c r="P37" s="388" t="str">
        <f t="array" ref="P37">IFERROR("DQ"&amp;INDEX($A:$H, SMALL(IF(("D"=F:F), MATCH(ROW($B:$B), ROW($B:$B))), ROW($A35)), COLUMN($A35)),"")</f>
        <v/>
      </c>
      <c r="Q37" s="388" t="str">
        <f t="array" ref="Q37">IFERROR("DQ"&amp;INDEX($A:$H, SMALL(IF(("D"=G:G), MATCH(ROW($B:$B), ROW($B:$B))), ROW($A35)), COLUMN($A35)),"")</f>
        <v/>
      </c>
      <c r="R37" s="388" t="str">
        <f t="array" ref="R37">IFERROR("DQ"&amp;INDEX($A:$H, SMALL(IF(("D"=H:H), MATCH(ROW($B:$B), ROW($B:$B))), ROW($A35)), COLUMN($A35)),"")</f>
        <v/>
      </c>
      <c r="X37" s="389" t="str">
        <f t="array" ref="X37">IFERROR("DQ"&amp;INDEX($A:$H, SMALL(IF(("P"=F:F), MATCH(ROW($B:$B), ROW($B:$B))), ROW($A36)), COLUMN($A36)),"")</f>
        <v/>
      </c>
      <c r="Y37" s="389" t="str">
        <f t="array" ref="Y37">IFERROR("DQ"&amp;INDEX($A:$H, SMALL(IF(("P"=G:G), MATCH(ROW($B:$B), ROW($B:$B))), ROW($A36)), COLUMN($A36)),"")</f>
        <v/>
      </c>
      <c r="Z37" s="389" t="str">
        <f t="array" ref="Z37">IFERROR("DQ"&amp;INDEX($A:$H, SMALL(IF(("P"=H:H), MATCH(ROW($B:$B), ROW($B:$B))), ROW($A36)), COLUMN($A36)),"")</f>
        <v/>
      </c>
    </row>
    <row r="38" spans="1:26" ht="25.5" x14ac:dyDescent="0.2">
      <c r="A38" s="393">
        <v>104</v>
      </c>
      <c r="B38" s="390" t="s">
        <v>624</v>
      </c>
      <c r="C38" s="387" t="s">
        <v>587</v>
      </c>
      <c r="D38" s="387" t="s">
        <v>587</v>
      </c>
      <c r="E38" s="387" t="s">
        <v>587</v>
      </c>
      <c r="F38" s="387" t="s">
        <v>587</v>
      </c>
      <c r="G38" s="387" t="s">
        <v>587</v>
      </c>
      <c r="H38" s="387" t="s">
        <v>587</v>
      </c>
      <c r="N38" s="388" t="str">
        <f t="array" ref="N38">IFERROR("DQ"&amp;INDEX($A:$H, SMALL(IF(("D"=D:D), MATCH(ROW($B:$B), ROW($B:$B))), ROW($A36)), COLUMN($A36)),"")</f>
        <v/>
      </c>
      <c r="O38" s="388" t="str">
        <f t="array" ref="O38">IFERROR("DQ"&amp;INDEX($A:$H, SMALL(IF(("D"=E:E), MATCH(ROW($B:$B), ROW($B:$B))), ROW($A32)), COLUMN($A32)),"")</f>
        <v/>
      </c>
      <c r="P38" s="388" t="str">
        <f t="array" ref="P38">IFERROR("DQ"&amp;INDEX($A:$H, SMALL(IF(("D"=F:F), MATCH(ROW($B:$B), ROW($B:$B))), ROW($A36)), COLUMN($A36)),"")</f>
        <v/>
      </c>
      <c r="Q38" s="388" t="str">
        <f t="array" ref="Q38">IFERROR("DQ"&amp;INDEX($A:$H, SMALL(IF(("D"=G:G), MATCH(ROW($B:$B), ROW($B:$B))), ROW($A36)), COLUMN($A36)),"")</f>
        <v/>
      </c>
      <c r="R38" s="388" t="str">
        <f t="array" ref="R38">IFERROR("DQ"&amp;INDEX($A:$H, SMALL(IF(("D"=H:H), MATCH(ROW($B:$B), ROW($B:$B))), ROW($A36)), COLUMN($A36)),"")</f>
        <v/>
      </c>
      <c r="X38" s="389" t="str">
        <f t="array" ref="X38">IFERROR("DQ"&amp;INDEX($A:$H, SMALL(IF(("P"=F:F), MATCH(ROW($B:$B), ROW($B:$B))), ROW($A37)), COLUMN($A37)),"")</f>
        <v/>
      </c>
      <c r="Y38" s="389" t="str">
        <f t="array" ref="Y38">IFERROR("DQ"&amp;INDEX($A:$H, SMALL(IF(("P"=G:G), MATCH(ROW($B:$B), ROW($B:$B))), ROW($A37)), COLUMN($A37)),"")</f>
        <v/>
      </c>
      <c r="Z38" s="389" t="str">
        <f t="array" ref="Z38">IFERROR("DQ"&amp;INDEX($A:$H, SMALL(IF(("P"=H:H), MATCH(ROW($B:$B), ROW($B:$B))), ROW($A37)), COLUMN($A37)),"")</f>
        <v/>
      </c>
    </row>
    <row r="39" spans="1:26" ht="12.75" x14ac:dyDescent="0.2">
      <c r="A39" s="393">
        <v>105</v>
      </c>
      <c r="B39" s="391" t="s">
        <v>627</v>
      </c>
      <c r="C39" s="387" t="s">
        <v>587</v>
      </c>
      <c r="D39" s="387" t="s">
        <v>587</v>
      </c>
      <c r="E39" s="387" t="s">
        <v>587</v>
      </c>
      <c r="F39" s="387" t="s">
        <v>587</v>
      </c>
      <c r="G39" s="387" t="s">
        <v>587</v>
      </c>
      <c r="H39" s="387" t="s">
        <v>587</v>
      </c>
      <c r="N39" s="388" t="str">
        <f t="array" ref="N39">IFERROR("DQ"&amp;INDEX($A:$H, SMALL(IF(("D"=D:D), MATCH(ROW($B:$B), ROW($B:$B))), ROW($A37)), COLUMN($A37)),"")</f>
        <v/>
      </c>
      <c r="O39" s="388" t="str">
        <f t="array" ref="O39">IFERROR("DQ"&amp;INDEX($A:$H, SMALL(IF(("D"=E:E), MATCH(ROW($B:$B), ROW($B:$B))), ROW($A33)), COLUMN($A33)),"")</f>
        <v/>
      </c>
      <c r="P39" s="388" t="str">
        <f t="array" ref="P39">IFERROR("DQ"&amp;INDEX($A:$H, SMALL(IF(("D"=F:F), MATCH(ROW($B:$B), ROW($B:$B))), ROW($A37)), COLUMN($A37)),"")</f>
        <v/>
      </c>
      <c r="Q39" s="388" t="str">
        <f t="array" ref="Q39">IFERROR("DQ"&amp;INDEX($A:$H, SMALL(IF(("D"=G:G), MATCH(ROW($B:$B), ROW($B:$B))), ROW($A37)), COLUMN($A37)),"")</f>
        <v/>
      </c>
      <c r="R39" s="388" t="str">
        <f t="array" ref="R39">IFERROR("DQ"&amp;INDEX($A:$H, SMALL(IF(("D"=H:H), MATCH(ROW($B:$B), ROW($B:$B))), ROW($A37)), COLUMN($A37)),"")</f>
        <v/>
      </c>
      <c r="X39" s="389" t="str">
        <f t="array" ref="X39">IFERROR("DQ"&amp;INDEX($A:$H, SMALL(IF(("P"=F:F), MATCH(ROW($B:$B), ROW($B:$B))), ROW($A38)), COLUMN($A38)),"")</f>
        <v/>
      </c>
      <c r="Y39" s="389" t="str">
        <f t="array" ref="Y39">IFERROR("DQ"&amp;INDEX($A:$H, SMALL(IF(("P"=G:G), MATCH(ROW($B:$B), ROW($B:$B))), ROW($A38)), COLUMN($A38)),"")</f>
        <v/>
      </c>
      <c r="Z39" s="389" t="str">
        <f t="array" ref="Z39">IFERROR("DQ"&amp;INDEX($A:$H, SMALL(IF(("P"=H:H), MATCH(ROW($B:$B), ROW($B:$B))), ROW($A38)), COLUMN($A38)),"")</f>
        <v/>
      </c>
    </row>
    <row r="40" spans="1:26" ht="25.5" x14ac:dyDescent="0.2">
      <c r="A40" s="393">
        <v>106</v>
      </c>
      <c r="B40" s="391" t="s">
        <v>630</v>
      </c>
      <c r="C40" s="387" t="s">
        <v>587</v>
      </c>
      <c r="D40" s="387" t="s">
        <v>587</v>
      </c>
      <c r="E40" s="387" t="s">
        <v>587</v>
      </c>
      <c r="F40" s="387" t="s">
        <v>587</v>
      </c>
      <c r="G40" s="387" t="s">
        <v>587</v>
      </c>
      <c r="H40" s="387" t="s">
        <v>587</v>
      </c>
      <c r="N40" s="388" t="str">
        <f t="array" ref="N40">IFERROR("DQ"&amp;INDEX($A:$H, SMALL(IF(("D"=D:D), MATCH(ROW($B:$B), ROW($B:$B))), ROW($A38)), COLUMN($A38)),"")</f>
        <v/>
      </c>
      <c r="O40" s="388" t="str">
        <f t="array" ref="O40">IFERROR("DQ"&amp;INDEX($A:$H, SMALL(IF(("D"=E:E), MATCH(ROW($B:$B), ROW($B:$B))), ROW($A34)), COLUMN($A34)),"")</f>
        <v/>
      </c>
      <c r="P40" s="388" t="str">
        <f t="array" ref="P40">IFERROR("DQ"&amp;INDEX($A:$H, SMALL(IF(("D"=F:F), MATCH(ROW($B:$B), ROW($B:$B))), ROW($A38)), COLUMN($A38)),"")</f>
        <v/>
      </c>
      <c r="Q40" s="388" t="str">
        <f t="array" ref="Q40">IFERROR("DQ"&amp;INDEX($A:$H, SMALL(IF(("D"=G:G), MATCH(ROW($B:$B), ROW($B:$B))), ROW($A38)), COLUMN($A38)),"")</f>
        <v/>
      </c>
      <c r="R40" s="388" t="str">
        <f t="array" ref="R40">IFERROR("DQ"&amp;INDEX($A:$H, SMALL(IF(("D"=H:H), MATCH(ROW($B:$B), ROW($B:$B))), ROW($A38)), COLUMN($A38)),"")</f>
        <v/>
      </c>
      <c r="X40" s="389" t="str">
        <f t="array" ref="X40">IFERROR("DQ"&amp;INDEX($A:$H, SMALL(IF(("P"=F:F), MATCH(ROW($B:$B), ROW($B:$B))), ROW($A39)), COLUMN($A39)),"")</f>
        <v/>
      </c>
      <c r="Y40" s="389" t="str">
        <f t="array" ref="Y40">IFERROR("DQ"&amp;INDEX($A:$H, SMALL(IF(("P"=G:G), MATCH(ROW($B:$B), ROW($B:$B))), ROW($A39)), COLUMN($A39)),"")</f>
        <v/>
      </c>
      <c r="Z40" s="389" t="str">
        <f t="array" ref="Z40">IFERROR("DQ"&amp;INDEX($A:$H, SMALL(IF(("P"=H:H), MATCH(ROW($B:$B), ROW($B:$B))), ROW($A39)), COLUMN($A39)),"")</f>
        <v/>
      </c>
    </row>
    <row r="41" spans="1:26" ht="12.75" x14ac:dyDescent="0.2">
      <c r="A41" s="393">
        <v>201</v>
      </c>
      <c r="B41" s="391" t="s">
        <v>631</v>
      </c>
      <c r="C41" s="387"/>
      <c r="D41" s="387" t="s">
        <v>587</v>
      </c>
      <c r="E41" s="387" t="s">
        <v>587</v>
      </c>
      <c r="F41" s="387" t="s">
        <v>587</v>
      </c>
      <c r="G41" s="387" t="s">
        <v>587</v>
      </c>
      <c r="H41" s="387" t="s">
        <v>587</v>
      </c>
    </row>
    <row r="42" spans="1:26" ht="12.75" x14ac:dyDescent="0.2">
      <c r="A42" s="393">
        <v>202</v>
      </c>
      <c r="B42" s="391" t="s">
        <v>632</v>
      </c>
      <c r="D42" s="387" t="s">
        <v>587</v>
      </c>
      <c r="E42" s="387" t="s">
        <v>587</v>
      </c>
      <c r="F42" s="387" t="s">
        <v>587</v>
      </c>
      <c r="G42" s="387" t="s">
        <v>587</v>
      </c>
      <c r="H42" s="387" t="s">
        <v>587</v>
      </c>
    </row>
    <row r="43" spans="1:26" ht="12.75" x14ac:dyDescent="0.2">
      <c r="A43" s="393">
        <v>203</v>
      </c>
      <c r="B43" s="391" t="s">
        <v>633</v>
      </c>
      <c r="D43" s="387" t="s">
        <v>587</v>
      </c>
      <c r="E43" s="387" t="s">
        <v>587</v>
      </c>
      <c r="F43" s="387" t="s">
        <v>587</v>
      </c>
      <c r="G43" s="387" t="s">
        <v>587</v>
      </c>
      <c r="H43" s="387" t="s">
        <v>587</v>
      </c>
    </row>
    <row r="44" spans="1:26" ht="25.5" x14ac:dyDescent="0.2">
      <c r="A44" s="393">
        <v>205</v>
      </c>
      <c r="B44" s="391" t="s">
        <v>570</v>
      </c>
      <c r="C44" s="387"/>
      <c r="D44" s="387" t="s">
        <v>587</v>
      </c>
      <c r="E44" s="387" t="s">
        <v>587</v>
      </c>
      <c r="F44" s="387" t="s">
        <v>587</v>
      </c>
      <c r="G44" s="387" t="s">
        <v>587</v>
      </c>
      <c r="H44" s="387" t="s">
        <v>587</v>
      </c>
    </row>
    <row r="45" spans="1:26" ht="12.75" x14ac:dyDescent="0.2">
      <c r="A45" s="393">
        <v>206</v>
      </c>
      <c r="B45" s="391" t="s">
        <v>571</v>
      </c>
      <c r="C45" s="387"/>
      <c r="D45" s="387" t="s">
        <v>587</v>
      </c>
      <c r="E45" s="387" t="s">
        <v>587</v>
      </c>
      <c r="F45" s="387" t="s">
        <v>587</v>
      </c>
      <c r="G45" s="387" t="s">
        <v>587</v>
      </c>
      <c r="H45" s="387" t="s">
        <v>587</v>
      </c>
    </row>
    <row r="46" spans="1:26" ht="25.5" x14ac:dyDescent="0.2">
      <c r="A46" s="393">
        <v>301</v>
      </c>
      <c r="B46" s="390" t="s">
        <v>626</v>
      </c>
      <c r="C46" s="387" t="s">
        <v>587</v>
      </c>
      <c r="D46" s="387"/>
      <c r="E46" s="387"/>
      <c r="F46" s="387"/>
      <c r="G46" s="387"/>
      <c r="H46" s="387"/>
    </row>
    <row r="47" spans="1:26" ht="12.75" x14ac:dyDescent="0.2">
      <c r="A47" s="393">
        <v>302</v>
      </c>
      <c r="B47" s="391" t="s">
        <v>622</v>
      </c>
      <c r="C47" s="387" t="s">
        <v>587</v>
      </c>
      <c r="D47" s="387"/>
      <c r="E47" s="387"/>
      <c r="F47" s="387"/>
      <c r="G47" s="387"/>
      <c r="H47" s="387"/>
    </row>
    <row r="48" spans="1:26" ht="12.75" x14ac:dyDescent="0.2">
      <c r="A48" s="393">
        <v>303</v>
      </c>
      <c r="B48" s="390" t="s">
        <v>628</v>
      </c>
      <c r="C48" s="387" t="s">
        <v>587</v>
      </c>
      <c r="D48" s="387"/>
      <c r="E48" s="387"/>
      <c r="F48" s="387"/>
      <c r="G48" s="387"/>
      <c r="H48" s="387"/>
    </row>
    <row r="49" spans="1:8" ht="25.5" x14ac:dyDescent="0.2">
      <c r="A49" s="393">
        <v>304</v>
      </c>
      <c r="B49" s="390" t="s">
        <v>669</v>
      </c>
      <c r="C49" s="387" t="s">
        <v>587</v>
      </c>
    </row>
    <row r="50" spans="1:8" ht="12.75" x14ac:dyDescent="0.2">
      <c r="A50" s="393">
        <v>305</v>
      </c>
      <c r="B50" s="391" t="s">
        <v>569</v>
      </c>
      <c r="C50" s="387" t="s">
        <v>587</v>
      </c>
    </row>
    <row r="51" spans="1:8" ht="12.75" x14ac:dyDescent="0.2">
      <c r="A51" s="393">
        <v>306</v>
      </c>
      <c r="B51" s="390" t="s">
        <v>629</v>
      </c>
      <c r="C51" s="387" t="s">
        <v>587</v>
      </c>
    </row>
    <row r="52" spans="1:8" ht="12.75" x14ac:dyDescent="0.2">
      <c r="A52" s="393">
        <v>401</v>
      </c>
      <c r="B52" s="390" t="s">
        <v>647</v>
      </c>
      <c r="E52" s="387" t="s">
        <v>587</v>
      </c>
    </row>
    <row r="53" spans="1:8" ht="12.75" x14ac:dyDescent="0.2">
      <c r="A53" s="393">
        <v>402</v>
      </c>
      <c r="B53" s="391" t="s">
        <v>572</v>
      </c>
      <c r="E53" s="387" t="s">
        <v>587</v>
      </c>
    </row>
    <row r="54" spans="1:8" ht="12.75" x14ac:dyDescent="0.2">
      <c r="A54" s="393">
        <v>403</v>
      </c>
      <c r="B54" s="391" t="s">
        <v>639</v>
      </c>
      <c r="E54" s="387" t="s">
        <v>587</v>
      </c>
    </row>
    <row r="55" spans="1:8" ht="12.75" x14ac:dyDescent="0.2">
      <c r="A55" s="393">
        <v>501</v>
      </c>
      <c r="B55" s="391" t="s">
        <v>652</v>
      </c>
      <c r="C55" s="387"/>
      <c r="D55" s="387" t="s">
        <v>587</v>
      </c>
    </row>
    <row r="56" spans="1:8" ht="12.75" x14ac:dyDescent="0.2">
      <c r="A56" s="393">
        <v>502</v>
      </c>
      <c r="B56" s="391" t="s">
        <v>573</v>
      </c>
      <c r="D56" s="387" t="s">
        <v>587</v>
      </c>
    </row>
    <row r="57" spans="1:8" ht="12.75" x14ac:dyDescent="0.2">
      <c r="A57" s="393">
        <v>503</v>
      </c>
      <c r="B57" s="391" t="s">
        <v>653</v>
      </c>
      <c r="D57" s="387" t="s">
        <v>587</v>
      </c>
    </row>
    <row r="58" spans="1:8" ht="12.75" x14ac:dyDescent="0.2">
      <c r="A58" s="393">
        <v>601</v>
      </c>
      <c r="B58" s="390" t="s">
        <v>654</v>
      </c>
      <c r="D58" s="387"/>
      <c r="G58" s="387" t="s">
        <v>587</v>
      </c>
    </row>
    <row r="59" spans="1:8" ht="25.5" x14ac:dyDescent="0.2">
      <c r="A59" s="393">
        <v>701</v>
      </c>
      <c r="B59" s="391" t="s">
        <v>625</v>
      </c>
      <c r="C59" s="387" t="s">
        <v>588</v>
      </c>
      <c r="D59" s="387"/>
      <c r="E59" s="387"/>
      <c r="F59" s="387"/>
      <c r="G59" s="387"/>
      <c r="H59" s="387"/>
    </row>
    <row r="60" spans="1:8" ht="12.75" x14ac:dyDescent="0.2">
      <c r="A60" s="393">
        <v>702</v>
      </c>
      <c r="B60" s="390" t="s">
        <v>668</v>
      </c>
      <c r="C60" s="387" t="s">
        <v>588</v>
      </c>
      <c r="D60" s="387"/>
      <c r="E60" s="387"/>
      <c r="F60" s="387"/>
      <c r="G60" s="387"/>
      <c r="H60" s="387"/>
    </row>
    <row r="61" spans="1:8" ht="12.75" x14ac:dyDescent="0.2">
      <c r="A61" s="393">
        <v>801</v>
      </c>
      <c r="B61" s="391" t="s">
        <v>634</v>
      </c>
      <c r="E61" s="387" t="s">
        <v>588</v>
      </c>
    </row>
    <row r="62" spans="1:8" ht="12.75" x14ac:dyDescent="0.2">
      <c r="A62" s="393">
        <v>802</v>
      </c>
      <c r="B62" s="391" t="s">
        <v>574</v>
      </c>
      <c r="E62" s="387" t="s">
        <v>588</v>
      </c>
    </row>
    <row r="63" spans="1:8" ht="12.75" x14ac:dyDescent="0.2">
      <c r="A63" s="393">
        <v>803</v>
      </c>
      <c r="B63" s="391" t="s">
        <v>575</v>
      </c>
      <c r="E63" s="387" t="s">
        <v>588</v>
      </c>
    </row>
    <row r="64" spans="1:8" ht="25.5" x14ac:dyDescent="0.2">
      <c r="A64" s="393">
        <v>804</v>
      </c>
      <c r="B64" s="391" t="s">
        <v>576</v>
      </c>
      <c r="E64" s="387" t="s">
        <v>588</v>
      </c>
    </row>
    <row r="65" spans="1:5" ht="12.75" x14ac:dyDescent="0.2">
      <c r="A65" s="393">
        <v>805</v>
      </c>
      <c r="B65" s="391" t="s">
        <v>577</v>
      </c>
      <c r="D65" s="387"/>
      <c r="E65" s="387" t="s">
        <v>588</v>
      </c>
    </row>
    <row r="66" spans="1:5" ht="12.75" x14ac:dyDescent="0.2">
      <c r="A66" s="393">
        <v>806</v>
      </c>
      <c r="B66" s="391" t="s">
        <v>635</v>
      </c>
      <c r="D66" s="387"/>
      <c r="E66" s="387" t="s">
        <v>588</v>
      </c>
    </row>
    <row r="67" spans="1:5" ht="12.75" x14ac:dyDescent="0.2">
      <c r="A67" s="393">
        <v>807</v>
      </c>
      <c r="B67" s="391" t="s">
        <v>578</v>
      </c>
      <c r="E67" s="387" t="s">
        <v>588</v>
      </c>
    </row>
    <row r="68" spans="1:5" ht="25.5" x14ac:dyDescent="0.2">
      <c r="A68" s="393">
        <v>808</v>
      </c>
      <c r="B68" s="391" t="s">
        <v>579</v>
      </c>
      <c r="E68" s="387" t="s">
        <v>588</v>
      </c>
    </row>
    <row r="69" spans="1:5" ht="12.75" x14ac:dyDescent="0.2">
      <c r="A69" s="393">
        <v>809</v>
      </c>
      <c r="B69" s="391" t="s">
        <v>636</v>
      </c>
      <c r="E69" s="387" t="s">
        <v>588</v>
      </c>
    </row>
    <row r="70" spans="1:5" ht="12.75" x14ac:dyDescent="0.2">
      <c r="A70" s="393">
        <v>810</v>
      </c>
      <c r="B70" s="391" t="s">
        <v>637</v>
      </c>
      <c r="E70" s="387" t="s">
        <v>588</v>
      </c>
    </row>
    <row r="71" spans="1:5" ht="12.75" x14ac:dyDescent="0.2">
      <c r="A71" s="393">
        <v>811</v>
      </c>
      <c r="B71" s="391" t="s">
        <v>638</v>
      </c>
      <c r="E71" s="387" t="s">
        <v>588</v>
      </c>
    </row>
    <row r="72" spans="1:5" ht="25.5" x14ac:dyDescent="0.2">
      <c r="A72" s="393">
        <v>900</v>
      </c>
      <c r="B72" s="390" t="s">
        <v>648</v>
      </c>
      <c r="D72" s="387" t="s">
        <v>588</v>
      </c>
      <c r="E72" s="387"/>
    </row>
    <row r="73" spans="1:5" ht="12.75" x14ac:dyDescent="0.2">
      <c r="A73" s="393">
        <v>901</v>
      </c>
      <c r="B73" s="391" t="s">
        <v>580</v>
      </c>
      <c r="D73" s="387" t="s">
        <v>588</v>
      </c>
      <c r="E73" s="387"/>
    </row>
    <row r="74" spans="1:5" ht="12.75" x14ac:dyDescent="0.2">
      <c r="A74" s="393">
        <v>902</v>
      </c>
      <c r="B74" s="391" t="s">
        <v>640</v>
      </c>
      <c r="D74" s="387" t="s">
        <v>588</v>
      </c>
      <c r="E74" s="387"/>
    </row>
    <row r="75" spans="1:5" ht="12.75" x14ac:dyDescent="0.2">
      <c r="A75" s="393">
        <v>903</v>
      </c>
      <c r="B75" s="391" t="s">
        <v>581</v>
      </c>
      <c r="D75" s="387" t="s">
        <v>588</v>
      </c>
    </row>
    <row r="76" spans="1:5" ht="12.75" x14ac:dyDescent="0.2">
      <c r="A76" s="393">
        <v>904</v>
      </c>
      <c r="B76" s="391" t="s">
        <v>582</v>
      </c>
      <c r="D76" s="387" t="s">
        <v>588</v>
      </c>
    </row>
    <row r="77" spans="1:5" ht="12.75" x14ac:dyDescent="0.2">
      <c r="A77" s="393">
        <v>905</v>
      </c>
      <c r="B77" s="391" t="s">
        <v>583</v>
      </c>
      <c r="D77" s="387" t="s">
        <v>588</v>
      </c>
    </row>
    <row r="78" spans="1:5" ht="12.75" x14ac:dyDescent="0.2">
      <c r="A78" s="393">
        <v>906</v>
      </c>
      <c r="B78" s="391" t="s">
        <v>641</v>
      </c>
      <c r="D78" s="387" t="s">
        <v>588</v>
      </c>
    </row>
    <row r="79" spans="1:5" ht="12.75" x14ac:dyDescent="0.2">
      <c r="A79" s="393">
        <v>907</v>
      </c>
      <c r="B79" s="391" t="s">
        <v>642</v>
      </c>
      <c r="D79" s="387" t="s">
        <v>588</v>
      </c>
    </row>
    <row r="80" spans="1:5" ht="12.75" x14ac:dyDescent="0.2">
      <c r="A80" s="393">
        <v>908</v>
      </c>
      <c r="B80" s="390" t="s">
        <v>649</v>
      </c>
      <c r="D80" s="387" t="s">
        <v>588</v>
      </c>
    </row>
    <row r="81" spans="1:4" ht="12.75" x14ac:dyDescent="0.2">
      <c r="A81" s="393">
        <v>909</v>
      </c>
      <c r="B81" s="391" t="s">
        <v>643</v>
      </c>
      <c r="D81" s="387" t="s">
        <v>588</v>
      </c>
    </row>
    <row r="82" spans="1:4" ht="25.5" x14ac:dyDescent="0.2">
      <c r="A82" s="393">
        <v>910</v>
      </c>
      <c r="B82" s="391" t="s">
        <v>584</v>
      </c>
      <c r="D82" s="387" t="s">
        <v>588</v>
      </c>
    </row>
    <row r="83" spans="1:4" ht="12.75" x14ac:dyDescent="0.2">
      <c r="A83" s="393">
        <v>911</v>
      </c>
      <c r="B83" s="391" t="s">
        <v>644</v>
      </c>
      <c r="D83" s="387" t="s">
        <v>588</v>
      </c>
    </row>
    <row r="84" spans="1:4" ht="25.5" x14ac:dyDescent="0.2">
      <c r="A84" s="393">
        <v>912</v>
      </c>
      <c r="B84" s="390" t="s">
        <v>650</v>
      </c>
      <c r="D84" s="387" t="s">
        <v>588</v>
      </c>
    </row>
    <row r="85" spans="1:4" ht="12.75" x14ac:dyDescent="0.2">
      <c r="A85" s="393">
        <v>913</v>
      </c>
      <c r="B85" s="391" t="s">
        <v>585</v>
      </c>
      <c r="D85" s="387" t="s">
        <v>588</v>
      </c>
    </row>
    <row r="86" spans="1:4" ht="12.75" x14ac:dyDescent="0.2">
      <c r="A86" s="393">
        <v>914</v>
      </c>
      <c r="B86" s="390" t="s">
        <v>651</v>
      </c>
      <c r="D86" s="387" t="s">
        <v>588</v>
      </c>
    </row>
    <row r="87" spans="1:4" ht="25.5" x14ac:dyDescent="0.2">
      <c r="A87" s="393">
        <v>915</v>
      </c>
      <c r="B87" s="391" t="s">
        <v>645</v>
      </c>
      <c r="D87" s="387" t="s">
        <v>588</v>
      </c>
    </row>
  </sheetData>
  <autoFilter ref="A1:H1" xr:uid="{00000000-0009-0000-0000-000001000000}">
    <sortState xmlns:xlrd2="http://schemas.microsoft.com/office/spreadsheetml/2017/richdata2" ref="A2:H87">
      <sortCondition ref="A1"/>
    </sortState>
  </autoFilter>
  <conditionalFormatting sqref="C1:H1048576">
    <cfRule type="cellIs" dxfId="239" priority="2" operator="equal">
      <formula>"p"</formula>
    </cfRule>
    <cfRule type="cellIs" dxfId="238" priority="3" operator="equal">
      <formula>"d"</formula>
    </cfRule>
    <cfRule type="expression" dxfId="237" priority="5">
      <formula>IF($A1&lt;&gt;"",1,0)</formula>
    </cfRule>
  </conditionalFormatting>
  <conditionalFormatting sqref="C1:H1">
    <cfRule type="cellIs" dxfId="236" priority="4" operator="equal">
      <formula>C1</formula>
    </cfRule>
  </conditionalFormatting>
  <conditionalFormatting sqref="A1:A1048576">
    <cfRule type="duplicateValues" dxfId="235" priority="1"/>
  </conditionalFormatting>
  <dataValidations count="1">
    <dataValidation type="list" allowBlank="1" showInputMessage="1" showErrorMessage="1" sqref="T3" xr:uid="{00000000-0002-0000-0100-000000000000}">
      <formula1>$U:$U</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Q527"/>
  <sheetViews>
    <sheetView workbookViewId="0">
      <selection activeCell="B14" sqref="B14"/>
    </sheetView>
  </sheetViews>
  <sheetFormatPr defaultColWidth="9.140625" defaultRowHeight="12.75" x14ac:dyDescent="0.2"/>
  <cols>
    <col min="1" max="1" width="15.85546875" style="241" customWidth="1"/>
    <col min="2" max="2" width="22.7109375" style="241" customWidth="1"/>
    <col min="3" max="3" width="17" style="241" customWidth="1"/>
    <col min="4" max="4" width="12.5703125" style="241" customWidth="1"/>
    <col min="5" max="5" width="12.7109375" style="241" customWidth="1"/>
    <col min="6" max="7" width="13" style="241" customWidth="1"/>
    <col min="8" max="8" width="10.7109375" style="241" customWidth="1"/>
    <col min="9" max="9" width="9.140625" style="241"/>
    <col min="10" max="10" width="14.42578125" style="241" customWidth="1"/>
    <col min="11" max="13" width="9.140625" style="241"/>
    <col min="14" max="15" width="11.28515625" style="241" customWidth="1"/>
    <col min="16" max="16" width="12.140625" style="241" customWidth="1"/>
    <col min="17" max="16384" width="9.140625" style="241"/>
  </cols>
  <sheetData>
    <row r="1" spans="1:17" ht="15" x14ac:dyDescent="0.25">
      <c r="A1" s="240" t="s">
        <v>289</v>
      </c>
      <c r="B1" s="302">
        <v>30248374</v>
      </c>
      <c r="F1" s="241" t="s">
        <v>290</v>
      </c>
      <c r="G1" s="303" t="s">
        <v>518</v>
      </c>
      <c r="H1" s="241" t="s">
        <v>291</v>
      </c>
      <c r="I1" s="241">
        <v>4</v>
      </c>
    </row>
    <row r="2" spans="1:17" ht="15" x14ac:dyDescent="0.25">
      <c r="A2" s="240" t="s">
        <v>292</v>
      </c>
      <c r="B2" t="s">
        <v>342</v>
      </c>
      <c r="F2" s="241" t="s">
        <v>293</v>
      </c>
      <c r="G2" s="303" t="s">
        <v>294</v>
      </c>
    </row>
    <row r="5" spans="1:17" ht="15" x14ac:dyDescent="0.25">
      <c r="A5" s="242" t="s">
        <v>295</v>
      </c>
    </row>
    <row r="6" spans="1:17" ht="15" x14ac:dyDescent="0.25">
      <c r="A6" s="242"/>
    </row>
    <row r="7" spans="1:17" ht="15" x14ac:dyDescent="0.25">
      <c r="A7" s="240" t="s">
        <v>296</v>
      </c>
      <c r="B7" s="240" t="s">
        <v>297</v>
      </c>
      <c r="C7" s="240" t="s">
        <v>298</v>
      </c>
      <c r="D7" s="240" t="s">
        <v>299</v>
      </c>
      <c r="E7" s="240" t="s">
        <v>300</v>
      </c>
      <c r="F7" s="240" t="s">
        <v>301</v>
      </c>
      <c r="G7" s="240" t="s">
        <v>302</v>
      </c>
      <c r="H7" s="240" t="s">
        <v>303</v>
      </c>
      <c r="I7" s="240" t="s">
        <v>304</v>
      </c>
      <c r="J7" s="240" t="s">
        <v>305</v>
      </c>
      <c r="L7" s="240" t="s">
        <v>306</v>
      </c>
      <c r="M7" s="240" t="s">
        <v>307</v>
      </c>
      <c r="N7" s="240" t="s">
        <v>308</v>
      </c>
      <c r="O7" s="240" t="s">
        <v>319</v>
      </c>
      <c r="P7" s="240" t="s">
        <v>309</v>
      </c>
      <c r="Q7" s="240" t="s">
        <v>310</v>
      </c>
    </row>
    <row r="8" spans="1:17" ht="15" x14ac:dyDescent="0.25">
      <c r="A8" s="300">
        <v>1550</v>
      </c>
      <c r="B8" s="243">
        <v>10000100</v>
      </c>
      <c r="C8" s="300">
        <v>30247728</v>
      </c>
      <c r="D8" s="301">
        <v>33919</v>
      </c>
      <c r="E8" s="300">
        <v>31250936</v>
      </c>
      <c r="F8" s="301">
        <v>33628</v>
      </c>
      <c r="G8" s="300">
        <v>31113504</v>
      </c>
      <c r="H8" s="301">
        <v>33340</v>
      </c>
      <c r="I8" s="300">
        <v>31217068</v>
      </c>
      <c r="J8" s="301">
        <v>33669</v>
      </c>
      <c r="L8" s="241" t="s">
        <v>311</v>
      </c>
      <c r="M8" s="241">
        <v>33</v>
      </c>
      <c r="N8" s="241" t="s">
        <v>312</v>
      </c>
      <c r="O8" s="241">
        <v>14</v>
      </c>
      <c r="P8" s="241">
        <v>9</v>
      </c>
      <c r="Q8" s="241" t="s">
        <v>313</v>
      </c>
    </row>
    <row r="9" spans="1:17" ht="15" x14ac:dyDescent="0.25">
      <c r="A9" s="300">
        <v>1551</v>
      </c>
      <c r="B9" s="243">
        <v>10000100</v>
      </c>
      <c r="C9" s="300">
        <v>31282796</v>
      </c>
      <c r="D9" s="301">
        <v>34532</v>
      </c>
      <c r="E9" s="300">
        <v>31285346</v>
      </c>
      <c r="F9" s="301">
        <v>34106</v>
      </c>
      <c r="G9" s="300">
        <v>31282802</v>
      </c>
      <c r="H9" s="301">
        <v>34199</v>
      </c>
      <c r="I9" s="300">
        <v>31312752</v>
      </c>
      <c r="J9" s="301">
        <v>34056</v>
      </c>
      <c r="L9" s="241" t="s">
        <v>314</v>
      </c>
      <c r="M9" s="241">
        <v>36</v>
      </c>
      <c r="N9" s="241" t="s">
        <v>312</v>
      </c>
      <c r="O9" s="241">
        <v>10</v>
      </c>
      <c r="P9" s="241">
        <v>14</v>
      </c>
      <c r="Q9" s="241" t="s">
        <v>313</v>
      </c>
    </row>
    <row r="10" spans="1:17" ht="15" x14ac:dyDescent="0.25">
      <c r="A10" s="300">
        <v>1555</v>
      </c>
      <c r="B10" s="243">
        <v>10000100</v>
      </c>
      <c r="C10" s="300">
        <v>31285327</v>
      </c>
      <c r="D10" s="301">
        <v>34345</v>
      </c>
      <c r="E10" s="300">
        <v>31313258</v>
      </c>
      <c r="F10" s="301">
        <v>33564</v>
      </c>
      <c r="G10" s="300">
        <v>31123318</v>
      </c>
      <c r="H10" s="301">
        <v>34545</v>
      </c>
      <c r="I10" s="300">
        <v>31049429</v>
      </c>
      <c r="J10" s="301">
        <v>33510</v>
      </c>
      <c r="L10" s="241" t="s">
        <v>120</v>
      </c>
      <c r="M10" s="241">
        <v>12</v>
      </c>
      <c r="N10" s="241" t="s">
        <v>312</v>
      </c>
      <c r="O10" s="241">
        <v>10</v>
      </c>
      <c r="P10" s="241">
        <v>12</v>
      </c>
      <c r="Q10" s="241" t="s">
        <v>313</v>
      </c>
    </row>
    <row r="11" spans="1:17" ht="15" x14ac:dyDescent="0.25">
      <c r="A11" s="243">
        <v>1528</v>
      </c>
      <c r="B11" s="243">
        <v>10001316</v>
      </c>
      <c r="C11" s="265">
        <v>30248374</v>
      </c>
      <c r="D11" s="266">
        <v>32234</v>
      </c>
      <c r="E11" s="265">
        <v>31039356</v>
      </c>
      <c r="F11" s="266">
        <v>32637</v>
      </c>
      <c r="G11" s="265">
        <v>31052174</v>
      </c>
      <c r="H11" s="266">
        <v>33037</v>
      </c>
      <c r="I11" s="265">
        <v>31002164</v>
      </c>
      <c r="J11" s="266">
        <v>33038</v>
      </c>
      <c r="L11" s="241" t="s">
        <v>135</v>
      </c>
      <c r="M11" s="241">
        <v>13</v>
      </c>
      <c r="N11" s="241" t="s">
        <v>312</v>
      </c>
      <c r="O11" s="241">
        <v>10</v>
      </c>
      <c r="P11" s="241">
        <v>12</v>
      </c>
      <c r="Q11" s="241" t="s">
        <v>313</v>
      </c>
    </row>
    <row r="12" spans="1:17" ht="15" x14ac:dyDescent="0.25">
      <c r="A12" s="243"/>
      <c r="B12" s="243"/>
      <c r="C12" s="265"/>
      <c r="D12" s="266"/>
      <c r="E12" s="265"/>
      <c r="F12" s="266"/>
      <c r="G12" s="265"/>
      <c r="H12" s="266"/>
      <c r="I12" s="265"/>
      <c r="J12" s="266"/>
      <c r="L12" s="241" t="s">
        <v>121</v>
      </c>
      <c r="M12" s="241">
        <v>14</v>
      </c>
      <c r="N12" s="241" t="s">
        <v>312</v>
      </c>
      <c r="O12" s="241">
        <v>10</v>
      </c>
      <c r="P12" s="241">
        <v>12</v>
      </c>
      <c r="Q12" s="241" t="s">
        <v>313</v>
      </c>
    </row>
    <row r="13" spans="1:17" ht="15" x14ac:dyDescent="0.25">
      <c r="A13" s="243"/>
      <c r="B13" s="243"/>
      <c r="C13" s="265"/>
      <c r="D13" s="266"/>
      <c r="E13" s="265"/>
      <c r="F13" s="266"/>
      <c r="G13" s="265"/>
      <c r="H13" s="266"/>
      <c r="I13" s="265"/>
      <c r="J13" s="266"/>
    </row>
    <row r="14" spans="1:17" ht="15" x14ac:dyDescent="0.25">
      <c r="A14" s="243"/>
      <c r="B14" s="243"/>
      <c r="C14" s="244"/>
    </row>
    <row r="15" spans="1:17" ht="15" x14ac:dyDescent="0.25">
      <c r="A15" s="243"/>
      <c r="B15" s="243"/>
      <c r="C15" s="244"/>
      <c r="E15" s="245"/>
      <c r="F15" s="246"/>
      <c r="G15" s="246"/>
    </row>
    <row r="16" spans="1:17" ht="15" x14ac:dyDescent="0.25">
      <c r="A16" s="243"/>
      <c r="B16" s="243"/>
      <c r="C16" s="244"/>
      <c r="E16" s="245"/>
      <c r="F16" s="260"/>
      <c r="G16" s="260"/>
    </row>
    <row r="17" spans="1:10" ht="15" x14ac:dyDescent="0.25">
      <c r="A17" s="243"/>
      <c r="B17" s="243"/>
      <c r="C17" s="244"/>
      <c r="E17" s="247"/>
      <c r="F17" s="259"/>
      <c r="G17" s="259"/>
    </row>
    <row r="18" spans="1:10" ht="15" x14ac:dyDescent="0.25">
      <c r="A18" s="243"/>
      <c r="B18" s="243"/>
      <c r="C18" s="244"/>
    </row>
    <row r="19" spans="1:10" ht="15" x14ac:dyDescent="0.25">
      <c r="A19" s="243"/>
      <c r="B19" s="243"/>
      <c r="C19" s="244"/>
    </row>
    <row r="20" spans="1:10" ht="15" x14ac:dyDescent="0.25">
      <c r="A20" s="243"/>
      <c r="B20" s="243"/>
      <c r="C20" s="265"/>
      <c r="D20" s="266"/>
      <c r="E20" s="265"/>
      <c r="F20" s="266"/>
      <c r="G20" s="265"/>
      <c r="H20" s="266"/>
      <c r="I20" s="265"/>
      <c r="J20" s="266"/>
    </row>
    <row r="21" spans="1:10" ht="15" x14ac:dyDescent="0.25">
      <c r="A21" s="243"/>
      <c r="B21" s="243"/>
      <c r="C21" s="265"/>
      <c r="D21" s="266"/>
      <c r="E21" s="265"/>
      <c r="F21" s="266"/>
      <c r="G21" s="265"/>
      <c r="H21" s="266"/>
      <c r="I21" s="265"/>
      <c r="J21" s="266"/>
    </row>
    <row r="22" spans="1:10" ht="15" x14ac:dyDescent="0.25">
      <c r="A22" s="243"/>
      <c r="B22" s="243"/>
      <c r="C22" s="244"/>
    </row>
    <row r="23" spans="1:10" ht="15" x14ac:dyDescent="0.25">
      <c r="A23" s="243"/>
      <c r="B23" s="243"/>
      <c r="C23" s="244"/>
    </row>
    <row r="24" spans="1:10" ht="15" x14ac:dyDescent="0.25">
      <c r="A24" s="243"/>
      <c r="B24" s="243"/>
      <c r="C24" s="244"/>
    </row>
    <row r="25" spans="1:10" ht="15" x14ac:dyDescent="0.25">
      <c r="A25" s="243"/>
      <c r="B25" s="243"/>
      <c r="C25" s="265"/>
      <c r="D25" s="266"/>
      <c r="E25" s="265"/>
      <c r="F25" s="266"/>
      <c r="G25" s="265"/>
      <c r="H25" s="266"/>
      <c r="I25" s="265"/>
      <c r="J25" s="266"/>
    </row>
    <row r="26" spans="1:10" ht="15" x14ac:dyDescent="0.25">
      <c r="A26" s="243"/>
      <c r="B26" s="243"/>
      <c r="C26" s="265"/>
      <c r="D26" s="266"/>
      <c r="E26" s="265"/>
      <c r="F26" s="266"/>
      <c r="G26" s="265"/>
      <c r="H26" s="266"/>
      <c r="I26" s="265"/>
      <c r="J26" s="266"/>
    </row>
    <row r="27" spans="1:10" ht="15" x14ac:dyDescent="0.25">
      <c r="A27" s="243"/>
      <c r="B27" s="243"/>
      <c r="C27" s="265"/>
      <c r="D27" s="266"/>
      <c r="E27" s="265"/>
      <c r="F27" s="266"/>
      <c r="G27" s="265"/>
      <c r="H27" s="266"/>
      <c r="I27" s="265"/>
      <c r="J27" s="266"/>
    </row>
    <row r="28" spans="1:10" ht="15" x14ac:dyDescent="0.25">
      <c r="A28" s="243"/>
      <c r="B28" s="243"/>
      <c r="C28" s="265"/>
      <c r="D28" s="266"/>
      <c r="E28" s="265"/>
      <c r="F28" s="266"/>
      <c r="G28" s="265"/>
      <c r="H28" s="266"/>
      <c r="I28" s="265"/>
      <c r="J28" s="266"/>
    </row>
    <row r="29" spans="1:10" ht="15" x14ac:dyDescent="0.25">
      <c r="A29" s="243"/>
      <c r="B29" s="243"/>
      <c r="C29" s="244"/>
    </row>
    <row r="30" spans="1:10" ht="15" x14ac:dyDescent="0.25">
      <c r="A30" s="243"/>
      <c r="B30" s="243"/>
      <c r="C30" s="265"/>
      <c r="D30" s="266"/>
      <c r="E30" s="265"/>
      <c r="F30" s="266"/>
      <c r="G30" s="265"/>
      <c r="H30" s="266"/>
      <c r="I30" s="265"/>
      <c r="J30" s="266"/>
    </row>
    <row r="31" spans="1:10" ht="15" x14ac:dyDescent="0.25">
      <c r="A31" s="243"/>
      <c r="B31" s="243"/>
      <c r="C31" s="265"/>
      <c r="D31" s="266"/>
      <c r="E31" s="265"/>
      <c r="F31" s="266"/>
      <c r="G31" s="265"/>
      <c r="H31" s="266"/>
      <c r="I31" s="265"/>
      <c r="J31" s="266"/>
    </row>
    <row r="32" spans="1:10" ht="15" x14ac:dyDescent="0.25">
      <c r="A32" s="243"/>
      <c r="B32" s="243"/>
      <c r="C32" s="244"/>
    </row>
    <row r="33" spans="1:3" ht="15" x14ac:dyDescent="0.25">
      <c r="A33" s="243"/>
      <c r="B33" s="243"/>
      <c r="C33" s="244"/>
    </row>
    <row r="34" spans="1:3" ht="15" x14ac:dyDescent="0.25">
      <c r="A34" s="243"/>
      <c r="B34" s="243"/>
      <c r="C34" s="244"/>
    </row>
    <row r="35" spans="1:3" ht="15" x14ac:dyDescent="0.25">
      <c r="A35" s="243"/>
      <c r="B35" s="243"/>
      <c r="C35" s="244"/>
    </row>
    <row r="36" spans="1:3" ht="15" x14ac:dyDescent="0.25">
      <c r="A36" s="243"/>
      <c r="B36" s="243"/>
      <c r="C36" s="244"/>
    </row>
    <row r="37" spans="1:3" ht="15" x14ac:dyDescent="0.25">
      <c r="A37" s="243"/>
      <c r="B37" s="243"/>
      <c r="C37" s="244"/>
    </row>
    <row r="38" spans="1:3" ht="15" x14ac:dyDescent="0.25">
      <c r="A38" s="243"/>
      <c r="B38" s="243"/>
      <c r="C38" s="244"/>
    </row>
    <row r="39" spans="1:3" ht="15" x14ac:dyDescent="0.25">
      <c r="A39" s="243"/>
      <c r="B39" s="243"/>
      <c r="C39" s="244"/>
    </row>
    <row r="40" spans="1:3" ht="15" x14ac:dyDescent="0.25">
      <c r="A40" s="243"/>
      <c r="B40" s="243"/>
      <c r="C40" s="244"/>
    </row>
    <row r="41" spans="1:3" ht="15" x14ac:dyDescent="0.25">
      <c r="A41" s="243"/>
      <c r="B41" s="243"/>
      <c r="C41" s="244"/>
    </row>
    <row r="42" spans="1:3" ht="15" x14ac:dyDescent="0.25">
      <c r="A42" s="243"/>
      <c r="B42" s="243"/>
      <c r="C42" s="244"/>
    </row>
    <row r="43" spans="1:3" ht="15" x14ac:dyDescent="0.25">
      <c r="A43" s="243"/>
      <c r="B43" s="243"/>
      <c r="C43" s="244"/>
    </row>
    <row r="44" spans="1:3" ht="15" x14ac:dyDescent="0.25">
      <c r="A44" s="243"/>
      <c r="B44" s="243"/>
      <c r="C44" s="244"/>
    </row>
    <row r="45" spans="1:3" ht="15" x14ac:dyDescent="0.25">
      <c r="A45" s="243"/>
      <c r="B45" s="243"/>
      <c r="C45" s="244"/>
    </row>
    <row r="46" spans="1:3" ht="15" x14ac:dyDescent="0.25">
      <c r="A46" s="243"/>
      <c r="B46" s="243"/>
      <c r="C46" s="244"/>
    </row>
    <row r="47" spans="1:3" ht="15" x14ac:dyDescent="0.25">
      <c r="A47" s="243"/>
      <c r="B47" s="243"/>
      <c r="C47" s="244"/>
    </row>
    <row r="48" spans="1:3" ht="15" x14ac:dyDescent="0.25">
      <c r="A48" s="243"/>
      <c r="B48" s="243"/>
      <c r="C48" s="244"/>
    </row>
    <row r="49" spans="1:3" ht="15" x14ac:dyDescent="0.25">
      <c r="A49" s="243"/>
      <c r="B49" s="243"/>
      <c r="C49" s="244"/>
    </row>
    <row r="50" spans="1:3" ht="15" x14ac:dyDescent="0.25">
      <c r="A50" s="243"/>
      <c r="B50" s="243"/>
      <c r="C50" s="244"/>
    </row>
    <row r="51" spans="1:3" ht="15" x14ac:dyDescent="0.25">
      <c r="A51" s="243"/>
      <c r="B51" s="243"/>
      <c r="C51" s="244"/>
    </row>
    <row r="52" spans="1:3" ht="15" x14ac:dyDescent="0.25">
      <c r="A52" s="243"/>
      <c r="B52" s="243"/>
      <c r="C52" s="244"/>
    </row>
    <row r="53" spans="1:3" ht="15" x14ac:dyDescent="0.25">
      <c r="A53" s="243"/>
      <c r="B53" s="243"/>
      <c r="C53" s="244"/>
    </row>
    <row r="54" spans="1:3" ht="15" x14ac:dyDescent="0.25">
      <c r="A54" s="243"/>
      <c r="B54" s="243"/>
      <c r="C54" s="244"/>
    </row>
    <row r="55" spans="1:3" ht="15" x14ac:dyDescent="0.25">
      <c r="A55" s="243"/>
      <c r="B55" s="243"/>
      <c r="C55" s="244"/>
    </row>
    <row r="56" spans="1:3" ht="15" x14ac:dyDescent="0.25">
      <c r="A56" s="243"/>
      <c r="B56" s="243"/>
      <c r="C56" s="244"/>
    </row>
    <row r="57" spans="1:3" ht="15" x14ac:dyDescent="0.25">
      <c r="A57" s="243"/>
      <c r="B57" s="243"/>
      <c r="C57" s="244"/>
    </row>
    <row r="58" spans="1:3" ht="15" x14ac:dyDescent="0.25">
      <c r="A58" s="243"/>
      <c r="B58" s="243"/>
      <c r="C58" s="244"/>
    </row>
    <row r="59" spans="1:3" ht="15" x14ac:dyDescent="0.25">
      <c r="A59" s="243"/>
      <c r="B59" s="243"/>
      <c r="C59" s="244"/>
    </row>
    <row r="60" spans="1:3" ht="15" x14ac:dyDescent="0.25">
      <c r="A60" s="243"/>
      <c r="B60" s="243"/>
      <c r="C60" s="244"/>
    </row>
    <row r="61" spans="1:3" ht="15" x14ac:dyDescent="0.25">
      <c r="A61" s="243"/>
      <c r="B61" s="243"/>
      <c r="C61" s="244"/>
    </row>
    <row r="62" spans="1:3" ht="15" x14ac:dyDescent="0.25">
      <c r="A62" s="243"/>
      <c r="B62" s="243"/>
      <c r="C62" s="244"/>
    </row>
    <row r="63" spans="1:3" ht="15" x14ac:dyDescent="0.25">
      <c r="A63" s="243"/>
      <c r="B63" s="243"/>
      <c r="C63" s="244"/>
    </row>
    <row r="64" spans="1:3" ht="15" x14ac:dyDescent="0.25">
      <c r="A64" s="243"/>
      <c r="B64" s="243"/>
      <c r="C64" s="244"/>
    </row>
    <row r="65" spans="1:3" ht="15" x14ac:dyDescent="0.25">
      <c r="A65" s="243"/>
      <c r="B65" s="243"/>
      <c r="C65" s="244"/>
    </row>
    <row r="66" spans="1:3" ht="15" x14ac:dyDescent="0.25">
      <c r="A66" s="243"/>
      <c r="B66" s="243"/>
      <c r="C66" s="244"/>
    </row>
    <row r="67" spans="1:3" ht="15" x14ac:dyDescent="0.25">
      <c r="A67" s="243"/>
      <c r="B67" s="243"/>
      <c r="C67" s="244"/>
    </row>
    <row r="68" spans="1:3" ht="15" x14ac:dyDescent="0.25">
      <c r="A68" s="243"/>
      <c r="B68" s="243"/>
      <c r="C68" s="244"/>
    </row>
    <row r="69" spans="1:3" ht="15" x14ac:dyDescent="0.25">
      <c r="A69" s="243"/>
      <c r="B69" s="243"/>
      <c r="C69" s="244"/>
    </row>
    <row r="70" spans="1:3" ht="15" x14ac:dyDescent="0.25">
      <c r="A70" s="243"/>
      <c r="B70" s="243"/>
      <c r="C70" s="244"/>
    </row>
    <row r="71" spans="1:3" ht="15" x14ac:dyDescent="0.25">
      <c r="A71" s="243"/>
      <c r="B71" s="243"/>
      <c r="C71" s="244"/>
    </row>
    <row r="72" spans="1:3" ht="15" x14ac:dyDescent="0.25">
      <c r="A72" s="243"/>
      <c r="B72" s="243"/>
      <c r="C72" s="244"/>
    </row>
    <row r="73" spans="1:3" ht="15" x14ac:dyDescent="0.25">
      <c r="A73" s="243"/>
      <c r="B73" s="243"/>
      <c r="C73" s="244"/>
    </row>
    <row r="74" spans="1:3" ht="15" x14ac:dyDescent="0.25">
      <c r="A74" s="243"/>
      <c r="B74" s="243"/>
      <c r="C74" s="244"/>
    </row>
    <row r="75" spans="1:3" ht="15" x14ac:dyDescent="0.25">
      <c r="A75" s="243"/>
      <c r="B75" s="243"/>
      <c r="C75" s="244"/>
    </row>
    <row r="76" spans="1:3" ht="15" x14ac:dyDescent="0.25">
      <c r="A76" s="243"/>
      <c r="B76" s="243"/>
      <c r="C76" s="244"/>
    </row>
    <row r="77" spans="1:3" ht="15" x14ac:dyDescent="0.25">
      <c r="A77" s="243"/>
      <c r="B77" s="243"/>
      <c r="C77" s="244"/>
    </row>
    <row r="78" spans="1:3" ht="15" x14ac:dyDescent="0.25">
      <c r="A78" s="243"/>
      <c r="B78" s="243"/>
      <c r="C78" s="244"/>
    </row>
    <row r="79" spans="1:3" ht="15" x14ac:dyDescent="0.25">
      <c r="A79" s="243"/>
      <c r="B79" s="243"/>
      <c r="C79" s="244"/>
    </row>
    <row r="80" spans="1:3" ht="15" x14ac:dyDescent="0.25">
      <c r="A80" s="243"/>
      <c r="B80" s="243"/>
      <c r="C80" s="244"/>
    </row>
    <row r="81" spans="1:3" ht="15" x14ac:dyDescent="0.25">
      <c r="A81" s="243"/>
      <c r="B81" s="243"/>
      <c r="C81" s="244"/>
    </row>
    <row r="82" spans="1:3" ht="15" x14ac:dyDescent="0.25">
      <c r="A82" s="243"/>
      <c r="B82" s="243"/>
      <c r="C82" s="244"/>
    </row>
    <row r="83" spans="1:3" ht="15" x14ac:dyDescent="0.25">
      <c r="A83" s="243"/>
      <c r="B83" s="243"/>
      <c r="C83" s="244"/>
    </row>
    <row r="84" spans="1:3" ht="15" x14ac:dyDescent="0.25">
      <c r="A84" s="243"/>
      <c r="B84" s="243"/>
      <c r="C84" s="244"/>
    </row>
    <row r="85" spans="1:3" ht="15" x14ac:dyDescent="0.25">
      <c r="A85" s="243"/>
      <c r="B85" s="243"/>
      <c r="C85" s="244"/>
    </row>
    <row r="86" spans="1:3" ht="15" x14ac:dyDescent="0.25">
      <c r="A86" s="243"/>
      <c r="B86" s="243"/>
      <c r="C86" s="244"/>
    </row>
    <row r="87" spans="1:3" ht="15" x14ac:dyDescent="0.25">
      <c r="A87" s="243"/>
      <c r="B87" s="243"/>
      <c r="C87" s="244"/>
    </row>
    <row r="88" spans="1:3" ht="15" x14ac:dyDescent="0.25">
      <c r="A88" s="243"/>
      <c r="B88" s="243"/>
      <c r="C88" s="244"/>
    </row>
    <row r="89" spans="1:3" ht="15" x14ac:dyDescent="0.25">
      <c r="A89" s="243"/>
      <c r="B89" s="243"/>
      <c r="C89" s="244"/>
    </row>
    <row r="90" spans="1:3" ht="15" x14ac:dyDescent="0.25">
      <c r="A90" s="243"/>
      <c r="B90" s="243"/>
      <c r="C90" s="244"/>
    </row>
    <row r="91" spans="1:3" ht="15" x14ac:dyDescent="0.25">
      <c r="A91" s="243"/>
      <c r="B91" s="243"/>
      <c r="C91" s="244"/>
    </row>
    <row r="92" spans="1:3" ht="15" x14ac:dyDescent="0.25">
      <c r="A92" s="243"/>
      <c r="B92" s="243"/>
      <c r="C92" s="244"/>
    </row>
    <row r="93" spans="1:3" ht="15" x14ac:dyDescent="0.25">
      <c r="A93" s="243"/>
      <c r="B93" s="243"/>
      <c r="C93" s="244"/>
    </row>
    <row r="94" spans="1:3" ht="15" x14ac:dyDescent="0.25">
      <c r="A94" s="243"/>
      <c r="B94" s="243"/>
      <c r="C94" s="244"/>
    </row>
    <row r="95" spans="1:3" ht="15" x14ac:dyDescent="0.25">
      <c r="A95" s="243"/>
      <c r="B95" s="243"/>
      <c r="C95" s="244"/>
    </row>
    <row r="96" spans="1:3" ht="15" x14ac:dyDescent="0.25">
      <c r="A96" s="243"/>
      <c r="B96" s="243"/>
      <c r="C96" s="244"/>
    </row>
    <row r="97" spans="1:3" ht="15" x14ac:dyDescent="0.25">
      <c r="A97" s="243"/>
      <c r="B97" s="243"/>
      <c r="C97" s="244"/>
    </row>
    <row r="98" spans="1:3" ht="15" x14ac:dyDescent="0.25">
      <c r="A98" s="243"/>
      <c r="B98" s="243"/>
      <c r="C98" s="244"/>
    </row>
    <row r="99" spans="1:3" ht="15" x14ac:dyDescent="0.25">
      <c r="A99" s="243"/>
      <c r="B99" s="243"/>
      <c r="C99" s="244"/>
    </row>
    <row r="100" spans="1:3" ht="15" x14ac:dyDescent="0.25">
      <c r="A100" s="243"/>
      <c r="B100" s="243"/>
      <c r="C100" s="244"/>
    </row>
    <row r="101" spans="1:3" ht="15" x14ac:dyDescent="0.25">
      <c r="A101" s="243"/>
      <c r="B101" s="243"/>
      <c r="C101" s="244"/>
    </row>
    <row r="102" spans="1:3" ht="15" x14ac:dyDescent="0.25">
      <c r="A102" s="243"/>
      <c r="B102" s="243"/>
      <c r="C102" s="244"/>
    </row>
    <row r="103" spans="1:3" ht="15" x14ac:dyDescent="0.25">
      <c r="A103" s="243"/>
      <c r="B103" s="243"/>
      <c r="C103" s="244"/>
    </row>
    <row r="104" spans="1:3" ht="15" x14ac:dyDescent="0.25">
      <c r="A104" s="243"/>
      <c r="B104" s="243"/>
      <c r="C104" s="244"/>
    </row>
    <row r="105" spans="1:3" ht="15" x14ac:dyDescent="0.25">
      <c r="A105" s="243"/>
      <c r="B105" s="243"/>
      <c r="C105" s="244"/>
    </row>
    <row r="106" spans="1:3" ht="15" x14ac:dyDescent="0.25">
      <c r="A106" s="243"/>
      <c r="B106" s="243"/>
      <c r="C106" s="244"/>
    </row>
    <row r="107" spans="1:3" ht="15" x14ac:dyDescent="0.25">
      <c r="A107" s="243"/>
      <c r="B107" s="243"/>
      <c r="C107" s="244"/>
    </row>
    <row r="108" spans="1:3" ht="15" x14ac:dyDescent="0.25">
      <c r="A108" s="243"/>
      <c r="B108" s="243"/>
      <c r="C108" s="244"/>
    </row>
    <row r="109" spans="1:3" ht="15" x14ac:dyDescent="0.25">
      <c r="A109" s="243"/>
      <c r="B109" s="243"/>
      <c r="C109" s="244"/>
    </row>
    <row r="110" spans="1:3" ht="15" x14ac:dyDescent="0.25">
      <c r="A110" s="243"/>
      <c r="B110" s="243"/>
      <c r="C110" s="244"/>
    </row>
    <row r="111" spans="1:3" ht="15" x14ac:dyDescent="0.25">
      <c r="A111" s="243"/>
      <c r="B111" s="243"/>
      <c r="C111" s="244"/>
    </row>
    <row r="112" spans="1:3" ht="15" x14ac:dyDescent="0.25">
      <c r="A112" s="243"/>
      <c r="B112" s="243"/>
      <c r="C112" s="244"/>
    </row>
    <row r="113" spans="1:3" ht="15" x14ac:dyDescent="0.25">
      <c r="A113" s="243"/>
      <c r="B113" s="243"/>
      <c r="C113" s="244"/>
    </row>
    <row r="114" spans="1:3" ht="15" x14ac:dyDescent="0.25">
      <c r="A114" s="243"/>
      <c r="B114" s="243"/>
      <c r="C114" s="244"/>
    </row>
    <row r="115" spans="1:3" ht="15" x14ac:dyDescent="0.25">
      <c r="A115" s="243"/>
      <c r="B115" s="243"/>
      <c r="C115" s="244"/>
    </row>
    <row r="116" spans="1:3" ht="15" x14ac:dyDescent="0.25">
      <c r="A116" s="243"/>
      <c r="B116" s="243"/>
      <c r="C116" s="244"/>
    </row>
    <row r="117" spans="1:3" ht="15" x14ac:dyDescent="0.25">
      <c r="A117" s="243"/>
      <c r="B117" s="243"/>
      <c r="C117" s="244"/>
    </row>
    <row r="118" spans="1:3" ht="15" x14ac:dyDescent="0.25">
      <c r="A118" s="243"/>
      <c r="B118" s="243"/>
      <c r="C118" s="244"/>
    </row>
    <row r="119" spans="1:3" ht="15" x14ac:dyDescent="0.25">
      <c r="A119" s="243"/>
      <c r="B119" s="243"/>
      <c r="C119" s="244"/>
    </row>
    <row r="120" spans="1:3" ht="15" x14ac:dyDescent="0.25">
      <c r="A120" s="243"/>
      <c r="B120" s="243"/>
      <c r="C120" s="244"/>
    </row>
    <row r="121" spans="1:3" ht="15" x14ac:dyDescent="0.25">
      <c r="A121" s="243"/>
      <c r="B121" s="243"/>
      <c r="C121" s="244"/>
    </row>
    <row r="122" spans="1:3" ht="15" x14ac:dyDescent="0.25">
      <c r="A122" s="243"/>
      <c r="B122" s="243"/>
      <c r="C122" s="244"/>
    </row>
    <row r="123" spans="1:3" ht="15" x14ac:dyDescent="0.25">
      <c r="A123" s="243"/>
      <c r="B123" s="243"/>
      <c r="C123" s="244"/>
    </row>
    <row r="124" spans="1:3" ht="15" x14ac:dyDescent="0.25">
      <c r="A124" s="243"/>
      <c r="B124" s="243"/>
      <c r="C124" s="244"/>
    </row>
    <row r="125" spans="1:3" ht="15" x14ac:dyDescent="0.25">
      <c r="A125" s="243"/>
      <c r="B125" s="243"/>
      <c r="C125" s="244"/>
    </row>
    <row r="126" spans="1:3" ht="15" x14ac:dyDescent="0.25">
      <c r="A126" s="243"/>
      <c r="B126" s="243"/>
      <c r="C126" s="244"/>
    </row>
    <row r="127" spans="1:3" ht="15" x14ac:dyDescent="0.25">
      <c r="A127" s="243"/>
      <c r="B127" s="243"/>
      <c r="C127" s="244"/>
    </row>
    <row r="128" spans="1:3" ht="15" x14ac:dyDescent="0.25">
      <c r="A128" s="243"/>
      <c r="B128" s="243"/>
      <c r="C128" s="244"/>
    </row>
    <row r="129" spans="1:3" ht="15" x14ac:dyDescent="0.25">
      <c r="A129" s="243"/>
      <c r="B129" s="243"/>
      <c r="C129" s="244"/>
    </row>
    <row r="130" spans="1:3" ht="15" x14ac:dyDescent="0.25">
      <c r="A130" s="243"/>
      <c r="B130" s="243"/>
      <c r="C130" s="244"/>
    </row>
    <row r="131" spans="1:3" ht="15" x14ac:dyDescent="0.25">
      <c r="A131" s="243"/>
      <c r="B131" s="243"/>
      <c r="C131" s="244"/>
    </row>
    <row r="132" spans="1:3" ht="15" x14ac:dyDescent="0.25">
      <c r="A132" s="243"/>
      <c r="B132" s="243"/>
      <c r="C132" s="244"/>
    </row>
    <row r="133" spans="1:3" ht="15" x14ac:dyDescent="0.25">
      <c r="A133" s="243"/>
      <c r="B133" s="243"/>
      <c r="C133" s="244"/>
    </row>
    <row r="134" spans="1:3" ht="15" x14ac:dyDescent="0.25">
      <c r="A134" s="243"/>
      <c r="B134" s="243"/>
      <c r="C134" s="244"/>
    </row>
    <row r="135" spans="1:3" ht="15" x14ac:dyDescent="0.25">
      <c r="A135" s="243"/>
      <c r="B135" s="243"/>
      <c r="C135" s="244"/>
    </row>
    <row r="136" spans="1:3" ht="15" x14ac:dyDescent="0.25">
      <c r="A136" s="243"/>
      <c r="B136" s="243"/>
      <c r="C136" s="244"/>
    </row>
    <row r="137" spans="1:3" ht="15" x14ac:dyDescent="0.25">
      <c r="A137" s="243"/>
      <c r="B137" s="243"/>
      <c r="C137" s="244"/>
    </row>
    <row r="138" spans="1:3" ht="15" x14ac:dyDescent="0.25">
      <c r="A138" s="243"/>
      <c r="B138" s="243"/>
      <c r="C138" s="244"/>
    </row>
    <row r="139" spans="1:3" ht="15" x14ac:dyDescent="0.25">
      <c r="A139" s="243"/>
      <c r="B139" s="243"/>
      <c r="C139" s="244"/>
    </row>
    <row r="140" spans="1:3" ht="15" x14ac:dyDescent="0.25">
      <c r="A140" s="243"/>
      <c r="B140" s="243"/>
      <c r="C140" s="244"/>
    </row>
    <row r="141" spans="1:3" ht="15" x14ac:dyDescent="0.25">
      <c r="A141" s="243"/>
      <c r="B141" s="243"/>
      <c r="C141" s="244"/>
    </row>
    <row r="142" spans="1:3" ht="15" x14ac:dyDescent="0.25">
      <c r="A142" s="243"/>
      <c r="B142" s="243"/>
      <c r="C142" s="244"/>
    </row>
    <row r="143" spans="1:3" ht="15" x14ac:dyDescent="0.25">
      <c r="A143" s="243"/>
      <c r="B143" s="243"/>
      <c r="C143" s="244"/>
    </row>
    <row r="144" spans="1:3" ht="15" x14ac:dyDescent="0.25">
      <c r="A144" s="243"/>
      <c r="B144" s="243"/>
      <c r="C144" s="244"/>
    </row>
    <row r="145" spans="1:3" ht="15" x14ac:dyDescent="0.25">
      <c r="A145" s="243"/>
      <c r="B145" s="243"/>
      <c r="C145" s="244"/>
    </row>
    <row r="146" spans="1:3" ht="15" x14ac:dyDescent="0.25">
      <c r="A146" s="243"/>
      <c r="B146" s="243"/>
      <c r="C146" s="244"/>
    </row>
    <row r="147" spans="1:3" ht="15" x14ac:dyDescent="0.25">
      <c r="A147" s="243"/>
      <c r="B147" s="243"/>
      <c r="C147" s="244"/>
    </row>
    <row r="148" spans="1:3" ht="15" x14ac:dyDescent="0.25">
      <c r="A148" s="243"/>
      <c r="B148" s="243"/>
      <c r="C148" s="244"/>
    </row>
    <row r="149" spans="1:3" ht="15" x14ac:dyDescent="0.25">
      <c r="A149" s="243"/>
      <c r="B149" s="243"/>
      <c r="C149" s="244"/>
    </row>
    <row r="150" spans="1:3" ht="15" x14ac:dyDescent="0.25">
      <c r="A150" s="243"/>
      <c r="B150" s="243"/>
      <c r="C150" s="244"/>
    </row>
    <row r="151" spans="1:3" ht="15" x14ac:dyDescent="0.25">
      <c r="A151" s="243"/>
      <c r="B151" s="243"/>
      <c r="C151" s="244"/>
    </row>
    <row r="152" spans="1:3" ht="15" x14ac:dyDescent="0.25">
      <c r="A152" s="243"/>
      <c r="B152" s="243"/>
      <c r="C152" s="244"/>
    </row>
    <row r="153" spans="1:3" ht="15" x14ac:dyDescent="0.25">
      <c r="A153" s="243"/>
      <c r="B153" s="243"/>
      <c r="C153" s="244"/>
    </row>
    <row r="154" spans="1:3" ht="15" x14ac:dyDescent="0.25">
      <c r="A154" s="243"/>
      <c r="B154" s="243"/>
      <c r="C154" s="244"/>
    </row>
    <row r="155" spans="1:3" ht="15" x14ac:dyDescent="0.25">
      <c r="A155" s="243"/>
      <c r="B155" s="243"/>
      <c r="C155" s="244"/>
    </row>
    <row r="156" spans="1:3" ht="15" x14ac:dyDescent="0.25">
      <c r="A156" s="243"/>
      <c r="B156" s="243"/>
      <c r="C156" s="244"/>
    </row>
    <row r="157" spans="1:3" ht="15" x14ac:dyDescent="0.25">
      <c r="A157" s="243"/>
      <c r="B157" s="243"/>
      <c r="C157" s="244"/>
    </row>
    <row r="158" spans="1:3" ht="15" x14ac:dyDescent="0.25">
      <c r="A158" s="243"/>
      <c r="B158" s="243"/>
      <c r="C158" s="244"/>
    </row>
    <row r="159" spans="1:3" ht="15" x14ac:dyDescent="0.25">
      <c r="A159" s="243"/>
      <c r="B159" s="243"/>
      <c r="C159" s="244"/>
    </row>
    <row r="160" spans="1:3" ht="15" x14ac:dyDescent="0.25">
      <c r="A160" s="243"/>
      <c r="B160" s="243"/>
      <c r="C160" s="244"/>
    </row>
    <row r="161" spans="1:3" ht="15" x14ac:dyDescent="0.25">
      <c r="A161" s="243"/>
      <c r="B161" s="243"/>
      <c r="C161" s="244"/>
    </row>
    <row r="162" spans="1:3" ht="15" x14ac:dyDescent="0.25">
      <c r="A162" s="243"/>
      <c r="B162" s="243"/>
      <c r="C162" s="244"/>
    </row>
    <row r="163" spans="1:3" ht="15" x14ac:dyDescent="0.25">
      <c r="A163" s="243"/>
      <c r="B163" s="243"/>
      <c r="C163" s="244"/>
    </row>
    <row r="164" spans="1:3" ht="15" x14ac:dyDescent="0.25">
      <c r="A164" s="243"/>
      <c r="B164" s="243"/>
      <c r="C164" s="244"/>
    </row>
    <row r="165" spans="1:3" ht="15" x14ac:dyDescent="0.25">
      <c r="A165" s="243"/>
      <c r="B165" s="243"/>
      <c r="C165" s="244"/>
    </row>
    <row r="166" spans="1:3" ht="15" x14ac:dyDescent="0.25">
      <c r="A166" s="243"/>
      <c r="B166" s="243"/>
      <c r="C166" s="244"/>
    </row>
    <row r="167" spans="1:3" ht="15" x14ac:dyDescent="0.25">
      <c r="A167" s="243"/>
      <c r="B167" s="243"/>
      <c r="C167" s="244"/>
    </row>
    <row r="168" spans="1:3" ht="15" x14ac:dyDescent="0.25">
      <c r="A168" s="243"/>
      <c r="B168" s="243"/>
      <c r="C168" s="244"/>
    </row>
    <row r="169" spans="1:3" ht="15" x14ac:dyDescent="0.25">
      <c r="A169" s="243"/>
      <c r="B169" s="243"/>
      <c r="C169" s="244"/>
    </row>
    <row r="170" spans="1:3" ht="15" x14ac:dyDescent="0.25">
      <c r="A170" s="243"/>
      <c r="B170" s="243"/>
      <c r="C170" s="244"/>
    </row>
    <row r="171" spans="1:3" ht="15" x14ac:dyDescent="0.25">
      <c r="A171" s="243"/>
      <c r="B171" s="243"/>
      <c r="C171" s="244"/>
    </row>
    <row r="172" spans="1:3" ht="15" x14ac:dyDescent="0.25">
      <c r="A172" s="243"/>
      <c r="B172" s="243"/>
      <c r="C172" s="244"/>
    </row>
    <row r="173" spans="1:3" ht="15" x14ac:dyDescent="0.25">
      <c r="A173" s="243"/>
      <c r="B173" s="243"/>
      <c r="C173" s="244"/>
    </row>
    <row r="174" spans="1:3" ht="15" x14ac:dyDescent="0.25">
      <c r="A174" s="243"/>
      <c r="B174" s="243"/>
      <c r="C174" s="244"/>
    </row>
    <row r="175" spans="1:3" ht="15" x14ac:dyDescent="0.25">
      <c r="A175" s="243"/>
      <c r="B175" s="243"/>
      <c r="C175" s="244"/>
    </row>
    <row r="176" spans="1:3" ht="15" x14ac:dyDescent="0.25">
      <c r="A176" s="243"/>
      <c r="B176" s="243"/>
      <c r="C176" s="244"/>
    </row>
    <row r="177" spans="1:3" ht="15" x14ac:dyDescent="0.25">
      <c r="A177" s="243"/>
      <c r="B177" s="243"/>
      <c r="C177" s="244"/>
    </row>
    <row r="178" spans="1:3" ht="15" x14ac:dyDescent="0.25">
      <c r="A178" s="243"/>
      <c r="B178" s="243"/>
      <c r="C178" s="244"/>
    </row>
    <row r="179" spans="1:3" ht="15" x14ac:dyDescent="0.25">
      <c r="A179" s="243"/>
      <c r="B179" s="243"/>
      <c r="C179" s="244"/>
    </row>
    <row r="180" spans="1:3" ht="15" x14ac:dyDescent="0.25">
      <c r="A180" s="243"/>
      <c r="B180" s="243"/>
      <c r="C180" s="244"/>
    </row>
    <row r="181" spans="1:3" ht="15" x14ac:dyDescent="0.25">
      <c r="A181" s="243"/>
      <c r="B181" s="243"/>
      <c r="C181" s="244"/>
    </row>
    <row r="182" spans="1:3" ht="15" x14ac:dyDescent="0.25">
      <c r="A182" s="243"/>
      <c r="B182" s="243"/>
      <c r="C182" s="244"/>
    </row>
    <row r="183" spans="1:3" ht="15" x14ac:dyDescent="0.25">
      <c r="A183" s="243"/>
      <c r="B183" s="243"/>
      <c r="C183" s="244"/>
    </row>
    <row r="184" spans="1:3" ht="15" x14ac:dyDescent="0.25">
      <c r="A184" s="243"/>
      <c r="B184" s="243"/>
      <c r="C184" s="244"/>
    </row>
    <row r="185" spans="1:3" ht="15" x14ac:dyDescent="0.25">
      <c r="A185" s="243"/>
      <c r="B185" s="243"/>
      <c r="C185" s="244"/>
    </row>
    <row r="186" spans="1:3" ht="15" x14ac:dyDescent="0.25">
      <c r="A186" s="243"/>
      <c r="B186" s="243"/>
      <c r="C186" s="244"/>
    </row>
    <row r="187" spans="1:3" ht="15" x14ac:dyDescent="0.25">
      <c r="A187" s="243"/>
      <c r="B187" s="243"/>
      <c r="C187" s="244"/>
    </row>
    <row r="188" spans="1:3" ht="15" x14ac:dyDescent="0.25">
      <c r="A188" s="243"/>
      <c r="B188" s="243"/>
      <c r="C188" s="244"/>
    </row>
    <row r="189" spans="1:3" ht="15" x14ac:dyDescent="0.25">
      <c r="A189" s="243"/>
      <c r="B189" s="243"/>
      <c r="C189" s="244"/>
    </row>
    <row r="190" spans="1:3" ht="15" x14ac:dyDescent="0.25">
      <c r="A190" s="243"/>
      <c r="B190" s="243"/>
      <c r="C190" s="244"/>
    </row>
    <row r="191" spans="1:3" ht="15" x14ac:dyDescent="0.25">
      <c r="A191" s="243"/>
      <c r="B191" s="243"/>
      <c r="C191" s="244"/>
    </row>
    <row r="192" spans="1:3" ht="15" x14ac:dyDescent="0.25">
      <c r="A192" s="243"/>
      <c r="B192" s="243"/>
      <c r="C192" s="244"/>
    </row>
    <row r="193" spans="1:3" ht="15" x14ac:dyDescent="0.25">
      <c r="A193" s="243"/>
      <c r="B193" s="243"/>
      <c r="C193" s="244"/>
    </row>
    <row r="194" spans="1:3" ht="15" x14ac:dyDescent="0.25">
      <c r="A194" s="243"/>
      <c r="B194" s="243"/>
      <c r="C194" s="244"/>
    </row>
    <row r="195" spans="1:3" ht="15" x14ac:dyDescent="0.25">
      <c r="A195" s="243"/>
      <c r="B195" s="243"/>
      <c r="C195" s="244"/>
    </row>
    <row r="196" spans="1:3" ht="15" x14ac:dyDescent="0.25">
      <c r="A196" s="243"/>
      <c r="B196" s="243"/>
      <c r="C196" s="244"/>
    </row>
    <row r="197" spans="1:3" ht="15" x14ac:dyDescent="0.25">
      <c r="A197" s="243"/>
      <c r="B197" s="243"/>
      <c r="C197" s="244"/>
    </row>
    <row r="198" spans="1:3" ht="15" x14ac:dyDescent="0.25">
      <c r="A198" s="243"/>
      <c r="B198" s="243"/>
      <c r="C198" s="244"/>
    </row>
    <row r="199" spans="1:3" ht="15" x14ac:dyDescent="0.25">
      <c r="A199" s="243"/>
      <c r="B199" s="243"/>
      <c r="C199" s="244"/>
    </row>
    <row r="200" spans="1:3" ht="15" x14ac:dyDescent="0.25">
      <c r="A200" s="243"/>
      <c r="B200" s="243"/>
      <c r="C200" s="244"/>
    </row>
    <row r="201" spans="1:3" ht="15" x14ac:dyDescent="0.25">
      <c r="A201" s="243"/>
      <c r="B201" s="243"/>
      <c r="C201" s="244"/>
    </row>
    <row r="202" spans="1:3" ht="15" x14ac:dyDescent="0.25">
      <c r="A202" s="243"/>
      <c r="B202" s="243"/>
      <c r="C202" s="244"/>
    </row>
    <row r="203" spans="1:3" ht="15" x14ac:dyDescent="0.25">
      <c r="A203" s="243"/>
      <c r="B203" s="243"/>
      <c r="C203" s="244"/>
    </row>
    <row r="204" spans="1:3" ht="15" x14ac:dyDescent="0.25">
      <c r="A204" s="243"/>
      <c r="B204" s="243"/>
      <c r="C204" s="244"/>
    </row>
    <row r="205" spans="1:3" ht="15" x14ac:dyDescent="0.25">
      <c r="A205" s="243"/>
      <c r="B205" s="243"/>
      <c r="C205" s="244"/>
    </row>
    <row r="206" spans="1:3" ht="15" x14ac:dyDescent="0.25">
      <c r="A206" s="243"/>
      <c r="B206" s="243"/>
      <c r="C206" s="244"/>
    </row>
    <row r="207" spans="1:3" ht="15" x14ac:dyDescent="0.25">
      <c r="A207" s="243"/>
      <c r="B207" s="243"/>
      <c r="C207" s="244"/>
    </row>
    <row r="208" spans="1:3" ht="15" x14ac:dyDescent="0.25">
      <c r="A208" s="243"/>
      <c r="B208" s="243"/>
      <c r="C208" s="244"/>
    </row>
    <row r="209" spans="1:3" ht="15" x14ac:dyDescent="0.25">
      <c r="A209" s="243"/>
      <c r="B209" s="243"/>
      <c r="C209" s="244"/>
    </row>
    <row r="210" spans="1:3" ht="15" x14ac:dyDescent="0.25">
      <c r="A210" s="243"/>
      <c r="B210" s="243"/>
      <c r="C210" s="244"/>
    </row>
    <row r="211" spans="1:3" ht="15" x14ac:dyDescent="0.25">
      <c r="A211" s="243"/>
      <c r="B211" s="243"/>
      <c r="C211" s="244"/>
    </row>
    <row r="212" spans="1:3" ht="15" x14ac:dyDescent="0.25">
      <c r="A212" s="243"/>
      <c r="B212" s="243"/>
      <c r="C212" s="244"/>
    </row>
    <row r="213" spans="1:3" ht="15" x14ac:dyDescent="0.25">
      <c r="A213" s="243"/>
      <c r="B213" s="243"/>
      <c r="C213" s="244"/>
    </row>
    <row r="214" spans="1:3" ht="15" x14ac:dyDescent="0.25">
      <c r="A214" s="243"/>
      <c r="B214" s="243"/>
      <c r="C214" s="244"/>
    </row>
    <row r="215" spans="1:3" ht="15" x14ac:dyDescent="0.25">
      <c r="A215" s="243"/>
      <c r="B215" s="243"/>
      <c r="C215" s="244"/>
    </row>
    <row r="216" spans="1:3" ht="15" x14ac:dyDescent="0.25">
      <c r="A216" s="243"/>
      <c r="B216" s="243"/>
      <c r="C216" s="244"/>
    </row>
    <row r="217" spans="1:3" ht="15" x14ac:dyDescent="0.25">
      <c r="A217" s="243"/>
      <c r="B217" s="243"/>
      <c r="C217" s="244"/>
    </row>
    <row r="218" spans="1:3" ht="15" x14ac:dyDescent="0.25">
      <c r="A218" s="243"/>
      <c r="B218" s="243"/>
      <c r="C218" s="244"/>
    </row>
    <row r="219" spans="1:3" ht="15" x14ac:dyDescent="0.25">
      <c r="A219" s="243"/>
      <c r="B219" s="243"/>
      <c r="C219" s="244"/>
    </row>
    <row r="220" spans="1:3" ht="15" x14ac:dyDescent="0.25">
      <c r="A220" s="243"/>
      <c r="B220" s="243"/>
      <c r="C220" s="244"/>
    </row>
    <row r="221" spans="1:3" ht="15" x14ac:dyDescent="0.25">
      <c r="A221" s="243"/>
      <c r="B221" s="243"/>
      <c r="C221" s="244"/>
    </row>
    <row r="222" spans="1:3" ht="15" x14ac:dyDescent="0.25">
      <c r="A222" s="243"/>
      <c r="B222" s="243"/>
      <c r="C222" s="244"/>
    </row>
    <row r="223" spans="1:3" ht="15" x14ac:dyDescent="0.25">
      <c r="A223" s="243"/>
      <c r="B223" s="243"/>
      <c r="C223" s="244"/>
    </row>
    <row r="224" spans="1:3" ht="15" x14ac:dyDescent="0.25">
      <c r="A224" s="243"/>
      <c r="B224" s="243"/>
      <c r="C224" s="244"/>
    </row>
    <row r="225" spans="1:3" ht="15" x14ac:dyDescent="0.25">
      <c r="A225" s="243"/>
      <c r="B225" s="243"/>
      <c r="C225" s="244"/>
    </row>
    <row r="226" spans="1:3" ht="15" x14ac:dyDescent="0.25">
      <c r="A226" s="243"/>
      <c r="B226" s="243"/>
      <c r="C226" s="244"/>
    </row>
    <row r="227" spans="1:3" ht="15" x14ac:dyDescent="0.25">
      <c r="A227" s="243"/>
      <c r="B227" s="243"/>
      <c r="C227" s="244"/>
    </row>
    <row r="228" spans="1:3" ht="15" x14ac:dyDescent="0.25">
      <c r="A228" s="243"/>
      <c r="B228" s="243"/>
      <c r="C228" s="244"/>
    </row>
    <row r="229" spans="1:3" ht="15" x14ac:dyDescent="0.25">
      <c r="A229" s="243"/>
      <c r="B229" s="243"/>
      <c r="C229" s="244"/>
    </row>
    <row r="230" spans="1:3" ht="15" x14ac:dyDescent="0.25">
      <c r="A230" s="243"/>
      <c r="B230" s="243"/>
      <c r="C230" s="244"/>
    </row>
    <row r="231" spans="1:3" ht="15" x14ac:dyDescent="0.25">
      <c r="A231" s="243"/>
      <c r="B231" s="243"/>
      <c r="C231" s="244"/>
    </row>
    <row r="232" spans="1:3" ht="15" x14ac:dyDescent="0.25">
      <c r="A232" s="243"/>
      <c r="B232" s="243"/>
      <c r="C232" s="244"/>
    </row>
    <row r="233" spans="1:3" ht="15" x14ac:dyDescent="0.25">
      <c r="A233" s="243"/>
      <c r="B233" s="243"/>
      <c r="C233" s="244"/>
    </row>
    <row r="234" spans="1:3" ht="15" x14ac:dyDescent="0.25">
      <c r="A234" s="243"/>
      <c r="B234" s="243"/>
      <c r="C234" s="244"/>
    </row>
    <row r="235" spans="1:3" ht="15" x14ac:dyDescent="0.25">
      <c r="A235" s="243"/>
      <c r="B235" s="243"/>
      <c r="C235" s="244"/>
    </row>
    <row r="236" spans="1:3" ht="15" x14ac:dyDescent="0.25">
      <c r="A236" s="243"/>
      <c r="B236" s="243"/>
      <c r="C236" s="244"/>
    </row>
    <row r="237" spans="1:3" ht="15" x14ac:dyDescent="0.25">
      <c r="A237" s="243"/>
      <c r="B237" s="243"/>
      <c r="C237" s="244"/>
    </row>
    <row r="238" spans="1:3" ht="15" x14ac:dyDescent="0.25">
      <c r="A238" s="243"/>
      <c r="B238" s="243"/>
      <c r="C238" s="244"/>
    </row>
    <row r="239" spans="1:3" ht="15" x14ac:dyDescent="0.25">
      <c r="A239" s="243"/>
      <c r="B239" s="243"/>
      <c r="C239" s="244"/>
    </row>
    <row r="240" spans="1:3" ht="15" x14ac:dyDescent="0.25">
      <c r="A240" s="243"/>
      <c r="B240" s="243"/>
      <c r="C240" s="244"/>
    </row>
    <row r="241" spans="1:3" ht="15" x14ac:dyDescent="0.25">
      <c r="A241" s="243"/>
      <c r="B241" s="243"/>
      <c r="C241" s="244"/>
    </row>
    <row r="242" spans="1:3" ht="15" x14ac:dyDescent="0.25">
      <c r="A242" s="243"/>
      <c r="B242" s="243"/>
      <c r="C242" s="244"/>
    </row>
    <row r="243" spans="1:3" ht="15" x14ac:dyDescent="0.25">
      <c r="A243" s="243"/>
      <c r="B243" s="243"/>
      <c r="C243" s="244"/>
    </row>
    <row r="244" spans="1:3" ht="15" x14ac:dyDescent="0.25">
      <c r="A244" s="243"/>
      <c r="B244" s="243"/>
      <c r="C244" s="244"/>
    </row>
    <row r="245" spans="1:3" ht="15" x14ac:dyDescent="0.25">
      <c r="A245" s="243"/>
      <c r="B245" s="243"/>
      <c r="C245" s="244"/>
    </row>
    <row r="246" spans="1:3" ht="15" x14ac:dyDescent="0.25">
      <c r="A246" s="243"/>
      <c r="B246" s="243"/>
      <c r="C246" s="244"/>
    </row>
    <row r="247" spans="1:3" ht="15" x14ac:dyDescent="0.25">
      <c r="A247" s="243"/>
      <c r="B247" s="243"/>
      <c r="C247" s="244"/>
    </row>
    <row r="248" spans="1:3" ht="15" x14ac:dyDescent="0.25">
      <c r="A248" s="243"/>
      <c r="B248" s="243"/>
      <c r="C248" s="244"/>
    </row>
    <row r="249" spans="1:3" ht="15" x14ac:dyDescent="0.25">
      <c r="A249" s="243"/>
      <c r="B249" s="243"/>
      <c r="C249" s="244"/>
    </row>
    <row r="250" spans="1:3" ht="15" x14ac:dyDescent="0.25">
      <c r="A250" s="243"/>
      <c r="B250" s="243"/>
      <c r="C250" s="244"/>
    </row>
    <row r="251" spans="1:3" ht="15" x14ac:dyDescent="0.25">
      <c r="A251" s="243"/>
      <c r="B251" s="243"/>
      <c r="C251" s="244"/>
    </row>
    <row r="252" spans="1:3" ht="15" x14ac:dyDescent="0.25">
      <c r="A252" s="243"/>
      <c r="B252" s="243"/>
      <c r="C252" s="244"/>
    </row>
    <row r="253" spans="1:3" ht="15" x14ac:dyDescent="0.25">
      <c r="A253" s="243"/>
      <c r="B253" s="243"/>
      <c r="C253" s="244"/>
    </row>
    <row r="254" spans="1:3" ht="15" x14ac:dyDescent="0.25">
      <c r="A254" s="243"/>
      <c r="B254" s="243"/>
      <c r="C254" s="244"/>
    </row>
    <row r="255" spans="1:3" ht="15" x14ac:dyDescent="0.25">
      <c r="A255" s="243"/>
      <c r="B255" s="243"/>
      <c r="C255" s="244"/>
    </row>
    <row r="256" spans="1:3" ht="15" x14ac:dyDescent="0.25">
      <c r="A256" s="243"/>
      <c r="B256" s="243"/>
      <c r="C256" s="244"/>
    </row>
    <row r="257" spans="1:3" ht="15" x14ac:dyDescent="0.25">
      <c r="A257" s="243"/>
      <c r="B257" s="243"/>
      <c r="C257" s="244"/>
    </row>
    <row r="258" spans="1:3" ht="15" x14ac:dyDescent="0.25">
      <c r="A258" s="243"/>
      <c r="B258" s="243"/>
      <c r="C258" s="244"/>
    </row>
    <row r="259" spans="1:3" ht="15" x14ac:dyDescent="0.25">
      <c r="A259" s="243"/>
      <c r="B259" s="243"/>
      <c r="C259" s="244"/>
    </row>
    <row r="260" spans="1:3" ht="15" x14ac:dyDescent="0.25">
      <c r="A260" s="243"/>
      <c r="B260" s="243"/>
      <c r="C260" s="244"/>
    </row>
    <row r="261" spans="1:3" ht="15" x14ac:dyDescent="0.25">
      <c r="A261" s="243"/>
      <c r="B261" s="243"/>
      <c r="C261" s="244"/>
    </row>
    <row r="262" spans="1:3" ht="15" x14ac:dyDescent="0.25">
      <c r="A262" s="243"/>
      <c r="B262" s="243"/>
      <c r="C262" s="244"/>
    </row>
    <row r="263" spans="1:3" ht="15" x14ac:dyDescent="0.25">
      <c r="A263" s="243"/>
      <c r="B263" s="243"/>
      <c r="C263" s="244"/>
    </row>
    <row r="264" spans="1:3" ht="15" x14ac:dyDescent="0.25">
      <c r="A264" s="243"/>
      <c r="B264" s="243"/>
      <c r="C264" s="244"/>
    </row>
    <row r="265" spans="1:3" ht="15" x14ac:dyDescent="0.25">
      <c r="A265" s="243"/>
      <c r="B265" s="243"/>
      <c r="C265" s="244"/>
    </row>
    <row r="266" spans="1:3" ht="15" x14ac:dyDescent="0.25">
      <c r="A266" s="243"/>
      <c r="B266" s="243"/>
      <c r="C266" s="244"/>
    </row>
    <row r="267" spans="1:3" ht="15" x14ac:dyDescent="0.25">
      <c r="A267" s="243"/>
      <c r="B267" s="243"/>
      <c r="C267" s="244"/>
    </row>
    <row r="268" spans="1:3" ht="15" x14ac:dyDescent="0.25">
      <c r="A268" s="243"/>
      <c r="B268" s="243"/>
      <c r="C268" s="244"/>
    </row>
    <row r="269" spans="1:3" ht="15" x14ac:dyDescent="0.25">
      <c r="A269" s="243"/>
      <c r="B269" s="243"/>
      <c r="C269" s="244"/>
    </row>
    <row r="270" spans="1:3" ht="15" x14ac:dyDescent="0.25">
      <c r="A270" s="243"/>
      <c r="B270" s="243"/>
      <c r="C270" s="244"/>
    </row>
    <row r="271" spans="1:3" ht="15" x14ac:dyDescent="0.25">
      <c r="A271" s="243"/>
      <c r="B271" s="243"/>
      <c r="C271" s="244"/>
    </row>
    <row r="272" spans="1:3" ht="15" x14ac:dyDescent="0.25">
      <c r="A272" s="243"/>
      <c r="B272" s="243"/>
      <c r="C272" s="244"/>
    </row>
    <row r="273" spans="1:3" ht="15" x14ac:dyDescent="0.25">
      <c r="A273" s="243"/>
      <c r="B273" s="243"/>
      <c r="C273" s="244"/>
    </row>
    <row r="274" spans="1:3" ht="15" x14ac:dyDescent="0.25">
      <c r="A274" s="243"/>
      <c r="B274" s="243"/>
      <c r="C274" s="244"/>
    </row>
    <row r="275" spans="1:3" ht="15" x14ac:dyDescent="0.25">
      <c r="A275" s="243"/>
      <c r="B275" s="243"/>
      <c r="C275" s="244"/>
    </row>
    <row r="276" spans="1:3" ht="15" x14ac:dyDescent="0.25">
      <c r="A276" s="243"/>
      <c r="B276" s="243"/>
      <c r="C276" s="244"/>
    </row>
    <row r="277" spans="1:3" ht="15" x14ac:dyDescent="0.25">
      <c r="A277" s="243"/>
      <c r="B277" s="243"/>
      <c r="C277" s="244"/>
    </row>
    <row r="278" spans="1:3" ht="15" x14ac:dyDescent="0.25">
      <c r="A278" s="243"/>
      <c r="B278" s="243"/>
      <c r="C278" s="244"/>
    </row>
    <row r="279" spans="1:3" ht="15" x14ac:dyDescent="0.25">
      <c r="A279" s="243"/>
      <c r="B279" s="243"/>
      <c r="C279" s="244"/>
    </row>
    <row r="280" spans="1:3" ht="15" x14ac:dyDescent="0.25">
      <c r="A280" s="243"/>
      <c r="B280" s="243"/>
      <c r="C280" s="244"/>
    </row>
    <row r="281" spans="1:3" ht="15" x14ac:dyDescent="0.25">
      <c r="A281" s="243"/>
      <c r="B281" s="243"/>
      <c r="C281" s="244"/>
    </row>
    <row r="282" spans="1:3" ht="15" x14ac:dyDescent="0.25">
      <c r="A282" s="243"/>
      <c r="B282" s="243"/>
      <c r="C282" s="244"/>
    </row>
    <row r="283" spans="1:3" ht="15" x14ac:dyDescent="0.25">
      <c r="A283" s="243"/>
      <c r="B283" s="243"/>
      <c r="C283" s="244"/>
    </row>
    <row r="284" spans="1:3" ht="15" x14ac:dyDescent="0.25">
      <c r="A284" s="243"/>
      <c r="B284" s="243"/>
      <c r="C284" s="244"/>
    </row>
    <row r="285" spans="1:3" ht="15" x14ac:dyDescent="0.25">
      <c r="A285" s="243"/>
      <c r="B285" s="243"/>
      <c r="C285" s="244"/>
    </row>
    <row r="286" spans="1:3" ht="15" x14ac:dyDescent="0.25">
      <c r="A286" s="243"/>
      <c r="B286" s="243"/>
      <c r="C286" s="244"/>
    </row>
    <row r="287" spans="1:3" ht="15" x14ac:dyDescent="0.25">
      <c r="A287" s="243"/>
      <c r="B287" s="243"/>
      <c r="C287" s="244"/>
    </row>
    <row r="288" spans="1:3" ht="15" x14ac:dyDescent="0.25">
      <c r="A288" s="243"/>
      <c r="B288" s="243"/>
      <c r="C288" s="244"/>
    </row>
    <row r="289" spans="1:3" ht="15" x14ac:dyDescent="0.25">
      <c r="A289" s="243"/>
      <c r="B289" s="243"/>
      <c r="C289" s="244"/>
    </row>
    <row r="290" spans="1:3" ht="15" x14ac:dyDescent="0.25">
      <c r="A290" s="243"/>
      <c r="B290" s="243"/>
      <c r="C290" s="244"/>
    </row>
    <row r="291" spans="1:3" ht="15" x14ac:dyDescent="0.25">
      <c r="A291" s="243"/>
      <c r="B291" s="243"/>
      <c r="C291" s="244"/>
    </row>
    <row r="292" spans="1:3" ht="15" x14ac:dyDescent="0.25">
      <c r="A292" s="243"/>
      <c r="B292" s="243"/>
      <c r="C292" s="244"/>
    </row>
    <row r="293" spans="1:3" ht="15" x14ac:dyDescent="0.25">
      <c r="A293" s="243"/>
      <c r="B293" s="243"/>
      <c r="C293" s="244"/>
    </row>
    <row r="294" spans="1:3" ht="15" x14ac:dyDescent="0.25">
      <c r="A294" s="243"/>
      <c r="B294" s="243"/>
      <c r="C294" s="244"/>
    </row>
    <row r="295" spans="1:3" ht="15" x14ac:dyDescent="0.25">
      <c r="A295" s="243"/>
      <c r="B295" s="243"/>
      <c r="C295" s="244"/>
    </row>
    <row r="296" spans="1:3" ht="15" x14ac:dyDescent="0.25">
      <c r="A296" s="243"/>
      <c r="B296" s="243"/>
      <c r="C296" s="244"/>
    </row>
    <row r="297" spans="1:3" ht="15" x14ac:dyDescent="0.25">
      <c r="A297" s="243"/>
      <c r="B297" s="243"/>
      <c r="C297" s="244"/>
    </row>
    <row r="298" spans="1:3" ht="15" x14ac:dyDescent="0.25">
      <c r="A298" s="243"/>
      <c r="B298" s="243"/>
      <c r="C298" s="244"/>
    </row>
    <row r="299" spans="1:3" ht="15" x14ac:dyDescent="0.25">
      <c r="A299" s="243"/>
      <c r="B299" s="243"/>
      <c r="C299" s="244"/>
    </row>
    <row r="300" spans="1:3" ht="15" x14ac:dyDescent="0.25">
      <c r="A300" s="243"/>
      <c r="B300" s="243"/>
      <c r="C300" s="244"/>
    </row>
    <row r="301" spans="1:3" ht="15" x14ac:dyDescent="0.25">
      <c r="A301" s="243"/>
      <c r="B301" s="243"/>
      <c r="C301" s="244"/>
    </row>
    <row r="302" spans="1:3" ht="15" x14ac:dyDescent="0.25">
      <c r="A302" s="243"/>
      <c r="B302" s="243"/>
      <c r="C302" s="244"/>
    </row>
    <row r="303" spans="1:3" ht="15" x14ac:dyDescent="0.25">
      <c r="A303" s="243"/>
      <c r="B303" s="243"/>
      <c r="C303" s="244"/>
    </row>
    <row r="304" spans="1:3" ht="15" x14ac:dyDescent="0.25">
      <c r="A304" s="243"/>
      <c r="B304" s="243"/>
      <c r="C304" s="244"/>
    </row>
    <row r="305" spans="1:3" ht="15" x14ac:dyDescent="0.25">
      <c r="A305" s="243"/>
      <c r="B305" s="243"/>
      <c r="C305" s="244"/>
    </row>
    <row r="306" spans="1:3" ht="15" x14ac:dyDescent="0.25">
      <c r="A306" s="243"/>
      <c r="B306" s="243"/>
      <c r="C306" s="244"/>
    </row>
    <row r="307" spans="1:3" ht="15" x14ac:dyDescent="0.25">
      <c r="A307" s="243"/>
      <c r="B307" s="243"/>
      <c r="C307" s="244"/>
    </row>
    <row r="308" spans="1:3" ht="15" x14ac:dyDescent="0.25">
      <c r="A308" s="243"/>
      <c r="B308" s="243"/>
      <c r="C308" s="244"/>
    </row>
    <row r="309" spans="1:3" ht="15" x14ac:dyDescent="0.25">
      <c r="A309" s="243"/>
      <c r="B309" s="243"/>
      <c r="C309" s="244"/>
    </row>
    <row r="310" spans="1:3" ht="15" x14ac:dyDescent="0.25">
      <c r="A310" s="243"/>
      <c r="B310" s="243"/>
      <c r="C310" s="244"/>
    </row>
    <row r="311" spans="1:3" ht="15" x14ac:dyDescent="0.25">
      <c r="A311" s="243"/>
      <c r="B311" s="243"/>
      <c r="C311" s="244"/>
    </row>
    <row r="312" spans="1:3" ht="15" x14ac:dyDescent="0.25">
      <c r="A312" s="243"/>
      <c r="B312" s="243"/>
      <c r="C312" s="244"/>
    </row>
    <row r="313" spans="1:3" ht="15" x14ac:dyDescent="0.25">
      <c r="A313" s="243"/>
      <c r="B313" s="243"/>
      <c r="C313" s="244"/>
    </row>
    <row r="314" spans="1:3" ht="15" x14ac:dyDescent="0.25">
      <c r="A314" s="243"/>
      <c r="B314" s="243"/>
      <c r="C314" s="244"/>
    </row>
    <row r="315" spans="1:3" ht="15" x14ac:dyDescent="0.25">
      <c r="A315" s="243"/>
      <c r="B315" s="243"/>
      <c r="C315" s="244"/>
    </row>
    <row r="316" spans="1:3" ht="15" x14ac:dyDescent="0.25">
      <c r="A316" s="243"/>
      <c r="B316" s="243"/>
      <c r="C316" s="244"/>
    </row>
    <row r="317" spans="1:3" ht="15" x14ac:dyDescent="0.25">
      <c r="A317" s="243"/>
      <c r="B317" s="243"/>
      <c r="C317" s="244"/>
    </row>
    <row r="318" spans="1:3" ht="15" x14ac:dyDescent="0.25">
      <c r="A318" s="243"/>
      <c r="B318" s="243"/>
      <c r="C318" s="244"/>
    </row>
    <row r="319" spans="1:3" ht="15" x14ac:dyDescent="0.25">
      <c r="A319" s="243"/>
      <c r="B319" s="243"/>
      <c r="C319" s="244"/>
    </row>
    <row r="320" spans="1:3" ht="15" x14ac:dyDescent="0.25">
      <c r="A320" s="243"/>
      <c r="B320" s="243"/>
      <c r="C320" s="244"/>
    </row>
    <row r="321" spans="1:3" ht="15" x14ac:dyDescent="0.25">
      <c r="A321" s="243"/>
      <c r="B321" s="243"/>
      <c r="C321" s="244"/>
    </row>
    <row r="322" spans="1:3" ht="15" x14ac:dyDescent="0.25">
      <c r="A322" s="243"/>
      <c r="B322" s="243"/>
      <c r="C322" s="244"/>
    </row>
    <row r="323" spans="1:3" ht="15" x14ac:dyDescent="0.25">
      <c r="A323" s="243"/>
      <c r="B323" s="243"/>
      <c r="C323" s="244"/>
    </row>
    <row r="324" spans="1:3" ht="15" x14ac:dyDescent="0.25">
      <c r="A324" s="243"/>
      <c r="B324" s="243"/>
      <c r="C324" s="244"/>
    </row>
    <row r="325" spans="1:3" ht="15" x14ac:dyDescent="0.25">
      <c r="A325" s="243"/>
      <c r="B325" s="243"/>
      <c r="C325" s="244"/>
    </row>
    <row r="326" spans="1:3" ht="15" x14ac:dyDescent="0.25">
      <c r="A326" s="243"/>
      <c r="B326" s="243"/>
      <c r="C326" s="244"/>
    </row>
    <row r="327" spans="1:3" ht="15" x14ac:dyDescent="0.25">
      <c r="A327" s="243"/>
      <c r="B327" s="243"/>
      <c r="C327" s="244"/>
    </row>
    <row r="328" spans="1:3" ht="15" x14ac:dyDescent="0.25">
      <c r="A328" s="243"/>
      <c r="B328" s="243"/>
      <c r="C328" s="244"/>
    </row>
    <row r="329" spans="1:3" ht="15" x14ac:dyDescent="0.25">
      <c r="A329" s="243"/>
      <c r="B329" s="243"/>
      <c r="C329" s="244"/>
    </row>
    <row r="330" spans="1:3" ht="15" x14ac:dyDescent="0.25">
      <c r="A330" s="243"/>
      <c r="B330" s="243"/>
      <c r="C330" s="244"/>
    </row>
    <row r="331" spans="1:3" ht="15" x14ac:dyDescent="0.25">
      <c r="A331" s="243"/>
      <c r="B331" s="243"/>
      <c r="C331" s="244"/>
    </row>
    <row r="332" spans="1:3" ht="15" x14ac:dyDescent="0.25">
      <c r="A332" s="243"/>
      <c r="B332" s="243"/>
      <c r="C332" s="244"/>
    </row>
    <row r="333" spans="1:3" ht="15" x14ac:dyDescent="0.25">
      <c r="A333" s="243"/>
      <c r="B333" s="243"/>
      <c r="C333" s="244"/>
    </row>
    <row r="334" spans="1:3" ht="15" x14ac:dyDescent="0.25">
      <c r="A334" s="243"/>
      <c r="B334" s="243"/>
      <c r="C334" s="244"/>
    </row>
    <row r="335" spans="1:3" ht="15" x14ac:dyDescent="0.25">
      <c r="A335" s="243"/>
      <c r="B335" s="243"/>
      <c r="C335" s="244"/>
    </row>
    <row r="336" spans="1:3" ht="15" x14ac:dyDescent="0.25">
      <c r="A336" s="243"/>
      <c r="B336" s="243"/>
      <c r="C336" s="244"/>
    </row>
    <row r="337" spans="1:3" ht="15" x14ac:dyDescent="0.25">
      <c r="A337" s="243"/>
      <c r="B337" s="243"/>
      <c r="C337" s="244"/>
    </row>
    <row r="338" spans="1:3" ht="15" x14ac:dyDescent="0.25">
      <c r="A338" s="243"/>
      <c r="B338" s="243"/>
      <c r="C338" s="244"/>
    </row>
    <row r="339" spans="1:3" ht="15" x14ac:dyDescent="0.25">
      <c r="A339" s="243"/>
      <c r="B339" s="243"/>
      <c r="C339" s="244"/>
    </row>
    <row r="340" spans="1:3" ht="15" x14ac:dyDescent="0.25">
      <c r="A340" s="243"/>
      <c r="B340" s="243"/>
      <c r="C340" s="244"/>
    </row>
    <row r="341" spans="1:3" ht="15" x14ac:dyDescent="0.25">
      <c r="A341" s="243"/>
      <c r="B341" s="243"/>
      <c r="C341" s="244"/>
    </row>
    <row r="342" spans="1:3" ht="15" x14ac:dyDescent="0.25">
      <c r="A342" s="243"/>
      <c r="B342" s="243"/>
      <c r="C342" s="244"/>
    </row>
    <row r="343" spans="1:3" ht="15" x14ac:dyDescent="0.25">
      <c r="A343" s="243"/>
      <c r="B343" s="243"/>
      <c r="C343" s="244"/>
    </row>
    <row r="344" spans="1:3" ht="15" x14ac:dyDescent="0.25">
      <c r="A344" s="243"/>
      <c r="B344" s="243"/>
      <c r="C344" s="244"/>
    </row>
    <row r="345" spans="1:3" ht="15" x14ac:dyDescent="0.25">
      <c r="A345" s="243"/>
      <c r="B345" s="243"/>
      <c r="C345" s="244"/>
    </row>
    <row r="346" spans="1:3" ht="15" x14ac:dyDescent="0.25">
      <c r="A346" s="243"/>
      <c r="B346" s="243"/>
      <c r="C346" s="244"/>
    </row>
    <row r="347" spans="1:3" ht="15" x14ac:dyDescent="0.25">
      <c r="A347" s="243"/>
      <c r="B347" s="243"/>
      <c r="C347" s="244"/>
    </row>
    <row r="348" spans="1:3" ht="15" x14ac:dyDescent="0.25">
      <c r="A348" s="243"/>
      <c r="B348" s="243"/>
      <c r="C348" s="244"/>
    </row>
    <row r="349" spans="1:3" ht="15" x14ac:dyDescent="0.25">
      <c r="A349" s="243"/>
      <c r="B349" s="243"/>
      <c r="C349" s="244"/>
    </row>
    <row r="350" spans="1:3" ht="15" x14ac:dyDescent="0.25">
      <c r="A350" s="243"/>
      <c r="B350" s="243"/>
      <c r="C350" s="244"/>
    </row>
    <row r="351" spans="1:3" ht="15" x14ac:dyDescent="0.25">
      <c r="A351" s="243"/>
      <c r="B351" s="243"/>
      <c r="C351" s="244"/>
    </row>
    <row r="352" spans="1:3" ht="15" x14ac:dyDescent="0.25">
      <c r="A352" s="243"/>
      <c r="B352" s="243"/>
      <c r="C352" s="244"/>
    </row>
    <row r="353" spans="1:3" ht="15" x14ac:dyDescent="0.25">
      <c r="A353" s="243"/>
      <c r="B353" s="243"/>
      <c r="C353" s="244"/>
    </row>
    <row r="354" spans="1:3" ht="15" x14ac:dyDescent="0.25">
      <c r="A354" s="243"/>
      <c r="B354" s="243"/>
      <c r="C354" s="244"/>
    </row>
    <row r="355" spans="1:3" ht="15" x14ac:dyDescent="0.25">
      <c r="A355" s="243"/>
      <c r="B355" s="243"/>
      <c r="C355" s="244"/>
    </row>
    <row r="356" spans="1:3" ht="15" x14ac:dyDescent="0.25">
      <c r="A356" s="243"/>
      <c r="B356" s="243"/>
      <c r="C356" s="244"/>
    </row>
    <row r="357" spans="1:3" ht="15" x14ac:dyDescent="0.25">
      <c r="A357" s="243"/>
      <c r="B357" s="243"/>
      <c r="C357" s="244"/>
    </row>
    <row r="358" spans="1:3" ht="15" x14ac:dyDescent="0.25">
      <c r="A358" s="243"/>
      <c r="B358" s="243"/>
      <c r="C358" s="244"/>
    </row>
    <row r="359" spans="1:3" ht="15" x14ac:dyDescent="0.25">
      <c r="A359" s="243"/>
      <c r="B359" s="243"/>
      <c r="C359" s="244"/>
    </row>
    <row r="360" spans="1:3" ht="15" x14ac:dyDescent="0.25">
      <c r="A360" s="243"/>
      <c r="B360" s="243"/>
      <c r="C360" s="244"/>
    </row>
    <row r="361" spans="1:3" ht="15" x14ac:dyDescent="0.25">
      <c r="A361" s="243"/>
      <c r="B361" s="243"/>
      <c r="C361" s="244"/>
    </row>
    <row r="362" spans="1:3" ht="15" x14ac:dyDescent="0.25">
      <c r="A362" s="243"/>
      <c r="B362" s="243"/>
      <c r="C362" s="244"/>
    </row>
    <row r="363" spans="1:3" ht="15" x14ac:dyDescent="0.25">
      <c r="A363" s="243"/>
      <c r="B363" s="243"/>
      <c r="C363" s="244"/>
    </row>
    <row r="364" spans="1:3" ht="15" x14ac:dyDescent="0.25">
      <c r="A364" s="243"/>
      <c r="B364" s="243"/>
      <c r="C364" s="244"/>
    </row>
    <row r="365" spans="1:3" ht="15" x14ac:dyDescent="0.25">
      <c r="A365" s="243"/>
      <c r="B365" s="243"/>
      <c r="C365" s="244"/>
    </row>
    <row r="366" spans="1:3" ht="15" x14ac:dyDescent="0.25">
      <c r="A366" s="243"/>
      <c r="B366" s="243"/>
      <c r="C366" s="244"/>
    </row>
    <row r="367" spans="1:3" ht="15" x14ac:dyDescent="0.25">
      <c r="A367" s="243"/>
      <c r="B367" s="243"/>
      <c r="C367" s="244"/>
    </row>
    <row r="368" spans="1:3" ht="15" x14ac:dyDescent="0.25">
      <c r="A368" s="243"/>
      <c r="B368" s="243"/>
      <c r="C368" s="244"/>
    </row>
    <row r="369" spans="1:3" ht="15" x14ac:dyDescent="0.25">
      <c r="A369" s="243"/>
      <c r="B369" s="243"/>
      <c r="C369" s="244"/>
    </row>
    <row r="370" spans="1:3" ht="15" x14ac:dyDescent="0.25">
      <c r="A370" s="243"/>
      <c r="B370" s="243"/>
      <c r="C370" s="244"/>
    </row>
    <row r="371" spans="1:3" ht="15" x14ac:dyDescent="0.25">
      <c r="A371" s="243"/>
      <c r="B371" s="243"/>
      <c r="C371" s="244"/>
    </row>
    <row r="372" spans="1:3" ht="15" x14ac:dyDescent="0.25">
      <c r="A372" s="243"/>
      <c r="B372" s="243"/>
      <c r="C372" s="244"/>
    </row>
    <row r="373" spans="1:3" ht="15" x14ac:dyDescent="0.25">
      <c r="A373" s="243"/>
      <c r="B373" s="243"/>
      <c r="C373" s="244"/>
    </row>
    <row r="374" spans="1:3" ht="15" x14ac:dyDescent="0.25">
      <c r="A374" s="243"/>
      <c r="B374" s="243"/>
      <c r="C374" s="244"/>
    </row>
    <row r="375" spans="1:3" ht="15" x14ac:dyDescent="0.25">
      <c r="A375" s="243"/>
      <c r="B375" s="243"/>
      <c r="C375" s="244"/>
    </row>
    <row r="376" spans="1:3" ht="15" x14ac:dyDescent="0.25">
      <c r="A376" s="243"/>
      <c r="B376" s="243"/>
      <c r="C376" s="244"/>
    </row>
    <row r="377" spans="1:3" ht="15" x14ac:dyDescent="0.25">
      <c r="A377" s="243"/>
      <c r="B377" s="243"/>
      <c r="C377" s="244"/>
    </row>
    <row r="378" spans="1:3" ht="15" x14ac:dyDescent="0.25">
      <c r="A378" s="243"/>
      <c r="B378" s="243"/>
      <c r="C378" s="244"/>
    </row>
    <row r="379" spans="1:3" ht="15" x14ac:dyDescent="0.25">
      <c r="A379" s="243"/>
      <c r="B379" s="243"/>
      <c r="C379" s="244"/>
    </row>
    <row r="380" spans="1:3" ht="15" x14ac:dyDescent="0.25">
      <c r="A380" s="243"/>
      <c r="B380" s="243"/>
      <c r="C380" s="244"/>
    </row>
    <row r="381" spans="1:3" ht="15" x14ac:dyDescent="0.25">
      <c r="A381" s="243"/>
      <c r="B381" s="243"/>
      <c r="C381" s="244"/>
    </row>
    <row r="382" spans="1:3" ht="15" x14ac:dyDescent="0.25">
      <c r="A382" s="243"/>
      <c r="B382" s="243"/>
      <c r="C382" s="244"/>
    </row>
    <row r="383" spans="1:3" ht="15" x14ac:dyDescent="0.25">
      <c r="A383" s="243"/>
      <c r="B383" s="243"/>
      <c r="C383" s="244"/>
    </row>
    <row r="384" spans="1:3" ht="15" x14ac:dyDescent="0.25">
      <c r="A384" s="243"/>
      <c r="B384" s="243"/>
      <c r="C384" s="244"/>
    </row>
    <row r="385" spans="1:3" ht="15" x14ac:dyDescent="0.25">
      <c r="A385" s="243"/>
      <c r="B385" s="243"/>
      <c r="C385" s="244"/>
    </row>
    <row r="386" spans="1:3" ht="15" x14ac:dyDescent="0.25">
      <c r="A386" s="243"/>
      <c r="B386" s="243"/>
      <c r="C386" s="244"/>
    </row>
    <row r="387" spans="1:3" ht="15" x14ac:dyDescent="0.25">
      <c r="A387" s="243"/>
      <c r="B387" s="243"/>
      <c r="C387" s="244"/>
    </row>
    <row r="388" spans="1:3" ht="15" x14ac:dyDescent="0.25">
      <c r="A388" s="243"/>
      <c r="B388" s="243"/>
      <c r="C388" s="244"/>
    </row>
    <row r="389" spans="1:3" ht="15" x14ac:dyDescent="0.25">
      <c r="A389" s="243"/>
      <c r="B389" s="243"/>
      <c r="C389" s="244"/>
    </row>
    <row r="390" spans="1:3" ht="15" x14ac:dyDescent="0.25">
      <c r="A390" s="243"/>
      <c r="B390" s="243"/>
      <c r="C390" s="244"/>
    </row>
    <row r="391" spans="1:3" ht="15" x14ac:dyDescent="0.25">
      <c r="A391" s="243"/>
      <c r="B391" s="243"/>
      <c r="C391" s="244"/>
    </row>
    <row r="392" spans="1:3" ht="15" x14ac:dyDescent="0.25">
      <c r="A392" s="243"/>
      <c r="B392" s="243"/>
      <c r="C392" s="244"/>
    </row>
    <row r="393" spans="1:3" ht="15" x14ac:dyDescent="0.25">
      <c r="A393" s="243"/>
      <c r="B393" s="243"/>
      <c r="C393" s="244"/>
    </row>
    <row r="394" spans="1:3" ht="15" x14ac:dyDescent="0.25">
      <c r="A394" s="243"/>
      <c r="B394" s="243"/>
      <c r="C394" s="244"/>
    </row>
    <row r="395" spans="1:3" ht="15" x14ac:dyDescent="0.25">
      <c r="A395" s="243"/>
      <c r="B395" s="243"/>
      <c r="C395" s="244"/>
    </row>
    <row r="396" spans="1:3" ht="15" x14ac:dyDescent="0.25">
      <c r="A396" s="243"/>
      <c r="B396" s="243"/>
      <c r="C396" s="244"/>
    </row>
    <row r="397" spans="1:3" ht="15" x14ac:dyDescent="0.25">
      <c r="A397" s="243"/>
      <c r="B397" s="243"/>
      <c r="C397" s="244"/>
    </row>
    <row r="398" spans="1:3" ht="15" x14ac:dyDescent="0.25">
      <c r="A398" s="243"/>
      <c r="B398" s="243"/>
      <c r="C398" s="244"/>
    </row>
    <row r="399" spans="1:3" ht="15" x14ac:dyDescent="0.25">
      <c r="A399" s="243"/>
      <c r="B399" s="243"/>
      <c r="C399" s="244"/>
    </row>
    <row r="400" spans="1:3" ht="15" x14ac:dyDescent="0.25">
      <c r="A400" s="243"/>
      <c r="B400" s="243"/>
      <c r="C400" s="244"/>
    </row>
    <row r="401" spans="1:3" ht="15" x14ac:dyDescent="0.25">
      <c r="A401" s="243"/>
      <c r="B401" s="243"/>
      <c r="C401" s="244"/>
    </row>
    <row r="402" spans="1:3" ht="15" x14ac:dyDescent="0.25">
      <c r="A402" s="243"/>
      <c r="B402" s="243"/>
      <c r="C402" s="244"/>
    </row>
    <row r="403" spans="1:3" ht="15" x14ac:dyDescent="0.25">
      <c r="A403" s="243"/>
      <c r="B403" s="243"/>
      <c r="C403" s="244"/>
    </row>
    <row r="404" spans="1:3" ht="15" x14ac:dyDescent="0.25">
      <c r="A404" s="243"/>
      <c r="B404" s="243"/>
      <c r="C404" s="244"/>
    </row>
    <row r="405" spans="1:3" ht="15" x14ac:dyDescent="0.25">
      <c r="A405" s="243"/>
      <c r="B405" s="243"/>
      <c r="C405" s="244"/>
    </row>
    <row r="406" spans="1:3" ht="15" x14ac:dyDescent="0.25">
      <c r="A406" s="243"/>
      <c r="B406" s="243"/>
      <c r="C406" s="244"/>
    </row>
    <row r="407" spans="1:3" ht="15" x14ac:dyDescent="0.25">
      <c r="A407" s="243"/>
      <c r="B407" s="243"/>
      <c r="C407" s="244"/>
    </row>
    <row r="408" spans="1:3" ht="15" x14ac:dyDescent="0.25">
      <c r="A408" s="243"/>
      <c r="B408" s="243"/>
      <c r="C408" s="244"/>
    </row>
    <row r="409" spans="1:3" ht="15" x14ac:dyDescent="0.25">
      <c r="A409" s="243"/>
      <c r="B409" s="243"/>
      <c r="C409" s="244"/>
    </row>
    <row r="410" spans="1:3" ht="15" x14ac:dyDescent="0.25">
      <c r="A410" s="243"/>
      <c r="B410" s="243"/>
      <c r="C410" s="244"/>
    </row>
    <row r="411" spans="1:3" ht="15" x14ac:dyDescent="0.25">
      <c r="A411" s="243"/>
      <c r="B411" s="243"/>
      <c r="C411" s="244"/>
    </row>
    <row r="412" spans="1:3" ht="15" x14ac:dyDescent="0.25">
      <c r="A412" s="243"/>
      <c r="B412" s="243"/>
      <c r="C412" s="244"/>
    </row>
    <row r="413" spans="1:3" ht="15" x14ac:dyDescent="0.25">
      <c r="A413" s="243"/>
      <c r="B413" s="243"/>
      <c r="C413" s="244"/>
    </row>
    <row r="414" spans="1:3" ht="15" x14ac:dyDescent="0.25">
      <c r="A414" s="243"/>
      <c r="B414" s="243"/>
      <c r="C414" s="244"/>
    </row>
    <row r="415" spans="1:3" ht="15" x14ac:dyDescent="0.25">
      <c r="A415" s="243"/>
      <c r="B415" s="243"/>
      <c r="C415" s="244"/>
    </row>
    <row r="416" spans="1:3" ht="15" x14ac:dyDescent="0.25">
      <c r="A416" s="243"/>
      <c r="B416" s="243"/>
      <c r="C416" s="244"/>
    </row>
    <row r="417" spans="1:3" ht="15" x14ac:dyDescent="0.25">
      <c r="A417" s="243"/>
      <c r="B417" s="243"/>
      <c r="C417" s="244"/>
    </row>
    <row r="418" spans="1:3" ht="15" x14ac:dyDescent="0.25">
      <c r="A418" s="243"/>
      <c r="B418" s="243"/>
      <c r="C418" s="244"/>
    </row>
    <row r="419" spans="1:3" ht="15" x14ac:dyDescent="0.25">
      <c r="A419" s="243"/>
      <c r="B419" s="243"/>
      <c r="C419" s="244"/>
    </row>
    <row r="420" spans="1:3" ht="15" x14ac:dyDescent="0.25">
      <c r="A420" s="243"/>
      <c r="B420" s="243"/>
      <c r="C420" s="244"/>
    </row>
    <row r="421" spans="1:3" ht="15" x14ac:dyDescent="0.25">
      <c r="A421" s="243"/>
      <c r="B421" s="243"/>
      <c r="C421" s="244"/>
    </row>
    <row r="422" spans="1:3" ht="15" x14ac:dyDescent="0.25">
      <c r="A422" s="243"/>
      <c r="B422" s="243"/>
      <c r="C422" s="244"/>
    </row>
    <row r="423" spans="1:3" ht="15" x14ac:dyDescent="0.25">
      <c r="A423" s="243"/>
      <c r="B423" s="243"/>
      <c r="C423" s="244"/>
    </row>
    <row r="424" spans="1:3" ht="15" x14ac:dyDescent="0.25">
      <c r="A424" s="243"/>
      <c r="B424" s="243"/>
      <c r="C424" s="244"/>
    </row>
    <row r="425" spans="1:3" ht="15" x14ac:dyDescent="0.25">
      <c r="A425" s="243"/>
      <c r="B425" s="243"/>
      <c r="C425" s="244"/>
    </row>
    <row r="426" spans="1:3" ht="15" x14ac:dyDescent="0.25">
      <c r="A426" s="243"/>
      <c r="B426" s="243"/>
      <c r="C426" s="244"/>
    </row>
    <row r="427" spans="1:3" ht="15" x14ac:dyDescent="0.25">
      <c r="A427" s="243"/>
      <c r="B427" s="243"/>
      <c r="C427" s="244"/>
    </row>
    <row r="428" spans="1:3" ht="15" x14ac:dyDescent="0.25">
      <c r="A428" s="243"/>
      <c r="B428" s="243"/>
      <c r="C428" s="244"/>
    </row>
    <row r="429" spans="1:3" ht="15" x14ac:dyDescent="0.25">
      <c r="A429" s="243"/>
      <c r="B429" s="243"/>
      <c r="C429" s="244"/>
    </row>
    <row r="430" spans="1:3" ht="15" x14ac:dyDescent="0.25">
      <c r="A430" s="243"/>
      <c r="B430" s="243"/>
      <c r="C430" s="244"/>
    </row>
    <row r="431" spans="1:3" ht="15" x14ac:dyDescent="0.25">
      <c r="A431" s="243"/>
      <c r="B431" s="243"/>
      <c r="C431" s="244"/>
    </row>
    <row r="432" spans="1:3" ht="15" x14ac:dyDescent="0.25">
      <c r="A432" s="243"/>
      <c r="B432" s="243"/>
      <c r="C432" s="244"/>
    </row>
    <row r="433" spans="1:3" ht="15" x14ac:dyDescent="0.25">
      <c r="A433" s="243"/>
      <c r="B433" s="243"/>
      <c r="C433" s="244"/>
    </row>
    <row r="434" spans="1:3" ht="15" x14ac:dyDescent="0.25">
      <c r="A434" s="243"/>
      <c r="B434" s="243"/>
      <c r="C434" s="244"/>
    </row>
    <row r="435" spans="1:3" ht="15" x14ac:dyDescent="0.25">
      <c r="A435" s="243"/>
      <c r="B435" s="243"/>
      <c r="C435" s="244"/>
    </row>
    <row r="436" spans="1:3" ht="15" x14ac:dyDescent="0.25">
      <c r="A436" s="243"/>
      <c r="B436" s="243"/>
      <c r="C436" s="244"/>
    </row>
    <row r="437" spans="1:3" ht="15" x14ac:dyDescent="0.25">
      <c r="A437" s="243"/>
      <c r="B437" s="243"/>
      <c r="C437" s="244"/>
    </row>
    <row r="438" spans="1:3" ht="15" x14ac:dyDescent="0.25">
      <c r="A438" s="243"/>
      <c r="B438" s="243"/>
      <c r="C438" s="244"/>
    </row>
    <row r="439" spans="1:3" ht="15" x14ac:dyDescent="0.25">
      <c r="A439" s="243"/>
      <c r="B439" s="243"/>
      <c r="C439" s="244"/>
    </row>
    <row r="440" spans="1:3" ht="15" x14ac:dyDescent="0.25">
      <c r="A440" s="243"/>
      <c r="B440" s="243"/>
      <c r="C440" s="244"/>
    </row>
    <row r="441" spans="1:3" ht="15" x14ac:dyDescent="0.25">
      <c r="A441" s="243"/>
      <c r="B441" s="243"/>
      <c r="C441" s="244"/>
    </row>
    <row r="442" spans="1:3" ht="15" x14ac:dyDescent="0.25">
      <c r="A442" s="243"/>
      <c r="B442" s="243"/>
      <c r="C442" s="244"/>
    </row>
    <row r="443" spans="1:3" ht="15" x14ac:dyDescent="0.25">
      <c r="A443" s="243"/>
      <c r="B443" s="243"/>
      <c r="C443" s="244"/>
    </row>
    <row r="444" spans="1:3" ht="15" x14ac:dyDescent="0.25">
      <c r="A444" s="243"/>
      <c r="B444" s="243"/>
      <c r="C444" s="244"/>
    </row>
    <row r="445" spans="1:3" ht="15" x14ac:dyDescent="0.25">
      <c r="A445" s="243"/>
      <c r="B445" s="243"/>
      <c r="C445" s="244"/>
    </row>
    <row r="446" spans="1:3" ht="15" x14ac:dyDescent="0.25">
      <c r="A446" s="243"/>
      <c r="B446" s="243"/>
      <c r="C446" s="244"/>
    </row>
    <row r="447" spans="1:3" ht="15" x14ac:dyDescent="0.25">
      <c r="A447" s="243"/>
      <c r="B447" s="243"/>
      <c r="C447" s="244"/>
    </row>
    <row r="448" spans="1:3" ht="15" x14ac:dyDescent="0.25">
      <c r="A448" s="243"/>
      <c r="B448" s="243"/>
      <c r="C448" s="244"/>
    </row>
    <row r="449" spans="1:3" ht="15" x14ac:dyDescent="0.25">
      <c r="A449" s="243"/>
      <c r="B449" s="243"/>
      <c r="C449" s="244"/>
    </row>
    <row r="450" spans="1:3" ht="15" x14ac:dyDescent="0.25">
      <c r="A450" s="243"/>
      <c r="B450" s="243"/>
      <c r="C450" s="244"/>
    </row>
    <row r="451" spans="1:3" ht="15" x14ac:dyDescent="0.25">
      <c r="A451" s="243"/>
      <c r="B451" s="243"/>
      <c r="C451" s="244"/>
    </row>
    <row r="452" spans="1:3" ht="15" x14ac:dyDescent="0.25">
      <c r="A452" s="243"/>
      <c r="B452" s="243"/>
      <c r="C452" s="244"/>
    </row>
    <row r="453" spans="1:3" ht="15" x14ac:dyDescent="0.25">
      <c r="A453" s="243"/>
      <c r="B453" s="243"/>
      <c r="C453" s="244"/>
    </row>
    <row r="454" spans="1:3" ht="15" x14ac:dyDescent="0.25">
      <c r="A454" s="243"/>
      <c r="B454" s="243"/>
      <c r="C454" s="244"/>
    </row>
    <row r="455" spans="1:3" ht="15" x14ac:dyDescent="0.25">
      <c r="A455" s="243"/>
      <c r="B455" s="243"/>
      <c r="C455" s="244"/>
    </row>
    <row r="456" spans="1:3" ht="15" x14ac:dyDescent="0.25">
      <c r="A456" s="243"/>
      <c r="B456" s="243"/>
      <c r="C456" s="244"/>
    </row>
    <row r="457" spans="1:3" ht="15" x14ac:dyDescent="0.25">
      <c r="A457" s="243"/>
      <c r="B457" s="243"/>
      <c r="C457" s="244"/>
    </row>
    <row r="458" spans="1:3" ht="15" x14ac:dyDescent="0.25">
      <c r="A458" s="243"/>
      <c r="B458" s="243"/>
      <c r="C458" s="244"/>
    </row>
    <row r="459" spans="1:3" ht="15" x14ac:dyDescent="0.25">
      <c r="A459" s="243"/>
      <c r="B459" s="243"/>
      <c r="C459" s="244"/>
    </row>
    <row r="460" spans="1:3" ht="15" x14ac:dyDescent="0.25">
      <c r="A460" s="243"/>
      <c r="B460" s="243"/>
      <c r="C460" s="244"/>
    </row>
    <row r="461" spans="1:3" ht="15" x14ac:dyDescent="0.25">
      <c r="A461" s="243"/>
      <c r="B461" s="243"/>
      <c r="C461" s="244"/>
    </row>
    <row r="462" spans="1:3" ht="15" x14ac:dyDescent="0.25">
      <c r="A462" s="243"/>
      <c r="B462" s="243"/>
      <c r="C462" s="244"/>
    </row>
    <row r="463" spans="1:3" ht="15" x14ac:dyDescent="0.25">
      <c r="A463" s="243"/>
      <c r="B463" s="243"/>
      <c r="C463" s="244"/>
    </row>
    <row r="464" spans="1:3" ht="15" x14ac:dyDescent="0.25">
      <c r="A464" s="243"/>
      <c r="B464" s="243"/>
      <c r="C464" s="244"/>
    </row>
    <row r="465" spans="1:3" ht="15" x14ac:dyDescent="0.25">
      <c r="A465" s="243"/>
      <c r="B465" s="243"/>
      <c r="C465" s="244"/>
    </row>
    <row r="466" spans="1:3" ht="15" x14ac:dyDescent="0.25">
      <c r="A466" s="243"/>
      <c r="B466" s="243"/>
      <c r="C466" s="244"/>
    </row>
    <row r="467" spans="1:3" ht="15" x14ac:dyDescent="0.25">
      <c r="A467" s="243"/>
      <c r="B467" s="243"/>
      <c r="C467" s="244"/>
    </row>
    <row r="468" spans="1:3" ht="15" x14ac:dyDescent="0.25">
      <c r="A468" s="243"/>
      <c r="B468" s="243"/>
      <c r="C468" s="244"/>
    </row>
    <row r="469" spans="1:3" ht="15" x14ac:dyDescent="0.25">
      <c r="A469" s="243"/>
      <c r="B469" s="243"/>
      <c r="C469" s="244"/>
    </row>
    <row r="470" spans="1:3" ht="15" x14ac:dyDescent="0.25">
      <c r="A470" s="243"/>
      <c r="B470" s="243"/>
      <c r="C470" s="244"/>
    </row>
    <row r="471" spans="1:3" ht="15" x14ac:dyDescent="0.25">
      <c r="A471" s="243"/>
      <c r="B471" s="243"/>
      <c r="C471" s="244"/>
    </row>
    <row r="472" spans="1:3" ht="15" x14ac:dyDescent="0.25">
      <c r="A472" s="243"/>
      <c r="B472" s="243"/>
      <c r="C472" s="244"/>
    </row>
    <row r="473" spans="1:3" ht="15" x14ac:dyDescent="0.25">
      <c r="A473" s="243"/>
      <c r="B473" s="243"/>
      <c r="C473" s="244"/>
    </row>
    <row r="474" spans="1:3" ht="15" x14ac:dyDescent="0.25">
      <c r="A474" s="243"/>
      <c r="B474" s="243"/>
      <c r="C474" s="244"/>
    </row>
    <row r="475" spans="1:3" ht="15" x14ac:dyDescent="0.25">
      <c r="A475" s="243"/>
      <c r="B475" s="243"/>
      <c r="C475" s="244"/>
    </row>
    <row r="476" spans="1:3" ht="15" x14ac:dyDescent="0.25">
      <c r="A476" s="243"/>
      <c r="B476" s="243"/>
      <c r="C476" s="244"/>
    </row>
    <row r="477" spans="1:3" ht="15" x14ac:dyDescent="0.25">
      <c r="A477" s="243"/>
      <c r="B477" s="243"/>
      <c r="C477" s="244"/>
    </row>
    <row r="478" spans="1:3" ht="15" x14ac:dyDescent="0.25">
      <c r="A478" s="243"/>
      <c r="B478" s="243"/>
      <c r="C478" s="244"/>
    </row>
    <row r="479" spans="1:3" ht="15" x14ac:dyDescent="0.25">
      <c r="A479" s="243"/>
      <c r="B479" s="243"/>
      <c r="C479" s="244"/>
    </row>
    <row r="480" spans="1:3" ht="15" x14ac:dyDescent="0.25">
      <c r="A480" s="243"/>
      <c r="B480" s="243"/>
      <c r="C480" s="244"/>
    </row>
    <row r="481" spans="1:3" ht="15" x14ac:dyDescent="0.25">
      <c r="A481" s="243"/>
      <c r="B481" s="243"/>
      <c r="C481" s="244"/>
    </row>
    <row r="482" spans="1:3" ht="15" x14ac:dyDescent="0.25">
      <c r="A482" s="243"/>
      <c r="B482" s="243"/>
      <c r="C482" s="244"/>
    </row>
    <row r="483" spans="1:3" ht="15" x14ac:dyDescent="0.25">
      <c r="A483" s="243"/>
      <c r="B483" s="243"/>
      <c r="C483" s="244"/>
    </row>
    <row r="484" spans="1:3" ht="15" x14ac:dyDescent="0.25">
      <c r="A484" s="243"/>
      <c r="B484" s="243"/>
      <c r="C484" s="244"/>
    </row>
    <row r="485" spans="1:3" ht="15" x14ac:dyDescent="0.25">
      <c r="A485" s="243"/>
      <c r="B485" s="243"/>
      <c r="C485" s="244"/>
    </row>
    <row r="486" spans="1:3" ht="15" x14ac:dyDescent="0.25">
      <c r="A486" s="243"/>
      <c r="B486" s="243"/>
      <c r="C486" s="244"/>
    </row>
    <row r="487" spans="1:3" ht="15" x14ac:dyDescent="0.25">
      <c r="A487" s="243"/>
      <c r="B487" s="243"/>
      <c r="C487" s="244"/>
    </row>
    <row r="488" spans="1:3" ht="15" x14ac:dyDescent="0.25">
      <c r="A488" s="243"/>
      <c r="B488" s="243"/>
      <c r="C488" s="244"/>
    </row>
    <row r="489" spans="1:3" ht="15" x14ac:dyDescent="0.25">
      <c r="A489" s="243"/>
      <c r="B489" s="243"/>
      <c r="C489" s="244"/>
    </row>
    <row r="490" spans="1:3" ht="15" x14ac:dyDescent="0.25">
      <c r="A490" s="243"/>
      <c r="B490" s="243"/>
      <c r="C490" s="244"/>
    </row>
    <row r="491" spans="1:3" ht="15" x14ac:dyDescent="0.25">
      <c r="A491" s="243"/>
      <c r="B491" s="243"/>
      <c r="C491" s="244"/>
    </row>
    <row r="492" spans="1:3" ht="15" x14ac:dyDescent="0.25">
      <c r="A492" s="243"/>
      <c r="B492" s="243"/>
      <c r="C492" s="244"/>
    </row>
    <row r="493" spans="1:3" ht="15" x14ac:dyDescent="0.25">
      <c r="A493" s="243"/>
      <c r="B493" s="243"/>
      <c r="C493" s="244"/>
    </row>
    <row r="494" spans="1:3" ht="15" x14ac:dyDescent="0.25">
      <c r="A494" s="243"/>
      <c r="B494" s="243"/>
      <c r="C494" s="244"/>
    </row>
    <row r="495" spans="1:3" ht="15" x14ac:dyDescent="0.25">
      <c r="A495" s="243"/>
      <c r="B495" s="243"/>
      <c r="C495" s="244"/>
    </row>
    <row r="496" spans="1:3" ht="15" x14ac:dyDescent="0.25">
      <c r="A496" s="243"/>
      <c r="B496" s="243"/>
      <c r="C496" s="244"/>
    </row>
    <row r="497" spans="1:3" ht="15" x14ac:dyDescent="0.25">
      <c r="A497" s="243"/>
      <c r="B497" s="243"/>
      <c r="C497" s="244"/>
    </row>
    <row r="498" spans="1:3" ht="15" x14ac:dyDescent="0.25">
      <c r="A498" s="243"/>
      <c r="B498" s="243"/>
      <c r="C498" s="244"/>
    </row>
    <row r="499" spans="1:3" ht="15" x14ac:dyDescent="0.25">
      <c r="A499" s="243"/>
      <c r="B499" s="243"/>
      <c r="C499" s="244"/>
    </row>
    <row r="500" spans="1:3" ht="15" x14ac:dyDescent="0.25">
      <c r="A500" s="243"/>
      <c r="B500" s="243"/>
      <c r="C500" s="244"/>
    </row>
    <row r="501" spans="1:3" ht="15" x14ac:dyDescent="0.25">
      <c r="A501" s="243"/>
      <c r="B501" s="243"/>
      <c r="C501" s="244"/>
    </row>
    <row r="502" spans="1:3" ht="15" x14ac:dyDescent="0.25">
      <c r="A502" s="243"/>
      <c r="B502" s="243"/>
      <c r="C502" s="244"/>
    </row>
    <row r="503" spans="1:3" ht="15" x14ac:dyDescent="0.25">
      <c r="A503" s="243"/>
      <c r="B503" s="243"/>
      <c r="C503" s="244"/>
    </row>
    <row r="504" spans="1:3" ht="15" x14ac:dyDescent="0.25">
      <c r="A504" s="243"/>
      <c r="B504" s="243"/>
      <c r="C504" s="244"/>
    </row>
    <row r="505" spans="1:3" ht="15" x14ac:dyDescent="0.25">
      <c r="A505" s="243"/>
      <c r="B505" s="243"/>
      <c r="C505" s="244"/>
    </row>
    <row r="506" spans="1:3" ht="15" x14ac:dyDescent="0.25">
      <c r="A506" s="243"/>
      <c r="B506" s="243"/>
      <c r="C506" s="244"/>
    </row>
    <row r="507" spans="1:3" ht="15" x14ac:dyDescent="0.25">
      <c r="A507" s="243"/>
      <c r="B507" s="243"/>
      <c r="C507" s="244"/>
    </row>
    <row r="508" spans="1:3" ht="15" x14ac:dyDescent="0.25">
      <c r="A508" s="243"/>
      <c r="B508" s="243"/>
      <c r="C508" s="244"/>
    </row>
    <row r="509" spans="1:3" ht="15" x14ac:dyDescent="0.25">
      <c r="A509" s="243"/>
      <c r="B509" s="243"/>
      <c r="C509" s="244"/>
    </row>
    <row r="510" spans="1:3" ht="15" x14ac:dyDescent="0.25">
      <c r="A510" s="243"/>
      <c r="B510" s="243"/>
      <c r="C510" s="244"/>
    </row>
    <row r="511" spans="1:3" ht="15" x14ac:dyDescent="0.25">
      <c r="A511" s="243"/>
      <c r="B511" s="243"/>
      <c r="C511" s="244"/>
    </row>
    <row r="512" spans="1:3" ht="15" x14ac:dyDescent="0.25">
      <c r="A512" s="243"/>
      <c r="B512" s="243"/>
      <c r="C512" s="244"/>
    </row>
    <row r="513" spans="1:3" ht="15" x14ac:dyDescent="0.25">
      <c r="A513" s="243"/>
      <c r="B513" s="243"/>
      <c r="C513" s="244"/>
    </row>
    <row r="514" spans="1:3" ht="15" x14ac:dyDescent="0.25">
      <c r="A514" s="243"/>
      <c r="B514" s="243"/>
      <c r="C514" s="244"/>
    </row>
    <row r="515" spans="1:3" ht="15" x14ac:dyDescent="0.25">
      <c r="A515" s="243"/>
      <c r="B515" s="243"/>
      <c r="C515" s="244"/>
    </row>
    <row r="516" spans="1:3" ht="15" x14ac:dyDescent="0.25">
      <c r="A516" s="243"/>
      <c r="B516" s="243"/>
      <c r="C516" s="244"/>
    </row>
    <row r="517" spans="1:3" ht="15" x14ac:dyDescent="0.25">
      <c r="A517" s="243"/>
      <c r="B517" s="243"/>
      <c r="C517" s="244"/>
    </row>
    <row r="518" spans="1:3" ht="15" x14ac:dyDescent="0.25">
      <c r="A518" s="243"/>
      <c r="B518" s="243"/>
      <c r="C518" s="244"/>
    </row>
    <row r="519" spans="1:3" ht="15" x14ac:dyDescent="0.25">
      <c r="A519" s="243"/>
      <c r="B519" s="243"/>
      <c r="C519" s="244"/>
    </row>
    <row r="520" spans="1:3" ht="15" x14ac:dyDescent="0.25">
      <c r="A520" s="243"/>
      <c r="B520" s="243"/>
      <c r="C520" s="244"/>
    </row>
    <row r="521" spans="1:3" ht="15" x14ac:dyDescent="0.25">
      <c r="A521" s="243"/>
      <c r="B521" s="243"/>
      <c r="C521" s="244"/>
    </row>
    <row r="522" spans="1:3" ht="15" x14ac:dyDescent="0.25">
      <c r="A522" s="243"/>
      <c r="B522" s="243"/>
      <c r="C522" s="244"/>
    </row>
    <row r="523" spans="1:3" ht="15" x14ac:dyDescent="0.25">
      <c r="A523" s="243"/>
      <c r="B523" s="243"/>
      <c r="C523" s="244"/>
    </row>
    <row r="524" spans="1:3" ht="15" x14ac:dyDescent="0.25">
      <c r="A524" s="243"/>
      <c r="B524" s="243"/>
      <c r="C524" s="244"/>
    </row>
    <row r="525" spans="1:3" ht="15" x14ac:dyDescent="0.25">
      <c r="A525" s="243"/>
      <c r="B525" s="243"/>
      <c r="C525" s="244"/>
    </row>
    <row r="526" spans="1:3" ht="15" x14ac:dyDescent="0.25">
      <c r="A526" s="243"/>
      <c r="B526" s="243"/>
      <c r="C526" s="244"/>
    </row>
    <row r="527" spans="1:3" ht="15" x14ac:dyDescent="0.25">
      <c r="A527" s="243"/>
      <c r="B527" s="243"/>
      <c r="C527" s="244"/>
    </row>
  </sheetData>
  <dataConsolidate/>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1" r:id="rId3" name="Button 1">
              <controlPr defaultSize="0" print="0" autoFill="0" autoPict="0" macro="[0]!Sheet19.precheck">
                <anchor moveWithCells="1" sizeWithCells="1">
                  <from>
                    <xdr:col>0</xdr:col>
                    <xdr:colOff>57150</xdr:colOff>
                    <xdr:row>2</xdr:row>
                    <xdr:rowOff>19050</xdr:rowOff>
                  </from>
                  <to>
                    <xdr:col>2</xdr:col>
                    <xdr:colOff>733425</xdr:colOff>
                    <xdr:row>3</xdr:row>
                    <xdr:rowOff>171450</xdr:rowOff>
                  </to>
                </anchor>
              </controlPr>
            </control>
          </mc:Choice>
        </mc:AlternateContent>
        <mc:AlternateContent xmlns:mc="http://schemas.openxmlformats.org/markup-compatibility/2006">
          <mc:Choice Requires="x14">
            <control shapeId="10242" r:id="rId4" name="Button 2">
              <controlPr defaultSize="0" print="0" autoFill="0" autoPict="0" macro="[0]!Sheet19.produceXML">
                <anchor moveWithCells="1">
                  <from>
                    <xdr:col>4</xdr:col>
                    <xdr:colOff>295275</xdr:colOff>
                    <xdr:row>2</xdr:row>
                    <xdr:rowOff>9525</xdr:rowOff>
                  </from>
                  <to>
                    <xdr:col>6</xdr:col>
                    <xdr:colOff>819150</xdr:colOff>
                    <xdr:row>4</xdr:row>
                    <xdr:rowOff>19050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G48"/>
  <sheetViews>
    <sheetView showGridLines="0" view="pageBreakPreview" zoomScale="60" zoomScaleNormal="75" workbookViewId="0">
      <selection activeCell="F4" sqref="F4"/>
    </sheetView>
  </sheetViews>
  <sheetFormatPr defaultColWidth="9.140625" defaultRowHeight="12.75" x14ac:dyDescent="0.2"/>
  <cols>
    <col min="2" max="2" width="4.85546875" customWidth="1"/>
    <col min="3" max="3" width="15.85546875" customWidth="1"/>
    <col min="4" max="4" width="50.7109375" customWidth="1"/>
    <col min="5" max="5" width="12.5703125" customWidth="1"/>
    <col min="6" max="6" width="18.28515625" customWidth="1"/>
  </cols>
  <sheetData>
    <row r="1" spans="1:6" s="1" customFormat="1" ht="15.75" thickBot="1" x14ac:dyDescent="0.25"/>
    <row r="2" spans="1:6" s="1" customFormat="1" ht="16.5" thickTop="1" thickBot="1" x14ac:dyDescent="0.25">
      <c r="B2" s="26"/>
      <c r="C2" s="39"/>
      <c r="D2" s="32"/>
      <c r="E2" s="31"/>
    </row>
    <row r="3" spans="1:6" ht="27" thickTop="1" x14ac:dyDescent="0.4">
      <c r="B3" s="43"/>
      <c r="C3" s="512" t="s">
        <v>155</v>
      </c>
      <c r="D3" s="513"/>
      <c r="E3" s="42"/>
      <c r="F3" s="177" t="s">
        <v>273</v>
      </c>
    </row>
    <row r="4" spans="1:6" ht="16.5" thickBot="1" x14ac:dyDescent="0.3">
      <c r="A4" s="1"/>
      <c r="B4" s="33"/>
      <c r="C4" s="40"/>
      <c r="D4" s="35"/>
      <c r="E4" s="29"/>
      <c r="F4" s="229"/>
    </row>
    <row r="5" spans="1:6" ht="16.5" thickTop="1" x14ac:dyDescent="0.25">
      <c r="A5" s="1"/>
      <c r="B5" s="34"/>
      <c r="C5" s="44" t="s">
        <v>25</v>
      </c>
      <c r="D5" s="45" t="s">
        <v>0</v>
      </c>
      <c r="E5" s="36"/>
    </row>
    <row r="6" spans="1:6" ht="15" x14ac:dyDescent="0.2">
      <c r="A6" s="1"/>
      <c r="B6" s="2"/>
      <c r="C6" s="46"/>
      <c r="D6" s="48"/>
      <c r="E6" s="29"/>
    </row>
    <row r="7" spans="1:6" ht="15" x14ac:dyDescent="0.2">
      <c r="A7" s="1"/>
      <c r="B7" s="2"/>
      <c r="C7" s="46"/>
      <c r="D7" s="48"/>
      <c r="E7" s="29"/>
    </row>
    <row r="8" spans="1:6" ht="15" x14ac:dyDescent="0.2">
      <c r="A8" s="1"/>
      <c r="B8" s="2"/>
      <c r="C8" s="46"/>
      <c r="D8" s="48"/>
      <c r="E8" s="29"/>
    </row>
    <row r="9" spans="1:6" ht="15" x14ac:dyDescent="0.2">
      <c r="A9" s="1"/>
      <c r="B9" s="2"/>
      <c r="C9" s="46"/>
      <c r="D9" s="48"/>
      <c r="E9" s="29"/>
    </row>
    <row r="10" spans="1:6" ht="15" x14ac:dyDescent="0.2">
      <c r="A10" s="1"/>
      <c r="B10" s="2"/>
      <c r="C10" s="46"/>
      <c r="D10" s="48"/>
      <c r="E10" s="29"/>
    </row>
    <row r="11" spans="1:6" ht="15" x14ac:dyDescent="0.2">
      <c r="A11" s="1"/>
      <c r="B11" s="2"/>
      <c r="C11" s="46"/>
      <c r="D11" s="48"/>
      <c r="E11" s="29"/>
    </row>
    <row r="12" spans="1:6" ht="15" x14ac:dyDescent="0.2">
      <c r="A12" s="1"/>
      <c r="B12" s="2"/>
      <c r="C12" s="46"/>
      <c r="D12" s="48"/>
      <c r="E12" s="29"/>
    </row>
    <row r="13" spans="1:6" ht="15" x14ac:dyDescent="0.2">
      <c r="A13" s="1"/>
      <c r="B13" s="2"/>
      <c r="C13" s="46"/>
      <c r="D13" s="48"/>
      <c r="E13" s="29"/>
    </row>
    <row r="14" spans="1:6" ht="15" x14ac:dyDescent="0.2">
      <c r="A14" s="1"/>
      <c r="B14" s="2"/>
      <c r="C14" s="46"/>
      <c r="D14" s="48"/>
      <c r="E14" s="29"/>
    </row>
    <row r="15" spans="1:6" ht="15" x14ac:dyDescent="0.2">
      <c r="A15" s="1"/>
      <c r="B15" s="2"/>
      <c r="C15" s="46"/>
      <c r="D15" s="48"/>
      <c r="E15" s="29"/>
    </row>
    <row r="16" spans="1:6" ht="15" x14ac:dyDescent="0.2">
      <c r="A16" s="1"/>
      <c r="B16" s="2"/>
      <c r="C16" s="46"/>
      <c r="D16" s="48"/>
      <c r="E16" s="29"/>
    </row>
    <row r="17" spans="1:5" ht="15" x14ac:dyDescent="0.2">
      <c r="A17" s="1"/>
      <c r="B17" s="2"/>
      <c r="C17" s="46"/>
      <c r="D17" s="48"/>
      <c r="E17" s="29"/>
    </row>
    <row r="18" spans="1:5" ht="15" x14ac:dyDescent="0.2">
      <c r="A18" s="1"/>
      <c r="B18" s="2"/>
      <c r="C18" s="46"/>
      <c r="D18" s="48"/>
      <c r="E18" s="29"/>
    </row>
    <row r="19" spans="1:5" ht="15" x14ac:dyDescent="0.2">
      <c r="A19" s="1"/>
      <c r="B19" s="2"/>
      <c r="C19" s="46"/>
      <c r="D19" s="48"/>
      <c r="E19" s="29"/>
    </row>
    <row r="20" spans="1:5" ht="15" x14ac:dyDescent="0.2">
      <c r="A20" s="1"/>
      <c r="B20" s="2"/>
      <c r="C20" s="46"/>
      <c r="D20" s="48"/>
      <c r="E20" s="29"/>
    </row>
    <row r="21" spans="1:5" ht="15" x14ac:dyDescent="0.2">
      <c r="A21" s="1"/>
      <c r="B21" s="2"/>
      <c r="C21" s="46"/>
      <c r="D21" s="48"/>
      <c r="E21" s="29"/>
    </row>
    <row r="22" spans="1:5" ht="15" x14ac:dyDescent="0.2">
      <c r="A22" s="1"/>
      <c r="B22" s="2"/>
      <c r="C22" s="46"/>
      <c r="D22" s="48"/>
      <c r="E22" s="29"/>
    </row>
    <row r="23" spans="1:5" ht="15" x14ac:dyDescent="0.2">
      <c r="A23" s="1"/>
      <c r="B23" s="2"/>
      <c r="C23" s="46"/>
      <c r="D23" s="48"/>
      <c r="E23" s="29"/>
    </row>
    <row r="24" spans="1:5" ht="15" x14ac:dyDescent="0.2">
      <c r="A24" s="1"/>
      <c r="B24" s="2"/>
      <c r="C24" s="46"/>
      <c r="D24" s="48"/>
      <c r="E24" s="29"/>
    </row>
    <row r="25" spans="1:5" ht="15" x14ac:dyDescent="0.2">
      <c r="A25" s="1"/>
      <c r="B25" s="2"/>
      <c r="C25" s="46"/>
      <c r="D25" s="48"/>
      <c r="E25" s="29"/>
    </row>
    <row r="26" spans="1:5" ht="15" x14ac:dyDescent="0.2">
      <c r="A26" s="1"/>
      <c r="B26" s="2"/>
      <c r="C26" s="46"/>
      <c r="D26" s="48"/>
      <c r="E26" s="29"/>
    </row>
    <row r="27" spans="1:5" ht="15" x14ac:dyDescent="0.2">
      <c r="A27" s="1"/>
      <c r="B27" s="2"/>
      <c r="C27" s="46"/>
      <c r="D27" s="48"/>
      <c r="E27" s="29"/>
    </row>
    <row r="28" spans="1:5" ht="15" x14ac:dyDescent="0.2">
      <c r="A28" s="1"/>
      <c r="B28" s="2"/>
      <c r="C28" s="46"/>
      <c r="D28" s="48"/>
      <c r="E28" s="29"/>
    </row>
    <row r="29" spans="1:5" ht="15" x14ac:dyDescent="0.2">
      <c r="A29" s="1"/>
      <c r="B29" s="2"/>
      <c r="C29" s="46"/>
      <c r="D29" s="48"/>
      <c r="E29" s="29"/>
    </row>
    <row r="30" spans="1:5" ht="15" x14ac:dyDescent="0.2">
      <c r="A30" s="1"/>
      <c r="B30" s="2"/>
      <c r="C30" s="46"/>
      <c r="D30" s="48"/>
      <c r="E30" s="29"/>
    </row>
    <row r="31" spans="1:5" ht="15" x14ac:dyDescent="0.2">
      <c r="A31" s="1"/>
      <c r="B31" s="2"/>
      <c r="C31" s="46"/>
      <c r="D31" s="48"/>
      <c r="E31" s="29"/>
    </row>
    <row r="32" spans="1:5" ht="15" x14ac:dyDescent="0.2">
      <c r="A32" s="1"/>
      <c r="B32" s="2"/>
      <c r="C32" s="46"/>
      <c r="D32" s="48"/>
      <c r="E32" s="29"/>
    </row>
    <row r="33" spans="1:7" ht="15" x14ac:dyDescent="0.2">
      <c r="A33" s="1"/>
      <c r="B33" s="2"/>
      <c r="C33" s="46"/>
      <c r="D33" s="48"/>
      <c r="E33" s="29"/>
    </row>
    <row r="34" spans="1:7" ht="15" x14ac:dyDescent="0.2">
      <c r="A34" s="1"/>
      <c r="B34" s="2"/>
      <c r="C34" s="46"/>
      <c r="D34" s="48"/>
      <c r="E34" s="29"/>
    </row>
    <row r="35" spans="1:7" ht="15" x14ac:dyDescent="0.2">
      <c r="A35" s="1"/>
      <c r="B35" s="2"/>
      <c r="C35" s="46"/>
      <c r="D35" s="48"/>
      <c r="E35" s="29"/>
    </row>
    <row r="36" spans="1:7" ht="15" x14ac:dyDescent="0.2">
      <c r="A36" s="1"/>
      <c r="B36" s="2"/>
      <c r="C36" s="46"/>
      <c r="D36" s="48"/>
      <c r="E36" s="29"/>
    </row>
    <row r="37" spans="1:7" ht="15" x14ac:dyDescent="0.2">
      <c r="A37" s="1"/>
      <c r="B37" s="2"/>
      <c r="C37" s="46"/>
      <c r="D37" s="48"/>
      <c r="E37" s="29"/>
    </row>
    <row r="38" spans="1:7" ht="15" x14ac:dyDescent="0.2">
      <c r="A38" s="1"/>
      <c r="B38" s="2"/>
      <c r="C38" s="46"/>
      <c r="D38" s="48"/>
      <c r="E38" s="29"/>
    </row>
    <row r="39" spans="1:7" ht="15" x14ac:dyDescent="0.2">
      <c r="A39" s="1"/>
      <c r="B39" s="2"/>
      <c r="C39" s="46"/>
      <c r="D39" s="48"/>
      <c r="E39" s="29"/>
    </row>
    <row r="40" spans="1:7" ht="15" x14ac:dyDescent="0.2">
      <c r="A40" s="1"/>
      <c r="B40" s="2"/>
      <c r="C40" s="46"/>
      <c r="D40" s="48"/>
      <c r="E40" s="29"/>
    </row>
    <row r="41" spans="1:7" ht="15" x14ac:dyDescent="0.2">
      <c r="A41" s="1"/>
      <c r="B41" s="2"/>
      <c r="C41" s="46"/>
      <c r="D41" s="48"/>
      <c r="E41" s="29"/>
    </row>
    <row r="42" spans="1:7" ht="15" x14ac:dyDescent="0.2">
      <c r="A42" s="1"/>
      <c r="B42" s="2"/>
      <c r="C42" s="46"/>
      <c r="D42" s="48"/>
      <c r="E42" s="29"/>
    </row>
    <row r="43" spans="1:7" ht="15" x14ac:dyDescent="0.2">
      <c r="A43" s="1"/>
      <c r="B43" s="2"/>
      <c r="C43" s="46"/>
      <c r="D43" s="48"/>
      <c r="E43" s="29"/>
    </row>
    <row r="44" spans="1:7" ht="15" x14ac:dyDescent="0.2">
      <c r="A44" s="1"/>
      <c r="B44" s="2"/>
      <c r="C44" s="46"/>
      <c r="D44" s="48"/>
      <c r="E44" s="29"/>
    </row>
    <row r="45" spans="1:7" ht="15" x14ac:dyDescent="0.2">
      <c r="A45" s="1"/>
      <c r="B45" s="2"/>
      <c r="C45" s="47"/>
      <c r="D45" s="49"/>
      <c r="E45" s="29"/>
    </row>
    <row r="46" spans="1:7" ht="15.75" thickBot="1" x14ac:dyDescent="0.25">
      <c r="A46" s="1"/>
      <c r="B46" s="5"/>
      <c r="C46" s="41"/>
      <c r="D46" s="28"/>
      <c r="E46" s="6"/>
    </row>
    <row r="47" spans="1:7" ht="15.75" thickTop="1" x14ac:dyDescent="0.2">
      <c r="A47" s="1"/>
      <c r="B47" s="511" t="s">
        <v>549</v>
      </c>
      <c r="C47" s="511"/>
      <c r="D47" s="511"/>
      <c r="E47" s="511"/>
    </row>
    <row r="48" spans="1:7" ht="15.75" x14ac:dyDescent="0.25">
      <c r="B48" s="510"/>
      <c r="C48" s="510"/>
      <c r="D48" s="510"/>
      <c r="E48" s="510"/>
      <c r="F48" s="510"/>
      <c r="G48" s="510"/>
    </row>
  </sheetData>
  <sheetProtection algorithmName="SHA-512" hashValue="1VPpHP7E4ygpLUkQJSUldgahxL94HU+43Cr458F2kn8lkrD9C1BNDBtatmR/D/Yg9hQPSajSoR93S+CU1GWoYA==" saltValue="lH8nib3lz5oE2xgUTIDAWQ==" spinCount="100000" sheet="1" objects="1" scenarios="1" selectLockedCells="1"/>
  <sortState xmlns:xlrd2="http://schemas.microsoft.com/office/spreadsheetml/2017/richdata2" ref="C6:D45">
    <sortCondition ref="C6"/>
  </sortState>
  <mergeCells count="3">
    <mergeCell ref="C3:D3"/>
    <mergeCell ref="B47:E47"/>
    <mergeCell ref="B48:G48"/>
  </mergeCells>
  <phoneticPr fontId="12" type="noConversion"/>
  <conditionalFormatting sqref="C6:D45">
    <cfRule type="expression" dxfId="35" priority="1" stopIfTrue="1">
      <formula>IF($C6=3,1,0)</formula>
    </cfRule>
    <cfRule type="expression" dxfId="34" priority="2" stopIfTrue="1">
      <formula>IF($C6=2,1,0)</formula>
    </cfRule>
    <cfRule type="expression" dxfId="33" priority="3" stopIfTrue="1">
      <formula>IF($C6=1,1,0)</formula>
    </cfRule>
    <cfRule type="expression" priority="4" stopIfTrue="1">
      <formula>IF($F$4="",1,0)</formula>
    </cfRule>
    <cfRule type="expression" dxfId="32" priority="5">
      <formula>IF(SEARCH($F$4,$D6)&gt;0,1,0)</formula>
    </cfRule>
  </conditionalFormatting>
  <dataValidations count="2">
    <dataValidation allowBlank="1" sqref="D6:D45" xr:uid="{00000000-0002-0000-1400-000000000000}"/>
    <dataValidation type="list" showInputMessage="1" showErrorMessage="1" sqref="F4" xr:uid="{00000000-0002-0000-1400-000001000000}">
      <formula1>Clubs</formula1>
    </dataValidation>
  </dataValidations>
  <printOptions horizontalCentered="1" verticalCentered="1"/>
  <pageMargins left="0.19685039370078741" right="0.19685039370078741" top="0.59055118110236227" bottom="0.59055118110236227" header="0.39370078740157483" footer="0.39370078740157483"/>
  <pageSetup paperSize="9" orientation="portrait" horizontalDpi="200" verticalDpi="200" r:id="rId1"/>
  <headerFooter alignWithMargins="0">
    <oddHeader>&amp;L&amp;A&amp;R&amp;D  &amp;T</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G48"/>
  <sheetViews>
    <sheetView view="pageBreakPreview" zoomScale="60" zoomScaleNormal="75" workbookViewId="0">
      <selection activeCell="F4" sqref="F4"/>
    </sheetView>
  </sheetViews>
  <sheetFormatPr defaultColWidth="9.140625" defaultRowHeight="12.75" x14ac:dyDescent="0.2"/>
  <cols>
    <col min="2" max="2" width="4.85546875" customWidth="1"/>
    <col min="3" max="3" width="15.85546875" customWidth="1"/>
    <col min="4" max="4" width="50.7109375" customWidth="1"/>
    <col min="5" max="5" width="12.5703125" customWidth="1"/>
    <col min="6" max="6" width="18.7109375" customWidth="1"/>
  </cols>
  <sheetData>
    <row r="1" spans="1:6" s="1" customFormat="1" ht="15.75" thickBot="1" x14ac:dyDescent="0.25"/>
    <row r="2" spans="1:6" s="1" customFormat="1" ht="16.5" thickTop="1" thickBot="1" x14ac:dyDescent="0.25">
      <c r="B2" s="26"/>
      <c r="C2" s="39"/>
      <c r="D2" s="32"/>
      <c r="E2" s="31"/>
    </row>
    <row r="3" spans="1:6" ht="27" thickTop="1" x14ac:dyDescent="0.4">
      <c r="B3" s="43"/>
      <c r="C3" s="512" t="s">
        <v>107</v>
      </c>
      <c r="D3" s="513"/>
      <c r="E3" s="42"/>
      <c r="F3" s="177" t="s">
        <v>273</v>
      </c>
    </row>
    <row r="4" spans="1:6" ht="16.5" thickBot="1" x14ac:dyDescent="0.3">
      <c r="A4" s="1"/>
      <c r="B4" s="33"/>
      <c r="C4" s="40"/>
      <c r="D4" s="35"/>
      <c r="E4" s="29"/>
      <c r="F4" s="229"/>
    </row>
    <row r="5" spans="1:6" ht="16.5" thickTop="1" x14ac:dyDescent="0.25">
      <c r="A5" s="1"/>
      <c r="B5" s="34"/>
      <c r="C5" s="44" t="s">
        <v>25</v>
      </c>
      <c r="D5" s="45" t="s">
        <v>0</v>
      </c>
      <c r="E5" s="36"/>
    </row>
    <row r="6" spans="1:6" ht="15" x14ac:dyDescent="0.2">
      <c r="A6" s="1"/>
      <c r="B6" s="2"/>
      <c r="C6" s="46"/>
      <c r="D6" s="48"/>
      <c r="E6" s="29"/>
    </row>
    <row r="7" spans="1:6" ht="15" x14ac:dyDescent="0.2">
      <c r="A7" s="1"/>
      <c r="B7" s="2"/>
      <c r="C7" s="46"/>
      <c r="D7" s="48"/>
      <c r="E7" s="29"/>
    </row>
    <row r="8" spans="1:6" ht="15" x14ac:dyDescent="0.2">
      <c r="A8" s="1"/>
      <c r="B8" s="2"/>
      <c r="C8" s="46"/>
      <c r="D8" s="48"/>
      <c r="E8" s="29"/>
    </row>
    <row r="9" spans="1:6" ht="15" x14ac:dyDescent="0.2">
      <c r="A9" s="1"/>
      <c r="B9" s="2"/>
      <c r="C9" s="46"/>
      <c r="D9" s="48"/>
      <c r="E9" s="29"/>
    </row>
    <row r="10" spans="1:6" ht="15" x14ac:dyDescent="0.2">
      <c r="A10" s="1"/>
      <c r="B10" s="2"/>
      <c r="C10" s="46"/>
      <c r="D10" s="48"/>
      <c r="E10" s="29"/>
    </row>
    <row r="11" spans="1:6" ht="15" x14ac:dyDescent="0.2">
      <c r="A11" s="1"/>
      <c r="B11" s="2"/>
      <c r="C11" s="46"/>
      <c r="D11" s="48"/>
      <c r="E11" s="29"/>
    </row>
    <row r="12" spans="1:6" ht="15" x14ac:dyDescent="0.2">
      <c r="A12" s="1"/>
      <c r="B12" s="2"/>
      <c r="C12" s="46"/>
      <c r="D12" s="48"/>
      <c r="E12" s="29"/>
    </row>
    <row r="13" spans="1:6" ht="15" x14ac:dyDescent="0.2">
      <c r="A13" s="1"/>
      <c r="B13" s="2"/>
      <c r="C13" s="46"/>
      <c r="D13" s="48"/>
      <c r="E13" s="29"/>
    </row>
    <row r="14" spans="1:6" ht="15" x14ac:dyDescent="0.2">
      <c r="A14" s="1"/>
      <c r="B14" s="2"/>
      <c r="C14" s="46"/>
      <c r="D14" s="48"/>
      <c r="E14" s="29"/>
    </row>
    <row r="15" spans="1:6" ht="15" x14ac:dyDescent="0.2">
      <c r="A15" s="1"/>
      <c r="B15" s="2"/>
      <c r="C15" s="46"/>
      <c r="D15" s="48"/>
      <c r="E15" s="29"/>
    </row>
    <row r="16" spans="1:6" ht="15" x14ac:dyDescent="0.2">
      <c r="A16" s="1"/>
      <c r="B16" s="2"/>
      <c r="C16" s="46"/>
      <c r="D16" s="48"/>
      <c r="E16" s="29"/>
    </row>
    <row r="17" spans="1:5" ht="15" x14ac:dyDescent="0.2">
      <c r="A17" s="1"/>
      <c r="B17" s="2"/>
      <c r="C17" s="46"/>
      <c r="D17" s="48"/>
      <c r="E17" s="29"/>
    </row>
    <row r="18" spans="1:5" ht="15" x14ac:dyDescent="0.2">
      <c r="A18" s="1"/>
      <c r="B18" s="2"/>
      <c r="C18" s="46"/>
      <c r="D18" s="48"/>
      <c r="E18" s="29"/>
    </row>
    <row r="19" spans="1:5" ht="15" x14ac:dyDescent="0.2">
      <c r="A19" s="1"/>
      <c r="B19" s="2"/>
      <c r="C19" s="46"/>
      <c r="D19" s="48"/>
      <c r="E19" s="29"/>
    </row>
    <row r="20" spans="1:5" ht="15" x14ac:dyDescent="0.2">
      <c r="A20" s="1"/>
      <c r="B20" s="2"/>
      <c r="C20" s="46"/>
      <c r="D20" s="48"/>
      <c r="E20" s="29"/>
    </row>
    <row r="21" spans="1:5" ht="15" x14ac:dyDescent="0.2">
      <c r="A21" s="1"/>
      <c r="B21" s="2"/>
      <c r="C21" s="46"/>
      <c r="D21" s="48"/>
      <c r="E21" s="29"/>
    </row>
    <row r="22" spans="1:5" ht="15" x14ac:dyDescent="0.2">
      <c r="A22" s="1"/>
      <c r="B22" s="2"/>
      <c r="C22" s="46"/>
      <c r="D22" s="48"/>
      <c r="E22" s="29"/>
    </row>
    <row r="23" spans="1:5" ht="15" x14ac:dyDescent="0.2">
      <c r="A23" s="1"/>
      <c r="B23" s="2"/>
      <c r="C23" s="46"/>
      <c r="D23" s="48"/>
      <c r="E23" s="29"/>
    </row>
    <row r="24" spans="1:5" ht="15" x14ac:dyDescent="0.2">
      <c r="A24" s="1"/>
      <c r="B24" s="2"/>
      <c r="C24" s="46"/>
      <c r="D24" s="48"/>
      <c r="E24" s="29"/>
    </row>
    <row r="25" spans="1:5" ht="15" x14ac:dyDescent="0.2">
      <c r="A25" s="1"/>
      <c r="B25" s="2"/>
      <c r="C25" s="46"/>
      <c r="D25" s="48"/>
      <c r="E25" s="29"/>
    </row>
    <row r="26" spans="1:5" ht="15" x14ac:dyDescent="0.2">
      <c r="A26" s="1"/>
      <c r="B26" s="2"/>
      <c r="C26" s="46"/>
      <c r="D26" s="48"/>
      <c r="E26" s="29"/>
    </row>
    <row r="27" spans="1:5" ht="15" x14ac:dyDescent="0.2">
      <c r="A27" s="1"/>
      <c r="B27" s="2"/>
      <c r="C27" s="46"/>
      <c r="D27" s="48"/>
      <c r="E27" s="29"/>
    </row>
    <row r="28" spans="1:5" ht="15" x14ac:dyDescent="0.2">
      <c r="A28" s="1"/>
      <c r="B28" s="2"/>
      <c r="C28" s="46"/>
      <c r="D28" s="48"/>
      <c r="E28" s="29"/>
    </row>
    <row r="29" spans="1:5" ht="15" x14ac:dyDescent="0.2">
      <c r="A29" s="1"/>
      <c r="B29" s="2"/>
      <c r="C29" s="46"/>
      <c r="D29" s="48"/>
      <c r="E29" s="29"/>
    </row>
    <row r="30" spans="1:5" ht="15" x14ac:dyDescent="0.2">
      <c r="A30" s="1"/>
      <c r="B30" s="2"/>
      <c r="C30" s="46"/>
      <c r="D30" s="48"/>
      <c r="E30" s="29"/>
    </row>
    <row r="31" spans="1:5" ht="15" x14ac:dyDescent="0.2">
      <c r="A31" s="1"/>
      <c r="B31" s="2"/>
      <c r="C31" s="46"/>
      <c r="D31" s="48"/>
      <c r="E31" s="29"/>
    </row>
    <row r="32" spans="1:5" ht="15" x14ac:dyDescent="0.2">
      <c r="A32" s="1"/>
      <c r="B32" s="2"/>
      <c r="C32" s="46"/>
      <c r="D32" s="48"/>
      <c r="E32" s="29"/>
    </row>
    <row r="33" spans="1:7" ht="15" x14ac:dyDescent="0.2">
      <c r="A33" s="1"/>
      <c r="B33" s="2"/>
      <c r="C33" s="46"/>
      <c r="D33" s="48"/>
      <c r="E33" s="29"/>
    </row>
    <row r="34" spans="1:7" ht="15" x14ac:dyDescent="0.2">
      <c r="A34" s="1"/>
      <c r="B34" s="2"/>
      <c r="C34" s="46"/>
      <c r="D34" s="48"/>
      <c r="E34" s="29"/>
    </row>
    <row r="35" spans="1:7" ht="15" x14ac:dyDescent="0.2">
      <c r="A35" s="1"/>
      <c r="B35" s="2"/>
      <c r="C35" s="46"/>
      <c r="D35" s="48"/>
      <c r="E35" s="29"/>
    </row>
    <row r="36" spans="1:7" ht="15" x14ac:dyDescent="0.2">
      <c r="A36" s="1"/>
      <c r="B36" s="2"/>
      <c r="C36" s="46"/>
      <c r="D36" s="48"/>
      <c r="E36" s="29"/>
    </row>
    <row r="37" spans="1:7" ht="15" x14ac:dyDescent="0.2">
      <c r="A37" s="1"/>
      <c r="B37" s="2"/>
      <c r="C37" s="46"/>
      <c r="D37" s="48"/>
      <c r="E37" s="29"/>
    </row>
    <row r="38" spans="1:7" ht="15" x14ac:dyDescent="0.2">
      <c r="A38" s="1"/>
      <c r="B38" s="2"/>
      <c r="C38" s="46"/>
      <c r="D38" s="48"/>
      <c r="E38" s="29"/>
    </row>
    <row r="39" spans="1:7" ht="15" x14ac:dyDescent="0.2">
      <c r="A39" s="1"/>
      <c r="B39" s="2"/>
      <c r="C39" s="46"/>
      <c r="D39" s="48"/>
      <c r="E39" s="29"/>
    </row>
    <row r="40" spans="1:7" ht="15" x14ac:dyDescent="0.2">
      <c r="A40" s="1"/>
      <c r="B40" s="2"/>
      <c r="C40" s="46"/>
      <c r="D40" s="48"/>
      <c r="E40" s="29"/>
    </row>
    <row r="41" spans="1:7" ht="15" x14ac:dyDescent="0.2">
      <c r="A41" s="1"/>
      <c r="B41" s="2"/>
      <c r="C41" s="46"/>
      <c r="D41" s="48"/>
      <c r="E41" s="29"/>
    </row>
    <row r="42" spans="1:7" ht="15" x14ac:dyDescent="0.2">
      <c r="A42" s="1"/>
      <c r="B42" s="2"/>
      <c r="C42" s="46"/>
      <c r="D42" s="48"/>
      <c r="E42" s="29"/>
    </row>
    <row r="43" spans="1:7" ht="15" x14ac:dyDescent="0.2">
      <c r="A43" s="1"/>
      <c r="B43" s="2"/>
      <c r="C43" s="46"/>
      <c r="D43" s="48"/>
      <c r="E43" s="29"/>
    </row>
    <row r="44" spans="1:7" ht="15" x14ac:dyDescent="0.2">
      <c r="A44" s="1"/>
      <c r="B44" s="2"/>
      <c r="C44" s="46"/>
      <c r="D44" s="48"/>
      <c r="E44" s="29"/>
    </row>
    <row r="45" spans="1:7" ht="15" x14ac:dyDescent="0.2">
      <c r="A45" s="1"/>
      <c r="B45" s="2"/>
      <c r="C45" s="47"/>
      <c r="D45" s="49"/>
      <c r="E45" s="29"/>
    </row>
    <row r="46" spans="1:7" ht="15.75" thickBot="1" x14ac:dyDescent="0.25">
      <c r="A46" s="1"/>
      <c r="B46" s="5"/>
      <c r="C46" s="41"/>
      <c r="D46" s="28"/>
      <c r="E46" s="6"/>
    </row>
    <row r="47" spans="1:7" ht="15.75" thickTop="1" x14ac:dyDescent="0.2">
      <c r="A47" s="1"/>
      <c r="B47" s="511" t="s">
        <v>549</v>
      </c>
      <c r="C47" s="511"/>
      <c r="D47" s="511"/>
      <c r="E47" s="511"/>
    </row>
    <row r="48" spans="1:7" ht="15.75" x14ac:dyDescent="0.25">
      <c r="B48" s="510"/>
      <c r="C48" s="510"/>
      <c r="D48" s="510"/>
      <c r="E48" s="510"/>
      <c r="F48" s="510"/>
      <c r="G48" s="510"/>
    </row>
  </sheetData>
  <sheetProtection algorithmName="SHA-512" hashValue="sbaXR3eYg2ODWWvJ5PV9Oyja1miB6/8jajZrKZDpzxuE7SA1nRwJUAwAjr3yiyfmyGoBf7AZ3iHB95UEEKk/dQ==" saltValue="2pyntGDKr9Z3IQOAFjq+cA==" spinCount="100000" sheet="1" objects="1" scenarios="1" selectLockedCells="1"/>
  <sortState xmlns:xlrd2="http://schemas.microsoft.com/office/spreadsheetml/2017/richdata2" ref="C6:D45">
    <sortCondition ref="C6"/>
  </sortState>
  <mergeCells count="3">
    <mergeCell ref="C3:D3"/>
    <mergeCell ref="B47:E47"/>
    <mergeCell ref="B48:G48"/>
  </mergeCells>
  <phoneticPr fontId="12" type="noConversion"/>
  <conditionalFormatting sqref="C6:D45">
    <cfRule type="expression" dxfId="31" priority="1" stopIfTrue="1">
      <formula>IF($C6=3,1,0)</formula>
    </cfRule>
    <cfRule type="expression" dxfId="30" priority="2" stopIfTrue="1">
      <formula>IF($C6=2,1,0)</formula>
    </cfRule>
    <cfRule type="expression" dxfId="29" priority="3" stopIfTrue="1">
      <formula>IF($C6=1,1,0)</formula>
    </cfRule>
    <cfRule type="expression" priority="4" stopIfTrue="1">
      <formula>IF($F$4="",1,0)</formula>
    </cfRule>
    <cfRule type="expression" dxfId="28" priority="5">
      <formula>IF(SEARCH($F$4,$D6)&gt;0,1,0)</formula>
    </cfRule>
  </conditionalFormatting>
  <dataValidations count="2">
    <dataValidation allowBlank="1" sqref="D6:D45" xr:uid="{00000000-0002-0000-1500-000000000000}"/>
    <dataValidation type="list" showInputMessage="1" showErrorMessage="1" sqref="F4" xr:uid="{00000000-0002-0000-1500-000001000000}">
      <formula1>Clubs</formula1>
    </dataValidation>
  </dataValidations>
  <printOptions horizontalCentered="1" verticalCentered="1"/>
  <pageMargins left="0.19685039370078741" right="0.19685039370078741" top="0.59055118110236227" bottom="0.59055118110236227" header="0.39370078740157483" footer="0.39370078740157483"/>
  <pageSetup paperSize="9" orientation="portrait" r:id="rId1"/>
  <headerFooter alignWithMargins="0">
    <oddHeader>&amp;L&amp;A&amp;R&amp;D  &amp;T</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48"/>
  <sheetViews>
    <sheetView zoomScale="75" zoomScaleNormal="75" workbookViewId="0">
      <selection activeCell="F4" sqref="F4"/>
    </sheetView>
  </sheetViews>
  <sheetFormatPr defaultColWidth="9.140625" defaultRowHeight="12.75" x14ac:dyDescent="0.2"/>
  <cols>
    <col min="2" max="2" width="4.85546875" customWidth="1"/>
    <col min="3" max="3" width="15.85546875" customWidth="1"/>
    <col min="4" max="4" width="50.7109375" customWidth="1"/>
    <col min="5" max="5" width="12.5703125" customWidth="1"/>
    <col min="6" max="6" width="18.28515625" customWidth="1"/>
  </cols>
  <sheetData>
    <row r="1" spans="1:6" s="1" customFormat="1" ht="15.75" thickBot="1" x14ac:dyDescent="0.25"/>
    <row r="2" spans="1:6" s="1" customFormat="1" ht="16.5" thickTop="1" thickBot="1" x14ac:dyDescent="0.25">
      <c r="B2" s="26"/>
      <c r="C2" s="39"/>
      <c r="D2" s="32"/>
      <c r="E2" s="31"/>
    </row>
    <row r="3" spans="1:6" ht="27" thickTop="1" x14ac:dyDescent="0.4">
      <c r="B3" s="43"/>
      <c r="C3" s="512" t="s">
        <v>341</v>
      </c>
      <c r="D3" s="513"/>
      <c r="E3" s="42"/>
      <c r="F3" s="177" t="s">
        <v>273</v>
      </c>
    </row>
    <row r="4" spans="1:6" ht="16.5" thickBot="1" x14ac:dyDescent="0.3">
      <c r="A4" s="1"/>
      <c r="B4" s="33"/>
      <c r="C4" s="40"/>
      <c r="D4" s="35"/>
      <c r="E4" s="29"/>
      <c r="F4" s="229"/>
    </row>
    <row r="5" spans="1:6" ht="16.5" thickTop="1" x14ac:dyDescent="0.25">
      <c r="A5" s="1"/>
      <c r="B5" s="34"/>
      <c r="C5" s="44" t="s">
        <v>25</v>
      </c>
      <c r="D5" s="45" t="s">
        <v>0</v>
      </c>
      <c r="E5" s="36"/>
    </row>
    <row r="6" spans="1:6" ht="15" x14ac:dyDescent="0.2">
      <c r="A6" s="1"/>
      <c r="B6" s="2"/>
      <c r="C6" s="46"/>
      <c r="D6" s="48"/>
      <c r="E6" s="29"/>
    </row>
    <row r="7" spans="1:6" ht="15" x14ac:dyDescent="0.2">
      <c r="A7" s="1"/>
      <c r="B7" s="2"/>
      <c r="C7" s="46"/>
      <c r="D7" s="48"/>
      <c r="E7" s="29"/>
    </row>
    <row r="8" spans="1:6" ht="15" x14ac:dyDescent="0.2">
      <c r="A8" s="1"/>
      <c r="B8" s="2"/>
      <c r="C8" s="46"/>
      <c r="D8" s="48"/>
      <c r="E8" s="29"/>
    </row>
    <row r="9" spans="1:6" ht="15" x14ac:dyDescent="0.2">
      <c r="A9" s="1"/>
      <c r="B9" s="2"/>
      <c r="C9" s="46"/>
      <c r="D9" s="48"/>
      <c r="E9" s="29"/>
    </row>
    <row r="10" spans="1:6" ht="15" x14ac:dyDescent="0.2">
      <c r="A10" s="1"/>
      <c r="B10" s="2"/>
      <c r="C10" s="46"/>
      <c r="D10" s="48"/>
      <c r="E10" s="29"/>
    </row>
    <row r="11" spans="1:6" ht="15" x14ac:dyDescent="0.2">
      <c r="A11" s="1"/>
      <c r="B11" s="2"/>
      <c r="C11" s="46"/>
      <c r="D11" s="48"/>
      <c r="E11" s="29"/>
    </row>
    <row r="12" spans="1:6" ht="15" x14ac:dyDescent="0.2">
      <c r="A12" s="1"/>
      <c r="B12" s="2"/>
      <c r="C12" s="46"/>
      <c r="D12" s="48"/>
      <c r="E12" s="29"/>
    </row>
    <row r="13" spans="1:6" ht="15" x14ac:dyDescent="0.2">
      <c r="A13" s="1"/>
      <c r="B13" s="2"/>
      <c r="C13" s="46"/>
      <c r="D13" s="48"/>
      <c r="E13" s="29"/>
    </row>
    <row r="14" spans="1:6" ht="15" x14ac:dyDescent="0.2">
      <c r="A14" s="1"/>
      <c r="B14" s="2"/>
      <c r="C14" s="46"/>
      <c r="D14" s="48"/>
      <c r="E14" s="29"/>
    </row>
    <row r="15" spans="1:6" ht="15" x14ac:dyDescent="0.2">
      <c r="A15" s="1"/>
      <c r="B15" s="2"/>
      <c r="C15" s="46"/>
      <c r="D15" s="48"/>
      <c r="E15" s="29"/>
    </row>
    <row r="16" spans="1:6" ht="15" x14ac:dyDescent="0.2">
      <c r="A16" s="1"/>
      <c r="B16" s="2"/>
      <c r="C16" s="46"/>
      <c r="D16" s="48"/>
      <c r="E16" s="29"/>
    </row>
    <row r="17" spans="1:5" ht="15" x14ac:dyDescent="0.2">
      <c r="A17" s="1"/>
      <c r="B17" s="2"/>
      <c r="C17" s="46"/>
      <c r="D17" s="48"/>
      <c r="E17" s="29"/>
    </row>
    <row r="18" spans="1:5" ht="15" x14ac:dyDescent="0.2">
      <c r="A18" s="1"/>
      <c r="B18" s="2"/>
      <c r="C18" s="46"/>
      <c r="D18" s="48"/>
      <c r="E18" s="29"/>
    </row>
    <row r="19" spans="1:5" ht="15" x14ac:dyDescent="0.2">
      <c r="A19" s="1"/>
      <c r="B19" s="2"/>
      <c r="C19" s="46"/>
      <c r="D19" s="48"/>
      <c r="E19" s="29"/>
    </row>
    <row r="20" spans="1:5" ht="15" x14ac:dyDescent="0.2">
      <c r="A20" s="1"/>
      <c r="B20" s="2"/>
      <c r="C20" s="46"/>
      <c r="D20" s="48"/>
      <c r="E20" s="29"/>
    </row>
    <row r="21" spans="1:5" ht="15" x14ac:dyDescent="0.2">
      <c r="A21" s="1"/>
      <c r="B21" s="2"/>
      <c r="C21" s="46"/>
      <c r="D21" s="48"/>
      <c r="E21" s="29"/>
    </row>
    <row r="22" spans="1:5" ht="15" x14ac:dyDescent="0.2">
      <c r="A22" s="1"/>
      <c r="B22" s="2"/>
      <c r="C22" s="46"/>
      <c r="D22" s="48"/>
      <c r="E22" s="29"/>
    </row>
    <row r="23" spans="1:5" ht="15" x14ac:dyDescent="0.2">
      <c r="A23" s="1"/>
      <c r="B23" s="2"/>
      <c r="C23" s="46"/>
      <c r="D23" s="48"/>
      <c r="E23" s="29"/>
    </row>
    <row r="24" spans="1:5" ht="15" x14ac:dyDescent="0.2">
      <c r="A24" s="1"/>
      <c r="B24" s="2"/>
      <c r="C24" s="46"/>
      <c r="D24" s="48"/>
      <c r="E24" s="29"/>
    </row>
    <row r="25" spans="1:5" ht="15" x14ac:dyDescent="0.2">
      <c r="A25" s="1"/>
      <c r="B25" s="2"/>
      <c r="C25" s="46"/>
      <c r="D25" s="48"/>
      <c r="E25" s="29"/>
    </row>
    <row r="26" spans="1:5" ht="15" x14ac:dyDescent="0.2">
      <c r="A26" s="1"/>
      <c r="B26" s="2"/>
      <c r="C26" s="46"/>
      <c r="D26" s="48"/>
      <c r="E26" s="29"/>
    </row>
    <row r="27" spans="1:5" ht="15" x14ac:dyDescent="0.2">
      <c r="A27" s="1"/>
      <c r="B27" s="2"/>
      <c r="C27" s="46"/>
      <c r="D27" s="48"/>
      <c r="E27" s="29"/>
    </row>
    <row r="28" spans="1:5" ht="15" x14ac:dyDescent="0.2">
      <c r="A28" s="1"/>
      <c r="B28" s="2"/>
      <c r="C28" s="46"/>
      <c r="D28" s="48"/>
      <c r="E28" s="29"/>
    </row>
    <row r="29" spans="1:5" ht="15" x14ac:dyDescent="0.2">
      <c r="A29" s="1"/>
      <c r="B29" s="2"/>
      <c r="C29" s="46"/>
      <c r="D29" s="48"/>
      <c r="E29" s="29"/>
    </row>
    <row r="30" spans="1:5" ht="15" x14ac:dyDescent="0.2">
      <c r="A30" s="1"/>
      <c r="B30" s="2"/>
      <c r="C30" s="46"/>
      <c r="D30" s="48"/>
      <c r="E30" s="29"/>
    </row>
    <row r="31" spans="1:5" ht="15" x14ac:dyDescent="0.2">
      <c r="A31" s="1"/>
      <c r="B31" s="2"/>
      <c r="C31" s="46"/>
      <c r="D31" s="48"/>
      <c r="E31" s="29"/>
    </row>
    <row r="32" spans="1:5" ht="15" x14ac:dyDescent="0.2">
      <c r="A32" s="1"/>
      <c r="B32" s="2"/>
      <c r="C32" s="46"/>
      <c r="D32" s="48"/>
      <c r="E32" s="29"/>
    </row>
    <row r="33" spans="1:7" ht="15" x14ac:dyDescent="0.2">
      <c r="A33" s="1"/>
      <c r="B33" s="2"/>
      <c r="C33" s="46"/>
      <c r="D33" s="48"/>
      <c r="E33" s="29"/>
    </row>
    <row r="34" spans="1:7" ht="15" x14ac:dyDescent="0.2">
      <c r="A34" s="1"/>
      <c r="B34" s="2"/>
      <c r="C34" s="46"/>
      <c r="D34" s="48"/>
      <c r="E34" s="29"/>
    </row>
    <row r="35" spans="1:7" ht="15" x14ac:dyDescent="0.2">
      <c r="A35" s="1"/>
      <c r="B35" s="2"/>
      <c r="C35" s="46"/>
      <c r="D35" s="48"/>
      <c r="E35" s="29"/>
    </row>
    <row r="36" spans="1:7" ht="15" x14ac:dyDescent="0.2">
      <c r="A36" s="1"/>
      <c r="B36" s="2"/>
      <c r="C36" s="46"/>
      <c r="D36" s="48"/>
      <c r="E36" s="29"/>
    </row>
    <row r="37" spans="1:7" ht="15" x14ac:dyDescent="0.2">
      <c r="A37" s="1"/>
      <c r="B37" s="2"/>
      <c r="C37" s="46"/>
      <c r="D37" s="48"/>
      <c r="E37" s="29"/>
    </row>
    <row r="38" spans="1:7" ht="15" x14ac:dyDescent="0.2">
      <c r="A38" s="1"/>
      <c r="B38" s="2"/>
      <c r="C38" s="46"/>
      <c r="D38" s="48"/>
      <c r="E38" s="29"/>
    </row>
    <row r="39" spans="1:7" ht="15" x14ac:dyDescent="0.2">
      <c r="A39" s="1"/>
      <c r="B39" s="2"/>
      <c r="C39" s="46"/>
      <c r="D39" s="48"/>
      <c r="E39" s="29"/>
    </row>
    <row r="40" spans="1:7" ht="15" x14ac:dyDescent="0.2">
      <c r="A40" s="1"/>
      <c r="B40" s="2"/>
      <c r="C40" s="46"/>
      <c r="D40" s="48"/>
      <c r="E40" s="29"/>
    </row>
    <row r="41" spans="1:7" ht="15" x14ac:dyDescent="0.2">
      <c r="A41" s="1"/>
      <c r="B41" s="2"/>
      <c r="C41" s="46"/>
      <c r="D41" s="48"/>
      <c r="E41" s="29"/>
    </row>
    <row r="42" spans="1:7" ht="15" x14ac:dyDescent="0.2">
      <c r="A42" s="1"/>
      <c r="B42" s="2"/>
      <c r="C42" s="46"/>
      <c r="D42" s="48"/>
      <c r="E42" s="29"/>
    </row>
    <row r="43" spans="1:7" ht="15" x14ac:dyDescent="0.2">
      <c r="A43" s="1"/>
      <c r="B43" s="2"/>
      <c r="C43" s="46"/>
      <c r="D43" s="48"/>
      <c r="E43" s="29"/>
    </row>
    <row r="44" spans="1:7" ht="15" x14ac:dyDescent="0.2">
      <c r="A44" s="1"/>
      <c r="B44" s="2"/>
      <c r="C44" s="46"/>
      <c r="D44" s="48"/>
      <c r="E44" s="29"/>
    </row>
    <row r="45" spans="1:7" ht="15" x14ac:dyDescent="0.2">
      <c r="A45" s="1"/>
      <c r="B45" s="2"/>
      <c r="C45" s="47"/>
      <c r="D45" s="49"/>
      <c r="E45" s="29"/>
    </row>
    <row r="46" spans="1:7" ht="15.75" thickBot="1" x14ac:dyDescent="0.25">
      <c r="A46" s="1"/>
      <c r="B46" s="5"/>
      <c r="C46" s="41"/>
      <c r="D46" s="28"/>
      <c r="E46" s="6"/>
    </row>
    <row r="47" spans="1:7" ht="15.75" thickTop="1" x14ac:dyDescent="0.2">
      <c r="A47" s="1"/>
      <c r="B47" s="511" t="s">
        <v>549</v>
      </c>
      <c r="C47" s="511"/>
      <c r="D47" s="511"/>
      <c r="E47" s="511"/>
    </row>
    <row r="48" spans="1:7" ht="15.75" x14ac:dyDescent="0.25">
      <c r="B48" s="510"/>
      <c r="C48" s="510"/>
      <c r="D48" s="510"/>
      <c r="E48" s="510"/>
      <c r="F48" s="510"/>
      <c r="G48" s="510"/>
    </row>
  </sheetData>
  <sheetProtection algorithmName="SHA-512" hashValue="HOMHAXkBICO2HTcGLrNyIeVert40HV6pXbF3mDZV562//vLumdjKCmABFPa8MBnMfO0EUHL96HcFkkc6ziG7rQ==" saltValue="8paUQwbBpiembbiydwVorw==" spinCount="100000" sheet="1" objects="1" scenarios="1" selectLockedCells="1"/>
  <sortState xmlns:xlrd2="http://schemas.microsoft.com/office/spreadsheetml/2017/richdata2" ref="C6:D45">
    <sortCondition ref="C6"/>
  </sortState>
  <mergeCells count="3">
    <mergeCell ref="C3:D3"/>
    <mergeCell ref="B47:E47"/>
    <mergeCell ref="B48:G48"/>
  </mergeCells>
  <conditionalFormatting sqref="C6:D45">
    <cfRule type="expression" dxfId="27" priority="1" stopIfTrue="1">
      <formula>IF($C6=3,1,0)</formula>
    </cfRule>
    <cfRule type="expression" dxfId="26" priority="2" stopIfTrue="1">
      <formula>IF($C6=2,1,0)</formula>
    </cfRule>
    <cfRule type="expression" dxfId="25" priority="3" stopIfTrue="1">
      <formula>IF($C6=1,1,0)</formula>
    </cfRule>
    <cfRule type="expression" priority="4" stopIfTrue="1">
      <formula>IF($F$4="",1,0)</formula>
    </cfRule>
    <cfRule type="expression" dxfId="24" priority="5">
      <formula>IF(SEARCH($F$4,$D6)&gt;0,1,0)</formula>
    </cfRule>
  </conditionalFormatting>
  <dataValidations count="2">
    <dataValidation type="list" showInputMessage="1" showErrorMessage="1" sqref="F4" xr:uid="{00000000-0002-0000-1600-000000000000}">
      <formula1>Clubs</formula1>
    </dataValidation>
    <dataValidation allowBlank="1" sqref="D6:D45" xr:uid="{00000000-0002-0000-1600-000001000000}"/>
  </dataValidations>
  <printOptions horizontalCentered="1" verticalCentered="1"/>
  <pageMargins left="0.19685039370078741" right="0.19685039370078741" top="0.59055118110236227" bottom="0.59055118110236227" header="0.39370078740157483" footer="0.39370078740157483"/>
  <pageSetup paperSize="9" orientation="portrait" horizontalDpi="200" verticalDpi="200" r:id="rId1"/>
  <headerFooter alignWithMargins="0">
    <oddHeader>&amp;L&amp;A&amp;R&amp;D  &amp;T</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pageSetUpPr fitToPage="1"/>
  </sheetPr>
  <dimension ref="B1:AR58"/>
  <sheetViews>
    <sheetView tabSelected="1" zoomScale="70" zoomScaleNormal="70" workbookViewId="0">
      <selection activeCell="B4" sqref="B4:C4"/>
    </sheetView>
  </sheetViews>
  <sheetFormatPr defaultColWidth="9.140625" defaultRowHeight="15" x14ac:dyDescent="0.2"/>
  <cols>
    <col min="1" max="1" width="6.7109375" style="95" customWidth="1"/>
    <col min="2" max="2" width="6.5703125" style="95" customWidth="1"/>
    <col min="3" max="3" width="10.140625" style="95" customWidth="1"/>
    <col min="4" max="4" width="41.7109375" style="95" bestFit="1" customWidth="1"/>
    <col min="5" max="5" width="7.42578125" style="95" customWidth="1"/>
    <col min="6" max="6" width="7.42578125" style="95" hidden="1" customWidth="1"/>
    <col min="7" max="7" width="6.5703125" style="95" hidden="1" customWidth="1"/>
    <col min="8" max="8" width="8.5703125" style="95" hidden="1" customWidth="1"/>
    <col min="9" max="9" width="20.85546875" style="95" customWidth="1"/>
    <col min="10" max="10" width="7.42578125" style="95" hidden="1" customWidth="1"/>
    <col min="11" max="11" width="6.5703125" style="95" hidden="1" customWidth="1"/>
    <col min="12" max="12" width="8.5703125" style="95" hidden="1" customWidth="1"/>
    <col min="13" max="13" width="20.85546875" style="95" customWidth="1"/>
    <col min="14" max="14" width="7.42578125" style="95" hidden="1" customWidth="1"/>
    <col min="15" max="15" width="6.5703125" style="95" hidden="1" customWidth="1"/>
    <col min="16" max="16" width="8.5703125" style="95" hidden="1" customWidth="1"/>
    <col min="17" max="17" width="20.85546875" style="95" customWidth="1"/>
    <col min="18" max="18" width="7.42578125" style="95" hidden="1" customWidth="1"/>
    <col min="19" max="19" width="6.5703125" style="95" hidden="1" customWidth="1"/>
    <col min="20" max="20" width="8.5703125" style="95" hidden="1" customWidth="1"/>
    <col min="21" max="21" width="20.85546875" style="95" customWidth="1"/>
    <col min="22" max="22" width="7.42578125" style="95" hidden="1" customWidth="1"/>
    <col min="23" max="23" width="6.5703125" style="95" hidden="1" customWidth="1"/>
    <col min="24" max="24" width="8.5703125" style="95" hidden="1" customWidth="1"/>
    <col min="25" max="25" width="20.85546875" style="95" customWidth="1"/>
    <col min="26" max="26" width="7.42578125" style="95" hidden="1" customWidth="1"/>
    <col min="27" max="27" width="6.5703125" style="95" hidden="1" customWidth="1"/>
    <col min="28" max="28" width="8.5703125" style="95" hidden="1" customWidth="1"/>
    <col min="29" max="29" width="20.85546875" style="95" customWidth="1"/>
    <col min="30" max="30" width="7.42578125" style="95" hidden="1" customWidth="1"/>
    <col min="31" max="31" width="6.5703125" style="95" hidden="1" customWidth="1"/>
    <col min="32" max="32" width="8.5703125" style="95" hidden="1" customWidth="1"/>
    <col min="33" max="33" width="20.85546875" style="95" customWidth="1"/>
    <col min="34" max="34" width="7.42578125" style="95" hidden="1" customWidth="1"/>
    <col min="35" max="35" width="6.5703125" style="95" hidden="1" customWidth="1"/>
    <col min="36" max="36" width="8.5703125" style="95" hidden="1" customWidth="1"/>
    <col min="37" max="37" width="20.85546875" style="95" customWidth="1"/>
    <col min="38" max="38" width="22" style="95" customWidth="1"/>
    <col min="39" max="39" width="19.42578125" style="95" customWidth="1"/>
    <col min="40" max="40" width="18.42578125" style="95" customWidth="1"/>
    <col min="41" max="43" width="9.140625" style="95"/>
    <col min="44" max="44" width="9.140625" style="95" customWidth="1"/>
    <col min="45" max="16384" width="9.140625" style="95"/>
  </cols>
  <sheetData>
    <row r="1" spans="2:44" ht="14.25" customHeight="1" thickBot="1" x14ac:dyDescent="0.25"/>
    <row r="2" spans="2:44" ht="15.75" customHeight="1" thickTop="1" thickBot="1" x14ac:dyDescent="0.3">
      <c r="B2" s="100"/>
      <c r="C2" s="101"/>
      <c r="D2" s="102"/>
      <c r="E2" s="101"/>
      <c r="F2" s="101"/>
      <c r="G2" s="101"/>
      <c r="H2" s="101"/>
      <c r="I2" s="190" t="s">
        <v>24</v>
      </c>
      <c r="J2" s="101"/>
      <c r="K2" s="101"/>
      <c r="L2" s="101"/>
      <c r="M2" s="191" t="s">
        <v>24</v>
      </c>
      <c r="N2" s="101"/>
      <c r="O2" s="101"/>
      <c r="P2" s="101"/>
      <c r="Q2" s="191" t="s">
        <v>24</v>
      </c>
      <c r="R2" s="101"/>
      <c r="S2" s="101"/>
      <c r="T2" s="101"/>
      <c r="U2" s="191" t="s">
        <v>24</v>
      </c>
      <c r="V2" s="101"/>
      <c r="W2" s="101"/>
      <c r="X2" s="101"/>
      <c r="Y2" s="191" t="s">
        <v>24</v>
      </c>
      <c r="Z2" s="101"/>
      <c r="AA2" s="101"/>
      <c r="AB2" s="101"/>
      <c r="AC2" s="191" t="s">
        <v>24</v>
      </c>
      <c r="AD2" s="101"/>
      <c r="AE2" s="101"/>
      <c r="AF2" s="101"/>
      <c r="AG2" s="191" t="s">
        <v>24</v>
      </c>
      <c r="AH2" s="101"/>
      <c r="AI2" s="101"/>
      <c r="AJ2" s="101"/>
      <c r="AK2" s="210" t="s">
        <v>24</v>
      </c>
      <c r="AM2" s="330"/>
      <c r="AN2" s="330"/>
      <c r="AO2" s="330"/>
    </row>
    <row r="3" spans="2:44" ht="27" customHeight="1" thickTop="1" x14ac:dyDescent="0.4">
      <c r="B3" s="444" t="s">
        <v>273</v>
      </c>
      <c r="C3" s="526"/>
      <c r="D3" s="108" t="s">
        <v>103</v>
      </c>
      <c r="E3" s="193"/>
      <c r="F3" s="107" t="s">
        <v>406</v>
      </c>
      <c r="G3" s="278" t="s">
        <v>407</v>
      </c>
      <c r="H3" s="107" t="s">
        <v>384</v>
      </c>
      <c r="I3" s="194">
        <f>'Set UP'!S6</f>
        <v>2</v>
      </c>
      <c r="J3" s="107" t="s">
        <v>406</v>
      </c>
      <c r="K3" s="278" t="s">
        <v>407</v>
      </c>
      <c r="L3" s="107" t="s">
        <v>384</v>
      </c>
      <c r="M3" s="195">
        <f>'Set UP'!S7</f>
        <v>2</v>
      </c>
      <c r="N3" s="107" t="s">
        <v>406</v>
      </c>
      <c r="O3" s="278" t="s">
        <v>407</v>
      </c>
      <c r="P3" s="107" t="s">
        <v>384</v>
      </c>
      <c r="Q3" s="195">
        <f>'Set UP'!S8</f>
        <v>0</v>
      </c>
      <c r="R3" s="107" t="s">
        <v>406</v>
      </c>
      <c r="S3" s="278" t="s">
        <v>407</v>
      </c>
      <c r="T3" s="107" t="s">
        <v>384</v>
      </c>
      <c r="U3" s="195">
        <f>'Set UP'!S9</f>
        <v>1</v>
      </c>
      <c r="V3" s="107" t="s">
        <v>406</v>
      </c>
      <c r="W3" s="278" t="s">
        <v>407</v>
      </c>
      <c r="X3" s="107" t="s">
        <v>384</v>
      </c>
      <c r="Y3" s="195">
        <f>'Set UP'!S10</f>
        <v>1</v>
      </c>
      <c r="Z3" s="107" t="s">
        <v>406</v>
      </c>
      <c r="AA3" s="278" t="s">
        <v>407</v>
      </c>
      <c r="AB3" s="107" t="s">
        <v>384</v>
      </c>
      <c r="AC3" s="195">
        <f>'Set UP'!S11</f>
        <v>1</v>
      </c>
      <c r="AD3" s="107" t="s">
        <v>406</v>
      </c>
      <c r="AE3" s="278" t="s">
        <v>407</v>
      </c>
      <c r="AF3" s="107" t="s">
        <v>384</v>
      </c>
      <c r="AG3" s="195">
        <f>'Set UP'!S12</f>
        <v>0</v>
      </c>
      <c r="AH3" s="107" t="s">
        <v>406</v>
      </c>
      <c r="AI3" s="278" t="s">
        <v>407</v>
      </c>
      <c r="AJ3" s="107" t="s">
        <v>384</v>
      </c>
      <c r="AK3" s="279">
        <f>'Set UP'!S13</f>
        <v>0</v>
      </c>
      <c r="AL3" s="281" t="s">
        <v>411</v>
      </c>
      <c r="AM3" s="330"/>
      <c r="AN3" s="330"/>
      <c r="AO3" s="330"/>
    </row>
    <row r="4" spans="2:44" ht="17.25" customHeight="1" x14ac:dyDescent="0.25">
      <c r="B4" s="527"/>
      <c r="C4" s="528"/>
      <c r="D4" s="115"/>
      <c r="E4" s="107"/>
      <c r="F4" s="107" t="str">
        <f>IF(COUNT(G7:G54)=0,"",MIN(G7:G54))</f>
        <v/>
      </c>
      <c r="G4" s="115" t="str">
        <f>IF(COUNT(G7:G54)=0,"",MAX(G7:G54))</f>
        <v/>
      </c>
      <c r="H4" s="107" t="str">
        <f>IF(F4="","",(1000-'Set UP'!$R15)/(G4-F4))</f>
        <v/>
      </c>
      <c r="I4" s="107"/>
      <c r="J4" s="107" t="str">
        <f>IF(COUNT(K7:K54)=0,"",MIN(K7:K54))</f>
        <v/>
      </c>
      <c r="K4" s="115" t="str">
        <f>IF(COUNT(K7:K54)=0,"",MAX(K7:K54))</f>
        <v/>
      </c>
      <c r="L4" s="107" t="str">
        <f>IF(J4="","",(1000-'Set UP'!$R15)/(K4-J4))</f>
        <v/>
      </c>
      <c r="M4" s="115"/>
      <c r="N4" s="107" t="str">
        <f>IF(COUNT(O7:O54)=0,"",MIN(O7:O54))</f>
        <v/>
      </c>
      <c r="O4" s="115" t="str">
        <f>IF(COUNT(O7:O54)=0,"",MAX(O7:O54))</f>
        <v/>
      </c>
      <c r="P4" s="107" t="str">
        <f>IF(N4="","",(1000-'Set UP'!$R15)/(O4-N4))</f>
        <v/>
      </c>
      <c r="Q4" s="115"/>
      <c r="R4" s="107" t="str">
        <f>IF(COUNT(S7:S54)=0,"",MIN(S7:S54))</f>
        <v/>
      </c>
      <c r="S4" s="115" t="str">
        <f>IF(COUNT(S7:S54)=0,"",MAX(S7:S54))</f>
        <v/>
      </c>
      <c r="T4" s="107" t="str">
        <f>IF(R4="","",(1000-'Set UP'!$R15)/(S4-R4))</f>
        <v/>
      </c>
      <c r="U4" s="115"/>
      <c r="V4" s="107" t="str">
        <f>IF(COUNT(W7:W54)=0,"",MIN(W7:W54))</f>
        <v/>
      </c>
      <c r="W4" s="115" t="str">
        <f>IF(COUNT(W7:W54)=0,"",MAX(W7:W54))</f>
        <v/>
      </c>
      <c r="X4" s="107" t="str">
        <f>IF(V4="","",(1000-'Set UP'!$R15)/(W4-V4))</f>
        <v/>
      </c>
      <c r="Y4" s="115"/>
      <c r="Z4" s="107" t="str">
        <f>IF(COUNT(AA7:AA54)=0,"",MIN(AA7:AA54))</f>
        <v/>
      </c>
      <c r="AA4" s="115" t="str">
        <f>IF(COUNT(AA7:AA54)=0,"",MAX(AA7:AA54))</f>
        <v/>
      </c>
      <c r="AB4" s="107" t="str">
        <f>IF(Z4="","",(1000-'Set UP'!$R15)/(AA4-Z4))</f>
        <v/>
      </c>
      <c r="AC4" s="115"/>
      <c r="AD4" s="107" t="str">
        <f>IF(COUNT(AE7:AE54)=0,"",MIN(AE7:AE54))</f>
        <v/>
      </c>
      <c r="AE4" s="115" t="str">
        <f>IF(COUNT(AE7:AE54)=0,"",MAX(AE7:AE54))</f>
        <v/>
      </c>
      <c r="AF4" s="107" t="str">
        <f>IF(AD4="","",(1000-'Set UP'!$R15)/(AE4-AD4))</f>
        <v/>
      </c>
      <c r="AG4" s="115"/>
      <c r="AH4" s="107" t="str">
        <f>IF(COUNT(AI7:AI54)=0,"",MIN(AI7:AI54))</f>
        <v/>
      </c>
      <c r="AI4" s="115" t="str">
        <f>IF(COUNT(AI7:AI54)=0,"",MAX(AI7:AI54))</f>
        <v/>
      </c>
      <c r="AJ4" s="107" t="str">
        <f>IF(AH4="","",(1000-'Set UP'!$R15)/(AI4-AH4))</f>
        <v/>
      </c>
      <c r="AK4" s="280"/>
      <c r="AL4" s="110">
        <f>SUM(I3,M3,Q3,U3,Y3,AC3,AG3,AK3)*1000</f>
        <v>7000</v>
      </c>
      <c r="AN4" s="330"/>
      <c r="AO4" s="330"/>
    </row>
    <row r="5" spans="2:44" ht="16.5" customHeight="1" x14ac:dyDescent="0.25">
      <c r="B5" s="516"/>
      <c r="C5" s="520" t="s">
        <v>96</v>
      </c>
      <c r="D5" s="515" t="s">
        <v>0</v>
      </c>
      <c r="E5" s="522" t="s">
        <v>102</v>
      </c>
      <c r="F5" s="444" t="str">
        <f>'Set UP'!Q6</f>
        <v>Wet Incident</v>
      </c>
      <c r="G5" s="541"/>
      <c r="H5" s="541"/>
      <c r="I5" s="526"/>
      <c r="J5" s="277"/>
      <c r="K5" s="277"/>
      <c r="L5" s="277"/>
      <c r="M5" s="145" t="str">
        <f>'Set UP'!Q7</f>
        <v>Dry Incident</v>
      </c>
      <c r="N5" s="277"/>
      <c r="O5" s="277"/>
      <c r="P5" s="277"/>
      <c r="Q5" s="145" t="str">
        <f>'Set UP'!Q8</f>
        <v>Extra Incident</v>
      </c>
      <c r="R5" s="277"/>
      <c r="S5" s="277"/>
      <c r="T5" s="277"/>
      <c r="U5" s="198" t="str">
        <f>'Set UP'!Q9</f>
        <v>Rope Throw</v>
      </c>
      <c r="V5" s="277"/>
      <c r="W5" s="277"/>
      <c r="X5" s="277"/>
      <c r="Y5" s="145" t="str">
        <f>'Set UP'!Q10</f>
        <v>Swim and Tow</v>
      </c>
      <c r="Z5" s="277"/>
      <c r="AA5" s="277"/>
      <c r="AB5" s="277"/>
      <c r="AC5" s="198" t="str">
        <f>'Set UP'!Q11</f>
        <v>Medley</v>
      </c>
      <c r="AD5" s="277"/>
      <c r="AE5" s="277"/>
      <c r="AF5" s="277"/>
      <c r="AG5" s="198" t="str">
        <f>'Set UP'!Q12</f>
        <v>Manikin Carry</v>
      </c>
      <c r="AH5" s="277"/>
      <c r="AI5" s="277"/>
      <c r="AJ5" s="277"/>
      <c r="AK5" s="198" t="str">
        <f>'Set UP'!Q13</f>
        <v>Obs Relay</v>
      </c>
      <c r="AL5" s="540" t="s">
        <v>671</v>
      </c>
      <c r="AM5" s="540" t="s">
        <v>386</v>
      </c>
      <c r="AN5" s="540" t="s">
        <v>519</v>
      </c>
    </row>
    <row r="6" spans="2:44" ht="15.75" x14ac:dyDescent="0.25">
      <c r="B6" s="517"/>
      <c r="C6" s="521"/>
      <c r="D6" s="466"/>
      <c r="E6" s="523"/>
      <c r="F6" s="276" t="s">
        <v>382</v>
      </c>
      <c r="G6" s="276" t="s">
        <v>383</v>
      </c>
      <c r="H6" s="276" t="s">
        <v>385</v>
      </c>
      <c r="I6" s="199" t="s">
        <v>381</v>
      </c>
      <c r="J6" s="276" t="s">
        <v>382</v>
      </c>
      <c r="K6" s="276" t="s">
        <v>383</v>
      </c>
      <c r="L6" s="276" t="s">
        <v>385</v>
      </c>
      <c r="M6" s="199" t="s">
        <v>381</v>
      </c>
      <c r="N6" s="276" t="s">
        <v>382</v>
      </c>
      <c r="O6" s="276" t="s">
        <v>383</v>
      </c>
      <c r="P6" s="276" t="s">
        <v>385</v>
      </c>
      <c r="Q6" s="199" t="s">
        <v>381</v>
      </c>
      <c r="R6" s="276" t="s">
        <v>382</v>
      </c>
      <c r="S6" s="276" t="s">
        <v>383</v>
      </c>
      <c r="T6" s="276" t="s">
        <v>385</v>
      </c>
      <c r="U6" s="199" t="s">
        <v>381</v>
      </c>
      <c r="V6" s="276" t="s">
        <v>382</v>
      </c>
      <c r="W6" s="276" t="s">
        <v>383</v>
      </c>
      <c r="X6" s="276" t="s">
        <v>385</v>
      </c>
      <c r="Y6" s="199" t="s">
        <v>381</v>
      </c>
      <c r="Z6" s="276" t="s">
        <v>382</v>
      </c>
      <c r="AA6" s="276" t="s">
        <v>383</v>
      </c>
      <c r="AB6" s="276" t="s">
        <v>385</v>
      </c>
      <c r="AC6" s="199" t="s">
        <v>381</v>
      </c>
      <c r="AD6" s="276" t="s">
        <v>382</v>
      </c>
      <c r="AE6" s="276" t="s">
        <v>383</v>
      </c>
      <c r="AF6" s="276" t="s">
        <v>385</v>
      </c>
      <c r="AG6" s="199" t="s">
        <v>381</v>
      </c>
      <c r="AH6" s="276" t="s">
        <v>382</v>
      </c>
      <c r="AI6" s="276" t="s">
        <v>383</v>
      </c>
      <c r="AJ6" s="276" t="s">
        <v>385</v>
      </c>
      <c r="AK6" s="199" t="s">
        <v>381</v>
      </c>
      <c r="AL6" s="519"/>
      <c r="AM6" s="519"/>
      <c r="AN6" s="519"/>
      <c r="AR6" s="331" t="s">
        <v>520</v>
      </c>
    </row>
    <row r="7" spans="2:44" ht="15" customHeight="1" x14ac:dyDescent="0.2">
      <c r="B7" s="106">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124" t="str">
        <f>IF('Wet Incident'!$JQ21="","",'Wet Incident'!$JQ21)</f>
        <v/>
      </c>
      <c r="G7" s="124" t="str">
        <f>IF('Wet Incident'!$JQ21="","",'Wet Incident'!$JZ21)</f>
        <v/>
      </c>
      <c r="H7" s="124">
        <f>IF(G7="",0,(G7-F$4)*H$4+'Set UP'!$R$15)</f>
        <v>0</v>
      </c>
      <c r="I7" s="200" t="str">
        <f>IF('Wet Incident'!$JQ21="","",IFERROR(F7&amp;" ( "&amp;INT(H7)&amp;" )",F7))</f>
        <v/>
      </c>
      <c r="J7" s="124" t="str">
        <f>IF('Dry Incident'!$JQ21="","",'Dry Incident'!$JQ21)</f>
        <v/>
      </c>
      <c r="K7" s="124" t="str">
        <f>IF('Dry Incident'!$JQ21="","",'Dry Incident'!$JZ21)</f>
        <v/>
      </c>
      <c r="L7" s="124">
        <f>IF(K7="",0,(K7-J$4)*L$4+'Set UP'!$R$15)</f>
        <v>0</v>
      </c>
      <c r="M7" s="200" t="str">
        <f>IF('Dry Incident'!$JQ21="","",IFERROR(J7&amp;" ( "&amp;INT(L7)&amp;" )",J7))</f>
        <v/>
      </c>
      <c r="N7" s="124" t="str">
        <f>IF('Extra Incident'!$JQ21="","",'Extra Incident'!$JQ21)</f>
        <v/>
      </c>
      <c r="O7" s="124" t="str">
        <f>IF('Extra Incident'!$JQ21="","",'Extra Incident'!$JZ21)</f>
        <v/>
      </c>
      <c r="P7" s="124">
        <f>IF(O7="",0,(O7-N$4)*P$4+'Set UP'!$R$15)</f>
        <v>0</v>
      </c>
      <c r="Q7" s="200" t="str">
        <f>IF('Extra Incident'!$JQ21="","",IFERROR(N7&amp;" ( "&amp;INT(O7)&amp;" )",N7))</f>
        <v/>
      </c>
      <c r="R7" s="124" t="str">
        <f>IF(RopeThrow!$AB7="","",RopeThrow!$AB7)</f>
        <v/>
      </c>
      <c r="S7" s="124" t="str">
        <f>IF(RopeThrow!$AB7="","",RopeThrow!$AK7)</f>
        <v/>
      </c>
      <c r="T7" s="124">
        <f>IF(S7="",0,(S7-R$4)*T$4+'Set UP'!$R$15)</f>
        <v>0</v>
      </c>
      <c r="U7" s="200" t="str">
        <f>IF(RopeThrow!$AB7="","",IFERROR(R7&amp;" ( "&amp;INT(T7)&amp;" )",R7))</f>
        <v/>
      </c>
      <c r="V7" s="124" t="str">
        <f>IF('Swim&amp;Tow'!$AB7="","",'Swim&amp;Tow'!$AB7)</f>
        <v/>
      </c>
      <c r="W7" s="124" t="str">
        <f>IF('Swim&amp;Tow'!$AB7="","",'Swim&amp;Tow'!$AK7)</f>
        <v/>
      </c>
      <c r="X7" s="124">
        <f>IF(W7="",0,(W7-V$4)*X$4+'Set UP'!$R$15)</f>
        <v>0</v>
      </c>
      <c r="Y7" s="200" t="str">
        <f>IF('Swim&amp;Tow'!$AB7="","",IFERROR(V7&amp;" ( "&amp;INT(X7)&amp;" )",V7))</f>
        <v/>
      </c>
      <c r="Z7" s="124" t="str">
        <f>IF(Medley!U7="","",Medley!$U7)</f>
        <v/>
      </c>
      <c r="AA7" s="124" t="str">
        <f>IF(Medley!Q7="","",Medley!$AD7)</f>
        <v/>
      </c>
      <c r="AB7" s="124">
        <f>IF(AA7="",0,(AA7-Z$4)*AB$4+'Set UP'!$R$15)</f>
        <v>0</v>
      </c>
      <c r="AC7" s="200" t="str">
        <f>IF(Medley!$U7="","",IFERROR(Z7&amp;" ( "&amp;INT(AB7)&amp;" )",Z7))</f>
        <v/>
      </c>
      <c r="AD7" s="124" t="str">
        <f>IF('Manikin Carry'!U7="","",'Manikin Carry'!$U7)</f>
        <v/>
      </c>
      <c r="AE7" s="124" t="str">
        <f>IF('Manikin Carry'!U7="","",'Manikin Carry'!$AD7)</f>
        <v/>
      </c>
      <c r="AF7" s="124">
        <f>IF(AE7="",0,(AE7-AD$4)*AF$4+'Set UP'!$R$15)</f>
        <v>0</v>
      </c>
      <c r="AG7" s="200" t="str">
        <f>IF('Manikin Carry'!$U7="","",IFERROR(AD7&amp;" ( "&amp;INT(AF7)&amp;" )",AD7))</f>
        <v/>
      </c>
      <c r="AH7" s="124" t="str">
        <f>IF(Obstacle!U7="","",Obstacle!$U7)</f>
        <v/>
      </c>
      <c r="AI7" s="124" t="str">
        <f>IF(Obstacle!U7="","",Obstacle!$AD7)</f>
        <v/>
      </c>
      <c r="AJ7" s="124">
        <f>IF(AI7="",0,(AI7-AH$4)*AJ$4+'Set UP'!$R$15)</f>
        <v>0</v>
      </c>
      <c r="AK7" s="200" t="str">
        <f>IF(Obstacle!$U7="","",IFERROR(AH7&amp;" ( "&amp;INT(AJ7)&amp;" )",AH7))</f>
        <v/>
      </c>
      <c r="AL7" s="127" t="str">
        <f>IF(AND(I7="",M7="",Q7="",U7="",Y7="",AC7="",AG7="",AK7=""),"",(I$3*H7+M$3*L7+AC$3*AB7+Q$3*P7+U$3*T7+Y$3*X7+AG$3*AF7+AK$3*AJ7))</f>
        <v/>
      </c>
      <c r="AM7" s="95" t="str">
        <f>IF(AL7="","",RANK(AL7,AL$7:AL$54))</f>
        <v/>
      </c>
      <c r="AN7" s="262" t="str">
        <f>IF(E7="NS",'Old Non-S Results'!O7,IF('Set UP'!K7=1,'League Result'!AN7,IF('Set UP'!K7=2,'League Result'!AP7,"")))</f>
        <v/>
      </c>
      <c r="AR7" s="95" t="str">
        <f>IFERROR(D7 &amp; " (" &amp; INT(AL7) &amp; ")","")</f>
        <v/>
      </c>
    </row>
    <row r="8" spans="2:44" ht="15" customHeight="1" x14ac:dyDescent="0.2">
      <c r="B8" s="106">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124" t="str">
        <f>IF('Wet Incident'!$JQ22="","",'Wet Incident'!$JQ22)</f>
        <v/>
      </c>
      <c r="G8" s="124" t="str">
        <f>IF('Wet Incident'!$JQ22="","",'Wet Incident'!$JZ22)</f>
        <v/>
      </c>
      <c r="H8" s="124">
        <f>IF(G8="",0,(G8-F$4)*H$4+'Set UP'!$R$15)</f>
        <v>0</v>
      </c>
      <c r="I8" s="200" t="str">
        <f>IF('Wet Incident'!$JQ22="","",IFERROR(F8&amp;" ( "&amp;INT(H8)&amp;" )",F8))</f>
        <v/>
      </c>
      <c r="J8" s="124" t="str">
        <f>IF('Dry Incident'!$JQ22="","",'Dry Incident'!$JQ22)</f>
        <v/>
      </c>
      <c r="K8" s="124" t="str">
        <f>IF('Dry Incident'!$JQ22="","",'Dry Incident'!$JZ22)</f>
        <v/>
      </c>
      <c r="L8" s="124">
        <f>IF(K8="",0,(K8-J$4)*L$4+'Set UP'!$R$15)</f>
        <v>0</v>
      </c>
      <c r="M8" s="200" t="str">
        <f>IF('Dry Incident'!$JQ22="","",IFERROR(J8&amp;" ( "&amp;INT(L8)&amp;" )",J8))</f>
        <v/>
      </c>
      <c r="N8" s="124" t="str">
        <f>IF('Extra Incident'!$JQ22="","",'Extra Incident'!$JQ22)</f>
        <v/>
      </c>
      <c r="O8" s="124" t="str">
        <f>IF('Extra Incident'!$JQ22="","",'Extra Incident'!$JZ22)</f>
        <v/>
      </c>
      <c r="P8" s="124">
        <f>IF(O8="",0,(O8-N$4)*P$4+'Set UP'!$R$15)</f>
        <v>0</v>
      </c>
      <c r="Q8" s="200" t="str">
        <f>IF('Extra Incident'!$JQ22="","",IFERROR(N8&amp;" ( "&amp;INT(O8)&amp;" )",N8))</f>
        <v/>
      </c>
      <c r="R8" s="124" t="str">
        <f>IF(RopeThrow!$AB8="","",RopeThrow!$AB8)</f>
        <v/>
      </c>
      <c r="S8" s="124" t="str">
        <f>IF(RopeThrow!$AB8="","",RopeThrow!$AK8)</f>
        <v/>
      </c>
      <c r="T8" s="124">
        <f>IF(S8="",0,(S8-R$4)*T$4+'Set UP'!$R$15)</f>
        <v>0</v>
      </c>
      <c r="U8" s="200" t="str">
        <f>IF(RopeThrow!$AB8="","",IFERROR(R8&amp;" ( "&amp;INT(T8)&amp;" )",R8))</f>
        <v/>
      </c>
      <c r="V8" s="124" t="str">
        <f>IF('Swim&amp;Tow'!$AB8="","",'Swim&amp;Tow'!$AB8)</f>
        <v/>
      </c>
      <c r="W8" s="124" t="str">
        <f>IF('Swim&amp;Tow'!$AB8="","",'Swim&amp;Tow'!$AK8)</f>
        <v/>
      </c>
      <c r="X8" s="124">
        <f>IF(W8="",0,(W8-V$4)*X$4+'Set UP'!$R$15)</f>
        <v>0</v>
      </c>
      <c r="Y8" s="200" t="str">
        <f>IF('Swim&amp;Tow'!$AB8="","",IFERROR(V8&amp;" ( "&amp;INT(X8)&amp;" )",V8))</f>
        <v/>
      </c>
      <c r="Z8" s="124" t="str">
        <f>IF(Medley!U8="","",Medley!$U8)</f>
        <v/>
      </c>
      <c r="AA8" s="124" t="str">
        <f>IF(Medley!Q8="","",Medley!$AD8)</f>
        <v/>
      </c>
      <c r="AB8" s="124">
        <f>IF(AA8="",0,(AA8-Z$4)*AB$4+'Set UP'!$R$15)</f>
        <v>0</v>
      </c>
      <c r="AC8" s="200" t="str">
        <f>IF(Medley!$U8="","",IFERROR(Z8&amp;" ( "&amp;INT(AB8)&amp;" )",Z8))</f>
        <v/>
      </c>
      <c r="AD8" s="124" t="str">
        <f>IF('Manikin Carry'!U8="","",'Manikin Carry'!$U8)</f>
        <v/>
      </c>
      <c r="AE8" s="124" t="str">
        <f>IF('Manikin Carry'!U8="","",'Manikin Carry'!$AD8)</f>
        <v/>
      </c>
      <c r="AF8" s="124">
        <f>IF(AE8="",0,(AE8-AD$4)*AF$4+'Set UP'!$R$15)</f>
        <v>0</v>
      </c>
      <c r="AG8" s="200" t="str">
        <f>IF('Manikin Carry'!$U8="","",IFERROR(AD8&amp;" ( "&amp;INT(AF8)&amp;" )",AD8))</f>
        <v/>
      </c>
      <c r="AH8" s="124" t="str">
        <f>IF(Obstacle!U8="","",Obstacle!$U8)</f>
        <v/>
      </c>
      <c r="AI8" s="124" t="str">
        <f>IF(Obstacle!U8="","",Obstacle!$AD8)</f>
        <v/>
      </c>
      <c r="AJ8" s="124">
        <f>IF(AI8="",0,(AI8-AH$4)*AJ$4+'Set UP'!$R$15)</f>
        <v>0</v>
      </c>
      <c r="AK8" s="200" t="str">
        <f>IF(Obstacle!$U8="","",IFERROR(AH8&amp;" ( "&amp;INT(AJ8)&amp;" )",AH8))</f>
        <v/>
      </c>
      <c r="AL8" s="127" t="str">
        <f t="shared" ref="AL8:AL46" si="0">IF(AND(I8="",M8="",Q8="",U8="",Y8="",AC8="",AG8="",AK8=""),"",(I$3*H8+M$3*L8+AC$3*AB8+Q$3*P8+U$3*T8+Y$3*X8+AG$3*AF8+AK$3*AJ8))</f>
        <v/>
      </c>
      <c r="AM8" s="95" t="str">
        <f t="shared" ref="AM8:AM54" si="1">IF(AL8="","",RANK(AL8,AL$7:AL$54))</f>
        <v/>
      </c>
      <c r="AN8" s="262" t="str">
        <f>IF(E8="NS",'Old Non-S Results'!O8,IF('Set UP'!K8=1,'League Result'!AN8,IF('Set UP'!K8=2,'League Result'!AP8,"")))</f>
        <v/>
      </c>
      <c r="AR8" s="95" t="str">
        <f t="shared" ref="AR8:AR46" si="2">IFERROR(D8 &amp; " (" &amp; INT(AL8) &amp; ")","")</f>
        <v/>
      </c>
    </row>
    <row r="9" spans="2:44" ht="15.75" x14ac:dyDescent="0.2">
      <c r="B9" s="106">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124" t="str">
        <f>IF('Wet Incident'!$JQ23="","",'Wet Incident'!$JQ23)</f>
        <v/>
      </c>
      <c r="G9" s="124" t="str">
        <f>IF('Wet Incident'!$JQ23="","",'Wet Incident'!$JZ23)</f>
        <v/>
      </c>
      <c r="H9" s="124">
        <f>IF(G9="",0,(G9-F$4)*H$4+'Set UP'!$R$15)</f>
        <v>0</v>
      </c>
      <c r="I9" s="200" t="str">
        <f>IF('Wet Incident'!$JQ23="","",IFERROR(F9&amp;" ( "&amp;INT(H9)&amp;" )",F9))</f>
        <v/>
      </c>
      <c r="J9" s="124" t="str">
        <f>IF('Dry Incident'!$JQ23="","",'Dry Incident'!$JQ23)</f>
        <v/>
      </c>
      <c r="K9" s="124" t="str">
        <f>IF('Dry Incident'!$JQ23="","",'Dry Incident'!$JZ23)</f>
        <v/>
      </c>
      <c r="L9" s="124">
        <f>IF(K9="",0,(K9-J$4)*L$4+'Set UP'!$R$15)</f>
        <v>0</v>
      </c>
      <c r="M9" s="200" t="str">
        <f>IF('Dry Incident'!$JQ23="","",IFERROR(J9&amp;" ( "&amp;INT(L9)&amp;" )",J9))</f>
        <v/>
      </c>
      <c r="N9" s="124" t="str">
        <f>IF('Extra Incident'!$JQ23="","",'Extra Incident'!$JQ23)</f>
        <v/>
      </c>
      <c r="O9" s="124" t="str">
        <f>IF('Extra Incident'!$JQ23="","",'Extra Incident'!$JZ23)</f>
        <v/>
      </c>
      <c r="P9" s="124">
        <f>IF(O9="",0,(O9-N$4)*P$4+'Set UP'!$R$15)</f>
        <v>0</v>
      </c>
      <c r="Q9" s="200" t="str">
        <f>IF('Extra Incident'!$JQ23="","",IFERROR(N9&amp;" ( "&amp;INT(O9)&amp;" )",N9))</f>
        <v/>
      </c>
      <c r="R9" s="124" t="str">
        <f>IF(RopeThrow!$AB9="","",RopeThrow!$AB9)</f>
        <v/>
      </c>
      <c r="S9" s="124" t="str">
        <f>IF(RopeThrow!$AB9="","",RopeThrow!$AK9)</f>
        <v/>
      </c>
      <c r="T9" s="124">
        <f>IF(S9="",0,(S9-R$4)*T$4+'Set UP'!$R$15)</f>
        <v>0</v>
      </c>
      <c r="U9" s="200" t="str">
        <f>IF(RopeThrow!$AB9="","",IFERROR(R9&amp;" ( "&amp;INT(T9)&amp;" )",R9))</f>
        <v/>
      </c>
      <c r="V9" s="124" t="str">
        <f>IF('Swim&amp;Tow'!$AB9="","",'Swim&amp;Tow'!$AB9)</f>
        <v/>
      </c>
      <c r="W9" s="124" t="str">
        <f>IF('Swim&amp;Tow'!$AB9="","",'Swim&amp;Tow'!$AK9)</f>
        <v/>
      </c>
      <c r="X9" s="124">
        <f>IF(W9="",0,(W9-V$4)*X$4+'Set UP'!$R$15)</f>
        <v>0</v>
      </c>
      <c r="Y9" s="200" t="str">
        <f>IF('Swim&amp;Tow'!$AB9="","",IFERROR(V9&amp;" ( "&amp;INT(X9)&amp;" )",V9))</f>
        <v/>
      </c>
      <c r="Z9" s="124" t="str">
        <f>IF(Medley!U9="","",Medley!$U9)</f>
        <v/>
      </c>
      <c r="AA9" s="124" t="str">
        <f>IF(Medley!Q9="","",Medley!$AD9)</f>
        <v/>
      </c>
      <c r="AB9" s="124">
        <f>IF(AA9="",0,(AA9-Z$4)*AB$4+'Set UP'!$R$15)</f>
        <v>0</v>
      </c>
      <c r="AC9" s="200" t="str">
        <f>IF(Medley!$U9="","",IFERROR(Z9&amp;" ( "&amp;INT(AB9)&amp;" )",Z9))</f>
        <v/>
      </c>
      <c r="AD9" s="124" t="str">
        <f>IF('Manikin Carry'!U9="","",'Manikin Carry'!$U9)</f>
        <v/>
      </c>
      <c r="AE9" s="124" t="str">
        <f>IF('Manikin Carry'!U9="","",'Manikin Carry'!$AD9)</f>
        <v/>
      </c>
      <c r="AF9" s="124">
        <f>IF(AE9="",0,(AE9-AD$4)*AF$4+'Set UP'!$R$15)</f>
        <v>0</v>
      </c>
      <c r="AG9" s="200" t="str">
        <f>IF('Manikin Carry'!$U9="","",IFERROR(AD9&amp;" ( "&amp;INT(AF9)&amp;" )",AD9))</f>
        <v/>
      </c>
      <c r="AH9" s="124" t="str">
        <f>IF(Obstacle!U9="","",Obstacle!$U9)</f>
        <v/>
      </c>
      <c r="AI9" s="124" t="str">
        <f>IF(Obstacle!U9="","",Obstacle!$AD9)</f>
        <v/>
      </c>
      <c r="AJ9" s="124">
        <f>IF(AI9="",0,(AI9-AH$4)*AJ$4+'Set UP'!$R$15)</f>
        <v>0</v>
      </c>
      <c r="AK9" s="200" t="str">
        <f>IF(Obstacle!$U9="","",IFERROR(AH9&amp;" ( "&amp;INT(AJ9)&amp;" )",AH9))</f>
        <v/>
      </c>
      <c r="AL9" s="127" t="str">
        <f t="shared" si="0"/>
        <v/>
      </c>
      <c r="AM9" s="95" t="str">
        <f t="shared" si="1"/>
        <v/>
      </c>
      <c r="AN9" s="262" t="str">
        <f>IF(E9="NS",'Old Non-S Results'!O9,IF('Set UP'!K9=1,'League Result'!AN9,IF('Set UP'!K9=2,'League Result'!AP9,"")))</f>
        <v/>
      </c>
      <c r="AR9" s="95" t="str">
        <f t="shared" si="2"/>
        <v/>
      </c>
    </row>
    <row r="10" spans="2:44" ht="15.75" x14ac:dyDescent="0.2">
      <c r="B10" s="106">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124" t="str">
        <f>IF('Wet Incident'!$JQ24="","",'Wet Incident'!$JQ24)</f>
        <v/>
      </c>
      <c r="G10" s="124" t="str">
        <f>IF('Wet Incident'!$JQ24="","",'Wet Incident'!$JZ24)</f>
        <v/>
      </c>
      <c r="H10" s="124">
        <f>IF(G10="",0,(G10-F$4)*H$4+'Set UP'!$R$15)</f>
        <v>0</v>
      </c>
      <c r="I10" s="200" t="str">
        <f>IF('Wet Incident'!$JQ24="","",IFERROR(F10&amp;" ( "&amp;INT(H10)&amp;" )",F10))</f>
        <v/>
      </c>
      <c r="J10" s="124" t="str">
        <f>IF('Dry Incident'!$JQ24="","",'Dry Incident'!$JQ24)</f>
        <v/>
      </c>
      <c r="K10" s="124" t="str">
        <f>IF('Dry Incident'!$JQ24="","",'Dry Incident'!$JZ24)</f>
        <v/>
      </c>
      <c r="L10" s="124">
        <f>IF(K10="",0,(K10-J$4)*L$4+'Set UP'!$R$15)</f>
        <v>0</v>
      </c>
      <c r="M10" s="200" t="str">
        <f>IF('Dry Incident'!$JQ24="","",IFERROR(J10&amp;" ( "&amp;INT(L10)&amp;" )",J10))</f>
        <v/>
      </c>
      <c r="N10" s="124" t="str">
        <f>IF('Extra Incident'!$JQ24="","",'Extra Incident'!$JQ24)</f>
        <v/>
      </c>
      <c r="O10" s="124" t="str">
        <f>IF('Extra Incident'!$JQ24="","",'Extra Incident'!$JZ24)</f>
        <v/>
      </c>
      <c r="P10" s="124">
        <f>IF(O10="",0,(O10-N$4)*P$4+'Set UP'!$R$15)</f>
        <v>0</v>
      </c>
      <c r="Q10" s="200" t="str">
        <f>IF('Extra Incident'!$JQ24="","",IFERROR(N10&amp;" ( "&amp;INT(O10)&amp;" )",N10))</f>
        <v/>
      </c>
      <c r="R10" s="124" t="str">
        <f>IF(RopeThrow!$AB10="","",RopeThrow!$AB10)</f>
        <v/>
      </c>
      <c r="S10" s="124" t="str">
        <f>IF(RopeThrow!$AB10="","",RopeThrow!$AK10)</f>
        <v/>
      </c>
      <c r="T10" s="124">
        <f>IF(S10="",0,(S10-R$4)*T$4+'Set UP'!$R$15)</f>
        <v>0</v>
      </c>
      <c r="U10" s="200" t="str">
        <f>IF(RopeThrow!$AB10="","",IFERROR(R10&amp;" ( "&amp;INT(T10)&amp;" )",R10))</f>
        <v/>
      </c>
      <c r="V10" s="124" t="str">
        <f>IF('Swim&amp;Tow'!$AB10="","",'Swim&amp;Tow'!$AB10)</f>
        <v/>
      </c>
      <c r="W10" s="124" t="str">
        <f>IF('Swim&amp;Tow'!$AB10="","",'Swim&amp;Tow'!$AK10)</f>
        <v/>
      </c>
      <c r="X10" s="124">
        <f>IF(W10="",0,(W10-V$4)*X$4+'Set UP'!$R$15)</f>
        <v>0</v>
      </c>
      <c r="Y10" s="200" t="str">
        <f>IF('Swim&amp;Tow'!$AB10="","",IFERROR(V10&amp;" ( "&amp;INT(X10)&amp;" )",V10))</f>
        <v/>
      </c>
      <c r="Z10" s="124" t="str">
        <f>IF(Medley!U10="","",Medley!$U10)</f>
        <v/>
      </c>
      <c r="AA10" s="124" t="str">
        <f>IF(Medley!Q10="","",Medley!$AD10)</f>
        <v/>
      </c>
      <c r="AB10" s="124">
        <f>IF(AA10="",0,(AA10-Z$4)*AB$4+'Set UP'!$R$15)</f>
        <v>0</v>
      </c>
      <c r="AC10" s="200" t="str">
        <f>IF(Medley!$U10="","",IFERROR(Z10&amp;" ( "&amp;INT(AB10)&amp;" )",Z10))</f>
        <v/>
      </c>
      <c r="AD10" s="124" t="str">
        <f>IF('Manikin Carry'!U10="","",'Manikin Carry'!$U10)</f>
        <v/>
      </c>
      <c r="AE10" s="124" t="str">
        <f>IF('Manikin Carry'!U10="","",'Manikin Carry'!$AD10)</f>
        <v/>
      </c>
      <c r="AF10" s="124">
        <f>IF(AE10="",0,(AE10-AD$4)*AF$4+'Set UP'!$R$15)</f>
        <v>0</v>
      </c>
      <c r="AG10" s="200" t="str">
        <f>IF('Manikin Carry'!$U10="","",IFERROR(AD10&amp;" ( "&amp;INT(AF10)&amp;" )",AD10))</f>
        <v/>
      </c>
      <c r="AH10" s="124" t="str">
        <f>IF(Obstacle!U10="","",Obstacle!$U10)</f>
        <v/>
      </c>
      <c r="AI10" s="124" t="str">
        <f>IF(Obstacle!U10="","",Obstacle!$AD10)</f>
        <v/>
      </c>
      <c r="AJ10" s="124">
        <f>IF(AI10="",0,(AI10-AH$4)*AJ$4+'Set UP'!$R$15)</f>
        <v>0</v>
      </c>
      <c r="AK10" s="200" t="str">
        <f>IF(Obstacle!$U10="","",IFERROR(AH10&amp;" ( "&amp;INT(AJ10)&amp;" )",AH10))</f>
        <v/>
      </c>
      <c r="AL10" s="127" t="str">
        <f t="shared" si="0"/>
        <v/>
      </c>
      <c r="AM10" s="95" t="str">
        <f t="shared" si="1"/>
        <v/>
      </c>
      <c r="AN10" s="262" t="str">
        <f>IF(E10="NS",'Old Non-S Results'!O10,IF('Set UP'!K10=1,'League Result'!AN10,IF('Set UP'!K10=2,'League Result'!AP10,"")))</f>
        <v/>
      </c>
      <c r="AR10" s="95" t="str">
        <f t="shared" si="2"/>
        <v/>
      </c>
    </row>
    <row r="11" spans="2:44" ht="15.75" x14ac:dyDescent="0.2">
      <c r="B11" s="106">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124" t="str">
        <f>IF('Wet Incident'!$JQ25="","",'Wet Incident'!$JQ25)</f>
        <v/>
      </c>
      <c r="G11" s="124" t="str">
        <f>IF('Wet Incident'!$JQ25="","",'Wet Incident'!$JZ25)</f>
        <v/>
      </c>
      <c r="H11" s="124">
        <f>IF(G11="",0,(G11-F$4)*H$4+'Set UP'!$R$15)</f>
        <v>0</v>
      </c>
      <c r="I11" s="200" t="str">
        <f>IF('Wet Incident'!$JQ25="","",IFERROR(F11&amp;" ( "&amp;INT(H11)&amp;" )",F11))</f>
        <v/>
      </c>
      <c r="J11" s="124" t="str">
        <f>IF('Dry Incident'!$JQ25="","",'Dry Incident'!$JQ25)</f>
        <v/>
      </c>
      <c r="K11" s="124" t="str">
        <f>IF('Dry Incident'!$JQ25="","",'Dry Incident'!$JZ25)</f>
        <v/>
      </c>
      <c r="L11" s="124">
        <f>IF(K11="",0,(K11-J$4)*L$4+'Set UP'!$R$15)</f>
        <v>0</v>
      </c>
      <c r="M11" s="200" t="str">
        <f>IF('Dry Incident'!$JQ25="","",IFERROR(J11&amp;" ( "&amp;INT(L11)&amp;" )",J11))</f>
        <v/>
      </c>
      <c r="N11" s="124" t="str">
        <f>IF('Extra Incident'!$JQ25="","",'Extra Incident'!$JQ25)</f>
        <v/>
      </c>
      <c r="O11" s="124" t="str">
        <f>IF('Extra Incident'!$JQ25="","",'Extra Incident'!$JZ25)</f>
        <v/>
      </c>
      <c r="P11" s="124">
        <f>IF(O11="",0,(O11-N$4)*P$4+'Set UP'!$R$15)</f>
        <v>0</v>
      </c>
      <c r="Q11" s="200" t="str">
        <f>IF('Extra Incident'!$JQ25="","",IFERROR(N11&amp;" ( "&amp;INT(O11)&amp;" )",N11))</f>
        <v/>
      </c>
      <c r="R11" s="124" t="str">
        <f>IF(RopeThrow!$AB11="","",RopeThrow!$AB11)</f>
        <v/>
      </c>
      <c r="S11" s="124" t="str">
        <f>IF(RopeThrow!$AB11="","",RopeThrow!$AK11)</f>
        <v/>
      </c>
      <c r="T11" s="124">
        <f>IF(S11="",0,(S11-R$4)*T$4+'Set UP'!$R$15)</f>
        <v>0</v>
      </c>
      <c r="U11" s="200" t="str">
        <f>IF(RopeThrow!$AB11="","",IFERROR(R11&amp;" ( "&amp;INT(T11)&amp;" )",R11))</f>
        <v/>
      </c>
      <c r="V11" s="124" t="str">
        <f>IF('Swim&amp;Tow'!$AB11="","",'Swim&amp;Tow'!$AB11)</f>
        <v/>
      </c>
      <c r="W11" s="124" t="str">
        <f>IF('Swim&amp;Tow'!$AB11="","",'Swim&amp;Tow'!$AK11)</f>
        <v/>
      </c>
      <c r="X11" s="124">
        <f>IF(W11="",0,(W11-V$4)*X$4+'Set UP'!$R$15)</f>
        <v>0</v>
      </c>
      <c r="Y11" s="200" t="str">
        <f>IF('Swim&amp;Tow'!$AB11="","",IFERROR(V11&amp;" ( "&amp;INT(X11)&amp;" )",V11))</f>
        <v/>
      </c>
      <c r="Z11" s="124" t="str">
        <f>IF(Medley!U11="","",Medley!$U11)</f>
        <v/>
      </c>
      <c r="AA11" s="124" t="str">
        <f>IF(Medley!Q11="","",Medley!$AD11)</f>
        <v/>
      </c>
      <c r="AB11" s="124">
        <f>IF(AA11="",0,(AA11-Z$4)*AB$4+'Set UP'!$R$15)</f>
        <v>0</v>
      </c>
      <c r="AC11" s="200" t="str">
        <f>IF(Medley!$U11="","",IFERROR(Z11&amp;" ( "&amp;INT(AB11)&amp;" )",Z11))</f>
        <v/>
      </c>
      <c r="AD11" s="124" t="str">
        <f>IF('Manikin Carry'!U11="","",'Manikin Carry'!$U11)</f>
        <v/>
      </c>
      <c r="AE11" s="124" t="str">
        <f>IF('Manikin Carry'!U11="","",'Manikin Carry'!$AD11)</f>
        <v/>
      </c>
      <c r="AF11" s="124">
        <f>IF(AE11="",0,(AE11-AD$4)*AF$4+'Set UP'!$R$15)</f>
        <v>0</v>
      </c>
      <c r="AG11" s="200" t="str">
        <f>IF('Manikin Carry'!$U11="","",IFERROR(AD11&amp;" ( "&amp;INT(AF11)&amp;" )",AD11))</f>
        <v/>
      </c>
      <c r="AH11" s="124" t="str">
        <f>IF(Obstacle!U11="","",Obstacle!$U11)</f>
        <v/>
      </c>
      <c r="AI11" s="124" t="str">
        <f>IF(Obstacle!U11="","",Obstacle!$AD11)</f>
        <v/>
      </c>
      <c r="AJ11" s="124">
        <f>IF(AI11="",0,(AI11-AH$4)*AJ$4+'Set UP'!$R$15)</f>
        <v>0</v>
      </c>
      <c r="AK11" s="200" t="str">
        <f>IF(Obstacle!$U11="","",IFERROR(AH11&amp;" ( "&amp;INT(AJ11)&amp;" )",AH11))</f>
        <v/>
      </c>
      <c r="AL11" s="127" t="str">
        <f t="shared" si="0"/>
        <v/>
      </c>
      <c r="AM11" s="95" t="str">
        <f t="shared" si="1"/>
        <v/>
      </c>
      <c r="AN11" s="262" t="str">
        <f>IF(E11="NS",'Old Non-S Results'!O11,IF('Set UP'!K11=1,'League Result'!AN11,IF('Set UP'!K11=2,'League Result'!AP11,"")))</f>
        <v/>
      </c>
      <c r="AR11" s="95" t="str">
        <f t="shared" si="2"/>
        <v/>
      </c>
    </row>
    <row r="12" spans="2:44" ht="15.75" x14ac:dyDescent="0.2">
      <c r="B12" s="106">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124" t="str">
        <f>IF('Wet Incident'!$JQ26="","",'Wet Incident'!$JQ26)</f>
        <v/>
      </c>
      <c r="G12" s="124" t="str">
        <f>IF('Wet Incident'!$JQ26="","",'Wet Incident'!$JZ26)</f>
        <v/>
      </c>
      <c r="H12" s="124">
        <f>IF(G12="",0,(G12-F$4)*H$4+'Set UP'!$R$15)</f>
        <v>0</v>
      </c>
      <c r="I12" s="200" t="str">
        <f>IF('Wet Incident'!$JQ26="","",IFERROR(F12&amp;" ( "&amp;INT(H12)&amp;" )",F12))</f>
        <v/>
      </c>
      <c r="J12" s="124" t="str">
        <f>IF('Dry Incident'!$JQ26="","",'Dry Incident'!$JQ26)</f>
        <v/>
      </c>
      <c r="K12" s="124" t="str">
        <f>IF('Dry Incident'!$JQ26="","",'Dry Incident'!$JZ26)</f>
        <v/>
      </c>
      <c r="L12" s="124">
        <f>IF(K12="",0,(K12-J$4)*L$4+'Set UP'!$R$15)</f>
        <v>0</v>
      </c>
      <c r="M12" s="200" t="str">
        <f>IF('Dry Incident'!$JQ26="","",IFERROR(J12&amp;" ( "&amp;INT(L12)&amp;" )",J12))</f>
        <v/>
      </c>
      <c r="N12" s="124" t="str">
        <f>IF('Extra Incident'!$JQ26="","",'Extra Incident'!$JQ26)</f>
        <v/>
      </c>
      <c r="O12" s="124" t="str">
        <f>IF('Extra Incident'!$JQ26="","",'Extra Incident'!$JZ26)</f>
        <v/>
      </c>
      <c r="P12" s="124">
        <f>IF(O12="",0,(O12-N$4)*P$4+'Set UP'!$R$15)</f>
        <v>0</v>
      </c>
      <c r="Q12" s="200" t="str">
        <f>IF('Extra Incident'!$JQ26="","",IFERROR(N12&amp;" ( "&amp;INT(O12)&amp;" )",N12))</f>
        <v/>
      </c>
      <c r="R12" s="124" t="str">
        <f>IF(RopeThrow!$AB12="","",RopeThrow!$AB12)</f>
        <v/>
      </c>
      <c r="S12" s="124" t="str">
        <f>IF(RopeThrow!$AB12="","",RopeThrow!$AK12)</f>
        <v/>
      </c>
      <c r="T12" s="124">
        <f>IF(S12="",0,(S12-R$4)*T$4+'Set UP'!$R$15)</f>
        <v>0</v>
      </c>
      <c r="U12" s="200" t="str">
        <f>IF(RopeThrow!$AB12="","",IFERROR(R12&amp;" ( "&amp;INT(T12)&amp;" )",R12))</f>
        <v/>
      </c>
      <c r="V12" s="124" t="str">
        <f>IF('Swim&amp;Tow'!$AB12="","",'Swim&amp;Tow'!$AB12)</f>
        <v/>
      </c>
      <c r="W12" s="124" t="str">
        <f>IF('Swim&amp;Tow'!$AB12="","",'Swim&amp;Tow'!$AK12)</f>
        <v/>
      </c>
      <c r="X12" s="124">
        <f>IF(W12="",0,(W12-V$4)*X$4+'Set UP'!$R$15)</f>
        <v>0</v>
      </c>
      <c r="Y12" s="200" t="str">
        <f>IF('Swim&amp;Tow'!$AB12="","",IFERROR(V12&amp;" ( "&amp;INT(X12)&amp;" )",V12))</f>
        <v/>
      </c>
      <c r="Z12" s="124" t="str">
        <f>IF(Medley!U12="","",Medley!$U12)</f>
        <v/>
      </c>
      <c r="AA12" s="124" t="str">
        <f>IF(Medley!Q12="","",Medley!$AD12)</f>
        <v/>
      </c>
      <c r="AB12" s="124">
        <f>IF(AA12="",0,(AA12-Z$4)*AB$4+'Set UP'!$R$15)</f>
        <v>0</v>
      </c>
      <c r="AC12" s="200" t="str">
        <f>IF(Medley!$U12="","",IFERROR(Z12&amp;" ( "&amp;INT(AB12)&amp;" )",Z12))</f>
        <v/>
      </c>
      <c r="AD12" s="124" t="str">
        <f>IF('Manikin Carry'!U12="","",'Manikin Carry'!$U12)</f>
        <v/>
      </c>
      <c r="AE12" s="124" t="str">
        <f>IF('Manikin Carry'!U12="","",'Manikin Carry'!$AD12)</f>
        <v/>
      </c>
      <c r="AF12" s="124">
        <f>IF(AE12="",0,(AE12-AD$4)*AF$4+'Set UP'!$R$15)</f>
        <v>0</v>
      </c>
      <c r="AG12" s="200" t="str">
        <f>IF('Manikin Carry'!$U12="","",IFERROR(AD12&amp;" ( "&amp;INT(AF12)&amp;" )",AD12))</f>
        <v/>
      </c>
      <c r="AH12" s="124" t="str">
        <f>IF(Obstacle!U12="","",Obstacle!$U12)</f>
        <v/>
      </c>
      <c r="AI12" s="124" t="str">
        <f>IF(Obstacle!U12="","",Obstacle!$AD12)</f>
        <v/>
      </c>
      <c r="AJ12" s="124">
        <f>IF(AI12="",0,(AI12-AH$4)*AJ$4+'Set UP'!$R$15)</f>
        <v>0</v>
      </c>
      <c r="AK12" s="200" t="str">
        <f>IF(Obstacle!$U12="","",IFERROR(AH12&amp;" ( "&amp;INT(AJ12)&amp;" )",AH12))</f>
        <v/>
      </c>
      <c r="AL12" s="127" t="str">
        <f t="shared" si="0"/>
        <v/>
      </c>
      <c r="AM12" s="95" t="str">
        <f t="shared" si="1"/>
        <v/>
      </c>
      <c r="AN12" s="262" t="str">
        <f>IF(E12="NS",'Old Non-S Results'!O12,IF('Set UP'!K12=1,'League Result'!AN12,IF('Set UP'!K12=2,'League Result'!AP12,"")))</f>
        <v/>
      </c>
      <c r="AR12" s="95" t="str">
        <f t="shared" si="2"/>
        <v/>
      </c>
    </row>
    <row r="13" spans="2:44" ht="15.75" x14ac:dyDescent="0.2">
      <c r="B13" s="106">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124" t="str">
        <f>IF('Wet Incident'!$JQ27="","",'Wet Incident'!$JQ27)</f>
        <v/>
      </c>
      <c r="G13" s="124" t="str">
        <f>IF('Wet Incident'!$JQ27="","",'Wet Incident'!$JZ27)</f>
        <v/>
      </c>
      <c r="H13" s="124">
        <f>IF(G13="",0,(G13-F$4)*H$4+'Set UP'!$R$15)</f>
        <v>0</v>
      </c>
      <c r="I13" s="200" t="str">
        <f>IF('Wet Incident'!$JQ27="","",IFERROR(F13&amp;" ( "&amp;INT(H13)&amp;" )",F13))</f>
        <v/>
      </c>
      <c r="J13" s="124" t="str">
        <f>IF('Dry Incident'!$JQ27="","",'Dry Incident'!$JQ27)</f>
        <v/>
      </c>
      <c r="K13" s="124" t="str">
        <f>IF('Dry Incident'!$JQ27="","",'Dry Incident'!$JZ27)</f>
        <v/>
      </c>
      <c r="L13" s="124">
        <f>IF(K13="",0,(K13-J$4)*L$4+'Set UP'!$R$15)</f>
        <v>0</v>
      </c>
      <c r="M13" s="200" t="str">
        <f>IF('Dry Incident'!$JQ27="","",IFERROR(J13&amp;" ( "&amp;INT(L13)&amp;" )",J13))</f>
        <v/>
      </c>
      <c r="N13" s="124" t="str">
        <f>IF('Extra Incident'!$JQ27="","",'Extra Incident'!$JQ27)</f>
        <v/>
      </c>
      <c r="O13" s="124" t="str">
        <f>IF('Extra Incident'!$JQ27="","",'Extra Incident'!$JZ27)</f>
        <v/>
      </c>
      <c r="P13" s="124">
        <f>IF(O13="",0,(O13-N$4)*P$4+'Set UP'!$R$15)</f>
        <v>0</v>
      </c>
      <c r="Q13" s="200" t="str">
        <f>IF('Extra Incident'!$JQ27="","",IFERROR(N13&amp;" ( "&amp;INT(O13)&amp;" )",N13))</f>
        <v/>
      </c>
      <c r="R13" s="124" t="str">
        <f>IF(RopeThrow!$AB13="","",RopeThrow!$AB13)</f>
        <v/>
      </c>
      <c r="S13" s="124" t="str">
        <f>IF(RopeThrow!$AB13="","",RopeThrow!$AK13)</f>
        <v/>
      </c>
      <c r="T13" s="124">
        <f>IF(S13="",0,(S13-R$4)*T$4+'Set UP'!$R$15)</f>
        <v>0</v>
      </c>
      <c r="U13" s="200" t="str">
        <f>IF(RopeThrow!$AB13="","",IFERROR(R13&amp;" ( "&amp;INT(T13)&amp;" )",R13))</f>
        <v/>
      </c>
      <c r="V13" s="124" t="str">
        <f>IF('Swim&amp;Tow'!$AB13="","",'Swim&amp;Tow'!$AB13)</f>
        <v/>
      </c>
      <c r="W13" s="124" t="str">
        <f>IF('Swim&amp;Tow'!$AB13="","",'Swim&amp;Tow'!$AK13)</f>
        <v/>
      </c>
      <c r="X13" s="124">
        <f>IF(W13="",0,(W13-V$4)*X$4+'Set UP'!$R$15)</f>
        <v>0</v>
      </c>
      <c r="Y13" s="200" t="str">
        <f>IF('Swim&amp;Tow'!$AB13="","",IFERROR(V13&amp;" ( "&amp;INT(X13)&amp;" )",V13))</f>
        <v/>
      </c>
      <c r="Z13" s="124" t="str">
        <f>IF(Medley!U13="","",Medley!$U13)</f>
        <v/>
      </c>
      <c r="AA13" s="124" t="str">
        <f>IF(Medley!Q13="","",Medley!$AD13)</f>
        <v/>
      </c>
      <c r="AB13" s="124">
        <f>IF(AA13="",0,(AA13-Z$4)*AB$4+'Set UP'!$R$15)</f>
        <v>0</v>
      </c>
      <c r="AC13" s="200" t="str">
        <f>IF(Medley!$U13="","",IFERROR(Z13&amp;" ( "&amp;INT(AB13)&amp;" )",Z13))</f>
        <v/>
      </c>
      <c r="AD13" s="124" t="str">
        <f>IF('Manikin Carry'!U13="","",'Manikin Carry'!$U13)</f>
        <v/>
      </c>
      <c r="AE13" s="124" t="str">
        <f>IF('Manikin Carry'!U13="","",'Manikin Carry'!$AD13)</f>
        <v/>
      </c>
      <c r="AF13" s="124">
        <f>IF(AE13="",0,(AE13-AD$4)*AF$4+'Set UP'!$R$15)</f>
        <v>0</v>
      </c>
      <c r="AG13" s="200" t="str">
        <f>IF('Manikin Carry'!$U13="","",IFERROR(AD13&amp;" ( "&amp;INT(AF13)&amp;" )",AD13))</f>
        <v/>
      </c>
      <c r="AH13" s="124" t="str">
        <f>IF(Obstacle!U13="","",Obstacle!$U13)</f>
        <v/>
      </c>
      <c r="AI13" s="124" t="str">
        <f>IF(Obstacle!U13="","",Obstacle!$AD13)</f>
        <v/>
      </c>
      <c r="AJ13" s="124">
        <f>IF(AI13="",0,(AI13-AH$4)*AJ$4+'Set UP'!$R$15)</f>
        <v>0</v>
      </c>
      <c r="AK13" s="200" t="str">
        <f>IF(Obstacle!$U13="","",IFERROR(AH13&amp;" ( "&amp;INT(AJ13)&amp;" )",AH13))</f>
        <v/>
      </c>
      <c r="AL13" s="127" t="str">
        <f t="shared" si="0"/>
        <v/>
      </c>
      <c r="AM13" s="95" t="str">
        <f t="shared" si="1"/>
        <v/>
      </c>
      <c r="AN13" s="262" t="str">
        <f>IF(E13="NS",'Old Non-S Results'!O13,IF('Set UP'!K13=1,'League Result'!AN13,IF('Set UP'!K13=2,'League Result'!AP13,"")))</f>
        <v/>
      </c>
      <c r="AR13" s="95" t="str">
        <f t="shared" si="2"/>
        <v/>
      </c>
    </row>
    <row r="14" spans="2:44" ht="15.75" x14ac:dyDescent="0.2">
      <c r="B14" s="106">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124" t="str">
        <f>IF('Wet Incident'!$JQ28="","",'Wet Incident'!$JQ28)</f>
        <v/>
      </c>
      <c r="G14" s="124" t="str">
        <f>IF('Wet Incident'!$JQ28="","",'Wet Incident'!$JZ28)</f>
        <v/>
      </c>
      <c r="H14" s="124">
        <f>IF(G14="",0,(G14-F$4)*H$4+'Set UP'!$R$15)</f>
        <v>0</v>
      </c>
      <c r="I14" s="200" t="str">
        <f>IF('Wet Incident'!$JQ28="","",IFERROR(F14&amp;" ( "&amp;INT(H14)&amp;" )",F14))</f>
        <v/>
      </c>
      <c r="J14" s="124" t="str">
        <f>IF('Dry Incident'!$JQ28="","",'Dry Incident'!$JQ28)</f>
        <v/>
      </c>
      <c r="K14" s="124" t="str">
        <f>IF('Dry Incident'!$JQ28="","",'Dry Incident'!$JZ28)</f>
        <v/>
      </c>
      <c r="L14" s="124">
        <f>IF(K14="",0,(K14-J$4)*L$4+'Set UP'!$R$15)</f>
        <v>0</v>
      </c>
      <c r="M14" s="200" t="str">
        <f>IF('Dry Incident'!$JQ28="","",IFERROR(J14&amp;" ( "&amp;INT(L14)&amp;" )",J14))</f>
        <v/>
      </c>
      <c r="N14" s="124" t="str">
        <f>IF('Extra Incident'!$JQ28="","",'Extra Incident'!$JQ28)</f>
        <v/>
      </c>
      <c r="O14" s="124" t="str">
        <f>IF('Extra Incident'!$JQ28="","",'Extra Incident'!$JZ28)</f>
        <v/>
      </c>
      <c r="P14" s="124">
        <f>IF(O14="",0,(O14-N$4)*P$4+'Set UP'!$R$15)</f>
        <v>0</v>
      </c>
      <c r="Q14" s="200" t="str">
        <f>IF('Extra Incident'!$JQ28="","",IFERROR(N14&amp;" ( "&amp;INT(O14)&amp;" )",N14))</f>
        <v/>
      </c>
      <c r="R14" s="124" t="str">
        <f>IF(RopeThrow!$AB14="","",RopeThrow!$AB14)</f>
        <v/>
      </c>
      <c r="S14" s="124" t="str">
        <f>IF(RopeThrow!$AB14="","",RopeThrow!$AK14)</f>
        <v/>
      </c>
      <c r="T14" s="124">
        <f>IF(S14="",0,(S14-R$4)*T$4+'Set UP'!$R$15)</f>
        <v>0</v>
      </c>
      <c r="U14" s="200" t="str">
        <f>IF(RopeThrow!$AB14="","",IFERROR(R14&amp;" ( "&amp;INT(T14)&amp;" )",R14))</f>
        <v/>
      </c>
      <c r="V14" s="124" t="str">
        <f>IF('Swim&amp;Tow'!$AB14="","",'Swim&amp;Tow'!$AB14)</f>
        <v/>
      </c>
      <c r="W14" s="124" t="str">
        <f>IF('Swim&amp;Tow'!$AB14="","",'Swim&amp;Tow'!$AK14)</f>
        <v/>
      </c>
      <c r="X14" s="124">
        <f>IF(W14="",0,(W14-V$4)*X$4+'Set UP'!$R$15)</f>
        <v>0</v>
      </c>
      <c r="Y14" s="200" t="str">
        <f>IF('Swim&amp;Tow'!$AB14="","",IFERROR(V14&amp;" ( "&amp;INT(X14)&amp;" )",V14))</f>
        <v/>
      </c>
      <c r="Z14" s="124" t="str">
        <f>IF(Medley!U14="","",Medley!$U14)</f>
        <v/>
      </c>
      <c r="AA14" s="124" t="str">
        <f>IF(Medley!Q14="","",Medley!$AD14)</f>
        <v/>
      </c>
      <c r="AB14" s="124">
        <f>IF(AA14="",0,(AA14-Z$4)*AB$4+'Set UP'!$R$15)</f>
        <v>0</v>
      </c>
      <c r="AC14" s="200" t="str">
        <f>IF(Medley!$U14="","",IFERROR(Z14&amp;" ( "&amp;INT(AB14)&amp;" )",Z14))</f>
        <v/>
      </c>
      <c r="AD14" s="124" t="str">
        <f>IF('Manikin Carry'!U14="","",'Manikin Carry'!$U14)</f>
        <v/>
      </c>
      <c r="AE14" s="124" t="str">
        <f>IF('Manikin Carry'!U14="","",'Manikin Carry'!$AD14)</f>
        <v/>
      </c>
      <c r="AF14" s="124">
        <f>IF(AE14="",0,(AE14-AD$4)*AF$4+'Set UP'!$R$15)</f>
        <v>0</v>
      </c>
      <c r="AG14" s="200" t="str">
        <f>IF('Manikin Carry'!$U14="","",IFERROR(AD14&amp;" ( "&amp;INT(AF14)&amp;" )",AD14))</f>
        <v/>
      </c>
      <c r="AH14" s="124" t="str">
        <f>IF(Obstacle!U14="","",Obstacle!$U14)</f>
        <v/>
      </c>
      <c r="AI14" s="124" t="str">
        <f>IF(Obstacle!U14="","",Obstacle!$AD14)</f>
        <v/>
      </c>
      <c r="AJ14" s="124">
        <f>IF(AI14="",0,(AI14-AH$4)*AJ$4+'Set UP'!$R$15)</f>
        <v>0</v>
      </c>
      <c r="AK14" s="200" t="str">
        <f>IF(Obstacle!$U14="","",IFERROR(AH14&amp;" ( "&amp;INT(AJ14)&amp;" )",AH14))</f>
        <v/>
      </c>
      <c r="AL14" s="127" t="str">
        <f t="shared" si="0"/>
        <v/>
      </c>
      <c r="AM14" s="95" t="str">
        <f t="shared" si="1"/>
        <v/>
      </c>
      <c r="AN14" s="262" t="str">
        <f>IF(E14="NS",'Old Non-S Results'!O14,IF('Set UP'!K14=1,'League Result'!AN14,IF('Set UP'!K14=2,'League Result'!AP14,"")))</f>
        <v/>
      </c>
      <c r="AR14" s="95" t="str">
        <f t="shared" si="2"/>
        <v/>
      </c>
    </row>
    <row r="15" spans="2:44" ht="15.75" x14ac:dyDescent="0.2">
      <c r="B15" s="106">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124" t="str">
        <f>IF('Wet Incident'!$JQ29="","",'Wet Incident'!$JQ29)</f>
        <v/>
      </c>
      <c r="G15" s="124" t="str">
        <f>IF('Wet Incident'!$JQ29="","",'Wet Incident'!$JZ29)</f>
        <v/>
      </c>
      <c r="H15" s="124">
        <f>IF(G15="",0,(G15-F$4)*H$4+'Set UP'!$R$15)</f>
        <v>0</v>
      </c>
      <c r="I15" s="200" t="str">
        <f>IF('Wet Incident'!$JQ29="","",IFERROR(F15&amp;" ( "&amp;INT(H15)&amp;" )",F15))</f>
        <v/>
      </c>
      <c r="J15" s="124" t="str">
        <f>IF('Dry Incident'!$JQ29="","",'Dry Incident'!$JQ29)</f>
        <v/>
      </c>
      <c r="K15" s="124" t="str">
        <f>IF('Dry Incident'!$JQ29="","",'Dry Incident'!$JZ29)</f>
        <v/>
      </c>
      <c r="L15" s="124">
        <f>IF(K15="",0,(K15-J$4)*L$4+'Set UP'!$R$15)</f>
        <v>0</v>
      </c>
      <c r="M15" s="200" t="str">
        <f>IF('Dry Incident'!$JQ29="","",IFERROR(J15&amp;" ( "&amp;INT(L15)&amp;" )",J15))</f>
        <v/>
      </c>
      <c r="N15" s="124" t="str">
        <f>IF('Extra Incident'!$JQ29="","",'Extra Incident'!$JQ29)</f>
        <v/>
      </c>
      <c r="O15" s="124" t="str">
        <f>IF('Extra Incident'!$JQ29="","",'Extra Incident'!$JZ29)</f>
        <v/>
      </c>
      <c r="P15" s="124">
        <f>IF(O15="",0,(O15-N$4)*P$4+'Set UP'!$R$15)</f>
        <v>0</v>
      </c>
      <c r="Q15" s="200" t="str">
        <f>IF('Extra Incident'!$JQ29="","",IFERROR(N15&amp;" ( "&amp;INT(O15)&amp;" )",N15))</f>
        <v/>
      </c>
      <c r="R15" s="124" t="str">
        <f>IF(RopeThrow!$AB15="","",RopeThrow!$AB15)</f>
        <v/>
      </c>
      <c r="S15" s="124" t="str">
        <f>IF(RopeThrow!$AB15="","",RopeThrow!$AK15)</f>
        <v/>
      </c>
      <c r="T15" s="124">
        <f>IF(S15="",0,(S15-R$4)*T$4+'Set UP'!$R$15)</f>
        <v>0</v>
      </c>
      <c r="U15" s="200" t="str">
        <f>IF(RopeThrow!$AB15="","",IFERROR(R15&amp;" ( "&amp;INT(T15)&amp;" )",R15))</f>
        <v/>
      </c>
      <c r="V15" s="124" t="str">
        <f>IF('Swim&amp;Tow'!$AB15="","",'Swim&amp;Tow'!$AB15)</f>
        <v/>
      </c>
      <c r="W15" s="124" t="str">
        <f>IF('Swim&amp;Tow'!$AB15="","",'Swim&amp;Tow'!$AK15)</f>
        <v/>
      </c>
      <c r="X15" s="124">
        <f>IF(W15="",0,(W15-V$4)*X$4+'Set UP'!$R$15)</f>
        <v>0</v>
      </c>
      <c r="Y15" s="200" t="str">
        <f>IF('Swim&amp;Tow'!$AB15="","",IFERROR(V15&amp;" ( "&amp;INT(X15)&amp;" )",V15))</f>
        <v/>
      </c>
      <c r="Z15" s="124" t="str">
        <f>IF(Medley!U15="","",Medley!$U15)</f>
        <v/>
      </c>
      <c r="AA15" s="124" t="str">
        <f>IF(Medley!Q15="","",Medley!$AD15)</f>
        <v/>
      </c>
      <c r="AB15" s="124">
        <f>IF(AA15="",0,(AA15-Z$4)*AB$4+'Set UP'!$R$15)</f>
        <v>0</v>
      </c>
      <c r="AC15" s="200" t="str">
        <f>IF(Medley!$U15="","",IFERROR(Z15&amp;" ( "&amp;INT(AB15)&amp;" )",Z15))</f>
        <v/>
      </c>
      <c r="AD15" s="124" t="str">
        <f>IF('Manikin Carry'!U15="","",'Manikin Carry'!$U15)</f>
        <v/>
      </c>
      <c r="AE15" s="124" t="str">
        <f>IF('Manikin Carry'!U15="","",'Manikin Carry'!$AD15)</f>
        <v/>
      </c>
      <c r="AF15" s="124">
        <f>IF(AE15="",0,(AE15-AD$4)*AF$4+'Set UP'!$R$15)</f>
        <v>0</v>
      </c>
      <c r="AG15" s="200" t="str">
        <f>IF('Manikin Carry'!$U15="","",IFERROR(AD15&amp;" ( "&amp;INT(AF15)&amp;" )",AD15))</f>
        <v/>
      </c>
      <c r="AH15" s="124" t="str">
        <f>IF(Obstacle!U15="","",Obstacle!$U15)</f>
        <v/>
      </c>
      <c r="AI15" s="124" t="str">
        <f>IF(Obstacle!U15="","",Obstacle!$AD15)</f>
        <v/>
      </c>
      <c r="AJ15" s="124">
        <f>IF(AI15="",0,(AI15-AH$4)*AJ$4+'Set UP'!$R$15)</f>
        <v>0</v>
      </c>
      <c r="AK15" s="200" t="str">
        <f>IF(Obstacle!$U15="","",IFERROR(AH15&amp;" ( "&amp;INT(AJ15)&amp;" )",AH15))</f>
        <v/>
      </c>
      <c r="AL15" s="127" t="str">
        <f t="shared" si="0"/>
        <v/>
      </c>
      <c r="AM15" s="95" t="str">
        <f t="shared" si="1"/>
        <v/>
      </c>
      <c r="AN15" s="262" t="str">
        <f>IF(E15="NS",'Old Non-S Results'!O15,IF('Set UP'!K15=1,'League Result'!AN15,IF('Set UP'!K15=2,'League Result'!AP15,"")))</f>
        <v/>
      </c>
      <c r="AR15" s="95" t="str">
        <f t="shared" si="2"/>
        <v/>
      </c>
    </row>
    <row r="16" spans="2:44" ht="15.75" x14ac:dyDescent="0.2">
      <c r="B16" s="106">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124" t="str">
        <f>IF('Wet Incident'!$JQ30="","",'Wet Incident'!$JQ30)</f>
        <v/>
      </c>
      <c r="G16" s="124" t="str">
        <f>IF('Wet Incident'!$JQ30="","",'Wet Incident'!$JZ30)</f>
        <v/>
      </c>
      <c r="H16" s="124">
        <f>IF(G16="",0,(G16-F$4)*H$4+'Set UP'!$R$15)</f>
        <v>0</v>
      </c>
      <c r="I16" s="200" t="str">
        <f>IF('Wet Incident'!$JQ30="","",IFERROR(F16&amp;" ( "&amp;INT(H16)&amp;" )",F16))</f>
        <v/>
      </c>
      <c r="J16" s="124" t="str">
        <f>IF('Dry Incident'!$JQ30="","",'Dry Incident'!$JQ30)</f>
        <v/>
      </c>
      <c r="K16" s="124" t="str">
        <f>IF('Dry Incident'!$JQ30="","",'Dry Incident'!$JZ30)</f>
        <v/>
      </c>
      <c r="L16" s="124">
        <f>IF(K16="",0,(K16-J$4)*L$4+'Set UP'!$R$15)</f>
        <v>0</v>
      </c>
      <c r="M16" s="200" t="str">
        <f>IF('Dry Incident'!$JQ30="","",IFERROR(J16&amp;" ( "&amp;INT(L16)&amp;" )",J16))</f>
        <v/>
      </c>
      <c r="N16" s="124" t="str">
        <f>IF('Extra Incident'!$JQ30="","",'Extra Incident'!$JQ30)</f>
        <v/>
      </c>
      <c r="O16" s="124" t="str">
        <f>IF('Extra Incident'!$JQ30="","",'Extra Incident'!$JZ30)</f>
        <v/>
      </c>
      <c r="P16" s="124">
        <f>IF(O16="",0,(O16-N$4)*P$4+'Set UP'!$R$15)</f>
        <v>0</v>
      </c>
      <c r="Q16" s="200" t="str">
        <f>IF('Extra Incident'!$JQ30="","",IFERROR(N16&amp;" ( "&amp;INT(O16)&amp;" )",N16))</f>
        <v/>
      </c>
      <c r="R16" s="124" t="str">
        <f>IF(RopeThrow!$AB16="","",RopeThrow!$AB16)</f>
        <v/>
      </c>
      <c r="S16" s="124" t="str">
        <f>IF(RopeThrow!$AB16="","",RopeThrow!$AK16)</f>
        <v/>
      </c>
      <c r="T16" s="124">
        <f>IF(S16="",0,(S16-R$4)*T$4+'Set UP'!$R$15)</f>
        <v>0</v>
      </c>
      <c r="U16" s="200" t="str">
        <f>IF(RopeThrow!$AB16="","",IFERROR(R16&amp;" ( "&amp;INT(T16)&amp;" )",R16))</f>
        <v/>
      </c>
      <c r="V16" s="124" t="str">
        <f>IF('Swim&amp;Tow'!$AB16="","",'Swim&amp;Tow'!$AB16)</f>
        <v/>
      </c>
      <c r="W16" s="124" t="str">
        <f>IF('Swim&amp;Tow'!$AB16="","",'Swim&amp;Tow'!$AK16)</f>
        <v/>
      </c>
      <c r="X16" s="124">
        <f>IF(W16="",0,(W16-V$4)*X$4+'Set UP'!$R$15)</f>
        <v>0</v>
      </c>
      <c r="Y16" s="200" t="str">
        <f>IF('Swim&amp;Tow'!$AB16="","",IFERROR(V16&amp;" ( "&amp;INT(X16)&amp;" )",V16))</f>
        <v/>
      </c>
      <c r="Z16" s="124" t="str">
        <f>IF(Medley!U16="","",Medley!$U16)</f>
        <v/>
      </c>
      <c r="AA16" s="124" t="str">
        <f>IF(Medley!Q16="","",Medley!$AD16)</f>
        <v/>
      </c>
      <c r="AB16" s="124">
        <f>IF(AA16="",0,(AA16-Z$4)*AB$4+'Set UP'!$R$15)</f>
        <v>0</v>
      </c>
      <c r="AC16" s="200" t="str">
        <f>IF(Medley!$U16="","",IFERROR(Z16&amp;" ( "&amp;INT(AB16)&amp;" )",Z16))</f>
        <v/>
      </c>
      <c r="AD16" s="124" t="str">
        <f>IF('Manikin Carry'!U16="","",'Manikin Carry'!$U16)</f>
        <v/>
      </c>
      <c r="AE16" s="124" t="str">
        <f>IF('Manikin Carry'!U16="","",'Manikin Carry'!$AD16)</f>
        <v/>
      </c>
      <c r="AF16" s="124">
        <f>IF(AE16="",0,(AE16-AD$4)*AF$4+'Set UP'!$R$15)</f>
        <v>0</v>
      </c>
      <c r="AG16" s="200" t="str">
        <f>IF('Manikin Carry'!$U16="","",IFERROR(AD16&amp;" ( "&amp;INT(AF16)&amp;" )",AD16))</f>
        <v/>
      </c>
      <c r="AH16" s="124" t="str">
        <f>IF(Obstacle!U16="","",Obstacle!$U16)</f>
        <v/>
      </c>
      <c r="AI16" s="124" t="str">
        <f>IF(Obstacle!U16="","",Obstacle!$AD16)</f>
        <v/>
      </c>
      <c r="AJ16" s="124">
        <f>IF(AI16="",0,(AI16-AH$4)*AJ$4+'Set UP'!$R$15)</f>
        <v>0</v>
      </c>
      <c r="AK16" s="200" t="str">
        <f>IF(Obstacle!$U16="","",IFERROR(AH16&amp;" ( "&amp;INT(AJ16)&amp;" )",AH16))</f>
        <v/>
      </c>
      <c r="AL16" s="127" t="str">
        <f t="shared" si="0"/>
        <v/>
      </c>
      <c r="AM16" s="95" t="str">
        <f t="shared" si="1"/>
        <v/>
      </c>
      <c r="AN16" s="262" t="str">
        <f>IF(E16="NS",'Old Non-S Results'!O16,IF('Set UP'!K16=1,'League Result'!AN16,IF('Set UP'!K16=2,'League Result'!AP16,"")))</f>
        <v/>
      </c>
      <c r="AR16" s="95" t="str">
        <f t="shared" si="2"/>
        <v/>
      </c>
    </row>
    <row r="17" spans="2:44" ht="15.75" x14ac:dyDescent="0.2">
      <c r="B17" s="106">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124" t="str">
        <f>IF('Wet Incident'!$JQ31="","",'Wet Incident'!$JQ31)</f>
        <v/>
      </c>
      <c r="G17" s="124" t="str">
        <f>IF('Wet Incident'!$JQ31="","",'Wet Incident'!$JZ31)</f>
        <v/>
      </c>
      <c r="H17" s="124">
        <f>IF(G17="",0,(G17-F$4)*H$4+'Set UP'!$R$15)</f>
        <v>0</v>
      </c>
      <c r="I17" s="200" t="str">
        <f>IF('Wet Incident'!$JQ31="","",IFERROR(F17&amp;" ( "&amp;INT(H17)&amp;" )",F17))</f>
        <v/>
      </c>
      <c r="J17" s="124" t="str">
        <f>IF('Dry Incident'!$JQ31="","",'Dry Incident'!$JQ31)</f>
        <v/>
      </c>
      <c r="K17" s="124" t="str">
        <f>IF('Dry Incident'!$JQ31="","",'Dry Incident'!$JZ31)</f>
        <v/>
      </c>
      <c r="L17" s="124">
        <f>IF(K17="",0,(K17-J$4)*L$4+'Set UP'!$R$15)</f>
        <v>0</v>
      </c>
      <c r="M17" s="200" t="str">
        <f>IF('Dry Incident'!$JQ31="","",IFERROR(J17&amp;" ( "&amp;INT(L17)&amp;" )",J17))</f>
        <v/>
      </c>
      <c r="N17" s="124" t="str">
        <f>IF('Extra Incident'!$JQ31="","",'Extra Incident'!$JQ31)</f>
        <v/>
      </c>
      <c r="O17" s="124" t="str">
        <f>IF('Extra Incident'!$JQ31="","",'Extra Incident'!$JZ31)</f>
        <v/>
      </c>
      <c r="P17" s="124">
        <f>IF(O17="",0,(O17-N$4)*P$4+'Set UP'!$R$15)</f>
        <v>0</v>
      </c>
      <c r="Q17" s="200" t="str">
        <f>IF('Extra Incident'!$JQ31="","",IFERROR(N17&amp;" ( "&amp;INT(O17)&amp;" )",N17))</f>
        <v/>
      </c>
      <c r="R17" s="124" t="str">
        <f>IF(RopeThrow!$AB17="","",RopeThrow!$AB17)</f>
        <v/>
      </c>
      <c r="S17" s="124" t="str">
        <f>IF(RopeThrow!$AB17="","",RopeThrow!$AK17)</f>
        <v/>
      </c>
      <c r="T17" s="124">
        <f>IF(S17="",0,(S17-R$4)*T$4+'Set UP'!$R$15)</f>
        <v>0</v>
      </c>
      <c r="U17" s="200" t="str">
        <f>IF(RopeThrow!$AB17="","",IFERROR(R17&amp;" ( "&amp;INT(T17)&amp;" )",R17))</f>
        <v/>
      </c>
      <c r="V17" s="124" t="str">
        <f>IF('Swim&amp;Tow'!$AB17="","",'Swim&amp;Tow'!$AB17)</f>
        <v/>
      </c>
      <c r="W17" s="124" t="str">
        <f>IF('Swim&amp;Tow'!$AB17="","",'Swim&amp;Tow'!$AK17)</f>
        <v/>
      </c>
      <c r="X17" s="124">
        <f>IF(W17="",0,(W17-V$4)*X$4+'Set UP'!$R$15)</f>
        <v>0</v>
      </c>
      <c r="Y17" s="200" t="str">
        <f>IF('Swim&amp;Tow'!$AB17="","",IFERROR(V17&amp;" ( "&amp;INT(X17)&amp;" )",V17))</f>
        <v/>
      </c>
      <c r="Z17" s="124" t="str">
        <f>IF(Medley!U17="","",Medley!$U17)</f>
        <v/>
      </c>
      <c r="AA17" s="124" t="str">
        <f>IF(Medley!Q17="","",Medley!$AD17)</f>
        <v/>
      </c>
      <c r="AB17" s="124">
        <f>IF(AA17="",0,(AA17-Z$4)*AB$4+'Set UP'!$R$15)</f>
        <v>0</v>
      </c>
      <c r="AC17" s="200" t="str">
        <f>IF(Medley!$U17="","",IFERROR(Z17&amp;" ( "&amp;INT(AB17)&amp;" )",Z17))</f>
        <v/>
      </c>
      <c r="AD17" s="124" t="str">
        <f>IF('Manikin Carry'!U17="","",'Manikin Carry'!$U17)</f>
        <v/>
      </c>
      <c r="AE17" s="124" t="str">
        <f>IF('Manikin Carry'!U17="","",'Manikin Carry'!$AD17)</f>
        <v/>
      </c>
      <c r="AF17" s="124">
        <f>IF(AE17="",0,(AE17-AD$4)*AF$4+'Set UP'!$R$15)</f>
        <v>0</v>
      </c>
      <c r="AG17" s="200" t="str">
        <f>IF('Manikin Carry'!$U17="","",IFERROR(AD17&amp;" ( "&amp;INT(AF17)&amp;" )",AD17))</f>
        <v/>
      </c>
      <c r="AH17" s="124" t="str">
        <f>IF(Obstacle!U17="","",Obstacle!$U17)</f>
        <v/>
      </c>
      <c r="AI17" s="124" t="str">
        <f>IF(Obstacle!U17="","",Obstacle!$AD17)</f>
        <v/>
      </c>
      <c r="AJ17" s="124">
        <f>IF(AI17="",0,(AI17-AH$4)*AJ$4+'Set UP'!$R$15)</f>
        <v>0</v>
      </c>
      <c r="AK17" s="200" t="str">
        <f>IF(Obstacle!$U17="","",IFERROR(AH17&amp;" ( "&amp;INT(AJ17)&amp;" )",AH17))</f>
        <v/>
      </c>
      <c r="AL17" s="127" t="str">
        <f t="shared" si="0"/>
        <v/>
      </c>
      <c r="AM17" s="95" t="str">
        <f t="shared" si="1"/>
        <v/>
      </c>
      <c r="AN17" s="262" t="str">
        <f>IF(E17="NS",'Old Non-S Results'!O17,IF('Set UP'!K17=1,'League Result'!AN17,IF('Set UP'!K17=2,'League Result'!AP17,"")))</f>
        <v/>
      </c>
      <c r="AR17" s="95" t="str">
        <f t="shared" si="2"/>
        <v/>
      </c>
    </row>
    <row r="18" spans="2:44" ht="15.75" x14ac:dyDescent="0.2">
      <c r="B18" s="106">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124" t="str">
        <f>IF('Wet Incident'!$JQ32="","",'Wet Incident'!$JQ32)</f>
        <v/>
      </c>
      <c r="G18" s="124" t="str">
        <f>IF('Wet Incident'!$JQ32="","",'Wet Incident'!$JZ32)</f>
        <v/>
      </c>
      <c r="H18" s="124">
        <f>IF(G18="",0,(G18-F$4)*H$4+'Set UP'!$R$15)</f>
        <v>0</v>
      </c>
      <c r="I18" s="200" t="str">
        <f>IF('Wet Incident'!$JQ32="","",IFERROR(F18&amp;" ( "&amp;INT(H18)&amp;" )",F18))</f>
        <v/>
      </c>
      <c r="J18" s="124" t="str">
        <f>IF('Dry Incident'!$JQ32="","",'Dry Incident'!$JQ32)</f>
        <v/>
      </c>
      <c r="K18" s="124" t="str">
        <f>IF('Dry Incident'!$JQ32="","",'Dry Incident'!$JZ32)</f>
        <v/>
      </c>
      <c r="L18" s="124">
        <f>IF(K18="",0,(K18-J$4)*L$4+'Set UP'!$R$15)</f>
        <v>0</v>
      </c>
      <c r="M18" s="200" t="str">
        <f>IF('Dry Incident'!$JQ32="","",IFERROR(J18&amp;" ( "&amp;INT(L18)&amp;" )",J18))</f>
        <v/>
      </c>
      <c r="N18" s="124" t="str">
        <f>IF('Extra Incident'!$JQ32="","",'Extra Incident'!$JQ32)</f>
        <v/>
      </c>
      <c r="O18" s="124" t="str">
        <f>IF('Extra Incident'!$JQ32="","",'Extra Incident'!$JZ32)</f>
        <v/>
      </c>
      <c r="P18" s="124">
        <f>IF(O18="",0,(O18-N$4)*P$4+'Set UP'!$R$15)</f>
        <v>0</v>
      </c>
      <c r="Q18" s="200" t="str">
        <f>IF('Extra Incident'!$JQ32="","",IFERROR(N18&amp;" ( "&amp;INT(O18)&amp;" )",N18))</f>
        <v/>
      </c>
      <c r="R18" s="124" t="str">
        <f>IF(RopeThrow!$AB18="","",RopeThrow!$AB18)</f>
        <v/>
      </c>
      <c r="S18" s="124" t="str">
        <f>IF(RopeThrow!$AB18="","",RopeThrow!$AK18)</f>
        <v/>
      </c>
      <c r="T18" s="124">
        <f>IF(S18="",0,(S18-R$4)*T$4+'Set UP'!$R$15)</f>
        <v>0</v>
      </c>
      <c r="U18" s="200" t="str">
        <f>IF(RopeThrow!$AB18="","",IFERROR(R18&amp;" ( "&amp;INT(T18)&amp;" )",R18))</f>
        <v/>
      </c>
      <c r="V18" s="124" t="str">
        <f>IF('Swim&amp;Tow'!$AB18="","",'Swim&amp;Tow'!$AB18)</f>
        <v/>
      </c>
      <c r="W18" s="124" t="str">
        <f>IF('Swim&amp;Tow'!$AB18="","",'Swim&amp;Tow'!$AK18)</f>
        <v/>
      </c>
      <c r="X18" s="124">
        <f>IF(W18="",0,(W18-V$4)*X$4+'Set UP'!$R$15)</f>
        <v>0</v>
      </c>
      <c r="Y18" s="200" t="str">
        <f>IF('Swim&amp;Tow'!$AB18="","",IFERROR(V18&amp;" ( "&amp;INT(X18)&amp;" )",V18))</f>
        <v/>
      </c>
      <c r="Z18" s="124" t="str">
        <f>IF(Medley!U18="","",Medley!$U18)</f>
        <v/>
      </c>
      <c r="AA18" s="124" t="str">
        <f>IF(Medley!Q18="","",Medley!$AD18)</f>
        <v/>
      </c>
      <c r="AB18" s="124">
        <f>IF(AA18="",0,(AA18-Z$4)*AB$4+'Set UP'!$R$15)</f>
        <v>0</v>
      </c>
      <c r="AC18" s="200" t="str">
        <f>IF(Medley!$U18="","",IFERROR(Z18&amp;" ( "&amp;INT(AB18)&amp;" )",Z18))</f>
        <v/>
      </c>
      <c r="AD18" s="124" t="str">
        <f>IF('Manikin Carry'!U18="","",'Manikin Carry'!$U18)</f>
        <v/>
      </c>
      <c r="AE18" s="124" t="str">
        <f>IF('Manikin Carry'!U18="","",'Manikin Carry'!$AD18)</f>
        <v/>
      </c>
      <c r="AF18" s="124">
        <f>IF(AE18="",0,(AE18-AD$4)*AF$4+'Set UP'!$R$15)</f>
        <v>0</v>
      </c>
      <c r="AG18" s="200" t="str">
        <f>IF('Manikin Carry'!$U18="","",IFERROR(AD18&amp;" ( "&amp;INT(AF18)&amp;" )",AD18))</f>
        <v/>
      </c>
      <c r="AH18" s="124" t="str">
        <f>IF(Obstacle!U18="","",Obstacle!$U18)</f>
        <v/>
      </c>
      <c r="AI18" s="124" t="str">
        <f>IF(Obstacle!U18="","",Obstacle!$AD18)</f>
        <v/>
      </c>
      <c r="AJ18" s="124">
        <f>IF(AI18="",0,(AI18-AH$4)*AJ$4+'Set UP'!$R$15)</f>
        <v>0</v>
      </c>
      <c r="AK18" s="200" t="str">
        <f>IF(Obstacle!$U18="","",IFERROR(AH18&amp;" ( "&amp;INT(AJ18)&amp;" )",AH18))</f>
        <v/>
      </c>
      <c r="AL18" s="127" t="str">
        <f t="shared" si="0"/>
        <v/>
      </c>
      <c r="AM18" s="95" t="str">
        <f t="shared" si="1"/>
        <v/>
      </c>
      <c r="AN18" s="262" t="str">
        <f>IF(E18="NS",'Old Non-S Results'!O18,IF('Set UP'!K18=1,'League Result'!AN18,IF('Set UP'!K18=2,'League Result'!AP18,"")))</f>
        <v/>
      </c>
      <c r="AR18" s="95" t="str">
        <f t="shared" si="2"/>
        <v/>
      </c>
    </row>
    <row r="19" spans="2:44" ht="15.75" x14ac:dyDescent="0.2">
      <c r="B19" s="106">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124" t="str">
        <f>IF('Wet Incident'!$JQ33="","",'Wet Incident'!$JQ33)</f>
        <v/>
      </c>
      <c r="G19" s="124" t="str">
        <f>IF('Wet Incident'!$JQ33="","",'Wet Incident'!$JZ33)</f>
        <v/>
      </c>
      <c r="H19" s="124">
        <f>IF(G19="",0,(G19-F$4)*H$4+'Set UP'!$R$15)</f>
        <v>0</v>
      </c>
      <c r="I19" s="200" t="str">
        <f>IF('Wet Incident'!$JQ33="","",IFERROR(F19&amp;" ( "&amp;INT(H19)&amp;" )",F19))</f>
        <v/>
      </c>
      <c r="J19" s="124" t="str">
        <f>IF('Dry Incident'!$JQ33="","",'Dry Incident'!$JQ33)</f>
        <v/>
      </c>
      <c r="K19" s="124" t="str">
        <f>IF('Dry Incident'!$JQ33="","",'Dry Incident'!$JZ33)</f>
        <v/>
      </c>
      <c r="L19" s="124">
        <f>IF(K19="",0,(K19-J$4)*L$4+'Set UP'!$R$15)</f>
        <v>0</v>
      </c>
      <c r="M19" s="200" t="str">
        <f>IF('Dry Incident'!$JQ33="","",IFERROR(J19&amp;" ( "&amp;INT(L19)&amp;" )",J19))</f>
        <v/>
      </c>
      <c r="N19" s="124" t="str">
        <f>IF('Extra Incident'!$JQ33="","",'Extra Incident'!$JQ33)</f>
        <v/>
      </c>
      <c r="O19" s="124" t="str">
        <f>IF('Extra Incident'!$JQ33="","",'Extra Incident'!$JZ33)</f>
        <v/>
      </c>
      <c r="P19" s="124">
        <f>IF(O19="",0,(O19-N$4)*P$4+'Set UP'!$R$15)</f>
        <v>0</v>
      </c>
      <c r="Q19" s="200" t="str">
        <f>IF('Extra Incident'!$JQ33="","",IFERROR(N19&amp;" ( "&amp;INT(O19)&amp;" )",N19))</f>
        <v/>
      </c>
      <c r="R19" s="124" t="str">
        <f>IF(RopeThrow!$AB19="","",RopeThrow!$AB19)</f>
        <v/>
      </c>
      <c r="S19" s="124" t="str">
        <f>IF(RopeThrow!$AB19="","",RopeThrow!$AK19)</f>
        <v/>
      </c>
      <c r="T19" s="124">
        <f>IF(S19="",0,(S19-R$4)*T$4+'Set UP'!$R$15)</f>
        <v>0</v>
      </c>
      <c r="U19" s="200" t="str">
        <f>IF(RopeThrow!$AB19="","",IFERROR(R19&amp;" ( "&amp;INT(T19)&amp;" )",R19))</f>
        <v/>
      </c>
      <c r="V19" s="124" t="str">
        <f>IF('Swim&amp;Tow'!$AB19="","",'Swim&amp;Tow'!$AB19)</f>
        <v/>
      </c>
      <c r="W19" s="124" t="str">
        <f>IF('Swim&amp;Tow'!$AB19="","",'Swim&amp;Tow'!$AK19)</f>
        <v/>
      </c>
      <c r="X19" s="124">
        <f>IF(W19="",0,(W19-V$4)*X$4+'Set UP'!$R$15)</f>
        <v>0</v>
      </c>
      <c r="Y19" s="200" t="str">
        <f>IF('Swim&amp;Tow'!$AB19="","",IFERROR(V19&amp;" ( "&amp;INT(X19)&amp;" )",V19))</f>
        <v/>
      </c>
      <c r="Z19" s="124" t="str">
        <f>IF(Medley!U19="","",Medley!$U19)</f>
        <v/>
      </c>
      <c r="AA19" s="124" t="str">
        <f>IF(Medley!Q19="","",Medley!$AD19)</f>
        <v/>
      </c>
      <c r="AB19" s="124">
        <f>IF(AA19="",0,(AA19-Z$4)*AB$4+'Set UP'!$R$15)</f>
        <v>0</v>
      </c>
      <c r="AC19" s="200" t="str">
        <f>IF(Medley!$U19="","",IFERROR(Z19&amp;" ( "&amp;INT(AB19)&amp;" )",Z19))</f>
        <v/>
      </c>
      <c r="AD19" s="124" t="str">
        <f>IF('Manikin Carry'!U19="","",'Manikin Carry'!$U19)</f>
        <v/>
      </c>
      <c r="AE19" s="124" t="str">
        <f>IF('Manikin Carry'!U19="","",'Manikin Carry'!$AD19)</f>
        <v/>
      </c>
      <c r="AF19" s="124">
        <f>IF(AE19="",0,(AE19-AD$4)*AF$4+'Set UP'!$R$15)</f>
        <v>0</v>
      </c>
      <c r="AG19" s="200" t="str">
        <f>IF('Manikin Carry'!$U19="","",IFERROR(AD19&amp;" ( "&amp;INT(AF19)&amp;" )",AD19))</f>
        <v/>
      </c>
      <c r="AH19" s="124" t="str">
        <f>IF(Obstacle!U19="","",Obstacle!$U19)</f>
        <v/>
      </c>
      <c r="AI19" s="124" t="str">
        <f>IF(Obstacle!U19="","",Obstacle!$AD19)</f>
        <v/>
      </c>
      <c r="AJ19" s="124">
        <f>IF(AI19="",0,(AI19-AH$4)*AJ$4+'Set UP'!$R$15)</f>
        <v>0</v>
      </c>
      <c r="AK19" s="200" t="str">
        <f>IF(Obstacle!$U19="","",IFERROR(AH19&amp;" ( "&amp;INT(AJ19)&amp;" )",AH19))</f>
        <v/>
      </c>
      <c r="AL19" s="127" t="str">
        <f t="shared" si="0"/>
        <v/>
      </c>
      <c r="AM19" s="95" t="str">
        <f t="shared" si="1"/>
        <v/>
      </c>
      <c r="AN19" s="262" t="str">
        <f>IF(E19="NS",'Old Non-S Results'!O19,IF('Set UP'!K19=1,'League Result'!AN19,IF('Set UP'!K19=2,'League Result'!AP19,"")))</f>
        <v/>
      </c>
      <c r="AR19" s="95" t="str">
        <f t="shared" si="2"/>
        <v/>
      </c>
    </row>
    <row r="20" spans="2:44" ht="15.75" x14ac:dyDescent="0.2">
      <c r="B20" s="106">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124" t="str">
        <f>IF('Wet Incident'!$JQ34="","",'Wet Incident'!$JQ34)</f>
        <v/>
      </c>
      <c r="G20" s="124" t="str">
        <f>IF('Wet Incident'!$JQ34="","",'Wet Incident'!$JZ34)</f>
        <v/>
      </c>
      <c r="H20" s="124">
        <f>IF(G20="",0,(G20-F$4)*H$4+'Set UP'!$R$15)</f>
        <v>0</v>
      </c>
      <c r="I20" s="200" t="str">
        <f>IF('Wet Incident'!$JQ34="","",IFERROR(F20&amp;" ( "&amp;INT(H20)&amp;" )",F20))</f>
        <v/>
      </c>
      <c r="J20" s="124" t="str">
        <f>IF('Dry Incident'!$JQ34="","",'Dry Incident'!$JQ34)</f>
        <v/>
      </c>
      <c r="K20" s="124" t="str">
        <f>IF('Dry Incident'!$JQ34="","",'Dry Incident'!$JZ34)</f>
        <v/>
      </c>
      <c r="L20" s="124">
        <f>IF(K20="",0,(K20-J$4)*L$4+'Set UP'!$R$15)</f>
        <v>0</v>
      </c>
      <c r="M20" s="200" t="str">
        <f>IF('Dry Incident'!$JQ34="","",IFERROR(J20&amp;" ( "&amp;INT(L20)&amp;" )",J20))</f>
        <v/>
      </c>
      <c r="N20" s="124" t="str">
        <f>IF('Extra Incident'!$JQ34="","",'Extra Incident'!$JQ34)</f>
        <v/>
      </c>
      <c r="O20" s="124" t="str">
        <f>IF('Extra Incident'!$JQ34="","",'Extra Incident'!$JZ34)</f>
        <v/>
      </c>
      <c r="P20" s="124">
        <f>IF(O20="",0,(O20-N$4)*P$4+'Set UP'!$R$15)</f>
        <v>0</v>
      </c>
      <c r="Q20" s="200" t="str">
        <f>IF('Extra Incident'!$JQ34="","",IFERROR(N20&amp;" ( "&amp;INT(O20)&amp;" )",N20))</f>
        <v/>
      </c>
      <c r="R20" s="124" t="str">
        <f>IF(RopeThrow!$AB20="","",RopeThrow!$AB20)</f>
        <v/>
      </c>
      <c r="S20" s="124" t="str">
        <f>IF(RopeThrow!$AB20="","",RopeThrow!$AK20)</f>
        <v/>
      </c>
      <c r="T20" s="124">
        <f>IF(S20="",0,(S20-R$4)*T$4+'Set UP'!$R$15)</f>
        <v>0</v>
      </c>
      <c r="U20" s="200" t="str">
        <f>IF(RopeThrow!$AB20="","",IFERROR(R20&amp;" ( "&amp;INT(T20)&amp;" )",R20))</f>
        <v/>
      </c>
      <c r="V20" s="124" t="str">
        <f>IF('Swim&amp;Tow'!$AB20="","",'Swim&amp;Tow'!$AB20)</f>
        <v/>
      </c>
      <c r="W20" s="124" t="str">
        <f>IF('Swim&amp;Tow'!$AB20="","",'Swim&amp;Tow'!$AK20)</f>
        <v/>
      </c>
      <c r="X20" s="124">
        <f>IF(W20="",0,(W20-V$4)*X$4+'Set UP'!$R$15)</f>
        <v>0</v>
      </c>
      <c r="Y20" s="200" t="str">
        <f>IF('Swim&amp;Tow'!$AB20="","",IFERROR(V20&amp;" ( "&amp;INT(X20)&amp;" )",V20))</f>
        <v/>
      </c>
      <c r="Z20" s="124" t="str">
        <f>IF(Medley!U20="","",Medley!$U20)</f>
        <v/>
      </c>
      <c r="AA20" s="124" t="str">
        <f>IF(Medley!Q20="","",Medley!$AD20)</f>
        <v/>
      </c>
      <c r="AB20" s="124">
        <f>IF(AA20="",0,(AA20-Z$4)*AB$4+'Set UP'!$R$15)</f>
        <v>0</v>
      </c>
      <c r="AC20" s="200" t="str">
        <f>IF(Medley!$U20="","",IFERROR(Z20&amp;" ( "&amp;INT(AB20)&amp;" )",Z20))</f>
        <v/>
      </c>
      <c r="AD20" s="124" t="str">
        <f>IF('Manikin Carry'!U20="","",'Manikin Carry'!$U20)</f>
        <v/>
      </c>
      <c r="AE20" s="124" t="str">
        <f>IF('Manikin Carry'!U20="","",'Manikin Carry'!$AD20)</f>
        <v/>
      </c>
      <c r="AF20" s="124">
        <f>IF(AE20="",0,(AE20-AD$4)*AF$4+'Set UP'!$R$15)</f>
        <v>0</v>
      </c>
      <c r="AG20" s="200" t="str">
        <f>IF('Manikin Carry'!$U20="","",IFERROR(AD20&amp;" ( "&amp;INT(AF20)&amp;" )",AD20))</f>
        <v/>
      </c>
      <c r="AH20" s="124" t="str">
        <f>IF(Obstacle!U20="","",Obstacle!$U20)</f>
        <v/>
      </c>
      <c r="AI20" s="124" t="str">
        <f>IF(Obstacle!U20="","",Obstacle!$AD20)</f>
        <v/>
      </c>
      <c r="AJ20" s="124">
        <f>IF(AI20="",0,(AI20-AH$4)*AJ$4+'Set UP'!$R$15)</f>
        <v>0</v>
      </c>
      <c r="AK20" s="200" t="str">
        <f>IF(Obstacle!$U20="","",IFERROR(AH20&amp;" ( "&amp;INT(AJ20)&amp;" )",AH20))</f>
        <v/>
      </c>
      <c r="AL20" s="127" t="str">
        <f t="shared" si="0"/>
        <v/>
      </c>
      <c r="AM20" s="95" t="str">
        <f t="shared" si="1"/>
        <v/>
      </c>
      <c r="AN20" s="262" t="str">
        <f>IF(E20="NS",'Old Non-S Results'!O20,IF('Set UP'!K20=1,'League Result'!AN20,IF('Set UP'!K20=2,'League Result'!AP20,"")))</f>
        <v/>
      </c>
      <c r="AR20" s="95" t="str">
        <f t="shared" si="2"/>
        <v/>
      </c>
    </row>
    <row r="21" spans="2:44" ht="15.75" x14ac:dyDescent="0.2">
      <c r="B21" s="106">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124" t="str">
        <f>IF('Wet Incident'!$JQ35="","",'Wet Incident'!$JQ35)</f>
        <v/>
      </c>
      <c r="G21" s="124" t="str">
        <f>IF('Wet Incident'!$JQ35="","",'Wet Incident'!$JZ35)</f>
        <v/>
      </c>
      <c r="H21" s="124">
        <f>IF(G21="",0,(G21-F$4)*H$4+'Set UP'!$R$15)</f>
        <v>0</v>
      </c>
      <c r="I21" s="200" t="str">
        <f>IF('Wet Incident'!$JQ35="","",IFERROR(F21&amp;" ( "&amp;INT(H21)&amp;" )",F21))</f>
        <v/>
      </c>
      <c r="J21" s="124" t="str">
        <f>IF('Dry Incident'!$JQ35="","",'Dry Incident'!$JQ35)</f>
        <v/>
      </c>
      <c r="K21" s="124" t="str">
        <f>IF('Dry Incident'!$JQ35="","",'Dry Incident'!$JZ35)</f>
        <v/>
      </c>
      <c r="L21" s="124">
        <f>IF(K21="",0,(K21-J$4)*L$4+'Set UP'!$R$15)</f>
        <v>0</v>
      </c>
      <c r="M21" s="200" t="str">
        <f>IF('Dry Incident'!$JQ35="","",IFERROR(J21&amp;" ( "&amp;INT(L21)&amp;" )",J21))</f>
        <v/>
      </c>
      <c r="N21" s="124" t="str">
        <f>IF('Extra Incident'!$JQ35="","",'Extra Incident'!$JQ35)</f>
        <v/>
      </c>
      <c r="O21" s="124" t="str">
        <f>IF('Extra Incident'!$JQ35="","",'Extra Incident'!$JZ35)</f>
        <v/>
      </c>
      <c r="P21" s="124">
        <f>IF(O21="",0,(O21-N$4)*P$4+'Set UP'!$R$15)</f>
        <v>0</v>
      </c>
      <c r="Q21" s="200" t="str">
        <f>IF('Extra Incident'!$JQ35="","",IFERROR(N21&amp;" ( "&amp;INT(O21)&amp;" )",N21))</f>
        <v/>
      </c>
      <c r="R21" s="124" t="str">
        <f>IF(RopeThrow!$AB21="","",RopeThrow!$AB21)</f>
        <v/>
      </c>
      <c r="S21" s="124" t="str">
        <f>IF(RopeThrow!$AB21="","",RopeThrow!$AK21)</f>
        <v/>
      </c>
      <c r="T21" s="124">
        <f>IF(S21="",0,(S21-R$4)*T$4+'Set UP'!$R$15)</f>
        <v>0</v>
      </c>
      <c r="U21" s="200" t="str">
        <f>IF(RopeThrow!$AB21="","",IFERROR(R21&amp;" ( "&amp;INT(T21)&amp;" )",R21))</f>
        <v/>
      </c>
      <c r="V21" s="124" t="str">
        <f>IF('Swim&amp;Tow'!$AB21="","",'Swim&amp;Tow'!$AB21)</f>
        <v/>
      </c>
      <c r="W21" s="124" t="str">
        <f>IF('Swim&amp;Tow'!$AB21="","",'Swim&amp;Tow'!$AK21)</f>
        <v/>
      </c>
      <c r="X21" s="124">
        <f>IF(W21="",0,(W21-V$4)*X$4+'Set UP'!$R$15)</f>
        <v>0</v>
      </c>
      <c r="Y21" s="200" t="str">
        <f>IF('Swim&amp;Tow'!$AB21="","",IFERROR(V21&amp;" ( "&amp;INT(X21)&amp;" )",V21))</f>
        <v/>
      </c>
      <c r="Z21" s="124" t="str">
        <f>IF(Medley!U21="","",Medley!$U21)</f>
        <v/>
      </c>
      <c r="AA21" s="124" t="str">
        <f>IF(Medley!Q21="","",Medley!$AD21)</f>
        <v/>
      </c>
      <c r="AB21" s="124">
        <f>IF(AA21="",0,(AA21-Z$4)*AB$4+'Set UP'!$R$15)</f>
        <v>0</v>
      </c>
      <c r="AC21" s="200" t="str">
        <f>IF(Medley!$U21="","",IFERROR(Z21&amp;" ( "&amp;INT(AB21)&amp;" )",Z21))</f>
        <v/>
      </c>
      <c r="AD21" s="124" t="str">
        <f>IF('Manikin Carry'!U21="","",'Manikin Carry'!$U21)</f>
        <v/>
      </c>
      <c r="AE21" s="124" t="str">
        <f>IF('Manikin Carry'!U21="","",'Manikin Carry'!$AD21)</f>
        <v/>
      </c>
      <c r="AF21" s="124">
        <f>IF(AE21="",0,(AE21-AD$4)*AF$4+'Set UP'!$R$15)</f>
        <v>0</v>
      </c>
      <c r="AG21" s="200" t="str">
        <f>IF('Manikin Carry'!$U21="","",IFERROR(AD21&amp;" ( "&amp;INT(AF21)&amp;" )",AD21))</f>
        <v/>
      </c>
      <c r="AH21" s="124" t="str">
        <f>IF(Obstacle!U21="","",Obstacle!$U21)</f>
        <v/>
      </c>
      <c r="AI21" s="124" t="str">
        <f>IF(Obstacle!U21="","",Obstacle!$AD21)</f>
        <v/>
      </c>
      <c r="AJ21" s="124">
        <f>IF(AI21="",0,(AI21-AH$4)*AJ$4+'Set UP'!$R$15)</f>
        <v>0</v>
      </c>
      <c r="AK21" s="200" t="str">
        <f>IF(Obstacle!$U21="","",IFERROR(AH21&amp;" ( "&amp;INT(AJ21)&amp;" )",AH21))</f>
        <v/>
      </c>
      <c r="AL21" s="127" t="str">
        <f t="shared" si="0"/>
        <v/>
      </c>
      <c r="AM21" s="95" t="str">
        <f t="shared" si="1"/>
        <v/>
      </c>
      <c r="AN21" s="262" t="str">
        <f>IF(E21="NS",'Old Non-S Results'!O21,IF('Set UP'!K21=1,'League Result'!AN21,IF('Set UP'!K21=2,'League Result'!AP21,"")))</f>
        <v/>
      </c>
      <c r="AR21" s="95" t="str">
        <f t="shared" si="2"/>
        <v/>
      </c>
    </row>
    <row r="22" spans="2:44" ht="15.75" x14ac:dyDescent="0.2">
      <c r="B22" s="106">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124" t="str">
        <f>IF('Wet Incident'!$JQ36="","",'Wet Incident'!$JQ36)</f>
        <v/>
      </c>
      <c r="G22" s="124" t="str">
        <f>IF('Wet Incident'!$JQ36="","",'Wet Incident'!$JZ36)</f>
        <v/>
      </c>
      <c r="H22" s="124">
        <f>IF(G22="",0,(G22-F$4)*H$4+'Set UP'!$R$15)</f>
        <v>0</v>
      </c>
      <c r="I22" s="200" t="str">
        <f>IF('Wet Incident'!$JQ36="","",IFERROR(F22&amp;" ( "&amp;INT(H22)&amp;" )",F22))</f>
        <v/>
      </c>
      <c r="J22" s="124" t="str">
        <f>IF('Dry Incident'!$JQ36="","",'Dry Incident'!$JQ36)</f>
        <v/>
      </c>
      <c r="K22" s="124" t="str">
        <f>IF('Dry Incident'!$JQ36="","",'Dry Incident'!$JZ36)</f>
        <v/>
      </c>
      <c r="L22" s="124">
        <f>IF(K22="",0,(K22-J$4)*L$4+'Set UP'!$R$15)</f>
        <v>0</v>
      </c>
      <c r="M22" s="200" t="str">
        <f>IF('Dry Incident'!$JQ36="","",IFERROR(J22&amp;" ( "&amp;INT(L22)&amp;" )",J22))</f>
        <v/>
      </c>
      <c r="N22" s="124" t="str">
        <f>IF('Extra Incident'!$JQ36="","",'Extra Incident'!$JQ36)</f>
        <v/>
      </c>
      <c r="O22" s="124" t="str">
        <f>IF('Extra Incident'!$JQ36="","",'Extra Incident'!$JZ36)</f>
        <v/>
      </c>
      <c r="P22" s="124">
        <f>IF(O22="",0,(O22-N$4)*P$4+'Set UP'!$R$15)</f>
        <v>0</v>
      </c>
      <c r="Q22" s="200" t="str">
        <f>IF('Extra Incident'!$JQ36="","",IFERROR(N22&amp;" ( "&amp;INT(O22)&amp;" )",N22))</f>
        <v/>
      </c>
      <c r="R22" s="124" t="str">
        <f>IF(RopeThrow!$AB22="","",RopeThrow!$AB22)</f>
        <v/>
      </c>
      <c r="S22" s="124" t="str">
        <f>IF(RopeThrow!$AB22="","",RopeThrow!$AK22)</f>
        <v/>
      </c>
      <c r="T22" s="124">
        <f>IF(S22="",0,(S22-R$4)*T$4+'Set UP'!$R$15)</f>
        <v>0</v>
      </c>
      <c r="U22" s="200" t="str">
        <f>IF(RopeThrow!$AB22="","",IFERROR(R22&amp;" ( "&amp;INT(T22)&amp;" )",R22))</f>
        <v/>
      </c>
      <c r="V22" s="124" t="str">
        <f>IF('Swim&amp;Tow'!$AB22="","",'Swim&amp;Tow'!$AB22)</f>
        <v/>
      </c>
      <c r="W22" s="124" t="str">
        <f>IF('Swim&amp;Tow'!$AB22="","",'Swim&amp;Tow'!$AK22)</f>
        <v/>
      </c>
      <c r="X22" s="124">
        <f>IF(W22="",0,(W22-V$4)*X$4+'Set UP'!$R$15)</f>
        <v>0</v>
      </c>
      <c r="Y22" s="200" t="str">
        <f>IF('Swim&amp;Tow'!$AB22="","",IFERROR(V22&amp;" ( "&amp;INT(X22)&amp;" )",V22))</f>
        <v/>
      </c>
      <c r="Z22" s="124" t="str">
        <f>IF(Medley!U22="","",Medley!$U22)</f>
        <v/>
      </c>
      <c r="AA22" s="124" t="str">
        <f>IF(Medley!Q22="","",Medley!$AD22)</f>
        <v/>
      </c>
      <c r="AB22" s="124">
        <f>IF(AA22="",0,(AA22-Z$4)*AB$4+'Set UP'!$R$15)</f>
        <v>0</v>
      </c>
      <c r="AC22" s="200" t="str">
        <f>IF(Medley!$U22="","",IFERROR(Z22&amp;" ( "&amp;INT(AB22)&amp;" )",Z22))</f>
        <v/>
      </c>
      <c r="AD22" s="124" t="str">
        <f>IF('Manikin Carry'!U22="","",'Manikin Carry'!$U22)</f>
        <v/>
      </c>
      <c r="AE22" s="124" t="str">
        <f>IF('Manikin Carry'!U22="","",'Manikin Carry'!$AD22)</f>
        <v/>
      </c>
      <c r="AF22" s="124">
        <f>IF(AE22="",0,(AE22-AD$4)*AF$4+'Set UP'!$R$15)</f>
        <v>0</v>
      </c>
      <c r="AG22" s="200" t="str">
        <f>IF('Manikin Carry'!$U22="","",IFERROR(AD22&amp;" ( "&amp;INT(AF22)&amp;" )",AD22))</f>
        <v/>
      </c>
      <c r="AH22" s="124" t="str">
        <f>IF(Obstacle!U22="","",Obstacle!$U22)</f>
        <v/>
      </c>
      <c r="AI22" s="124" t="str">
        <f>IF(Obstacle!U22="","",Obstacle!$AD22)</f>
        <v/>
      </c>
      <c r="AJ22" s="124">
        <f>IF(AI22="",0,(AI22-AH$4)*AJ$4+'Set UP'!$R$15)</f>
        <v>0</v>
      </c>
      <c r="AK22" s="200" t="str">
        <f>IF(Obstacle!$U22="","",IFERROR(AH22&amp;" ( "&amp;INT(AJ22)&amp;" )",AH22))</f>
        <v/>
      </c>
      <c r="AL22" s="127" t="str">
        <f t="shared" si="0"/>
        <v/>
      </c>
      <c r="AM22" s="95" t="str">
        <f t="shared" si="1"/>
        <v/>
      </c>
      <c r="AN22" s="262" t="str">
        <f>IF(E22="NS",'Old Non-S Results'!O22,IF('Set UP'!K22=1,'League Result'!AN22,IF('Set UP'!K22=2,'League Result'!AP22,"")))</f>
        <v/>
      </c>
      <c r="AR22" s="95" t="str">
        <f t="shared" si="2"/>
        <v/>
      </c>
    </row>
    <row r="23" spans="2:44" ht="15.75" x14ac:dyDescent="0.2">
      <c r="B23" s="106">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124" t="str">
        <f>IF('Wet Incident'!$JQ37="","",'Wet Incident'!$JQ37)</f>
        <v/>
      </c>
      <c r="G23" s="124" t="str">
        <f>IF('Wet Incident'!$JQ37="","",'Wet Incident'!$JZ37)</f>
        <v/>
      </c>
      <c r="H23" s="124">
        <f>IF(G23="",0,(G23-F$4)*H$4+'Set UP'!$R$15)</f>
        <v>0</v>
      </c>
      <c r="I23" s="200" t="str">
        <f>IF('Wet Incident'!$JQ37="","",IFERROR(F23&amp;" ( "&amp;INT(H23)&amp;" )",F23))</f>
        <v/>
      </c>
      <c r="J23" s="124" t="str">
        <f>IF('Dry Incident'!$JQ37="","",'Dry Incident'!$JQ37)</f>
        <v/>
      </c>
      <c r="K23" s="124" t="str">
        <f>IF('Dry Incident'!$JQ37="","",'Dry Incident'!$JZ37)</f>
        <v/>
      </c>
      <c r="L23" s="124">
        <f>IF(K23="",0,(K23-J$4)*L$4+'Set UP'!$R$15)</f>
        <v>0</v>
      </c>
      <c r="M23" s="200" t="str">
        <f>IF('Dry Incident'!$JQ37="","",IFERROR(J23&amp;" ( "&amp;INT(L23)&amp;" )",J23))</f>
        <v/>
      </c>
      <c r="N23" s="124" t="str">
        <f>IF('Extra Incident'!$JQ37="","",'Extra Incident'!$JQ37)</f>
        <v/>
      </c>
      <c r="O23" s="124" t="str">
        <f>IF('Extra Incident'!$JQ37="","",'Extra Incident'!$JZ37)</f>
        <v/>
      </c>
      <c r="P23" s="124">
        <f>IF(O23="",0,(O23-N$4)*P$4+'Set UP'!$R$15)</f>
        <v>0</v>
      </c>
      <c r="Q23" s="200" t="str">
        <f>IF('Extra Incident'!$JQ37="","",IFERROR(N23&amp;" ( "&amp;INT(O23)&amp;" )",N23))</f>
        <v/>
      </c>
      <c r="R23" s="124" t="str">
        <f>IF(RopeThrow!$AB23="","",RopeThrow!$AB23)</f>
        <v/>
      </c>
      <c r="S23" s="124" t="str">
        <f>IF(RopeThrow!$AB23="","",RopeThrow!$AK23)</f>
        <v/>
      </c>
      <c r="T23" s="124">
        <f>IF(S23="",0,(S23-R$4)*T$4+'Set UP'!$R$15)</f>
        <v>0</v>
      </c>
      <c r="U23" s="200" t="str">
        <f>IF(RopeThrow!$AB23="","",IFERROR(R23&amp;" ( "&amp;INT(T23)&amp;" )",R23))</f>
        <v/>
      </c>
      <c r="V23" s="124" t="str">
        <f>IF('Swim&amp;Tow'!$AB23="","",'Swim&amp;Tow'!$AB23)</f>
        <v/>
      </c>
      <c r="W23" s="124" t="str">
        <f>IF('Swim&amp;Tow'!$AB23="","",'Swim&amp;Tow'!$AK23)</f>
        <v/>
      </c>
      <c r="X23" s="124">
        <f>IF(W23="",0,(W23-V$4)*X$4+'Set UP'!$R$15)</f>
        <v>0</v>
      </c>
      <c r="Y23" s="200" t="str">
        <f>IF('Swim&amp;Tow'!$AB23="","",IFERROR(V23&amp;" ( "&amp;INT(X23)&amp;" )",V23))</f>
        <v/>
      </c>
      <c r="Z23" s="124" t="str">
        <f>IF(Medley!U23="","",Medley!$U23)</f>
        <v/>
      </c>
      <c r="AA23" s="124" t="str">
        <f>IF(Medley!Q23="","",Medley!$AD23)</f>
        <v/>
      </c>
      <c r="AB23" s="124">
        <f>IF(AA23="",0,(AA23-Z$4)*AB$4+'Set UP'!$R$15)</f>
        <v>0</v>
      </c>
      <c r="AC23" s="200" t="str">
        <f>IF(Medley!$U23="","",IFERROR(Z23&amp;" ( "&amp;INT(AB23)&amp;" )",Z23))</f>
        <v/>
      </c>
      <c r="AD23" s="124" t="str">
        <f>IF('Manikin Carry'!U23="","",'Manikin Carry'!$U23)</f>
        <v/>
      </c>
      <c r="AE23" s="124" t="str">
        <f>IF('Manikin Carry'!U23="","",'Manikin Carry'!$AD23)</f>
        <v/>
      </c>
      <c r="AF23" s="124">
        <f>IF(AE23="",0,(AE23-AD$4)*AF$4+'Set UP'!$R$15)</f>
        <v>0</v>
      </c>
      <c r="AG23" s="200" t="str">
        <f>IF('Manikin Carry'!$U23="","",IFERROR(AD23&amp;" ( "&amp;INT(AF23)&amp;" )",AD23))</f>
        <v/>
      </c>
      <c r="AH23" s="124" t="str">
        <f>IF(Obstacle!U23="","",Obstacle!$U23)</f>
        <v/>
      </c>
      <c r="AI23" s="124" t="str">
        <f>IF(Obstacle!U23="","",Obstacle!$AD23)</f>
        <v/>
      </c>
      <c r="AJ23" s="124">
        <f>IF(AI23="",0,(AI23-AH$4)*AJ$4+'Set UP'!$R$15)</f>
        <v>0</v>
      </c>
      <c r="AK23" s="200" t="str">
        <f>IF(Obstacle!$U23="","",IFERROR(AH23&amp;" ( "&amp;INT(AJ23)&amp;" )",AH23))</f>
        <v/>
      </c>
      <c r="AL23" s="127" t="str">
        <f t="shared" si="0"/>
        <v/>
      </c>
      <c r="AM23" s="95" t="str">
        <f t="shared" si="1"/>
        <v/>
      </c>
      <c r="AN23" s="262" t="str">
        <f>IF(E23="NS",'Old Non-S Results'!O23,IF('Set UP'!K23=1,'League Result'!AN23,IF('Set UP'!K23=2,'League Result'!AP23,"")))</f>
        <v/>
      </c>
      <c r="AR23" s="95" t="str">
        <f t="shared" si="2"/>
        <v/>
      </c>
    </row>
    <row r="24" spans="2:44" ht="15.75" x14ac:dyDescent="0.2">
      <c r="B24" s="106">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124" t="str">
        <f>IF('Wet Incident'!$JQ38="","",'Wet Incident'!$JQ38)</f>
        <v/>
      </c>
      <c r="G24" s="124" t="str">
        <f>IF('Wet Incident'!$JQ38="","",'Wet Incident'!$JZ38)</f>
        <v/>
      </c>
      <c r="H24" s="124">
        <f>IF(G24="",0,(G24-F$4)*H$4+'Set UP'!$R$15)</f>
        <v>0</v>
      </c>
      <c r="I24" s="200" t="str">
        <f>IF('Wet Incident'!$JQ38="","",IFERROR(F24&amp;" ( "&amp;INT(H24)&amp;" )",F24))</f>
        <v/>
      </c>
      <c r="J24" s="124" t="str">
        <f>IF('Dry Incident'!$JQ38="","",'Dry Incident'!$JQ38)</f>
        <v/>
      </c>
      <c r="K24" s="124" t="str">
        <f>IF('Dry Incident'!$JQ38="","",'Dry Incident'!$JZ38)</f>
        <v/>
      </c>
      <c r="L24" s="124">
        <f>IF(K24="",0,(K24-J$4)*L$4+'Set UP'!$R$15)</f>
        <v>0</v>
      </c>
      <c r="M24" s="200" t="str">
        <f>IF('Dry Incident'!$JQ38="","",IFERROR(J24&amp;" ( "&amp;INT(L24)&amp;" )",J24))</f>
        <v/>
      </c>
      <c r="N24" s="124" t="str">
        <f>IF('Extra Incident'!$JQ38="","",'Extra Incident'!$JQ38)</f>
        <v/>
      </c>
      <c r="O24" s="124" t="str">
        <f>IF('Extra Incident'!$JQ38="","",'Extra Incident'!$JZ38)</f>
        <v/>
      </c>
      <c r="P24" s="124">
        <f>IF(O24="",0,(O24-N$4)*P$4+'Set UP'!$R$15)</f>
        <v>0</v>
      </c>
      <c r="Q24" s="200" t="str">
        <f>IF('Extra Incident'!$JQ38="","",IFERROR(N24&amp;" ( "&amp;INT(O24)&amp;" )",N24))</f>
        <v/>
      </c>
      <c r="R24" s="124" t="str">
        <f>IF(RopeThrow!$AB24="","",RopeThrow!$AB24)</f>
        <v/>
      </c>
      <c r="S24" s="124" t="str">
        <f>IF(RopeThrow!$AB24="","",RopeThrow!$AK24)</f>
        <v/>
      </c>
      <c r="T24" s="124">
        <f>IF(S24="",0,(S24-R$4)*T$4+'Set UP'!$R$15)</f>
        <v>0</v>
      </c>
      <c r="U24" s="200" t="str">
        <f>IF(RopeThrow!$AB24="","",IFERROR(R24&amp;" ( "&amp;INT(T24)&amp;" )",R24))</f>
        <v/>
      </c>
      <c r="V24" s="124" t="str">
        <f>IF('Swim&amp;Tow'!$AB24="","",'Swim&amp;Tow'!$AB24)</f>
        <v/>
      </c>
      <c r="W24" s="124" t="str">
        <f>IF('Swim&amp;Tow'!$AB24="","",'Swim&amp;Tow'!$AK24)</f>
        <v/>
      </c>
      <c r="X24" s="124">
        <f>IF(W24="",0,(W24-V$4)*X$4+'Set UP'!$R$15)</f>
        <v>0</v>
      </c>
      <c r="Y24" s="200" t="str">
        <f>IF('Swim&amp;Tow'!$AB24="","",IFERROR(V24&amp;" ( "&amp;INT(X24)&amp;" )",V24))</f>
        <v/>
      </c>
      <c r="Z24" s="124" t="str">
        <f>IF(Medley!U24="","",Medley!$U24)</f>
        <v/>
      </c>
      <c r="AA24" s="124" t="str">
        <f>IF(Medley!Q24="","",Medley!$AD24)</f>
        <v/>
      </c>
      <c r="AB24" s="124">
        <f>IF(AA24="",0,(AA24-Z$4)*AB$4+'Set UP'!$R$15)</f>
        <v>0</v>
      </c>
      <c r="AC24" s="200" t="str">
        <f>IF(Medley!$U24="","",IFERROR(Z24&amp;" ( "&amp;INT(AB24)&amp;" )",Z24))</f>
        <v/>
      </c>
      <c r="AD24" s="124" t="str">
        <f>IF('Manikin Carry'!U24="","",'Manikin Carry'!$U24)</f>
        <v/>
      </c>
      <c r="AE24" s="124" t="str">
        <f>IF('Manikin Carry'!U24="","",'Manikin Carry'!$AD24)</f>
        <v/>
      </c>
      <c r="AF24" s="124">
        <f>IF(AE24="",0,(AE24-AD$4)*AF$4+'Set UP'!$R$15)</f>
        <v>0</v>
      </c>
      <c r="AG24" s="200" t="str">
        <f>IF('Manikin Carry'!$U24="","",IFERROR(AD24&amp;" ( "&amp;INT(AF24)&amp;" )",AD24))</f>
        <v/>
      </c>
      <c r="AH24" s="124" t="str">
        <f>IF(Obstacle!U24="","",Obstacle!$U24)</f>
        <v/>
      </c>
      <c r="AI24" s="124" t="str">
        <f>IF(Obstacle!U24="","",Obstacle!$AD24)</f>
        <v/>
      </c>
      <c r="AJ24" s="124">
        <f>IF(AI24="",0,(AI24-AH$4)*AJ$4+'Set UP'!$R$15)</f>
        <v>0</v>
      </c>
      <c r="AK24" s="200" t="str">
        <f>IF(Obstacle!$U24="","",IFERROR(AH24&amp;" ( "&amp;INT(AJ24)&amp;" )",AH24))</f>
        <v/>
      </c>
      <c r="AL24" s="127" t="str">
        <f t="shared" si="0"/>
        <v/>
      </c>
      <c r="AM24" s="95" t="str">
        <f t="shared" si="1"/>
        <v/>
      </c>
      <c r="AN24" s="262" t="str">
        <f>IF(E24="NS",'Old Non-S Results'!O24,IF('Set UP'!K24=1,'League Result'!AN24,IF('Set UP'!K24=2,'League Result'!AP24,"")))</f>
        <v/>
      </c>
      <c r="AR24" s="95" t="str">
        <f t="shared" si="2"/>
        <v/>
      </c>
    </row>
    <row r="25" spans="2:44" ht="15.75" x14ac:dyDescent="0.2">
      <c r="B25" s="106">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124" t="str">
        <f>IF('Wet Incident'!$JQ39="","",'Wet Incident'!$JQ39)</f>
        <v/>
      </c>
      <c r="G25" s="124" t="str">
        <f>IF('Wet Incident'!$JQ39="","",'Wet Incident'!$JZ39)</f>
        <v/>
      </c>
      <c r="H25" s="124">
        <f>IF(G25="",0,(G25-F$4)*H$4+'Set UP'!$R$15)</f>
        <v>0</v>
      </c>
      <c r="I25" s="200" t="str">
        <f>IF('Wet Incident'!$JQ39="","",IFERROR(F25&amp;" ( "&amp;INT(H25)&amp;" )",F25))</f>
        <v/>
      </c>
      <c r="J25" s="124" t="str">
        <f>IF('Dry Incident'!$JQ39="","",'Dry Incident'!$JQ39)</f>
        <v/>
      </c>
      <c r="K25" s="124" t="str">
        <f>IF('Dry Incident'!$JQ39="","",'Dry Incident'!$JZ39)</f>
        <v/>
      </c>
      <c r="L25" s="124">
        <f>IF(K25="",0,(K25-J$4)*L$4+'Set UP'!$R$15)</f>
        <v>0</v>
      </c>
      <c r="M25" s="200" t="str">
        <f>IF('Dry Incident'!$JQ39="","",IFERROR(J25&amp;" ( "&amp;INT(L25)&amp;" )",J25))</f>
        <v/>
      </c>
      <c r="N25" s="124" t="str">
        <f>IF('Extra Incident'!$JQ39="","",'Extra Incident'!$JQ39)</f>
        <v/>
      </c>
      <c r="O25" s="124" t="str">
        <f>IF('Extra Incident'!$JQ39="","",'Extra Incident'!$JZ39)</f>
        <v/>
      </c>
      <c r="P25" s="124">
        <f>IF(O25="",0,(O25-N$4)*P$4+'Set UP'!$R$15)</f>
        <v>0</v>
      </c>
      <c r="Q25" s="200" t="str">
        <f>IF('Extra Incident'!$JQ39="","",IFERROR(N25&amp;" ( "&amp;INT(O25)&amp;" )",N25))</f>
        <v/>
      </c>
      <c r="R25" s="124" t="str">
        <f>IF(RopeThrow!$AB25="","",RopeThrow!$AB25)</f>
        <v/>
      </c>
      <c r="S25" s="124" t="str">
        <f>IF(RopeThrow!$AB25="","",RopeThrow!$AK25)</f>
        <v/>
      </c>
      <c r="T25" s="124">
        <f>IF(S25="",0,(S25-R$4)*T$4+'Set UP'!$R$15)</f>
        <v>0</v>
      </c>
      <c r="U25" s="200" t="str">
        <f>IF(RopeThrow!$AB25="","",IFERROR(R25&amp;" ( "&amp;INT(T25)&amp;" )",R25))</f>
        <v/>
      </c>
      <c r="V25" s="124" t="str">
        <f>IF('Swim&amp;Tow'!$AB25="","",'Swim&amp;Tow'!$AB25)</f>
        <v/>
      </c>
      <c r="W25" s="124" t="str">
        <f>IF('Swim&amp;Tow'!$AB25="","",'Swim&amp;Tow'!$AK25)</f>
        <v/>
      </c>
      <c r="X25" s="124">
        <f>IF(W25="",0,(W25-V$4)*X$4+'Set UP'!$R$15)</f>
        <v>0</v>
      </c>
      <c r="Y25" s="200" t="str">
        <f>IF('Swim&amp;Tow'!$AB25="","",IFERROR(V25&amp;" ( "&amp;INT(X25)&amp;" )",V25))</f>
        <v/>
      </c>
      <c r="Z25" s="124" t="str">
        <f>IF(Medley!U25="","",Medley!$U25)</f>
        <v/>
      </c>
      <c r="AA25" s="124" t="str">
        <f>IF(Medley!Q25="","",Medley!$AD25)</f>
        <v/>
      </c>
      <c r="AB25" s="124">
        <f>IF(AA25="",0,(AA25-Z$4)*AB$4+'Set UP'!$R$15)</f>
        <v>0</v>
      </c>
      <c r="AC25" s="200" t="str">
        <f>IF(Medley!$U25="","",IFERROR(Z25&amp;" ( "&amp;INT(AB25)&amp;" )",Z25))</f>
        <v/>
      </c>
      <c r="AD25" s="124" t="str">
        <f>IF('Manikin Carry'!U25="","",'Manikin Carry'!$U25)</f>
        <v/>
      </c>
      <c r="AE25" s="124" t="str">
        <f>IF('Manikin Carry'!U25="","",'Manikin Carry'!$AD25)</f>
        <v/>
      </c>
      <c r="AF25" s="124">
        <f>IF(AE25="",0,(AE25-AD$4)*AF$4+'Set UP'!$R$15)</f>
        <v>0</v>
      </c>
      <c r="AG25" s="200" t="str">
        <f>IF('Manikin Carry'!$U25="","",IFERROR(AD25&amp;" ( "&amp;INT(AF25)&amp;" )",AD25))</f>
        <v/>
      </c>
      <c r="AH25" s="124" t="str">
        <f>IF(Obstacle!U25="","",Obstacle!$U25)</f>
        <v/>
      </c>
      <c r="AI25" s="124" t="str">
        <f>IF(Obstacle!U25="","",Obstacle!$AD25)</f>
        <v/>
      </c>
      <c r="AJ25" s="124">
        <f>IF(AI25="",0,(AI25-AH$4)*AJ$4+'Set UP'!$R$15)</f>
        <v>0</v>
      </c>
      <c r="AK25" s="200" t="str">
        <f>IF(Obstacle!$U25="","",IFERROR(AH25&amp;" ( "&amp;INT(AJ25)&amp;" )",AH25))</f>
        <v/>
      </c>
      <c r="AL25" s="127" t="str">
        <f t="shared" si="0"/>
        <v/>
      </c>
      <c r="AM25" s="95" t="str">
        <f t="shared" si="1"/>
        <v/>
      </c>
      <c r="AN25" s="262" t="str">
        <f>IF(E25="NS",'Old Non-S Results'!O25,IF('Set UP'!K25=1,'League Result'!AN25,IF('Set UP'!K25=2,'League Result'!AP25,"")))</f>
        <v/>
      </c>
      <c r="AR25" s="95" t="str">
        <f t="shared" si="2"/>
        <v/>
      </c>
    </row>
    <row r="26" spans="2:44" ht="15.75" x14ac:dyDescent="0.2">
      <c r="B26" s="106">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124" t="str">
        <f>IF('Wet Incident'!$JQ40="","",'Wet Incident'!$JQ40)</f>
        <v/>
      </c>
      <c r="G26" s="124" t="str">
        <f>IF('Wet Incident'!$JQ40="","",'Wet Incident'!$JZ40)</f>
        <v/>
      </c>
      <c r="H26" s="124">
        <f>IF(G26="",0,(G26-F$4)*H$4+'Set UP'!$R$15)</f>
        <v>0</v>
      </c>
      <c r="I26" s="200" t="str">
        <f>IF('Wet Incident'!$JQ40="","",IFERROR(F26&amp;" ( "&amp;INT(H26)&amp;" )",F26))</f>
        <v/>
      </c>
      <c r="J26" s="124" t="str">
        <f>IF('Dry Incident'!$JQ40="","",'Dry Incident'!$JQ40)</f>
        <v/>
      </c>
      <c r="K26" s="124" t="str">
        <f>IF('Dry Incident'!$JQ40="","",'Dry Incident'!$JZ40)</f>
        <v/>
      </c>
      <c r="L26" s="124">
        <f>IF(K26="",0,(K26-J$4)*L$4+'Set UP'!$R$15)</f>
        <v>0</v>
      </c>
      <c r="M26" s="200" t="str">
        <f>IF('Dry Incident'!$JQ40="","",IFERROR(J26&amp;" ( "&amp;INT(L26)&amp;" )",J26))</f>
        <v/>
      </c>
      <c r="N26" s="124" t="str">
        <f>IF('Extra Incident'!$JQ40="","",'Extra Incident'!$JQ40)</f>
        <v/>
      </c>
      <c r="O26" s="124" t="str">
        <f>IF('Extra Incident'!$JQ40="","",'Extra Incident'!$JZ40)</f>
        <v/>
      </c>
      <c r="P26" s="124">
        <f>IF(O26="",0,(O26-N$4)*P$4+'Set UP'!$R$15)</f>
        <v>0</v>
      </c>
      <c r="Q26" s="200" t="str">
        <f>IF('Extra Incident'!$JQ40="","",IFERROR(N26&amp;" ( "&amp;INT(O26)&amp;" )",N26))</f>
        <v/>
      </c>
      <c r="R26" s="124" t="str">
        <f>IF(RopeThrow!$AB26="","",RopeThrow!$AB26)</f>
        <v/>
      </c>
      <c r="S26" s="124" t="str">
        <f>IF(RopeThrow!$AB26="","",RopeThrow!$AK26)</f>
        <v/>
      </c>
      <c r="T26" s="124">
        <f>IF(S26="",0,(S26-R$4)*T$4+'Set UP'!$R$15)</f>
        <v>0</v>
      </c>
      <c r="U26" s="200" t="str">
        <f>IF(RopeThrow!$AB26="","",IFERROR(R26&amp;" ( "&amp;INT(T26)&amp;" )",R26))</f>
        <v/>
      </c>
      <c r="V26" s="124" t="str">
        <f>IF('Swim&amp;Tow'!$AB26="","",'Swim&amp;Tow'!$AB26)</f>
        <v/>
      </c>
      <c r="W26" s="124" t="str">
        <f>IF('Swim&amp;Tow'!$AB26="","",'Swim&amp;Tow'!$AK26)</f>
        <v/>
      </c>
      <c r="X26" s="124">
        <f>IF(W26="",0,(W26-V$4)*X$4+'Set UP'!$R$15)</f>
        <v>0</v>
      </c>
      <c r="Y26" s="200" t="str">
        <f>IF('Swim&amp;Tow'!$AB26="","",IFERROR(V26&amp;" ( "&amp;INT(X26)&amp;" )",V26))</f>
        <v/>
      </c>
      <c r="Z26" s="124" t="str">
        <f>IF(Medley!U26="","",Medley!$U26)</f>
        <v/>
      </c>
      <c r="AA26" s="124" t="str">
        <f>IF(Medley!Q26="","",Medley!$AD26)</f>
        <v/>
      </c>
      <c r="AB26" s="124">
        <f>IF(AA26="",0,(AA26-Z$4)*AB$4+'Set UP'!$R$15)</f>
        <v>0</v>
      </c>
      <c r="AC26" s="200" t="str">
        <f>IF(Medley!$U26="","",IFERROR(Z26&amp;" ( "&amp;INT(AB26)&amp;" )",Z26))</f>
        <v/>
      </c>
      <c r="AD26" s="124" t="str">
        <f>IF('Manikin Carry'!U26="","",'Manikin Carry'!$U26)</f>
        <v/>
      </c>
      <c r="AE26" s="124" t="str">
        <f>IF('Manikin Carry'!U26="","",'Manikin Carry'!$AD26)</f>
        <v/>
      </c>
      <c r="AF26" s="124">
        <f>IF(AE26="",0,(AE26-AD$4)*AF$4+'Set UP'!$R$15)</f>
        <v>0</v>
      </c>
      <c r="AG26" s="200" t="str">
        <f>IF('Manikin Carry'!$U26="","",IFERROR(AD26&amp;" ( "&amp;INT(AF26)&amp;" )",AD26))</f>
        <v/>
      </c>
      <c r="AH26" s="124" t="str">
        <f>IF(Obstacle!U26="","",Obstacle!$U26)</f>
        <v/>
      </c>
      <c r="AI26" s="124" t="str">
        <f>IF(Obstacle!U26="","",Obstacle!$AD26)</f>
        <v/>
      </c>
      <c r="AJ26" s="124">
        <f>IF(AI26="",0,(AI26-AH$4)*AJ$4+'Set UP'!$R$15)</f>
        <v>0</v>
      </c>
      <c r="AK26" s="200" t="str">
        <f>IF(Obstacle!$U26="","",IFERROR(AH26&amp;" ( "&amp;INT(AJ26)&amp;" )",AH26))</f>
        <v/>
      </c>
      <c r="AL26" s="127" t="str">
        <f t="shared" si="0"/>
        <v/>
      </c>
      <c r="AM26" s="95" t="str">
        <f t="shared" si="1"/>
        <v/>
      </c>
      <c r="AN26" s="262" t="str">
        <f>IF(E26="NS",'Old Non-S Results'!O26,IF('Set UP'!K26=1,'League Result'!AN26,IF('Set UP'!K26=2,'League Result'!AP26,"")))</f>
        <v/>
      </c>
      <c r="AR26" s="95" t="str">
        <f t="shared" si="2"/>
        <v/>
      </c>
    </row>
    <row r="27" spans="2:44" ht="15.75" x14ac:dyDescent="0.2">
      <c r="B27" s="106">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124" t="str">
        <f>IF('Wet Incident'!$JQ41="","",'Wet Incident'!$JQ41)</f>
        <v/>
      </c>
      <c r="G27" s="124" t="str">
        <f>IF('Wet Incident'!$JQ41="","",'Wet Incident'!$JZ41)</f>
        <v/>
      </c>
      <c r="H27" s="124">
        <f>IF(G27="",0,(G27-F$4)*H$4+'Set UP'!$R$15)</f>
        <v>0</v>
      </c>
      <c r="I27" s="200" t="str">
        <f>IF('Wet Incident'!$JQ41="","",IFERROR(F27&amp;" ( "&amp;INT(H27)&amp;" )",F27))</f>
        <v/>
      </c>
      <c r="J27" s="124" t="str">
        <f>IF('Dry Incident'!$JQ41="","",'Dry Incident'!$JQ41)</f>
        <v/>
      </c>
      <c r="K27" s="124" t="str">
        <f>IF('Dry Incident'!$JQ41="","",'Dry Incident'!$JZ41)</f>
        <v/>
      </c>
      <c r="L27" s="124">
        <f>IF(K27="",0,(K27-J$4)*L$4+'Set UP'!$R$15)</f>
        <v>0</v>
      </c>
      <c r="M27" s="200" t="str">
        <f>IF('Dry Incident'!$JQ41="","",IFERROR(J27&amp;" ( "&amp;INT(L27)&amp;" )",J27))</f>
        <v/>
      </c>
      <c r="N27" s="124" t="str">
        <f>IF('Extra Incident'!$JQ41="","",'Extra Incident'!$JQ41)</f>
        <v/>
      </c>
      <c r="O27" s="124" t="str">
        <f>IF('Extra Incident'!$JQ41="","",'Extra Incident'!$JZ41)</f>
        <v/>
      </c>
      <c r="P27" s="124">
        <f>IF(O27="",0,(O27-N$4)*P$4+'Set UP'!$R$15)</f>
        <v>0</v>
      </c>
      <c r="Q27" s="200" t="str">
        <f>IF('Extra Incident'!$JQ41="","",IFERROR(N27&amp;" ( "&amp;INT(O27)&amp;" )",N27))</f>
        <v/>
      </c>
      <c r="R27" s="124" t="str">
        <f>IF(RopeThrow!$AB27="","",RopeThrow!$AB27)</f>
        <v/>
      </c>
      <c r="S27" s="124" t="str">
        <f>IF(RopeThrow!$AB27="","",RopeThrow!$AK27)</f>
        <v/>
      </c>
      <c r="T27" s="124">
        <f>IF(S27="",0,(S27-R$4)*T$4+'Set UP'!$R$15)</f>
        <v>0</v>
      </c>
      <c r="U27" s="200" t="str">
        <f>IF(RopeThrow!$AB27="","",IFERROR(R27&amp;" ( "&amp;INT(T27)&amp;" )",R27))</f>
        <v/>
      </c>
      <c r="V27" s="124" t="str">
        <f>IF('Swim&amp;Tow'!$AB27="","",'Swim&amp;Tow'!$AB27)</f>
        <v/>
      </c>
      <c r="W27" s="124" t="str">
        <f>IF('Swim&amp;Tow'!$AB27="","",'Swim&amp;Tow'!$AK27)</f>
        <v/>
      </c>
      <c r="X27" s="124">
        <f>IF(W27="",0,(W27-V$4)*X$4+'Set UP'!$R$15)</f>
        <v>0</v>
      </c>
      <c r="Y27" s="200" t="str">
        <f>IF('Swim&amp;Tow'!$AB27="","",IFERROR(V27&amp;" ( "&amp;INT(X27)&amp;" )",V27))</f>
        <v/>
      </c>
      <c r="Z27" s="124" t="str">
        <f>IF(Medley!U27="","",Medley!$U27)</f>
        <v/>
      </c>
      <c r="AA27" s="124" t="str">
        <f>IF(Medley!Q27="","",Medley!$AD27)</f>
        <v/>
      </c>
      <c r="AB27" s="124">
        <f>IF(AA27="",0,(AA27-Z$4)*AB$4+'Set UP'!$R$15)</f>
        <v>0</v>
      </c>
      <c r="AC27" s="200" t="str">
        <f>IF(Medley!$U27="","",IFERROR(Z27&amp;" ( "&amp;INT(AB27)&amp;" )",Z27))</f>
        <v/>
      </c>
      <c r="AD27" s="124" t="str">
        <f>IF('Manikin Carry'!U27="","",'Manikin Carry'!$U27)</f>
        <v/>
      </c>
      <c r="AE27" s="124" t="str">
        <f>IF('Manikin Carry'!U27="","",'Manikin Carry'!$AD27)</f>
        <v/>
      </c>
      <c r="AF27" s="124">
        <f>IF(AE27="",0,(AE27-AD$4)*AF$4+'Set UP'!$R$15)</f>
        <v>0</v>
      </c>
      <c r="AG27" s="200" t="str">
        <f>IF('Manikin Carry'!$U27="","",IFERROR(AD27&amp;" ( "&amp;INT(AF27)&amp;" )",AD27))</f>
        <v/>
      </c>
      <c r="AH27" s="124" t="str">
        <f>IF(Obstacle!U27="","",Obstacle!$U27)</f>
        <v/>
      </c>
      <c r="AI27" s="124" t="str">
        <f>IF(Obstacle!U27="","",Obstacle!$AD27)</f>
        <v/>
      </c>
      <c r="AJ27" s="124">
        <f>IF(AI27="",0,(AI27-AH$4)*AJ$4+'Set UP'!$R$15)</f>
        <v>0</v>
      </c>
      <c r="AK27" s="200" t="str">
        <f>IF(Obstacle!$U27="","",IFERROR(AH27&amp;" ( "&amp;INT(AJ27)&amp;" )",AH27))</f>
        <v/>
      </c>
      <c r="AL27" s="127" t="str">
        <f t="shared" si="0"/>
        <v/>
      </c>
      <c r="AM27" s="95" t="str">
        <f t="shared" si="1"/>
        <v/>
      </c>
      <c r="AN27" s="262" t="str">
        <f>IF(E27="NS",'Old Non-S Results'!O27,IF('Set UP'!K27=1,'League Result'!AN27,IF('Set UP'!K27=2,'League Result'!AP27,"")))</f>
        <v/>
      </c>
      <c r="AR27" s="95" t="str">
        <f t="shared" si="2"/>
        <v/>
      </c>
    </row>
    <row r="28" spans="2:44" ht="15.75" x14ac:dyDescent="0.2">
      <c r="B28" s="106">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124" t="str">
        <f>IF('Wet Incident'!$JQ42="","",'Wet Incident'!$JQ42)</f>
        <v/>
      </c>
      <c r="G28" s="124" t="str">
        <f>IF('Wet Incident'!$JQ42="","",'Wet Incident'!$JZ42)</f>
        <v/>
      </c>
      <c r="H28" s="124">
        <f>IF(G28="",0,(G28-F$4)*H$4+'Set UP'!$R$15)</f>
        <v>0</v>
      </c>
      <c r="I28" s="200" t="str">
        <f>IF('Wet Incident'!$JQ42="","",IFERROR(F28&amp;" ( "&amp;INT(H28)&amp;" )",F28))</f>
        <v/>
      </c>
      <c r="J28" s="124" t="str">
        <f>IF('Dry Incident'!$JQ42="","",'Dry Incident'!$JQ42)</f>
        <v/>
      </c>
      <c r="K28" s="124" t="str">
        <f>IF('Dry Incident'!$JQ42="","",'Dry Incident'!$JZ42)</f>
        <v/>
      </c>
      <c r="L28" s="124">
        <f>IF(K28="",0,(K28-J$4)*L$4+'Set UP'!$R$15)</f>
        <v>0</v>
      </c>
      <c r="M28" s="200" t="str">
        <f>IF('Dry Incident'!$JQ42="","",IFERROR(J28&amp;" ( "&amp;INT(L28)&amp;" )",J28))</f>
        <v/>
      </c>
      <c r="N28" s="124" t="str">
        <f>IF('Extra Incident'!$JQ42="","",'Extra Incident'!$JQ42)</f>
        <v/>
      </c>
      <c r="O28" s="124" t="str">
        <f>IF('Extra Incident'!$JQ42="","",'Extra Incident'!$JZ42)</f>
        <v/>
      </c>
      <c r="P28" s="124">
        <f>IF(O28="",0,(O28-N$4)*P$4+'Set UP'!$R$15)</f>
        <v>0</v>
      </c>
      <c r="Q28" s="200" t="str">
        <f>IF('Extra Incident'!$JQ42="","",IFERROR(N28&amp;" ( "&amp;INT(O28)&amp;" )",N28))</f>
        <v/>
      </c>
      <c r="R28" s="124" t="str">
        <f>IF(RopeThrow!$AB28="","",RopeThrow!$AB28)</f>
        <v/>
      </c>
      <c r="S28" s="124" t="str">
        <f>IF(RopeThrow!$AB28="","",RopeThrow!$AK28)</f>
        <v/>
      </c>
      <c r="T28" s="124">
        <f>IF(S28="",0,(S28-R$4)*T$4+'Set UP'!$R$15)</f>
        <v>0</v>
      </c>
      <c r="U28" s="200" t="str">
        <f>IF(RopeThrow!$AB28="","",IFERROR(R28&amp;" ( "&amp;INT(T28)&amp;" )",R28))</f>
        <v/>
      </c>
      <c r="V28" s="124" t="str">
        <f>IF('Swim&amp;Tow'!$AB28="","",'Swim&amp;Tow'!$AB28)</f>
        <v/>
      </c>
      <c r="W28" s="124" t="str">
        <f>IF('Swim&amp;Tow'!$AB28="","",'Swim&amp;Tow'!$AK28)</f>
        <v/>
      </c>
      <c r="X28" s="124">
        <f>IF(W28="",0,(W28-V$4)*X$4+'Set UP'!$R$15)</f>
        <v>0</v>
      </c>
      <c r="Y28" s="200" t="str">
        <f>IF('Swim&amp;Tow'!$AB28="","",IFERROR(V28&amp;" ( "&amp;INT(X28)&amp;" )",V28))</f>
        <v/>
      </c>
      <c r="Z28" s="124" t="str">
        <f>IF(Medley!U28="","",Medley!$U28)</f>
        <v/>
      </c>
      <c r="AA28" s="124" t="str">
        <f>IF(Medley!Q28="","",Medley!$AD28)</f>
        <v/>
      </c>
      <c r="AB28" s="124">
        <f>IF(AA28="",0,(AA28-Z$4)*AB$4+'Set UP'!$R$15)</f>
        <v>0</v>
      </c>
      <c r="AC28" s="200" t="str">
        <f>IF(Medley!$U28="","",IFERROR(Z28&amp;" ( "&amp;INT(AB28)&amp;" )",Z28))</f>
        <v/>
      </c>
      <c r="AD28" s="124" t="str">
        <f>IF('Manikin Carry'!U28="","",'Manikin Carry'!$U28)</f>
        <v/>
      </c>
      <c r="AE28" s="124" t="str">
        <f>IF('Manikin Carry'!U28="","",'Manikin Carry'!$AD28)</f>
        <v/>
      </c>
      <c r="AF28" s="124">
        <f>IF(AE28="",0,(AE28-AD$4)*AF$4+'Set UP'!$R$15)</f>
        <v>0</v>
      </c>
      <c r="AG28" s="200" t="str">
        <f>IF('Manikin Carry'!$U28="","",IFERROR(AD28&amp;" ( "&amp;INT(AF28)&amp;" )",AD28))</f>
        <v/>
      </c>
      <c r="AH28" s="124" t="str">
        <f>IF(Obstacle!U28="","",Obstacle!$U28)</f>
        <v/>
      </c>
      <c r="AI28" s="124" t="str">
        <f>IF(Obstacle!U28="","",Obstacle!$AD28)</f>
        <v/>
      </c>
      <c r="AJ28" s="124">
        <f>IF(AI28="",0,(AI28-AH$4)*AJ$4+'Set UP'!$R$15)</f>
        <v>0</v>
      </c>
      <c r="AK28" s="200" t="str">
        <f>IF(Obstacle!$U28="","",IFERROR(AH28&amp;" ( "&amp;INT(AJ28)&amp;" )",AH28))</f>
        <v/>
      </c>
      <c r="AL28" s="127" t="str">
        <f t="shared" si="0"/>
        <v/>
      </c>
      <c r="AM28" s="95" t="str">
        <f t="shared" si="1"/>
        <v/>
      </c>
      <c r="AN28" s="262" t="str">
        <f>IF(E28="NS",'Old Non-S Results'!O28,IF('Set UP'!K28=1,'League Result'!AN28,IF('Set UP'!K28=2,'League Result'!AP28,"")))</f>
        <v/>
      </c>
      <c r="AR28" s="95" t="str">
        <f t="shared" si="2"/>
        <v/>
      </c>
    </row>
    <row r="29" spans="2:44" ht="15.75" x14ac:dyDescent="0.2">
      <c r="B29" s="106">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124" t="str">
        <f>IF('Wet Incident'!$JQ43="","",'Wet Incident'!$JQ43)</f>
        <v/>
      </c>
      <c r="G29" s="124" t="str">
        <f>IF('Wet Incident'!$JQ43="","",'Wet Incident'!$JZ43)</f>
        <v/>
      </c>
      <c r="H29" s="124">
        <f>IF(G29="",0,(G29-F$4)*H$4+'Set UP'!$R$15)</f>
        <v>0</v>
      </c>
      <c r="I29" s="200" t="str">
        <f>IF('Wet Incident'!$JQ43="","",IFERROR(F29&amp;" ( "&amp;INT(H29)&amp;" )",F29))</f>
        <v/>
      </c>
      <c r="J29" s="124" t="str">
        <f>IF('Dry Incident'!$JQ43="","",'Dry Incident'!$JQ43)</f>
        <v/>
      </c>
      <c r="K29" s="124" t="str">
        <f>IF('Dry Incident'!$JQ43="","",'Dry Incident'!$JZ43)</f>
        <v/>
      </c>
      <c r="L29" s="124">
        <f>IF(K29="",0,(K29-J$4)*L$4+'Set UP'!$R$15)</f>
        <v>0</v>
      </c>
      <c r="M29" s="200" t="str">
        <f>IF('Dry Incident'!$JQ43="","",IFERROR(J29&amp;" ( "&amp;INT(L29)&amp;" )",J29))</f>
        <v/>
      </c>
      <c r="N29" s="124" t="str">
        <f>IF('Extra Incident'!$JQ43="","",'Extra Incident'!$JQ43)</f>
        <v/>
      </c>
      <c r="O29" s="124" t="str">
        <f>IF('Extra Incident'!$JQ43="","",'Extra Incident'!$JZ43)</f>
        <v/>
      </c>
      <c r="P29" s="124">
        <f>IF(O29="",0,(O29-N$4)*P$4+'Set UP'!$R$15)</f>
        <v>0</v>
      </c>
      <c r="Q29" s="200" t="str">
        <f>IF('Extra Incident'!$JQ43="","",IFERROR(N29&amp;" ( "&amp;INT(O29)&amp;" )",N29))</f>
        <v/>
      </c>
      <c r="R29" s="124" t="str">
        <f>IF(RopeThrow!$AB29="","",RopeThrow!$AB29)</f>
        <v/>
      </c>
      <c r="S29" s="124" t="str">
        <f>IF(RopeThrow!$AB29="","",RopeThrow!$AK29)</f>
        <v/>
      </c>
      <c r="T29" s="124">
        <f>IF(S29="",0,(S29-R$4)*T$4+'Set UP'!$R$15)</f>
        <v>0</v>
      </c>
      <c r="U29" s="200" t="str">
        <f>IF(RopeThrow!$AB29="","",IFERROR(R29&amp;" ( "&amp;INT(T29)&amp;" )",R29))</f>
        <v/>
      </c>
      <c r="V29" s="124" t="str">
        <f>IF('Swim&amp;Tow'!$AB29="","",'Swim&amp;Tow'!$AB29)</f>
        <v/>
      </c>
      <c r="W29" s="124" t="str">
        <f>IF('Swim&amp;Tow'!$AB29="","",'Swim&amp;Tow'!$AK29)</f>
        <v/>
      </c>
      <c r="X29" s="124">
        <f>IF(W29="",0,(W29-V$4)*X$4+'Set UP'!$R$15)</f>
        <v>0</v>
      </c>
      <c r="Y29" s="200" t="str">
        <f>IF('Swim&amp;Tow'!$AB29="","",IFERROR(V29&amp;" ( "&amp;INT(X29)&amp;" )",V29))</f>
        <v/>
      </c>
      <c r="Z29" s="124" t="str">
        <f>IF(Medley!U29="","",Medley!$U29)</f>
        <v/>
      </c>
      <c r="AA29" s="124" t="str">
        <f>IF(Medley!Q29="","",Medley!$AD29)</f>
        <v/>
      </c>
      <c r="AB29" s="124">
        <f>IF(AA29="",0,(AA29-Z$4)*AB$4+'Set UP'!$R$15)</f>
        <v>0</v>
      </c>
      <c r="AC29" s="200" t="str">
        <f>IF(Medley!$U29="","",IFERROR(Z29&amp;" ( "&amp;INT(AB29)&amp;" )",Z29))</f>
        <v/>
      </c>
      <c r="AD29" s="124" t="str">
        <f>IF('Manikin Carry'!U29="","",'Manikin Carry'!$U29)</f>
        <v/>
      </c>
      <c r="AE29" s="124" t="str">
        <f>IF('Manikin Carry'!U29="","",'Manikin Carry'!$AD29)</f>
        <v/>
      </c>
      <c r="AF29" s="124">
        <f>IF(AE29="",0,(AE29-AD$4)*AF$4+'Set UP'!$R$15)</f>
        <v>0</v>
      </c>
      <c r="AG29" s="200" t="str">
        <f>IF('Manikin Carry'!$U29="","",IFERROR(AD29&amp;" ( "&amp;INT(AF29)&amp;" )",AD29))</f>
        <v/>
      </c>
      <c r="AH29" s="124" t="str">
        <f>IF(Obstacle!U29="","",Obstacle!$U29)</f>
        <v/>
      </c>
      <c r="AI29" s="124" t="str">
        <f>IF(Obstacle!U29="","",Obstacle!$AD29)</f>
        <v/>
      </c>
      <c r="AJ29" s="124">
        <f>IF(AI29="",0,(AI29-AH$4)*AJ$4+'Set UP'!$R$15)</f>
        <v>0</v>
      </c>
      <c r="AK29" s="200" t="str">
        <f>IF(Obstacle!$U29="","",IFERROR(AH29&amp;" ( "&amp;INT(AJ29)&amp;" )",AH29))</f>
        <v/>
      </c>
      <c r="AL29" s="127" t="str">
        <f t="shared" si="0"/>
        <v/>
      </c>
      <c r="AM29" s="95" t="str">
        <f t="shared" si="1"/>
        <v/>
      </c>
      <c r="AN29" s="262" t="str">
        <f>IF(E29="NS",'Old Non-S Results'!O29,IF('Set UP'!K29=1,'League Result'!AN29,IF('Set UP'!K29=2,'League Result'!AP29,"")))</f>
        <v/>
      </c>
      <c r="AR29" s="95" t="str">
        <f t="shared" si="2"/>
        <v/>
      </c>
    </row>
    <row r="30" spans="2:44" ht="15.75" x14ac:dyDescent="0.2">
      <c r="B30" s="106">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124" t="str">
        <f>IF('Wet Incident'!$JQ44="","",'Wet Incident'!$JQ44)</f>
        <v/>
      </c>
      <c r="G30" s="124" t="str">
        <f>IF('Wet Incident'!$JQ44="","",'Wet Incident'!$JZ44)</f>
        <v/>
      </c>
      <c r="H30" s="124">
        <f>IF(G30="",0,(G30-F$4)*H$4+'Set UP'!$R$15)</f>
        <v>0</v>
      </c>
      <c r="I30" s="200" t="str">
        <f>IF('Wet Incident'!$JQ44="","",IFERROR(F30&amp;" ( "&amp;INT(H30)&amp;" )",F30))</f>
        <v/>
      </c>
      <c r="J30" s="124" t="str">
        <f>IF('Dry Incident'!$JQ44="","",'Dry Incident'!$JQ44)</f>
        <v/>
      </c>
      <c r="K30" s="124" t="str">
        <f>IF('Dry Incident'!$JQ44="","",'Dry Incident'!$JZ44)</f>
        <v/>
      </c>
      <c r="L30" s="124">
        <f>IF(K30="",0,(K30-J$4)*L$4+'Set UP'!$R$15)</f>
        <v>0</v>
      </c>
      <c r="M30" s="200" t="str">
        <f>IF('Dry Incident'!$JQ44="","",IFERROR(J30&amp;" ( "&amp;INT(L30)&amp;" )",J30))</f>
        <v/>
      </c>
      <c r="N30" s="124" t="str">
        <f>IF('Extra Incident'!$JQ44="","",'Extra Incident'!$JQ44)</f>
        <v/>
      </c>
      <c r="O30" s="124" t="str">
        <f>IF('Extra Incident'!$JQ44="","",'Extra Incident'!$JZ44)</f>
        <v/>
      </c>
      <c r="P30" s="124">
        <f>IF(O30="",0,(O30-N$4)*P$4+'Set UP'!$R$15)</f>
        <v>0</v>
      </c>
      <c r="Q30" s="200" t="str">
        <f>IF('Extra Incident'!$JQ44="","",IFERROR(N30&amp;" ( "&amp;INT(O30)&amp;" )",N30))</f>
        <v/>
      </c>
      <c r="R30" s="124" t="str">
        <f>IF(RopeThrow!$AB30="","",RopeThrow!$AB30)</f>
        <v/>
      </c>
      <c r="S30" s="124" t="str">
        <f>IF(RopeThrow!$AB30="","",RopeThrow!$AK30)</f>
        <v/>
      </c>
      <c r="T30" s="124">
        <f>IF(S30="",0,(S30-R$4)*T$4+'Set UP'!$R$15)</f>
        <v>0</v>
      </c>
      <c r="U30" s="200" t="str">
        <f>IF(RopeThrow!$AB30="","",IFERROR(R30&amp;" ( "&amp;INT(T30)&amp;" )",R30))</f>
        <v/>
      </c>
      <c r="V30" s="124" t="str">
        <f>IF('Swim&amp;Tow'!$AB30="","",'Swim&amp;Tow'!$AB30)</f>
        <v/>
      </c>
      <c r="W30" s="124" t="str">
        <f>IF('Swim&amp;Tow'!$AB30="","",'Swim&amp;Tow'!$AK30)</f>
        <v/>
      </c>
      <c r="X30" s="124">
        <f>IF(W30="",0,(W30-V$4)*X$4+'Set UP'!$R$15)</f>
        <v>0</v>
      </c>
      <c r="Y30" s="200" t="str">
        <f>IF('Swim&amp;Tow'!$AB30="","",IFERROR(V30&amp;" ( "&amp;INT(X30)&amp;" )",V30))</f>
        <v/>
      </c>
      <c r="Z30" s="124" t="str">
        <f>IF(Medley!U30="","",Medley!$U30)</f>
        <v/>
      </c>
      <c r="AA30" s="124" t="str">
        <f>IF(Medley!Q30="","",Medley!$AD30)</f>
        <v/>
      </c>
      <c r="AB30" s="124">
        <f>IF(AA30="",0,(AA30-Z$4)*AB$4+'Set UP'!$R$15)</f>
        <v>0</v>
      </c>
      <c r="AC30" s="200" t="str">
        <f>IF(Medley!$U30="","",IFERROR(Z30&amp;" ( "&amp;INT(AB30)&amp;" )",Z30))</f>
        <v/>
      </c>
      <c r="AD30" s="124" t="str">
        <f>IF('Manikin Carry'!U30="","",'Manikin Carry'!$U30)</f>
        <v/>
      </c>
      <c r="AE30" s="124" t="str">
        <f>IF('Manikin Carry'!U30="","",'Manikin Carry'!$AD30)</f>
        <v/>
      </c>
      <c r="AF30" s="124">
        <f>IF(AE30="",0,(AE30-AD$4)*AF$4+'Set UP'!$R$15)</f>
        <v>0</v>
      </c>
      <c r="AG30" s="200" t="str">
        <f>IF('Manikin Carry'!$U30="","",IFERROR(AD30&amp;" ( "&amp;INT(AF30)&amp;" )",AD30))</f>
        <v/>
      </c>
      <c r="AH30" s="124" t="str">
        <f>IF(Obstacle!U30="","",Obstacle!$U30)</f>
        <v/>
      </c>
      <c r="AI30" s="124" t="str">
        <f>IF(Obstacle!U30="","",Obstacle!$AD30)</f>
        <v/>
      </c>
      <c r="AJ30" s="124">
        <f>IF(AI30="",0,(AI30-AH$4)*AJ$4+'Set UP'!$R$15)</f>
        <v>0</v>
      </c>
      <c r="AK30" s="200" t="str">
        <f>IF(Obstacle!$U30="","",IFERROR(AH30&amp;" ( "&amp;INT(AJ30)&amp;" )",AH30))</f>
        <v/>
      </c>
      <c r="AL30" s="127" t="str">
        <f t="shared" si="0"/>
        <v/>
      </c>
      <c r="AM30" s="95" t="str">
        <f t="shared" si="1"/>
        <v/>
      </c>
      <c r="AN30" s="262" t="str">
        <f>IF(E30="NS",'Old Non-S Results'!O30,IF('Set UP'!K30=1,'League Result'!AN30,IF('Set UP'!K30=2,'League Result'!AP30,"")))</f>
        <v/>
      </c>
      <c r="AR30" s="95" t="str">
        <f t="shared" si="2"/>
        <v/>
      </c>
    </row>
    <row r="31" spans="2:44" ht="15.75" x14ac:dyDescent="0.2">
      <c r="B31" s="106">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124" t="str">
        <f>IF('Wet Incident'!$JQ45="","",'Wet Incident'!$JQ45)</f>
        <v/>
      </c>
      <c r="G31" s="124" t="str">
        <f>IF('Wet Incident'!$JQ45="","",'Wet Incident'!$JZ45)</f>
        <v/>
      </c>
      <c r="H31" s="124">
        <f>IF(G31="",0,(G31-F$4)*H$4+'Set UP'!$R$15)</f>
        <v>0</v>
      </c>
      <c r="I31" s="200" t="str">
        <f>IF('Wet Incident'!$JQ45="","",IFERROR(F31&amp;" ( "&amp;INT(H31)&amp;" )",F31))</f>
        <v/>
      </c>
      <c r="J31" s="124" t="str">
        <f>IF('Dry Incident'!$JQ45="","",'Dry Incident'!$JQ45)</f>
        <v/>
      </c>
      <c r="K31" s="124" t="str">
        <f>IF('Dry Incident'!$JQ45="","",'Dry Incident'!$JZ45)</f>
        <v/>
      </c>
      <c r="L31" s="124">
        <f>IF(K31="",0,(K31-J$4)*L$4+'Set UP'!$R$15)</f>
        <v>0</v>
      </c>
      <c r="M31" s="200" t="str">
        <f>IF('Dry Incident'!$JQ45="","",IFERROR(J31&amp;" ( "&amp;INT(L31)&amp;" )",J31))</f>
        <v/>
      </c>
      <c r="N31" s="124" t="str">
        <f>IF('Extra Incident'!$JQ45="","",'Extra Incident'!$JQ45)</f>
        <v/>
      </c>
      <c r="O31" s="124" t="str">
        <f>IF('Extra Incident'!$JQ45="","",'Extra Incident'!$JZ45)</f>
        <v/>
      </c>
      <c r="P31" s="124">
        <f>IF(O31="",0,(O31-N$4)*P$4+'Set UP'!$R$15)</f>
        <v>0</v>
      </c>
      <c r="Q31" s="200" t="str">
        <f>IF('Extra Incident'!$JQ45="","",IFERROR(N31&amp;" ( "&amp;INT(O31)&amp;" )",N31))</f>
        <v/>
      </c>
      <c r="R31" s="124" t="str">
        <f>IF(RopeThrow!$AB31="","",RopeThrow!$AB31)</f>
        <v/>
      </c>
      <c r="S31" s="124" t="str">
        <f>IF(RopeThrow!$AB31="","",RopeThrow!$AK31)</f>
        <v/>
      </c>
      <c r="T31" s="124">
        <f>IF(S31="",0,(S31-R$4)*T$4+'Set UP'!$R$15)</f>
        <v>0</v>
      </c>
      <c r="U31" s="200" t="str">
        <f>IF(RopeThrow!$AB31="","",IFERROR(R31&amp;" ( "&amp;INT(T31)&amp;" )",R31))</f>
        <v/>
      </c>
      <c r="V31" s="124" t="str">
        <f>IF('Swim&amp;Tow'!$AB31="","",'Swim&amp;Tow'!$AB31)</f>
        <v/>
      </c>
      <c r="W31" s="124" t="str">
        <f>IF('Swim&amp;Tow'!$AB31="","",'Swim&amp;Tow'!$AK31)</f>
        <v/>
      </c>
      <c r="X31" s="124">
        <f>IF(W31="",0,(W31-V$4)*X$4+'Set UP'!$R$15)</f>
        <v>0</v>
      </c>
      <c r="Y31" s="200" t="str">
        <f>IF('Swim&amp;Tow'!$AB31="","",IFERROR(V31&amp;" ( "&amp;INT(X31)&amp;" )",V31))</f>
        <v/>
      </c>
      <c r="Z31" s="124" t="str">
        <f>IF(Medley!U31="","",Medley!$U31)</f>
        <v/>
      </c>
      <c r="AA31" s="124" t="str">
        <f>IF(Medley!Q31="","",Medley!$AD31)</f>
        <v/>
      </c>
      <c r="AB31" s="124">
        <f>IF(AA31="",0,(AA31-Z$4)*AB$4+'Set UP'!$R$15)</f>
        <v>0</v>
      </c>
      <c r="AC31" s="200" t="str">
        <f>IF(Medley!$U31="","",IFERROR(Z31&amp;" ( "&amp;INT(AB31)&amp;" )",Z31))</f>
        <v/>
      </c>
      <c r="AD31" s="124" t="str">
        <f>IF('Manikin Carry'!U31="","",'Manikin Carry'!$U31)</f>
        <v/>
      </c>
      <c r="AE31" s="124" t="str">
        <f>IF('Manikin Carry'!U31="","",'Manikin Carry'!$AD31)</f>
        <v/>
      </c>
      <c r="AF31" s="124">
        <f>IF(AE31="",0,(AE31-AD$4)*AF$4+'Set UP'!$R$15)</f>
        <v>0</v>
      </c>
      <c r="AG31" s="200" t="str">
        <f>IF('Manikin Carry'!$U31="","",IFERROR(AD31&amp;" ( "&amp;INT(AF31)&amp;" )",AD31))</f>
        <v/>
      </c>
      <c r="AH31" s="124" t="str">
        <f>IF(Obstacle!U31="","",Obstacle!$U31)</f>
        <v/>
      </c>
      <c r="AI31" s="124" t="str">
        <f>IF(Obstacle!U31="","",Obstacle!$AD31)</f>
        <v/>
      </c>
      <c r="AJ31" s="124">
        <f>IF(AI31="",0,(AI31-AH$4)*AJ$4+'Set UP'!$R$15)</f>
        <v>0</v>
      </c>
      <c r="AK31" s="200" t="str">
        <f>IF(Obstacle!$U31="","",IFERROR(AH31&amp;" ( "&amp;INT(AJ31)&amp;" )",AH31))</f>
        <v/>
      </c>
      <c r="AL31" s="127" t="str">
        <f t="shared" si="0"/>
        <v/>
      </c>
      <c r="AM31" s="95" t="str">
        <f t="shared" si="1"/>
        <v/>
      </c>
      <c r="AN31" s="262" t="str">
        <f>IF(E31="NS",'Old Non-S Results'!O31,IF('Set UP'!K31=1,'League Result'!AN31,IF('Set UP'!K31=2,'League Result'!AP31,"")))</f>
        <v/>
      </c>
      <c r="AR31" s="95" t="str">
        <f t="shared" si="2"/>
        <v/>
      </c>
    </row>
    <row r="32" spans="2:44" ht="15.75" x14ac:dyDescent="0.2">
      <c r="B32" s="106">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124" t="str">
        <f>IF('Wet Incident'!$JQ46="","",'Wet Incident'!$JQ46)</f>
        <v/>
      </c>
      <c r="G32" s="124" t="str">
        <f>IF('Wet Incident'!$JQ46="","",'Wet Incident'!$JZ46)</f>
        <v/>
      </c>
      <c r="H32" s="124">
        <f>IF(G32="",0,(G32-F$4)*H$4+'Set UP'!$R$15)</f>
        <v>0</v>
      </c>
      <c r="I32" s="200" t="str">
        <f>IF('Wet Incident'!$JQ46="","",IFERROR(F32&amp;" ( "&amp;INT(H32)&amp;" )",F32))</f>
        <v/>
      </c>
      <c r="J32" s="124" t="str">
        <f>IF('Dry Incident'!$JQ46="","",'Dry Incident'!$JQ46)</f>
        <v/>
      </c>
      <c r="K32" s="124" t="str">
        <f>IF('Dry Incident'!$JQ46="","",'Dry Incident'!$JZ46)</f>
        <v/>
      </c>
      <c r="L32" s="124">
        <f>IF(K32="",0,(K32-J$4)*L$4+'Set UP'!$R$15)</f>
        <v>0</v>
      </c>
      <c r="M32" s="200" t="str">
        <f>IF('Dry Incident'!$JQ46="","",IFERROR(J32&amp;" ( "&amp;INT(L32)&amp;" )",J32))</f>
        <v/>
      </c>
      <c r="N32" s="124" t="str">
        <f>IF('Extra Incident'!$JQ46="","",'Extra Incident'!$JQ46)</f>
        <v/>
      </c>
      <c r="O32" s="124" t="str">
        <f>IF('Extra Incident'!$JQ46="","",'Extra Incident'!$JZ46)</f>
        <v/>
      </c>
      <c r="P32" s="124">
        <f>IF(O32="",0,(O32-N$4)*P$4+'Set UP'!$R$15)</f>
        <v>0</v>
      </c>
      <c r="Q32" s="200" t="str">
        <f>IF('Extra Incident'!$JQ46="","",IFERROR(N32&amp;" ( "&amp;INT(O32)&amp;" )",N32))</f>
        <v/>
      </c>
      <c r="R32" s="124" t="str">
        <f>IF(RopeThrow!$AB32="","",RopeThrow!$AB32)</f>
        <v/>
      </c>
      <c r="S32" s="124" t="str">
        <f>IF(RopeThrow!$AB32="","",RopeThrow!$AK32)</f>
        <v/>
      </c>
      <c r="T32" s="124">
        <f>IF(S32="",0,(S32-R$4)*T$4+'Set UP'!$R$15)</f>
        <v>0</v>
      </c>
      <c r="U32" s="200" t="str">
        <f>IF(RopeThrow!$AB32="","",IFERROR(R32&amp;" ( "&amp;INT(T32)&amp;" )",R32))</f>
        <v/>
      </c>
      <c r="V32" s="124" t="str">
        <f>IF('Swim&amp;Tow'!$AB32="","",'Swim&amp;Tow'!$AB32)</f>
        <v/>
      </c>
      <c r="W32" s="124" t="str">
        <f>IF('Swim&amp;Tow'!$AB32="","",'Swim&amp;Tow'!$AK32)</f>
        <v/>
      </c>
      <c r="X32" s="124">
        <f>IF(W32="",0,(W32-V$4)*X$4+'Set UP'!$R$15)</f>
        <v>0</v>
      </c>
      <c r="Y32" s="200" t="str">
        <f>IF('Swim&amp;Tow'!$AB32="","",IFERROR(V32&amp;" ( "&amp;INT(X32)&amp;" )",V32))</f>
        <v/>
      </c>
      <c r="Z32" s="124" t="str">
        <f>IF(Medley!U32="","",Medley!$U32)</f>
        <v/>
      </c>
      <c r="AA32" s="124" t="str">
        <f>IF(Medley!Q32="","",Medley!$AD32)</f>
        <v/>
      </c>
      <c r="AB32" s="124">
        <f>IF(AA32="",0,(AA32-Z$4)*AB$4+'Set UP'!$R$15)</f>
        <v>0</v>
      </c>
      <c r="AC32" s="200" t="str">
        <f>IF(Medley!$U32="","",IFERROR(Z32&amp;" ( "&amp;INT(AB32)&amp;" )",Z32))</f>
        <v/>
      </c>
      <c r="AD32" s="124" t="str">
        <f>IF('Manikin Carry'!U32="","",'Manikin Carry'!$U32)</f>
        <v/>
      </c>
      <c r="AE32" s="124" t="str">
        <f>IF('Manikin Carry'!U32="","",'Manikin Carry'!$AD32)</f>
        <v/>
      </c>
      <c r="AF32" s="124">
        <f>IF(AE32="",0,(AE32-AD$4)*AF$4+'Set UP'!$R$15)</f>
        <v>0</v>
      </c>
      <c r="AG32" s="200" t="str">
        <f>IF('Manikin Carry'!$U32="","",IFERROR(AD32&amp;" ( "&amp;INT(AF32)&amp;" )",AD32))</f>
        <v/>
      </c>
      <c r="AH32" s="124" t="str">
        <f>IF(Obstacle!U32="","",Obstacle!$U32)</f>
        <v/>
      </c>
      <c r="AI32" s="124" t="str">
        <f>IF(Obstacle!U32="","",Obstacle!$AD32)</f>
        <v/>
      </c>
      <c r="AJ32" s="124">
        <f>IF(AI32="",0,(AI32-AH$4)*AJ$4+'Set UP'!$R$15)</f>
        <v>0</v>
      </c>
      <c r="AK32" s="200" t="str">
        <f>IF(Obstacle!$U32="","",IFERROR(AH32&amp;" ( "&amp;INT(AJ32)&amp;" )",AH32))</f>
        <v/>
      </c>
      <c r="AL32" s="127" t="str">
        <f t="shared" si="0"/>
        <v/>
      </c>
      <c r="AM32" s="95" t="str">
        <f t="shared" si="1"/>
        <v/>
      </c>
      <c r="AN32" s="262" t="str">
        <f>IF(E32="NS",'Old Non-S Results'!O32,IF('Set UP'!K32=1,'League Result'!AN32,IF('Set UP'!K32=2,'League Result'!AP32,"")))</f>
        <v/>
      </c>
      <c r="AR32" s="95" t="str">
        <f t="shared" si="2"/>
        <v/>
      </c>
    </row>
    <row r="33" spans="2:44" ht="15.75" x14ac:dyDescent="0.2">
      <c r="B33" s="106">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124" t="str">
        <f>IF('Wet Incident'!$JQ47="","",'Wet Incident'!$JQ47)</f>
        <v/>
      </c>
      <c r="G33" s="124" t="str">
        <f>IF('Wet Incident'!$JQ47="","",'Wet Incident'!$JZ47)</f>
        <v/>
      </c>
      <c r="H33" s="124">
        <f>IF(G33="",0,(G33-F$4)*H$4+'Set UP'!$R$15)</f>
        <v>0</v>
      </c>
      <c r="I33" s="200" t="str">
        <f>IF('Wet Incident'!$JQ47="","",IFERROR(F33&amp;" ( "&amp;INT(H33)&amp;" )",F33))</f>
        <v/>
      </c>
      <c r="J33" s="124" t="str">
        <f>IF('Dry Incident'!$JQ47="","",'Dry Incident'!$JQ47)</f>
        <v/>
      </c>
      <c r="K33" s="124" t="str">
        <f>IF('Dry Incident'!$JQ47="","",'Dry Incident'!$JZ47)</f>
        <v/>
      </c>
      <c r="L33" s="124">
        <f>IF(K33="",0,(K33-J$4)*L$4+'Set UP'!$R$15)</f>
        <v>0</v>
      </c>
      <c r="M33" s="200" t="str">
        <f>IF('Dry Incident'!$JQ47="","",IFERROR(J33&amp;" ( "&amp;INT(L33)&amp;" )",J33))</f>
        <v/>
      </c>
      <c r="N33" s="124" t="str">
        <f>IF('Extra Incident'!$JQ47="","",'Extra Incident'!$JQ47)</f>
        <v/>
      </c>
      <c r="O33" s="124" t="str">
        <f>IF('Extra Incident'!$JQ47="","",'Extra Incident'!$JZ47)</f>
        <v/>
      </c>
      <c r="P33" s="124">
        <f>IF(O33="",0,(O33-N$4)*P$4+'Set UP'!$R$15)</f>
        <v>0</v>
      </c>
      <c r="Q33" s="200" t="str">
        <f>IF('Extra Incident'!$JQ47="","",IFERROR(N33&amp;" ( "&amp;INT(O33)&amp;" )",N33))</f>
        <v/>
      </c>
      <c r="R33" s="124" t="str">
        <f>IF(RopeThrow!$AB33="","",RopeThrow!$AB33)</f>
        <v/>
      </c>
      <c r="S33" s="124" t="str">
        <f>IF(RopeThrow!$AB33="","",RopeThrow!$AK33)</f>
        <v/>
      </c>
      <c r="T33" s="124">
        <f>IF(S33="",0,(S33-R$4)*T$4+'Set UP'!$R$15)</f>
        <v>0</v>
      </c>
      <c r="U33" s="200" t="str">
        <f>IF(RopeThrow!$AB33="","",IFERROR(R33&amp;" ( "&amp;INT(T33)&amp;" )",R33))</f>
        <v/>
      </c>
      <c r="V33" s="124" t="str">
        <f>IF('Swim&amp;Tow'!$AB33="","",'Swim&amp;Tow'!$AB33)</f>
        <v/>
      </c>
      <c r="W33" s="124" t="str">
        <f>IF('Swim&amp;Tow'!$AB33="","",'Swim&amp;Tow'!$AK33)</f>
        <v/>
      </c>
      <c r="X33" s="124">
        <f>IF(W33="",0,(W33-V$4)*X$4+'Set UP'!$R$15)</f>
        <v>0</v>
      </c>
      <c r="Y33" s="200" t="str">
        <f>IF('Swim&amp;Tow'!$AB33="","",IFERROR(V33&amp;" ( "&amp;INT(X33)&amp;" )",V33))</f>
        <v/>
      </c>
      <c r="Z33" s="124" t="str">
        <f>IF(Medley!U33="","",Medley!$U33)</f>
        <v/>
      </c>
      <c r="AA33" s="124" t="str">
        <f>IF(Medley!Q33="","",Medley!$AD33)</f>
        <v/>
      </c>
      <c r="AB33" s="124">
        <f>IF(AA33="",0,(AA33-Z$4)*AB$4+'Set UP'!$R$15)</f>
        <v>0</v>
      </c>
      <c r="AC33" s="200" t="str">
        <f>IF(Medley!$U33="","",IFERROR(Z33&amp;" ( "&amp;INT(AB33)&amp;" )",Z33))</f>
        <v/>
      </c>
      <c r="AD33" s="124" t="str">
        <f>IF('Manikin Carry'!U33="","",'Manikin Carry'!$U33)</f>
        <v/>
      </c>
      <c r="AE33" s="124" t="str">
        <f>IF('Manikin Carry'!U33="","",'Manikin Carry'!$AD33)</f>
        <v/>
      </c>
      <c r="AF33" s="124">
        <f>IF(AE33="",0,(AE33-AD$4)*AF$4+'Set UP'!$R$15)</f>
        <v>0</v>
      </c>
      <c r="AG33" s="200" t="str">
        <f>IF('Manikin Carry'!$U33="","",IFERROR(AD33&amp;" ( "&amp;INT(AF33)&amp;" )",AD33))</f>
        <v/>
      </c>
      <c r="AH33" s="124" t="str">
        <f>IF(Obstacle!U33="","",Obstacle!$U33)</f>
        <v/>
      </c>
      <c r="AI33" s="124" t="str">
        <f>IF(Obstacle!U33="","",Obstacle!$AD33)</f>
        <v/>
      </c>
      <c r="AJ33" s="124">
        <f>IF(AI33="",0,(AI33-AH$4)*AJ$4+'Set UP'!$R$15)</f>
        <v>0</v>
      </c>
      <c r="AK33" s="200" t="str">
        <f>IF(Obstacle!$U33="","",IFERROR(AH33&amp;" ( "&amp;INT(AJ33)&amp;" )",AH33))</f>
        <v/>
      </c>
      <c r="AL33" s="127" t="str">
        <f t="shared" si="0"/>
        <v/>
      </c>
      <c r="AM33" s="95" t="str">
        <f t="shared" si="1"/>
        <v/>
      </c>
      <c r="AN33" s="262" t="str">
        <f>IF(E33="NS",'Old Non-S Results'!O33,IF('Set UP'!K33=1,'League Result'!AN33,IF('Set UP'!K33=2,'League Result'!AP33,"")))</f>
        <v/>
      </c>
      <c r="AR33" s="95" t="str">
        <f t="shared" si="2"/>
        <v/>
      </c>
    </row>
    <row r="34" spans="2:44" ht="15.75" x14ac:dyDescent="0.2">
      <c r="B34" s="106">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124" t="str">
        <f>IF('Wet Incident'!$JQ48="","",'Wet Incident'!$JQ48)</f>
        <v/>
      </c>
      <c r="G34" s="124" t="str">
        <f>IF('Wet Incident'!$JQ48="","",'Wet Incident'!$JZ48)</f>
        <v/>
      </c>
      <c r="H34" s="124">
        <f>IF(G34="",0,(G34-F$4)*H$4+'Set UP'!$R$15)</f>
        <v>0</v>
      </c>
      <c r="I34" s="200" t="str">
        <f>IF('Wet Incident'!$JQ48="","",IFERROR(F34&amp;" ( "&amp;INT(H34)&amp;" )",F34))</f>
        <v/>
      </c>
      <c r="J34" s="124" t="str">
        <f>IF('Dry Incident'!$JQ48="","",'Dry Incident'!$JQ48)</f>
        <v/>
      </c>
      <c r="K34" s="124" t="str">
        <f>IF('Dry Incident'!$JQ48="","",'Dry Incident'!$JZ48)</f>
        <v/>
      </c>
      <c r="L34" s="124">
        <f>IF(K34="",0,(K34-J$4)*L$4+'Set UP'!$R$15)</f>
        <v>0</v>
      </c>
      <c r="M34" s="200" t="str">
        <f>IF('Dry Incident'!$JQ48="","",IFERROR(J34&amp;" ( "&amp;INT(L34)&amp;" )",J34))</f>
        <v/>
      </c>
      <c r="N34" s="124" t="str">
        <f>IF('Extra Incident'!$JQ48="","",'Extra Incident'!$JQ48)</f>
        <v/>
      </c>
      <c r="O34" s="124" t="str">
        <f>IF('Extra Incident'!$JQ48="","",'Extra Incident'!$JZ48)</f>
        <v/>
      </c>
      <c r="P34" s="124">
        <f>IF(O34="",0,(O34-N$4)*P$4+'Set UP'!$R$15)</f>
        <v>0</v>
      </c>
      <c r="Q34" s="200" t="str">
        <f>IF('Extra Incident'!$JQ48="","",IFERROR(N34&amp;" ( "&amp;INT(O34)&amp;" )",N34))</f>
        <v/>
      </c>
      <c r="R34" s="124" t="str">
        <f>IF(RopeThrow!$AB34="","",RopeThrow!$AB34)</f>
        <v/>
      </c>
      <c r="S34" s="124" t="str">
        <f>IF(RopeThrow!$AB34="","",RopeThrow!$AK34)</f>
        <v/>
      </c>
      <c r="T34" s="124">
        <f>IF(S34="",0,(S34-R$4)*T$4+'Set UP'!$R$15)</f>
        <v>0</v>
      </c>
      <c r="U34" s="200" t="str">
        <f>IF(RopeThrow!$AB34="","",IFERROR(R34&amp;" ( "&amp;INT(T34)&amp;" )",R34))</f>
        <v/>
      </c>
      <c r="V34" s="124" t="str">
        <f>IF('Swim&amp;Tow'!$AB34="","",'Swim&amp;Tow'!$AB34)</f>
        <v/>
      </c>
      <c r="W34" s="124" t="str">
        <f>IF('Swim&amp;Tow'!$AB34="","",'Swim&amp;Tow'!$AK34)</f>
        <v/>
      </c>
      <c r="X34" s="124">
        <f>IF(W34="",0,(W34-V$4)*X$4+'Set UP'!$R$15)</f>
        <v>0</v>
      </c>
      <c r="Y34" s="200" t="str">
        <f>IF('Swim&amp;Tow'!$AB34="","",IFERROR(V34&amp;" ( "&amp;INT(X34)&amp;" )",V34))</f>
        <v/>
      </c>
      <c r="Z34" s="124" t="str">
        <f>IF(Medley!U34="","",Medley!$U34)</f>
        <v/>
      </c>
      <c r="AA34" s="124" t="str">
        <f>IF(Medley!Q34="","",Medley!$AD34)</f>
        <v/>
      </c>
      <c r="AB34" s="124">
        <f>IF(AA34="",0,(AA34-Z$4)*AB$4+'Set UP'!$R$15)</f>
        <v>0</v>
      </c>
      <c r="AC34" s="200" t="str">
        <f>IF(Medley!$U34="","",IFERROR(Z34&amp;" ( "&amp;INT(AB34)&amp;" )",Z34))</f>
        <v/>
      </c>
      <c r="AD34" s="124" t="str">
        <f>IF('Manikin Carry'!U34="","",'Manikin Carry'!$U34)</f>
        <v/>
      </c>
      <c r="AE34" s="124" t="str">
        <f>IF('Manikin Carry'!U34="","",'Manikin Carry'!$AD34)</f>
        <v/>
      </c>
      <c r="AF34" s="124">
        <f>IF(AE34="",0,(AE34-AD$4)*AF$4+'Set UP'!$R$15)</f>
        <v>0</v>
      </c>
      <c r="AG34" s="200" t="str">
        <f>IF('Manikin Carry'!$U34="","",IFERROR(AD34&amp;" ( "&amp;INT(AF34)&amp;" )",AD34))</f>
        <v/>
      </c>
      <c r="AH34" s="124" t="str">
        <f>IF(Obstacle!U34="","",Obstacle!$U34)</f>
        <v/>
      </c>
      <c r="AI34" s="124" t="str">
        <f>IF(Obstacle!U34="","",Obstacle!$AD34)</f>
        <v/>
      </c>
      <c r="AJ34" s="124">
        <f>IF(AI34="",0,(AI34-AH$4)*AJ$4+'Set UP'!$R$15)</f>
        <v>0</v>
      </c>
      <c r="AK34" s="200" t="str">
        <f>IF(Obstacle!$U34="","",IFERROR(AH34&amp;" ( "&amp;INT(AJ34)&amp;" )",AH34))</f>
        <v/>
      </c>
      <c r="AL34" s="127" t="str">
        <f t="shared" si="0"/>
        <v/>
      </c>
      <c r="AM34" s="95" t="str">
        <f t="shared" si="1"/>
        <v/>
      </c>
      <c r="AN34" s="262" t="str">
        <f>IF(E34="NS",'Old Non-S Results'!O34,IF('Set UP'!K34=1,'League Result'!AN34,IF('Set UP'!K34=2,'League Result'!AP34,"")))</f>
        <v/>
      </c>
      <c r="AR34" s="95" t="str">
        <f t="shared" si="2"/>
        <v/>
      </c>
    </row>
    <row r="35" spans="2:44" ht="15.75" x14ac:dyDescent="0.2">
      <c r="B35" s="106">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124" t="str">
        <f>IF('Wet Incident'!$JQ49="","",'Wet Incident'!$JQ49)</f>
        <v/>
      </c>
      <c r="G35" s="124" t="str">
        <f>IF('Wet Incident'!$JQ49="","",'Wet Incident'!$JZ49)</f>
        <v/>
      </c>
      <c r="H35" s="124">
        <f>IF(G35="",0,(G35-F$4)*H$4+'Set UP'!$R$15)</f>
        <v>0</v>
      </c>
      <c r="I35" s="200" t="str">
        <f>IF('Wet Incident'!$JQ49="","",IFERROR(F35&amp;" ( "&amp;INT(H35)&amp;" )",F35))</f>
        <v/>
      </c>
      <c r="J35" s="124" t="str">
        <f>IF('Dry Incident'!$JQ49="","",'Dry Incident'!$JQ49)</f>
        <v/>
      </c>
      <c r="K35" s="124" t="str">
        <f>IF('Dry Incident'!$JQ49="","",'Dry Incident'!$JZ49)</f>
        <v/>
      </c>
      <c r="L35" s="124">
        <f>IF(K35="",0,(K35-J$4)*L$4+'Set UP'!$R$15)</f>
        <v>0</v>
      </c>
      <c r="M35" s="200" t="str">
        <f>IF('Dry Incident'!$JQ49="","",IFERROR(J35&amp;" ( "&amp;INT(L35)&amp;" )",J35))</f>
        <v/>
      </c>
      <c r="N35" s="124" t="str">
        <f>IF('Extra Incident'!$JQ49="","",'Extra Incident'!$JQ49)</f>
        <v/>
      </c>
      <c r="O35" s="124" t="str">
        <f>IF('Extra Incident'!$JQ49="","",'Extra Incident'!$JZ49)</f>
        <v/>
      </c>
      <c r="P35" s="124">
        <f>IF(O35="",0,(O35-N$4)*P$4+'Set UP'!$R$15)</f>
        <v>0</v>
      </c>
      <c r="Q35" s="200" t="str">
        <f>IF('Extra Incident'!$JQ49="","",IFERROR(N35&amp;" ( "&amp;INT(O35)&amp;" )",N35))</f>
        <v/>
      </c>
      <c r="R35" s="124" t="str">
        <f>IF(RopeThrow!$AB35="","",RopeThrow!$AB35)</f>
        <v/>
      </c>
      <c r="S35" s="124" t="str">
        <f>IF(RopeThrow!$AB35="","",RopeThrow!$AK35)</f>
        <v/>
      </c>
      <c r="T35" s="124">
        <f>IF(S35="",0,(S35-R$4)*T$4+'Set UP'!$R$15)</f>
        <v>0</v>
      </c>
      <c r="U35" s="200" t="str">
        <f>IF(RopeThrow!$AB35="","",IFERROR(R35&amp;" ( "&amp;INT(T35)&amp;" )",R35))</f>
        <v/>
      </c>
      <c r="V35" s="124" t="str">
        <f>IF('Swim&amp;Tow'!$AB35="","",'Swim&amp;Tow'!$AB35)</f>
        <v/>
      </c>
      <c r="W35" s="124" t="str">
        <f>IF('Swim&amp;Tow'!$AB35="","",'Swim&amp;Tow'!$AK35)</f>
        <v/>
      </c>
      <c r="X35" s="124">
        <f>IF(W35="",0,(W35-V$4)*X$4+'Set UP'!$R$15)</f>
        <v>0</v>
      </c>
      <c r="Y35" s="200" t="str">
        <f>IF('Swim&amp;Tow'!$AB35="","",IFERROR(V35&amp;" ( "&amp;INT(X35)&amp;" )",V35))</f>
        <v/>
      </c>
      <c r="Z35" s="124" t="str">
        <f>IF(Medley!U35="","",Medley!$U35)</f>
        <v/>
      </c>
      <c r="AA35" s="124" t="str">
        <f>IF(Medley!Q35="","",Medley!$AD35)</f>
        <v/>
      </c>
      <c r="AB35" s="124">
        <f>IF(AA35="",0,(AA35-Z$4)*AB$4+'Set UP'!$R$15)</f>
        <v>0</v>
      </c>
      <c r="AC35" s="200" t="str">
        <f>IF(Medley!$U35="","",IFERROR(Z35&amp;" ( "&amp;INT(AB35)&amp;" )",Z35))</f>
        <v/>
      </c>
      <c r="AD35" s="124" t="str">
        <f>IF('Manikin Carry'!U35="","",'Manikin Carry'!$U35)</f>
        <v/>
      </c>
      <c r="AE35" s="124" t="str">
        <f>IF('Manikin Carry'!U35="","",'Manikin Carry'!$AD35)</f>
        <v/>
      </c>
      <c r="AF35" s="124">
        <f>IF(AE35="",0,(AE35-AD$4)*AF$4+'Set UP'!$R$15)</f>
        <v>0</v>
      </c>
      <c r="AG35" s="200" t="str">
        <f>IF('Manikin Carry'!$U35="","",IFERROR(AD35&amp;" ( "&amp;INT(AF35)&amp;" )",AD35))</f>
        <v/>
      </c>
      <c r="AH35" s="124" t="str">
        <f>IF(Obstacle!U35="","",Obstacle!$U35)</f>
        <v/>
      </c>
      <c r="AI35" s="124" t="str">
        <f>IF(Obstacle!U35="","",Obstacle!$AD35)</f>
        <v/>
      </c>
      <c r="AJ35" s="124">
        <f>IF(AI35="",0,(AI35-AH$4)*AJ$4+'Set UP'!$R$15)</f>
        <v>0</v>
      </c>
      <c r="AK35" s="200" t="str">
        <f>IF(Obstacle!$U35="","",IFERROR(AH35&amp;" ( "&amp;INT(AJ35)&amp;" )",AH35))</f>
        <v/>
      </c>
      <c r="AL35" s="127" t="str">
        <f t="shared" si="0"/>
        <v/>
      </c>
      <c r="AM35" s="95" t="str">
        <f t="shared" si="1"/>
        <v/>
      </c>
      <c r="AN35" s="262" t="str">
        <f>IF(E35="NS",'Old Non-S Results'!O35,IF('Set UP'!K35=1,'League Result'!AN35,IF('Set UP'!K35=2,'League Result'!AP35,"")))</f>
        <v/>
      </c>
      <c r="AR35" s="95" t="str">
        <f t="shared" si="2"/>
        <v/>
      </c>
    </row>
    <row r="36" spans="2:44" ht="15.75" x14ac:dyDescent="0.2">
      <c r="B36" s="204">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124" t="str">
        <f>IF('Wet Incident'!$JQ50="","",'Wet Incident'!$JQ50)</f>
        <v/>
      </c>
      <c r="G36" s="124" t="str">
        <f>IF('Wet Incident'!$JQ50="","",'Wet Incident'!$JZ50)</f>
        <v/>
      </c>
      <c r="H36" s="124">
        <f>IF(G36="",0,(G36-F$4)*H$4+'Set UP'!$R$15)</f>
        <v>0</v>
      </c>
      <c r="I36" s="200" t="str">
        <f>IF('Wet Incident'!$JQ50="","",IFERROR(F36&amp;" ( "&amp;INT(H36)&amp;" )",F36))</f>
        <v/>
      </c>
      <c r="J36" s="124" t="str">
        <f>IF('Dry Incident'!$JQ50="","",'Dry Incident'!$JQ50)</f>
        <v/>
      </c>
      <c r="K36" s="124" t="str">
        <f>IF('Dry Incident'!$JQ50="","",'Dry Incident'!$JZ50)</f>
        <v/>
      </c>
      <c r="L36" s="124">
        <f>IF(K36="",0,(K36-J$4)*L$4+'Set UP'!$R$15)</f>
        <v>0</v>
      </c>
      <c r="M36" s="200" t="str">
        <f>IF('Dry Incident'!$JQ50="","",IFERROR(J36&amp;" ( "&amp;INT(L36)&amp;" )",J36))</f>
        <v/>
      </c>
      <c r="N36" s="124" t="str">
        <f>IF('Extra Incident'!$JQ50="","",'Extra Incident'!$JQ50)</f>
        <v/>
      </c>
      <c r="O36" s="124" t="str">
        <f>IF('Extra Incident'!$JQ50="","",'Extra Incident'!$JZ50)</f>
        <v/>
      </c>
      <c r="P36" s="124">
        <f>IF(O36="",0,(O36-N$4)*P$4+'Set UP'!$R$15)</f>
        <v>0</v>
      </c>
      <c r="Q36" s="200" t="str">
        <f>IF('Extra Incident'!$JQ50="","",IFERROR(N36&amp;" ( "&amp;INT(O36)&amp;" )",N36))</f>
        <v/>
      </c>
      <c r="R36" s="124" t="str">
        <f>IF(RopeThrow!$AB36="","",RopeThrow!$AB36)</f>
        <v/>
      </c>
      <c r="S36" s="124" t="str">
        <f>IF(RopeThrow!$AB36="","",RopeThrow!$AK36)</f>
        <v/>
      </c>
      <c r="T36" s="124">
        <f>IF(S36="",0,(S36-R$4)*T$4+'Set UP'!$R$15)</f>
        <v>0</v>
      </c>
      <c r="U36" s="200" t="str">
        <f>IF(RopeThrow!$AB36="","",IFERROR(R36&amp;" ( "&amp;INT(T36)&amp;" )",R36))</f>
        <v/>
      </c>
      <c r="V36" s="124" t="str">
        <f>IF('Swim&amp;Tow'!$AB36="","",'Swim&amp;Tow'!$AB36)</f>
        <v/>
      </c>
      <c r="W36" s="124" t="str">
        <f>IF('Swim&amp;Tow'!$AB36="","",'Swim&amp;Tow'!$AK36)</f>
        <v/>
      </c>
      <c r="X36" s="124">
        <f>IF(W36="",0,(W36-V$4)*X$4+'Set UP'!$R$15)</f>
        <v>0</v>
      </c>
      <c r="Y36" s="200" t="str">
        <f>IF('Swim&amp;Tow'!$AB36="","",IFERROR(V36&amp;" ( "&amp;INT(X36)&amp;" )",V36))</f>
        <v/>
      </c>
      <c r="Z36" s="124" t="str">
        <f>IF(Medley!U36="","",Medley!$U36)</f>
        <v/>
      </c>
      <c r="AA36" s="124" t="str">
        <f>IF(Medley!Q36="","",Medley!$AD36)</f>
        <v/>
      </c>
      <c r="AB36" s="124">
        <f>IF(AA36="",0,(AA36-Z$4)*AB$4+'Set UP'!$R$15)</f>
        <v>0</v>
      </c>
      <c r="AC36" s="200" t="str">
        <f>IF(Medley!$U36="","",IFERROR(Z36&amp;" ( "&amp;INT(AB36)&amp;" )",Z36))</f>
        <v/>
      </c>
      <c r="AD36" s="124" t="str">
        <f>IF('Manikin Carry'!U36="","",'Manikin Carry'!$U36)</f>
        <v/>
      </c>
      <c r="AE36" s="124" t="str">
        <f>IF('Manikin Carry'!U36="","",'Manikin Carry'!$AD36)</f>
        <v/>
      </c>
      <c r="AF36" s="124">
        <f>IF(AE36="",0,(AE36-AD$4)*AF$4+'Set UP'!$R$15)</f>
        <v>0</v>
      </c>
      <c r="AG36" s="200" t="str">
        <f>IF('Manikin Carry'!$U36="","",IFERROR(AD36&amp;" ( "&amp;INT(AF36)&amp;" )",AD36))</f>
        <v/>
      </c>
      <c r="AH36" s="124" t="str">
        <f>IF(Obstacle!U36="","",Obstacle!$U36)</f>
        <v/>
      </c>
      <c r="AI36" s="124" t="str">
        <f>IF(Obstacle!U36="","",Obstacle!$AD36)</f>
        <v/>
      </c>
      <c r="AJ36" s="124">
        <f>IF(AI36="",0,(AI36-AH$4)*AJ$4+'Set UP'!$R$15)</f>
        <v>0</v>
      </c>
      <c r="AK36" s="200" t="str">
        <f>IF(Obstacle!$U36="","",IFERROR(AH36&amp;" ( "&amp;INT(AJ36)&amp;" )",AH36))</f>
        <v/>
      </c>
      <c r="AL36" s="127" t="str">
        <f t="shared" si="0"/>
        <v/>
      </c>
      <c r="AM36" s="95" t="str">
        <f t="shared" si="1"/>
        <v/>
      </c>
      <c r="AN36" s="262" t="str">
        <f>IF(E36="NS",'Old Non-S Results'!O36,IF('Set UP'!K36=1,'League Result'!AN36,IF('Set UP'!K36=2,'League Result'!AP36,"")))</f>
        <v/>
      </c>
      <c r="AR36" s="95" t="str">
        <f t="shared" si="2"/>
        <v/>
      </c>
    </row>
    <row r="37" spans="2:44" ht="15.75" x14ac:dyDescent="0.2">
      <c r="B37" s="204">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124" t="str">
        <f>IF('Wet Incident'!$JQ51="","",'Wet Incident'!$JQ51)</f>
        <v/>
      </c>
      <c r="G37" s="124" t="str">
        <f>IF('Wet Incident'!$JQ51="","",'Wet Incident'!$JZ51)</f>
        <v/>
      </c>
      <c r="H37" s="124">
        <f>IF(G37="",0,(G37-F$4)*H$4+'Set UP'!$R$15)</f>
        <v>0</v>
      </c>
      <c r="I37" s="200" t="str">
        <f>IF('Wet Incident'!$JQ51="","",IFERROR(F37&amp;" ( "&amp;INT(H37)&amp;" )",F37))</f>
        <v/>
      </c>
      <c r="J37" s="124" t="str">
        <f>IF('Dry Incident'!$JQ51="","",'Dry Incident'!$JQ51)</f>
        <v/>
      </c>
      <c r="K37" s="124" t="str">
        <f>IF('Dry Incident'!$JQ51="","",'Dry Incident'!$JZ51)</f>
        <v/>
      </c>
      <c r="L37" s="124">
        <f>IF(K37="",0,(K37-J$4)*L$4+'Set UP'!$R$15)</f>
        <v>0</v>
      </c>
      <c r="M37" s="200" t="str">
        <f>IF('Dry Incident'!$JQ51="","",IFERROR(J37&amp;" ( "&amp;INT(L37)&amp;" )",J37))</f>
        <v/>
      </c>
      <c r="N37" s="124" t="str">
        <f>IF('Extra Incident'!$JQ51="","",'Extra Incident'!$JQ51)</f>
        <v/>
      </c>
      <c r="O37" s="124" t="str">
        <f>IF('Extra Incident'!$JQ51="","",'Extra Incident'!$JZ51)</f>
        <v/>
      </c>
      <c r="P37" s="124">
        <f>IF(O37="",0,(O37-N$4)*P$4+'Set UP'!$R$15)</f>
        <v>0</v>
      </c>
      <c r="Q37" s="200" t="str">
        <f>IF('Extra Incident'!$JQ51="","",IFERROR(N37&amp;" ( "&amp;INT(O37)&amp;" )",N37))</f>
        <v/>
      </c>
      <c r="R37" s="124" t="str">
        <f>IF(RopeThrow!$AB37="","",RopeThrow!$AB37)</f>
        <v/>
      </c>
      <c r="S37" s="124" t="str">
        <f>IF(RopeThrow!$AB37="","",RopeThrow!$AK37)</f>
        <v/>
      </c>
      <c r="T37" s="124">
        <f>IF(S37="",0,(S37-R$4)*T$4+'Set UP'!$R$15)</f>
        <v>0</v>
      </c>
      <c r="U37" s="200" t="str">
        <f>IF(RopeThrow!$AB37="","",IFERROR(R37&amp;" ( "&amp;INT(T37)&amp;" )",R37))</f>
        <v/>
      </c>
      <c r="V37" s="124" t="str">
        <f>IF('Swim&amp;Tow'!$AB37="","",'Swim&amp;Tow'!$AB37)</f>
        <v/>
      </c>
      <c r="W37" s="124" t="str">
        <f>IF('Swim&amp;Tow'!$AB37="","",'Swim&amp;Tow'!$AK37)</f>
        <v/>
      </c>
      <c r="X37" s="124">
        <f>IF(W37="",0,(W37-V$4)*X$4+'Set UP'!$R$15)</f>
        <v>0</v>
      </c>
      <c r="Y37" s="200" t="str">
        <f>IF('Swim&amp;Tow'!$AB37="","",IFERROR(V37&amp;" ( "&amp;INT(X37)&amp;" )",V37))</f>
        <v/>
      </c>
      <c r="Z37" s="124" t="str">
        <f>IF(Medley!U37="","",Medley!$U37)</f>
        <v/>
      </c>
      <c r="AA37" s="124" t="str">
        <f>IF(Medley!Q37="","",Medley!$AD37)</f>
        <v/>
      </c>
      <c r="AB37" s="124">
        <f>IF(AA37="",0,(AA37-Z$4)*AB$4+'Set UP'!$R$15)</f>
        <v>0</v>
      </c>
      <c r="AC37" s="200" t="str">
        <f>IF(Medley!$U37="","",IFERROR(Z37&amp;" ( "&amp;INT(AB37)&amp;" )",Z37))</f>
        <v/>
      </c>
      <c r="AD37" s="124" t="str">
        <f>IF('Manikin Carry'!U37="","",'Manikin Carry'!$U37)</f>
        <v/>
      </c>
      <c r="AE37" s="124" t="str">
        <f>IF('Manikin Carry'!U37="","",'Manikin Carry'!$AD37)</f>
        <v/>
      </c>
      <c r="AF37" s="124">
        <f>IF(AE37="",0,(AE37-AD$4)*AF$4+'Set UP'!$R$15)</f>
        <v>0</v>
      </c>
      <c r="AG37" s="200" t="str">
        <f>IF('Manikin Carry'!$U37="","",IFERROR(AD37&amp;" ( "&amp;INT(AF37)&amp;" )",AD37))</f>
        <v/>
      </c>
      <c r="AH37" s="124" t="str">
        <f>IF(Obstacle!U37="","",Obstacle!$U37)</f>
        <v/>
      </c>
      <c r="AI37" s="124" t="str">
        <f>IF(Obstacle!U37="","",Obstacle!$AD37)</f>
        <v/>
      </c>
      <c r="AJ37" s="124">
        <f>IF(AI37="",0,(AI37-AH$4)*AJ$4+'Set UP'!$R$15)</f>
        <v>0</v>
      </c>
      <c r="AK37" s="200" t="str">
        <f>IF(Obstacle!$U37="","",IFERROR(AH37&amp;" ( "&amp;INT(AJ37)&amp;" )",AH37))</f>
        <v/>
      </c>
      <c r="AL37" s="127" t="str">
        <f t="shared" si="0"/>
        <v/>
      </c>
      <c r="AM37" s="95" t="str">
        <f t="shared" si="1"/>
        <v/>
      </c>
      <c r="AN37" s="262" t="str">
        <f>IF(E37="NS",'Old Non-S Results'!O37,IF('Set UP'!K37=1,'League Result'!AN37,IF('Set UP'!K37=2,'League Result'!AP37,"")))</f>
        <v/>
      </c>
      <c r="AR37" s="95" t="str">
        <f t="shared" si="2"/>
        <v/>
      </c>
    </row>
    <row r="38" spans="2:44" ht="15.75" x14ac:dyDescent="0.2">
      <c r="B38" s="204">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124" t="str">
        <f>IF('Wet Incident'!$JQ52="","",'Wet Incident'!$JQ52)</f>
        <v/>
      </c>
      <c r="G38" s="124" t="str">
        <f>IF('Wet Incident'!$JQ52="","",'Wet Incident'!$JZ52)</f>
        <v/>
      </c>
      <c r="H38" s="124">
        <f>IF(G38="",0,(G38-F$4)*H$4+'Set UP'!$R$15)</f>
        <v>0</v>
      </c>
      <c r="I38" s="200" t="str">
        <f>IF('Wet Incident'!$JQ52="","",IFERROR(F38&amp;" ( "&amp;INT(H38)&amp;" )",F38))</f>
        <v/>
      </c>
      <c r="J38" s="124" t="str">
        <f>IF('Dry Incident'!$JQ52="","",'Dry Incident'!$JQ52)</f>
        <v/>
      </c>
      <c r="K38" s="124" t="str">
        <f>IF('Dry Incident'!$JQ52="","",'Dry Incident'!$JZ52)</f>
        <v/>
      </c>
      <c r="L38" s="124">
        <f>IF(K38="",0,(K38-J$4)*L$4+'Set UP'!$R$15)</f>
        <v>0</v>
      </c>
      <c r="M38" s="200" t="str">
        <f>IF('Dry Incident'!$JQ52="","",IFERROR(J38&amp;" ( "&amp;INT(L38)&amp;" )",J38))</f>
        <v/>
      </c>
      <c r="N38" s="124" t="str">
        <f>IF('Extra Incident'!$JQ52="","",'Extra Incident'!$JQ52)</f>
        <v/>
      </c>
      <c r="O38" s="124" t="str">
        <f>IF('Extra Incident'!$JQ52="","",'Extra Incident'!$JZ52)</f>
        <v/>
      </c>
      <c r="P38" s="124">
        <f>IF(O38="",0,(O38-N$4)*P$4+'Set UP'!$R$15)</f>
        <v>0</v>
      </c>
      <c r="Q38" s="200" t="str">
        <f>IF('Extra Incident'!$JQ52="","",IFERROR(N38&amp;" ( "&amp;INT(O38)&amp;" )",N38))</f>
        <v/>
      </c>
      <c r="R38" s="124" t="str">
        <f>IF(RopeThrow!$AB38="","",RopeThrow!$AB38)</f>
        <v/>
      </c>
      <c r="S38" s="124" t="str">
        <f>IF(RopeThrow!$AB38="","",RopeThrow!$AK38)</f>
        <v/>
      </c>
      <c r="T38" s="124">
        <f>IF(S38="",0,(S38-R$4)*T$4+'Set UP'!$R$15)</f>
        <v>0</v>
      </c>
      <c r="U38" s="200" t="str">
        <f>IF(RopeThrow!$AB38="","",IFERROR(R38&amp;" ( "&amp;INT(T38)&amp;" )",R38))</f>
        <v/>
      </c>
      <c r="V38" s="124" t="str">
        <f>IF('Swim&amp;Tow'!$AB38="","",'Swim&amp;Tow'!$AB38)</f>
        <v/>
      </c>
      <c r="W38" s="124" t="str">
        <f>IF('Swim&amp;Tow'!$AB38="","",'Swim&amp;Tow'!$AK38)</f>
        <v/>
      </c>
      <c r="X38" s="124">
        <f>IF(W38="",0,(W38-V$4)*X$4+'Set UP'!$R$15)</f>
        <v>0</v>
      </c>
      <c r="Y38" s="200" t="str">
        <f>IF('Swim&amp;Tow'!$AB38="","",IFERROR(V38&amp;" ( "&amp;INT(X38)&amp;" )",V38))</f>
        <v/>
      </c>
      <c r="Z38" s="124" t="str">
        <f>IF(Medley!U38="","",Medley!$U38)</f>
        <v/>
      </c>
      <c r="AA38" s="124" t="str">
        <f>IF(Medley!Q38="","",Medley!$AD38)</f>
        <v/>
      </c>
      <c r="AB38" s="124">
        <f>IF(AA38="",0,(AA38-Z$4)*AB$4+'Set UP'!$R$15)</f>
        <v>0</v>
      </c>
      <c r="AC38" s="200" t="str">
        <f>IF(Medley!$U38="","",IFERROR(Z38&amp;" ( "&amp;INT(AB38)&amp;" )",Z38))</f>
        <v/>
      </c>
      <c r="AD38" s="124" t="str">
        <f>IF('Manikin Carry'!U38="","",'Manikin Carry'!$U38)</f>
        <v/>
      </c>
      <c r="AE38" s="124" t="str">
        <f>IF('Manikin Carry'!U38="","",'Manikin Carry'!$AD38)</f>
        <v/>
      </c>
      <c r="AF38" s="124">
        <f>IF(AE38="",0,(AE38-AD$4)*AF$4+'Set UP'!$R$15)</f>
        <v>0</v>
      </c>
      <c r="AG38" s="200" t="str">
        <f>IF('Manikin Carry'!$U38="","",IFERROR(AD38&amp;" ( "&amp;INT(AF38)&amp;" )",AD38))</f>
        <v/>
      </c>
      <c r="AH38" s="124" t="str">
        <f>IF(Obstacle!U38="","",Obstacle!$U38)</f>
        <v/>
      </c>
      <c r="AI38" s="124" t="str">
        <f>IF(Obstacle!U38="","",Obstacle!$AD38)</f>
        <v/>
      </c>
      <c r="AJ38" s="124">
        <f>IF(AI38="",0,(AI38-AH$4)*AJ$4+'Set UP'!$R$15)</f>
        <v>0</v>
      </c>
      <c r="AK38" s="200" t="str">
        <f>IF(Obstacle!$U38="","",IFERROR(AH38&amp;" ( "&amp;INT(AJ38)&amp;" )",AH38))</f>
        <v/>
      </c>
      <c r="AL38" s="127" t="str">
        <f t="shared" si="0"/>
        <v/>
      </c>
      <c r="AM38" s="95" t="str">
        <f t="shared" si="1"/>
        <v/>
      </c>
      <c r="AN38" s="262" t="str">
        <f>IF(E38="NS",'Old Non-S Results'!O38,IF('Set UP'!K38=1,'League Result'!AN38,IF('Set UP'!K38=2,'League Result'!AP38,"")))</f>
        <v/>
      </c>
      <c r="AR38" s="95" t="str">
        <f t="shared" si="2"/>
        <v/>
      </c>
    </row>
    <row r="39" spans="2:44" ht="15.75" x14ac:dyDescent="0.2">
      <c r="B39" s="204">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124" t="str">
        <f>IF('Wet Incident'!$JQ53="","",'Wet Incident'!$JQ53)</f>
        <v/>
      </c>
      <c r="G39" s="124" t="str">
        <f>IF('Wet Incident'!$JQ53="","",'Wet Incident'!$JZ53)</f>
        <v/>
      </c>
      <c r="H39" s="124">
        <f>IF(G39="",0,(G39-F$4)*H$4+'Set UP'!$R$15)</f>
        <v>0</v>
      </c>
      <c r="I39" s="200" t="str">
        <f>IF('Wet Incident'!$JQ53="","",IFERROR(F39&amp;" ( "&amp;INT(H39)&amp;" )",F39))</f>
        <v/>
      </c>
      <c r="J39" s="124" t="str">
        <f>IF('Dry Incident'!$JQ53="","",'Dry Incident'!$JQ53)</f>
        <v/>
      </c>
      <c r="K39" s="124" t="str">
        <f>IF('Dry Incident'!$JQ53="","",'Dry Incident'!$JZ53)</f>
        <v/>
      </c>
      <c r="L39" s="124">
        <f>IF(K39="",0,(K39-J$4)*L$4+'Set UP'!$R$15)</f>
        <v>0</v>
      </c>
      <c r="M39" s="200" t="str">
        <f>IF('Dry Incident'!$JQ53="","",IFERROR(J39&amp;" ( "&amp;INT(L39)&amp;" )",J39))</f>
        <v/>
      </c>
      <c r="N39" s="124" t="str">
        <f>IF('Extra Incident'!$JQ53="","",'Extra Incident'!$JQ53)</f>
        <v/>
      </c>
      <c r="O39" s="124" t="str">
        <f>IF('Extra Incident'!$JQ53="","",'Extra Incident'!$JZ53)</f>
        <v/>
      </c>
      <c r="P39" s="124">
        <f>IF(O39="",0,(O39-N$4)*P$4+'Set UP'!$R$15)</f>
        <v>0</v>
      </c>
      <c r="Q39" s="200" t="str">
        <f>IF('Extra Incident'!$JQ53="","",IFERROR(N39&amp;" ( "&amp;INT(O39)&amp;" )",N39))</f>
        <v/>
      </c>
      <c r="R39" s="124" t="str">
        <f>IF(RopeThrow!$AB39="","",RopeThrow!$AB39)</f>
        <v/>
      </c>
      <c r="S39" s="124" t="str">
        <f>IF(RopeThrow!$AB39="","",RopeThrow!$AK39)</f>
        <v/>
      </c>
      <c r="T39" s="124">
        <f>IF(S39="",0,(S39-R$4)*T$4+'Set UP'!$R$15)</f>
        <v>0</v>
      </c>
      <c r="U39" s="200" t="str">
        <f>IF(RopeThrow!$AB39="","",IFERROR(R39&amp;" ( "&amp;INT(T39)&amp;" )",R39))</f>
        <v/>
      </c>
      <c r="V39" s="124" t="str">
        <f>IF('Swim&amp;Tow'!$AB39="","",'Swim&amp;Tow'!$AB39)</f>
        <v/>
      </c>
      <c r="W39" s="124" t="str">
        <f>IF('Swim&amp;Tow'!$AB39="","",'Swim&amp;Tow'!$AK39)</f>
        <v/>
      </c>
      <c r="X39" s="124">
        <f>IF(W39="",0,(W39-V$4)*X$4+'Set UP'!$R$15)</f>
        <v>0</v>
      </c>
      <c r="Y39" s="200" t="str">
        <f>IF('Swim&amp;Tow'!$AB39="","",IFERROR(V39&amp;" ( "&amp;INT(X39)&amp;" )",V39))</f>
        <v/>
      </c>
      <c r="Z39" s="124" t="str">
        <f>IF(Medley!U39="","",Medley!$U39)</f>
        <v/>
      </c>
      <c r="AA39" s="124" t="str">
        <f>IF(Medley!Q39="","",Medley!$AD39)</f>
        <v/>
      </c>
      <c r="AB39" s="124">
        <f>IF(AA39="",0,(AA39-Z$4)*AB$4+'Set UP'!$R$15)</f>
        <v>0</v>
      </c>
      <c r="AC39" s="200" t="str">
        <f>IF(Medley!$U39="","",IFERROR(Z39&amp;" ( "&amp;INT(AB39)&amp;" )",Z39))</f>
        <v/>
      </c>
      <c r="AD39" s="124" t="str">
        <f>IF('Manikin Carry'!U39="","",'Manikin Carry'!$U39)</f>
        <v/>
      </c>
      <c r="AE39" s="124" t="str">
        <f>IF('Manikin Carry'!U39="","",'Manikin Carry'!$AD39)</f>
        <v/>
      </c>
      <c r="AF39" s="124">
        <f>IF(AE39="",0,(AE39-AD$4)*AF$4+'Set UP'!$R$15)</f>
        <v>0</v>
      </c>
      <c r="AG39" s="200" t="str">
        <f>IF('Manikin Carry'!$U39="","",IFERROR(AD39&amp;" ( "&amp;INT(AF39)&amp;" )",AD39))</f>
        <v/>
      </c>
      <c r="AH39" s="124" t="str">
        <f>IF(Obstacle!U39="","",Obstacle!$U39)</f>
        <v/>
      </c>
      <c r="AI39" s="124" t="str">
        <f>IF(Obstacle!U39="","",Obstacle!$AD39)</f>
        <v/>
      </c>
      <c r="AJ39" s="124">
        <f>IF(AI39="",0,(AI39-AH$4)*AJ$4+'Set UP'!$R$15)</f>
        <v>0</v>
      </c>
      <c r="AK39" s="200" t="str">
        <f>IF(Obstacle!$U39="","",IFERROR(AH39&amp;" ( "&amp;INT(AJ39)&amp;" )",AH39))</f>
        <v/>
      </c>
      <c r="AL39" s="127" t="str">
        <f t="shared" si="0"/>
        <v/>
      </c>
      <c r="AM39" s="95" t="str">
        <f t="shared" si="1"/>
        <v/>
      </c>
      <c r="AN39" s="262" t="str">
        <f>IF(E39="NS",'Old Non-S Results'!O39,IF('Set UP'!K39=1,'League Result'!AN39,IF('Set UP'!K39=2,'League Result'!AP39,"")))</f>
        <v/>
      </c>
      <c r="AR39" s="95" t="str">
        <f t="shared" si="2"/>
        <v/>
      </c>
    </row>
    <row r="40" spans="2:44" ht="15.75" x14ac:dyDescent="0.2">
      <c r="B40" s="204">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124" t="str">
        <f>IF('Wet Incident'!$JQ54="","",'Wet Incident'!$JQ54)</f>
        <v/>
      </c>
      <c r="G40" s="124" t="str">
        <f>IF('Wet Incident'!$JQ54="","",'Wet Incident'!$JZ54)</f>
        <v/>
      </c>
      <c r="H40" s="124">
        <f>IF(G40="",0,(G40-F$4)*H$4+'Set UP'!$R$15)</f>
        <v>0</v>
      </c>
      <c r="I40" s="200" t="str">
        <f>IF('Wet Incident'!$JQ54="","",IFERROR(F40&amp;" ( "&amp;INT(H40)&amp;" )",F40))</f>
        <v/>
      </c>
      <c r="J40" s="124" t="str">
        <f>IF('Dry Incident'!$JQ54="","",'Dry Incident'!$JQ54)</f>
        <v/>
      </c>
      <c r="K40" s="124" t="str">
        <f>IF('Dry Incident'!$JQ54="","",'Dry Incident'!$JZ54)</f>
        <v/>
      </c>
      <c r="L40" s="124">
        <f>IF(K40="",0,(K40-J$4)*L$4+'Set UP'!$R$15)</f>
        <v>0</v>
      </c>
      <c r="M40" s="200" t="str">
        <f>IF('Dry Incident'!$JQ54="","",IFERROR(J40&amp;" ( "&amp;INT(L40)&amp;" )",J40))</f>
        <v/>
      </c>
      <c r="N40" s="124" t="str">
        <f>IF('Extra Incident'!$JQ54="","",'Extra Incident'!$JQ54)</f>
        <v/>
      </c>
      <c r="O40" s="124" t="str">
        <f>IF('Extra Incident'!$JQ54="","",'Extra Incident'!$JZ54)</f>
        <v/>
      </c>
      <c r="P40" s="124">
        <f>IF(O40="",0,(O40-N$4)*P$4+'Set UP'!$R$15)</f>
        <v>0</v>
      </c>
      <c r="Q40" s="200" t="str">
        <f>IF('Extra Incident'!$JQ54="","",IFERROR(N40&amp;" ( "&amp;INT(O40)&amp;" )",N40))</f>
        <v/>
      </c>
      <c r="R40" s="124" t="str">
        <f>IF(RopeThrow!$AB40="","",RopeThrow!$AB40)</f>
        <v/>
      </c>
      <c r="S40" s="124" t="str">
        <f>IF(RopeThrow!$AB40="","",RopeThrow!$AK40)</f>
        <v/>
      </c>
      <c r="T40" s="124">
        <f>IF(S40="",0,(S40-R$4)*T$4+'Set UP'!$R$15)</f>
        <v>0</v>
      </c>
      <c r="U40" s="200" t="str">
        <f>IF(RopeThrow!$AB40="","",IFERROR(R40&amp;" ( "&amp;INT(T40)&amp;" )",R40))</f>
        <v/>
      </c>
      <c r="V40" s="124" t="str">
        <f>IF('Swim&amp;Tow'!$AB40="","",'Swim&amp;Tow'!$AB40)</f>
        <v/>
      </c>
      <c r="W40" s="124" t="str">
        <f>IF('Swim&amp;Tow'!$AB40="","",'Swim&amp;Tow'!$AK40)</f>
        <v/>
      </c>
      <c r="X40" s="124">
        <f>IF(W40="",0,(W40-V$4)*X$4+'Set UP'!$R$15)</f>
        <v>0</v>
      </c>
      <c r="Y40" s="200" t="str">
        <f>IF('Swim&amp;Tow'!$AB40="","",IFERROR(V40&amp;" ( "&amp;INT(X40)&amp;" )",V40))</f>
        <v/>
      </c>
      <c r="Z40" s="124" t="str">
        <f>IF(Medley!U40="","",Medley!$U40)</f>
        <v/>
      </c>
      <c r="AA40" s="124" t="str">
        <f>IF(Medley!Q40="","",Medley!$AD40)</f>
        <v/>
      </c>
      <c r="AB40" s="124">
        <f>IF(AA40="",0,(AA40-Z$4)*AB$4+'Set UP'!$R$15)</f>
        <v>0</v>
      </c>
      <c r="AC40" s="200" t="str">
        <f>IF(Medley!$U40="","",IFERROR(Z40&amp;" ( "&amp;INT(AB40)&amp;" )",Z40))</f>
        <v/>
      </c>
      <c r="AD40" s="124" t="str">
        <f>IF('Manikin Carry'!U40="","",'Manikin Carry'!$U40)</f>
        <v/>
      </c>
      <c r="AE40" s="124" t="str">
        <f>IF('Manikin Carry'!U40="","",'Manikin Carry'!$AD40)</f>
        <v/>
      </c>
      <c r="AF40" s="124">
        <f>IF(AE40="",0,(AE40-AD$4)*AF$4+'Set UP'!$R$15)</f>
        <v>0</v>
      </c>
      <c r="AG40" s="200" t="str">
        <f>IF('Manikin Carry'!$U40="","",IFERROR(AD40&amp;" ( "&amp;INT(AF40)&amp;" )",AD40))</f>
        <v/>
      </c>
      <c r="AH40" s="124" t="str">
        <f>IF(Obstacle!U40="","",Obstacle!$U40)</f>
        <v/>
      </c>
      <c r="AI40" s="124" t="str">
        <f>IF(Obstacle!U40="","",Obstacle!$AD40)</f>
        <v/>
      </c>
      <c r="AJ40" s="124">
        <f>IF(AI40="",0,(AI40-AH$4)*AJ$4+'Set UP'!$R$15)</f>
        <v>0</v>
      </c>
      <c r="AK40" s="200" t="str">
        <f>IF(Obstacle!$U40="","",IFERROR(AH40&amp;" ( "&amp;INT(AJ40)&amp;" )",AH40))</f>
        <v/>
      </c>
      <c r="AL40" s="127" t="str">
        <f t="shared" si="0"/>
        <v/>
      </c>
      <c r="AM40" s="95" t="str">
        <f t="shared" si="1"/>
        <v/>
      </c>
      <c r="AN40" s="262" t="str">
        <f>IF(E40="NS",'Old Non-S Results'!O40,IF('Set UP'!K40=1,'League Result'!AN40,IF('Set UP'!K40=2,'League Result'!AP40,"")))</f>
        <v/>
      </c>
      <c r="AR40" s="95" t="str">
        <f t="shared" si="2"/>
        <v/>
      </c>
    </row>
    <row r="41" spans="2:44" ht="15.75" x14ac:dyDescent="0.2">
      <c r="B41" s="204">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124" t="str">
        <f>IF('Wet Incident'!$JQ55="","",'Wet Incident'!$JQ55)</f>
        <v/>
      </c>
      <c r="G41" s="124" t="str">
        <f>IF('Wet Incident'!$JQ55="","",'Wet Incident'!$JZ55)</f>
        <v/>
      </c>
      <c r="H41" s="124">
        <f>IF(G41="",0,(G41-F$4)*H$4+'Set UP'!$R$15)</f>
        <v>0</v>
      </c>
      <c r="I41" s="200" t="str">
        <f>IF('Wet Incident'!$JQ55="","",IFERROR(F41&amp;" ( "&amp;INT(H41)&amp;" )",F41))</f>
        <v/>
      </c>
      <c r="J41" s="124" t="str">
        <f>IF('Dry Incident'!$JQ55="","",'Dry Incident'!$JQ55)</f>
        <v/>
      </c>
      <c r="K41" s="124" t="str">
        <f>IF('Dry Incident'!$JQ55="","",'Dry Incident'!$JZ55)</f>
        <v/>
      </c>
      <c r="L41" s="124">
        <f>IF(K41="",0,(K41-J$4)*L$4+'Set UP'!$R$15)</f>
        <v>0</v>
      </c>
      <c r="M41" s="200" t="str">
        <f>IF('Dry Incident'!$JQ55="","",IFERROR(J41&amp;" ( "&amp;INT(L41)&amp;" )",J41))</f>
        <v/>
      </c>
      <c r="N41" s="124" t="str">
        <f>IF('Extra Incident'!$JQ55="","",'Extra Incident'!$JQ55)</f>
        <v/>
      </c>
      <c r="O41" s="124" t="str">
        <f>IF('Extra Incident'!$JQ55="","",'Extra Incident'!$JZ55)</f>
        <v/>
      </c>
      <c r="P41" s="124">
        <f>IF(O41="",0,(O41-N$4)*P$4+'Set UP'!$R$15)</f>
        <v>0</v>
      </c>
      <c r="Q41" s="200" t="str">
        <f>IF('Extra Incident'!$JQ55="","",IFERROR(N41&amp;" ( "&amp;INT(O41)&amp;" )",N41))</f>
        <v/>
      </c>
      <c r="R41" s="124" t="str">
        <f>IF(RopeThrow!$AB41="","",RopeThrow!$AB41)</f>
        <v/>
      </c>
      <c r="S41" s="124" t="str">
        <f>IF(RopeThrow!$AB41="","",RopeThrow!$AK41)</f>
        <v/>
      </c>
      <c r="T41" s="124">
        <f>IF(S41="",0,(S41-R$4)*T$4+'Set UP'!$R$15)</f>
        <v>0</v>
      </c>
      <c r="U41" s="200" t="str">
        <f>IF(RopeThrow!$AB41="","",IFERROR(R41&amp;" ( "&amp;INT(T41)&amp;" )",R41))</f>
        <v/>
      </c>
      <c r="V41" s="124" t="str">
        <f>IF('Swim&amp;Tow'!$AB41="","",'Swim&amp;Tow'!$AB41)</f>
        <v/>
      </c>
      <c r="W41" s="124" t="str">
        <f>IF('Swim&amp;Tow'!$AB41="","",'Swim&amp;Tow'!$AK41)</f>
        <v/>
      </c>
      <c r="X41" s="124">
        <f>IF(W41="",0,(W41-V$4)*X$4+'Set UP'!$R$15)</f>
        <v>0</v>
      </c>
      <c r="Y41" s="200" t="str">
        <f>IF('Swim&amp;Tow'!$AB41="","",IFERROR(V41&amp;" ( "&amp;INT(X41)&amp;" )",V41))</f>
        <v/>
      </c>
      <c r="Z41" s="124" t="str">
        <f>IF(Medley!U41="","",Medley!$U41)</f>
        <v/>
      </c>
      <c r="AA41" s="124" t="str">
        <f>IF(Medley!Q41="","",Medley!$AD41)</f>
        <v/>
      </c>
      <c r="AB41" s="124">
        <f>IF(AA41="",0,(AA41-Z$4)*AB$4+'Set UP'!$R$15)</f>
        <v>0</v>
      </c>
      <c r="AC41" s="200" t="str">
        <f>IF(Medley!$U41="","",IFERROR(Z41&amp;" ( "&amp;INT(AB41)&amp;" )",Z41))</f>
        <v/>
      </c>
      <c r="AD41" s="124" t="str">
        <f>IF('Manikin Carry'!U41="","",'Manikin Carry'!$U41)</f>
        <v/>
      </c>
      <c r="AE41" s="124" t="str">
        <f>IF('Manikin Carry'!U41="","",'Manikin Carry'!$AD41)</f>
        <v/>
      </c>
      <c r="AF41" s="124">
        <f>IF(AE41="",0,(AE41-AD$4)*AF$4+'Set UP'!$R$15)</f>
        <v>0</v>
      </c>
      <c r="AG41" s="200" t="str">
        <f>IF('Manikin Carry'!$U41="","",IFERROR(AD41&amp;" ( "&amp;INT(AF41)&amp;" )",AD41))</f>
        <v/>
      </c>
      <c r="AH41" s="124" t="str">
        <f>IF(Obstacle!U41="","",Obstacle!$U41)</f>
        <v/>
      </c>
      <c r="AI41" s="124" t="str">
        <f>IF(Obstacle!U41="","",Obstacle!$AD41)</f>
        <v/>
      </c>
      <c r="AJ41" s="124">
        <f>IF(AI41="",0,(AI41-AH$4)*AJ$4+'Set UP'!$R$15)</f>
        <v>0</v>
      </c>
      <c r="AK41" s="200" t="str">
        <f>IF(Obstacle!$U41="","",IFERROR(AH41&amp;" ( "&amp;INT(AJ41)&amp;" )",AH41))</f>
        <v/>
      </c>
      <c r="AL41" s="127" t="str">
        <f t="shared" si="0"/>
        <v/>
      </c>
      <c r="AM41" s="95" t="str">
        <f t="shared" si="1"/>
        <v/>
      </c>
      <c r="AN41" s="262" t="str">
        <f>IF(E41="NS",'Old Non-S Results'!O41,IF('Set UP'!K41=1,'League Result'!AN41,IF('Set UP'!K41=2,'League Result'!AP41,"")))</f>
        <v/>
      </c>
      <c r="AR41" s="95" t="str">
        <f t="shared" si="2"/>
        <v/>
      </c>
    </row>
    <row r="42" spans="2:44" ht="15.75" x14ac:dyDescent="0.2">
      <c r="B42" s="204">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124" t="str">
        <f>IF('Wet Incident'!$JQ56="","",'Wet Incident'!$JQ56)</f>
        <v/>
      </c>
      <c r="G42" s="124" t="str">
        <f>IF('Wet Incident'!$JQ56="","",'Wet Incident'!$JZ56)</f>
        <v/>
      </c>
      <c r="H42" s="124">
        <f>IF(G42="",0,(G42-F$4)*H$4+'Set UP'!$R$15)</f>
        <v>0</v>
      </c>
      <c r="I42" s="200" t="str">
        <f>IF('Wet Incident'!$JQ56="","",IFERROR(F42&amp;" ( "&amp;INT(H42)&amp;" )",F42))</f>
        <v/>
      </c>
      <c r="J42" s="124" t="str">
        <f>IF('Dry Incident'!$JQ56="","",'Dry Incident'!$JQ56)</f>
        <v/>
      </c>
      <c r="K42" s="124" t="str">
        <f>IF('Dry Incident'!$JQ56="","",'Dry Incident'!$JZ56)</f>
        <v/>
      </c>
      <c r="L42" s="124">
        <f>IF(K42="",0,(K42-J$4)*L$4+'Set UP'!$R$15)</f>
        <v>0</v>
      </c>
      <c r="M42" s="200" t="str">
        <f>IF('Dry Incident'!$JQ56="","",IFERROR(J42&amp;" ( "&amp;INT(L42)&amp;" )",J42))</f>
        <v/>
      </c>
      <c r="N42" s="124" t="str">
        <f>IF('Extra Incident'!$JQ56="","",'Extra Incident'!$JQ56)</f>
        <v/>
      </c>
      <c r="O42" s="124" t="str">
        <f>IF('Extra Incident'!$JQ56="","",'Extra Incident'!$JZ56)</f>
        <v/>
      </c>
      <c r="P42" s="124">
        <f>IF(O42="",0,(O42-N$4)*P$4+'Set UP'!$R$15)</f>
        <v>0</v>
      </c>
      <c r="Q42" s="200" t="str">
        <f>IF('Extra Incident'!$JQ56="","",IFERROR(N42&amp;" ( "&amp;INT(O42)&amp;" )",N42))</f>
        <v/>
      </c>
      <c r="R42" s="124" t="str">
        <f>IF(RopeThrow!$AB42="","",RopeThrow!$AB42)</f>
        <v/>
      </c>
      <c r="S42" s="124" t="str">
        <f>IF(RopeThrow!$AB42="","",RopeThrow!$AK42)</f>
        <v/>
      </c>
      <c r="T42" s="124">
        <f>IF(S42="",0,(S42-R$4)*T$4+'Set UP'!$R$15)</f>
        <v>0</v>
      </c>
      <c r="U42" s="200" t="str">
        <f>IF(RopeThrow!$AB42="","",IFERROR(R42&amp;" ( "&amp;INT(T42)&amp;" )",R42))</f>
        <v/>
      </c>
      <c r="V42" s="124" t="str">
        <f>IF('Swim&amp;Tow'!$AB42="","",'Swim&amp;Tow'!$AB42)</f>
        <v/>
      </c>
      <c r="W42" s="124" t="str">
        <f>IF('Swim&amp;Tow'!$AB42="","",'Swim&amp;Tow'!$AK42)</f>
        <v/>
      </c>
      <c r="X42" s="124">
        <f>IF(W42="",0,(W42-V$4)*X$4+'Set UP'!$R$15)</f>
        <v>0</v>
      </c>
      <c r="Y42" s="200" t="str">
        <f>IF('Swim&amp;Tow'!$AB42="","",IFERROR(V42&amp;" ( "&amp;INT(X42)&amp;" )",V42))</f>
        <v/>
      </c>
      <c r="Z42" s="124" t="str">
        <f>IF(Medley!U42="","",Medley!$U42)</f>
        <v/>
      </c>
      <c r="AA42" s="124" t="str">
        <f>IF(Medley!Q42="","",Medley!$AD42)</f>
        <v/>
      </c>
      <c r="AB42" s="124">
        <f>IF(AA42="",0,(AA42-Z$4)*AB$4+'Set UP'!$R$15)</f>
        <v>0</v>
      </c>
      <c r="AC42" s="200" t="str">
        <f>IF(Medley!$U42="","",IFERROR(Z42&amp;" ( "&amp;INT(AB42)&amp;" )",Z42))</f>
        <v/>
      </c>
      <c r="AD42" s="124" t="str">
        <f>IF('Manikin Carry'!U42="","",'Manikin Carry'!$U42)</f>
        <v/>
      </c>
      <c r="AE42" s="124" t="str">
        <f>IF('Manikin Carry'!U42="","",'Manikin Carry'!$AD42)</f>
        <v/>
      </c>
      <c r="AF42" s="124">
        <f>IF(AE42="",0,(AE42-AD$4)*AF$4+'Set UP'!$R$15)</f>
        <v>0</v>
      </c>
      <c r="AG42" s="200" t="str">
        <f>IF('Manikin Carry'!$U42="","",IFERROR(AD42&amp;" ( "&amp;INT(AF42)&amp;" )",AD42))</f>
        <v/>
      </c>
      <c r="AH42" s="124" t="str">
        <f>IF(Obstacle!U42="","",Obstacle!$U42)</f>
        <v/>
      </c>
      <c r="AI42" s="124" t="str">
        <f>IF(Obstacle!U42="","",Obstacle!$AD42)</f>
        <v/>
      </c>
      <c r="AJ42" s="124">
        <f>IF(AI42="",0,(AI42-AH$4)*AJ$4+'Set UP'!$R$15)</f>
        <v>0</v>
      </c>
      <c r="AK42" s="200" t="str">
        <f>IF(Obstacle!$U42="","",IFERROR(AH42&amp;" ( "&amp;INT(AJ42)&amp;" )",AH42))</f>
        <v/>
      </c>
      <c r="AL42" s="127" t="str">
        <f t="shared" si="0"/>
        <v/>
      </c>
      <c r="AM42" s="95" t="str">
        <f t="shared" si="1"/>
        <v/>
      </c>
      <c r="AN42" s="262" t="str">
        <f>IF(E42="NS",'Old Non-S Results'!O42,IF('Set UP'!K42=1,'League Result'!AN42,IF('Set UP'!K42=2,'League Result'!AP42,"")))</f>
        <v/>
      </c>
      <c r="AR42" s="95" t="str">
        <f t="shared" si="2"/>
        <v/>
      </c>
    </row>
    <row r="43" spans="2:44" ht="15.75" x14ac:dyDescent="0.2">
      <c r="B43" s="204">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124" t="str">
        <f>IF('Wet Incident'!$JQ57="","",'Wet Incident'!$JQ57)</f>
        <v/>
      </c>
      <c r="G43" s="124" t="str">
        <f>IF('Wet Incident'!$JQ57="","",'Wet Incident'!$JZ57)</f>
        <v/>
      </c>
      <c r="H43" s="124">
        <f>IF(G43="",0,(G43-F$4)*H$4+'Set UP'!$R$15)</f>
        <v>0</v>
      </c>
      <c r="I43" s="200" t="str">
        <f>IF('Wet Incident'!$JQ57="","",IFERROR(F43&amp;" ( "&amp;INT(H43)&amp;" )",F43))</f>
        <v/>
      </c>
      <c r="J43" s="124" t="str">
        <f>IF('Dry Incident'!$JQ57="","",'Dry Incident'!$JQ57)</f>
        <v/>
      </c>
      <c r="K43" s="124" t="str">
        <f>IF('Dry Incident'!$JQ57="","",'Dry Incident'!$JZ57)</f>
        <v/>
      </c>
      <c r="L43" s="124">
        <f>IF(K43="",0,(K43-J$4)*L$4+'Set UP'!$R$15)</f>
        <v>0</v>
      </c>
      <c r="M43" s="200" t="str">
        <f>IF('Dry Incident'!$JQ57="","",IFERROR(J43&amp;" ( "&amp;INT(L43)&amp;" )",J43))</f>
        <v/>
      </c>
      <c r="N43" s="124" t="str">
        <f>IF('Extra Incident'!$JQ57="","",'Extra Incident'!$JQ57)</f>
        <v/>
      </c>
      <c r="O43" s="124" t="str">
        <f>IF('Extra Incident'!$JQ57="","",'Extra Incident'!$JZ57)</f>
        <v/>
      </c>
      <c r="P43" s="124">
        <f>IF(O43="",0,(O43-N$4)*P$4+'Set UP'!$R$15)</f>
        <v>0</v>
      </c>
      <c r="Q43" s="200" t="str">
        <f>IF('Extra Incident'!$JQ57="","",IFERROR(N43&amp;" ( "&amp;INT(O43)&amp;" )",N43))</f>
        <v/>
      </c>
      <c r="R43" s="124" t="str">
        <f>IF(RopeThrow!$AB43="","",RopeThrow!$AB43)</f>
        <v/>
      </c>
      <c r="S43" s="124" t="str">
        <f>IF(RopeThrow!$AB43="","",RopeThrow!$AK43)</f>
        <v/>
      </c>
      <c r="T43" s="124">
        <f>IF(S43="",0,(S43-R$4)*T$4+'Set UP'!$R$15)</f>
        <v>0</v>
      </c>
      <c r="U43" s="200" t="str">
        <f>IF(RopeThrow!$AB43="","",IFERROR(R43&amp;" ( "&amp;INT(T43)&amp;" )",R43))</f>
        <v/>
      </c>
      <c r="V43" s="124" t="str">
        <f>IF('Swim&amp;Tow'!$AB43="","",'Swim&amp;Tow'!$AB43)</f>
        <v/>
      </c>
      <c r="W43" s="124" t="str">
        <f>IF('Swim&amp;Tow'!$AB43="","",'Swim&amp;Tow'!$AK43)</f>
        <v/>
      </c>
      <c r="X43" s="124">
        <f>IF(W43="",0,(W43-V$4)*X$4+'Set UP'!$R$15)</f>
        <v>0</v>
      </c>
      <c r="Y43" s="200" t="str">
        <f>IF('Swim&amp;Tow'!$AB43="","",IFERROR(V43&amp;" ( "&amp;INT(X43)&amp;" )",V43))</f>
        <v/>
      </c>
      <c r="Z43" s="124" t="str">
        <f>IF(Medley!U43="","",Medley!$U43)</f>
        <v/>
      </c>
      <c r="AA43" s="124" t="str">
        <f>IF(Medley!Q43="","",Medley!$AD43)</f>
        <v/>
      </c>
      <c r="AB43" s="124">
        <f>IF(AA43="",0,(AA43-Z$4)*AB$4+'Set UP'!$R$15)</f>
        <v>0</v>
      </c>
      <c r="AC43" s="200" t="str">
        <f>IF(Medley!$U43="","",IFERROR(Z43&amp;" ( "&amp;INT(AB43)&amp;" )",Z43))</f>
        <v/>
      </c>
      <c r="AD43" s="124" t="str">
        <f>IF('Manikin Carry'!U43="","",'Manikin Carry'!$U43)</f>
        <v/>
      </c>
      <c r="AE43" s="124" t="str">
        <f>IF('Manikin Carry'!U43="","",'Manikin Carry'!$AD43)</f>
        <v/>
      </c>
      <c r="AF43" s="124">
        <f>IF(AE43="",0,(AE43-AD$4)*AF$4+'Set UP'!$R$15)</f>
        <v>0</v>
      </c>
      <c r="AG43" s="200" t="str">
        <f>IF('Manikin Carry'!$U43="","",IFERROR(AD43&amp;" ( "&amp;INT(AF43)&amp;" )",AD43))</f>
        <v/>
      </c>
      <c r="AH43" s="124" t="str">
        <f>IF(Obstacle!U43="","",Obstacle!$U43)</f>
        <v/>
      </c>
      <c r="AI43" s="124" t="str">
        <f>IF(Obstacle!U43="","",Obstacle!$AD43)</f>
        <v/>
      </c>
      <c r="AJ43" s="124">
        <f>IF(AI43="",0,(AI43-AH$4)*AJ$4+'Set UP'!$R$15)</f>
        <v>0</v>
      </c>
      <c r="AK43" s="200" t="str">
        <f>IF(Obstacle!$U43="","",IFERROR(AH43&amp;" ( "&amp;INT(AJ43)&amp;" )",AH43))</f>
        <v/>
      </c>
      <c r="AL43" s="127" t="str">
        <f t="shared" si="0"/>
        <v/>
      </c>
      <c r="AM43" s="95" t="str">
        <f t="shared" si="1"/>
        <v/>
      </c>
      <c r="AN43" s="262" t="str">
        <f>IF(E43="NS",'Old Non-S Results'!O43,IF('Set UP'!K43=1,'League Result'!AN43,IF('Set UP'!K43=2,'League Result'!AP43,"")))</f>
        <v/>
      </c>
      <c r="AR43" s="95" t="str">
        <f t="shared" si="2"/>
        <v/>
      </c>
    </row>
    <row r="44" spans="2:44" ht="15.75" x14ac:dyDescent="0.2">
      <c r="B44" s="204">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124" t="str">
        <f>IF('Wet Incident'!$JQ58="","",'Wet Incident'!$JQ58)</f>
        <v/>
      </c>
      <c r="G44" s="124" t="str">
        <f>IF('Wet Incident'!$JQ58="","",'Wet Incident'!$JZ58)</f>
        <v/>
      </c>
      <c r="H44" s="124">
        <f>IF(G44="",0,(G44-F$4)*H$4+'Set UP'!$R$15)</f>
        <v>0</v>
      </c>
      <c r="I44" s="200" t="str">
        <f>IF('Wet Incident'!$JQ58="","",IFERROR(F44&amp;" ( "&amp;INT(H44)&amp;" )",F44))</f>
        <v/>
      </c>
      <c r="J44" s="124" t="str">
        <f>IF('Dry Incident'!$JQ58="","",'Dry Incident'!$JQ58)</f>
        <v/>
      </c>
      <c r="K44" s="124" t="str">
        <f>IF('Dry Incident'!$JQ58="","",'Dry Incident'!$JZ58)</f>
        <v/>
      </c>
      <c r="L44" s="124">
        <f>IF(K44="",0,(K44-J$4)*L$4+'Set UP'!$R$15)</f>
        <v>0</v>
      </c>
      <c r="M44" s="200" t="str">
        <f>IF('Dry Incident'!$JQ58="","",IFERROR(J44&amp;" ( "&amp;INT(L44)&amp;" )",J44))</f>
        <v/>
      </c>
      <c r="N44" s="124" t="str">
        <f>IF('Extra Incident'!$JQ58="","",'Extra Incident'!$JQ58)</f>
        <v/>
      </c>
      <c r="O44" s="124" t="str">
        <f>IF('Extra Incident'!$JQ58="","",'Extra Incident'!$JZ58)</f>
        <v/>
      </c>
      <c r="P44" s="124">
        <f>IF(O44="",0,(O44-N$4)*P$4+'Set UP'!$R$15)</f>
        <v>0</v>
      </c>
      <c r="Q44" s="200" t="str">
        <f>IF('Extra Incident'!$JQ58="","",IFERROR(N44&amp;" ( "&amp;INT(O44)&amp;" )",N44))</f>
        <v/>
      </c>
      <c r="R44" s="124" t="str">
        <f>IF(RopeThrow!$AB44="","",RopeThrow!$AB44)</f>
        <v/>
      </c>
      <c r="S44" s="124" t="str">
        <f>IF(RopeThrow!$AB44="","",RopeThrow!$AK44)</f>
        <v/>
      </c>
      <c r="T44" s="124">
        <f>IF(S44="",0,(S44-R$4)*T$4+'Set UP'!$R$15)</f>
        <v>0</v>
      </c>
      <c r="U44" s="200" t="str">
        <f>IF(RopeThrow!$AB44="","",IFERROR(R44&amp;" ( "&amp;INT(T44)&amp;" )",R44))</f>
        <v/>
      </c>
      <c r="V44" s="124" t="str">
        <f>IF('Swim&amp;Tow'!$AB44="","",'Swim&amp;Tow'!$AB44)</f>
        <v/>
      </c>
      <c r="W44" s="124" t="str">
        <f>IF('Swim&amp;Tow'!$AB44="","",'Swim&amp;Tow'!$AK44)</f>
        <v/>
      </c>
      <c r="X44" s="124">
        <f>IF(W44="",0,(W44-V$4)*X$4+'Set UP'!$R$15)</f>
        <v>0</v>
      </c>
      <c r="Y44" s="200" t="str">
        <f>IF('Swim&amp;Tow'!$AB44="","",IFERROR(V44&amp;" ( "&amp;INT(X44)&amp;" )",V44))</f>
        <v/>
      </c>
      <c r="Z44" s="124" t="str">
        <f>IF(Medley!U44="","",Medley!$U44)</f>
        <v/>
      </c>
      <c r="AA44" s="124" t="str">
        <f>IF(Medley!Q44="","",Medley!$AD44)</f>
        <v/>
      </c>
      <c r="AB44" s="124">
        <f>IF(AA44="",0,(AA44-Z$4)*AB$4+'Set UP'!$R$15)</f>
        <v>0</v>
      </c>
      <c r="AC44" s="200" t="str">
        <f>IF(Medley!$U44="","",IFERROR(Z44&amp;" ( "&amp;INT(AB44)&amp;" )",Z44))</f>
        <v/>
      </c>
      <c r="AD44" s="124" t="str">
        <f>IF('Manikin Carry'!U44="","",'Manikin Carry'!$U44)</f>
        <v/>
      </c>
      <c r="AE44" s="124" t="str">
        <f>IF('Manikin Carry'!U44="","",'Manikin Carry'!$AD44)</f>
        <v/>
      </c>
      <c r="AF44" s="124">
        <f>IF(AE44="",0,(AE44-AD$4)*AF$4+'Set UP'!$R$15)</f>
        <v>0</v>
      </c>
      <c r="AG44" s="200" t="str">
        <f>IF('Manikin Carry'!$U44="","",IFERROR(AD44&amp;" ( "&amp;INT(AF44)&amp;" )",AD44))</f>
        <v/>
      </c>
      <c r="AH44" s="124" t="str">
        <f>IF(Obstacle!U44="","",Obstacle!$U44)</f>
        <v/>
      </c>
      <c r="AI44" s="124" t="str">
        <f>IF(Obstacle!U44="","",Obstacle!$AD44)</f>
        <v/>
      </c>
      <c r="AJ44" s="124">
        <f>IF(AI44="",0,(AI44-AH$4)*AJ$4+'Set UP'!$R$15)</f>
        <v>0</v>
      </c>
      <c r="AK44" s="200" t="str">
        <f>IF(Obstacle!$U44="","",IFERROR(AH44&amp;" ( "&amp;INT(AJ44)&amp;" )",AH44))</f>
        <v/>
      </c>
      <c r="AL44" s="127" t="str">
        <f t="shared" si="0"/>
        <v/>
      </c>
      <c r="AM44" s="95" t="str">
        <f t="shared" si="1"/>
        <v/>
      </c>
      <c r="AN44" s="262" t="str">
        <f>IF(E44="NS",'Old Non-S Results'!O44,IF('Set UP'!K44=1,'League Result'!AN44,IF('Set UP'!K44=2,'League Result'!AP44,"")))</f>
        <v/>
      </c>
      <c r="AR44" s="95" t="str">
        <f t="shared" si="2"/>
        <v/>
      </c>
    </row>
    <row r="45" spans="2:44" ht="15.75" x14ac:dyDescent="0.2">
      <c r="B45" s="204">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124" t="str">
        <f>IF('Wet Incident'!$JQ59="","",'Wet Incident'!$JQ59)</f>
        <v/>
      </c>
      <c r="G45" s="124" t="str">
        <f>IF('Wet Incident'!$JQ59="","",'Wet Incident'!$JZ59)</f>
        <v/>
      </c>
      <c r="H45" s="124">
        <f>IF(G45="",0,(G45-F$4)*H$4+'Set UP'!$R$15)</f>
        <v>0</v>
      </c>
      <c r="I45" s="200" t="str">
        <f>IF('Wet Incident'!$JQ59="","",IFERROR(F45&amp;" ( "&amp;INT(H45)&amp;" )",F45))</f>
        <v/>
      </c>
      <c r="J45" s="124" t="str">
        <f>IF('Dry Incident'!$JQ59="","",'Dry Incident'!$JQ59)</f>
        <v/>
      </c>
      <c r="K45" s="124" t="str">
        <f>IF('Dry Incident'!$JQ59="","",'Dry Incident'!$JZ59)</f>
        <v/>
      </c>
      <c r="L45" s="124">
        <f>IF(K45="",0,(K45-J$4)*L$4+'Set UP'!$R$15)</f>
        <v>0</v>
      </c>
      <c r="M45" s="200" t="str">
        <f>IF('Dry Incident'!$JQ59="","",IFERROR(J45&amp;" ( "&amp;INT(L45)&amp;" )",J45))</f>
        <v/>
      </c>
      <c r="N45" s="124" t="str">
        <f>IF('Extra Incident'!$JQ59="","",'Extra Incident'!$JQ59)</f>
        <v/>
      </c>
      <c r="O45" s="124" t="str">
        <f>IF('Extra Incident'!$JQ59="","",'Extra Incident'!$JZ59)</f>
        <v/>
      </c>
      <c r="P45" s="124">
        <f>IF(O45="",0,(O45-N$4)*P$4+'Set UP'!$R$15)</f>
        <v>0</v>
      </c>
      <c r="Q45" s="200" t="str">
        <f>IF('Extra Incident'!$JQ59="","",IFERROR(N45&amp;" ( "&amp;INT(O45)&amp;" )",N45))</f>
        <v/>
      </c>
      <c r="R45" s="124" t="str">
        <f>IF(RopeThrow!$AB45="","",RopeThrow!$AB45)</f>
        <v/>
      </c>
      <c r="S45" s="124" t="str">
        <f>IF(RopeThrow!$AB45="","",RopeThrow!$AK45)</f>
        <v/>
      </c>
      <c r="T45" s="124">
        <f>IF(S45="",0,(S45-R$4)*T$4+'Set UP'!$R$15)</f>
        <v>0</v>
      </c>
      <c r="U45" s="200" t="str">
        <f>IF(RopeThrow!$AB45="","",IFERROR(R45&amp;" ( "&amp;INT(T45)&amp;" )",R45))</f>
        <v/>
      </c>
      <c r="V45" s="124" t="str">
        <f>IF('Swim&amp;Tow'!$AB45="","",'Swim&amp;Tow'!$AB45)</f>
        <v/>
      </c>
      <c r="W45" s="124" t="str">
        <f>IF('Swim&amp;Tow'!$AB45="","",'Swim&amp;Tow'!$AK45)</f>
        <v/>
      </c>
      <c r="X45" s="124">
        <f>IF(W45="",0,(W45-V$4)*X$4+'Set UP'!$R$15)</f>
        <v>0</v>
      </c>
      <c r="Y45" s="200" t="str">
        <f>IF('Swim&amp;Tow'!$AB45="","",IFERROR(V45&amp;" ( "&amp;INT(X45)&amp;" )",V45))</f>
        <v/>
      </c>
      <c r="Z45" s="124" t="str">
        <f>IF(Medley!U45="","",Medley!$U45)</f>
        <v/>
      </c>
      <c r="AA45" s="124" t="str">
        <f>IF(Medley!Q45="","",Medley!$AD45)</f>
        <v/>
      </c>
      <c r="AB45" s="124">
        <f>IF(AA45="",0,(AA45-Z$4)*AB$4+'Set UP'!$R$15)</f>
        <v>0</v>
      </c>
      <c r="AC45" s="200" t="str">
        <f>IF(Medley!$U45="","",IFERROR(Z45&amp;" ( "&amp;INT(AB45)&amp;" )",Z45))</f>
        <v/>
      </c>
      <c r="AD45" s="124" t="str">
        <f>IF('Manikin Carry'!U45="","",'Manikin Carry'!$U45)</f>
        <v/>
      </c>
      <c r="AE45" s="124" t="str">
        <f>IF('Manikin Carry'!U45="","",'Manikin Carry'!$AD45)</f>
        <v/>
      </c>
      <c r="AF45" s="124">
        <f>IF(AE45="",0,(AE45-AD$4)*AF$4+'Set UP'!$R$15)</f>
        <v>0</v>
      </c>
      <c r="AG45" s="200" t="str">
        <f>IF('Manikin Carry'!$U45="","",IFERROR(AD45&amp;" ( "&amp;INT(AF45)&amp;" )",AD45))</f>
        <v/>
      </c>
      <c r="AH45" s="124" t="str">
        <f>IF(Obstacle!U45="","",Obstacle!$U45)</f>
        <v/>
      </c>
      <c r="AI45" s="124" t="str">
        <f>IF(Obstacle!U45="","",Obstacle!$AD45)</f>
        <v/>
      </c>
      <c r="AJ45" s="124">
        <f>IF(AI45="",0,(AI45-AH$4)*AJ$4+'Set UP'!$R$15)</f>
        <v>0</v>
      </c>
      <c r="AK45" s="200" t="str">
        <f>IF(Obstacle!$U45="","",IFERROR(AH45&amp;" ( "&amp;INT(AJ45)&amp;" )",AH45))</f>
        <v/>
      </c>
      <c r="AL45" s="127" t="str">
        <f t="shared" si="0"/>
        <v/>
      </c>
      <c r="AM45" s="95" t="str">
        <f t="shared" si="1"/>
        <v/>
      </c>
      <c r="AN45" s="262" t="str">
        <f>IF(E45="NS",'Old Non-S Results'!O45,IF('Set UP'!K45=1,'League Result'!AN45,IF('Set UP'!K45=2,'League Result'!AP45,"")))</f>
        <v/>
      </c>
      <c r="AR45" s="95" t="str">
        <f t="shared" si="2"/>
        <v/>
      </c>
    </row>
    <row r="46" spans="2:44" ht="15.75" x14ac:dyDescent="0.2">
      <c r="B46" s="204">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124" t="str">
        <f>IF('Wet Incident'!$JQ60="","",'Wet Incident'!$JQ60)</f>
        <v/>
      </c>
      <c r="G46" s="124" t="str">
        <f>IF('Wet Incident'!$JQ60="","",'Wet Incident'!$JZ60)</f>
        <v/>
      </c>
      <c r="H46" s="124">
        <f>IF(G46="",0,(G46-F$4)*H$4+'Set UP'!$R$15)</f>
        <v>0</v>
      </c>
      <c r="I46" s="200" t="str">
        <f>IF('Wet Incident'!$JQ60="","",IFERROR(F46&amp;" ( "&amp;INT(H46)&amp;" )",F46))</f>
        <v/>
      </c>
      <c r="J46" s="124" t="str">
        <f>IF('Dry Incident'!$JQ60="","",'Dry Incident'!$JQ60)</f>
        <v/>
      </c>
      <c r="K46" s="124" t="str">
        <f>IF('Dry Incident'!$JQ60="","",'Dry Incident'!$JZ60)</f>
        <v/>
      </c>
      <c r="L46" s="124">
        <f>IF(K46="",0,(K46-J$4)*L$4+'Set UP'!$R$15)</f>
        <v>0</v>
      </c>
      <c r="M46" s="200" t="str">
        <f>IF('Dry Incident'!$JQ60="","",IFERROR(J46&amp;" ( "&amp;INT(L46)&amp;" )",J46))</f>
        <v/>
      </c>
      <c r="N46" s="124" t="str">
        <f>IF('Extra Incident'!$JQ60="","",'Extra Incident'!$JQ60)</f>
        <v/>
      </c>
      <c r="O46" s="124" t="str">
        <f>IF('Extra Incident'!$JQ60="","",'Extra Incident'!$JZ60)</f>
        <v/>
      </c>
      <c r="P46" s="124">
        <f>IF(O46="",0,(O46-N$4)*P$4+'Set UP'!$R$15)</f>
        <v>0</v>
      </c>
      <c r="Q46" s="200" t="str">
        <f>IF('Extra Incident'!$JQ60="","",IFERROR(N46&amp;" ( "&amp;INT(O46)&amp;" )",N46))</f>
        <v/>
      </c>
      <c r="R46" s="124" t="str">
        <f>IF(RopeThrow!$AB46="","",RopeThrow!$AB46)</f>
        <v/>
      </c>
      <c r="S46" s="124" t="str">
        <f>IF(RopeThrow!$AB46="","",RopeThrow!$AK46)</f>
        <v/>
      </c>
      <c r="T46" s="124">
        <f>IF(S46="",0,(S46-R$4)*T$4+'Set UP'!$R$15)</f>
        <v>0</v>
      </c>
      <c r="U46" s="200" t="str">
        <f>IF(RopeThrow!$AB46="","",IFERROR(R46&amp;" ( "&amp;INT(T46)&amp;" )",R46))</f>
        <v/>
      </c>
      <c r="V46" s="124" t="str">
        <f>IF('Swim&amp;Tow'!$AB46="","",'Swim&amp;Tow'!$AB46)</f>
        <v/>
      </c>
      <c r="W46" s="124" t="str">
        <f>IF('Swim&amp;Tow'!$AB46="","",'Swim&amp;Tow'!$AK46)</f>
        <v/>
      </c>
      <c r="X46" s="124">
        <f>IF(W46="",0,(W46-V$4)*X$4+'Set UP'!$R$15)</f>
        <v>0</v>
      </c>
      <c r="Y46" s="200" t="str">
        <f>IF('Swim&amp;Tow'!$AB46="","",IFERROR(V46&amp;" ( "&amp;INT(X46)&amp;" )",V46))</f>
        <v/>
      </c>
      <c r="Z46" s="124" t="str">
        <f>IF(Medley!U46="","",Medley!$U46)</f>
        <v/>
      </c>
      <c r="AA46" s="124" t="str">
        <f>IF(Medley!Q46="","",Medley!$AD46)</f>
        <v/>
      </c>
      <c r="AB46" s="124">
        <f>IF(AA46="",0,(AA46-Z$4)*AB$4+'Set UP'!$R$15)</f>
        <v>0</v>
      </c>
      <c r="AC46" s="200" t="str">
        <f>IF(Medley!$U46="","",IFERROR(Z46&amp;" ( "&amp;INT(AB46)&amp;" )",Z46))</f>
        <v/>
      </c>
      <c r="AD46" s="124" t="str">
        <f>IF('Manikin Carry'!U46="","",'Manikin Carry'!$U46)</f>
        <v/>
      </c>
      <c r="AE46" s="124" t="str">
        <f>IF('Manikin Carry'!U46="","",'Manikin Carry'!$AD46)</f>
        <v/>
      </c>
      <c r="AF46" s="124">
        <f>IF(AE46="",0,(AE46-AD$4)*AF$4+'Set UP'!$R$15)</f>
        <v>0</v>
      </c>
      <c r="AG46" s="200" t="str">
        <f>IF('Manikin Carry'!$U46="","",IFERROR(AD46&amp;" ( "&amp;INT(AF46)&amp;" )",AD46))</f>
        <v/>
      </c>
      <c r="AH46" s="124" t="str">
        <f>IF(Obstacle!U46="","",Obstacle!$U46)</f>
        <v/>
      </c>
      <c r="AI46" s="124" t="str">
        <f>IF(Obstacle!U46="","",Obstacle!$AD46)</f>
        <v/>
      </c>
      <c r="AJ46" s="124">
        <f>IF(AI46="",0,(AI46-AH$4)*AJ$4+'Set UP'!$R$15)</f>
        <v>0</v>
      </c>
      <c r="AK46" s="200" t="str">
        <f>IF(Obstacle!$U46="","",IFERROR(AH46&amp;" ( "&amp;INT(AJ46)&amp;" )",AH46))</f>
        <v/>
      </c>
      <c r="AL46" s="127" t="str">
        <f t="shared" si="0"/>
        <v/>
      </c>
      <c r="AM46" s="95" t="str">
        <f t="shared" si="1"/>
        <v/>
      </c>
      <c r="AN46" s="262" t="str">
        <f>IF(E46="NS",'Old Non-S Results'!O46,IF('Set UP'!K46=1,'League Result'!AN46,IF('Set UP'!K46=2,'League Result'!AP46,"")))</f>
        <v/>
      </c>
      <c r="AR46" s="95" t="str">
        <f t="shared" si="2"/>
        <v/>
      </c>
    </row>
    <row r="47" spans="2:44" ht="15.75" x14ac:dyDescent="0.2">
      <c r="B47" s="204">
        <v>41</v>
      </c>
      <c r="C47" s="123" t="str">
        <f>IF(OR('Set UP'!$C47=0,'Set UP'!$D47=0,'Set UP'!$E47=0,'Set UP'!F47=0),"  --",'Set UP'!C47)</f>
        <v xml:space="preserve">  --</v>
      </c>
      <c r="D47" s="124" t="str">
        <f>IF(OR('Set UP'!$C47=0,'Set UP'!$D47=0,'Set UP'!$E47=0,'Set UP'!F47=0),"  --",'Set UP'!D47&amp;" "&amp;'Set UP'!E47)</f>
        <v xml:space="preserve">  --</v>
      </c>
      <c r="E47" s="124" t="str">
        <f>IF(OR('Set UP'!$C47=0,'Set UP'!$D47=0,'Set UP'!$E47=0,'Set UP'!F47=0)," --",'Set UP'!F47)</f>
        <v xml:space="preserve"> --</v>
      </c>
      <c r="F47" s="124" t="str">
        <f>IF('Wet Incident'!$JQ61="","",'Wet Incident'!$JQ61)</f>
        <v/>
      </c>
      <c r="G47" s="124" t="str">
        <f>IF('Wet Incident'!$JQ61="","",'Wet Incident'!$JZ61)</f>
        <v/>
      </c>
      <c r="H47" s="124">
        <f>IF(G47="",0,(G47-F$4)*H$4+'Set UP'!$R$15)</f>
        <v>0</v>
      </c>
      <c r="I47" s="200" t="str">
        <f>IF('Wet Incident'!$JQ61="","",IFERROR(F47&amp;" ( "&amp;INT(H47)&amp;" )",F47))</f>
        <v/>
      </c>
      <c r="J47" s="124" t="str">
        <f>IF('Dry Incident'!$JQ61="","",'Dry Incident'!$JQ61)</f>
        <v/>
      </c>
      <c r="K47" s="124" t="str">
        <f>IF('Dry Incident'!$JQ61="","",'Dry Incident'!$JZ61)</f>
        <v/>
      </c>
      <c r="L47" s="124">
        <f>IF(K47="",0,(K47-J$4)*L$4+'Set UP'!$R$15)</f>
        <v>0</v>
      </c>
      <c r="M47" s="200" t="str">
        <f>IF('Dry Incident'!$JQ61="","",IFERROR(J47&amp;" ( "&amp;INT(L47)&amp;" )",J47))</f>
        <v/>
      </c>
      <c r="N47" s="124" t="str">
        <f>IF('Extra Incident'!$JQ61="","",'Extra Incident'!$JQ61)</f>
        <v/>
      </c>
      <c r="O47" s="124" t="str">
        <f>IF('Extra Incident'!$JQ61="","",'Extra Incident'!$JZ61)</f>
        <v/>
      </c>
      <c r="P47" s="124">
        <f>IF(O47="",0,(O47-N$4)*P$4+'Set UP'!$R$15)</f>
        <v>0</v>
      </c>
      <c r="Q47" s="200" t="str">
        <f>IF('Extra Incident'!$JQ61="","",IFERROR(N47&amp;" ( "&amp;INT(O47)&amp;" )",N47))</f>
        <v/>
      </c>
      <c r="R47" s="124" t="str">
        <f>IF(RopeThrow!$AB47="","",RopeThrow!$AB47)</f>
        <v/>
      </c>
      <c r="S47" s="124" t="str">
        <f>IF(RopeThrow!$AB47="","",RopeThrow!$AK47)</f>
        <v/>
      </c>
      <c r="T47" s="124">
        <f>IF(S47="",0,(S47-R$4)*T$4+'Set UP'!$R$15)</f>
        <v>0</v>
      </c>
      <c r="U47" s="200" t="str">
        <f>IF(RopeThrow!$AB47="","",IFERROR(R47&amp;" ( "&amp;INT(T47)&amp;" )",R47))</f>
        <v/>
      </c>
      <c r="V47" s="124" t="str">
        <f>IF('Swim&amp;Tow'!$AB47="","",'Swim&amp;Tow'!$AB47)</f>
        <v/>
      </c>
      <c r="W47" s="124" t="str">
        <f>IF('Swim&amp;Tow'!$AB47="","",'Swim&amp;Tow'!$AK47)</f>
        <v/>
      </c>
      <c r="X47" s="124">
        <f>IF(W47="",0,(W47-V$4)*X$4+'Set UP'!$R$15)</f>
        <v>0</v>
      </c>
      <c r="Y47" s="200" t="str">
        <f>IF('Swim&amp;Tow'!$AB47="","",IFERROR(V47&amp;" ( "&amp;INT(X47)&amp;" )",V47))</f>
        <v/>
      </c>
      <c r="Z47" s="124" t="str">
        <f>IF(Medley!U47="","",Medley!$U47)</f>
        <v/>
      </c>
      <c r="AA47" s="124" t="str">
        <f>IF(Medley!Q47="","",Medley!$AD47)</f>
        <v/>
      </c>
      <c r="AB47" s="124">
        <f>IF(AA47="",0,(AA47-Z$4)*AB$4+'Set UP'!$R$15)</f>
        <v>0</v>
      </c>
      <c r="AC47" s="200" t="str">
        <f>IF(Medley!$U47="","",IFERROR(Z47&amp;" ( "&amp;INT(AB47)&amp;" )",Z47))</f>
        <v/>
      </c>
      <c r="AD47" s="124" t="str">
        <f>IF('Manikin Carry'!U47="","",'Manikin Carry'!$U47)</f>
        <v/>
      </c>
      <c r="AE47" s="124" t="str">
        <f>IF('Manikin Carry'!U47="","",'Manikin Carry'!$AD47)</f>
        <v/>
      </c>
      <c r="AF47" s="124">
        <f>IF(AE47="",0,(AE47-AD$4)*AF$4+'Set UP'!$R$15)</f>
        <v>0</v>
      </c>
      <c r="AG47" s="200" t="str">
        <f>IF('Manikin Carry'!$U47="","",IFERROR(AD47&amp;" ( "&amp;INT(AF47)&amp;" )",AD47))</f>
        <v/>
      </c>
      <c r="AH47" s="124" t="str">
        <f>IF(Obstacle!U47="","",Obstacle!$U47)</f>
        <v/>
      </c>
      <c r="AI47" s="124" t="str">
        <f>IF(Obstacle!U47="","",Obstacle!$AD47)</f>
        <v/>
      </c>
      <c r="AJ47" s="124">
        <f>IF(AI47="",0,(AI47-AH$4)*AJ$4+'Set UP'!$R$15)</f>
        <v>0</v>
      </c>
      <c r="AK47" s="200" t="str">
        <f>IF(Obstacle!$U47="","",IFERROR(AH47&amp;" ( "&amp;INT(AJ47)&amp;" )",AH47))</f>
        <v/>
      </c>
      <c r="AL47" s="127" t="str">
        <f t="shared" ref="AL47:AL54" si="3">IF(AND(I47="",M47="",Q47="",U47="",Y47="",AC47="",AG47="",AK47=""),"",(I$3*H47+M$3*L47+AC$3*AB47+Q$3*P47+U$3*T47+Y$3*X47+AG$3*AF47+AK$3*AJ47))</f>
        <v/>
      </c>
      <c r="AM47" s="95" t="str">
        <f t="shared" si="1"/>
        <v/>
      </c>
      <c r="AN47" s="262" t="str">
        <f>IF(E47="NS",'Old Non-S Results'!O47,IF('Set UP'!K47=1,'League Result'!AN47,IF('Set UP'!K47=2,'League Result'!AP47,"")))</f>
        <v/>
      </c>
    </row>
    <row r="48" spans="2:44" ht="15.75" x14ac:dyDescent="0.2">
      <c r="B48" s="204">
        <v>42</v>
      </c>
      <c r="C48" s="123" t="str">
        <f>IF(OR('Set UP'!$C48=0,'Set UP'!$D48=0,'Set UP'!$E48=0,'Set UP'!F48=0),"  --",'Set UP'!C48)</f>
        <v xml:space="preserve">  --</v>
      </c>
      <c r="D48" s="124" t="str">
        <f>IF(OR('Set UP'!$C48=0,'Set UP'!$D48=0,'Set UP'!$E48=0,'Set UP'!F48=0),"  --",'Set UP'!D48&amp;" "&amp;'Set UP'!E48)</f>
        <v xml:space="preserve">  --</v>
      </c>
      <c r="E48" s="124" t="str">
        <f>IF(OR('Set UP'!$C48=0,'Set UP'!$D48=0,'Set UP'!$E48=0,'Set UP'!F48=0)," --",'Set UP'!F48)</f>
        <v xml:space="preserve"> --</v>
      </c>
      <c r="F48" s="124" t="str">
        <f>IF('Wet Incident'!$JQ62="","",'Wet Incident'!$JQ62)</f>
        <v/>
      </c>
      <c r="G48" s="124" t="str">
        <f>IF('Wet Incident'!$JQ62="","",'Wet Incident'!$JZ62)</f>
        <v/>
      </c>
      <c r="H48" s="124">
        <f>IF(G48="",0,(G48-F$4)*H$4+'Set UP'!$R$15)</f>
        <v>0</v>
      </c>
      <c r="I48" s="200" t="str">
        <f>IF('Wet Incident'!$JQ62="","",IFERROR(F48&amp;" ( "&amp;INT(H48)&amp;" )",F48))</f>
        <v/>
      </c>
      <c r="J48" s="124" t="str">
        <f>IF('Dry Incident'!$JQ62="","",'Dry Incident'!$JQ62)</f>
        <v/>
      </c>
      <c r="K48" s="124" t="str">
        <f>IF('Dry Incident'!$JQ62="","",'Dry Incident'!$JZ62)</f>
        <v/>
      </c>
      <c r="L48" s="124">
        <f>IF(K48="",0,(K48-J$4)*L$4+'Set UP'!$R$15)</f>
        <v>0</v>
      </c>
      <c r="M48" s="200" t="str">
        <f>IF('Dry Incident'!$JQ62="","",IFERROR(J48&amp;" ( "&amp;INT(L48)&amp;" )",J48))</f>
        <v/>
      </c>
      <c r="N48" s="124" t="str">
        <f>IF('Extra Incident'!$JQ62="","",'Extra Incident'!$JQ62)</f>
        <v/>
      </c>
      <c r="O48" s="124" t="str">
        <f>IF('Extra Incident'!$JQ62="","",'Extra Incident'!$JZ62)</f>
        <v/>
      </c>
      <c r="P48" s="124">
        <f>IF(O48="",0,(O48-N$4)*P$4+'Set UP'!$R$15)</f>
        <v>0</v>
      </c>
      <c r="Q48" s="200" t="str">
        <f>IF('Extra Incident'!$JQ62="","",IFERROR(N48&amp;" ( "&amp;INT(O48)&amp;" )",N48))</f>
        <v/>
      </c>
      <c r="R48" s="124" t="str">
        <f>IF(RopeThrow!$AB48="","",RopeThrow!$AB48)</f>
        <v/>
      </c>
      <c r="S48" s="124" t="str">
        <f>IF(RopeThrow!$AB48="","",RopeThrow!$AK48)</f>
        <v/>
      </c>
      <c r="T48" s="124">
        <f>IF(S48="",0,(S48-R$4)*T$4+'Set UP'!$R$15)</f>
        <v>0</v>
      </c>
      <c r="U48" s="200" t="str">
        <f>IF(RopeThrow!$AB48="","",IFERROR(R48&amp;" ( "&amp;INT(T48)&amp;" )",R48))</f>
        <v/>
      </c>
      <c r="V48" s="124" t="str">
        <f>IF('Swim&amp;Tow'!$AB48="","",'Swim&amp;Tow'!$AB48)</f>
        <v/>
      </c>
      <c r="W48" s="124" t="str">
        <f>IF('Swim&amp;Tow'!$AB48="","",'Swim&amp;Tow'!$AK48)</f>
        <v/>
      </c>
      <c r="X48" s="124">
        <f>IF(W48="",0,(W48-V$4)*X$4+'Set UP'!$R$15)</f>
        <v>0</v>
      </c>
      <c r="Y48" s="200" t="str">
        <f>IF('Swim&amp;Tow'!$AB48="","",IFERROR(V48&amp;" ( "&amp;INT(X48)&amp;" )",V48))</f>
        <v/>
      </c>
      <c r="Z48" s="124" t="str">
        <f>IF(Medley!U48="","",Medley!$U48)</f>
        <v/>
      </c>
      <c r="AA48" s="124" t="str">
        <f>IF(Medley!Q48="","",Medley!$AD48)</f>
        <v/>
      </c>
      <c r="AB48" s="124">
        <f>IF(AA48="",0,(AA48-Z$4)*AB$4+'Set UP'!$R$15)</f>
        <v>0</v>
      </c>
      <c r="AC48" s="200" t="str">
        <f>IF(Medley!$U48="","",IFERROR(Z48&amp;" ( "&amp;INT(AB48)&amp;" )",Z48))</f>
        <v/>
      </c>
      <c r="AD48" s="124" t="str">
        <f>IF('Manikin Carry'!U48="","",'Manikin Carry'!$U48)</f>
        <v/>
      </c>
      <c r="AE48" s="124" t="str">
        <f>IF('Manikin Carry'!U48="","",'Manikin Carry'!$AD48)</f>
        <v/>
      </c>
      <c r="AF48" s="124">
        <f>IF(AE48="",0,(AE48-AD$4)*AF$4+'Set UP'!$R$15)</f>
        <v>0</v>
      </c>
      <c r="AG48" s="200" t="str">
        <f>IF('Manikin Carry'!$U48="","",IFERROR(AD48&amp;" ( "&amp;INT(AF48)&amp;" )",AD48))</f>
        <v/>
      </c>
      <c r="AH48" s="124" t="str">
        <f>IF(Obstacle!U48="","",Obstacle!$U48)</f>
        <v/>
      </c>
      <c r="AI48" s="124" t="str">
        <f>IF(Obstacle!U48="","",Obstacle!$AD48)</f>
        <v/>
      </c>
      <c r="AJ48" s="124">
        <f>IF(AI48="",0,(AI48-AH$4)*AJ$4+'Set UP'!$R$15)</f>
        <v>0</v>
      </c>
      <c r="AK48" s="200" t="str">
        <f>IF(Obstacle!$U48="","",IFERROR(AH48&amp;" ( "&amp;INT(AJ48)&amp;" )",AH48))</f>
        <v/>
      </c>
      <c r="AL48" s="127" t="str">
        <f t="shared" si="3"/>
        <v/>
      </c>
      <c r="AM48" s="95" t="str">
        <f t="shared" si="1"/>
        <v/>
      </c>
      <c r="AN48" s="262" t="str">
        <f>IF(E48="NS",'Old Non-S Results'!O48,IF('Set UP'!K48=1,'League Result'!AL54,IF('Set UP'!K48=2,'League Result'!AN54,"")))</f>
        <v/>
      </c>
    </row>
    <row r="49" spans="2:40" ht="15.75" x14ac:dyDescent="0.2">
      <c r="B49" s="204">
        <v>43</v>
      </c>
      <c r="C49" s="123" t="str">
        <f>IF(OR('Set UP'!$C49=0,'Set UP'!$D49=0,'Set UP'!$E49=0,'Set UP'!F49=0),"  --",'Set UP'!C49)</f>
        <v xml:space="preserve">  --</v>
      </c>
      <c r="D49" s="124" t="str">
        <f>IF(OR('Set UP'!$C49=0,'Set UP'!$D49=0,'Set UP'!$E49=0,'Set UP'!F49=0),"  --",'Set UP'!D49&amp;" "&amp;'Set UP'!E49)</f>
        <v xml:space="preserve">  --</v>
      </c>
      <c r="E49" s="124" t="str">
        <f>IF(OR('Set UP'!$C49=0,'Set UP'!$D49=0,'Set UP'!$E49=0,'Set UP'!F49=0)," --",'Set UP'!F49)</f>
        <v xml:space="preserve"> --</v>
      </c>
      <c r="F49" s="124" t="str">
        <f>IF('Wet Incident'!$JQ63="","",'Wet Incident'!$JQ63)</f>
        <v/>
      </c>
      <c r="G49" s="124" t="str">
        <f>IF('Wet Incident'!$JQ63="","",'Wet Incident'!$JZ63)</f>
        <v/>
      </c>
      <c r="H49" s="124">
        <f>IF(G49="",0,(G49-F$4)*H$4+'Set UP'!$R$15)</f>
        <v>0</v>
      </c>
      <c r="I49" s="200" t="str">
        <f>IF('Wet Incident'!$JQ63="","",IFERROR(F49&amp;" ( "&amp;INT(H49)&amp;" )",F49))</f>
        <v/>
      </c>
      <c r="J49" s="124" t="str">
        <f>IF('Dry Incident'!$JQ63="","",'Dry Incident'!$JQ63)</f>
        <v/>
      </c>
      <c r="K49" s="124" t="str">
        <f>IF('Dry Incident'!$JQ63="","",'Dry Incident'!$JZ63)</f>
        <v/>
      </c>
      <c r="L49" s="124">
        <f>IF(K49="",0,(K49-J$4)*L$4+'Set UP'!$R$15)</f>
        <v>0</v>
      </c>
      <c r="M49" s="200" t="str">
        <f>IF('Dry Incident'!$JQ63="","",IFERROR(J49&amp;" ( "&amp;INT(L49)&amp;" )",J49))</f>
        <v/>
      </c>
      <c r="N49" s="124" t="str">
        <f>IF('Extra Incident'!$JQ63="","",'Extra Incident'!$JQ63)</f>
        <v/>
      </c>
      <c r="O49" s="124" t="str">
        <f>IF('Extra Incident'!$JQ63="","",'Extra Incident'!$JZ63)</f>
        <v/>
      </c>
      <c r="P49" s="124">
        <f>IF(O49="",0,(O49-N$4)*P$4+'Set UP'!$R$15)</f>
        <v>0</v>
      </c>
      <c r="Q49" s="200" t="str">
        <f>IF('Extra Incident'!$JQ63="","",IFERROR(N49&amp;" ( "&amp;INT(O49)&amp;" )",N49))</f>
        <v/>
      </c>
      <c r="R49" s="124" t="str">
        <f>IF(RopeThrow!$AB49="","",RopeThrow!$AB49)</f>
        <v/>
      </c>
      <c r="S49" s="124" t="str">
        <f>IF(RopeThrow!$AB49="","",RopeThrow!$AK49)</f>
        <v/>
      </c>
      <c r="T49" s="124">
        <f>IF(S49="",0,(S49-R$4)*T$4+'Set UP'!$R$15)</f>
        <v>0</v>
      </c>
      <c r="U49" s="200" t="str">
        <f>IF(RopeThrow!$AB49="","",IFERROR(R49&amp;" ( "&amp;INT(T49)&amp;" )",R49))</f>
        <v/>
      </c>
      <c r="V49" s="124" t="str">
        <f>IF('Swim&amp;Tow'!$AB49="","",'Swim&amp;Tow'!$AB49)</f>
        <v/>
      </c>
      <c r="W49" s="124" t="str">
        <f>IF('Swim&amp;Tow'!$AB49="","",'Swim&amp;Tow'!$AK49)</f>
        <v/>
      </c>
      <c r="X49" s="124">
        <f>IF(W49="",0,(W49-V$4)*X$4+'Set UP'!$R$15)</f>
        <v>0</v>
      </c>
      <c r="Y49" s="200" t="str">
        <f>IF('Swim&amp;Tow'!$AB49="","",IFERROR(V49&amp;" ( "&amp;INT(X49)&amp;" )",V49))</f>
        <v/>
      </c>
      <c r="Z49" s="124" t="str">
        <f>IF(Medley!U49="","",Medley!$U49)</f>
        <v/>
      </c>
      <c r="AA49" s="124" t="str">
        <f>IF(Medley!Q49="","",Medley!$AD49)</f>
        <v/>
      </c>
      <c r="AB49" s="124">
        <f>IF(AA49="",0,(AA49-Z$4)*AB$4+'Set UP'!$R$15)</f>
        <v>0</v>
      </c>
      <c r="AC49" s="200" t="str">
        <f>IF(Medley!$U49="","",IFERROR(Z49&amp;" ( "&amp;INT(AB49)&amp;" )",Z49))</f>
        <v/>
      </c>
      <c r="AD49" s="124" t="str">
        <f>IF('Manikin Carry'!U49="","",'Manikin Carry'!$U49)</f>
        <v/>
      </c>
      <c r="AE49" s="124" t="str">
        <f>IF('Manikin Carry'!U49="","",'Manikin Carry'!$AD49)</f>
        <v/>
      </c>
      <c r="AF49" s="124">
        <f>IF(AE49="",0,(AE49-AD$4)*AF$4+'Set UP'!$R$15)</f>
        <v>0</v>
      </c>
      <c r="AG49" s="200" t="str">
        <f>IF('Manikin Carry'!$U49="","",IFERROR(AD49&amp;" ( "&amp;INT(AF49)&amp;" )",AD49))</f>
        <v/>
      </c>
      <c r="AH49" s="124" t="str">
        <f>IF(Obstacle!U49="","",Obstacle!$U49)</f>
        <v/>
      </c>
      <c r="AI49" s="124" t="str">
        <f>IF(Obstacle!U49="","",Obstacle!$AD49)</f>
        <v/>
      </c>
      <c r="AJ49" s="124">
        <f>IF(AI49="",0,(AI49-AH$4)*AJ$4+'Set UP'!$R$15)</f>
        <v>0</v>
      </c>
      <c r="AK49" s="200" t="str">
        <f>IF(Obstacle!$U49="","",IFERROR(AH49&amp;" ( "&amp;INT(AJ49)&amp;" )",AH49))</f>
        <v/>
      </c>
      <c r="AL49" s="127" t="str">
        <f t="shared" si="3"/>
        <v/>
      </c>
      <c r="AM49" s="95" t="str">
        <f t="shared" si="1"/>
        <v/>
      </c>
      <c r="AN49" s="262" t="str">
        <f>IF(E49="NS",'Old Non-S Results'!O49,IF('Set UP'!K49=1,'League Result'!AL55,IF('Set UP'!K49=2,'League Result'!AN55,"")))</f>
        <v/>
      </c>
    </row>
    <row r="50" spans="2:40" ht="15.75" x14ac:dyDescent="0.2">
      <c r="B50" s="204">
        <v>44</v>
      </c>
      <c r="C50" s="123" t="str">
        <f>IF(OR('Set UP'!$C50=0,'Set UP'!$D50=0,'Set UP'!$E50=0,'Set UP'!F50=0),"  --",'Set UP'!C50)</f>
        <v xml:space="preserve">  --</v>
      </c>
      <c r="D50" s="124" t="str">
        <f>IF(OR('Set UP'!$C50=0,'Set UP'!$D50=0,'Set UP'!$E50=0,'Set UP'!F50=0),"  --",'Set UP'!D50&amp;" "&amp;'Set UP'!E50)</f>
        <v xml:space="preserve">  --</v>
      </c>
      <c r="E50" s="124" t="str">
        <f>IF(OR('Set UP'!$C50=0,'Set UP'!$D50=0,'Set UP'!$E50=0,'Set UP'!F50=0)," --",'Set UP'!F50)</f>
        <v xml:space="preserve"> --</v>
      </c>
      <c r="F50" s="124" t="str">
        <f>IF('Wet Incident'!$JQ64="","",'Wet Incident'!$JQ64)</f>
        <v/>
      </c>
      <c r="G50" s="124" t="str">
        <f>IF('Wet Incident'!$JQ64="","",'Wet Incident'!$JZ64)</f>
        <v/>
      </c>
      <c r="H50" s="124">
        <f>IF(G50="",0,(G50-F$4)*H$4+'Set UP'!$R$15)</f>
        <v>0</v>
      </c>
      <c r="I50" s="200" t="str">
        <f>IF('Wet Incident'!$JQ64="","",IFERROR(F50&amp;" ( "&amp;INT(H50)&amp;" )",F50))</f>
        <v/>
      </c>
      <c r="J50" s="124" t="str">
        <f>IF('Dry Incident'!$JQ64="","",'Dry Incident'!$JQ64)</f>
        <v/>
      </c>
      <c r="K50" s="124" t="str">
        <f>IF('Dry Incident'!$JQ64="","",'Dry Incident'!$JZ64)</f>
        <v/>
      </c>
      <c r="L50" s="124">
        <f>IF(K50="",0,(K50-J$4)*L$4+'Set UP'!$R$15)</f>
        <v>0</v>
      </c>
      <c r="M50" s="200" t="str">
        <f>IF('Dry Incident'!$JQ64="","",IFERROR(J50&amp;" ( "&amp;INT(L50)&amp;" )",J50))</f>
        <v/>
      </c>
      <c r="N50" s="124" t="str">
        <f>IF('Extra Incident'!$JQ64="","",'Extra Incident'!$JQ64)</f>
        <v/>
      </c>
      <c r="O50" s="124" t="str">
        <f>IF('Extra Incident'!$JQ64="","",'Extra Incident'!$JZ64)</f>
        <v/>
      </c>
      <c r="P50" s="124">
        <f>IF(O50="",0,(O50-N$4)*P$4+'Set UP'!$R$15)</f>
        <v>0</v>
      </c>
      <c r="Q50" s="200" t="str">
        <f>IF('Extra Incident'!$JQ64="","",IFERROR(N50&amp;" ( "&amp;INT(O50)&amp;" )",N50))</f>
        <v/>
      </c>
      <c r="R50" s="124" t="str">
        <f>IF(RopeThrow!$AB50="","",RopeThrow!$AB50)</f>
        <v/>
      </c>
      <c r="S50" s="124" t="str">
        <f>IF(RopeThrow!$AB50="","",RopeThrow!$AK50)</f>
        <v/>
      </c>
      <c r="T50" s="124">
        <f>IF(S50="",0,(S50-R$4)*T$4+'Set UP'!$R$15)</f>
        <v>0</v>
      </c>
      <c r="U50" s="200" t="str">
        <f>IF(RopeThrow!$AB50="","",IFERROR(R50&amp;" ( "&amp;INT(T50)&amp;" )",R50))</f>
        <v/>
      </c>
      <c r="V50" s="124" t="str">
        <f>IF('Swim&amp;Tow'!$AB50="","",'Swim&amp;Tow'!$AB50)</f>
        <v/>
      </c>
      <c r="W50" s="124" t="str">
        <f>IF('Swim&amp;Tow'!$AB50="","",'Swim&amp;Tow'!$AK50)</f>
        <v/>
      </c>
      <c r="X50" s="124">
        <f>IF(W50="",0,(W50-V$4)*X$4+'Set UP'!$R$15)</f>
        <v>0</v>
      </c>
      <c r="Y50" s="200" t="str">
        <f>IF('Swim&amp;Tow'!$AB50="","",IFERROR(V50&amp;" ( "&amp;INT(X50)&amp;" )",V50))</f>
        <v/>
      </c>
      <c r="Z50" s="124" t="str">
        <f>IF(Medley!U50="","",Medley!$U50)</f>
        <v/>
      </c>
      <c r="AA50" s="124" t="str">
        <f>IF(Medley!Q50="","",Medley!$AD50)</f>
        <v/>
      </c>
      <c r="AB50" s="124">
        <f>IF(AA50="",0,(AA50-Z$4)*AB$4+'Set UP'!$R$15)</f>
        <v>0</v>
      </c>
      <c r="AC50" s="200" t="str">
        <f>IF(Medley!$U50="","",IFERROR(Z50&amp;" ( "&amp;INT(AB50)&amp;" )",Z50))</f>
        <v/>
      </c>
      <c r="AD50" s="124" t="str">
        <f>IF('Manikin Carry'!U50="","",'Manikin Carry'!$U50)</f>
        <v/>
      </c>
      <c r="AE50" s="124" t="str">
        <f>IF('Manikin Carry'!U50="","",'Manikin Carry'!$AD50)</f>
        <v/>
      </c>
      <c r="AF50" s="124">
        <f>IF(AE50="",0,(AE50-AD$4)*AF$4+'Set UP'!$R$15)</f>
        <v>0</v>
      </c>
      <c r="AG50" s="200" t="str">
        <f>IF('Manikin Carry'!$U50="","",IFERROR(AD50&amp;" ( "&amp;INT(AF50)&amp;" )",AD50))</f>
        <v/>
      </c>
      <c r="AH50" s="124" t="str">
        <f>IF(Obstacle!U50="","",Obstacle!$U50)</f>
        <v/>
      </c>
      <c r="AI50" s="124" t="str">
        <f>IF(Obstacle!U50="","",Obstacle!$AD50)</f>
        <v/>
      </c>
      <c r="AJ50" s="124">
        <f>IF(AI50="",0,(AI50-AH$4)*AJ$4+'Set UP'!$R$15)</f>
        <v>0</v>
      </c>
      <c r="AK50" s="200" t="str">
        <f>IF(Obstacle!$U50="","",IFERROR(AH50&amp;" ( "&amp;INT(AJ50)&amp;" )",AH50))</f>
        <v/>
      </c>
      <c r="AL50" s="127" t="str">
        <f t="shared" si="3"/>
        <v/>
      </c>
      <c r="AM50" s="95" t="str">
        <f t="shared" si="1"/>
        <v/>
      </c>
      <c r="AN50" s="262" t="str">
        <f>IF(E50="NS",'Old Non-S Results'!O50,IF('Set UP'!K50=1,'League Result'!AL56,IF('Set UP'!K50=2,'League Result'!AN56,"")))</f>
        <v/>
      </c>
    </row>
    <row r="51" spans="2:40" ht="15.75" x14ac:dyDescent="0.2">
      <c r="B51" s="204">
        <v>45</v>
      </c>
      <c r="C51" s="123" t="str">
        <f>IF(OR('Set UP'!$C51=0,'Set UP'!$D51=0,'Set UP'!$E51=0,'Set UP'!F51=0),"  --",'Set UP'!C51)</f>
        <v xml:space="preserve">  --</v>
      </c>
      <c r="D51" s="124" t="str">
        <f>IF(OR('Set UP'!$C51=0,'Set UP'!$D51=0,'Set UP'!$E51=0,'Set UP'!F51=0),"  --",'Set UP'!D51&amp;" "&amp;'Set UP'!E51)</f>
        <v xml:space="preserve">  --</v>
      </c>
      <c r="E51" s="124" t="str">
        <f>IF(OR('Set UP'!$C51=0,'Set UP'!$D51=0,'Set UP'!$E51=0,'Set UP'!F51=0)," --",'Set UP'!F51)</f>
        <v xml:space="preserve"> --</v>
      </c>
      <c r="F51" s="124" t="str">
        <f>IF('Wet Incident'!$JQ65="","",'Wet Incident'!$JQ65)</f>
        <v/>
      </c>
      <c r="G51" s="124" t="str">
        <f>IF('Wet Incident'!$JQ65="","",'Wet Incident'!$JZ65)</f>
        <v/>
      </c>
      <c r="H51" s="124">
        <f>IF(G51="",0,(G51-F$4)*H$4+'Set UP'!$R$15)</f>
        <v>0</v>
      </c>
      <c r="I51" s="200" t="str">
        <f>IF('Wet Incident'!$JQ65="","",IFERROR(F51&amp;" ( "&amp;INT(H51)&amp;" )",F51))</f>
        <v/>
      </c>
      <c r="J51" s="124" t="str">
        <f>IF('Dry Incident'!$JQ65="","",'Dry Incident'!$JQ65)</f>
        <v/>
      </c>
      <c r="K51" s="124" t="str">
        <f>IF('Dry Incident'!$JQ65="","",'Dry Incident'!$JZ65)</f>
        <v/>
      </c>
      <c r="L51" s="124">
        <f>IF(K51="",0,(K51-J$4)*L$4+'Set UP'!$R$15)</f>
        <v>0</v>
      </c>
      <c r="M51" s="200" t="str">
        <f>IF('Dry Incident'!$JQ65="","",IFERROR(J51&amp;" ( "&amp;INT(L51)&amp;" )",J51))</f>
        <v/>
      </c>
      <c r="N51" s="124" t="str">
        <f>IF('Extra Incident'!$JQ65="","",'Extra Incident'!$JQ65)</f>
        <v/>
      </c>
      <c r="O51" s="124" t="str">
        <f>IF('Extra Incident'!$JQ65="","",'Extra Incident'!$JZ65)</f>
        <v/>
      </c>
      <c r="P51" s="124">
        <f>IF(O51="",0,(O51-N$4)*P$4+'Set UP'!$R$15)</f>
        <v>0</v>
      </c>
      <c r="Q51" s="200" t="str">
        <f>IF('Extra Incident'!$JQ65="","",IFERROR(N51&amp;" ( "&amp;INT(O51)&amp;" )",N51))</f>
        <v/>
      </c>
      <c r="R51" s="124" t="str">
        <f>IF(RopeThrow!$AB51="","",RopeThrow!$AB51)</f>
        <v/>
      </c>
      <c r="S51" s="124" t="str">
        <f>IF(RopeThrow!$AB51="","",RopeThrow!$AK51)</f>
        <v/>
      </c>
      <c r="T51" s="124">
        <f>IF(S51="",0,(S51-R$4)*T$4+'Set UP'!$R$15)</f>
        <v>0</v>
      </c>
      <c r="U51" s="200" t="str">
        <f>IF(RopeThrow!$AB51="","",IFERROR(R51&amp;" ( "&amp;INT(T51)&amp;" )",R51))</f>
        <v/>
      </c>
      <c r="V51" s="124" t="str">
        <f>IF('Swim&amp;Tow'!$AB51="","",'Swim&amp;Tow'!$AB51)</f>
        <v/>
      </c>
      <c r="W51" s="124" t="str">
        <f>IF('Swim&amp;Tow'!$AB51="","",'Swim&amp;Tow'!$AK51)</f>
        <v/>
      </c>
      <c r="X51" s="124">
        <f>IF(W51="",0,(W51-V$4)*X$4+'Set UP'!$R$15)</f>
        <v>0</v>
      </c>
      <c r="Y51" s="200" t="str">
        <f>IF('Swim&amp;Tow'!$AB51="","",IFERROR(V51&amp;" ( "&amp;INT(X51)&amp;" )",V51))</f>
        <v/>
      </c>
      <c r="Z51" s="124" t="str">
        <f>IF(Medley!U51="","",Medley!$U51)</f>
        <v/>
      </c>
      <c r="AA51" s="124" t="str">
        <f>IF(Medley!Q51="","",Medley!$AD51)</f>
        <v/>
      </c>
      <c r="AB51" s="124">
        <f>IF(AA51="",0,(AA51-Z$4)*AB$4+'Set UP'!$R$15)</f>
        <v>0</v>
      </c>
      <c r="AC51" s="200" t="str">
        <f>IF(Medley!$U51="","",IFERROR(Z51&amp;" ( "&amp;INT(AB51)&amp;" )",Z51))</f>
        <v/>
      </c>
      <c r="AD51" s="124" t="str">
        <f>IF('Manikin Carry'!U51="","",'Manikin Carry'!$U51)</f>
        <v/>
      </c>
      <c r="AE51" s="124" t="str">
        <f>IF('Manikin Carry'!U51="","",'Manikin Carry'!$AD51)</f>
        <v/>
      </c>
      <c r="AF51" s="124">
        <f>IF(AE51="",0,(AE51-AD$4)*AF$4+'Set UP'!$R$15)</f>
        <v>0</v>
      </c>
      <c r="AG51" s="200" t="str">
        <f>IF('Manikin Carry'!$U51="","",IFERROR(AD51&amp;" ( "&amp;INT(AF51)&amp;" )",AD51))</f>
        <v/>
      </c>
      <c r="AH51" s="124" t="str">
        <f>IF(Obstacle!U51="","",Obstacle!$U51)</f>
        <v/>
      </c>
      <c r="AI51" s="124" t="str">
        <f>IF(Obstacle!U51="","",Obstacle!$AD51)</f>
        <v/>
      </c>
      <c r="AJ51" s="124">
        <f>IF(AI51="",0,(AI51-AH$4)*AJ$4+'Set UP'!$R$15)</f>
        <v>0</v>
      </c>
      <c r="AK51" s="200" t="str">
        <f>IF(Obstacle!$U51="","",IFERROR(AH51&amp;" ( "&amp;INT(AJ51)&amp;" )",AH51))</f>
        <v/>
      </c>
      <c r="AL51" s="127" t="str">
        <f t="shared" si="3"/>
        <v/>
      </c>
      <c r="AM51" s="95" t="str">
        <f t="shared" si="1"/>
        <v/>
      </c>
      <c r="AN51" s="262" t="str">
        <f>IF(E51="NS",'Old Non-S Results'!O51,IF('Set UP'!K51=1,'League Result'!AN51,IF('Set UP'!K51=2,'League Result'!AP51,"")))</f>
        <v/>
      </c>
    </row>
    <row r="52" spans="2:40" ht="15.75" x14ac:dyDescent="0.2">
      <c r="B52" s="204">
        <v>46</v>
      </c>
      <c r="C52" s="123" t="str">
        <f>IF(OR('Set UP'!$C52=0,'Set UP'!$D52=0,'Set UP'!$E52=0,'Set UP'!F52=0),"  --",'Set UP'!C52)</f>
        <v xml:space="preserve">  --</v>
      </c>
      <c r="D52" s="124" t="str">
        <f>IF(OR('Set UP'!$C52=0,'Set UP'!$D52=0,'Set UP'!$E52=0,'Set UP'!F52=0),"  --",'Set UP'!D52&amp;" "&amp;'Set UP'!E52)</f>
        <v xml:space="preserve">  --</v>
      </c>
      <c r="E52" s="124" t="str">
        <f>IF(OR('Set UP'!$C52=0,'Set UP'!$D52=0,'Set UP'!$E52=0,'Set UP'!F52=0)," --",'Set UP'!F52)</f>
        <v xml:space="preserve"> --</v>
      </c>
      <c r="F52" s="124" t="str">
        <f>IF('Wet Incident'!$JQ66="","",'Wet Incident'!$JQ66)</f>
        <v/>
      </c>
      <c r="G52" s="124" t="str">
        <f>IF('Wet Incident'!$JQ66="","",'Wet Incident'!$JZ66)</f>
        <v/>
      </c>
      <c r="H52" s="124">
        <f>IF(G52="",0,(G52-F$4)*H$4+'Set UP'!$R$15)</f>
        <v>0</v>
      </c>
      <c r="I52" s="200" t="str">
        <f>IF('Wet Incident'!$JQ66="","",IFERROR(F52&amp;" ( "&amp;INT(H52)&amp;" )",F52))</f>
        <v/>
      </c>
      <c r="J52" s="124" t="str">
        <f>IF('Dry Incident'!$JQ66="","",'Dry Incident'!$JQ66)</f>
        <v/>
      </c>
      <c r="K52" s="124" t="str">
        <f>IF('Dry Incident'!$JQ66="","",'Dry Incident'!$JZ66)</f>
        <v/>
      </c>
      <c r="L52" s="124">
        <f>IF(K52="",0,(K52-J$4)*L$4+'Set UP'!$R$15)</f>
        <v>0</v>
      </c>
      <c r="M52" s="200" t="str">
        <f>IF('Dry Incident'!$JQ66="","",IFERROR(J52&amp;" ( "&amp;INT(L52)&amp;" )",J52))</f>
        <v/>
      </c>
      <c r="N52" s="124" t="str">
        <f>IF('Extra Incident'!$JQ66="","",'Extra Incident'!$JQ66)</f>
        <v/>
      </c>
      <c r="O52" s="124" t="str">
        <f>IF('Extra Incident'!$JQ66="","",'Extra Incident'!$JZ66)</f>
        <v/>
      </c>
      <c r="P52" s="124">
        <f>IF(O52="",0,(O52-N$4)*P$4+'Set UP'!$R$15)</f>
        <v>0</v>
      </c>
      <c r="Q52" s="200" t="str">
        <f>IF('Extra Incident'!$JQ66="","",IFERROR(N52&amp;" ( "&amp;INT(O52)&amp;" )",N52))</f>
        <v/>
      </c>
      <c r="R52" s="124" t="str">
        <f>IF(RopeThrow!$AB52="","",RopeThrow!$AB52)</f>
        <v/>
      </c>
      <c r="S52" s="124" t="str">
        <f>IF(RopeThrow!$AB52="","",RopeThrow!$AK52)</f>
        <v/>
      </c>
      <c r="T52" s="124">
        <f>IF(S52="",0,(S52-R$4)*T$4+'Set UP'!$R$15)</f>
        <v>0</v>
      </c>
      <c r="U52" s="200" t="str">
        <f>IF(RopeThrow!$AB52="","",IFERROR(R52&amp;" ( "&amp;INT(T52)&amp;" )",R52))</f>
        <v/>
      </c>
      <c r="V52" s="124" t="str">
        <f>IF('Swim&amp;Tow'!$AB52="","",'Swim&amp;Tow'!$AB52)</f>
        <v/>
      </c>
      <c r="W52" s="124" t="str">
        <f>IF('Swim&amp;Tow'!$AB52="","",'Swim&amp;Tow'!$AK52)</f>
        <v/>
      </c>
      <c r="X52" s="124">
        <f>IF(W52="",0,(W52-V$4)*X$4+'Set UP'!$R$15)</f>
        <v>0</v>
      </c>
      <c r="Y52" s="200" t="str">
        <f>IF('Swim&amp;Tow'!$AB52="","",IFERROR(V52&amp;" ( "&amp;INT(X52)&amp;" )",V52))</f>
        <v/>
      </c>
      <c r="Z52" s="124" t="str">
        <f>IF(Medley!U52="","",Medley!$U52)</f>
        <v/>
      </c>
      <c r="AA52" s="124" t="str">
        <f>IF(Medley!Q52="","",Medley!$AD52)</f>
        <v/>
      </c>
      <c r="AB52" s="124">
        <f>IF(AA52="",0,(AA52-Z$4)*AB$4+'Set UP'!$R$15)</f>
        <v>0</v>
      </c>
      <c r="AC52" s="200" t="str">
        <f>IF(Medley!$U52="","",IFERROR(Z52&amp;" ( "&amp;INT(AB52)&amp;" )",Z52))</f>
        <v/>
      </c>
      <c r="AD52" s="124" t="str">
        <f>IF('Manikin Carry'!U52="","",'Manikin Carry'!$U52)</f>
        <v/>
      </c>
      <c r="AE52" s="124" t="str">
        <f>IF('Manikin Carry'!U52="","",'Manikin Carry'!$AD52)</f>
        <v/>
      </c>
      <c r="AF52" s="124">
        <f>IF(AE52="",0,(AE52-AD$4)*AF$4+'Set UP'!$R$15)</f>
        <v>0</v>
      </c>
      <c r="AG52" s="200" t="str">
        <f>IF('Manikin Carry'!$U52="","",IFERROR(AD52&amp;" ( "&amp;INT(AF52)&amp;" )",AD52))</f>
        <v/>
      </c>
      <c r="AH52" s="124" t="str">
        <f>IF(Obstacle!U52="","",Obstacle!$U52)</f>
        <v/>
      </c>
      <c r="AI52" s="124" t="str">
        <f>IF(Obstacle!U52="","",Obstacle!$AD52)</f>
        <v/>
      </c>
      <c r="AJ52" s="124">
        <f>IF(AI52="",0,(AI52-AH$4)*AJ$4+'Set UP'!$R$15)</f>
        <v>0</v>
      </c>
      <c r="AK52" s="200" t="str">
        <f>IF(Obstacle!$U52="","",IFERROR(AH52&amp;" ( "&amp;INT(AJ52)&amp;" )",AH52))</f>
        <v/>
      </c>
      <c r="AL52" s="127" t="str">
        <f t="shared" si="3"/>
        <v/>
      </c>
      <c r="AM52" s="95" t="str">
        <f t="shared" si="1"/>
        <v/>
      </c>
      <c r="AN52" s="262" t="str">
        <f>IF(E52="NS",'Old Non-S Results'!O52,IF('Set UP'!K52=1,'League Result'!AN52,IF('Set UP'!K52=2,'League Result'!AP52,"")))</f>
        <v/>
      </c>
    </row>
    <row r="53" spans="2:40" ht="15.75" x14ac:dyDescent="0.2">
      <c r="B53" s="204">
        <v>47</v>
      </c>
      <c r="C53" s="123" t="str">
        <f>IF(OR('Set UP'!$C53=0,'Set UP'!$D53=0,'Set UP'!$E53=0,'Set UP'!F53=0),"  --",'Set UP'!C53)</f>
        <v xml:space="preserve">  --</v>
      </c>
      <c r="D53" s="124" t="str">
        <f>IF(OR('Set UP'!$C53=0,'Set UP'!$D53=0,'Set UP'!$E53=0,'Set UP'!F53=0),"  --",'Set UP'!D53&amp;" "&amp;'Set UP'!E53)</f>
        <v xml:space="preserve">  --</v>
      </c>
      <c r="E53" s="124" t="str">
        <f>IF(OR('Set UP'!$C53=0,'Set UP'!$D53=0,'Set UP'!$E53=0,'Set UP'!F53=0)," --",'Set UP'!F53)</f>
        <v xml:space="preserve"> --</v>
      </c>
      <c r="F53" s="124" t="str">
        <f>IF('Wet Incident'!$JQ67="","",'Wet Incident'!$JQ67)</f>
        <v/>
      </c>
      <c r="G53" s="124" t="str">
        <f>IF('Wet Incident'!$JQ67="","",'Wet Incident'!$JZ67)</f>
        <v/>
      </c>
      <c r="H53" s="124">
        <f>IF(G53="",0,(G53-F$4)*H$4+'Set UP'!$R$15)</f>
        <v>0</v>
      </c>
      <c r="I53" s="200" t="str">
        <f>IF('Wet Incident'!$JQ67="","",IFERROR(F53&amp;" ( "&amp;INT(H53)&amp;" )",F53))</f>
        <v/>
      </c>
      <c r="J53" s="124" t="str">
        <f>IF('Dry Incident'!$JQ67="","",'Dry Incident'!$JQ67)</f>
        <v/>
      </c>
      <c r="K53" s="124" t="str">
        <f>IF('Dry Incident'!$JQ67="","",'Dry Incident'!$JZ67)</f>
        <v/>
      </c>
      <c r="L53" s="124">
        <f>IF(K53="",0,(K53-J$4)*L$4+'Set UP'!$R$15)</f>
        <v>0</v>
      </c>
      <c r="M53" s="200" t="str">
        <f>IF('Dry Incident'!$JQ67="","",IFERROR(J53&amp;" ( "&amp;INT(L53)&amp;" )",J53))</f>
        <v/>
      </c>
      <c r="N53" s="124" t="str">
        <f>IF('Extra Incident'!$JQ67="","",'Extra Incident'!$JQ67)</f>
        <v/>
      </c>
      <c r="O53" s="124" t="str">
        <f>IF('Extra Incident'!$JQ67="","",'Extra Incident'!$JZ67)</f>
        <v/>
      </c>
      <c r="P53" s="124">
        <f>IF(O53="",0,(O53-N$4)*P$4+'Set UP'!$R$15)</f>
        <v>0</v>
      </c>
      <c r="Q53" s="200" t="str">
        <f>IF('Extra Incident'!$JQ67="","",IFERROR(N53&amp;" ( "&amp;INT(O53)&amp;" )",N53))</f>
        <v/>
      </c>
      <c r="R53" s="124" t="str">
        <f>IF(RopeThrow!$AB53="","",RopeThrow!$AB53)</f>
        <v/>
      </c>
      <c r="S53" s="124" t="str">
        <f>IF(RopeThrow!$AB53="","",RopeThrow!$AK53)</f>
        <v/>
      </c>
      <c r="T53" s="124">
        <f>IF(S53="",0,(S53-R$4)*T$4+'Set UP'!$R$15)</f>
        <v>0</v>
      </c>
      <c r="U53" s="200" t="str">
        <f>IF(RopeThrow!$AB53="","",IFERROR(R53&amp;" ( "&amp;INT(T53)&amp;" )",R53))</f>
        <v/>
      </c>
      <c r="V53" s="124" t="str">
        <f>IF('Swim&amp;Tow'!$AB53="","",'Swim&amp;Tow'!$AB53)</f>
        <v/>
      </c>
      <c r="W53" s="124" t="str">
        <f>IF('Swim&amp;Tow'!$AB53="","",'Swim&amp;Tow'!$AK53)</f>
        <v/>
      </c>
      <c r="X53" s="124">
        <f>IF(W53="",0,(W53-V$4)*X$4+'Set UP'!$R$15)</f>
        <v>0</v>
      </c>
      <c r="Y53" s="200" t="str">
        <f>IF('Swim&amp;Tow'!$AB53="","",IFERROR(V53&amp;" ( "&amp;INT(X53)&amp;" )",V53))</f>
        <v/>
      </c>
      <c r="Z53" s="124" t="str">
        <f>IF(Medley!U53="","",Medley!$U53)</f>
        <v/>
      </c>
      <c r="AA53" s="124" t="str">
        <f>IF(Medley!Q53="","",Medley!$AD53)</f>
        <v/>
      </c>
      <c r="AB53" s="124">
        <f>IF(AA53="",0,(AA53-Z$4)*AB$4+'Set UP'!$R$15)</f>
        <v>0</v>
      </c>
      <c r="AC53" s="200" t="str">
        <f>IF(Medley!$U53="","",IFERROR(Z53&amp;" ( "&amp;INT(AB53)&amp;" )",Z53))</f>
        <v/>
      </c>
      <c r="AD53" s="124" t="str">
        <f>IF('Manikin Carry'!U53="","",'Manikin Carry'!$U53)</f>
        <v/>
      </c>
      <c r="AE53" s="124" t="str">
        <f>IF('Manikin Carry'!U53="","",'Manikin Carry'!$AD53)</f>
        <v/>
      </c>
      <c r="AF53" s="124">
        <f>IF(AE53="",0,(AE53-AD$4)*AF$4+'Set UP'!$R$15)</f>
        <v>0</v>
      </c>
      <c r="AG53" s="200" t="str">
        <f>IF('Manikin Carry'!$U53="","",IFERROR(AD53&amp;" ( "&amp;INT(AF53)&amp;" )",AD53))</f>
        <v/>
      </c>
      <c r="AH53" s="124" t="str">
        <f>IF(Obstacle!U53="","",Obstacle!$U53)</f>
        <v/>
      </c>
      <c r="AI53" s="124" t="str">
        <f>IF(Obstacle!U53="","",Obstacle!$AD53)</f>
        <v/>
      </c>
      <c r="AJ53" s="124">
        <f>IF(AI53="",0,(AI53-AH$4)*AJ$4+'Set UP'!$R$15)</f>
        <v>0</v>
      </c>
      <c r="AK53" s="200" t="str">
        <f>IF(Obstacle!$U53="","",IFERROR(AH53&amp;" ( "&amp;INT(AJ53)&amp;" )",AH53))</f>
        <v/>
      </c>
      <c r="AL53" s="127" t="str">
        <f t="shared" si="3"/>
        <v/>
      </c>
      <c r="AM53" s="95" t="str">
        <f t="shared" si="1"/>
        <v/>
      </c>
      <c r="AN53" s="262" t="str">
        <f>IF(E53="NS",'Old Non-S Results'!O53,IF('Set UP'!K53=1,'League Result'!AN53,IF('Set UP'!K53=2,'League Result'!AP53,"")))</f>
        <v/>
      </c>
    </row>
    <row r="54" spans="2:40" ht="16.5" thickBot="1" x14ac:dyDescent="0.25">
      <c r="B54" s="204">
        <v>48</v>
      </c>
      <c r="C54" s="123" t="str">
        <f>IF(OR('Set UP'!$C54=0,'Set UP'!$D54=0,'Set UP'!$E54=0,'Set UP'!F54=0),"  --",'Set UP'!C54)</f>
        <v xml:space="preserve">  --</v>
      </c>
      <c r="D54" s="124" t="str">
        <f>IF(OR('Set UP'!$C54=0,'Set UP'!$D54=0,'Set UP'!$E54=0,'Set UP'!F54=0),"  --",'Set UP'!D54&amp;" "&amp;'Set UP'!E54)</f>
        <v xml:space="preserve">  --</v>
      </c>
      <c r="E54" s="124" t="str">
        <f>IF(OR('Set UP'!$C54=0,'Set UP'!$D54=0,'Set UP'!$E54=0,'Set UP'!F54=0)," --",'Set UP'!F54)</f>
        <v xml:space="preserve"> --</v>
      </c>
      <c r="F54" s="124" t="str">
        <f>IF('Wet Incident'!$JQ68="","",'Wet Incident'!$JQ68)</f>
        <v/>
      </c>
      <c r="G54" s="124" t="str">
        <f>IF('Wet Incident'!$JQ68="","",'Wet Incident'!$JZ68)</f>
        <v/>
      </c>
      <c r="H54" s="124">
        <f>IF(G54="",0,(G54-F$4)*H$4+'Set UP'!$R$15)</f>
        <v>0</v>
      </c>
      <c r="I54" s="200" t="str">
        <f>IF('Wet Incident'!$JQ68="","",IFERROR(F54&amp;" ( "&amp;INT(H54)&amp;" )",F54))</f>
        <v/>
      </c>
      <c r="J54" s="124" t="str">
        <f>IF('Dry Incident'!$JQ68="","",'Dry Incident'!$JQ68)</f>
        <v/>
      </c>
      <c r="K54" s="124" t="str">
        <f>IF('Dry Incident'!$JQ68="","",'Dry Incident'!$JZ68)</f>
        <v/>
      </c>
      <c r="L54" s="124">
        <f>IF(K54="",0,(K54-J$4)*L$4+'Set UP'!$R$15)</f>
        <v>0</v>
      </c>
      <c r="M54" s="200" t="str">
        <f>IF('Dry Incident'!$JQ68="","",IFERROR(J54&amp;" ( "&amp;INT(L54)&amp;" )",J54))</f>
        <v/>
      </c>
      <c r="N54" s="124" t="str">
        <f>IF('Extra Incident'!$JQ68="","",'Extra Incident'!$JQ68)</f>
        <v/>
      </c>
      <c r="O54" s="124" t="str">
        <f>IF('Extra Incident'!$JQ68="","",'Extra Incident'!$JZ68)</f>
        <v/>
      </c>
      <c r="P54" s="124">
        <f>IF(O54="",0,(O54-N$4)*P$4+'Set UP'!$R$15)</f>
        <v>0</v>
      </c>
      <c r="Q54" s="200" t="str">
        <f>IF('Extra Incident'!$JQ68="","",IFERROR(N54&amp;" ( "&amp;INT(O54)&amp;" )",N54))</f>
        <v/>
      </c>
      <c r="R54" s="124" t="str">
        <f>IF(RopeThrow!$AB54="","",RopeThrow!$AB54)</f>
        <v/>
      </c>
      <c r="S54" s="124" t="str">
        <f>IF(RopeThrow!$AB54="","",RopeThrow!$AK54)</f>
        <v/>
      </c>
      <c r="T54" s="124">
        <f>IF(S54="",0,(S54-R$4)*T$4+'Set UP'!$R$15)</f>
        <v>0</v>
      </c>
      <c r="U54" s="200" t="str">
        <f>IF(RopeThrow!$AB54="","",IFERROR(R54&amp;" ( "&amp;INT(T54)&amp;" )",R54))</f>
        <v/>
      </c>
      <c r="V54" s="124" t="str">
        <f>IF('Swim&amp;Tow'!$AB54="","",'Swim&amp;Tow'!$AB54)</f>
        <v/>
      </c>
      <c r="W54" s="124" t="str">
        <f>IF('Swim&amp;Tow'!$AB54="","",'Swim&amp;Tow'!$AK54)</f>
        <v/>
      </c>
      <c r="X54" s="124">
        <f>IF(W54="",0,(W54-V$4)*X$4+'Set UP'!$R$15)</f>
        <v>0</v>
      </c>
      <c r="Y54" s="200" t="str">
        <f>IF('Swim&amp;Tow'!$AB54="","",IFERROR(V54&amp;" ( "&amp;INT(X54)&amp;" )",V54))</f>
        <v/>
      </c>
      <c r="Z54" s="124" t="str">
        <f>IF(Medley!U54="","",Medley!$U54)</f>
        <v/>
      </c>
      <c r="AA54" s="124" t="str">
        <f>IF(Medley!Q54="","",Medley!$AD54)</f>
        <v/>
      </c>
      <c r="AB54" s="124">
        <f>IF(AA54="",0,(AA54-Z$4)*AB$4+'Set UP'!$R$15)</f>
        <v>0</v>
      </c>
      <c r="AC54" s="200" t="str">
        <f>IF(Medley!$U54="","",IFERROR(Z54&amp;" ( "&amp;INT(AB54)&amp;" )",Z54))</f>
        <v/>
      </c>
      <c r="AD54" s="124" t="str">
        <f>IF('Manikin Carry'!U54="","",'Manikin Carry'!$U54)</f>
        <v/>
      </c>
      <c r="AE54" s="124" t="str">
        <f>IF('Manikin Carry'!U54="","",'Manikin Carry'!$AD54)</f>
        <v/>
      </c>
      <c r="AF54" s="124">
        <f>IF(AE54="",0,(AE54-AD$4)*AF$4+'Set UP'!$R$15)</f>
        <v>0</v>
      </c>
      <c r="AG54" s="200" t="str">
        <f>IF('Manikin Carry'!$U54="","",IFERROR(AD54&amp;" ( "&amp;INT(AF54)&amp;" )",AD54))</f>
        <v/>
      </c>
      <c r="AH54" s="124" t="str">
        <f>IF(Obstacle!U54="","",Obstacle!$U54)</f>
        <v/>
      </c>
      <c r="AI54" s="124" t="str">
        <f>IF(Obstacle!U54="","",Obstacle!$AD54)</f>
        <v/>
      </c>
      <c r="AJ54" s="124">
        <f>IF(AI54="",0,(AI54-AH$4)*AJ$4+'Set UP'!$R$15)</f>
        <v>0</v>
      </c>
      <c r="AK54" s="200" t="str">
        <f>IF(Obstacle!$U54="","",IFERROR(AH54&amp;" ( "&amp;INT(AJ54)&amp;" )",AH54))</f>
        <v/>
      </c>
      <c r="AL54" s="127" t="str">
        <f t="shared" si="3"/>
        <v/>
      </c>
      <c r="AM54" s="95" t="str">
        <f t="shared" si="1"/>
        <v/>
      </c>
      <c r="AN54" s="262" t="str">
        <f>IF(E54="NS",'Old Non-S Results'!O54,IF('Set UP'!K54=1,'League Result'!#REF!,IF('Set UP'!K54=2,'League Result'!AP54,"")))</f>
        <v/>
      </c>
    </row>
    <row r="55" spans="2:40" ht="15.75" thickTop="1" x14ac:dyDescent="0.2">
      <c r="B55" s="531" t="s">
        <v>549</v>
      </c>
      <c r="C55" s="532"/>
      <c r="D55" s="532"/>
      <c r="E55" s="532"/>
      <c r="F55" s="532"/>
      <c r="G55" s="532"/>
      <c r="H55" s="532"/>
      <c r="I55" s="532"/>
      <c r="J55" s="532"/>
      <c r="K55" s="532"/>
      <c r="L55" s="532"/>
      <c r="M55" s="532"/>
      <c r="N55" s="532"/>
      <c r="O55" s="532"/>
      <c r="P55" s="532"/>
      <c r="Q55" s="532"/>
      <c r="R55" s="532"/>
      <c r="S55" s="532"/>
      <c r="T55" s="532"/>
      <c r="U55" s="532"/>
      <c r="V55" s="532"/>
      <c r="W55" s="532"/>
      <c r="X55" s="532"/>
      <c r="Y55" s="532"/>
      <c r="Z55" s="532"/>
      <c r="AA55" s="532"/>
      <c r="AB55" s="532"/>
      <c r="AC55" s="532"/>
      <c r="AD55" s="532"/>
      <c r="AE55" s="532"/>
      <c r="AF55" s="532"/>
      <c r="AG55" s="532"/>
      <c r="AH55" s="532"/>
      <c r="AI55" s="532"/>
      <c r="AJ55" s="532"/>
      <c r="AK55" s="532"/>
      <c r="AL55" s="532"/>
      <c r="AM55" s="533"/>
    </row>
    <row r="58" spans="2:40" ht="15.75" x14ac:dyDescent="0.25">
      <c r="D58" s="514"/>
      <c r="E58" s="514"/>
      <c r="F58" s="514"/>
      <c r="G58" s="514"/>
      <c r="H58" s="514"/>
      <c r="I58" s="514"/>
      <c r="J58" s="514"/>
      <c r="K58" s="514"/>
      <c r="L58" s="514"/>
      <c r="M58" s="514"/>
      <c r="N58" s="514"/>
      <c r="O58" s="514"/>
      <c r="P58" s="514"/>
      <c r="Q58" s="514"/>
      <c r="R58" s="514"/>
      <c r="S58" s="514"/>
      <c r="T58" s="514"/>
      <c r="U58" s="514"/>
      <c r="V58" s="514"/>
      <c r="W58" s="514"/>
      <c r="X58" s="514"/>
      <c r="Y58" s="514"/>
      <c r="Z58" s="514"/>
      <c r="AA58" s="514"/>
      <c r="AB58" s="514"/>
      <c r="AC58" s="514"/>
      <c r="AD58" s="514"/>
      <c r="AE58" s="514"/>
      <c r="AF58" s="514"/>
      <c r="AG58" s="514"/>
      <c r="AH58" s="514"/>
      <c r="AI58" s="514"/>
      <c r="AJ58" s="514"/>
      <c r="AK58" s="514"/>
      <c r="AL58" s="514"/>
    </row>
  </sheetData>
  <sheetProtection algorithmName="SHA-512" hashValue="e3ecgap+L9XvjMGbkyJkDuztCaiVLQ3QZnuaxA6ye1X/Ij1OQwuSbrxKv2H81xFqLAWTyjlEqgOL/CJGaLrgRA==" saltValue="heoRdYZ18nIl74zGV5TRuQ==" spinCount="100000" sheet="1" selectLockedCells="1"/>
  <autoFilter ref="D5:E46" xr:uid="{00000000-0009-0000-0000-000017000000}"/>
  <mergeCells count="12">
    <mergeCell ref="AM5:AM6"/>
    <mergeCell ref="AN5:AN6"/>
    <mergeCell ref="B55:AM55"/>
    <mergeCell ref="F5:I5"/>
    <mergeCell ref="E5:E6"/>
    <mergeCell ref="D58:AL58"/>
    <mergeCell ref="B3:C3"/>
    <mergeCell ref="B4:C4"/>
    <mergeCell ref="B5:B6"/>
    <mergeCell ref="C5:C6"/>
    <mergeCell ref="D5:D6"/>
    <mergeCell ref="AL5:AL6"/>
  </mergeCells>
  <conditionalFormatting sqref="C7:AL54">
    <cfRule type="expression" dxfId="23" priority="4" stopIfTrue="1">
      <formula>IF($AM7=3,1,0)</formula>
    </cfRule>
    <cfRule type="expression" dxfId="22" priority="5" stopIfTrue="1">
      <formula>IF($AM7=2,1,0)</formula>
    </cfRule>
    <cfRule type="expression" dxfId="21" priority="6" stopIfTrue="1">
      <formula>IF($AM7=1,1,0)</formula>
    </cfRule>
    <cfRule type="expression" priority="7" stopIfTrue="1">
      <formula>IF($B$4="",1,0)</formula>
    </cfRule>
    <cfRule type="expression" dxfId="20" priority="8">
      <formula>IF(SEARCH($B$4,$D7)&gt;0,1,0)</formula>
    </cfRule>
  </conditionalFormatting>
  <conditionalFormatting sqref="AM7:AM54">
    <cfRule type="cellIs" dxfId="19" priority="642" operator="greaterThan">
      <formula>#REF!</formula>
    </cfRule>
    <cfRule type="cellIs" dxfId="18" priority="643" operator="lessThan">
      <formula>#REF!</formula>
    </cfRule>
  </conditionalFormatting>
  <dataValidations count="7">
    <dataValidation type="list" showInputMessage="1" showErrorMessage="1" sqref="B4:C4" xr:uid="{00000000-0002-0000-1700-000000000000}">
      <formula1>Clubs</formula1>
    </dataValidation>
    <dataValidation type="decimal" operator="greaterThanOrEqual" allowBlank="1" showInputMessage="1" showErrorMessage="1" errorTitle="SwimEvent3 Weighting" error="Enter a number greater than or equal to zero." promptTitle="SwimEvent3 Weighting" prompt="Enter a number greater than or equal to zero here.  This is multiplied by the position to give the weighted position below." sqref="AG3 AK3" xr:uid="{00000000-0002-0000-1700-000001000000}">
      <formula1>0</formula1>
    </dataValidation>
    <dataValidation type="decimal" operator="greaterThanOrEqual" allowBlank="1" showInputMessage="1" showErrorMessage="1" errorTitle="SwimEvent2 Weighting" error="Enter a number greater than or equal to zero." promptTitle="SwimEvent2 Weighting" prompt="Enter a number greater than or equal to zero here.  This is multiplied by the position to give the weighted position below." sqref="AC3" xr:uid="{00000000-0002-0000-1700-000002000000}">
      <formula1>0</formula1>
    </dataValidation>
    <dataValidation type="decimal" operator="greaterThanOrEqual" allowBlank="1" showInputMessage="1" showErrorMessage="1" errorTitle="SwimEvent1 Weighting" error="Enter a number greater than or equal to zero." promptTitle="SwimEvent1 Weighting" prompt="Enter a number greater than or equal to zero.  This is multiplied by the position to give the weighted position below." sqref="Y3" xr:uid="{00000000-0002-0000-1700-000003000000}">
      <formula1>0</formula1>
    </dataValidation>
    <dataValidation type="decimal" operator="greaterThanOrEqual" allowBlank="1" showInputMessage="1" showErrorMessage="1" errorTitle="Rope Throw Weighting" error="Enter a number greater than or equal to zero." promptTitle="Rope Throw Weighting" prompt="Enter a number greater than or equal to zero.  This is multiplied by the position to give the weighted position below." sqref="U3" xr:uid="{00000000-0002-0000-1700-000004000000}">
      <formula1>0</formula1>
    </dataValidation>
    <dataValidation type="decimal" operator="greaterThanOrEqual" allowBlank="1" showInputMessage="1" showErrorMessage="1" errorTitle="Incident2 Weighting" error="Enter a number greater than or equal to zero." promptTitle="Incident2 Weighting" prompt="Enter a number that is greater than or equal to zero.  This is multiplied by the position to give the weighted position below." sqref="M3 Q3" xr:uid="{00000000-0002-0000-1700-000005000000}">
      <formula1>0</formula1>
    </dataValidation>
    <dataValidation type="decimal" operator="greaterThanOrEqual" allowBlank="1" showInputMessage="1" showErrorMessage="1" errorTitle="Incident1 Weighting" error="Enter a number greater than or equal to zero." promptTitle="Incident1 Weighting" prompt="Enter a number that is greater than or equal to zero.  This is multiplied by the position to give the weighted position below." sqref="I3" xr:uid="{00000000-0002-0000-1700-000006000000}">
      <formula1>0</formula1>
    </dataValidation>
  </dataValidations>
  <pageMargins left="0.75" right="0.75" top="1" bottom="1" header="0.5" footer="0.5"/>
  <pageSetup paperSize="9" scale="4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Sheet9.printResults1PerClub">
                <anchor moveWithCells="1" sizeWithCells="1">
                  <from>
                    <xdr:col>0</xdr:col>
                    <xdr:colOff>247650</xdr:colOff>
                    <xdr:row>56</xdr:row>
                    <xdr:rowOff>28575</xdr:rowOff>
                  </from>
                  <to>
                    <xdr:col>3</xdr:col>
                    <xdr:colOff>19050</xdr:colOff>
                    <xdr:row>58</xdr:row>
                    <xdr:rowOff>142875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pageSetUpPr fitToPage="1"/>
  </sheetPr>
  <dimension ref="B1:AS1048575"/>
  <sheetViews>
    <sheetView topLeftCell="AG1" zoomScale="75" zoomScaleNormal="75" workbookViewId="0">
      <selection activeCell="A7" sqref="A7"/>
    </sheetView>
  </sheetViews>
  <sheetFormatPr defaultColWidth="7.42578125" defaultRowHeight="15" x14ac:dyDescent="0.2"/>
  <cols>
    <col min="1" max="1" width="5.5703125" style="95" customWidth="1"/>
    <col min="2" max="2" width="9.140625" style="95" customWidth="1"/>
    <col min="3" max="3" width="8.42578125" style="95" customWidth="1"/>
    <col min="4" max="4" width="74" style="95" customWidth="1"/>
    <col min="5" max="5" width="7.42578125" style="95"/>
    <col min="6" max="7" width="18.42578125" style="95" customWidth="1"/>
    <col min="8" max="8" width="9.140625" style="95" customWidth="1"/>
    <col min="9" max="9" width="14.28515625" style="95" customWidth="1"/>
    <col min="10" max="11" width="18.42578125" style="95" customWidth="1"/>
    <col min="12" max="12" width="9.140625" style="95" customWidth="1"/>
    <col min="13" max="13" width="13.28515625" style="95" customWidth="1"/>
    <col min="14" max="15" width="18.42578125" style="95" customWidth="1"/>
    <col min="16" max="16" width="9.140625" style="95" customWidth="1"/>
    <col min="17" max="17" width="7.42578125" style="95"/>
    <col min="18" max="19" width="18.42578125" style="95" customWidth="1"/>
    <col min="20" max="20" width="9.140625" style="95" customWidth="1"/>
    <col min="21" max="21" width="14.42578125" style="95" customWidth="1"/>
    <col min="22" max="23" width="18.42578125" style="95" customWidth="1"/>
    <col min="24" max="24" width="9.140625" style="95" customWidth="1"/>
    <col min="25" max="25" width="17.42578125" style="95" customWidth="1"/>
    <col min="26" max="27" width="18.42578125" style="95" customWidth="1"/>
    <col min="28" max="28" width="9.140625" style="95" customWidth="1"/>
    <col min="29" max="29" width="16.140625" style="95" customWidth="1"/>
    <col min="30" max="31" width="18.42578125" style="95" customWidth="1"/>
    <col min="32" max="32" width="9.140625" style="95" customWidth="1"/>
    <col min="33" max="33" width="17.28515625" style="95" customWidth="1"/>
    <col min="34" max="35" width="18.42578125" style="95" customWidth="1"/>
    <col min="36" max="36" width="9.140625" style="95" customWidth="1"/>
    <col min="37" max="37" width="15.5703125" style="95" customWidth="1"/>
    <col min="38" max="38" width="9.140625" style="95" customWidth="1"/>
    <col min="39" max="39" width="12.28515625" style="95" customWidth="1"/>
    <col min="40" max="40" width="12" style="95" customWidth="1"/>
    <col min="41" max="42" width="12.140625" style="95" customWidth="1"/>
    <col min="43" max="43" width="7.42578125" style="95"/>
    <col min="44" max="44" width="39.28515625" style="95" customWidth="1"/>
    <col min="45" max="45" width="49" style="95" customWidth="1"/>
    <col min="46" max="16384" width="7.42578125" style="95"/>
  </cols>
  <sheetData>
    <row r="1" spans="2:45" ht="14.25" customHeight="1" thickBot="1" x14ac:dyDescent="0.25"/>
    <row r="2" spans="2:45" ht="15.75" customHeight="1" thickTop="1" x14ac:dyDescent="0.25">
      <c r="B2" s="100"/>
      <c r="C2" s="101"/>
      <c r="D2" s="102"/>
      <c r="E2" s="101"/>
      <c r="F2" s="101" t="s">
        <v>425</v>
      </c>
      <c r="G2" s="101" t="s">
        <v>426</v>
      </c>
      <c r="H2" s="101" t="s">
        <v>427</v>
      </c>
      <c r="I2" s="190" t="s">
        <v>24</v>
      </c>
      <c r="J2" s="101" t="s">
        <v>425</v>
      </c>
      <c r="K2" s="101" t="s">
        <v>426</v>
      </c>
      <c r="L2" s="101" t="s">
        <v>427</v>
      </c>
      <c r="M2" s="191" t="s">
        <v>24</v>
      </c>
      <c r="N2" s="101" t="s">
        <v>425</v>
      </c>
      <c r="O2" s="101" t="s">
        <v>426</v>
      </c>
      <c r="P2" s="101" t="s">
        <v>427</v>
      </c>
      <c r="Q2" s="191" t="s">
        <v>24</v>
      </c>
      <c r="R2" s="101" t="s">
        <v>425</v>
      </c>
      <c r="S2" s="101" t="s">
        <v>426</v>
      </c>
      <c r="T2" s="101" t="s">
        <v>427</v>
      </c>
      <c r="U2" s="191" t="s">
        <v>24</v>
      </c>
      <c r="V2" s="101" t="s">
        <v>425</v>
      </c>
      <c r="W2" s="101" t="s">
        <v>426</v>
      </c>
      <c r="X2" s="101" t="s">
        <v>427</v>
      </c>
      <c r="Y2" s="191" t="s">
        <v>24</v>
      </c>
      <c r="Z2" s="101" t="s">
        <v>425</v>
      </c>
      <c r="AA2" s="101" t="s">
        <v>426</v>
      </c>
      <c r="AB2" s="101" t="s">
        <v>427</v>
      </c>
      <c r="AC2" s="191" t="s">
        <v>24</v>
      </c>
      <c r="AD2" s="101" t="s">
        <v>425</v>
      </c>
      <c r="AE2" s="101" t="s">
        <v>426</v>
      </c>
      <c r="AF2" s="101" t="s">
        <v>427</v>
      </c>
      <c r="AG2" s="191" t="s">
        <v>24</v>
      </c>
      <c r="AH2" s="101" t="s">
        <v>425</v>
      </c>
      <c r="AI2" s="101" t="s">
        <v>426</v>
      </c>
      <c r="AJ2" s="101" t="s">
        <v>427</v>
      </c>
      <c r="AK2" s="192" t="s">
        <v>24</v>
      </c>
    </row>
    <row r="3" spans="2:45" ht="26.25" x14ac:dyDescent="0.4">
      <c r="B3" s="516"/>
      <c r="C3" s="230"/>
      <c r="D3" s="108" t="s">
        <v>106</v>
      </c>
      <c r="E3" s="193"/>
      <c r="F3" s="107">
        <f t="array" ref="F3" xml:space="preserve"> MIN( IF( 'Set UP'!$K$7:$K$54=1, G$7:G$54) )</f>
        <v>0</v>
      </c>
      <c r="G3" s="107">
        <f t="array" ref="G3" xml:space="preserve"> MAX( IF( 'Set UP'!$K$7:$K$54=1, G$7:G$54 ) )</f>
        <v>0</v>
      </c>
      <c r="H3" s="107" t="e">
        <f>IF(F3="","",(1000-'Set UP'!$R15)/(G3-F3))</f>
        <v>#DIV/0!</v>
      </c>
      <c r="I3" s="194">
        <f>'Set UP'!R6</f>
        <v>2</v>
      </c>
      <c r="J3" s="107">
        <f t="array" ref="J3" xml:space="preserve"> MIN( IF( 'Set UP'!$K$7:$K$54=1, K$7:K$54) )</f>
        <v>0</v>
      </c>
      <c r="K3" s="107">
        <f t="array" ref="K3" xml:space="preserve"> MAX( IF( 'Set UP'!$K$7:$K$54=1, K$7:K$54 ) )</f>
        <v>0</v>
      </c>
      <c r="L3" s="107" t="e">
        <f>IF(J3="","",(1000-'Set UP'!$R15)/(K3-J3))</f>
        <v>#DIV/0!</v>
      </c>
      <c r="M3" s="195">
        <f>'Set UP'!R7</f>
        <v>2</v>
      </c>
      <c r="N3" s="107">
        <f t="array" ref="N3" xml:space="preserve"> MIN( IF( 'Set UP'!$K$7:$K$54=1, O$7:O$54) )</f>
        <v>0</v>
      </c>
      <c r="O3" s="107">
        <f t="array" ref="O3" xml:space="preserve"> MAX( IF( 'Set UP'!$K$7:$K$54=1, O$7:O$54 ) )</f>
        <v>0</v>
      </c>
      <c r="P3" s="107" t="e">
        <f>IF(N3="","",(1000-'Set UP'!$R15)/(O3-N3))</f>
        <v>#DIV/0!</v>
      </c>
      <c r="Q3" s="195">
        <f>'Set UP'!R8</f>
        <v>0</v>
      </c>
      <c r="R3" s="107">
        <f t="array" aca="1" ref="R3" ca="1" xml:space="preserve"> MIN( IF( 'Set UP'!$K$7:$K$54=1, S$7:S$54) )</f>
        <v>0</v>
      </c>
      <c r="S3" s="107">
        <f t="array" aca="1" ref="S3" ca="1" xml:space="preserve"> MAX( IF( 'Set UP'!$K$7:$K$54=1, S$7:S$54 ) )</f>
        <v>0</v>
      </c>
      <c r="T3" s="107" t="e">
        <f ca="1">IF(R3="","",(1000-'Set UP'!$R15)/(S3-R3))</f>
        <v>#DIV/0!</v>
      </c>
      <c r="U3" s="195">
        <f>'Set UP'!R9</f>
        <v>1</v>
      </c>
      <c r="V3" s="107">
        <f t="array" ref="V3" xml:space="preserve"> MIN( IF( 'Set UP'!$K$7:$K$54=1, W$7:W$54) )</f>
        <v>0</v>
      </c>
      <c r="W3" s="107">
        <f t="array" ref="W3" xml:space="preserve"> MAX( IF( 'Set UP'!$K$7:$K$54=1, W$7:W$54 ) )</f>
        <v>0</v>
      </c>
      <c r="X3" s="107" t="e">
        <f>IF(V3="","",(1000-'Set UP'!$R15)/(W3-V3))</f>
        <v>#DIV/0!</v>
      </c>
      <c r="Y3" s="195">
        <f>'Set UP'!R10</f>
        <v>1</v>
      </c>
      <c r="Z3" s="107">
        <f t="array" ref="Z3" xml:space="preserve"> MIN( IF( 'Set UP'!$K$7:$K$54=1, AA$7:AA$54) )</f>
        <v>0</v>
      </c>
      <c r="AA3" s="107">
        <f t="array" ref="AA3" xml:space="preserve"> MAX( IF( 'Set UP'!$K$7:$K$54=1, AA$7:AA$54 ) )</f>
        <v>0</v>
      </c>
      <c r="AB3" s="107" t="e">
        <f>IF(Z3="","",(1000-'Set UP'!$R15)/(AA3-Z3))</f>
        <v>#DIV/0!</v>
      </c>
      <c r="AC3" s="195">
        <f>'Set UP'!R11</f>
        <v>1</v>
      </c>
      <c r="AD3" s="107">
        <f t="array" ref="AD3" xml:space="preserve"> MIN( IF( 'Set UP'!$K$7:$K$54=1, AE$7:AE$54) )</f>
        <v>0</v>
      </c>
      <c r="AE3" s="107">
        <f t="array" ref="AE3" xml:space="preserve"> MAX( IF( 'Set UP'!$K$7:$K$54=1, AE$7:AE$54 ) )</f>
        <v>0</v>
      </c>
      <c r="AF3" s="107" t="e">
        <f>IF(AD3="","",(1000-'Set UP'!$R15)/(AE3-AD3))</f>
        <v>#DIV/0!</v>
      </c>
      <c r="AG3" s="195">
        <f>'Set UP'!R12</f>
        <v>0</v>
      </c>
      <c r="AH3" s="107">
        <f t="array" ref="AH3" xml:space="preserve"> MIN( IF( 'Set UP'!$K$7:$K$54=1, AI$7:AI$54) )</f>
        <v>0</v>
      </c>
      <c r="AI3" s="107">
        <f t="array" ref="AI3" xml:space="preserve"> MAX( IF( 'Set UP'!$K$7:$K$54=1, AI$7:AI$54 ) )</f>
        <v>0</v>
      </c>
      <c r="AJ3" s="107" t="e">
        <f>IF(AH3="","",(1000-'Set UP'!$R15)/(AI3-AH3))</f>
        <v>#DIV/0!</v>
      </c>
      <c r="AK3" s="196">
        <f>'Set UP'!R13</f>
        <v>0</v>
      </c>
    </row>
    <row r="4" spans="2:45" ht="16.5" thickBot="1" x14ac:dyDescent="0.3">
      <c r="B4" s="517"/>
      <c r="C4" s="230"/>
      <c r="D4" s="115"/>
      <c r="E4" s="107"/>
      <c r="F4" s="107">
        <f t="array" ref="F4" xml:space="preserve"> MIN( IF( 'Set UP'!$K$7:$K$54=2, G$7:G$54) )</f>
        <v>0</v>
      </c>
      <c r="G4" s="107">
        <f t="array" ref="G4" xml:space="preserve"> MAX( IF( 'Set UP'!$K$7:$K$54=2, G$7:G$54) )</f>
        <v>0</v>
      </c>
      <c r="H4" s="107" t="e">
        <f>IF(F4="","",(1000-'Set UP'!$R15)/(G4-F4))</f>
        <v>#DIV/0!</v>
      </c>
      <c r="I4" s="107"/>
      <c r="J4" s="107">
        <f t="array" ref="J4" xml:space="preserve"> MIN( IF( 'Set UP'!$K$7:$K$54=2, K$7:K$54) )</f>
        <v>0</v>
      </c>
      <c r="K4" s="107">
        <f t="array" ref="K4" xml:space="preserve"> MAX( IF( 'Set UP'!$K$7:$K$54=2, K$7:K$54) )</f>
        <v>0</v>
      </c>
      <c r="L4" s="107" t="e">
        <f>IF(J4="","",(1000-'Set UP'!$R15)/(K4-J4))</f>
        <v>#DIV/0!</v>
      </c>
      <c r="M4" s="115"/>
      <c r="N4" s="107">
        <f t="array" ref="N4" xml:space="preserve"> MIN( IF( 'Set UP'!$K$7:$K$54=2, O$7:O$54) )</f>
        <v>0</v>
      </c>
      <c r="O4" s="107">
        <f t="array" ref="O4" xml:space="preserve"> MAX( IF( 'Set UP'!$K$7:$K$54=2, O$7:O$54) )</f>
        <v>0</v>
      </c>
      <c r="P4" s="107" t="e">
        <f>IF(N4="","",(1000-'Set UP'!$R15)/(O4-N4))</f>
        <v>#DIV/0!</v>
      </c>
      <c r="Q4" s="115"/>
      <c r="R4" s="107">
        <f t="array" aca="1" ref="R4" ca="1" xml:space="preserve"> MIN( IF( 'Set UP'!$K$7:$K$54=2, S$7:S$54) )</f>
        <v>0</v>
      </c>
      <c r="S4" s="107">
        <f t="array" aca="1" ref="S4" ca="1" xml:space="preserve"> MAX( IF( 'Set UP'!$K$7:$K$54=2, S$7:S$54) )</f>
        <v>0</v>
      </c>
      <c r="T4" s="107" t="e">
        <f ca="1">IF(R4="","",(1000-'Set UP'!$R15)/(S4-R4))</f>
        <v>#DIV/0!</v>
      </c>
      <c r="U4" s="115"/>
      <c r="V4" s="107">
        <f t="array" ref="V4" xml:space="preserve"> MIN( IF( 'Set UP'!$K$7:$K$54=2, W$7:W$54) )</f>
        <v>0</v>
      </c>
      <c r="W4" s="107">
        <f t="array" ref="W4" xml:space="preserve"> MAX( IF( 'Set UP'!$K$7:$K$54=2, W$7:W$54) )</f>
        <v>0</v>
      </c>
      <c r="X4" s="107" t="e">
        <f>IF(V4="","",(1000-'Set UP'!$R15)/(W4-V4))</f>
        <v>#DIV/0!</v>
      </c>
      <c r="Y4" s="115"/>
      <c r="Z4" s="107">
        <f t="array" ref="Z4" xml:space="preserve"> MIN( IF( 'Set UP'!$K$7:$K$54=2, AA$7:AA$54) )</f>
        <v>0</v>
      </c>
      <c r="AA4" s="107">
        <f t="array" ref="AA4" xml:space="preserve"> MAX( IF( 'Set UP'!$K$7:$K$54=2, AA$7:AA$54) )</f>
        <v>0</v>
      </c>
      <c r="AB4" s="107" t="e">
        <f>IF(Z4="","",(1000-'Set UP'!$R15)/(AA4-Z4))</f>
        <v>#DIV/0!</v>
      </c>
      <c r="AC4" s="115"/>
      <c r="AD4" s="107">
        <f t="array" ref="AD4" xml:space="preserve"> MIN( IF( 'Set UP'!$K$7:$K$54=2, AE$7:AE$54) )</f>
        <v>0</v>
      </c>
      <c r="AE4" s="107">
        <f t="array" ref="AE4" xml:space="preserve"> MAX( IF( 'Set UP'!$K$7:$K$54=2, AE$7:AE$54) )</f>
        <v>0</v>
      </c>
      <c r="AF4" s="107" t="e">
        <f>IF(AD4="","",(1000-'Set UP'!$R15)/(AE4-AD4))</f>
        <v>#DIV/0!</v>
      </c>
      <c r="AG4" s="115"/>
      <c r="AH4" s="107">
        <f t="array" ref="AH4" xml:space="preserve"> MIN( IF( 'Set UP'!$K$7:$K$54=2, AI$7:AI$54) )</f>
        <v>0</v>
      </c>
      <c r="AI4" s="107">
        <f t="array" ref="AI4" xml:space="preserve"> MAX( IF( 'Set UP'!$K$7:$K$54=2, AI$7:AI$54) )</f>
        <v>0</v>
      </c>
      <c r="AJ4" s="107" t="e">
        <f>IF(AH4="","",(1000-'Set UP'!$R15)/(AI4-AH4))</f>
        <v>#DIV/0!</v>
      </c>
      <c r="AK4" s="197"/>
    </row>
    <row r="5" spans="2:45" ht="16.5" customHeight="1" thickTop="1" x14ac:dyDescent="0.25">
      <c r="B5" s="516"/>
      <c r="C5" s="520" t="s">
        <v>96</v>
      </c>
      <c r="D5" s="515" t="s">
        <v>0</v>
      </c>
      <c r="E5" s="522" t="s">
        <v>102</v>
      </c>
      <c r="F5" s="290"/>
      <c r="G5" s="290"/>
      <c r="H5" s="290"/>
      <c r="I5" s="145" t="str">
        <f>'Set UP'!Q6</f>
        <v>Wet Incident</v>
      </c>
      <c r="J5" s="290"/>
      <c r="K5" s="290"/>
      <c r="L5" s="290"/>
      <c r="M5" s="145" t="str">
        <f>'Set UP'!Q7</f>
        <v>Dry Incident</v>
      </c>
      <c r="N5" s="290"/>
      <c r="O5" s="290"/>
      <c r="P5" s="290"/>
      <c r="Q5" s="145" t="str">
        <f>'Set UP'!Q8</f>
        <v>Extra Incident</v>
      </c>
      <c r="R5" s="290"/>
      <c r="S5" s="290"/>
      <c r="T5" s="290"/>
      <c r="U5" s="198" t="str">
        <f>'Set UP'!Q9</f>
        <v>Rope Throw</v>
      </c>
      <c r="V5" s="290"/>
      <c r="W5" s="290"/>
      <c r="X5" s="290"/>
      <c r="Y5" s="145" t="str">
        <f>'Set UP'!Q10</f>
        <v>Swim and Tow</v>
      </c>
      <c r="Z5" s="290"/>
      <c r="AA5" s="290"/>
      <c r="AB5" s="290"/>
      <c r="AC5" s="198" t="str">
        <f>'Set UP'!Q11</f>
        <v>Medley</v>
      </c>
      <c r="AD5" s="290"/>
      <c r="AE5" s="290"/>
      <c r="AF5" s="290"/>
      <c r="AG5" s="198" t="str">
        <f>'Set UP'!Q12</f>
        <v>Manikin Carry</v>
      </c>
      <c r="AH5" s="290"/>
      <c r="AI5" s="290"/>
      <c r="AJ5" s="290"/>
      <c r="AK5" s="198" t="str">
        <f>'Set UP'!Q13</f>
        <v>Obs Relay</v>
      </c>
      <c r="AL5" s="518" t="s">
        <v>153</v>
      </c>
      <c r="AM5" s="534" t="s">
        <v>154</v>
      </c>
      <c r="AN5" s="538" t="s">
        <v>149</v>
      </c>
      <c r="AO5" s="534" t="s">
        <v>151</v>
      </c>
      <c r="AP5" s="536" t="s">
        <v>150</v>
      </c>
      <c r="AR5" s="542" t="s">
        <v>521</v>
      </c>
      <c r="AS5" s="542"/>
    </row>
    <row r="6" spans="2:45" ht="15.75" x14ac:dyDescent="0.25">
      <c r="B6" s="517"/>
      <c r="C6" s="521"/>
      <c r="D6" s="466"/>
      <c r="E6" s="523"/>
      <c r="F6" s="290" t="s">
        <v>25</v>
      </c>
      <c r="G6" s="290" t="s">
        <v>423</v>
      </c>
      <c r="H6" s="290" t="s">
        <v>424</v>
      </c>
      <c r="I6" s="199" t="s">
        <v>422</v>
      </c>
      <c r="J6" s="290" t="s">
        <v>25</v>
      </c>
      <c r="K6" s="290" t="s">
        <v>423</v>
      </c>
      <c r="L6" s="290" t="s">
        <v>424</v>
      </c>
      <c r="M6" s="199" t="s">
        <v>422</v>
      </c>
      <c r="N6" s="290" t="s">
        <v>25</v>
      </c>
      <c r="O6" s="290" t="s">
        <v>423</v>
      </c>
      <c r="P6" s="290" t="s">
        <v>424</v>
      </c>
      <c r="Q6" s="199"/>
      <c r="R6" s="290" t="s">
        <v>25</v>
      </c>
      <c r="S6" s="290" t="s">
        <v>423</v>
      </c>
      <c r="T6" s="290" t="s">
        <v>424</v>
      </c>
      <c r="U6" s="199" t="s">
        <v>422</v>
      </c>
      <c r="V6" s="290" t="s">
        <v>25</v>
      </c>
      <c r="W6" s="290" t="s">
        <v>423</v>
      </c>
      <c r="X6" s="290" t="s">
        <v>424</v>
      </c>
      <c r="Y6" s="199" t="s">
        <v>422</v>
      </c>
      <c r="Z6" s="290" t="s">
        <v>25</v>
      </c>
      <c r="AA6" s="290" t="s">
        <v>423</v>
      </c>
      <c r="AB6" s="290" t="s">
        <v>424</v>
      </c>
      <c r="AC6" s="199" t="s">
        <v>422</v>
      </c>
      <c r="AD6" s="290" t="s">
        <v>25</v>
      </c>
      <c r="AE6" s="290" t="s">
        <v>423</v>
      </c>
      <c r="AF6" s="290" t="s">
        <v>424</v>
      </c>
      <c r="AG6" s="199" t="s">
        <v>422</v>
      </c>
      <c r="AH6" s="290" t="s">
        <v>25</v>
      </c>
      <c r="AI6" s="290" t="s">
        <v>423</v>
      </c>
      <c r="AJ6" s="290" t="s">
        <v>424</v>
      </c>
      <c r="AK6" s="199" t="s">
        <v>422</v>
      </c>
      <c r="AL6" s="519"/>
      <c r="AM6" s="535"/>
      <c r="AN6" s="539"/>
      <c r="AO6" s="535"/>
      <c r="AP6" s="537"/>
    </row>
    <row r="7" spans="2:45" x14ac:dyDescent="0.2">
      <c r="B7" s="106">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124" t="str">
        <f ca="1">IF('Set UP'!$K7&lt;=0,"",OFFSET('Wet Incident'!JQ21,0,2*'Set UP'!$K7))</f>
        <v/>
      </c>
      <c r="G7" s="124" t="str">
        <f>'Comp Results'!G7</f>
        <v/>
      </c>
      <c r="H7" s="124">
        <f ca="1">IF(OR(G7="",'Set UP'!$K7&lt;=0),0,(G7-OFFSET(F$2,'Set UP'!$K7,0))*OFFSET(H$2,'Set UP'!$K7,0)+'Set UP'!$R$15)</f>
        <v>0</v>
      </c>
      <c r="I7" s="200" t="str">
        <f ca="1">IF(F7="","",IFERROR(F7&amp;" ( "&amp;INT(H7)&amp;" )",F7))</f>
        <v/>
      </c>
      <c r="J7" s="124" t="str">
        <f ca="1">IF('Set UP'!$K7&lt;=0,"",OFFSET('Dry Incident'!JQ21,0,2*'Set UP'!$K7))</f>
        <v/>
      </c>
      <c r="K7" s="124" t="str">
        <f>'Comp Results'!K7</f>
        <v/>
      </c>
      <c r="L7" s="124">
        <f ca="1">IF(OR(K7="",'Set UP'!$K7&lt;=0),0,(K7-OFFSET(J$2,'Set UP'!$K7,0))*OFFSET(L$2,'Set UP'!$K7,0)+'Set UP'!$R$15)</f>
        <v>0</v>
      </c>
      <c r="M7" s="200" t="str">
        <f ca="1">IF(J7="","",IFERROR(J7&amp;" ( "&amp;INT(L7)&amp;" )",J7))</f>
        <v/>
      </c>
      <c r="N7" s="124" t="str">
        <f ca="1">IF('Set UP'!$K7&lt;=0,"",OFFSET('Extra Incident'!JU21,0,2*'Set UP'!$K7))</f>
        <v/>
      </c>
      <c r="O7" s="124" t="str">
        <f>'Comp Results'!O7</f>
        <v/>
      </c>
      <c r="P7" s="124">
        <f ca="1">IF(OR(O7="",'Set UP'!$K7&lt;=0),0,(O7-OFFSET(N$2,'Set UP'!$K7,0))*OFFSET(P$2,'Set UP'!$K7,0)+'Set UP'!$R$15)</f>
        <v>0</v>
      </c>
      <c r="Q7" s="200" t="str">
        <f ca="1">IF(N7="","",IFERROR(N7&amp;" ( "&amp;INT(P7)&amp;" )",N7))</f>
        <v/>
      </c>
      <c r="R7" s="124" t="str">
        <f ca="1">IF('Set UP'!$K7&lt;=0,"",OFFSET(RopeThrow!AB7,0,2*'Set UP'!$K7))</f>
        <v/>
      </c>
      <c r="S7" s="124" t="str">
        <f ca="1">IF('Set UP'!$K7&lt;=0,"",OFFSET(RopeThrow!AK7,0,'Set UP'!$K7))</f>
        <v/>
      </c>
      <c r="T7" s="124">
        <f ca="1">IF(OR(S7="",'Set UP'!$K7&lt;=0),0,(S7-OFFSET(R$2,'Set UP'!$K7,0))*OFFSET(T$2,'Set UP'!$K7,0)+'Set UP'!$R$15)</f>
        <v>0</v>
      </c>
      <c r="U7" s="200" t="str">
        <f ca="1">IF(R7="","",IFERROR(R7&amp;" ( "&amp;INT(T7)&amp;" )",R7))</f>
        <v/>
      </c>
      <c r="V7" s="124" t="str">
        <f ca="1">IF('Set UP'!$K7&lt;=0,"",OFFSET('Swim&amp;Tow'!AB7,0,2*'Set UP'!$K7))</f>
        <v/>
      </c>
      <c r="W7" s="124" t="str">
        <f>'Comp Results'!W7</f>
        <v/>
      </c>
      <c r="X7" s="124">
        <f ca="1">IF(OR(W7="",'Set UP'!$K7&lt;=0),0,(W7-OFFSET(V$2,'Set UP'!$K$7,0))*OFFSET(X$2,'Set UP'!$K7,0)+'Set UP'!$R$15)</f>
        <v>0</v>
      </c>
      <c r="Y7" s="200" t="str">
        <f ca="1">IF(V7="","",IFERROR(V7&amp;" ( "&amp;INT(X7)&amp;" )",V7))</f>
        <v/>
      </c>
      <c r="Z7" s="124" t="str">
        <f ca="1">IF('Set UP'!$K7&lt;=0,"",OFFSET(Medley!U7,0,2*'Set UP'!$K7))</f>
        <v/>
      </c>
      <c r="AA7" s="124" t="str">
        <f>'Comp Results'!AA7</f>
        <v/>
      </c>
      <c r="AB7" s="124">
        <f ca="1">IF(OR(AA7="",'Set UP'!$K7&lt;=0),0,(AA7-OFFSET(Z$2,'Set UP'!$K7,0))*OFFSET(AB$2,'Set UP'!$K7,0)+'Set UP'!$R$15)</f>
        <v>0</v>
      </c>
      <c r="AC7" s="200" t="str">
        <f ca="1">IF(Z7="","",IFERROR(Z7&amp;" ( "&amp;INT(AB7)&amp;" )",Z7))</f>
        <v/>
      </c>
      <c r="AD7" s="124" t="str">
        <f ca="1">IF('Set UP'!$K7&lt;=0,"",OFFSET('Manikin Carry'!U7,0,2*'Set UP'!$K7))</f>
        <v/>
      </c>
      <c r="AE7" s="124" t="str">
        <f>'Comp Results'!AE7</f>
        <v/>
      </c>
      <c r="AF7" s="124">
        <f ca="1">IF(OR(AE7="",'Set UP'!$K7&lt;=0),0,(AE7-OFFSET(AD$2,'Set UP'!$K7,0))*OFFSET(AF$2,'Set UP'!$K7,0)+'Set UP'!$R$15)</f>
        <v>0</v>
      </c>
      <c r="AG7" s="200" t="str">
        <f ca="1">IF(AD7="","",IFERROR(AD7&amp;" ( "&amp;INT(AF7)&amp;" )",AD7))</f>
        <v/>
      </c>
      <c r="AH7" s="124" t="str">
        <f ca="1">IF('Set UP'!$K7&lt;=0,"",OFFSET(Obstacle!U7,0,2*'Set UP'!$K7))</f>
        <v/>
      </c>
      <c r="AI7" s="124" t="str">
        <f>'Comp Results'!AI7</f>
        <v/>
      </c>
      <c r="AJ7" s="124">
        <f ca="1">IF(OR(AI7="",'Set UP'!$K7&lt;=0),0,(AI7-OFFSET(AH$2,'Set UP'!$K7,0))*OFFSET(AJ$2,'Set UP'!$K7,0)+'Set UP'!$R$15)</f>
        <v>0</v>
      </c>
      <c r="AK7" s="200" t="str">
        <f ca="1">IF(AH7="","",IFERROR(AH7&amp;" ( "&amp;INT(AJ7)&amp;" )",AH7))</f>
        <v/>
      </c>
      <c r="AL7" s="200" t="str">
        <f ca="1">IF(AND(I7="",M7="",Q7="",U7="",Y7="",AC7="",AG7="",AK7=""),"",(I$3*H7+M$3*L7+AC$3*AB7+Q$3*P7+U$3*T7+Y$3*X7+AG$3*AF7+AK$3*AJ7))</f>
        <v/>
      </c>
      <c r="AM7" s="201" t="str">
        <f>IF('Set UP'!$K7=1,$AL7,"")</f>
        <v/>
      </c>
      <c r="AN7" s="202" t="str">
        <f>IF(AM7="","",RANK(AM7,AM$7:AM$54))</f>
        <v/>
      </c>
      <c r="AO7" s="201" t="str">
        <f>IF('Set UP'!$K7=2,$AL7,"")</f>
        <v/>
      </c>
      <c r="AP7" s="202" t="str">
        <f>IF(AO7="","",RANK(AO7,AO$7:AO$54))</f>
        <v/>
      </c>
      <c r="AR7" s="95" t="str">
        <f>IFERROR(D7 &amp; "(" &amp; INT(AM7) &amp; ")","")</f>
        <v/>
      </c>
      <c r="AS7" s="95" t="str">
        <f>IFERROR(D7 &amp; "(" &amp; INT(AO7 ) &amp; ")","")</f>
        <v/>
      </c>
    </row>
    <row r="8" spans="2:45" x14ac:dyDescent="0.2">
      <c r="B8" s="106">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124" t="str">
        <f ca="1">IF('Set UP'!$K8&lt;=0,"",OFFSET('Wet Incident'!JQ22,0,2*'Set UP'!$K8))</f>
        <v/>
      </c>
      <c r="G8" s="124" t="str">
        <f>'Comp Results'!G8</f>
        <v/>
      </c>
      <c r="H8" s="124">
        <f ca="1">IF(OR(G8="",'Set UP'!$K8&lt;=0),0,(G8-OFFSET(F$2,'Set UP'!$K8,0))*OFFSET(H$2,'Set UP'!$K8,0)+'Set UP'!$R$15)</f>
        <v>0</v>
      </c>
      <c r="I8" s="200" t="str">
        <f t="shared" ref="I8:I9" ca="1" si="0">IF(F8="","",IFERROR(F8&amp;" ( "&amp;INT(H8)&amp;" )",F8))</f>
        <v/>
      </c>
      <c r="J8" s="124" t="str">
        <f ca="1">IF('Set UP'!$K8&lt;=0,"",OFFSET('Dry Incident'!JQ22,0,2*'Set UP'!$K8))</f>
        <v/>
      </c>
      <c r="K8" s="124" t="str">
        <f>'Comp Results'!K8</f>
        <v/>
      </c>
      <c r="L8" s="124">
        <f ca="1">IF(OR(K8="",'Set UP'!$K8&lt;=0),0,(K8-OFFSET(J$2,'Set UP'!$K8,0))*OFFSET(L$2,'Set UP'!$K8,0)+'Set UP'!$R$15)</f>
        <v>0</v>
      </c>
      <c r="M8" s="200" t="str">
        <f t="shared" ref="M8:M9" ca="1" si="1">IF(J8="","",IFERROR(J8&amp;" ( "&amp;INT(L8)&amp;" )",J8))</f>
        <v/>
      </c>
      <c r="N8" s="124" t="str">
        <f ca="1">IF('Set UP'!$K8&lt;=0,"",OFFSET('Extra Incident'!JU22,0,2*'Set UP'!$K8))</f>
        <v/>
      </c>
      <c r="O8" s="124" t="str">
        <f>'Comp Results'!O8</f>
        <v/>
      </c>
      <c r="P8" s="124">
        <f ca="1">IF(OR(O8="",'Set UP'!$K8&lt;=0),0,(O8-OFFSET(N$2,'Set UP'!$K8,0))*OFFSET(P$2,'Set UP'!$K8,0)+'Set UP'!$R$15)</f>
        <v>0</v>
      </c>
      <c r="Q8" s="200" t="str">
        <f t="shared" ref="Q8:Q9" ca="1" si="2">IF(N8="","",IFERROR(N8&amp;" ( "&amp;INT(P8)&amp;" )",N8))</f>
        <v/>
      </c>
      <c r="R8" s="124" t="str">
        <f ca="1">IF('Set UP'!$K8&lt;=0,"",OFFSET(RopeThrow!AB8,0,2*'Set UP'!$K8))</f>
        <v/>
      </c>
      <c r="S8" s="124" t="str">
        <f ca="1">IF('Set UP'!$K8&lt;=0,"",OFFSET(RopeThrow!AK8,0,'Set UP'!$K8))</f>
        <v/>
      </c>
      <c r="T8" s="124">
        <f ca="1">IF(OR(S8="",'Set UP'!$K8&lt;=0),0,(S8-OFFSET(R$2,'Set UP'!$K8,0))*OFFSET(T$2,'Set UP'!$K8,0)+'Set UP'!$R$15)</f>
        <v>0</v>
      </c>
      <c r="U8" s="200" t="str">
        <f t="shared" ref="U8:U9" ca="1" si="3">IF(R8="","",IFERROR(R8&amp;" ( "&amp;INT(T8)&amp;" )",R8))</f>
        <v/>
      </c>
      <c r="V8" s="124" t="str">
        <f ca="1">IF('Set UP'!$K8&lt;=0,"",OFFSET('Swim&amp;Tow'!AB8,0,2*'Set UP'!$K8))</f>
        <v/>
      </c>
      <c r="W8" s="124" t="str">
        <f>'Comp Results'!W8</f>
        <v/>
      </c>
      <c r="X8" s="124">
        <f ca="1">IF(OR(W8="",'Set UP'!$K8&lt;=0),0,(W8-OFFSET(V$2,'Set UP'!$K8,0))*OFFSET(X$2,'Set UP'!$K8,0)+'Set UP'!$R$15)</f>
        <v>0</v>
      </c>
      <c r="Y8" s="200" t="str">
        <f t="shared" ref="Y8:Y9" ca="1" si="4">IF(V8="","",IFERROR(V8&amp;" ( "&amp;INT(X8)&amp;" )",V8))</f>
        <v/>
      </c>
      <c r="Z8" s="124" t="str">
        <f ca="1">IF('Set UP'!$K8&lt;=0,"",OFFSET(Medley!U8,0,2*'Set UP'!$K8))</f>
        <v/>
      </c>
      <c r="AA8" s="124" t="str">
        <f>'Comp Results'!AA8</f>
        <v/>
      </c>
      <c r="AB8" s="124">
        <f ca="1">IF(OR(AA8="",'Set UP'!$K8&lt;=0),0,(AA8-OFFSET(Z$2,'Set UP'!$K8,0))*OFFSET(AB$2,'Set UP'!$K8,0)+'Set UP'!$R$15)</f>
        <v>0</v>
      </c>
      <c r="AC8" s="200" t="str">
        <f t="shared" ref="AC8:AC9" ca="1" si="5">IF(Z8="","",IFERROR(Z8&amp;" ( "&amp;INT(AB8)&amp;" )",Z8))</f>
        <v/>
      </c>
      <c r="AD8" s="124" t="str">
        <f ca="1">IF('Set UP'!$K8&lt;=0,"",OFFSET('Manikin Carry'!U8,0,2*'Set UP'!$K8))</f>
        <v/>
      </c>
      <c r="AE8" s="124" t="str">
        <f>'Comp Results'!AE8</f>
        <v/>
      </c>
      <c r="AF8" s="124">
        <f ca="1">IF(OR(AE8="",'Set UP'!$K8&lt;=0),0,(AE8-OFFSET(AD$2,'Set UP'!$K8,0))*OFFSET(AF$2,'Set UP'!$K8,0)+'Set UP'!$R$15)</f>
        <v>0</v>
      </c>
      <c r="AG8" s="200" t="str">
        <f t="shared" ref="AG8:AG9" ca="1" si="6">IF(AD8="","",IFERROR(AD8&amp;" ( "&amp;INT(AF8)&amp;" )",AD8))</f>
        <v/>
      </c>
      <c r="AH8" s="124" t="str">
        <f ca="1">IF('Set UP'!$K8&lt;=0,"",OFFSET(Obstacle!U8,0,2*'Set UP'!$K8))</f>
        <v/>
      </c>
      <c r="AI8" s="124" t="str">
        <f>'Comp Results'!AI8</f>
        <v/>
      </c>
      <c r="AJ8" s="124">
        <f ca="1">IF(OR(AI8="",'Set UP'!$K8&lt;=0),0,(AI8-OFFSET(AH$2,'Set UP'!$K8,0))*OFFSET(AJ$2,'Set UP'!$K8,0)+'Set UP'!$R$15)</f>
        <v>0</v>
      </c>
      <c r="AK8" s="200" t="str">
        <f t="shared" ref="AK8:AK9" ca="1" si="7">IF(AH8="","",IFERROR(AH8&amp;" ( "&amp;INT(AJ8)&amp;" )",AH8))</f>
        <v/>
      </c>
      <c r="AL8" s="200" t="str">
        <f t="shared" ref="AL8:AL9" ca="1" si="8">IF(AND(I8="",M8="",Q8="",U8="",Y8="",AC8="",AG8="",AK8=""),"",(I$3*H8+M$3*L8+AC$3*AB8+Q$3*P8+U$3*T8+Y$3*X8+AG$3*AF8+AK$3*AJ8))</f>
        <v/>
      </c>
      <c r="AM8" s="201" t="str">
        <f>IF('Set UP'!$K8=1,$AL8,"")</f>
        <v/>
      </c>
      <c r="AN8" s="202" t="str">
        <f t="shared" ref="AN8:AN54" si="9">IF(AM8="","",RANK(AM8,AM$7:AM$54))</f>
        <v/>
      </c>
      <c r="AO8" s="201" t="str">
        <f>IF('Set UP'!$K8=2,$AL8,"")</f>
        <v/>
      </c>
      <c r="AP8" s="202" t="str">
        <f t="shared" ref="AP8:AP54" si="10">IF(AO8="","",RANK(AO8,AO$7:AO$54))</f>
        <v/>
      </c>
      <c r="AR8" s="95" t="str">
        <f t="shared" ref="AR8:AR9" si="11">IFERROR(D8 &amp; "(" &amp; INT(AM8) &amp; ")","")</f>
        <v/>
      </c>
      <c r="AS8" s="95" t="str">
        <f t="shared" ref="AS8:AS9" si="12">IFERROR(D8 &amp; "(" &amp; INT(AO8 ) &amp; ")","")</f>
        <v/>
      </c>
    </row>
    <row r="9" spans="2:45" x14ac:dyDescent="0.2">
      <c r="B9" s="106">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124" t="str">
        <f ca="1">IF('Set UP'!$K9&lt;=0,"",OFFSET('Wet Incident'!JQ23,0,2*'Set UP'!$K9))</f>
        <v/>
      </c>
      <c r="G9" s="124" t="str">
        <f>'Comp Results'!G9</f>
        <v/>
      </c>
      <c r="H9" s="124">
        <f ca="1">IF(OR(G9="",'Set UP'!$K9&lt;=0),0,(G9-OFFSET(F$2,'Set UP'!$K9,0))*OFFSET(H$2,'Set UP'!$K9,0)+'Set UP'!$R$15)</f>
        <v>0</v>
      </c>
      <c r="I9" s="200" t="str">
        <f t="shared" ca="1" si="0"/>
        <v/>
      </c>
      <c r="J9" s="124" t="str">
        <f ca="1">IF('Set UP'!$K9&lt;=0,"",OFFSET('Dry Incident'!JQ23,0,2*'Set UP'!$K9))</f>
        <v/>
      </c>
      <c r="K9" s="124" t="str">
        <f>'Comp Results'!K9</f>
        <v/>
      </c>
      <c r="L9" s="124">
        <f ca="1">IF(OR(K9="",'Set UP'!$K9&lt;=0),0,(K9-OFFSET(J$2,'Set UP'!$K9,0))*OFFSET(L$2,'Set UP'!$K9,0)+'Set UP'!$R$15)</f>
        <v>0</v>
      </c>
      <c r="M9" s="200" t="str">
        <f t="shared" ca="1" si="1"/>
        <v/>
      </c>
      <c r="N9" s="124" t="str">
        <f ca="1">IF('Set UP'!$K9&lt;=0,"",OFFSET('Extra Incident'!JU23,0,2*'Set UP'!$K9))</f>
        <v/>
      </c>
      <c r="O9" s="124" t="str">
        <f>'Comp Results'!O9</f>
        <v/>
      </c>
      <c r="P9" s="124">
        <f ca="1">IF(OR(O9="",'Set UP'!$K9&lt;=0),0,(O9-OFFSET(N$2,'Set UP'!$K9,0))*OFFSET(P$2,'Set UP'!$K9,0)+'Set UP'!$R$15)</f>
        <v>0</v>
      </c>
      <c r="Q9" s="200" t="str">
        <f t="shared" ca="1" si="2"/>
        <v/>
      </c>
      <c r="R9" s="124" t="str">
        <f ca="1">IF('Set UP'!$K9&lt;=0,"",OFFSET(RopeThrow!AB9,0,2*'Set UP'!$K9))</f>
        <v/>
      </c>
      <c r="S9" s="124" t="str">
        <f ca="1">IF('Set UP'!$K9&lt;=0,"",OFFSET(RopeThrow!AK9,0,'Set UP'!$K9))</f>
        <v/>
      </c>
      <c r="T9" s="124">
        <f ca="1">IF(OR(S9="",'Set UP'!$K9&lt;=0),0,(S9-OFFSET(R$2,'Set UP'!$K9,0))*OFFSET(T$2,'Set UP'!$K9,0)+'Set UP'!$R$15)</f>
        <v>0</v>
      </c>
      <c r="U9" s="200" t="str">
        <f t="shared" ca="1" si="3"/>
        <v/>
      </c>
      <c r="V9" s="124" t="str">
        <f ca="1">IF('Set UP'!$K9&lt;=0,"",OFFSET('Swim&amp;Tow'!AB9,0,2*'Set UP'!$K9))</f>
        <v/>
      </c>
      <c r="W9" s="124" t="str">
        <f>'Comp Results'!W9</f>
        <v/>
      </c>
      <c r="X9" s="124">
        <f ca="1">IF(OR(W9="",'Set UP'!$K9&lt;=0),0,(W9-OFFSET(V$2,'Set UP'!$K9,0))*OFFSET(X$2,'Set UP'!$K9,0)+'Set UP'!$R$15)</f>
        <v>0</v>
      </c>
      <c r="Y9" s="200" t="str">
        <f t="shared" ca="1" si="4"/>
        <v/>
      </c>
      <c r="Z9" s="124" t="str">
        <f ca="1">IF('Set UP'!$K9&lt;=0,"",OFFSET(Medley!U9,0,2*'Set UP'!$K9))</f>
        <v/>
      </c>
      <c r="AA9" s="124" t="str">
        <f>'Comp Results'!AA9</f>
        <v/>
      </c>
      <c r="AB9" s="124">
        <f ca="1">IF(OR(AA9="",'Set UP'!$K9&lt;=0),0,(AA9-OFFSET(Z$2,'Set UP'!$K9,0))*OFFSET(AB$2,'Set UP'!$K9,0)+'Set UP'!$R$15)</f>
        <v>0</v>
      </c>
      <c r="AC9" s="200" t="str">
        <f t="shared" ca="1" si="5"/>
        <v/>
      </c>
      <c r="AD9" s="124" t="str">
        <f ca="1">IF('Set UP'!$K9&lt;=0,"",OFFSET('Manikin Carry'!U9,0,2*'Set UP'!$K9))</f>
        <v/>
      </c>
      <c r="AE9" s="124" t="str">
        <f>'Comp Results'!AE9</f>
        <v/>
      </c>
      <c r="AF9" s="124">
        <f ca="1">IF(OR(AE9="",'Set UP'!$K9&lt;=0),0,(AE9-OFFSET(AD$2,'Set UP'!$K9,0))*OFFSET(AF$2,'Set UP'!$K9,0)+'Set UP'!$R$15)</f>
        <v>0</v>
      </c>
      <c r="AG9" s="200" t="str">
        <f t="shared" ca="1" si="6"/>
        <v/>
      </c>
      <c r="AH9" s="124" t="str">
        <f ca="1">IF('Set UP'!$K9&lt;=0,"",OFFSET(Obstacle!U9,0,2*'Set UP'!$K9))</f>
        <v/>
      </c>
      <c r="AI9" s="124" t="str">
        <f>'Comp Results'!AI9</f>
        <v/>
      </c>
      <c r="AJ9" s="124">
        <f ca="1">IF(OR(AI9="",'Set UP'!$K9&lt;=0),0,(AI9-OFFSET(AH$2,'Set UP'!$K9,0))*OFFSET(AJ$2,'Set UP'!$K9,0)+'Set UP'!$R$15)</f>
        <v>0</v>
      </c>
      <c r="AK9" s="200" t="str">
        <f t="shared" ca="1" si="7"/>
        <v/>
      </c>
      <c r="AL9" s="200" t="str">
        <f t="shared" ca="1" si="8"/>
        <v/>
      </c>
      <c r="AM9" s="201" t="str">
        <f>IF('Set UP'!$K9=1,$AL9,"")</f>
        <v/>
      </c>
      <c r="AN9" s="202" t="str">
        <f t="shared" si="9"/>
        <v/>
      </c>
      <c r="AO9" s="201" t="str">
        <f>IF('Set UP'!$K9=2,$AL9,"")</f>
        <v/>
      </c>
      <c r="AP9" s="202" t="str">
        <f t="shared" si="10"/>
        <v/>
      </c>
      <c r="AR9" s="95" t="str">
        <f t="shared" si="11"/>
        <v/>
      </c>
      <c r="AS9" s="95" t="str">
        <f t="shared" si="12"/>
        <v/>
      </c>
    </row>
    <row r="10" spans="2:45" x14ac:dyDescent="0.2">
      <c r="B10" s="106">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124" t="str">
        <f ca="1">IF('Set UP'!$K10&lt;=0,"",OFFSET('Wet Incident'!JQ24,0,2*'Set UP'!$K10))</f>
        <v/>
      </c>
      <c r="G10" s="124" t="str">
        <f>'Comp Results'!G10</f>
        <v/>
      </c>
      <c r="H10" s="124">
        <f ca="1">IF(OR(G10="",'Set UP'!$K10&lt;=0),0,(G10-OFFSET(F$2,'Set UP'!$K10,0))*OFFSET(H$2,'Set UP'!$K10,0)+'Set UP'!$R$15)</f>
        <v>0</v>
      </c>
      <c r="I10" s="200" t="str">
        <f t="shared" ref="I10:I54" ca="1" si="13">IF(F10="","",IFERROR(F10&amp;" ( "&amp;INT(H10)&amp;" )",F10))</f>
        <v/>
      </c>
      <c r="J10" s="124" t="str">
        <f ca="1">IF('Set UP'!$K10&lt;=0,"",OFFSET('Dry Incident'!JQ24,0,2*'Set UP'!$K10))</f>
        <v/>
      </c>
      <c r="K10" s="124" t="str">
        <f>'Comp Results'!K10</f>
        <v/>
      </c>
      <c r="L10" s="124">
        <f ca="1">IF(OR(K10="",'Set UP'!$K10&lt;=0),0,(K10-OFFSET(J$2,'Set UP'!$K10,0))*OFFSET(L$2,'Set UP'!$K10,0)+'Set UP'!$R$15)</f>
        <v>0</v>
      </c>
      <c r="M10" s="200" t="str">
        <f t="shared" ref="M10:M54" ca="1" si="14">IF(J10="","",IFERROR(J10&amp;" ( "&amp;INT(L10)&amp;" )",J10))</f>
        <v/>
      </c>
      <c r="N10" s="124" t="str">
        <f ca="1">IF('Set UP'!$K10&lt;=0,"",OFFSET('Extra Incident'!JU24,0,2*'Set UP'!$K10))</f>
        <v/>
      </c>
      <c r="O10" s="124" t="str">
        <f>'Comp Results'!O10</f>
        <v/>
      </c>
      <c r="P10" s="124">
        <f ca="1">IF(OR(O10="",'Set UP'!$K10&lt;=0),0,(O10-OFFSET(N$2,'Set UP'!$K10,0))*OFFSET(P$2,'Set UP'!$K10,0)+'Set UP'!$R$15)</f>
        <v>0</v>
      </c>
      <c r="Q10" s="200" t="str">
        <f t="shared" ref="Q10:Q54" ca="1" si="15">IF(N10="","",IFERROR(N10&amp;" ( "&amp;INT(P10)&amp;" )",N10))</f>
        <v/>
      </c>
      <c r="R10" s="124" t="str">
        <f ca="1">IF('Set UP'!$K10&lt;=0,"",OFFSET(RopeThrow!AB10,0,2*'Set UP'!$K10))</f>
        <v/>
      </c>
      <c r="S10" s="124" t="str">
        <f ca="1">IF('Set UP'!$K10&lt;=0,"",OFFSET(RopeThrow!AK10,0,'Set UP'!$K10))</f>
        <v/>
      </c>
      <c r="T10" s="124">
        <f ca="1">IF(OR(S10="",'Set UP'!$K10&lt;=0),0,(S10-OFFSET(R$2,'Set UP'!$K10,0))*OFFSET(T$2,'Set UP'!$K10,0)+'Set UP'!$R$15)</f>
        <v>0</v>
      </c>
      <c r="U10" s="200" t="str">
        <f t="shared" ref="U10:U54" ca="1" si="16">IF(R10="","",IFERROR(R10&amp;" ( "&amp;INT(T10)&amp;" )",R10))</f>
        <v/>
      </c>
      <c r="V10" s="124" t="str">
        <f ca="1">IF('Set UP'!$K10&lt;=0,"",OFFSET('Swim&amp;Tow'!AB10,0,2*'Set UP'!$K10))</f>
        <v/>
      </c>
      <c r="W10" s="124" t="str">
        <f>'Comp Results'!W10</f>
        <v/>
      </c>
      <c r="X10" s="124">
        <f ca="1">IF(OR(W10="",'Set UP'!$K10&lt;=0),0,(W10-OFFSET(V$2,'Set UP'!$K10,0))*OFFSET(X$2,'Set UP'!$K10,0)+'Set UP'!$R$15)</f>
        <v>0</v>
      </c>
      <c r="Y10" s="200" t="str">
        <f t="shared" ref="Y10:Y54" ca="1" si="17">IF(V10="","",IFERROR(V10&amp;" ( "&amp;INT(X10)&amp;" )",V10))</f>
        <v/>
      </c>
      <c r="Z10" s="124" t="str">
        <f ca="1">IF('Set UP'!$K10&lt;=0,"",OFFSET(Medley!U10,0,2*'Set UP'!$K10))</f>
        <v/>
      </c>
      <c r="AA10" s="124" t="str">
        <f>'Comp Results'!AA10</f>
        <v/>
      </c>
      <c r="AB10" s="124">
        <f ca="1">IF(OR(AA10="",'Set UP'!$K10&lt;=0),0,(AA10-OFFSET(Z$2,'Set UP'!$K10,0))*OFFSET(AB$2,'Set UP'!$K10,0)+'Set UP'!$R$15)</f>
        <v>0</v>
      </c>
      <c r="AC10" s="200" t="str">
        <f t="shared" ref="AC10:AC54" ca="1" si="18">IF(Z10="","",IFERROR(Z10&amp;" ( "&amp;INT(AB10)&amp;" )",Z10))</f>
        <v/>
      </c>
      <c r="AD10" s="124" t="str">
        <f ca="1">IF('Set UP'!$K10&lt;=0,"",OFFSET('Manikin Carry'!U10,0,2*'Set UP'!$K10))</f>
        <v/>
      </c>
      <c r="AE10" s="124" t="str">
        <f>'Comp Results'!AE10</f>
        <v/>
      </c>
      <c r="AF10" s="124">
        <f ca="1">IF(OR(AE10="",'Set UP'!$K10&lt;=0),0,(AE10-OFFSET(AD$2,'Set UP'!$K10,0))*OFFSET(AF$2,'Set UP'!$K10,0)+'Set UP'!$R$15)</f>
        <v>0</v>
      </c>
      <c r="AG10" s="200" t="str">
        <f t="shared" ref="AG10:AG54" ca="1" si="19">IF(AD10="","",IFERROR(AD10&amp;" ( "&amp;INT(AF10)&amp;" )",AD10))</f>
        <v/>
      </c>
      <c r="AH10" s="124" t="str">
        <f ca="1">IF('Set UP'!$K10&lt;=0,"",OFFSET(Obstacle!U10,0,2*'Set UP'!$K10))</f>
        <v/>
      </c>
      <c r="AI10" s="124" t="str">
        <f>'Comp Results'!AI10</f>
        <v/>
      </c>
      <c r="AJ10" s="124">
        <f ca="1">IF(OR(AI10="",'Set UP'!$K10&lt;=0),0,(AI10-OFFSET(AH$2,'Set UP'!$K10,0))*OFFSET(AJ$2,'Set UP'!$K10,0)+'Set UP'!$R$15)</f>
        <v>0</v>
      </c>
      <c r="AK10" s="200" t="str">
        <f t="shared" ref="AK10:AK54" ca="1" si="20">IF(AH10="","",IFERROR(AH10&amp;" ( "&amp;INT(AJ10)&amp;" )",AH10))</f>
        <v/>
      </c>
      <c r="AL10" s="200" t="str">
        <f t="shared" ref="AL10:AL54" ca="1" si="21">IF(AND(I10="",M10="",Q10="",U10="",Y10="",AC10="",AG10="",AK10=""),"",(I$3*H10+M$3*L10+AC$3*AB10+Q$3*P10+U$3*T10+Y$3*X10+AG$3*AF10+AK$3*AJ10))</f>
        <v/>
      </c>
      <c r="AM10" s="201" t="str">
        <f>IF('Set UP'!$K10=1,$AL10,"")</f>
        <v/>
      </c>
      <c r="AN10" s="202" t="str">
        <f t="shared" si="9"/>
        <v/>
      </c>
      <c r="AO10" s="201" t="str">
        <f>IF('Set UP'!$K10=2,$AL10,"")</f>
        <v/>
      </c>
      <c r="AP10" s="202" t="str">
        <f t="shared" si="10"/>
        <v/>
      </c>
      <c r="AR10" s="95" t="str">
        <f t="shared" ref="AR10:AR54" si="22">IFERROR(D10 &amp; "(" &amp; INT(AM10) &amp; ")","")</f>
        <v/>
      </c>
      <c r="AS10" s="95" t="str">
        <f t="shared" ref="AS10:AS54" si="23">IFERROR(D10 &amp; "(" &amp; INT(AO10 ) &amp; ")","")</f>
        <v/>
      </c>
    </row>
    <row r="11" spans="2:45" x14ac:dyDescent="0.2">
      <c r="B11" s="106">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124" t="str">
        <f ca="1">IF('Set UP'!$K11&lt;=0,"",OFFSET('Wet Incident'!JQ25,0,2*'Set UP'!$K11))</f>
        <v/>
      </c>
      <c r="G11" s="124" t="str">
        <f>'Comp Results'!G11</f>
        <v/>
      </c>
      <c r="H11" s="124">
        <f ca="1">IF(OR(G11="",'Set UP'!$K11&lt;=0),0,(G11-OFFSET(F$2,'Set UP'!$K11,0))*OFFSET(H$2,'Set UP'!$K11,0)+'Set UP'!$R$15)</f>
        <v>0</v>
      </c>
      <c r="I11" s="200" t="str">
        <f t="shared" ca="1" si="13"/>
        <v/>
      </c>
      <c r="J11" s="124" t="str">
        <f ca="1">IF('Set UP'!$K11&lt;=0,"",OFFSET('Dry Incident'!JQ25,0,2*'Set UP'!$K11))</f>
        <v/>
      </c>
      <c r="K11" s="124" t="str">
        <f>'Comp Results'!K11</f>
        <v/>
      </c>
      <c r="L11" s="124">
        <f ca="1">IF(OR(K11="",'Set UP'!$K11&lt;=0),0,(K11-OFFSET(J$2,'Set UP'!$K11,0))*OFFSET(L$2,'Set UP'!$K11,0)+'Set UP'!$R$15)</f>
        <v>0</v>
      </c>
      <c r="M11" s="200" t="str">
        <f t="shared" ca="1" si="14"/>
        <v/>
      </c>
      <c r="N11" s="124" t="str">
        <f ca="1">IF('Set UP'!$K11&lt;=0,"",OFFSET('Extra Incident'!JU25,0,2*'Set UP'!$K11))</f>
        <v/>
      </c>
      <c r="O11" s="124" t="str">
        <f>'Comp Results'!O11</f>
        <v/>
      </c>
      <c r="P11" s="124">
        <f ca="1">IF(OR(O11="",'Set UP'!$K11&lt;=0),0,(O11-OFFSET(N$2,'Set UP'!$K11,0))*OFFSET(P$2,'Set UP'!$K11,0)+'Set UP'!$R$15)</f>
        <v>0</v>
      </c>
      <c r="Q11" s="200" t="str">
        <f t="shared" ca="1" si="15"/>
        <v/>
      </c>
      <c r="R11" s="124" t="str">
        <f ca="1">IF('Set UP'!$K11&lt;=0,"",OFFSET(RopeThrow!AB11,0,2*'Set UP'!$K11))</f>
        <v/>
      </c>
      <c r="S11" s="124" t="str">
        <f ca="1">IF('Set UP'!$K11&lt;=0,"",OFFSET(RopeThrow!AK11,0,'Set UP'!$K11))</f>
        <v/>
      </c>
      <c r="T11" s="124">
        <f ca="1">IF(OR(S11="",'Set UP'!$K11&lt;=0),0,(S11-OFFSET(R$2,'Set UP'!$K11,0))*OFFSET(T$2,'Set UP'!$K11,0)+'Set UP'!$R$15)</f>
        <v>0</v>
      </c>
      <c r="U11" s="200" t="str">
        <f t="shared" ca="1" si="16"/>
        <v/>
      </c>
      <c r="V11" s="124" t="str">
        <f ca="1">IF('Set UP'!$K11&lt;=0,"",OFFSET('Swim&amp;Tow'!AB11,0,2*'Set UP'!$K11))</f>
        <v/>
      </c>
      <c r="W11" s="124" t="str">
        <f>'Comp Results'!W11</f>
        <v/>
      </c>
      <c r="X11" s="124">
        <f ca="1">IF(OR(W11="",'Set UP'!$K11&lt;=0),0,(W11-OFFSET(V$2,'Set UP'!$K11,0))*OFFSET(X$2,'Set UP'!$K11,0)+'Set UP'!$R$15)</f>
        <v>0</v>
      </c>
      <c r="Y11" s="200" t="str">
        <f t="shared" ca="1" si="17"/>
        <v/>
      </c>
      <c r="Z11" s="124" t="str">
        <f ca="1">IF('Set UP'!$K11&lt;=0,"",OFFSET(Medley!U11,0,2*'Set UP'!$K11))</f>
        <v/>
      </c>
      <c r="AA11" s="124" t="str">
        <f>'Comp Results'!AA11</f>
        <v/>
      </c>
      <c r="AB11" s="124">
        <f ca="1">IF(OR(AA11="",'Set UP'!$K11&lt;=0),0,(AA11-OFFSET(Z$2,'Set UP'!$K11,0))*OFFSET(AB$2,'Set UP'!$K11,0)+'Set UP'!$R$15)</f>
        <v>0</v>
      </c>
      <c r="AC11" s="200" t="str">
        <f t="shared" ca="1" si="18"/>
        <v/>
      </c>
      <c r="AD11" s="124" t="str">
        <f ca="1">IF('Set UP'!$K11&lt;=0,"",OFFSET('Manikin Carry'!U11,0,2*'Set UP'!$K11))</f>
        <v/>
      </c>
      <c r="AE11" s="124" t="str">
        <f>'Comp Results'!AE11</f>
        <v/>
      </c>
      <c r="AF11" s="124">
        <f ca="1">IF(OR(AE11="",'Set UP'!$K11&lt;=0),0,(AE11-OFFSET(AD$2,'Set UP'!$K11,0))*OFFSET(AF$2,'Set UP'!$K11,0)+'Set UP'!$R$15)</f>
        <v>0</v>
      </c>
      <c r="AG11" s="200" t="str">
        <f t="shared" ca="1" si="19"/>
        <v/>
      </c>
      <c r="AH11" s="124" t="str">
        <f ca="1">IF('Set UP'!$K11&lt;=0,"",OFFSET(Obstacle!U11,0,2*'Set UP'!$K11))</f>
        <v/>
      </c>
      <c r="AI11" s="124" t="str">
        <f>'Comp Results'!AI11</f>
        <v/>
      </c>
      <c r="AJ11" s="124">
        <f ca="1">IF(OR(AI11="",'Set UP'!$K11&lt;=0),0,(AI11-OFFSET(AH$2,'Set UP'!$K11,0))*OFFSET(AJ$2,'Set UP'!$K11,0)+'Set UP'!$R$15)</f>
        <v>0</v>
      </c>
      <c r="AK11" s="200" t="str">
        <f t="shared" ca="1" si="20"/>
        <v/>
      </c>
      <c r="AL11" s="200" t="str">
        <f t="shared" ca="1" si="21"/>
        <v/>
      </c>
      <c r="AM11" s="201" t="str">
        <f>IF('Set UP'!$K11=1,$AL11,"")</f>
        <v/>
      </c>
      <c r="AN11" s="202" t="str">
        <f t="shared" si="9"/>
        <v/>
      </c>
      <c r="AO11" s="201" t="str">
        <f>IF('Set UP'!$K11=2,$AL11,"")</f>
        <v/>
      </c>
      <c r="AP11" s="202" t="str">
        <f t="shared" si="10"/>
        <v/>
      </c>
      <c r="AR11" s="95" t="str">
        <f t="shared" si="22"/>
        <v/>
      </c>
      <c r="AS11" s="95" t="str">
        <f t="shared" si="23"/>
        <v/>
      </c>
    </row>
    <row r="12" spans="2:45" x14ac:dyDescent="0.2">
      <c r="B12" s="106">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124" t="str">
        <f ca="1">IF('Set UP'!$K12&lt;=0,"",OFFSET('Wet Incident'!JQ26,0,2*'Set UP'!$K12))</f>
        <v/>
      </c>
      <c r="G12" s="124" t="str">
        <f>'Comp Results'!G12</f>
        <v/>
      </c>
      <c r="H12" s="124">
        <f ca="1">IF(OR(G12="",'Set UP'!$K12&lt;=0),0,(G12-OFFSET(F$2,'Set UP'!$K12,0))*OFFSET(H$2,'Set UP'!$K12,0)+'Set UP'!$R$15)</f>
        <v>0</v>
      </c>
      <c r="I12" s="200" t="str">
        <f t="shared" ca="1" si="13"/>
        <v/>
      </c>
      <c r="J12" s="124" t="str">
        <f ca="1">IF('Set UP'!$K12&lt;=0,"",OFFSET('Dry Incident'!JQ26,0,2*'Set UP'!$K12))</f>
        <v/>
      </c>
      <c r="K12" s="124" t="str">
        <f>'Comp Results'!K12</f>
        <v/>
      </c>
      <c r="L12" s="124">
        <f ca="1">IF(OR(K12="",'Set UP'!$K12&lt;=0),0,(K12-OFFSET(J$2,'Set UP'!$K12,0))*OFFSET(L$2,'Set UP'!$K12,0)+'Set UP'!$R$15)</f>
        <v>0</v>
      </c>
      <c r="M12" s="200" t="str">
        <f t="shared" ca="1" si="14"/>
        <v/>
      </c>
      <c r="N12" s="124" t="str">
        <f ca="1">IF('Set UP'!$K12&lt;=0,"",OFFSET('Extra Incident'!JU26,0,2*'Set UP'!$K12))</f>
        <v/>
      </c>
      <c r="O12" s="124" t="str">
        <f>'Comp Results'!O12</f>
        <v/>
      </c>
      <c r="P12" s="124">
        <f ca="1">IF(OR(O12="",'Set UP'!$K12&lt;=0),0,(O12-OFFSET(N$2,'Set UP'!$K12,0))*OFFSET(P$2,'Set UP'!$K12,0)+'Set UP'!$R$15)</f>
        <v>0</v>
      </c>
      <c r="Q12" s="200" t="str">
        <f t="shared" ca="1" si="15"/>
        <v/>
      </c>
      <c r="R12" s="124" t="str">
        <f ca="1">IF('Set UP'!$K12&lt;=0,"",OFFSET(RopeThrow!AB12,0,2*'Set UP'!$K12))</f>
        <v/>
      </c>
      <c r="S12" s="124" t="str">
        <f ca="1">IF('Set UP'!$K12&lt;=0,"",OFFSET(RopeThrow!AK12,0,'Set UP'!$K12))</f>
        <v/>
      </c>
      <c r="T12" s="124">
        <f ca="1">IF(OR(S12="",'Set UP'!$K12&lt;=0),0,(S12-OFFSET(R$2,'Set UP'!$K12,0))*OFFSET(T$2,'Set UP'!$K12,0)+'Set UP'!$R$15)</f>
        <v>0</v>
      </c>
      <c r="U12" s="200" t="str">
        <f t="shared" ca="1" si="16"/>
        <v/>
      </c>
      <c r="V12" s="124" t="str">
        <f ca="1">IF('Set UP'!$K12&lt;=0,"",OFFSET('Swim&amp;Tow'!AB12,0,2*'Set UP'!$K12))</f>
        <v/>
      </c>
      <c r="W12" s="124" t="str">
        <f>'Comp Results'!W12</f>
        <v/>
      </c>
      <c r="X12" s="124">
        <f ca="1">IF(OR(W12="",'Set UP'!$K12&lt;=0),0,(W12-OFFSET(V$2,'Set UP'!$K12,0))*OFFSET(X$2,'Set UP'!$K12,0)+'Set UP'!$R$15)</f>
        <v>0</v>
      </c>
      <c r="Y12" s="200" t="str">
        <f t="shared" ca="1" si="17"/>
        <v/>
      </c>
      <c r="Z12" s="124" t="str">
        <f ca="1">IF('Set UP'!$K12&lt;=0,"",OFFSET(Medley!U12,0,2*'Set UP'!$K12))</f>
        <v/>
      </c>
      <c r="AA12" s="124" t="str">
        <f>'Comp Results'!AA12</f>
        <v/>
      </c>
      <c r="AB12" s="124">
        <f ca="1">IF(OR(AA12="",'Set UP'!$K12&lt;=0),0,(AA12-OFFSET(Z$2,'Set UP'!$K12,0))*OFFSET(AB$2,'Set UP'!$K12,0)+'Set UP'!$R$15)</f>
        <v>0</v>
      </c>
      <c r="AC12" s="200" t="str">
        <f t="shared" ca="1" si="18"/>
        <v/>
      </c>
      <c r="AD12" s="124" t="str">
        <f ca="1">IF('Set UP'!$K12&lt;=0,"",OFFSET('Manikin Carry'!U12,0,2*'Set UP'!$K12))</f>
        <v/>
      </c>
      <c r="AE12" s="124" t="str">
        <f>'Comp Results'!AE12</f>
        <v/>
      </c>
      <c r="AF12" s="124">
        <f ca="1">IF(OR(AE12="",'Set UP'!$K12&lt;=0),0,(AE12-OFFSET(AD$2,'Set UP'!$K12,0))*OFFSET(AF$2,'Set UP'!$K12,0)+'Set UP'!$R$15)</f>
        <v>0</v>
      </c>
      <c r="AG12" s="200" t="str">
        <f t="shared" ca="1" si="19"/>
        <v/>
      </c>
      <c r="AH12" s="124" t="str">
        <f ca="1">IF('Set UP'!$K12&lt;=0,"",OFFSET(Obstacle!U12,0,2*'Set UP'!$K12))</f>
        <v/>
      </c>
      <c r="AI12" s="124" t="str">
        <f>'Comp Results'!AI12</f>
        <v/>
      </c>
      <c r="AJ12" s="124">
        <f ca="1">IF(OR(AI12="",'Set UP'!$K12&lt;=0),0,(AI12-OFFSET(AH$2,'Set UP'!$K12,0))*OFFSET(AJ$2,'Set UP'!$K12,0)+'Set UP'!$R$15)</f>
        <v>0</v>
      </c>
      <c r="AK12" s="200" t="str">
        <f t="shared" ca="1" si="20"/>
        <v/>
      </c>
      <c r="AL12" s="200" t="str">
        <f t="shared" ca="1" si="21"/>
        <v/>
      </c>
      <c r="AM12" s="201" t="str">
        <f>IF('Set UP'!$K12=1,$AL12,"")</f>
        <v/>
      </c>
      <c r="AN12" s="202" t="str">
        <f t="shared" si="9"/>
        <v/>
      </c>
      <c r="AO12" s="201" t="str">
        <f>IF('Set UP'!$K12=2,$AL12,"")</f>
        <v/>
      </c>
      <c r="AP12" s="202" t="str">
        <f t="shared" si="10"/>
        <v/>
      </c>
      <c r="AR12" s="95" t="str">
        <f t="shared" si="22"/>
        <v/>
      </c>
      <c r="AS12" s="95" t="str">
        <f t="shared" si="23"/>
        <v/>
      </c>
    </row>
    <row r="13" spans="2:45" x14ac:dyDescent="0.2">
      <c r="B13" s="106">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124" t="str">
        <f ca="1">IF('Set UP'!$K13&lt;=0,"",OFFSET('Wet Incident'!JQ27,0,2*'Set UP'!$K13))</f>
        <v/>
      </c>
      <c r="G13" s="124" t="str">
        <f>'Comp Results'!G13</f>
        <v/>
      </c>
      <c r="H13" s="124">
        <f ca="1">IF(OR(G13="",'Set UP'!$K13&lt;=0),0,(G13-OFFSET(F$2,'Set UP'!$K13,0))*OFFSET(H$2,'Set UP'!$K13,0)+'Set UP'!$R$15)</f>
        <v>0</v>
      </c>
      <c r="I13" s="200" t="str">
        <f t="shared" ca="1" si="13"/>
        <v/>
      </c>
      <c r="J13" s="124" t="str">
        <f ca="1">IF('Set UP'!$K13&lt;=0,"",OFFSET('Dry Incident'!JQ27,0,2*'Set UP'!$K13))</f>
        <v/>
      </c>
      <c r="K13" s="124" t="str">
        <f>'Comp Results'!K13</f>
        <v/>
      </c>
      <c r="L13" s="124">
        <f ca="1">IF(OR(K13="",'Set UP'!$K13&lt;=0),0,(K13-OFFSET(J$2,'Set UP'!$K13,0))*OFFSET(L$2,'Set UP'!$K13,0)+'Set UP'!$R$15)</f>
        <v>0</v>
      </c>
      <c r="M13" s="200" t="str">
        <f t="shared" ca="1" si="14"/>
        <v/>
      </c>
      <c r="N13" s="124" t="str">
        <f ca="1">IF('Set UP'!$K13&lt;=0,"",OFFSET('Extra Incident'!JU27,0,2*'Set UP'!$K13))</f>
        <v/>
      </c>
      <c r="O13" s="124" t="str">
        <f>'Comp Results'!O13</f>
        <v/>
      </c>
      <c r="P13" s="124">
        <f ca="1">IF(OR(O13="",'Set UP'!$K13&lt;=0),0,(O13-OFFSET(N$2,'Set UP'!$K13,0))*OFFSET(P$2,'Set UP'!$K13,0)+'Set UP'!$R$15)</f>
        <v>0</v>
      </c>
      <c r="Q13" s="200" t="str">
        <f t="shared" ca="1" si="15"/>
        <v/>
      </c>
      <c r="R13" s="124" t="str">
        <f ca="1">IF('Set UP'!$K13&lt;=0,"",OFFSET(RopeThrow!AB13,0,2*'Set UP'!$K13))</f>
        <v/>
      </c>
      <c r="S13" s="124" t="str">
        <f ca="1">IF('Set UP'!$K13&lt;=0,"",OFFSET(RopeThrow!AK13,0,'Set UP'!$K13))</f>
        <v/>
      </c>
      <c r="T13" s="124">
        <f ca="1">IF(OR(S13="",'Set UP'!$K13&lt;=0),0,(S13-OFFSET(R$2,'Set UP'!$K13,0))*OFFSET(T$2,'Set UP'!$K13,0)+'Set UP'!$R$15)</f>
        <v>0</v>
      </c>
      <c r="U13" s="200" t="str">
        <f t="shared" ca="1" si="16"/>
        <v/>
      </c>
      <c r="V13" s="124" t="str">
        <f ca="1">IF('Set UP'!$K13&lt;=0,"",OFFSET('Swim&amp;Tow'!AB13,0,2*'Set UP'!$K13))</f>
        <v/>
      </c>
      <c r="W13" s="124" t="str">
        <f>'Comp Results'!W13</f>
        <v/>
      </c>
      <c r="X13" s="124">
        <f ca="1">IF(OR(W13="",'Set UP'!$K13&lt;=0),0,(W13-OFFSET(V$2,'Set UP'!$K13,0))*OFFSET(X$2,'Set UP'!$K13,0)+'Set UP'!$R$15)</f>
        <v>0</v>
      </c>
      <c r="Y13" s="200" t="str">
        <f t="shared" ca="1" si="17"/>
        <v/>
      </c>
      <c r="Z13" s="124" t="str">
        <f ca="1">IF('Set UP'!$K13&lt;=0,"",OFFSET(Medley!U13,0,2*'Set UP'!$K13))</f>
        <v/>
      </c>
      <c r="AA13" s="124" t="str">
        <f>'Comp Results'!AA13</f>
        <v/>
      </c>
      <c r="AB13" s="124">
        <f ca="1">IF(OR(AA13="",'Set UP'!$K13&lt;=0),0,(AA13-OFFSET(Z$2,'Set UP'!$K13,0))*OFFSET(AB$2,'Set UP'!$K13,0)+'Set UP'!$R$15)</f>
        <v>0</v>
      </c>
      <c r="AC13" s="200" t="str">
        <f t="shared" ca="1" si="18"/>
        <v/>
      </c>
      <c r="AD13" s="124" t="str">
        <f ca="1">IF('Set UP'!$K13&lt;=0,"",OFFSET('Manikin Carry'!U13,0,2*'Set UP'!$K13))</f>
        <v/>
      </c>
      <c r="AE13" s="124" t="str">
        <f>'Comp Results'!AE13</f>
        <v/>
      </c>
      <c r="AF13" s="124">
        <f ca="1">IF(OR(AE13="",'Set UP'!$K13&lt;=0),0,(AE13-OFFSET(AD$2,'Set UP'!$K13,0))*OFFSET(AF$2,'Set UP'!$K13,0)+'Set UP'!$R$15)</f>
        <v>0</v>
      </c>
      <c r="AG13" s="200" t="str">
        <f t="shared" ca="1" si="19"/>
        <v/>
      </c>
      <c r="AH13" s="124" t="str">
        <f ca="1">IF('Set UP'!$K13&lt;=0,"",OFFSET(Obstacle!U13,0,2*'Set UP'!$K13))</f>
        <v/>
      </c>
      <c r="AI13" s="124" t="str">
        <f>'Comp Results'!AI13</f>
        <v/>
      </c>
      <c r="AJ13" s="124">
        <f ca="1">IF(OR(AI13="",'Set UP'!$K13&lt;=0),0,(AI13-OFFSET(AH$2,'Set UP'!$K13,0))*OFFSET(AJ$2,'Set UP'!$K13,0)+'Set UP'!$R$15)</f>
        <v>0</v>
      </c>
      <c r="AK13" s="200" t="str">
        <f t="shared" ca="1" si="20"/>
        <v/>
      </c>
      <c r="AL13" s="200" t="str">
        <f t="shared" ca="1" si="21"/>
        <v/>
      </c>
      <c r="AM13" s="201" t="str">
        <f>IF('Set UP'!$K13=1,$AL13,"")</f>
        <v/>
      </c>
      <c r="AN13" s="202" t="str">
        <f t="shared" si="9"/>
        <v/>
      </c>
      <c r="AO13" s="201" t="str">
        <f>IF('Set UP'!$K13=2,$AL13,"")</f>
        <v/>
      </c>
      <c r="AP13" s="202" t="str">
        <f t="shared" si="10"/>
        <v/>
      </c>
      <c r="AR13" s="95" t="str">
        <f t="shared" si="22"/>
        <v/>
      </c>
      <c r="AS13" s="95" t="str">
        <f t="shared" si="23"/>
        <v/>
      </c>
    </row>
    <row r="14" spans="2:45" x14ac:dyDescent="0.2">
      <c r="B14" s="106">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124" t="str">
        <f ca="1">IF('Set UP'!$K14&lt;=0,"",OFFSET('Wet Incident'!JQ28,0,2*'Set UP'!$K14))</f>
        <v/>
      </c>
      <c r="G14" s="124" t="str">
        <f>'Comp Results'!G14</f>
        <v/>
      </c>
      <c r="H14" s="124">
        <f ca="1">IF(OR(G14="",'Set UP'!$K14&lt;=0),0,(G14-OFFSET(F$2,'Set UP'!$K14,0))*OFFSET(H$2,'Set UP'!$K14,0)+'Set UP'!$R$15)</f>
        <v>0</v>
      </c>
      <c r="I14" s="200" t="str">
        <f t="shared" ca="1" si="13"/>
        <v/>
      </c>
      <c r="J14" s="124" t="str">
        <f ca="1">IF('Set UP'!$K14&lt;=0,"",OFFSET('Dry Incident'!JQ28,0,2*'Set UP'!$K14))</f>
        <v/>
      </c>
      <c r="K14" s="124" t="str">
        <f>'Comp Results'!K14</f>
        <v/>
      </c>
      <c r="L14" s="124">
        <f ca="1">IF(OR(K14="",'Set UP'!$K14&lt;=0),0,(K14-OFFSET(J$2,'Set UP'!$K14,0))*OFFSET(L$2,'Set UP'!$K14,0)+'Set UP'!$R$15)</f>
        <v>0</v>
      </c>
      <c r="M14" s="200" t="str">
        <f t="shared" ca="1" si="14"/>
        <v/>
      </c>
      <c r="N14" s="124" t="str">
        <f ca="1">IF('Set UP'!$K14&lt;=0,"",OFFSET('Extra Incident'!JU28,0,2*'Set UP'!$K14))</f>
        <v/>
      </c>
      <c r="O14" s="124" t="str">
        <f>'Comp Results'!O14</f>
        <v/>
      </c>
      <c r="P14" s="124">
        <f ca="1">IF(OR(O14="",'Set UP'!$K14&lt;=0),0,(O14-OFFSET(N$2,'Set UP'!$K14,0))*OFFSET(P$2,'Set UP'!$K14,0)+'Set UP'!$R$15)</f>
        <v>0</v>
      </c>
      <c r="Q14" s="200" t="str">
        <f t="shared" ca="1" si="15"/>
        <v/>
      </c>
      <c r="R14" s="124" t="str">
        <f ca="1">IF('Set UP'!$K14&lt;=0,"",OFFSET(RopeThrow!AB14,0,2*'Set UP'!$K14))</f>
        <v/>
      </c>
      <c r="S14" s="124" t="str">
        <f ca="1">IF('Set UP'!$K14&lt;=0,"",OFFSET(RopeThrow!AK14,0,'Set UP'!$K14))</f>
        <v/>
      </c>
      <c r="T14" s="124">
        <f ca="1">IF(OR(S14="",'Set UP'!$K14&lt;=0),0,(S14-OFFSET(R$2,'Set UP'!$K14,0))*OFFSET(T$2,'Set UP'!$K14,0)+'Set UP'!$R$15)</f>
        <v>0</v>
      </c>
      <c r="U14" s="200" t="str">
        <f t="shared" ca="1" si="16"/>
        <v/>
      </c>
      <c r="V14" s="124" t="str">
        <f ca="1">IF('Set UP'!$K14&lt;=0,"",OFFSET('Swim&amp;Tow'!AB14,0,2*'Set UP'!$K14))</f>
        <v/>
      </c>
      <c r="W14" s="124" t="str">
        <f>'Comp Results'!W14</f>
        <v/>
      </c>
      <c r="X14" s="124">
        <f ca="1">IF(OR(W14="",'Set UP'!$K14&lt;=0),0,(W14-OFFSET(V$2,'Set UP'!$K14,0))*OFFSET(X$2,'Set UP'!$K14,0)+'Set UP'!$R$15)</f>
        <v>0</v>
      </c>
      <c r="Y14" s="200" t="str">
        <f t="shared" ca="1" si="17"/>
        <v/>
      </c>
      <c r="Z14" s="124" t="str">
        <f ca="1">IF('Set UP'!$K14&lt;=0,"",OFFSET(Medley!U14,0,2*'Set UP'!$K14))</f>
        <v/>
      </c>
      <c r="AA14" s="124" t="str">
        <f>'Comp Results'!AA14</f>
        <v/>
      </c>
      <c r="AB14" s="124">
        <f ca="1">IF(OR(AA14="",'Set UP'!$K14&lt;=0),0,(AA14-OFFSET(Z$2,'Set UP'!$K14,0))*OFFSET(AB$2,'Set UP'!$K14,0)+'Set UP'!$R$15)</f>
        <v>0</v>
      </c>
      <c r="AC14" s="200" t="str">
        <f t="shared" ca="1" si="18"/>
        <v/>
      </c>
      <c r="AD14" s="124" t="str">
        <f ca="1">IF('Set UP'!$K14&lt;=0,"",OFFSET('Manikin Carry'!U14,0,2*'Set UP'!$K14))</f>
        <v/>
      </c>
      <c r="AE14" s="124" t="str">
        <f>'Comp Results'!AE14</f>
        <v/>
      </c>
      <c r="AF14" s="124">
        <f ca="1">IF(OR(AE14="",'Set UP'!$K14&lt;=0),0,(AE14-OFFSET(AD$2,'Set UP'!$K14,0))*OFFSET(AF$2,'Set UP'!$K14,0)+'Set UP'!$R$15)</f>
        <v>0</v>
      </c>
      <c r="AG14" s="200" t="str">
        <f t="shared" ca="1" si="19"/>
        <v/>
      </c>
      <c r="AH14" s="124" t="str">
        <f ca="1">IF('Set UP'!$K14&lt;=0,"",OFFSET(Obstacle!U14,0,2*'Set UP'!$K14))</f>
        <v/>
      </c>
      <c r="AI14" s="124" t="str">
        <f>'Comp Results'!AI14</f>
        <v/>
      </c>
      <c r="AJ14" s="124">
        <f ca="1">IF(OR(AI14="",'Set UP'!$K14&lt;=0),0,(AI14-OFFSET(AH$2,'Set UP'!$K14,0))*OFFSET(AJ$2,'Set UP'!$K14,0)+'Set UP'!$R$15)</f>
        <v>0</v>
      </c>
      <c r="AK14" s="200" t="str">
        <f t="shared" ca="1" si="20"/>
        <v/>
      </c>
      <c r="AL14" s="200" t="str">
        <f t="shared" ca="1" si="21"/>
        <v/>
      </c>
      <c r="AM14" s="201" t="str">
        <f>IF('Set UP'!$K14=1,$AL14,"")</f>
        <v/>
      </c>
      <c r="AN14" s="202" t="str">
        <f t="shared" si="9"/>
        <v/>
      </c>
      <c r="AO14" s="201" t="str">
        <f>IF('Set UP'!$K14=2,$AL14,"")</f>
        <v/>
      </c>
      <c r="AP14" s="202" t="str">
        <f t="shared" si="10"/>
        <v/>
      </c>
      <c r="AR14" s="95" t="str">
        <f t="shared" si="22"/>
        <v/>
      </c>
      <c r="AS14" s="95" t="str">
        <f t="shared" si="23"/>
        <v/>
      </c>
    </row>
    <row r="15" spans="2:45" x14ac:dyDescent="0.2">
      <c r="B15" s="106">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124" t="str">
        <f ca="1">IF('Set UP'!$K15&lt;=0,"",OFFSET('Wet Incident'!JQ29,0,2*'Set UP'!$K15))</f>
        <v/>
      </c>
      <c r="G15" s="124" t="str">
        <f>'Comp Results'!G15</f>
        <v/>
      </c>
      <c r="H15" s="124">
        <f ca="1">IF(OR(G15="",'Set UP'!$K15&lt;=0),0,(G15-OFFSET(F$2,'Set UP'!$K15,0))*OFFSET(H$2,'Set UP'!$K15,0)+'Set UP'!$R$15)</f>
        <v>0</v>
      </c>
      <c r="I15" s="200" t="str">
        <f t="shared" ca="1" si="13"/>
        <v/>
      </c>
      <c r="J15" s="124" t="str">
        <f ca="1">IF('Set UP'!$K15&lt;=0,"",OFFSET('Dry Incident'!JQ29,0,2*'Set UP'!$K15))</f>
        <v/>
      </c>
      <c r="K15" s="124" t="str">
        <f>'Comp Results'!K15</f>
        <v/>
      </c>
      <c r="L15" s="124">
        <f ca="1">IF(OR(K15="",'Set UP'!$K15&lt;=0),0,(K15-OFFSET(J$2,'Set UP'!$K15,0))*OFFSET(L$2,'Set UP'!$K15,0)+'Set UP'!$R$15)</f>
        <v>0</v>
      </c>
      <c r="M15" s="200" t="str">
        <f t="shared" ca="1" si="14"/>
        <v/>
      </c>
      <c r="N15" s="124" t="str">
        <f ca="1">IF('Set UP'!$K15&lt;=0,"",OFFSET('Extra Incident'!JU29,0,2*'Set UP'!$K15))</f>
        <v/>
      </c>
      <c r="O15" s="124" t="str">
        <f>'Comp Results'!O15</f>
        <v/>
      </c>
      <c r="P15" s="124">
        <f ca="1">IF(OR(O15="",'Set UP'!$K15&lt;=0),0,(O15-OFFSET(N$2,'Set UP'!$K15,0))*OFFSET(P$2,'Set UP'!$K15,0)+'Set UP'!$R$15)</f>
        <v>0</v>
      </c>
      <c r="Q15" s="200" t="str">
        <f t="shared" ca="1" si="15"/>
        <v/>
      </c>
      <c r="R15" s="124" t="str">
        <f ca="1">IF('Set UP'!$K15&lt;=0,"",OFFSET(RopeThrow!AB15,0,2*'Set UP'!$K15))</f>
        <v/>
      </c>
      <c r="S15" s="124" t="str">
        <f ca="1">IF('Set UP'!$K15&lt;=0,"",OFFSET(RopeThrow!AK15,0,'Set UP'!$K15))</f>
        <v/>
      </c>
      <c r="T15" s="124">
        <f ca="1">IF(OR(S15="",'Set UP'!$K15&lt;=0),0,(S15-OFFSET(R$2,'Set UP'!$K15,0))*OFFSET(T$2,'Set UP'!$K15,0)+'Set UP'!$R$15)</f>
        <v>0</v>
      </c>
      <c r="U15" s="200" t="str">
        <f t="shared" ca="1" si="16"/>
        <v/>
      </c>
      <c r="V15" s="124" t="str">
        <f ca="1">IF('Set UP'!$K15&lt;=0,"",OFFSET('Swim&amp;Tow'!AB15,0,2*'Set UP'!$K15))</f>
        <v/>
      </c>
      <c r="W15" s="124" t="str">
        <f>'Comp Results'!W15</f>
        <v/>
      </c>
      <c r="X15" s="124">
        <f ca="1">IF(OR(W15="",'Set UP'!$K15&lt;=0),0,(W15-OFFSET(V$2,'Set UP'!$K15,0))*OFFSET(X$2,'Set UP'!$K15,0)+'Set UP'!$R$15)</f>
        <v>0</v>
      </c>
      <c r="Y15" s="200" t="str">
        <f t="shared" ca="1" si="17"/>
        <v/>
      </c>
      <c r="Z15" s="124" t="str">
        <f ca="1">IF('Set UP'!$K15&lt;=0,"",OFFSET(Medley!U15,0,2*'Set UP'!$K15))</f>
        <v/>
      </c>
      <c r="AA15" s="124" t="str">
        <f>'Comp Results'!AA15</f>
        <v/>
      </c>
      <c r="AB15" s="124">
        <f ca="1">IF(OR(AA15="",'Set UP'!$K15&lt;=0),0,(AA15-OFFSET(Z$2,'Set UP'!$K15,0))*OFFSET(AB$2,'Set UP'!$K15,0)+'Set UP'!$R$15)</f>
        <v>0</v>
      </c>
      <c r="AC15" s="200" t="str">
        <f t="shared" ca="1" si="18"/>
        <v/>
      </c>
      <c r="AD15" s="124" t="str">
        <f ca="1">IF('Set UP'!$K15&lt;=0,"",OFFSET('Manikin Carry'!U15,0,2*'Set UP'!$K15))</f>
        <v/>
      </c>
      <c r="AE15" s="124" t="str">
        <f>'Comp Results'!AE15</f>
        <v/>
      </c>
      <c r="AF15" s="124">
        <f ca="1">IF(OR(AE15="",'Set UP'!$K15&lt;=0),0,(AE15-OFFSET(AD$2,'Set UP'!$K15,0))*OFFSET(AF$2,'Set UP'!$K15,0)+'Set UP'!$R$15)</f>
        <v>0</v>
      </c>
      <c r="AG15" s="200" t="str">
        <f t="shared" ca="1" si="19"/>
        <v/>
      </c>
      <c r="AH15" s="124" t="str">
        <f ca="1">IF('Set UP'!$K15&lt;=0,"",OFFSET(Obstacle!U15,0,2*'Set UP'!$K15))</f>
        <v/>
      </c>
      <c r="AI15" s="124" t="str">
        <f>'Comp Results'!AI15</f>
        <v/>
      </c>
      <c r="AJ15" s="124">
        <f ca="1">IF(OR(AI15="",'Set UP'!$K15&lt;=0),0,(AI15-OFFSET(AH$2,'Set UP'!$K15,0))*OFFSET(AJ$2,'Set UP'!$K15,0)+'Set UP'!$R$15)</f>
        <v>0</v>
      </c>
      <c r="AK15" s="200" t="str">
        <f t="shared" ca="1" si="20"/>
        <v/>
      </c>
      <c r="AL15" s="200" t="str">
        <f t="shared" ca="1" si="21"/>
        <v/>
      </c>
      <c r="AM15" s="201" t="str">
        <f>IF('Set UP'!$K15=1,$AL15,"")</f>
        <v/>
      </c>
      <c r="AN15" s="202" t="str">
        <f t="shared" si="9"/>
        <v/>
      </c>
      <c r="AO15" s="201" t="str">
        <f>IF('Set UP'!$K15=2,$AL15,"")</f>
        <v/>
      </c>
      <c r="AP15" s="202" t="str">
        <f t="shared" si="10"/>
        <v/>
      </c>
      <c r="AR15" s="95" t="str">
        <f t="shared" si="22"/>
        <v/>
      </c>
      <c r="AS15" s="95" t="str">
        <f t="shared" si="23"/>
        <v/>
      </c>
    </row>
    <row r="16" spans="2:45" x14ac:dyDescent="0.2">
      <c r="B16" s="106">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124" t="str">
        <f ca="1">IF('Set UP'!$K16&lt;=0,"",OFFSET('Wet Incident'!JQ30,0,2*'Set UP'!$K16))</f>
        <v/>
      </c>
      <c r="G16" s="124" t="str">
        <f>'Comp Results'!G16</f>
        <v/>
      </c>
      <c r="H16" s="124">
        <f ca="1">IF(OR(G16="",'Set UP'!$K16&lt;=0),0,(G16-OFFSET(F$2,'Set UP'!$K16,0))*OFFSET(H$2,'Set UP'!$K16,0)+'Set UP'!$R$15)</f>
        <v>0</v>
      </c>
      <c r="I16" s="200" t="str">
        <f t="shared" ca="1" si="13"/>
        <v/>
      </c>
      <c r="J16" s="124" t="str">
        <f ca="1">IF('Set UP'!$K16&lt;=0,"",OFFSET('Dry Incident'!JQ30,0,2*'Set UP'!$K16))</f>
        <v/>
      </c>
      <c r="K16" s="124" t="str">
        <f>'Comp Results'!K16</f>
        <v/>
      </c>
      <c r="L16" s="124">
        <f ca="1">IF(OR(K16="",'Set UP'!$K16&lt;=0),0,(K16-OFFSET(J$2,'Set UP'!$K16,0))*OFFSET(L$2,'Set UP'!$K16,0)+'Set UP'!$R$15)</f>
        <v>0</v>
      </c>
      <c r="M16" s="200" t="str">
        <f t="shared" ca="1" si="14"/>
        <v/>
      </c>
      <c r="N16" s="124" t="str">
        <f ca="1">IF('Set UP'!$K16&lt;=0,"",OFFSET('Extra Incident'!JU30,0,2*'Set UP'!$K16))</f>
        <v/>
      </c>
      <c r="O16" s="124" t="str">
        <f>'Comp Results'!O16</f>
        <v/>
      </c>
      <c r="P16" s="124">
        <f ca="1">IF(OR(O16="",'Set UP'!$K16&lt;=0),0,(O16-OFFSET(N$2,'Set UP'!$K16,0))*OFFSET(P$2,'Set UP'!$K16,0)+'Set UP'!$R$15)</f>
        <v>0</v>
      </c>
      <c r="Q16" s="200" t="str">
        <f t="shared" ca="1" si="15"/>
        <v/>
      </c>
      <c r="R16" s="124" t="str">
        <f ca="1">IF('Set UP'!$K16&lt;=0,"",OFFSET(RopeThrow!AB16,0,2*'Set UP'!$K16))</f>
        <v/>
      </c>
      <c r="S16" s="124" t="str">
        <f ca="1">IF('Set UP'!$K16&lt;=0,"",OFFSET(RopeThrow!AK16,0,'Set UP'!$K16))</f>
        <v/>
      </c>
      <c r="T16" s="124">
        <f ca="1">IF(OR(S16="",'Set UP'!$K16&lt;=0),0,(S16-OFFSET(R$2,'Set UP'!$K16,0))*OFFSET(T$2,'Set UP'!$K16,0)+'Set UP'!$R$15)</f>
        <v>0</v>
      </c>
      <c r="U16" s="200" t="str">
        <f t="shared" ca="1" si="16"/>
        <v/>
      </c>
      <c r="V16" s="124" t="str">
        <f ca="1">IF('Set UP'!$K16&lt;=0,"",OFFSET('Swim&amp;Tow'!AB16,0,2*'Set UP'!$K16))</f>
        <v/>
      </c>
      <c r="W16" s="124" t="str">
        <f>'Comp Results'!W16</f>
        <v/>
      </c>
      <c r="X16" s="124">
        <f ca="1">IF(OR(W16="",'Set UP'!$K16&lt;=0),0,(W16-OFFSET(V$2,'Set UP'!$K16,0))*OFFSET(X$2,'Set UP'!$K16,0)+'Set UP'!$R$15)</f>
        <v>0</v>
      </c>
      <c r="Y16" s="200" t="str">
        <f t="shared" ca="1" si="17"/>
        <v/>
      </c>
      <c r="Z16" s="124" t="str">
        <f ca="1">IF('Set UP'!$K16&lt;=0,"",OFFSET(Medley!U16,0,2*'Set UP'!$K16))</f>
        <v/>
      </c>
      <c r="AA16" s="124" t="str">
        <f>'Comp Results'!AA16</f>
        <v/>
      </c>
      <c r="AB16" s="124">
        <f ca="1">IF(OR(AA16="",'Set UP'!$K16&lt;=0),0,(AA16-OFFSET(Z$2,'Set UP'!$K16,0))*OFFSET(AB$2,'Set UP'!$K16,0)+'Set UP'!$R$15)</f>
        <v>0</v>
      </c>
      <c r="AC16" s="200" t="str">
        <f t="shared" ca="1" si="18"/>
        <v/>
      </c>
      <c r="AD16" s="124" t="str">
        <f ca="1">IF('Set UP'!$K16&lt;=0,"",OFFSET('Manikin Carry'!U16,0,2*'Set UP'!$K16))</f>
        <v/>
      </c>
      <c r="AE16" s="124" t="str">
        <f>'Comp Results'!AE16</f>
        <v/>
      </c>
      <c r="AF16" s="124">
        <f ca="1">IF(OR(AE16="",'Set UP'!$K16&lt;=0),0,(AE16-OFFSET(AD$2,'Set UP'!$K16,0))*OFFSET(AF$2,'Set UP'!$K16,0)+'Set UP'!$R$15)</f>
        <v>0</v>
      </c>
      <c r="AG16" s="200" t="str">
        <f t="shared" ca="1" si="19"/>
        <v/>
      </c>
      <c r="AH16" s="124" t="str">
        <f ca="1">IF('Set UP'!$K16&lt;=0,"",OFFSET(Obstacle!U16,0,2*'Set UP'!$K16))</f>
        <v/>
      </c>
      <c r="AI16" s="124" t="str">
        <f>'Comp Results'!AI16</f>
        <v/>
      </c>
      <c r="AJ16" s="124">
        <f ca="1">IF(OR(AI16="",'Set UP'!$K16&lt;=0),0,(AI16-OFFSET(AH$2,'Set UP'!$K16,0))*OFFSET(AJ$2,'Set UP'!$K16,0)+'Set UP'!$R$15)</f>
        <v>0</v>
      </c>
      <c r="AK16" s="200" t="str">
        <f t="shared" ca="1" si="20"/>
        <v/>
      </c>
      <c r="AL16" s="200" t="str">
        <f t="shared" ca="1" si="21"/>
        <v/>
      </c>
      <c r="AM16" s="201" t="str">
        <f>IF('Set UP'!$K16=1,$AL16,"")</f>
        <v/>
      </c>
      <c r="AN16" s="202" t="str">
        <f t="shared" si="9"/>
        <v/>
      </c>
      <c r="AO16" s="201" t="str">
        <f>IF('Set UP'!$K16=2,$AL16,"")</f>
        <v/>
      </c>
      <c r="AP16" s="202" t="str">
        <f t="shared" si="10"/>
        <v/>
      </c>
      <c r="AR16" s="95" t="str">
        <f t="shared" si="22"/>
        <v/>
      </c>
      <c r="AS16" s="95" t="str">
        <f t="shared" si="23"/>
        <v/>
      </c>
    </row>
    <row r="17" spans="2:45" x14ac:dyDescent="0.2">
      <c r="B17" s="106">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124" t="str">
        <f ca="1">IF('Set UP'!$K17&lt;=0,"",OFFSET('Wet Incident'!JQ31,0,2*'Set UP'!$K17))</f>
        <v/>
      </c>
      <c r="G17" s="124" t="str">
        <f>'Comp Results'!G17</f>
        <v/>
      </c>
      <c r="H17" s="124">
        <f ca="1">IF(OR(G17="",'Set UP'!$K17&lt;=0),0,(G17-OFFSET(F$2,'Set UP'!$K17,0))*OFFSET(H$2,'Set UP'!$K17,0)+'Set UP'!$R$15)</f>
        <v>0</v>
      </c>
      <c r="I17" s="200" t="str">
        <f t="shared" ca="1" si="13"/>
        <v/>
      </c>
      <c r="J17" s="124" t="str">
        <f ca="1">IF('Set UP'!$K17&lt;=0,"",OFFSET('Dry Incident'!JQ31,0,2*'Set UP'!$K17))</f>
        <v/>
      </c>
      <c r="K17" s="124" t="str">
        <f>'Comp Results'!K17</f>
        <v/>
      </c>
      <c r="L17" s="124">
        <f ca="1">IF(OR(K17="",'Set UP'!$K17&lt;=0),0,(K17-OFFSET(J$2,'Set UP'!$K17,0))*OFFSET(L$2,'Set UP'!$K17,0)+'Set UP'!$R$15)</f>
        <v>0</v>
      </c>
      <c r="M17" s="200" t="str">
        <f t="shared" ca="1" si="14"/>
        <v/>
      </c>
      <c r="N17" s="124" t="str">
        <f ca="1">IF('Set UP'!$K17&lt;=0,"",OFFSET('Extra Incident'!JU31,0,2*'Set UP'!$K17))</f>
        <v/>
      </c>
      <c r="O17" s="124" t="str">
        <f>'Comp Results'!O17</f>
        <v/>
      </c>
      <c r="P17" s="124">
        <f ca="1">IF(OR(O17="",'Set UP'!$K17&lt;=0),0,(O17-OFFSET(N$2,'Set UP'!$K17,0))*OFFSET(P$2,'Set UP'!$K17,0)+'Set UP'!$R$15)</f>
        <v>0</v>
      </c>
      <c r="Q17" s="200" t="str">
        <f t="shared" ca="1" si="15"/>
        <v/>
      </c>
      <c r="R17" s="124" t="str">
        <f ca="1">IF('Set UP'!$K17&lt;=0,"",OFFSET(RopeThrow!AB17,0,2*'Set UP'!$K17))</f>
        <v/>
      </c>
      <c r="S17" s="124" t="str">
        <f ca="1">IF('Set UP'!$K17&lt;=0,"",OFFSET(RopeThrow!AK17,0,'Set UP'!$K17))</f>
        <v/>
      </c>
      <c r="T17" s="124">
        <f ca="1">IF(OR(S17="",'Set UP'!$K17&lt;=0),0,(S17-OFFSET(R$2,'Set UP'!$K17,0))*OFFSET(T$2,'Set UP'!$K17,0)+'Set UP'!$R$15)</f>
        <v>0</v>
      </c>
      <c r="U17" s="200" t="str">
        <f t="shared" ca="1" si="16"/>
        <v/>
      </c>
      <c r="V17" s="124" t="str">
        <f ca="1">IF('Set UP'!$K17&lt;=0,"",OFFSET('Swim&amp;Tow'!AB17,0,2*'Set UP'!$K17))</f>
        <v/>
      </c>
      <c r="W17" s="124" t="str">
        <f>'Comp Results'!W17</f>
        <v/>
      </c>
      <c r="X17" s="124">
        <f ca="1">IF(OR(W17="",'Set UP'!$K17&lt;=0),0,(W17-OFFSET(V$2,'Set UP'!$K17,0))*OFFSET(X$2,'Set UP'!$K17,0)+'Set UP'!$R$15)</f>
        <v>0</v>
      </c>
      <c r="Y17" s="200" t="str">
        <f t="shared" ca="1" si="17"/>
        <v/>
      </c>
      <c r="Z17" s="124" t="str">
        <f ca="1">IF('Set UP'!$K17&lt;=0,"",OFFSET(Medley!U17,0,2*'Set UP'!$K17))</f>
        <v/>
      </c>
      <c r="AA17" s="124" t="str">
        <f>'Comp Results'!AA17</f>
        <v/>
      </c>
      <c r="AB17" s="124">
        <f ca="1">IF(OR(AA17="",'Set UP'!$K17&lt;=0),0,(AA17-OFFSET(Z$2,'Set UP'!$K17,0))*OFFSET(AB$2,'Set UP'!$K17,0)+'Set UP'!$R$15)</f>
        <v>0</v>
      </c>
      <c r="AC17" s="200" t="str">
        <f t="shared" ca="1" si="18"/>
        <v/>
      </c>
      <c r="AD17" s="124" t="str">
        <f ca="1">IF('Set UP'!$K17&lt;=0,"",OFFSET('Manikin Carry'!U17,0,2*'Set UP'!$K17))</f>
        <v/>
      </c>
      <c r="AE17" s="124" t="str">
        <f>'Comp Results'!AE17</f>
        <v/>
      </c>
      <c r="AF17" s="124">
        <f ca="1">IF(OR(AE17="",'Set UP'!$K17&lt;=0),0,(AE17-OFFSET(AD$2,'Set UP'!$K17,0))*OFFSET(AF$2,'Set UP'!$K17,0)+'Set UP'!$R$15)</f>
        <v>0</v>
      </c>
      <c r="AG17" s="200" t="str">
        <f t="shared" ca="1" si="19"/>
        <v/>
      </c>
      <c r="AH17" s="124" t="str">
        <f ca="1">IF('Set UP'!$K17&lt;=0,"",OFFSET(Obstacle!U17,0,2*'Set UP'!$K17))</f>
        <v/>
      </c>
      <c r="AI17" s="124" t="str">
        <f>'Comp Results'!AI17</f>
        <v/>
      </c>
      <c r="AJ17" s="124">
        <f ca="1">IF(OR(AI17="",'Set UP'!$K17&lt;=0),0,(AI17-OFFSET(AH$2,'Set UP'!$K17,0))*OFFSET(AJ$2,'Set UP'!$K17,0)+'Set UP'!$R$15)</f>
        <v>0</v>
      </c>
      <c r="AK17" s="200" t="str">
        <f t="shared" ca="1" si="20"/>
        <v/>
      </c>
      <c r="AL17" s="200" t="str">
        <f t="shared" ca="1" si="21"/>
        <v/>
      </c>
      <c r="AM17" s="201" t="str">
        <f>IF('Set UP'!$K17=1,$AL17,"")</f>
        <v/>
      </c>
      <c r="AN17" s="202" t="str">
        <f t="shared" si="9"/>
        <v/>
      </c>
      <c r="AO17" s="201" t="str">
        <f>IF('Set UP'!$K17=2,$AL17,"")</f>
        <v/>
      </c>
      <c r="AP17" s="202" t="str">
        <f t="shared" si="10"/>
        <v/>
      </c>
      <c r="AR17" s="95" t="str">
        <f t="shared" si="22"/>
        <v/>
      </c>
      <c r="AS17" s="95" t="str">
        <f t="shared" si="23"/>
        <v/>
      </c>
    </row>
    <row r="18" spans="2:45" x14ac:dyDescent="0.2">
      <c r="B18" s="106">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124" t="str">
        <f ca="1">IF('Set UP'!$K18&lt;=0,"",OFFSET('Wet Incident'!JQ32,0,2*'Set UP'!$K18))</f>
        <v/>
      </c>
      <c r="G18" s="124" t="str">
        <f>'Comp Results'!G18</f>
        <v/>
      </c>
      <c r="H18" s="124">
        <f ca="1">IF(OR(G18="",'Set UP'!$K18&lt;=0),0,(G18-OFFSET(F$2,'Set UP'!$K18,0))*OFFSET(H$2,'Set UP'!$K18,0)+'Set UP'!$R$15)</f>
        <v>0</v>
      </c>
      <c r="I18" s="200" t="str">
        <f t="shared" ca="1" si="13"/>
        <v/>
      </c>
      <c r="J18" s="124" t="str">
        <f ca="1">IF('Set UP'!$K18&lt;=0,"",OFFSET('Dry Incident'!JQ32,0,2*'Set UP'!$K18))</f>
        <v/>
      </c>
      <c r="K18" s="124" t="str">
        <f>'Comp Results'!K18</f>
        <v/>
      </c>
      <c r="L18" s="124">
        <f ca="1">IF(OR(K18="",'Set UP'!$K18&lt;=0),0,(K18-OFFSET(J$2,'Set UP'!$K18,0))*OFFSET(L$2,'Set UP'!$K18,0)+'Set UP'!$R$15)</f>
        <v>0</v>
      </c>
      <c r="M18" s="200" t="str">
        <f t="shared" ca="1" si="14"/>
        <v/>
      </c>
      <c r="N18" s="124" t="str">
        <f ca="1">IF('Set UP'!$K18&lt;=0,"",OFFSET('Extra Incident'!JU32,0,2*'Set UP'!$K18))</f>
        <v/>
      </c>
      <c r="O18" s="124" t="str">
        <f>'Comp Results'!O18</f>
        <v/>
      </c>
      <c r="P18" s="124">
        <f ca="1">IF(OR(O18="",'Set UP'!$K18&lt;=0),0,(O18-OFFSET(N$2,'Set UP'!$K18,0))*OFFSET(P$2,'Set UP'!$K18,0)+'Set UP'!$R$15)</f>
        <v>0</v>
      </c>
      <c r="Q18" s="200" t="str">
        <f t="shared" ca="1" si="15"/>
        <v/>
      </c>
      <c r="R18" s="124" t="str">
        <f ca="1">IF('Set UP'!$K18&lt;=0,"",OFFSET(RopeThrow!AB18,0,2*'Set UP'!$K18))</f>
        <v/>
      </c>
      <c r="S18" s="124" t="str">
        <f ca="1">IF('Set UP'!$K18&lt;=0,"",OFFSET(RopeThrow!AK18,0,'Set UP'!$K18))</f>
        <v/>
      </c>
      <c r="T18" s="124">
        <f ca="1">IF(OR(S18="",'Set UP'!$K18&lt;=0),0,(S18-OFFSET(R$2,'Set UP'!$K18,0))*OFFSET(T$2,'Set UP'!$K18,0)+'Set UP'!$R$15)</f>
        <v>0</v>
      </c>
      <c r="U18" s="200" t="str">
        <f t="shared" ca="1" si="16"/>
        <v/>
      </c>
      <c r="V18" s="124" t="str">
        <f ca="1">IF('Set UP'!$K18&lt;=0,"",OFFSET('Swim&amp;Tow'!AB18,0,2*'Set UP'!$K18))</f>
        <v/>
      </c>
      <c r="W18" s="124" t="str">
        <f>'Comp Results'!W18</f>
        <v/>
      </c>
      <c r="X18" s="124">
        <f ca="1">IF(OR(W18="",'Set UP'!$K18&lt;=0),0,(W18-OFFSET(V$2,'Set UP'!$K18,0))*OFFSET(X$2,'Set UP'!$K18,0)+'Set UP'!$R$15)</f>
        <v>0</v>
      </c>
      <c r="Y18" s="200" t="str">
        <f t="shared" ca="1" si="17"/>
        <v/>
      </c>
      <c r="Z18" s="124" t="str">
        <f ca="1">IF('Set UP'!$K18&lt;=0,"",OFFSET(Medley!U18,0,2*'Set UP'!$K18))</f>
        <v/>
      </c>
      <c r="AA18" s="124" t="str">
        <f>'Comp Results'!AA18</f>
        <v/>
      </c>
      <c r="AB18" s="124">
        <f ca="1">IF(OR(AA18="",'Set UP'!$K18&lt;=0),0,(AA18-OFFSET(Z$2,'Set UP'!$K18,0))*OFFSET(AB$2,'Set UP'!$K18,0)+'Set UP'!$R$15)</f>
        <v>0</v>
      </c>
      <c r="AC18" s="200" t="str">
        <f t="shared" ca="1" si="18"/>
        <v/>
      </c>
      <c r="AD18" s="124" t="str">
        <f ca="1">IF('Set UP'!$K18&lt;=0,"",OFFSET('Manikin Carry'!U18,0,2*'Set UP'!$K18))</f>
        <v/>
      </c>
      <c r="AE18" s="124" t="str">
        <f>'Comp Results'!AE18</f>
        <v/>
      </c>
      <c r="AF18" s="124">
        <f ca="1">IF(OR(AE18="",'Set UP'!$K18&lt;=0),0,(AE18-OFFSET(AD$2,'Set UP'!$K18,0))*OFFSET(AF$2,'Set UP'!$K18,0)+'Set UP'!$R$15)</f>
        <v>0</v>
      </c>
      <c r="AG18" s="200" t="str">
        <f t="shared" ca="1" si="19"/>
        <v/>
      </c>
      <c r="AH18" s="124" t="str">
        <f ca="1">IF('Set UP'!$K18&lt;=0,"",OFFSET(Obstacle!U18,0,2*'Set UP'!$K18))</f>
        <v/>
      </c>
      <c r="AI18" s="124" t="str">
        <f>'Comp Results'!AI18</f>
        <v/>
      </c>
      <c r="AJ18" s="124">
        <f ca="1">IF(OR(AI18="",'Set UP'!$K18&lt;=0),0,(AI18-OFFSET(AH$2,'Set UP'!$K18,0))*OFFSET(AJ$2,'Set UP'!$K18,0)+'Set UP'!$R$15)</f>
        <v>0</v>
      </c>
      <c r="AK18" s="200" t="str">
        <f t="shared" ca="1" si="20"/>
        <v/>
      </c>
      <c r="AL18" s="200" t="str">
        <f t="shared" ca="1" si="21"/>
        <v/>
      </c>
      <c r="AM18" s="201" t="str">
        <f>IF('Set UP'!$K18=1,$AL18,"")</f>
        <v/>
      </c>
      <c r="AN18" s="202" t="str">
        <f t="shared" si="9"/>
        <v/>
      </c>
      <c r="AO18" s="201" t="str">
        <f>IF('Set UP'!$K18=2,$AL18,"")</f>
        <v/>
      </c>
      <c r="AP18" s="202" t="str">
        <f t="shared" si="10"/>
        <v/>
      </c>
      <c r="AR18" s="95" t="str">
        <f t="shared" si="22"/>
        <v/>
      </c>
      <c r="AS18" s="95" t="str">
        <f t="shared" si="23"/>
        <v/>
      </c>
    </row>
    <row r="19" spans="2:45" x14ac:dyDescent="0.2">
      <c r="B19" s="106">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124" t="str">
        <f ca="1">IF('Set UP'!$K19&lt;=0,"",OFFSET('Wet Incident'!JQ33,0,2*'Set UP'!$K19))</f>
        <v/>
      </c>
      <c r="G19" s="124" t="str">
        <f>'Comp Results'!G19</f>
        <v/>
      </c>
      <c r="H19" s="124">
        <f ca="1">IF(OR(G19="",'Set UP'!$K19&lt;=0),0,(G19-OFFSET(F$2,'Set UP'!$K19,0))*OFFSET(H$2,'Set UP'!$K19,0)+'Set UP'!$R$15)</f>
        <v>0</v>
      </c>
      <c r="I19" s="200" t="str">
        <f t="shared" ca="1" si="13"/>
        <v/>
      </c>
      <c r="J19" s="124" t="str">
        <f ca="1">IF('Set UP'!$K19&lt;=0,"",OFFSET('Dry Incident'!JQ33,0,2*'Set UP'!$K19))</f>
        <v/>
      </c>
      <c r="K19" s="124" t="str">
        <f>'Comp Results'!K19</f>
        <v/>
      </c>
      <c r="L19" s="124">
        <f ca="1">IF(OR(K19="",'Set UP'!$K19&lt;=0),0,(K19-OFFSET(J$2,'Set UP'!$K19,0))*OFFSET(L$2,'Set UP'!$K19,0)+'Set UP'!$R$15)</f>
        <v>0</v>
      </c>
      <c r="M19" s="200" t="str">
        <f t="shared" ca="1" si="14"/>
        <v/>
      </c>
      <c r="N19" s="124" t="str">
        <f ca="1">IF('Set UP'!$K19&lt;=0,"",OFFSET('Extra Incident'!JU33,0,2*'Set UP'!$K19))</f>
        <v/>
      </c>
      <c r="O19" s="124" t="str">
        <f>'Comp Results'!O19</f>
        <v/>
      </c>
      <c r="P19" s="124">
        <f ca="1">IF(OR(O19="",'Set UP'!$K19&lt;=0),0,(O19-OFFSET(N$2,'Set UP'!$K19,0))*OFFSET(P$2,'Set UP'!$K19,0)+'Set UP'!$R$15)</f>
        <v>0</v>
      </c>
      <c r="Q19" s="200" t="str">
        <f t="shared" ca="1" si="15"/>
        <v/>
      </c>
      <c r="R19" s="124" t="str">
        <f ca="1">IF('Set UP'!$K19&lt;=0,"",OFFSET(RopeThrow!AB19,0,2*'Set UP'!$K19))</f>
        <v/>
      </c>
      <c r="S19" s="124" t="str">
        <f ca="1">IF('Set UP'!$K19&lt;=0,"",OFFSET(RopeThrow!AK19,0,'Set UP'!$K19))</f>
        <v/>
      </c>
      <c r="T19" s="124">
        <f ca="1">IF(OR(S19="",'Set UP'!$K19&lt;=0),0,(S19-OFFSET(R$2,'Set UP'!$K19,0))*OFFSET(T$2,'Set UP'!$K19,0)+'Set UP'!$R$15)</f>
        <v>0</v>
      </c>
      <c r="U19" s="200" t="str">
        <f t="shared" ca="1" si="16"/>
        <v/>
      </c>
      <c r="V19" s="124" t="str">
        <f ca="1">IF('Set UP'!$K19&lt;=0,"",OFFSET('Swim&amp;Tow'!AB19,0,2*'Set UP'!$K19))</f>
        <v/>
      </c>
      <c r="W19" s="124" t="str">
        <f>'Comp Results'!W19</f>
        <v/>
      </c>
      <c r="X19" s="124">
        <f ca="1">IF(OR(W19="",'Set UP'!$K19&lt;=0),0,(W19-OFFSET(V$2,'Set UP'!$K19,0))*OFFSET(X$2,'Set UP'!$K19,0)+'Set UP'!$R$15)</f>
        <v>0</v>
      </c>
      <c r="Y19" s="200" t="str">
        <f t="shared" ca="1" si="17"/>
        <v/>
      </c>
      <c r="Z19" s="124" t="str">
        <f ca="1">IF('Set UP'!$K19&lt;=0,"",OFFSET(Medley!U19,0,2*'Set UP'!$K19))</f>
        <v/>
      </c>
      <c r="AA19" s="124" t="str">
        <f>'Comp Results'!AA19</f>
        <v/>
      </c>
      <c r="AB19" s="124">
        <f ca="1">IF(OR(AA19="",'Set UP'!$K19&lt;=0),0,(AA19-OFFSET(Z$2,'Set UP'!$K19,0))*OFFSET(AB$2,'Set UP'!$K19,0)+'Set UP'!$R$15)</f>
        <v>0</v>
      </c>
      <c r="AC19" s="200" t="str">
        <f t="shared" ca="1" si="18"/>
        <v/>
      </c>
      <c r="AD19" s="124" t="str">
        <f ca="1">IF('Set UP'!$K19&lt;=0,"",OFFSET('Manikin Carry'!U19,0,2*'Set UP'!$K19))</f>
        <v/>
      </c>
      <c r="AE19" s="124" t="str">
        <f>'Comp Results'!AE19</f>
        <v/>
      </c>
      <c r="AF19" s="124">
        <f ca="1">IF(OR(AE19="",'Set UP'!$K19&lt;=0),0,(AE19-OFFSET(AD$2,'Set UP'!$K19,0))*OFFSET(AF$2,'Set UP'!$K19,0)+'Set UP'!$R$15)</f>
        <v>0</v>
      </c>
      <c r="AG19" s="200" t="str">
        <f t="shared" ca="1" si="19"/>
        <v/>
      </c>
      <c r="AH19" s="124" t="str">
        <f ca="1">IF('Set UP'!$K19&lt;=0,"",OFFSET(Obstacle!U19,0,2*'Set UP'!$K19))</f>
        <v/>
      </c>
      <c r="AI19" s="124" t="str">
        <f>'Comp Results'!AI19</f>
        <v/>
      </c>
      <c r="AJ19" s="124">
        <f ca="1">IF(OR(AI19="",'Set UP'!$K19&lt;=0),0,(AI19-OFFSET(AH$2,'Set UP'!$K19,0))*OFFSET(AJ$2,'Set UP'!$K19,0)+'Set UP'!$R$15)</f>
        <v>0</v>
      </c>
      <c r="AK19" s="200" t="str">
        <f t="shared" ca="1" si="20"/>
        <v/>
      </c>
      <c r="AL19" s="200" t="str">
        <f t="shared" ca="1" si="21"/>
        <v/>
      </c>
      <c r="AM19" s="201" t="str">
        <f>IF('Set UP'!$K19=1,$AL19,"")</f>
        <v/>
      </c>
      <c r="AN19" s="202" t="str">
        <f t="shared" si="9"/>
        <v/>
      </c>
      <c r="AO19" s="201" t="str">
        <f>IF('Set UP'!$K19=2,$AL19,"")</f>
        <v/>
      </c>
      <c r="AP19" s="202" t="str">
        <f t="shared" si="10"/>
        <v/>
      </c>
      <c r="AR19" s="95" t="str">
        <f t="shared" si="22"/>
        <v/>
      </c>
      <c r="AS19" s="95" t="str">
        <f t="shared" si="23"/>
        <v/>
      </c>
    </row>
    <row r="20" spans="2:45" x14ac:dyDescent="0.2">
      <c r="B20" s="106">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124" t="str">
        <f ca="1">IF('Set UP'!$K20&lt;=0,"",OFFSET('Wet Incident'!JQ34,0,2*'Set UP'!$K20))</f>
        <v/>
      </c>
      <c r="G20" s="124" t="str">
        <f>'Comp Results'!G20</f>
        <v/>
      </c>
      <c r="H20" s="124">
        <f ca="1">IF(OR(G20="",'Set UP'!$K20&lt;=0),0,(G20-OFFSET(F$2,'Set UP'!$K20,0))*OFFSET(H$2,'Set UP'!$K20,0)+'Set UP'!$R$15)</f>
        <v>0</v>
      </c>
      <c r="I20" s="200" t="str">
        <f t="shared" ca="1" si="13"/>
        <v/>
      </c>
      <c r="J20" s="124" t="str">
        <f ca="1">IF('Set UP'!$K20&lt;=0,"",OFFSET('Dry Incident'!JQ34,0,2*'Set UP'!$K20))</f>
        <v/>
      </c>
      <c r="K20" s="124" t="str">
        <f>'Comp Results'!K20</f>
        <v/>
      </c>
      <c r="L20" s="124">
        <f ca="1">IF(OR(K20="",'Set UP'!$K20&lt;=0),0,(K20-OFFSET(J$2,'Set UP'!$K20,0))*OFFSET(L$2,'Set UP'!$K20,0)+'Set UP'!$R$15)</f>
        <v>0</v>
      </c>
      <c r="M20" s="200" t="str">
        <f t="shared" ca="1" si="14"/>
        <v/>
      </c>
      <c r="N20" s="124" t="str">
        <f ca="1">IF('Set UP'!$K20&lt;=0,"",OFFSET('Extra Incident'!JU34,0,2*'Set UP'!$K20))</f>
        <v/>
      </c>
      <c r="O20" s="124" t="str">
        <f>'Comp Results'!O20</f>
        <v/>
      </c>
      <c r="P20" s="124">
        <f ca="1">IF(OR(O20="",'Set UP'!$K20&lt;=0),0,(O20-OFFSET(N$2,'Set UP'!$K20,0))*OFFSET(P$2,'Set UP'!$K20,0)+'Set UP'!$R$15)</f>
        <v>0</v>
      </c>
      <c r="Q20" s="200" t="str">
        <f t="shared" ca="1" si="15"/>
        <v/>
      </c>
      <c r="R20" s="124" t="str">
        <f ca="1">IF('Set UP'!$K20&lt;=0,"",OFFSET(RopeThrow!AB20,0,2*'Set UP'!$K20))</f>
        <v/>
      </c>
      <c r="S20" s="124" t="str">
        <f ca="1">IF('Set UP'!$K20&lt;=0,"",OFFSET(RopeThrow!AK20,0,'Set UP'!$K20))</f>
        <v/>
      </c>
      <c r="T20" s="124">
        <f ca="1">IF(OR(S20="",'Set UP'!$K20&lt;=0),0,(S20-OFFSET(R$2,'Set UP'!$K20,0))*OFFSET(T$2,'Set UP'!$K20,0)+'Set UP'!$R$15)</f>
        <v>0</v>
      </c>
      <c r="U20" s="200" t="str">
        <f t="shared" ca="1" si="16"/>
        <v/>
      </c>
      <c r="V20" s="124" t="str">
        <f ca="1">IF('Set UP'!$K20&lt;=0,"",OFFSET('Swim&amp;Tow'!AB20,0,2*'Set UP'!$K20))</f>
        <v/>
      </c>
      <c r="W20" s="124" t="str">
        <f>'Comp Results'!W20</f>
        <v/>
      </c>
      <c r="X20" s="124">
        <f ca="1">IF(OR(W20="",'Set UP'!$K20&lt;=0),0,(W20-OFFSET(V$2,'Set UP'!$K20,0))*OFFSET(X$2,'Set UP'!$K20,0)+'Set UP'!$R$15)</f>
        <v>0</v>
      </c>
      <c r="Y20" s="200" t="str">
        <f t="shared" ca="1" si="17"/>
        <v/>
      </c>
      <c r="Z20" s="124" t="str">
        <f ca="1">IF('Set UP'!$K20&lt;=0,"",OFFSET(Medley!U20,0,2*'Set UP'!$K20))</f>
        <v/>
      </c>
      <c r="AA20" s="124" t="str">
        <f>'Comp Results'!AA20</f>
        <v/>
      </c>
      <c r="AB20" s="124">
        <f ca="1">IF(OR(AA20="",'Set UP'!$K20&lt;=0),0,(AA20-OFFSET(Z$2,'Set UP'!$K20,0))*OFFSET(AB$2,'Set UP'!$K20,0)+'Set UP'!$R$15)</f>
        <v>0</v>
      </c>
      <c r="AC20" s="200" t="str">
        <f t="shared" ca="1" si="18"/>
        <v/>
      </c>
      <c r="AD20" s="124" t="str">
        <f ca="1">IF('Set UP'!$K20&lt;=0,"",OFFSET('Manikin Carry'!U20,0,2*'Set UP'!$K20))</f>
        <v/>
      </c>
      <c r="AE20" s="124" t="str">
        <f>'Comp Results'!AE20</f>
        <v/>
      </c>
      <c r="AF20" s="124">
        <f ca="1">IF(OR(AE20="",'Set UP'!$K20&lt;=0),0,(AE20-OFFSET(AD$2,'Set UP'!$K20,0))*OFFSET(AF$2,'Set UP'!$K20,0)+'Set UP'!$R$15)</f>
        <v>0</v>
      </c>
      <c r="AG20" s="200" t="str">
        <f t="shared" ca="1" si="19"/>
        <v/>
      </c>
      <c r="AH20" s="124" t="str">
        <f ca="1">IF('Set UP'!$K20&lt;=0,"",OFFSET(Obstacle!U20,0,2*'Set UP'!$K20))</f>
        <v/>
      </c>
      <c r="AI20" s="124" t="str">
        <f>'Comp Results'!AI20</f>
        <v/>
      </c>
      <c r="AJ20" s="124">
        <f ca="1">IF(OR(AI20="",'Set UP'!$K20&lt;=0),0,(AI20-OFFSET(AH$2,'Set UP'!$K20,0))*OFFSET(AJ$2,'Set UP'!$K20,0)+'Set UP'!$R$15)</f>
        <v>0</v>
      </c>
      <c r="AK20" s="200" t="str">
        <f t="shared" ca="1" si="20"/>
        <v/>
      </c>
      <c r="AL20" s="200" t="str">
        <f t="shared" ca="1" si="21"/>
        <v/>
      </c>
      <c r="AM20" s="201" t="str">
        <f>IF('Set UP'!$K20=1,$AL20,"")</f>
        <v/>
      </c>
      <c r="AN20" s="202" t="str">
        <f t="shared" si="9"/>
        <v/>
      </c>
      <c r="AO20" s="201" t="str">
        <f>IF('Set UP'!$K20=2,$AL20,"")</f>
        <v/>
      </c>
      <c r="AP20" s="202" t="str">
        <f t="shared" si="10"/>
        <v/>
      </c>
      <c r="AR20" s="95" t="str">
        <f t="shared" si="22"/>
        <v/>
      </c>
      <c r="AS20" s="95" t="str">
        <f t="shared" si="23"/>
        <v/>
      </c>
    </row>
    <row r="21" spans="2:45" x14ac:dyDescent="0.2">
      <c r="B21" s="106">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124" t="str">
        <f ca="1">IF('Set UP'!$K21&lt;=0,"",OFFSET('Wet Incident'!JQ35,0,2*'Set UP'!$K21))</f>
        <v/>
      </c>
      <c r="G21" s="124" t="str">
        <f>'Comp Results'!G21</f>
        <v/>
      </c>
      <c r="H21" s="124">
        <f ca="1">IF(OR(G21="",'Set UP'!$K21&lt;=0),0,(G21-OFFSET(F$2,'Set UP'!$K21,0))*OFFSET(H$2,'Set UP'!$K21,0)+'Set UP'!$R$15)</f>
        <v>0</v>
      </c>
      <c r="I21" s="200" t="str">
        <f t="shared" ca="1" si="13"/>
        <v/>
      </c>
      <c r="J21" s="124" t="str">
        <f ca="1">IF('Set UP'!$K21&lt;=0,"",OFFSET('Dry Incident'!JQ35,0,2*'Set UP'!$K21))</f>
        <v/>
      </c>
      <c r="K21" s="124" t="str">
        <f>'Comp Results'!K21</f>
        <v/>
      </c>
      <c r="L21" s="124">
        <f ca="1">IF(OR(K21="",'Set UP'!$K21&lt;=0),0,(K21-OFFSET(J$2,'Set UP'!$K21,0))*OFFSET(L$2,'Set UP'!$K21,0)+'Set UP'!$R$15)</f>
        <v>0</v>
      </c>
      <c r="M21" s="200" t="str">
        <f t="shared" ca="1" si="14"/>
        <v/>
      </c>
      <c r="N21" s="124" t="str">
        <f ca="1">IF('Set UP'!$K21&lt;=0,"",OFFSET('Extra Incident'!JU35,0,2*'Set UP'!$K21))</f>
        <v/>
      </c>
      <c r="O21" s="124" t="str">
        <f>'Comp Results'!O21</f>
        <v/>
      </c>
      <c r="P21" s="124">
        <f ca="1">IF(OR(O21="",'Set UP'!$K21&lt;=0),0,(O21-OFFSET(N$2,'Set UP'!$K21,0))*OFFSET(P$2,'Set UP'!$K21,0)+'Set UP'!$R$15)</f>
        <v>0</v>
      </c>
      <c r="Q21" s="200" t="str">
        <f t="shared" ca="1" si="15"/>
        <v/>
      </c>
      <c r="R21" s="124" t="str">
        <f ca="1">IF('Set UP'!$K21&lt;=0,"",OFFSET(RopeThrow!AB21,0,2*'Set UP'!$K21))</f>
        <v/>
      </c>
      <c r="S21" s="124" t="str">
        <f ca="1">IF('Set UP'!$K21&lt;=0,"",OFFSET(RopeThrow!AK21,0,'Set UP'!$K21))</f>
        <v/>
      </c>
      <c r="T21" s="124">
        <f ca="1">IF(OR(S21="",'Set UP'!$K21&lt;=0),0,(S21-OFFSET(R$2,'Set UP'!$K21,0))*OFFSET(T$2,'Set UP'!$K21,0)+'Set UP'!$R$15)</f>
        <v>0</v>
      </c>
      <c r="U21" s="200" t="str">
        <f t="shared" ca="1" si="16"/>
        <v/>
      </c>
      <c r="V21" s="124" t="str">
        <f ca="1">IF('Set UP'!$K21&lt;=0,"",OFFSET('Swim&amp;Tow'!AB21,0,2*'Set UP'!$K21))</f>
        <v/>
      </c>
      <c r="W21" s="124" t="str">
        <f>'Comp Results'!W21</f>
        <v/>
      </c>
      <c r="X21" s="124">
        <f ca="1">IF(OR(W21="",'Set UP'!$K21&lt;=0),0,(W21-OFFSET(V$2,'Set UP'!$K21,0))*OFFSET(X$2,'Set UP'!$K21,0)+'Set UP'!$R$15)</f>
        <v>0</v>
      </c>
      <c r="Y21" s="200" t="str">
        <f t="shared" ca="1" si="17"/>
        <v/>
      </c>
      <c r="Z21" s="124" t="str">
        <f ca="1">IF('Set UP'!$K21&lt;=0,"",OFFSET(Medley!U21,0,2*'Set UP'!$K21))</f>
        <v/>
      </c>
      <c r="AA21" s="124" t="str">
        <f>'Comp Results'!AA21</f>
        <v/>
      </c>
      <c r="AB21" s="124">
        <f ca="1">IF(OR(AA21="",'Set UP'!$K21&lt;=0),0,(AA21-OFFSET(Z$2,'Set UP'!$K21,0))*OFFSET(AB$2,'Set UP'!$K21,0)+'Set UP'!$R$15)</f>
        <v>0</v>
      </c>
      <c r="AC21" s="200" t="str">
        <f t="shared" ca="1" si="18"/>
        <v/>
      </c>
      <c r="AD21" s="124" t="str">
        <f ca="1">IF('Set UP'!$K21&lt;=0,"",OFFSET('Manikin Carry'!U21,0,2*'Set UP'!$K21))</f>
        <v/>
      </c>
      <c r="AE21" s="124" t="str">
        <f>'Comp Results'!AE21</f>
        <v/>
      </c>
      <c r="AF21" s="124">
        <f ca="1">IF(OR(AE21="",'Set UP'!$K21&lt;=0),0,(AE21-OFFSET(AD$2,'Set UP'!$K21,0))*OFFSET(AF$2,'Set UP'!$K21,0)+'Set UP'!$R$15)</f>
        <v>0</v>
      </c>
      <c r="AG21" s="200" t="str">
        <f t="shared" ca="1" si="19"/>
        <v/>
      </c>
      <c r="AH21" s="124" t="str">
        <f ca="1">IF('Set UP'!$K21&lt;=0,"",OFFSET(Obstacle!U21,0,2*'Set UP'!$K21))</f>
        <v/>
      </c>
      <c r="AI21" s="124" t="str">
        <f>'Comp Results'!AI21</f>
        <v/>
      </c>
      <c r="AJ21" s="124">
        <f ca="1">IF(OR(AI21="",'Set UP'!$K21&lt;=0),0,(AI21-OFFSET(AH$2,'Set UP'!$K21,0))*OFFSET(AJ$2,'Set UP'!$K21,0)+'Set UP'!$R$15)</f>
        <v>0</v>
      </c>
      <c r="AK21" s="200" t="str">
        <f t="shared" ca="1" si="20"/>
        <v/>
      </c>
      <c r="AL21" s="200" t="str">
        <f t="shared" ca="1" si="21"/>
        <v/>
      </c>
      <c r="AM21" s="201" t="str">
        <f>IF('Set UP'!$K21=1,$AL21,"")</f>
        <v/>
      </c>
      <c r="AN21" s="202" t="str">
        <f t="shared" si="9"/>
        <v/>
      </c>
      <c r="AO21" s="201" t="str">
        <f>IF('Set UP'!$K21=2,$AL21,"")</f>
        <v/>
      </c>
      <c r="AP21" s="202" t="str">
        <f t="shared" si="10"/>
        <v/>
      </c>
      <c r="AR21" s="95" t="str">
        <f t="shared" si="22"/>
        <v/>
      </c>
      <c r="AS21" s="95" t="str">
        <f t="shared" si="23"/>
        <v/>
      </c>
    </row>
    <row r="22" spans="2:45" x14ac:dyDescent="0.2">
      <c r="B22" s="106">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124" t="str">
        <f ca="1">IF('Set UP'!$K22&lt;=0,"",OFFSET('Wet Incident'!JQ36,0,2*'Set UP'!$K22))</f>
        <v/>
      </c>
      <c r="G22" s="124" t="str">
        <f>'Comp Results'!G22</f>
        <v/>
      </c>
      <c r="H22" s="124">
        <f ca="1">IF(OR(G22="",'Set UP'!$K22&lt;=0),0,(G22-OFFSET(F$2,'Set UP'!$K22,0))*OFFSET(H$2,'Set UP'!$K22,0)+'Set UP'!$R$15)</f>
        <v>0</v>
      </c>
      <c r="I22" s="200" t="str">
        <f t="shared" ca="1" si="13"/>
        <v/>
      </c>
      <c r="J22" s="124" t="str">
        <f ca="1">IF('Set UP'!$K22&lt;=0,"",OFFSET('Dry Incident'!JQ36,0,2*'Set UP'!$K22))</f>
        <v/>
      </c>
      <c r="K22" s="124" t="str">
        <f>'Comp Results'!K22</f>
        <v/>
      </c>
      <c r="L22" s="124">
        <f ca="1">IF(OR(K22="",'Set UP'!$K22&lt;=0),0,(K22-OFFSET(J$2,'Set UP'!$K22,0))*OFFSET(L$2,'Set UP'!$K22,0)+'Set UP'!$R$15)</f>
        <v>0</v>
      </c>
      <c r="M22" s="200" t="str">
        <f t="shared" ca="1" si="14"/>
        <v/>
      </c>
      <c r="N22" s="124" t="str">
        <f ca="1">IF('Set UP'!$K22&lt;=0,"",OFFSET('Extra Incident'!JU36,0,2*'Set UP'!$K22))</f>
        <v/>
      </c>
      <c r="O22" s="124" t="str">
        <f>'Comp Results'!O22</f>
        <v/>
      </c>
      <c r="P22" s="124">
        <f ca="1">IF(OR(O22="",'Set UP'!$K22&lt;=0),0,(O22-OFFSET(N$2,'Set UP'!$K22,0))*OFFSET(P$2,'Set UP'!$K22,0)+'Set UP'!$R$15)</f>
        <v>0</v>
      </c>
      <c r="Q22" s="200" t="str">
        <f t="shared" ca="1" si="15"/>
        <v/>
      </c>
      <c r="R22" s="124" t="str">
        <f ca="1">IF('Set UP'!$K22&lt;=0,"",OFFSET(RopeThrow!AB22,0,2*'Set UP'!$K22))</f>
        <v/>
      </c>
      <c r="S22" s="124" t="str">
        <f ca="1">IF('Set UP'!$K22&lt;=0,"",OFFSET(RopeThrow!AK22,0,'Set UP'!$K22))</f>
        <v/>
      </c>
      <c r="T22" s="124">
        <f ca="1">IF(OR(S22="",'Set UP'!$K22&lt;=0),0,(S22-OFFSET(R$2,'Set UP'!$K22,0))*OFFSET(T$2,'Set UP'!$K22,0)+'Set UP'!$R$15)</f>
        <v>0</v>
      </c>
      <c r="U22" s="200" t="str">
        <f t="shared" ca="1" si="16"/>
        <v/>
      </c>
      <c r="V22" s="124" t="str">
        <f ca="1">IF('Set UP'!$K22&lt;=0,"",OFFSET('Swim&amp;Tow'!AB22,0,2*'Set UP'!$K22))</f>
        <v/>
      </c>
      <c r="W22" s="124" t="str">
        <f>'Comp Results'!W22</f>
        <v/>
      </c>
      <c r="X22" s="124">
        <f ca="1">IF(OR(W22="",'Set UP'!$K22&lt;=0),0,(W22-OFFSET(V$2,'Set UP'!$K22,0))*OFFSET(X$2,'Set UP'!$K22,0)+'Set UP'!$R$15)</f>
        <v>0</v>
      </c>
      <c r="Y22" s="200" t="str">
        <f t="shared" ca="1" si="17"/>
        <v/>
      </c>
      <c r="Z22" s="124" t="str">
        <f ca="1">IF('Set UP'!$K22&lt;=0,"",OFFSET(Medley!U22,0,2*'Set UP'!$K22))</f>
        <v/>
      </c>
      <c r="AA22" s="124" t="str">
        <f>'Comp Results'!AA22</f>
        <v/>
      </c>
      <c r="AB22" s="124">
        <f ca="1">IF(OR(AA22="",'Set UP'!$K22&lt;=0),0,(AA22-OFFSET(Z$2,'Set UP'!$K22,0))*OFFSET(AB$2,'Set UP'!$K22,0)+'Set UP'!$R$15)</f>
        <v>0</v>
      </c>
      <c r="AC22" s="200" t="str">
        <f t="shared" ca="1" si="18"/>
        <v/>
      </c>
      <c r="AD22" s="124" t="str">
        <f ca="1">IF('Set UP'!$K22&lt;=0,"",OFFSET('Manikin Carry'!U22,0,2*'Set UP'!$K22))</f>
        <v/>
      </c>
      <c r="AE22" s="124" t="str">
        <f>'Comp Results'!AE22</f>
        <v/>
      </c>
      <c r="AF22" s="124">
        <f ca="1">IF(OR(AE22="",'Set UP'!$K22&lt;=0),0,(AE22-OFFSET(AD$2,'Set UP'!$K22,0))*OFFSET(AF$2,'Set UP'!$K22,0)+'Set UP'!$R$15)</f>
        <v>0</v>
      </c>
      <c r="AG22" s="200" t="str">
        <f t="shared" ca="1" si="19"/>
        <v/>
      </c>
      <c r="AH22" s="124" t="str">
        <f ca="1">IF('Set UP'!$K22&lt;=0,"",OFFSET(Obstacle!U22,0,2*'Set UP'!$K22))</f>
        <v/>
      </c>
      <c r="AI22" s="124" t="str">
        <f>'Comp Results'!AI22</f>
        <v/>
      </c>
      <c r="AJ22" s="124">
        <f ca="1">IF(OR(AI22="",'Set UP'!$K22&lt;=0),0,(AI22-OFFSET(AH$2,'Set UP'!$K22,0))*OFFSET(AJ$2,'Set UP'!$K22,0)+'Set UP'!$R$15)</f>
        <v>0</v>
      </c>
      <c r="AK22" s="200" t="str">
        <f t="shared" ca="1" si="20"/>
        <v/>
      </c>
      <c r="AL22" s="200" t="str">
        <f t="shared" ca="1" si="21"/>
        <v/>
      </c>
      <c r="AM22" s="201" t="str">
        <f>IF('Set UP'!$K22=1,$AL22,"")</f>
        <v/>
      </c>
      <c r="AN22" s="202" t="str">
        <f t="shared" si="9"/>
        <v/>
      </c>
      <c r="AO22" s="201" t="str">
        <f>IF('Set UP'!$K22=2,$AL22,"")</f>
        <v/>
      </c>
      <c r="AP22" s="202" t="str">
        <f t="shared" si="10"/>
        <v/>
      </c>
      <c r="AR22" s="95" t="str">
        <f t="shared" si="22"/>
        <v/>
      </c>
      <c r="AS22" s="95" t="str">
        <f t="shared" si="23"/>
        <v/>
      </c>
    </row>
    <row r="23" spans="2:45" x14ac:dyDescent="0.2">
      <c r="B23" s="106">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124" t="str">
        <f ca="1">IF('Set UP'!$K23&lt;=0,"",OFFSET('Wet Incident'!JQ37,0,2*'Set UP'!$K23))</f>
        <v/>
      </c>
      <c r="G23" s="124" t="str">
        <f>'Comp Results'!G23</f>
        <v/>
      </c>
      <c r="H23" s="124">
        <f ca="1">IF(OR(G23="",'Set UP'!$K23&lt;=0),0,(G23-OFFSET(F$2,'Set UP'!$K23,0))*OFFSET(H$2,'Set UP'!$K23,0)+'Set UP'!$R$15)</f>
        <v>0</v>
      </c>
      <c r="I23" s="200" t="str">
        <f t="shared" ca="1" si="13"/>
        <v/>
      </c>
      <c r="J23" s="124" t="str">
        <f ca="1">IF('Set UP'!$K23&lt;=0,"",OFFSET('Dry Incident'!JQ37,0,2*'Set UP'!$K23))</f>
        <v/>
      </c>
      <c r="K23" s="124" t="str">
        <f>'Comp Results'!K23</f>
        <v/>
      </c>
      <c r="L23" s="124">
        <f ca="1">IF(OR(K23="",'Set UP'!$K23&lt;=0),0,(K23-OFFSET(J$2,'Set UP'!$K23,0))*OFFSET(L$2,'Set UP'!$K23,0)+'Set UP'!$R$15)</f>
        <v>0</v>
      </c>
      <c r="M23" s="200" t="str">
        <f t="shared" ca="1" si="14"/>
        <v/>
      </c>
      <c r="N23" s="124" t="str">
        <f ca="1">IF('Set UP'!$K23&lt;=0,"",OFFSET('Extra Incident'!JU37,0,2*'Set UP'!$K23))</f>
        <v/>
      </c>
      <c r="O23" s="124" t="str">
        <f>'Comp Results'!O23</f>
        <v/>
      </c>
      <c r="P23" s="124">
        <f ca="1">IF(OR(O23="",'Set UP'!$K23&lt;=0),0,(O23-OFFSET(N$2,'Set UP'!$K23,0))*OFFSET(P$2,'Set UP'!$K23,0)+'Set UP'!$R$15)</f>
        <v>0</v>
      </c>
      <c r="Q23" s="200" t="str">
        <f t="shared" ca="1" si="15"/>
        <v/>
      </c>
      <c r="R23" s="124" t="str">
        <f ca="1">IF('Set UP'!$K23&lt;=0,"",OFFSET(RopeThrow!AB23,0,2*'Set UP'!$K23))</f>
        <v/>
      </c>
      <c r="S23" s="124" t="str">
        <f ca="1">IF('Set UP'!$K23&lt;=0,"",OFFSET(RopeThrow!AK23,0,'Set UP'!$K23))</f>
        <v/>
      </c>
      <c r="T23" s="124">
        <f ca="1">IF(OR(S23="",'Set UP'!$K23&lt;=0),0,(S23-OFFSET(R$2,'Set UP'!$K23,0))*OFFSET(T$2,'Set UP'!$K23,0)+'Set UP'!$R$15)</f>
        <v>0</v>
      </c>
      <c r="U23" s="200" t="str">
        <f t="shared" ca="1" si="16"/>
        <v/>
      </c>
      <c r="V23" s="124" t="str">
        <f ca="1">IF('Set UP'!$K23&lt;=0,"",OFFSET('Swim&amp;Tow'!AB23,0,2*'Set UP'!$K23))</f>
        <v/>
      </c>
      <c r="W23" s="124" t="str">
        <f>'Comp Results'!W23</f>
        <v/>
      </c>
      <c r="X23" s="124">
        <f ca="1">IF(OR(W23="",'Set UP'!$K23&lt;=0),0,(W23-OFFSET(V$2,'Set UP'!$K23,0))*OFFSET(X$2,'Set UP'!$K23,0)+'Set UP'!$R$15)</f>
        <v>0</v>
      </c>
      <c r="Y23" s="200" t="str">
        <f t="shared" ca="1" si="17"/>
        <v/>
      </c>
      <c r="Z23" s="124" t="str">
        <f ca="1">IF('Set UP'!$K23&lt;=0,"",OFFSET(Medley!U23,0,2*'Set UP'!$K23))</f>
        <v/>
      </c>
      <c r="AA23" s="124" t="str">
        <f>'Comp Results'!AA23</f>
        <v/>
      </c>
      <c r="AB23" s="124">
        <f ca="1">IF(OR(AA23="",'Set UP'!$K23&lt;=0),0,(AA23-OFFSET(Z$2,'Set UP'!$K23,0))*OFFSET(AB$2,'Set UP'!$K23,0)+'Set UP'!$R$15)</f>
        <v>0</v>
      </c>
      <c r="AC23" s="200" t="str">
        <f t="shared" ca="1" si="18"/>
        <v/>
      </c>
      <c r="AD23" s="124" t="str">
        <f ca="1">IF('Set UP'!$K23&lt;=0,"",OFFSET('Manikin Carry'!U23,0,2*'Set UP'!$K23))</f>
        <v/>
      </c>
      <c r="AE23" s="124" t="str">
        <f>'Comp Results'!AE23</f>
        <v/>
      </c>
      <c r="AF23" s="124">
        <f ca="1">IF(OR(AE23="",'Set UP'!$K23&lt;=0),0,(AE23-OFFSET(AD$2,'Set UP'!$K23,0))*OFFSET(AF$2,'Set UP'!$K23,0)+'Set UP'!$R$15)</f>
        <v>0</v>
      </c>
      <c r="AG23" s="200" t="str">
        <f t="shared" ca="1" si="19"/>
        <v/>
      </c>
      <c r="AH23" s="124" t="str">
        <f ca="1">IF('Set UP'!$K23&lt;=0,"",OFFSET(Obstacle!U23,0,2*'Set UP'!$K23))</f>
        <v/>
      </c>
      <c r="AI23" s="124" t="str">
        <f>'Comp Results'!AI23</f>
        <v/>
      </c>
      <c r="AJ23" s="124">
        <f ca="1">IF(OR(AI23="",'Set UP'!$K23&lt;=0),0,(AI23-OFFSET(AH$2,'Set UP'!$K23,0))*OFFSET(AJ$2,'Set UP'!$K23,0)+'Set UP'!$R$15)</f>
        <v>0</v>
      </c>
      <c r="AK23" s="200" t="str">
        <f t="shared" ca="1" si="20"/>
        <v/>
      </c>
      <c r="AL23" s="200" t="str">
        <f t="shared" ca="1" si="21"/>
        <v/>
      </c>
      <c r="AM23" s="201" t="str">
        <f>IF('Set UP'!$K23=1,$AL23,"")</f>
        <v/>
      </c>
      <c r="AN23" s="202" t="str">
        <f t="shared" si="9"/>
        <v/>
      </c>
      <c r="AO23" s="201" t="str">
        <f>IF('Set UP'!$K23=2,$AL23,"")</f>
        <v/>
      </c>
      <c r="AP23" s="202" t="str">
        <f t="shared" si="10"/>
        <v/>
      </c>
      <c r="AR23" s="95" t="str">
        <f t="shared" si="22"/>
        <v/>
      </c>
      <c r="AS23" s="95" t="str">
        <f t="shared" si="23"/>
        <v/>
      </c>
    </row>
    <row r="24" spans="2:45" x14ac:dyDescent="0.2">
      <c r="B24" s="106">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124" t="str">
        <f ca="1">IF('Set UP'!$K24&lt;=0,"",OFFSET('Wet Incident'!JQ38,0,2*'Set UP'!$K24))</f>
        <v/>
      </c>
      <c r="G24" s="124" t="str">
        <f>'Comp Results'!G24</f>
        <v/>
      </c>
      <c r="H24" s="124">
        <f ca="1">IF(OR(G24="",'Set UP'!$K24&lt;=0),0,(G24-OFFSET(F$2,'Set UP'!$K24,0))*OFFSET(H$2,'Set UP'!$K24,0)+'Set UP'!$R$15)</f>
        <v>0</v>
      </c>
      <c r="I24" s="200" t="str">
        <f t="shared" ca="1" si="13"/>
        <v/>
      </c>
      <c r="J24" s="124" t="str">
        <f ca="1">IF('Set UP'!$K24&lt;=0,"",OFFSET('Dry Incident'!JQ38,0,2*'Set UP'!$K24))</f>
        <v/>
      </c>
      <c r="K24" s="124" t="str">
        <f>'Comp Results'!K24</f>
        <v/>
      </c>
      <c r="L24" s="124">
        <f ca="1">IF(OR(K24="",'Set UP'!$K24&lt;=0),0,(K24-OFFSET(J$2,'Set UP'!$K24,0))*OFFSET(L$2,'Set UP'!$K24,0)+'Set UP'!$R$15)</f>
        <v>0</v>
      </c>
      <c r="M24" s="200" t="str">
        <f t="shared" ca="1" si="14"/>
        <v/>
      </c>
      <c r="N24" s="124" t="str">
        <f ca="1">IF('Set UP'!$K24&lt;=0,"",OFFSET('Extra Incident'!JU38,0,2*'Set UP'!$K24))</f>
        <v/>
      </c>
      <c r="O24" s="124" t="str">
        <f>'Comp Results'!O24</f>
        <v/>
      </c>
      <c r="P24" s="124">
        <f ca="1">IF(OR(O24="",'Set UP'!$K24&lt;=0),0,(O24-OFFSET(N$2,'Set UP'!$K24,0))*OFFSET(P$2,'Set UP'!$K24,0)+'Set UP'!$R$15)</f>
        <v>0</v>
      </c>
      <c r="Q24" s="200" t="str">
        <f t="shared" ca="1" si="15"/>
        <v/>
      </c>
      <c r="R24" s="124" t="str">
        <f ca="1">IF('Set UP'!$K24&lt;=0,"",OFFSET(RopeThrow!AB24,0,2*'Set UP'!$K24))</f>
        <v/>
      </c>
      <c r="S24" s="124" t="str">
        <f ca="1">IF('Set UP'!$K24&lt;=0,"",OFFSET(RopeThrow!AK24,0,'Set UP'!$K24))</f>
        <v/>
      </c>
      <c r="T24" s="124">
        <f ca="1">IF(OR(S24="",'Set UP'!$K24&lt;=0),0,(S24-OFFSET(R$2,'Set UP'!$K24,0))*OFFSET(T$2,'Set UP'!$K24,0)+'Set UP'!$R$15)</f>
        <v>0</v>
      </c>
      <c r="U24" s="200" t="str">
        <f t="shared" ca="1" si="16"/>
        <v/>
      </c>
      <c r="V24" s="124" t="str">
        <f ca="1">IF('Set UP'!$K24&lt;=0,"",OFFSET('Swim&amp;Tow'!AB24,0,2*'Set UP'!$K24))</f>
        <v/>
      </c>
      <c r="W24" s="124" t="str">
        <f>'Comp Results'!W24</f>
        <v/>
      </c>
      <c r="X24" s="124">
        <f ca="1">IF(OR(W24="",'Set UP'!$K24&lt;=0),0,(W24-OFFSET(V$2,'Set UP'!$K24,0))*OFFSET(X$2,'Set UP'!$K24,0)+'Set UP'!$R$15)</f>
        <v>0</v>
      </c>
      <c r="Y24" s="200" t="str">
        <f t="shared" ca="1" si="17"/>
        <v/>
      </c>
      <c r="Z24" s="124" t="str">
        <f ca="1">IF('Set UP'!$K24&lt;=0,"",OFFSET(Medley!U24,0,2*'Set UP'!$K24))</f>
        <v/>
      </c>
      <c r="AA24" s="124" t="str">
        <f>'Comp Results'!AA24</f>
        <v/>
      </c>
      <c r="AB24" s="124">
        <f ca="1">IF(OR(AA24="",'Set UP'!$K24&lt;=0),0,(AA24-OFFSET(Z$2,'Set UP'!$K24,0))*OFFSET(AB$2,'Set UP'!$K24,0)+'Set UP'!$R$15)</f>
        <v>0</v>
      </c>
      <c r="AC24" s="200" t="str">
        <f t="shared" ca="1" si="18"/>
        <v/>
      </c>
      <c r="AD24" s="124" t="str">
        <f ca="1">IF('Set UP'!$K24&lt;=0,"",OFFSET('Manikin Carry'!U24,0,2*'Set UP'!$K24))</f>
        <v/>
      </c>
      <c r="AE24" s="124" t="str">
        <f>'Comp Results'!AE24</f>
        <v/>
      </c>
      <c r="AF24" s="124">
        <f ca="1">IF(OR(AE24="",'Set UP'!$K24&lt;=0),0,(AE24-OFFSET(AD$2,'Set UP'!$K24,0))*OFFSET(AF$2,'Set UP'!$K24,0)+'Set UP'!$R$15)</f>
        <v>0</v>
      </c>
      <c r="AG24" s="200" t="str">
        <f t="shared" ca="1" si="19"/>
        <v/>
      </c>
      <c r="AH24" s="124" t="str">
        <f ca="1">IF('Set UP'!$K24&lt;=0,"",OFFSET(Obstacle!U24,0,2*'Set UP'!$K24))</f>
        <v/>
      </c>
      <c r="AI24" s="124" t="str">
        <f>'Comp Results'!AI24</f>
        <v/>
      </c>
      <c r="AJ24" s="124">
        <f ca="1">IF(OR(AI24="",'Set UP'!$K24&lt;=0),0,(AI24-OFFSET(AH$2,'Set UP'!$K24,0))*OFFSET(AJ$2,'Set UP'!$K24,0)+'Set UP'!$R$15)</f>
        <v>0</v>
      </c>
      <c r="AK24" s="200" t="str">
        <f t="shared" ca="1" si="20"/>
        <v/>
      </c>
      <c r="AL24" s="200" t="str">
        <f t="shared" ca="1" si="21"/>
        <v/>
      </c>
      <c r="AM24" s="201" t="str">
        <f>IF('Set UP'!$K24=1,$AL24,"")</f>
        <v/>
      </c>
      <c r="AN24" s="202" t="str">
        <f t="shared" si="9"/>
        <v/>
      </c>
      <c r="AO24" s="201" t="str">
        <f>IF('Set UP'!$K24=2,$AL24,"")</f>
        <v/>
      </c>
      <c r="AP24" s="202" t="str">
        <f t="shared" si="10"/>
        <v/>
      </c>
      <c r="AR24" s="95" t="str">
        <f t="shared" si="22"/>
        <v/>
      </c>
      <c r="AS24" s="95" t="str">
        <f t="shared" si="23"/>
        <v/>
      </c>
    </row>
    <row r="25" spans="2:45" x14ac:dyDescent="0.2">
      <c r="B25" s="106">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124" t="str">
        <f ca="1">IF('Set UP'!$K25&lt;=0,"",OFFSET('Wet Incident'!JQ39,0,2*'Set UP'!$K25))</f>
        <v/>
      </c>
      <c r="G25" s="124" t="str">
        <f>'Comp Results'!G25</f>
        <v/>
      </c>
      <c r="H25" s="124">
        <f ca="1">IF(OR(G25="",'Set UP'!$K25&lt;=0),0,(G25-OFFSET(F$2,'Set UP'!$K25,0))*OFFSET(H$2,'Set UP'!$K25,0)+'Set UP'!$R$15)</f>
        <v>0</v>
      </c>
      <c r="I25" s="200" t="str">
        <f t="shared" ca="1" si="13"/>
        <v/>
      </c>
      <c r="J25" s="124" t="str">
        <f ca="1">IF('Set UP'!$K25&lt;=0,"",OFFSET('Dry Incident'!JQ39,0,2*'Set UP'!$K25))</f>
        <v/>
      </c>
      <c r="K25" s="124" t="str">
        <f>'Comp Results'!K25</f>
        <v/>
      </c>
      <c r="L25" s="124">
        <f ca="1">IF(OR(K25="",'Set UP'!$K25&lt;=0),0,(K25-OFFSET(J$2,'Set UP'!$K25,0))*OFFSET(L$2,'Set UP'!$K25,0)+'Set UP'!$R$15)</f>
        <v>0</v>
      </c>
      <c r="M25" s="200" t="str">
        <f t="shared" ca="1" si="14"/>
        <v/>
      </c>
      <c r="N25" s="124" t="str">
        <f ca="1">IF('Set UP'!$K25&lt;=0,"",OFFSET('Extra Incident'!JU39,0,2*'Set UP'!$K25))</f>
        <v/>
      </c>
      <c r="O25" s="124" t="str">
        <f>'Comp Results'!O25</f>
        <v/>
      </c>
      <c r="P25" s="124">
        <f ca="1">IF(OR(O25="",'Set UP'!$K25&lt;=0),0,(O25-OFFSET(N$2,'Set UP'!$K25,0))*OFFSET(P$2,'Set UP'!$K25,0)+'Set UP'!$R$15)</f>
        <v>0</v>
      </c>
      <c r="Q25" s="200" t="str">
        <f t="shared" ca="1" si="15"/>
        <v/>
      </c>
      <c r="R25" s="124" t="str">
        <f ca="1">IF('Set UP'!$K25&lt;=0,"",OFFSET(RopeThrow!AB25,0,2*'Set UP'!$K25))</f>
        <v/>
      </c>
      <c r="S25" s="124" t="str">
        <f ca="1">IF('Set UP'!$K25&lt;=0,"",OFFSET(RopeThrow!AK25,0,'Set UP'!$K25))</f>
        <v/>
      </c>
      <c r="T25" s="124">
        <f ca="1">IF(OR(S25="",'Set UP'!$K25&lt;=0),0,(S25-OFFSET(R$2,'Set UP'!$K25,0))*OFFSET(T$2,'Set UP'!$K25,0)+'Set UP'!$R$15)</f>
        <v>0</v>
      </c>
      <c r="U25" s="200" t="str">
        <f t="shared" ca="1" si="16"/>
        <v/>
      </c>
      <c r="V25" s="124" t="str">
        <f ca="1">IF('Set UP'!$K25&lt;=0,"",OFFSET('Swim&amp;Tow'!AB25,0,2*'Set UP'!$K25))</f>
        <v/>
      </c>
      <c r="W25" s="124" t="str">
        <f>'Comp Results'!W25</f>
        <v/>
      </c>
      <c r="X25" s="124">
        <f ca="1">IF(OR(W25="",'Set UP'!$K25&lt;=0),0,(W25-OFFSET(V$2,'Set UP'!$K25,0))*OFFSET(X$2,'Set UP'!$K25,0)+'Set UP'!$R$15)</f>
        <v>0</v>
      </c>
      <c r="Y25" s="200" t="str">
        <f t="shared" ca="1" si="17"/>
        <v/>
      </c>
      <c r="Z25" s="124" t="str">
        <f ca="1">IF('Set UP'!$K25&lt;=0,"",OFFSET(Medley!U25,0,2*'Set UP'!$K25))</f>
        <v/>
      </c>
      <c r="AA25" s="124" t="str">
        <f>'Comp Results'!AA25</f>
        <v/>
      </c>
      <c r="AB25" s="124">
        <f ca="1">IF(OR(AA25="",'Set UP'!$K25&lt;=0),0,(AA25-OFFSET(Z$2,'Set UP'!$K25,0))*OFFSET(AB$2,'Set UP'!$K25,0)+'Set UP'!$R$15)</f>
        <v>0</v>
      </c>
      <c r="AC25" s="200" t="str">
        <f t="shared" ca="1" si="18"/>
        <v/>
      </c>
      <c r="AD25" s="124" t="str">
        <f ca="1">IF('Set UP'!$K25&lt;=0,"",OFFSET('Manikin Carry'!U25,0,2*'Set UP'!$K25))</f>
        <v/>
      </c>
      <c r="AE25" s="124" t="str">
        <f>'Comp Results'!AE25</f>
        <v/>
      </c>
      <c r="AF25" s="124">
        <f ca="1">IF(OR(AE25="",'Set UP'!$K25&lt;=0),0,(AE25-OFFSET(AD$2,'Set UP'!$K25,0))*OFFSET(AF$2,'Set UP'!$K25,0)+'Set UP'!$R$15)</f>
        <v>0</v>
      </c>
      <c r="AG25" s="200" t="str">
        <f t="shared" ca="1" si="19"/>
        <v/>
      </c>
      <c r="AH25" s="124" t="str">
        <f ca="1">IF('Set UP'!$K25&lt;=0,"",OFFSET(Obstacle!U25,0,2*'Set UP'!$K25))</f>
        <v/>
      </c>
      <c r="AI25" s="124" t="str">
        <f>'Comp Results'!AI25</f>
        <v/>
      </c>
      <c r="AJ25" s="124">
        <f ca="1">IF(OR(AI25="",'Set UP'!$K25&lt;=0),0,(AI25-OFFSET(AH$2,'Set UP'!$K25,0))*OFFSET(AJ$2,'Set UP'!$K25,0)+'Set UP'!$R$15)</f>
        <v>0</v>
      </c>
      <c r="AK25" s="200" t="str">
        <f t="shared" ca="1" si="20"/>
        <v/>
      </c>
      <c r="AL25" s="200" t="str">
        <f t="shared" ca="1" si="21"/>
        <v/>
      </c>
      <c r="AM25" s="201" t="str">
        <f>IF('Set UP'!$K25=1,$AL25,"")</f>
        <v/>
      </c>
      <c r="AN25" s="202" t="str">
        <f t="shared" si="9"/>
        <v/>
      </c>
      <c r="AO25" s="201" t="str">
        <f>IF('Set UP'!$K25=2,$AL25,"")</f>
        <v/>
      </c>
      <c r="AP25" s="202" t="str">
        <f t="shared" si="10"/>
        <v/>
      </c>
      <c r="AR25" s="95" t="str">
        <f t="shared" si="22"/>
        <v/>
      </c>
      <c r="AS25" s="95" t="str">
        <f t="shared" si="23"/>
        <v/>
      </c>
    </row>
    <row r="26" spans="2:45" x14ac:dyDescent="0.2">
      <c r="B26" s="106">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124" t="str">
        <f ca="1">IF('Set UP'!$K26&lt;=0,"",OFFSET('Wet Incident'!JQ40,0,2*'Set UP'!$K26))</f>
        <v/>
      </c>
      <c r="G26" s="124" t="str">
        <f>'Comp Results'!G26</f>
        <v/>
      </c>
      <c r="H26" s="124">
        <f ca="1">IF(OR(G26="",'Set UP'!$K26&lt;=0),0,(G26-OFFSET(F$2,'Set UP'!$K26,0))*OFFSET(H$2,'Set UP'!$K26,0)+'Set UP'!$R$15)</f>
        <v>0</v>
      </c>
      <c r="I26" s="200" t="str">
        <f t="shared" ca="1" si="13"/>
        <v/>
      </c>
      <c r="J26" s="124" t="str">
        <f ca="1">IF('Set UP'!$K26&lt;=0,"",OFFSET('Dry Incident'!JQ40,0,2*'Set UP'!$K26))</f>
        <v/>
      </c>
      <c r="K26" s="124" t="str">
        <f>'Comp Results'!K26</f>
        <v/>
      </c>
      <c r="L26" s="124">
        <f ca="1">IF(OR(K26="",'Set UP'!$K26&lt;=0),0,(K26-OFFSET(J$2,'Set UP'!$K26,0))*OFFSET(L$2,'Set UP'!$K26,0)+'Set UP'!$R$15)</f>
        <v>0</v>
      </c>
      <c r="M26" s="200" t="str">
        <f t="shared" ca="1" si="14"/>
        <v/>
      </c>
      <c r="N26" s="124" t="str">
        <f ca="1">IF('Set UP'!$K26&lt;=0,"",OFFSET('Extra Incident'!JU40,0,2*'Set UP'!$K26))</f>
        <v/>
      </c>
      <c r="O26" s="124" t="str">
        <f>'Comp Results'!O26</f>
        <v/>
      </c>
      <c r="P26" s="124">
        <f ca="1">IF(OR(O26="",'Set UP'!$K26&lt;=0),0,(O26-OFFSET(N$2,'Set UP'!$K26,0))*OFFSET(P$2,'Set UP'!$K26,0)+'Set UP'!$R$15)</f>
        <v>0</v>
      </c>
      <c r="Q26" s="200" t="str">
        <f t="shared" ca="1" si="15"/>
        <v/>
      </c>
      <c r="R26" s="124" t="str">
        <f ca="1">IF('Set UP'!$K26&lt;=0,"",OFFSET(RopeThrow!AB26,0,2*'Set UP'!$K26))</f>
        <v/>
      </c>
      <c r="S26" s="124" t="str">
        <f ca="1">IF('Set UP'!$K26&lt;=0,"",OFFSET(RopeThrow!AK26,0,'Set UP'!$K26))</f>
        <v/>
      </c>
      <c r="T26" s="124">
        <f ca="1">IF(OR(S26="",'Set UP'!$K26&lt;=0),0,(S26-OFFSET(R$2,'Set UP'!$K26,0))*OFFSET(T$2,'Set UP'!$K26,0)+'Set UP'!$R$15)</f>
        <v>0</v>
      </c>
      <c r="U26" s="200" t="str">
        <f t="shared" ca="1" si="16"/>
        <v/>
      </c>
      <c r="V26" s="124" t="str">
        <f ca="1">IF('Set UP'!$K26&lt;=0,"",OFFSET('Swim&amp;Tow'!AB26,0,2*'Set UP'!$K26))</f>
        <v/>
      </c>
      <c r="W26" s="124" t="str">
        <f>'Comp Results'!W26</f>
        <v/>
      </c>
      <c r="X26" s="124">
        <f ca="1">IF(OR(W26="",'Set UP'!$K26&lt;=0),0,(W26-OFFSET(V$2,'Set UP'!$K26,0))*OFFSET(X$2,'Set UP'!$K26,0)+'Set UP'!$R$15)</f>
        <v>0</v>
      </c>
      <c r="Y26" s="200" t="str">
        <f t="shared" ca="1" si="17"/>
        <v/>
      </c>
      <c r="Z26" s="124" t="str">
        <f ca="1">IF('Set UP'!$K26&lt;=0,"",OFFSET(Medley!U26,0,2*'Set UP'!$K26))</f>
        <v/>
      </c>
      <c r="AA26" s="124" t="str">
        <f>'Comp Results'!AA26</f>
        <v/>
      </c>
      <c r="AB26" s="124">
        <f ca="1">IF(OR(AA26="",'Set UP'!$K26&lt;=0),0,(AA26-OFFSET(Z$2,'Set UP'!$K26,0))*OFFSET(AB$2,'Set UP'!$K26,0)+'Set UP'!$R$15)</f>
        <v>0</v>
      </c>
      <c r="AC26" s="200" t="str">
        <f t="shared" ca="1" si="18"/>
        <v/>
      </c>
      <c r="AD26" s="124" t="str">
        <f ca="1">IF('Set UP'!$K26&lt;=0,"",OFFSET('Manikin Carry'!U26,0,2*'Set UP'!$K26))</f>
        <v/>
      </c>
      <c r="AE26" s="124" t="str">
        <f>'Comp Results'!AE26</f>
        <v/>
      </c>
      <c r="AF26" s="124">
        <f ca="1">IF(OR(AE26="",'Set UP'!$K26&lt;=0),0,(AE26-OFFSET(AD$2,'Set UP'!$K26,0))*OFFSET(AF$2,'Set UP'!$K26,0)+'Set UP'!$R$15)</f>
        <v>0</v>
      </c>
      <c r="AG26" s="200" t="str">
        <f t="shared" ca="1" si="19"/>
        <v/>
      </c>
      <c r="AH26" s="124" t="str">
        <f ca="1">IF('Set UP'!$K26&lt;=0,"",OFFSET(Obstacle!U26,0,2*'Set UP'!$K26))</f>
        <v/>
      </c>
      <c r="AI26" s="124" t="str">
        <f>'Comp Results'!AI26</f>
        <v/>
      </c>
      <c r="AJ26" s="124">
        <f ca="1">IF(OR(AI26="",'Set UP'!$K26&lt;=0),0,(AI26-OFFSET(AH$2,'Set UP'!$K26,0))*OFFSET(AJ$2,'Set UP'!$K26,0)+'Set UP'!$R$15)</f>
        <v>0</v>
      </c>
      <c r="AK26" s="200" t="str">
        <f t="shared" ca="1" si="20"/>
        <v/>
      </c>
      <c r="AL26" s="200" t="str">
        <f t="shared" ca="1" si="21"/>
        <v/>
      </c>
      <c r="AM26" s="201" t="str">
        <f>IF('Set UP'!$K26=1,$AL26,"")</f>
        <v/>
      </c>
      <c r="AN26" s="202" t="str">
        <f t="shared" si="9"/>
        <v/>
      </c>
      <c r="AO26" s="201" t="str">
        <f>IF('Set UP'!$K26=2,$AL26,"")</f>
        <v/>
      </c>
      <c r="AP26" s="202" t="str">
        <f t="shared" si="10"/>
        <v/>
      </c>
      <c r="AR26" s="95" t="str">
        <f t="shared" si="22"/>
        <v/>
      </c>
      <c r="AS26" s="95" t="str">
        <f t="shared" si="23"/>
        <v/>
      </c>
    </row>
    <row r="27" spans="2:45" x14ac:dyDescent="0.2">
      <c r="B27" s="106">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124" t="str">
        <f ca="1">IF('Set UP'!$K27&lt;=0,"",OFFSET('Wet Incident'!JQ41,0,2*'Set UP'!$K27))</f>
        <v/>
      </c>
      <c r="G27" s="124" t="str">
        <f>'Comp Results'!G27</f>
        <v/>
      </c>
      <c r="H27" s="124">
        <f ca="1">IF(OR(G27="",'Set UP'!$K27&lt;=0),0,(G27-OFFSET(F$2,'Set UP'!$K27,0))*OFFSET(H$2,'Set UP'!$K27,0)+'Set UP'!$R$15)</f>
        <v>0</v>
      </c>
      <c r="I27" s="200" t="str">
        <f t="shared" ca="1" si="13"/>
        <v/>
      </c>
      <c r="J27" s="124" t="str">
        <f ca="1">IF('Set UP'!$K27&lt;=0,"",OFFSET('Dry Incident'!JQ41,0,2*'Set UP'!$K27))</f>
        <v/>
      </c>
      <c r="K27" s="124" t="str">
        <f>'Comp Results'!K27</f>
        <v/>
      </c>
      <c r="L27" s="124">
        <f ca="1">IF(OR(K27="",'Set UP'!$K27&lt;=0),0,(K27-OFFSET(J$2,'Set UP'!$K27,0))*OFFSET(L$2,'Set UP'!$K27,0)+'Set UP'!$R$15)</f>
        <v>0</v>
      </c>
      <c r="M27" s="200" t="str">
        <f t="shared" ca="1" si="14"/>
        <v/>
      </c>
      <c r="N27" s="124" t="str">
        <f ca="1">IF('Set UP'!$K27&lt;=0,"",OFFSET('Extra Incident'!JU41,0,2*'Set UP'!$K27))</f>
        <v/>
      </c>
      <c r="O27" s="124" t="str">
        <f>'Comp Results'!O27</f>
        <v/>
      </c>
      <c r="P27" s="124">
        <f ca="1">IF(OR(O27="",'Set UP'!$K27&lt;=0),0,(O27-OFFSET(N$2,'Set UP'!$K27,0))*OFFSET(P$2,'Set UP'!$K27,0)+'Set UP'!$R$15)</f>
        <v>0</v>
      </c>
      <c r="Q27" s="200" t="str">
        <f t="shared" ca="1" si="15"/>
        <v/>
      </c>
      <c r="R27" s="124" t="str">
        <f ca="1">IF('Set UP'!$K27&lt;=0,"",OFFSET(RopeThrow!AB27,0,2*'Set UP'!$K27))</f>
        <v/>
      </c>
      <c r="S27" s="124" t="str">
        <f ca="1">IF('Set UP'!$K27&lt;=0,"",OFFSET(RopeThrow!AK27,0,'Set UP'!$K27))</f>
        <v/>
      </c>
      <c r="T27" s="124">
        <f ca="1">IF(OR(S27="",'Set UP'!$K27&lt;=0),0,(S27-OFFSET(R$2,'Set UP'!$K27,0))*OFFSET(T$2,'Set UP'!$K27,0)+'Set UP'!$R$15)</f>
        <v>0</v>
      </c>
      <c r="U27" s="200" t="str">
        <f t="shared" ca="1" si="16"/>
        <v/>
      </c>
      <c r="V27" s="124" t="str">
        <f ca="1">IF('Set UP'!$K27&lt;=0,"",OFFSET('Swim&amp;Tow'!AB27,0,2*'Set UP'!$K27))</f>
        <v/>
      </c>
      <c r="W27" s="124" t="str">
        <f>'Comp Results'!W27</f>
        <v/>
      </c>
      <c r="X27" s="124">
        <f ca="1">IF(OR(W27="",'Set UP'!$K27&lt;=0),0,(W27-OFFSET(V$2,'Set UP'!$K27,0))*OFFSET(X$2,'Set UP'!$K27,0)+'Set UP'!$R$15)</f>
        <v>0</v>
      </c>
      <c r="Y27" s="200" t="str">
        <f t="shared" ca="1" si="17"/>
        <v/>
      </c>
      <c r="Z27" s="124" t="str">
        <f ca="1">IF('Set UP'!$K27&lt;=0,"",OFFSET(Medley!U27,0,2*'Set UP'!$K27))</f>
        <v/>
      </c>
      <c r="AA27" s="124" t="str">
        <f>'Comp Results'!AA27</f>
        <v/>
      </c>
      <c r="AB27" s="124">
        <f ca="1">IF(OR(AA27="",'Set UP'!$K27&lt;=0),0,(AA27-OFFSET(Z$2,'Set UP'!$K27,0))*OFFSET(AB$2,'Set UP'!$K27,0)+'Set UP'!$R$15)</f>
        <v>0</v>
      </c>
      <c r="AC27" s="200" t="str">
        <f t="shared" ca="1" si="18"/>
        <v/>
      </c>
      <c r="AD27" s="124" t="str">
        <f ca="1">IF('Set UP'!$K27&lt;=0,"",OFFSET('Manikin Carry'!U27,0,2*'Set UP'!$K27))</f>
        <v/>
      </c>
      <c r="AE27" s="124" t="str">
        <f>'Comp Results'!AE27</f>
        <v/>
      </c>
      <c r="AF27" s="124">
        <f ca="1">IF(OR(AE27="",'Set UP'!$K27&lt;=0),0,(AE27-OFFSET(AD$2,'Set UP'!$K27,0))*OFFSET(AF$2,'Set UP'!$K27,0)+'Set UP'!$R$15)</f>
        <v>0</v>
      </c>
      <c r="AG27" s="200" t="str">
        <f t="shared" ca="1" si="19"/>
        <v/>
      </c>
      <c r="AH27" s="124" t="str">
        <f ca="1">IF('Set UP'!$K27&lt;=0,"",OFFSET(Obstacle!U27,0,2*'Set UP'!$K27))</f>
        <v/>
      </c>
      <c r="AI27" s="124" t="str">
        <f>'Comp Results'!AI27</f>
        <v/>
      </c>
      <c r="AJ27" s="124">
        <f ca="1">IF(OR(AI27="",'Set UP'!$K27&lt;=0),0,(AI27-OFFSET(AH$2,'Set UP'!$K27,0))*OFFSET(AJ$2,'Set UP'!$K27,0)+'Set UP'!$R$15)</f>
        <v>0</v>
      </c>
      <c r="AK27" s="200" t="str">
        <f t="shared" ca="1" si="20"/>
        <v/>
      </c>
      <c r="AL27" s="200" t="str">
        <f t="shared" ca="1" si="21"/>
        <v/>
      </c>
      <c r="AM27" s="201" t="str">
        <f>IF('Set UP'!$K27=1,$AL27,"")</f>
        <v/>
      </c>
      <c r="AN27" s="202" t="str">
        <f t="shared" si="9"/>
        <v/>
      </c>
      <c r="AO27" s="201" t="str">
        <f>IF('Set UP'!$K27=2,$AL27,"")</f>
        <v/>
      </c>
      <c r="AP27" s="202" t="str">
        <f t="shared" si="10"/>
        <v/>
      </c>
      <c r="AR27" s="95" t="str">
        <f t="shared" si="22"/>
        <v/>
      </c>
      <c r="AS27" s="95" t="str">
        <f t="shared" si="23"/>
        <v/>
      </c>
    </row>
    <row r="28" spans="2:45" x14ac:dyDescent="0.2">
      <c r="B28" s="106">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124" t="str">
        <f ca="1">IF('Set UP'!$K28&lt;=0,"",OFFSET('Wet Incident'!JQ42,0,2*'Set UP'!$K28))</f>
        <v/>
      </c>
      <c r="G28" s="124" t="str">
        <f>'Comp Results'!G28</f>
        <v/>
      </c>
      <c r="H28" s="124">
        <f ca="1">IF(OR(G28="",'Set UP'!$K28&lt;=0),0,(G28-OFFSET(F$2,'Set UP'!$K28,0))*OFFSET(H$2,'Set UP'!$K28,0)+'Set UP'!$R$15)</f>
        <v>0</v>
      </c>
      <c r="I28" s="200" t="str">
        <f t="shared" ca="1" si="13"/>
        <v/>
      </c>
      <c r="J28" s="124" t="str">
        <f ca="1">IF('Set UP'!$K28&lt;=0,"",OFFSET('Dry Incident'!JQ42,0,2*'Set UP'!$K28))</f>
        <v/>
      </c>
      <c r="K28" s="124" t="str">
        <f>'Comp Results'!K28</f>
        <v/>
      </c>
      <c r="L28" s="124">
        <f ca="1">IF(OR(K28="",'Set UP'!$K28&lt;=0),0,(K28-OFFSET(J$2,'Set UP'!$K28,0))*OFFSET(L$2,'Set UP'!$K28,0)+'Set UP'!$R$15)</f>
        <v>0</v>
      </c>
      <c r="M28" s="200" t="str">
        <f t="shared" ca="1" si="14"/>
        <v/>
      </c>
      <c r="N28" s="124" t="str">
        <f ca="1">IF('Set UP'!$K28&lt;=0,"",OFFSET('Extra Incident'!JU42,0,2*'Set UP'!$K28))</f>
        <v/>
      </c>
      <c r="O28" s="124" t="str">
        <f>'Comp Results'!O28</f>
        <v/>
      </c>
      <c r="P28" s="124">
        <f ca="1">IF(OR(O28="",'Set UP'!$K28&lt;=0),0,(O28-OFFSET(N$2,'Set UP'!$K28,0))*OFFSET(P$2,'Set UP'!$K28,0)+'Set UP'!$R$15)</f>
        <v>0</v>
      </c>
      <c r="Q28" s="200" t="str">
        <f t="shared" ca="1" si="15"/>
        <v/>
      </c>
      <c r="R28" s="124" t="str">
        <f ca="1">IF('Set UP'!$K28&lt;=0,"",OFFSET(RopeThrow!AB28,0,2*'Set UP'!$K28))</f>
        <v/>
      </c>
      <c r="S28" s="124" t="str">
        <f ca="1">IF('Set UP'!$K28&lt;=0,"",OFFSET(RopeThrow!AK28,0,'Set UP'!$K28))</f>
        <v/>
      </c>
      <c r="T28" s="124">
        <f ca="1">IF(OR(S28="",'Set UP'!$K28&lt;=0),0,(S28-OFFSET(R$2,'Set UP'!$K28,0))*OFFSET(T$2,'Set UP'!$K28,0)+'Set UP'!$R$15)</f>
        <v>0</v>
      </c>
      <c r="U28" s="200" t="str">
        <f t="shared" ca="1" si="16"/>
        <v/>
      </c>
      <c r="V28" s="124" t="str">
        <f ca="1">IF('Set UP'!$K28&lt;=0,"",OFFSET('Swim&amp;Tow'!AB28,0,2*'Set UP'!$K28))</f>
        <v/>
      </c>
      <c r="W28" s="124" t="str">
        <f>'Comp Results'!W28</f>
        <v/>
      </c>
      <c r="X28" s="124">
        <f ca="1">IF(OR(W28="",'Set UP'!$K28&lt;=0),0,(W28-OFFSET(V$2,'Set UP'!$K28,0))*OFFSET(X$2,'Set UP'!$K28,0)+'Set UP'!$R$15)</f>
        <v>0</v>
      </c>
      <c r="Y28" s="200" t="str">
        <f t="shared" ca="1" si="17"/>
        <v/>
      </c>
      <c r="Z28" s="124" t="str">
        <f ca="1">IF('Set UP'!$K28&lt;=0,"",OFFSET(Medley!U28,0,2*'Set UP'!$K28))</f>
        <v/>
      </c>
      <c r="AA28" s="124" t="str">
        <f>'Comp Results'!AA28</f>
        <v/>
      </c>
      <c r="AB28" s="124">
        <f ca="1">IF(OR(AA28="",'Set UP'!$K28&lt;=0),0,(AA28-OFFSET(Z$2,'Set UP'!$K28,0))*OFFSET(AB$2,'Set UP'!$K28,0)+'Set UP'!$R$15)</f>
        <v>0</v>
      </c>
      <c r="AC28" s="200" t="str">
        <f t="shared" ca="1" si="18"/>
        <v/>
      </c>
      <c r="AD28" s="124" t="str">
        <f ca="1">IF('Set UP'!$K28&lt;=0,"",OFFSET('Manikin Carry'!U28,0,2*'Set UP'!$K28))</f>
        <v/>
      </c>
      <c r="AE28" s="124" t="str">
        <f>'Comp Results'!AE28</f>
        <v/>
      </c>
      <c r="AF28" s="124">
        <f ca="1">IF(OR(AE28="",'Set UP'!$K28&lt;=0),0,(AE28-OFFSET(AD$2,'Set UP'!$K28,0))*OFFSET(AF$2,'Set UP'!$K28,0)+'Set UP'!$R$15)</f>
        <v>0</v>
      </c>
      <c r="AG28" s="200" t="str">
        <f t="shared" ca="1" si="19"/>
        <v/>
      </c>
      <c r="AH28" s="124" t="str">
        <f ca="1">IF('Set UP'!$K28&lt;=0,"",OFFSET(Obstacle!U28,0,2*'Set UP'!$K28))</f>
        <v/>
      </c>
      <c r="AI28" s="124" t="str">
        <f>'Comp Results'!AI28</f>
        <v/>
      </c>
      <c r="AJ28" s="124">
        <f ca="1">IF(OR(AI28="",'Set UP'!$K28&lt;=0),0,(AI28-OFFSET(AH$2,'Set UP'!$K28,0))*OFFSET(AJ$2,'Set UP'!$K28,0)+'Set UP'!$R$15)</f>
        <v>0</v>
      </c>
      <c r="AK28" s="200" t="str">
        <f t="shared" ca="1" si="20"/>
        <v/>
      </c>
      <c r="AL28" s="200" t="str">
        <f t="shared" ca="1" si="21"/>
        <v/>
      </c>
      <c r="AM28" s="201" t="str">
        <f>IF('Set UP'!$K28=1,$AL28,"")</f>
        <v/>
      </c>
      <c r="AN28" s="202" t="str">
        <f t="shared" si="9"/>
        <v/>
      </c>
      <c r="AO28" s="201" t="str">
        <f>IF('Set UP'!$K28=2,$AL28,"")</f>
        <v/>
      </c>
      <c r="AP28" s="202" t="str">
        <f t="shared" si="10"/>
        <v/>
      </c>
      <c r="AR28" s="95" t="str">
        <f t="shared" si="22"/>
        <v/>
      </c>
      <c r="AS28" s="95" t="str">
        <f t="shared" si="23"/>
        <v/>
      </c>
    </row>
    <row r="29" spans="2:45" x14ac:dyDescent="0.2">
      <c r="B29" s="106">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124" t="str">
        <f ca="1">IF('Set UP'!$K29&lt;=0,"",OFFSET('Wet Incident'!JQ43,0,2*'Set UP'!$K29))</f>
        <v/>
      </c>
      <c r="G29" s="124" t="str">
        <f>'Comp Results'!G29</f>
        <v/>
      </c>
      <c r="H29" s="124">
        <f ca="1">IF(OR(G29="",'Set UP'!$K29&lt;=0),0,(G29-OFFSET(F$2,'Set UP'!$K29,0))*OFFSET(H$2,'Set UP'!$K29,0)+'Set UP'!$R$15)</f>
        <v>0</v>
      </c>
      <c r="I29" s="200" t="str">
        <f t="shared" ca="1" si="13"/>
        <v/>
      </c>
      <c r="J29" s="124" t="str">
        <f ca="1">IF('Set UP'!$K29&lt;=0,"",OFFSET('Dry Incident'!JQ43,0,2*'Set UP'!$K29))</f>
        <v/>
      </c>
      <c r="K29" s="124" t="str">
        <f>'Comp Results'!K29</f>
        <v/>
      </c>
      <c r="L29" s="124">
        <f ca="1">IF(OR(K29="",'Set UP'!$K29&lt;=0),0,(K29-OFFSET(J$2,'Set UP'!$K29,0))*OFFSET(L$2,'Set UP'!$K29,0)+'Set UP'!$R$15)</f>
        <v>0</v>
      </c>
      <c r="M29" s="200" t="str">
        <f t="shared" ca="1" si="14"/>
        <v/>
      </c>
      <c r="N29" s="124" t="str">
        <f ca="1">IF('Set UP'!$K29&lt;=0,"",OFFSET('Extra Incident'!JU43,0,2*'Set UP'!$K29))</f>
        <v/>
      </c>
      <c r="O29" s="124" t="str">
        <f>'Comp Results'!O29</f>
        <v/>
      </c>
      <c r="P29" s="124">
        <f ca="1">IF(OR(O29="",'Set UP'!$K29&lt;=0),0,(O29-OFFSET(N$2,'Set UP'!$K29,0))*OFFSET(P$2,'Set UP'!$K29,0)+'Set UP'!$R$15)</f>
        <v>0</v>
      </c>
      <c r="Q29" s="200" t="str">
        <f t="shared" ca="1" si="15"/>
        <v/>
      </c>
      <c r="R29" s="124" t="str">
        <f ca="1">IF('Set UP'!$K29&lt;=0,"",OFFSET(RopeThrow!AB29,0,2*'Set UP'!$K29))</f>
        <v/>
      </c>
      <c r="S29" s="124" t="str">
        <f ca="1">IF('Set UP'!$K29&lt;=0,"",OFFSET(RopeThrow!AK29,0,'Set UP'!$K29))</f>
        <v/>
      </c>
      <c r="T29" s="124">
        <f ca="1">IF(OR(S29="",'Set UP'!$K29&lt;=0),0,(S29-OFFSET(R$2,'Set UP'!$K29,0))*OFFSET(T$2,'Set UP'!$K29,0)+'Set UP'!$R$15)</f>
        <v>0</v>
      </c>
      <c r="U29" s="200" t="str">
        <f t="shared" ca="1" si="16"/>
        <v/>
      </c>
      <c r="V29" s="124" t="str">
        <f ca="1">IF('Set UP'!$K29&lt;=0,"",OFFSET('Swim&amp;Tow'!AB29,0,2*'Set UP'!$K29))</f>
        <v/>
      </c>
      <c r="W29" s="124" t="str">
        <f>'Comp Results'!W29</f>
        <v/>
      </c>
      <c r="X29" s="124">
        <f ca="1">IF(OR(W29="",'Set UP'!$K29&lt;=0),0,(W29-OFFSET(V$2,'Set UP'!$K29,0))*OFFSET(X$2,'Set UP'!$K29,0)+'Set UP'!$R$15)</f>
        <v>0</v>
      </c>
      <c r="Y29" s="200" t="str">
        <f t="shared" ca="1" si="17"/>
        <v/>
      </c>
      <c r="Z29" s="124" t="str">
        <f ca="1">IF('Set UP'!$K29&lt;=0,"",OFFSET(Medley!U29,0,2*'Set UP'!$K29))</f>
        <v/>
      </c>
      <c r="AA29" s="124" t="str">
        <f>'Comp Results'!AA29</f>
        <v/>
      </c>
      <c r="AB29" s="124">
        <f ca="1">IF(OR(AA29="",'Set UP'!$K29&lt;=0),0,(AA29-OFFSET(Z$2,'Set UP'!$K29,0))*OFFSET(AB$2,'Set UP'!$K29,0)+'Set UP'!$R$15)</f>
        <v>0</v>
      </c>
      <c r="AC29" s="200" t="str">
        <f t="shared" ca="1" si="18"/>
        <v/>
      </c>
      <c r="AD29" s="124" t="str">
        <f ca="1">IF('Set UP'!$K29&lt;=0,"",OFFSET('Manikin Carry'!U29,0,2*'Set UP'!$K29))</f>
        <v/>
      </c>
      <c r="AE29" s="124" t="str">
        <f>'Comp Results'!AE29</f>
        <v/>
      </c>
      <c r="AF29" s="124">
        <f ca="1">IF(OR(AE29="",'Set UP'!$K29&lt;=0),0,(AE29-OFFSET(AD$2,'Set UP'!$K29,0))*OFFSET(AF$2,'Set UP'!$K29,0)+'Set UP'!$R$15)</f>
        <v>0</v>
      </c>
      <c r="AG29" s="200" t="str">
        <f t="shared" ca="1" si="19"/>
        <v/>
      </c>
      <c r="AH29" s="124" t="str">
        <f ca="1">IF('Set UP'!$K29&lt;=0,"",OFFSET(Obstacle!U29,0,2*'Set UP'!$K29))</f>
        <v/>
      </c>
      <c r="AI29" s="124" t="str">
        <f>'Comp Results'!AI29</f>
        <v/>
      </c>
      <c r="AJ29" s="124">
        <f ca="1">IF(OR(AI29="",'Set UP'!$K29&lt;=0),0,(AI29-OFFSET(AH$2,'Set UP'!$K29,0))*OFFSET(AJ$2,'Set UP'!$K29,0)+'Set UP'!$R$15)</f>
        <v>0</v>
      </c>
      <c r="AK29" s="200" t="str">
        <f t="shared" ca="1" si="20"/>
        <v/>
      </c>
      <c r="AL29" s="200" t="str">
        <f t="shared" ca="1" si="21"/>
        <v/>
      </c>
      <c r="AM29" s="201" t="str">
        <f>IF('Set UP'!$K29=1,$AL29,"")</f>
        <v/>
      </c>
      <c r="AN29" s="202" t="str">
        <f t="shared" si="9"/>
        <v/>
      </c>
      <c r="AO29" s="201" t="str">
        <f>IF('Set UP'!$K29=2,$AL29,"")</f>
        <v/>
      </c>
      <c r="AP29" s="202" t="str">
        <f t="shared" si="10"/>
        <v/>
      </c>
      <c r="AR29" s="95" t="str">
        <f t="shared" si="22"/>
        <v/>
      </c>
      <c r="AS29" s="95" t="str">
        <f t="shared" si="23"/>
        <v/>
      </c>
    </row>
    <row r="30" spans="2:45" x14ac:dyDescent="0.2">
      <c r="B30" s="106">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124" t="str">
        <f ca="1">IF('Set UP'!$K30&lt;=0,"",OFFSET('Wet Incident'!JQ44,0,2*'Set UP'!$K30))</f>
        <v/>
      </c>
      <c r="G30" s="124" t="str">
        <f>'Comp Results'!G30</f>
        <v/>
      </c>
      <c r="H30" s="124">
        <f ca="1">IF(OR(G30="",'Set UP'!$K30&lt;=0),0,(G30-OFFSET(F$2,'Set UP'!$K30,0))*OFFSET(H$2,'Set UP'!$K30,0)+'Set UP'!$R$15)</f>
        <v>0</v>
      </c>
      <c r="I30" s="200" t="str">
        <f t="shared" ca="1" si="13"/>
        <v/>
      </c>
      <c r="J30" s="124" t="str">
        <f ca="1">IF('Set UP'!$K30&lt;=0,"",OFFSET('Dry Incident'!JQ44,0,2*'Set UP'!$K30))</f>
        <v/>
      </c>
      <c r="K30" s="124" t="str">
        <f>'Comp Results'!K30</f>
        <v/>
      </c>
      <c r="L30" s="124">
        <f ca="1">IF(OR(K30="",'Set UP'!$K30&lt;=0),0,(K30-OFFSET(J$2,'Set UP'!$K30,0))*OFFSET(L$2,'Set UP'!$K30,0)+'Set UP'!$R$15)</f>
        <v>0</v>
      </c>
      <c r="M30" s="200" t="str">
        <f t="shared" ca="1" si="14"/>
        <v/>
      </c>
      <c r="N30" s="124" t="str">
        <f ca="1">IF('Set UP'!$K30&lt;=0,"",OFFSET('Extra Incident'!JU44,0,2*'Set UP'!$K30))</f>
        <v/>
      </c>
      <c r="O30" s="124" t="str">
        <f>'Comp Results'!O30</f>
        <v/>
      </c>
      <c r="P30" s="124">
        <f ca="1">IF(OR(O30="",'Set UP'!$K30&lt;=0),0,(O30-OFFSET(N$2,'Set UP'!$K30,0))*OFFSET(P$2,'Set UP'!$K30,0)+'Set UP'!$R$15)</f>
        <v>0</v>
      </c>
      <c r="Q30" s="200" t="str">
        <f t="shared" ca="1" si="15"/>
        <v/>
      </c>
      <c r="R30" s="124" t="str">
        <f ca="1">IF('Set UP'!$K30&lt;=0,"",OFFSET(RopeThrow!AB30,0,2*'Set UP'!$K30))</f>
        <v/>
      </c>
      <c r="S30" s="124" t="str">
        <f ca="1">IF('Set UP'!$K30&lt;=0,"",OFFSET(RopeThrow!AK30,0,'Set UP'!$K30))</f>
        <v/>
      </c>
      <c r="T30" s="124">
        <f ca="1">IF(OR(S30="",'Set UP'!$K30&lt;=0),0,(S30-OFFSET(R$2,'Set UP'!$K30,0))*OFFSET(T$2,'Set UP'!$K30,0)+'Set UP'!$R$15)</f>
        <v>0</v>
      </c>
      <c r="U30" s="200" t="str">
        <f t="shared" ca="1" si="16"/>
        <v/>
      </c>
      <c r="V30" s="124" t="str">
        <f ca="1">IF('Set UP'!$K30&lt;=0,"",OFFSET('Swim&amp;Tow'!AB30,0,2*'Set UP'!$K30))</f>
        <v/>
      </c>
      <c r="W30" s="124" t="str">
        <f>'Comp Results'!W30</f>
        <v/>
      </c>
      <c r="X30" s="124">
        <f ca="1">IF(OR(W30="",'Set UP'!$K30&lt;=0),0,(W30-OFFSET(V$2,'Set UP'!$K30,0))*OFFSET(X$2,'Set UP'!$K30,0)+'Set UP'!$R$15)</f>
        <v>0</v>
      </c>
      <c r="Y30" s="200" t="str">
        <f t="shared" ca="1" si="17"/>
        <v/>
      </c>
      <c r="Z30" s="124" t="str">
        <f ca="1">IF('Set UP'!$K30&lt;=0,"",OFFSET(Medley!U30,0,2*'Set UP'!$K30))</f>
        <v/>
      </c>
      <c r="AA30" s="124" t="str">
        <f>'Comp Results'!AA30</f>
        <v/>
      </c>
      <c r="AB30" s="124">
        <f ca="1">IF(OR(AA30="",'Set UP'!$K30&lt;=0),0,(AA30-OFFSET(Z$2,'Set UP'!$K30,0))*OFFSET(AB$2,'Set UP'!$K30,0)+'Set UP'!$R$15)</f>
        <v>0</v>
      </c>
      <c r="AC30" s="200" t="str">
        <f t="shared" ca="1" si="18"/>
        <v/>
      </c>
      <c r="AD30" s="124" t="str">
        <f ca="1">IF('Set UP'!$K30&lt;=0,"",OFFSET('Manikin Carry'!U30,0,2*'Set UP'!$K30))</f>
        <v/>
      </c>
      <c r="AE30" s="124" t="str">
        <f>'Comp Results'!AE30</f>
        <v/>
      </c>
      <c r="AF30" s="124">
        <f ca="1">IF(OR(AE30="",'Set UP'!$K30&lt;=0),0,(AE30-OFFSET(AD$2,'Set UP'!$K30,0))*OFFSET(AF$2,'Set UP'!$K30,0)+'Set UP'!$R$15)</f>
        <v>0</v>
      </c>
      <c r="AG30" s="200" t="str">
        <f t="shared" ca="1" si="19"/>
        <v/>
      </c>
      <c r="AH30" s="124" t="str">
        <f ca="1">IF('Set UP'!$K30&lt;=0,"",OFFSET(Obstacle!U30,0,2*'Set UP'!$K30))</f>
        <v/>
      </c>
      <c r="AI30" s="124" t="str">
        <f>'Comp Results'!AI30</f>
        <v/>
      </c>
      <c r="AJ30" s="124">
        <f ca="1">IF(OR(AI30="",'Set UP'!$K30&lt;=0),0,(AI30-OFFSET(AH$2,'Set UP'!$K30,0))*OFFSET(AJ$2,'Set UP'!$K30,0)+'Set UP'!$R$15)</f>
        <v>0</v>
      </c>
      <c r="AK30" s="200" t="str">
        <f t="shared" ca="1" si="20"/>
        <v/>
      </c>
      <c r="AL30" s="200" t="str">
        <f t="shared" ca="1" si="21"/>
        <v/>
      </c>
      <c r="AM30" s="201" t="str">
        <f>IF('Set UP'!$K30=1,$AL30,"")</f>
        <v/>
      </c>
      <c r="AN30" s="202" t="str">
        <f t="shared" si="9"/>
        <v/>
      </c>
      <c r="AO30" s="201" t="str">
        <f>IF('Set UP'!$K30=2,$AL30,"")</f>
        <v/>
      </c>
      <c r="AP30" s="202" t="str">
        <f t="shared" si="10"/>
        <v/>
      </c>
      <c r="AR30" s="95" t="str">
        <f t="shared" si="22"/>
        <v/>
      </c>
      <c r="AS30" s="95" t="str">
        <f t="shared" si="23"/>
        <v/>
      </c>
    </row>
    <row r="31" spans="2:45" x14ac:dyDescent="0.2">
      <c r="B31" s="106">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124" t="str">
        <f ca="1">IF('Set UP'!$K31&lt;=0,"",OFFSET('Wet Incident'!JQ45,0,2*'Set UP'!$K31))</f>
        <v/>
      </c>
      <c r="G31" s="124" t="str">
        <f>'Comp Results'!G31</f>
        <v/>
      </c>
      <c r="H31" s="124">
        <f ca="1">IF(OR(G31="",'Set UP'!$K31&lt;=0),0,(G31-OFFSET(F$2,'Set UP'!$K31,0))*OFFSET(H$2,'Set UP'!$K31,0)+'Set UP'!$R$15)</f>
        <v>0</v>
      </c>
      <c r="I31" s="200" t="str">
        <f t="shared" ca="1" si="13"/>
        <v/>
      </c>
      <c r="J31" s="124" t="str">
        <f ca="1">IF('Set UP'!$K31&lt;=0,"",OFFSET('Dry Incident'!JQ45,0,2*'Set UP'!$K31))</f>
        <v/>
      </c>
      <c r="K31" s="124" t="str">
        <f>'Comp Results'!K31</f>
        <v/>
      </c>
      <c r="L31" s="124">
        <f ca="1">IF(OR(K31="",'Set UP'!$K31&lt;=0),0,(K31-OFFSET(J$2,'Set UP'!$K31,0))*OFFSET(L$2,'Set UP'!$K31,0)+'Set UP'!$R$15)</f>
        <v>0</v>
      </c>
      <c r="M31" s="200" t="str">
        <f t="shared" ca="1" si="14"/>
        <v/>
      </c>
      <c r="N31" s="124" t="str">
        <f ca="1">IF('Set UP'!$K31&lt;=0,"",OFFSET('Extra Incident'!JU45,0,2*'Set UP'!$K31))</f>
        <v/>
      </c>
      <c r="O31" s="124" t="str">
        <f>'Comp Results'!O31</f>
        <v/>
      </c>
      <c r="P31" s="124">
        <f ca="1">IF(OR(O31="",'Set UP'!$K31&lt;=0),0,(O31-OFFSET(N$2,'Set UP'!$K31,0))*OFFSET(P$2,'Set UP'!$K31,0)+'Set UP'!$R$15)</f>
        <v>0</v>
      </c>
      <c r="Q31" s="200" t="str">
        <f t="shared" ca="1" si="15"/>
        <v/>
      </c>
      <c r="R31" s="124" t="str">
        <f ca="1">IF('Set UP'!$K31&lt;=0,"",OFFSET(RopeThrow!AB31,0,2*'Set UP'!$K31))</f>
        <v/>
      </c>
      <c r="S31" s="124" t="str">
        <f ca="1">IF('Set UP'!$K31&lt;=0,"",OFFSET(RopeThrow!AK31,0,'Set UP'!$K31))</f>
        <v/>
      </c>
      <c r="T31" s="124">
        <f ca="1">IF(OR(S31="",'Set UP'!$K31&lt;=0),0,(S31-OFFSET(R$2,'Set UP'!$K31,0))*OFFSET(T$2,'Set UP'!$K31,0)+'Set UP'!$R$15)</f>
        <v>0</v>
      </c>
      <c r="U31" s="200" t="str">
        <f t="shared" ca="1" si="16"/>
        <v/>
      </c>
      <c r="V31" s="124" t="str">
        <f ca="1">IF('Set UP'!$K31&lt;=0,"",OFFSET('Swim&amp;Tow'!AB31,0,2*'Set UP'!$K31))</f>
        <v/>
      </c>
      <c r="W31" s="124" t="str">
        <f>'Comp Results'!W31</f>
        <v/>
      </c>
      <c r="X31" s="124">
        <f ca="1">IF(OR(W31="",'Set UP'!$K31&lt;=0),0,(W31-OFFSET(V$2,'Set UP'!$K31,0))*OFFSET(X$2,'Set UP'!$K31,0)+'Set UP'!$R$15)</f>
        <v>0</v>
      </c>
      <c r="Y31" s="200" t="str">
        <f t="shared" ca="1" si="17"/>
        <v/>
      </c>
      <c r="Z31" s="124" t="str">
        <f ca="1">IF('Set UP'!$K31&lt;=0,"",OFFSET(Medley!U31,0,2*'Set UP'!$K31))</f>
        <v/>
      </c>
      <c r="AA31" s="124" t="str">
        <f>'Comp Results'!AA31</f>
        <v/>
      </c>
      <c r="AB31" s="124">
        <f ca="1">IF(OR(AA31="",'Set UP'!$K31&lt;=0),0,(AA31-OFFSET(Z$2,'Set UP'!$K31,0))*OFFSET(AB$2,'Set UP'!$K31,0)+'Set UP'!$R$15)</f>
        <v>0</v>
      </c>
      <c r="AC31" s="200" t="str">
        <f t="shared" ca="1" si="18"/>
        <v/>
      </c>
      <c r="AD31" s="124" t="str">
        <f ca="1">IF('Set UP'!$K31&lt;=0,"",OFFSET('Manikin Carry'!U31,0,2*'Set UP'!$K31))</f>
        <v/>
      </c>
      <c r="AE31" s="124" t="str">
        <f>'Comp Results'!AE31</f>
        <v/>
      </c>
      <c r="AF31" s="124">
        <f ca="1">IF(OR(AE31="",'Set UP'!$K31&lt;=0),0,(AE31-OFFSET(AD$2,'Set UP'!$K31,0))*OFFSET(AF$2,'Set UP'!$K31,0)+'Set UP'!$R$15)</f>
        <v>0</v>
      </c>
      <c r="AG31" s="200" t="str">
        <f t="shared" ca="1" si="19"/>
        <v/>
      </c>
      <c r="AH31" s="124" t="str">
        <f ca="1">IF('Set UP'!$K31&lt;=0,"",OFFSET(Obstacle!U31,0,2*'Set UP'!$K31))</f>
        <v/>
      </c>
      <c r="AI31" s="124" t="str">
        <f>'Comp Results'!AI31</f>
        <v/>
      </c>
      <c r="AJ31" s="124">
        <f ca="1">IF(OR(AI31="",'Set UP'!$K31&lt;=0),0,(AI31-OFFSET(AH$2,'Set UP'!$K31,0))*OFFSET(AJ$2,'Set UP'!$K31,0)+'Set UP'!$R$15)</f>
        <v>0</v>
      </c>
      <c r="AK31" s="200" t="str">
        <f t="shared" ca="1" si="20"/>
        <v/>
      </c>
      <c r="AL31" s="200" t="str">
        <f t="shared" ca="1" si="21"/>
        <v/>
      </c>
      <c r="AM31" s="201" t="str">
        <f>IF('Set UP'!$K31=1,$AL31,"")</f>
        <v/>
      </c>
      <c r="AN31" s="202" t="str">
        <f t="shared" si="9"/>
        <v/>
      </c>
      <c r="AO31" s="201" t="str">
        <f>IF('Set UP'!$K31=2,$AL31,"")</f>
        <v/>
      </c>
      <c r="AP31" s="202" t="str">
        <f t="shared" si="10"/>
        <v/>
      </c>
      <c r="AR31" s="95" t="str">
        <f t="shared" si="22"/>
        <v/>
      </c>
      <c r="AS31" s="95" t="str">
        <f t="shared" si="23"/>
        <v/>
      </c>
    </row>
    <row r="32" spans="2:45" x14ac:dyDescent="0.2">
      <c r="B32" s="106">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124" t="str">
        <f ca="1">IF('Set UP'!$K32&lt;=0,"",OFFSET('Wet Incident'!JQ46,0,2*'Set UP'!$K32))</f>
        <v/>
      </c>
      <c r="G32" s="124" t="str">
        <f>'Comp Results'!G32</f>
        <v/>
      </c>
      <c r="H32" s="124">
        <f ca="1">IF(OR(G32="",'Set UP'!$K32&lt;=0),0,(G32-OFFSET(F$2,'Set UP'!$K32,0))*OFFSET(H$2,'Set UP'!$K32,0)+'Set UP'!$R$15)</f>
        <v>0</v>
      </c>
      <c r="I32" s="200" t="str">
        <f t="shared" ca="1" si="13"/>
        <v/>
      </c>
      <c r="J32" s="124" t="str">
        <f ca="1">IF('Set UP'!$K32&lt;=0,"",OFFSET('Dry Incident'!JQ46,0,2*'Set UP'!$K32))</f>
        <v/>
      </c>
      <c r="K32" s="124" t="str">
        <f>'Comp Results'!K32</f>
        <v/>
      </c>
      <c r="L32" s="124">
        <f ca="1">IF(OR(K32="",'Set UP'!$K32&lt;=0),0,(K32-OFFSET(J$2,'Set UP'!$K32,0))*OFFSET(L$2,'Set UP'!$K32,0)+'Set UP'!$R$15)</f>
        <v>0</v>
      </c>
      <c r="M32" s="200" t="str">
        <f t="shared" ca="1" si="14"/>
        <v/>
      </c>
      <c r="N32" s="124" t="str">
        <f ca="1">IF('Set UP'!$K32&lt;=0,"",OFFSET('Extra Incident'!JU46,0,2*'Set UP'!$K32))</f>
        <v/>
      </c>
      <c r="O32" s="124" t="str">
        <f>'Comp Results'!O32</f>
        <v/>
      </c>
      <c r="P32" s="124">
        <f ca="1">IF(OR(O32="",'Set UP'!$K32&lt;=0),0,(O32-OFFSET(N$2,'Set UP'!$K32,0))*OFFSET(P$2,'Set UP'!$K32,0)+'Set UP'!$R$15)</f>
        <v>0</v>
      </c>
      <c r="Q32" s="200" t="str">
        <f t="shared" ca="1" si="15"/>
        <v/>
      </c>
      <c r="R32" s="124" t="str">
        <f ca="1">IF('Set UP'!$K32&lt;=0,"",OFFSET(RopeThrow!AB32,0,2*'Set UP'!$K32))</f>
        <v/>
      </c>
      <c r="S32" s="124" t="str">
        <f ca="1">IF('Set UP'!$K32&lt;=0,"",OFFSET(RopeThrow!AK32,0,'Set UP'!$K32))</f>
        <v/>
      </c>
      <c r="T32" s="124">
        <f ca="1">IF(OR(S32="",'Set UP'!$K32&lt;=0),0,(S32-OFFSET(R$2,'Set UP'!$K32,0))*OFFSET(T$2,'Set UP'!$K32,0)+'Set UP'!$R$15)</f>
        <v>0</v>
      </c>
      <c r="U32" s="200" t="str">
        <f t="shared" ca="1" si="16"/>
        <v/>
      </c>
      <c r="V32" s="124" t="str">
        <f ca="1">IF('Set UP'!$K32&lt;=0,"",OFFSET('Swim&amp;Tow'!AB32,0,2*'Set UP'!$K32))</f>
        <v/>
      </c>
      <c r="W32" s="124" t="str">
        <f>'Comp Results'!W32</f>
        <v/>
      </c>
      <c r="X32" s="124">
        <f ca="1">IF(OR(W32="",'Set UP'!$K32&lt;=0),0,(W32-OFFSET(V$2,'Set UP'!$K32,0))*OFFSET(X$2,'Set UP'!$K32,0)+'Set UP'!$R$15)</f>
        <v>0</v>
      </c>
      <c r="Y32" s="200" t="str">
        <f t="shared" ca="1" si="17"/>
        <v/>
      </c>
      <c r="Z32" s="124" t="str">
        <f ca="1">IF('Set UP'!$K32&lt;=0,"",OFFSET(Medley!U32,0,2*'Set UP'!$K32))</f>
        <v/>
      </c>
      <c r="AA32" s="124" t="str">
        <f>'Comp Results'!AA32</f>
        <v/>
      </c>
      <c r="AB32" s="124">
        <f ca="1">IF(OR(AA32="",'Set UP'!$K32&lt;=0),0,(AA32-OFFSET(Z$2,'Set UP'!$K32,0))*OFFSET(AB$2,'Set UP'!$K32,0)+'Set UP'!$R$15)</f>
        <v>0</v>
      </c>
      <c r="AC32" s="200" t="str">
        <f t="shared" ca="1" si="18"/>
        <v/>
      </c>
      <c r="AD32" s="124" t="str">
        <f ca="1">IF('Set UP'!$K32&lt;=0,"",OFFSET('Manikin Carry'!U32,0,2*'Set UP'!$K32))</f>
        <v/>
      </c>
      <c r="AE32" s="124" t="str">
        <f>'Comp Results'!AE32</f>
        <v/>
      </c>
      <c r="AF32" s="124">
        <f ca="1">IF(OR(AE32="",'Set UP'!$K32&lt;=0),0,(AE32-OFFSET(AD$2,'Set UP'!$K32,0))*OFFSET(AF$2,'Set UP'!$K32,0)+'Set UP'!$R$15)</f>
        <v>0</v>
      </c>
      <c r="AG32" s="200" t="str">
        <f t="shared" ca="1" si="19"/>
        <v/>
      </c>
      <c r="AH32" s="124" t="str">
        <f ca="1">IF('Set UP'!$K32&lt;=0,"",OFFSET(Obstacle!U32,0,2*'Set UP'!$K32))</f>
        <v/>
      </c>
      <c r="AI32" s="124" t="str">
        <f>'Comp Results'!AI32</f>
        <v/>
      </c>
      <c r="AJ32" s="124">
        <f ca="1">IF(OR(AI32="",'Set UP'!$K32&lt;=0),0,(AI32-OFFSET(AH$2,'Set UP'!$K32,0))*OFFSET(AJ$2,'Set UP'!$K32,0)+'Set UP'!$R$15)</f>
        <v>0</v>
      </c>
      <c r="AK32" s="200" t="str">
        <f t="shared" ca="1" si="20"/>
        <v/>
      </c>
      <c r="AL32" s="200" t="str">
        <f t="shared" ca="1" si="21"/>
        <v/>
      </c>
      <c r="AM32" s="201" t="str">
        <f>IF('Set UP'!$K32=1,$AL32,"")</f>
        <v/>
      </c>
      <c r="AN32" s="202" t="str">
        <f t="shared" si="9"/>
        <v/>
      </c>
      <c r="AO32" s="201" t="str">
        <f>IF('Set UP'!$K32=2,$AL32,"")</f>
        <v/>
      </c>
      <c r="AP32" s="202" t="str">
        <f t="shared" si="10"/>
        <v/>
      </c>
      <c r="AR32" s="95" t="str">
        <f t="shared" si="22"/>
        <v/>
      </c>
      <c r="AS32" s="95" t="str">
        <f t="shared" si="23"/>
        <v/>
      </c>
    </row>
    <row r="33" spans="2:45" x14ac:dyDescent="0.2">
      <c r="B33" s="106">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124" t="str">
        <f ca="1">IF('Set UP'!$K33&lt;=0,"",OFFSET('Wet Incident'!JQ47,0,2*'Set UP'!$K33))</f>
        <v/>
      </c>
      <c r="G33" s="124" t="str">
        <f>'Comp Results'!G33</f>
        <v/>
      </c>
      <c r="H33" s="124">
        <f ca="1">IF(OR(G33="",'Set UP'!$K33&lt;=0),0,(G33-OFFSET(F$2,'Set UP'!$K33,0))*OFFSET(H$2,'Set UP'!$K33,0)+'Set UP'!$R$15)</f>
        <v>0</v>
      </c>
      <c r="I33" s="200" t="str">
        <f t="shared" ca="1" si="13"/>
        <v/>
      </c>
      <c r="J33" s="124" t="str">
        <f ca="1">IF('Set UP'!$K33&lt;=0,"",OFFSET('Dry Incident'!JQ47,0,2*'Set UP'!$K33))</f>
        <v/>
      </c>
      <c r="K33" s="124" t="str">
        <f>'Comp Results'!K33</f>
        <v/>
      </c>
      <c r="L33" s="124">
        <f ca="1">IF(OR(K33="",'Set UP'!$K33&lt;=0),0,(K33-OFFSET(J$2,'Set UP'!$K33,0))*OFFSET(L$2,'Set UP'!$K33,0)+'Set UP'!$R$15)</f>
        <v>0</v>
      </c>
      <c r="M33" s="200" t="str">
        <f t="shared" ca="1" si="14"/>
        <v/>
      </c>
      <c r="N33" s="124" t="str">
        <f ca="1">IF('Set UP'!$K33&lt;=0,"",OFFSET('Extra Incident'!JU47,0,2*'Set UP'!$K33))</f>
        <v/>
      </c>
      <c r="O33" s="124" t="str">
        <f>'Comp Results'!O33</f>
        <v/>
      </c>
      <c r="P33" s="124">
        <f ca="1">IF(OR(O33="",'Set UP'!$K33&lt;=0),0,(O33-OFFSET(N$2,'Set UP'!$K33,0))*OFFSET(P$2,'Set UP'!$K33,0)+'Set UP'!$R$15)</f>
        <v>0</v>
      </c>
      <c r="Q33" s="200" t="str">
        <f t="shared" ca="1" si="15"/>
        <v/>
      </c>
      <c r="R33" s="124" t="str">
        <f ca="1">IF('Set UP'!$K33&lt;=0,"",OFFSET(RopeThrow!AB33,0,2*'Set UP'!$K33))</f>
        <v/>
      </c>
      <c r="S33" s="124" t="str">
        <f ca="1">IF('Set UP'!$K33&lt;=0,"",OFFSET(RopeThrow!AK33,0,'Set UP'!$K33))</f>
        <v/>
      </c>
      <c r="T33" s="124">
        <f ca="1">IF(OR(S33="",'Set UP'!$K33&lt;=0),0,(S33-OFFSET(R$2,'Set UP'!$K33,0))*OFFSET(T$2,'Set UP'!$K33,0)+'Set UP'!$R$15)</f>
        <v>0</v>
      </c>
      <c r="U33" s="200" t="str">
        <f t="shared" ca="1" si="16"/>
        <v/>
      </c>
      <c r="V33" s="124" t="str">
        <f ca="1">IF('Set UP'!$K33&lt;=0,"",OFFSET('Swim&amp;Tow'!AB33,0,2*'Set UP'!$K33))</f>
        <v/>
      </c>
      <c r="W33" s="124" t="str">
        <f>'Comp Results'!W33</f>
        <v/>
      </c>
      <c r="X33" s="124">
        <f ca="1">IF(OR(W33="",'Set UP'!$K33&lt;=0),0,(W33-OFFSET(V$2,'Set UP'!$K33,0))*OFFSET(X$2,'Set UP'!$K33,0)+'Set UP'!$R$15)</f>
        <v>0</v>
      </c>
      <c r="Y33" s="200" t="str">
        <f t="shared" ca="1" si="17"/>
        <v/>
      </c>
      <c r="Z33" s="124" t="str">
        <f ca="1">IF('Set UP'!$K33&lt;=0,"",OFFSET(Medley!U33,0,2*'Set UP'!$K33))</f>
        <v/>
      </c>
      <c r="AA33" s="124" t="str">
        <f>'Comp Results'!AA33</f>
        <v/>
      </c>
      <c r="AB33" s="124">
        <f ca="1">IF(OR(AA33="",'Set UP'!$K33&lt;=0),0,(AA33-OFFSET(Z$2,'Set UP'!$K33,0))*OFFSET(AB$2,'Set UP'!$K33,0)+'Set UP'!$R$15)</f>
        <v>0</v>
      </c>
      <c r="AC33" s="200" t="str">
        <f t="shared" ca="1" si="18"/>
        <v/>
      </c>
      <c r="AD33" s="124" t="str">
        <f ca="1">IF('Set UP'!$K33&lt;=0,"",OFFSET('Manikin Carry'!U33,0,2*'Set UP'!$K33))</f>
        <v/>
      </c>
      <c r="AE33" s="124" t="str">
        <f>'Comp Results'!AE33</f>
        <v/>
      </c>
      <c r="AF33" s="124">
        <f ca="1">IF(OR(AE33="",'Set UP'!$K33&lt;=0),0,(AE33-OFFSET(AD$2,'Set UP'!$K33,0))*OFFSET(AF$2,'Set UP'!$K33,0)+'Set UP'!$R$15)</f>
        <v>0</v>
      </c>
      <c r="AG33" s="200" t="str">
        <f t="shared" ca="1" si="19"/>
        <v/>
      </c>
      <c r="AH33" s="124" t="str">
        <f ca="1">IF('Set UP'!$K33&lt;=0,"",OFFSET(Obstacle!U33,0,2*'Set UP'!$K33))</f>
        <v/>
      </c>
      <c r="AI33" s="124" t="str">
        <f>'Comp Results'!AI33</f>
        <v/>
      </c>
      <c r="AJ33" s="124">
        <f ca="1">IF(OR(AI33="",'Set UP'!$K33&lt;=0),0,(AI33-OFFSET(AH$2,'Set UP'!$K33,0))*OFFSET(AJ$2,'Set UP'!$K33,0)+'Set UP'!$R$15)</f>
        <v>0</v>
      </c>
      <c r="AK33" s="200" t="str">
        <f t="shared" ca="1" si="20"/>
        <v/>
      </c>
      <c r="AL33" s="200" t="str">
        <f t="shared" ca="1" si="21"/>
        <v/>
      </c>
      <c r="AM33" s="201" t="str">
        <f>IF('Set UP'!$K33=1,$AL33,"")</f>
        <v/>
      </c>
      <c r="AN33" s="202" t="str">
        <f t="shared" si="9"/>
        <v/>
      </c>
      <c r="AO33" s="201" t="str">
        <f>IF('Set UP'!$K33=2,$AL33,"")</f>
        <v/>
      </c>
      <c r="AP33" s="202" t="str">
        <f t="shared" si="10"/>
        <v/>
      </c>
      <c r="AR33" s="95" t="str">
        <f t="shared" si="22"/>
        <v/>
      </c>
      <c r="AS33" s="95" t="str">
        <f t="shared" si="23"/>
        <v/>
      </c>
    </row>
    <row r="34" spans="2:45" x14ac:dyDescent="0.2">
      <c r="B34" s="106">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124" t="str">
        <f ca="1">IF('Set UP'!$K34&lt;=0,"",OFFSET('Wet Incident'!JQ48,0,2*'Set UP'!$K34))</f>
        <v/>
      </c>
      <c r="G34" s="124" t="str">
        <f>'Comp Results'!G34</f>
        <v/>
      </c>
      <c r="H34" s="124">
        <f ca="1">IF(OR(G34="",'Set UP'!$K34&lt;=0),0,(G34-OFFSET(F$2,'Set UP'!$K34,0))*OFFSET(H$2,'Set UP'!$K34,0)+'Set UP'!$R$15)</f>
        <v>0</v>
      </c>
      <c r="I34" s="200" t="str">
        <f t="shared" ca="1" si="13"/>
        <v/>
      </c>
      <c r="J34" s="124" t="str">
        <f ca="1">IF('Set UP'!$K34&lt;=0,"",OFFSET('Dry Incident'!JQ48,0,2*'Set UP'!$K34))</f>
        <v/>
      </c>
      <c r="K34" s="124" t="str">
        <f>'Comp Results'!K34</f>
        <v/>
      </c>
      <c r="L34" s="124">
        <f ca="1">IF(OR(K34="",'Set UP'!$K34&lt;=0),0,(K34-OFFSET(J$2,'Set UP'!$K34,0))*OFFSET(L$2,'Set UP'!$K34,0)+'Set UP'!$R$15)</f>
        <v>0</v>
      </c>
      <c r="M34" s="200" t="str">
        <f t="shared" ca="1" si="14"/>
        <v/>
      </c>
      <c r="N34" s="124" t="str">
        <f ca="1">IF('Set UP'!$K34&lt;=0,"",OFFSET('Extra Incident'!JU48,0,2*'Set UP'!$K34))</f>
        <v/>
      </c>
      <c r="O34" s="124" t="str">
        <f>'Comp Results'!O34</f>
        <v/>
      </c>
      <c r="P34" s="124">
        <f ca="1">IF(OR(O34="",'Set UP'!$K34&lt;=0),0,(O34-OFFSET(N$2,'Set UP'!$K34,0))*OFFSET(P$2,'Set UP'!$K34,0)+'Set UP'!$R$15)</f>
        <v>0</v>
      </c>
      <c r="Q34" s="200" t="str">
        <f t="shared" ca="1" si="15"/>
        <v/>
      </c>
      <c r="R34" s="124" t="str">
        <f ca="1">IF('Set UP'!$K34&lt;=0,"",OFFSET(RopeThrow!AB34,0,2*'Set UP'!$K34))</f>
        <v/>
      </c>
      <c r="S34" s="124" t="str">
        <f ca="1">IF('Set UP'!$K34&lt;=0,"",OFFSET(RopeThrow!AK34,0,'Set UP'!$K34))</f>
        <v/>
      </c>
      <c r="T34" s="124">
        <f ca="1">IF(OR(S34="",'Set UP'!$K34&lt;=0),0,(S34-OFFSET(R$2,'Set UP'!$K34,0))*OFFSET(T$2,'Set UP'!$K34,0)+'Set UP'!$R$15)</f>
        <v>0</v>
      </c>
      <c r="U34" s="200" t="str">
        <f t="shared" ca="1" si="16"/>
        <v/>
      </c>
      <c r="V34" s="124" t="str">
        <f ca="1">IF('Set UP'!$K34&lt;=0,"",OFFSET('Swim&amp;Tow'!AB34,0,2*'Set UP'!$K34))</f>
        <v/>
      </c>
      <c r="W34" s="124" t="str">
        <f>'Comp Results'!W34</f>
        <v/>
      </c>
      <c r="X34" s="124">
        <f ca="1">IF(OR(W34="",'Set UP'!$K34&lt;=0),0,(W34-OFFSET(V$2,'Set UP'!$K34,0))*OFFSET(X$2,'Set UP'!$K34,0)+'Set UP'!$R$15)</f>
        <v>0</v>
      </c>
      <c r="Y34" s="200" t="str">
        <f t="shared" ca="1" si="17"/>
        <v/>
      </c>
      <c r="Z34" s="124" t="str">
        <f ca="1">IF('Set UP'!$K34&lt;=0,"",OFFSET(Medley!U34,0,2*'Set UP'!$K34))</f>
        <v/>
      </c>
      <c r="AA34" s="124" t="str">
        <f>'Comp Results'!AA34</f>
        <v/>
      </c>
      <c r="AB34" s="124">
        <f ca="1">IF(OR(AA34="",'Set UP'!$K34&lt;=0),0,(AA34-OFFSET(Z$2,'Set UP'!$K34,0))*OFFSET(AB$2,'Set UP'!$K34,0)+'Set UP'!$R$15)</f>
        <v>0</v>
      </c>
      <c r="AC34" s="200" t="str">
        <f t="shared" ca="1" si="18"/>
        <v/>
      </c>
      <c r="AD34" s="124" t="str">
        <f ca="1">IF('Set UP'!$K34&lt;=0,"",OFFSET('Manikin Carry'!U34,0,2*'Set UP'!$K34))</f>
        <v/>
      </c>
      <c r="AE34" s="124" t="str">
        <f>'Comp Results'!AE34</f>
        <v/>
      </c>
      <c r="AF34" s="124">
        <f ca="1">IF(OR(AE34="",'Set UP'!$K34&lt;=0),0,(AE34-OFFSET(AD$2,'Set UP'!$K34,0))*OFFSET(AF$2,'Set UP'!$K34,0)+'Set UP'!$R$15)</f>
        <v>0</v>
      </c>
      <c r="AG34" s="200" t="str">
        <f t="shared" ca="1" si="19"/>
        <v/>
      </c>
      <c r="AH34" s="124" t="str">
        <f ca="1">IF('Set UP'!$K34&lt;=0,"",OFFSET(Obstacle!U34,0,2*'Set UP'!$K34))</f>
        <v/>
      </c>
      <c r="AI34" s="124" t="str">
        <f>'Comp Results'!AI34</f>
        <v/>
      </c>
      <c r="AJ34" s="124">
        <f ca="1">IF(OR(AI34="",'Set UP'!$K34&lt;=0),0,(AI34-OFFSET(AH$2,'Set UP'!$K34,0))*OFFSET(AJ$2,'Set UP'!$K34,0)+'Set UP'!$R$15)</f>
        <v>0</v>
      </c>
      <c r="AK34" s="200" t="str">
        <f t="shared" ca="1" si="20"/>
        <v/>
      </c>
      <c r="AL34" s="200" t="str">
        <f t="shared" ca="1" si="21"/>
        <v/>
      </c>
      <c r="AM34" s="201" t="str">
        <f>IF('Set UP'!$K34=1,$AL34,"")</f>
        <v/>
      </c>
      <c r="AN34" s="202" t="str">
        <f t="shared" si="9"/>
        <v/>
      </c>
      <c r="AO34" s="201" t="str">
        <f>IF('Set UP'!$K34=2,$AL34,"")</f>
        <v/>
      </c>
      <c r="AP34" s="202" t="str">
        <f t="shared" si="10"/>
        <v/>
      </c>
      <c r="AR34" s="95" t="str">
        <f t="shared" si="22"/>
        <v/>
      </c>
      <c r="AS34" s="95" t="str">
        <f t="shared" si="23"/>
        <v/>
      </c>
    </row>
    <row r="35" spans="2:45" x14ac:dyDescent="0.2">
      <c r="B35" s="106">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124" t="str">
        <f ca="1">IF('Set UP'!$K35&lt;=0,"",OFFSET('Wet Incident'!JQ49,0,2*'Set UP'!$K35))</f>
        <v/>
      </c>
      <c r="G35" s="124" t="str">
        <f>'Comp Results'!G35</f>
        <v/>
      </c>
      <c r="H35" s="124">
        <f ca="1">IF(OR(G35="",'Set UP'!$K35&lt;=0),0,(G35-OFFSET(F$2,'Set UP'!$K35,0))*OFFSET(H$2,'Set UP'!$K35,0)+'Set UP'!$R$15)</f>
        <v>0</v>
      </c>
      <c r="I35" s="200" t="str">
        <f t="shared" ca="1" si="13"/>
        <v/>
      </c>
      <c r="J35" s="124" t="str">
        <f ca="1">IF('Set UP'!$K35&lt;=0,"",OFFSET('Dry Incident'!JQ49,0,2*'Set UP'!$K35))</f>
        <v/>
      </c>
      <c r="K35" s="124" t="str">
        <f>'Comp Results'!K35</f>
        <v/>
      </c>
      <c r="L35" s="124">
        <f ca="1">IF(OR(K35="",'Set UP'!$K35&lt;=0),0,(K35-OFFSET(J$2,'Set UP'!$K35,0))*OFFSET(L$2,'Set UP'!$K35,0)+'Set UP'!$R$15)</f>
        <v>0</v>
      </c>
      <c r="M35" s="200" t="str">
        <f t="shared" ca="1" si="14"/>
        <v/>
      </c>
      <c r="N35" s="124" t="str">
        <f ca="1">IF('Set UP'!$K35&lt;=0,"",OFFSET('Extra Incident'!JU49,0,2*'Set UP'!$K35))</f>
        <v/>
      </c>
      <c r="O35" s="124" t="str">
        <f>'Comp Results'!O35</f>
        <v/>
      </c>
      <c r="P35" s="124">
        <f ca="1">IF(OR(O35="",'Set UP'!$K35&lt;=0),0,(O35-OFFSET(N$2,'Set UP'!$K35,0))*OFFSET(P$2,'Set UP'!$K35,0)+'Set UP'!$R$15)</f>
        <v>0</v>
      </c>
      <c r="Q35" s="200" t="str">
        <f t="shared" ca="1" si="15"/>
        <v/>
      </c>
      <c r="R35" s="124" t="str">
        <f ca="1">IF('Set UP'!$K35&lt;=0,"",OFFSET(RopeThrow!AB35,0,2*'Set UP'!$K35))</f>
        <v/>
      </c>
      <c r="S35" s="124" t="str">
        <f ca="1">IF('Set UP'!$K35&lt;=0,"",OFFSET(RopeThrow!AK35,0,'Set UP'!$K35))</f>
        <v/>
      </c>
      <c r="T35" s="124">
        <f ca="1">IF(OR(S35="",'Set UP'!$K35&lt;=0),0,(S35-OFFSET(R$2,'Set UP'!$K35,0))*OFFSET(T$2,'Set UP'!$K35,0)+'Set UP'!$R$15)</f>
        <v>0</v>
      </c>
      <c r="U35" s="200" t="str">
        <f t="shared" ca="1" si="16"/>
        <v/>
      </c>
      <c r="V35" s="124" t="str">
        <f ca="1">IF('Set UP'!$K35&lt;=0,"",OFFSET('Swim&amp;Tow'!AB35,0,2*'Set UP'!$K35))</f>
        <v/>
      </c>
      <c r="W35" s="124" t="str">
        <f>'Comp Results'!W35</f>
        <v/>
      </c>
      <c r="X35" s="124">
        <f ca="1">IF(OR(W35="",'Set UP'!$K35&lt;=0),0,(W35-OFFSET(V$2,'Set UP'!$K35,0))*OFFSET(X$2,'Set UP'!$K35,0)+'Set UP'!$R$15)</f>
        <v>0</v>
      </c>
      <c r="Y35" s="200" t="str">
        <f t="shared" ca="1" si="17"/>
        <v/>
      </c>
      <c r="Z35" s="124" t="str">
        <f ca="1">IF('Set UP'!$K35&lt;=0,"",OFFSET(Medley!U35,0,2*'Set UP'!$K35))</f>
        <v/>
      </c>
      <c r="AA35" s="124" t="str">
        <f>'Comp Results'!AA35</f>
        <v/>
      </c>
      <c r="AB35" s="124">
        <f ca="1">IF(OR(AA35="",'Set UP'!$K35&lt;=0),0,(AA35-OFFSET(Z$2,'Set UP'!$K35,0))*OFFSET(AB$2,'Set UP'!$K35,0)+'Set UP'!$R$15)</f>
        <v>0</v>
      </c>
      <c r="AC35" s="200" t="str">
        <f t="shared" ca="1" si="18"/>
        <v/>
      </c>
      <c r="AD35" s="124" t="str">
        <f ca="1">IF('Set UP'!$K35&lt;=0,"",OFFSET('Manikin Carry'!U35,0,2*'Set UP'!$K35))</f>
        <v/>
      </c>
      <c r="AE35" s="124" t="str">
        <f>'Comp Results'!AE35</f>
        <v/>
      </c>
      <c r="AF35" s="124">
        <f ca="1">IF(OR(AE35="",'Set UP'!$K35&lt;=0),0,(AE35-OFFSET(AD$2,'Set UP'!$K35,0))*OFFSET(AF$2,'Set UP'!$K35,0)+'Set UP'!$R$15)</f>
        <v>0</v>
      </c>
      <c r="AG35" s="200" t="str">
        <f t="shared" ca="1" si="19"/>
        <v/>
      </c>
      <c r="AH35" s="124" t="str">
        <f ca="1">IF('Set UP'!$K35&lt;=0,"",OFFSET(Obstacle!U35,0,2*'Set UP'!$K35))</f>
        <v/>
      </c>
      <c r="AI35" s="124" t="str">
        <f>'Comp Results'!AI35</f>
        <v/>
      </c>
      <c r="AJ35" s="124">
        <f ca="1">IF(OR(AI35="",'Set UP'!$K35&lt;=0),0,(AI35-OFFSET(AH$2,'Set UP'!$K35,0))*OFFSET(AJ$2,'Set UP'!$K35,0)+'Set UP'!$R$15)</f>
        <v>0</v>
      </c>
      <c r="AK35" s="200" t="str">
        <f t="shared" ca="1" si="20"/>
        <v/>
      </c>
      <c r="AL35" s="200" t="str">
        <f t="shared" ca="1" si="21"/>
        <v/>
      </c>
      <c r="AM35" s="201" t="str">
        <f>IF('Set UP'!$K35=1,$AL35,"")</f>
        <v/>
      </c>
      <c r="AN35" s="202" t="str">
        <f t="shared" si="9"/>
        <v/>
      </c>
      <c r="AO35" s="201" t="str">
        <f>IF('Set UP'!$K35=2,$AL35,"")</f>
        <v/>
      </c>
      <c r="AP35" s="202" t="str">
        <f t="shared" si="10"/>
        <v/>
      </c>
      <c r="AR35" s="95" t="str">
        <f t="shared" si="22"/>
        <v/>
      </c>
      <c r="AS35" s="95" t="str">
        <f t="shared" si="23"/>
        <v/>
      </c>
    </row>
    <row r="36" spans="2:45" x14ac:dyDescent="0.2">
      <c r="B36" s="106">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124" t="str">
        <f ca="1">IF('Set UP'!$K36&lt;=0,"",OFFSET('Wet Incident'!JQ50,0,2*'Set UP'!$K36))</f>
        <v/>
      </c>
      <c r="G36" s="124" t="str">
        <f>'Comp Results'!G36</f>
        <v/>
      </c>
      <c r="H36" s="124">
        <f ca="1">IF(OR(G36="",'Set UP'!$K36&lt;=0),0,(G36-OFFSET(F$2,'Set UP'!$K36,0))*OFFSET(H$2,'Set UP'!$K36,0)+'Set UP'!$R$15)</f>
        <v>0</v>
      </c>
      <c r="I36" s="200" t="str">
        <f t="shared" ca="1" si="13"/>
        <v/>
      </c>
      <c r="J36" s="124" t="str">
        <f ca="1">IF('Set UP'!$K36&lt;=0,"",OFFSET('Dry Incident'!JQ50,0,2*'Set UP'!$K36))</f>
        <v/>
      </c>
      <c r="K36" s="124" t="str">
        <f>'Comp Results'!K36</f>
        <v/>
      </c>
      <c r="L36" s="124">
        <f ca="1">IF(OR(K36="",'Set UP'!$K36&lt;=0),0,(K36-OFFSET(J$2,'Set UP'!$K36,0))*OFFSET(L$2,'Set UP'!$K36,0)+'Set UP'!$R$15)</f>
        <v>0</v>
      </c>
      <c r="M36" s="200" t="str">
        <f t="shared" ca="1" si="14"/>
        <v/>
      </c>
      <c r="N36" s="124" t="str">
        <f ca="1">IF('Set UP'!$K36&lt;=0,"",OFFSET('Extra Incident'!JU50,0,2*'Set UP'!$K36))</f>
        <v/>
      </c>
      <c r="O36" s="124" t="str">
        <f>'Comp Results'!O36</f>
        <v/>
      </c>
      <c r="P36" s="124">
        <f ca="1">IF(OR(O36="",'Set UP'!$K36&lt;=0),0,(O36-OFFSET(N$2,'Set UP'!$K36,0))*OFFSET(P$2,'Set UP'!$K36,0)+'Set UP'!$R$15)</f>
        <v>0</v>
      </c>
      <c r="Q36" s="200" t="str">
        <f t="shared" ca="1" si="15"/>
        <v/>
      </c>
      <c r="R36" s="124" t="str">
        <f ca="1">IF('Set UP'!$K36&lt;=0,"",OFFSET(RopeThrow!AB36,0,2*'Set UP'!$K36))</f>
        <v/>
      </c>
      <c r="S36" s="124" t="str">
        <f ca="1">IF('Set UP'!$K36&lt;=0,"",OFFSET(RopeThrow!AK36,0,'Set UP'!$K36))</f>
        <v/>
      </c>
      <c r="T36" s="124">
        <f ca="1">IF(OR(S36="",'Set UP'!$K36&lt;=0),0,(S36-OFFSET(R$2,'Set UP'!$K36,0))*OFFSET(T$2,'Set UP'!$K36,0)+'Set UP'!$R$15)</f>
        <v>0</v>
      </c>
      <c r="U36" s="200" t="str">
        <f t="shared" ca="1" si="16"/>
        <v/>
      </c>
      <c r="V36" s="124" t="str">
        <f ca="1">IF('Set UP'!$K36&lt;=0,"",OFFSET('Swim&amp;Tow'!AB36,0,2*'Set UP'!$K36))</f>
        <v/>
      </c>
      <c r="W36" s="124" t="str">
        <f>'Comp Results'!W36</f>
        <v/>
      </c>
      <c r="X36" s="124">
        <f ca="1">IF(OR(W36="",'Set UP'!$K36&lt;=0),0,(W36-OFFSET(V$2,'Set UP'!$K36,0))*OFFSET(X$2,'Set UP'!$K36,0)+'Set UP'!$R$15)</f>
        <v>0</v>
      </c>
      <c r="Y36" s="200" t="str">
        <f t="shared" ca="1" si="17"/>
        <v/>
      </c>
      <c r="Z36" s="124" t="str">
        <f ca="1">IF('Set UP'!$K36&lt;=0,"",OFFSET(Medley!U36,0,2*'Set UP'!$K36))</f>
        <v/>
      </c>
      <c r="AA36" s="124" t="str">
        <f>'Comp Results'!AA36</f>
        <v/>
      </c>
      <c r="AB36" s="124">
        <f ca="1">IF(OR(AA36="",'Set UP'!$K36&lt;=0),0,(AA36-OFFSET(Z$2,'Set UP'!$K36,0))*OFFSET(AB$2,'Set UP'!$K36,0)+'Set UP'!$R$15)</f>
        <v>0</v>
      </c>
      <c r="AC36" s="200" t="str">
        <f t="shared" ca="1" si="18"/>
        <v/>
      </c>
      <c r="AD36" s="124" t="str">
        <f ca="1">IF('Set UP'!$K36&lt;=0,"",OFFSET('Manikin Carry'!U36,0,2*'Set UP'!$K36))</f>
        <v/>
      </c>
      <c r="AE36" s="124" t="str">
        <f>'Comp Results'!AE36</f>
        <v/>
      </c>
      <c r="AF36" s="124">
        <f ca="1">IF(OR(AE36="",'Set UP'!$K36&lt;=0),0,(AE36-OFFSET(AD$2,'Set UP'!$K36,0))*OFFSET(AF$2,'Set UP'!$K36,0)+'Set UP'!$R$15)</f>
        <v>0</v>
      </c>
      <c r="AG36" s="200" t="str">
        <f t="shared" ca="1" si="19"/>
        <v/>
      </c>
      <c r="AH36" s="124" t="str">
        <f ca="1">IF('Set UP'!$K36&lt;=0,"",OFFSET(Obstacle!U36,0,2*'Set UP'!$K36))</f>
        <v/>
      </c>
      <c r="AI36" s="124" t="str">
        <f>'Comp Results'!AI36</f>
        <v/>
      </c>
      <c r="AJ36" s="124">
        <f ca="1">IF(OR(AI36="",'Set UP'!$K36&lt;=0),0,(AI36-OFFSET(AH$2,'Set UP'!$K36,0))*OFFSET(AJ$2,'Set UP'!$K36,0)+'Set UP'!$R$15)</f>
        <v>0</v>
      </c>
      <c r="AK36" s="200" t="str">
        <f t="shared" ca="1" si="20"/>
        <v/>
      </c>
      <c r="AL36" s="200" t="str">
        <f t="shared" ca="1" si="21"/>
        <v/>
      </c>
      <c r="AM36" s="201" t="str">
        <f>IF('Set UP'!$K36=1,$AL36,"")</f>
        <v/>
      </c>
      <c r="AN36" s="202" t="str">
        <f t="shared" si="9"/>
        <v/>
      </c>
      <c r="AO36" s="201" t="str">
        <f>IF('Set UP'!$K36=2,$AL36,"")</f>
        <v/>
      </c>
      <c r="AP36" s="202" t="str">
        <f t="shared" si="10"/>
        <v/>
      </c>
      <c r="AR36" s="95" t="str">
        <f t="shared" si="22"/>
        <v/>
      </c>
      <c r="AS36" s="95" t="str">
        <f t="shared" si="23"/>
        <v/>
      </c>
    </row>
    <row r="37" spans="2:45" x14ac:dyDescent="0.2">
      <c r="B37" s="106">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124" t="str">
        <f ca="1">IF('Set UP'!$K37&lt;=0,"",OFFSET('Wet Incident'!JQ51,0,2*'Set UP'!$K37))</f>
        <v/>
      </c>
      <c r="G37" s="124" t="str">
        <f>'Comp Results'!G37</f>
        <v/>
      </c>
      <c r="H37" s="124">
        <f ca="1">IF(OR(G37="",'Set UP'!$K37&lt;=0),0,(G37-OFFSET(F$2,'Set UP'!$K37,0))*OFFSET(H$2,'Set UP'!$K37,0)+'Set UP'!$R$15)</f>
        <v>0</v>
      </c>
      <c r="I37" s="200" t="str">
        <f t="shared" ca="1" si="13"/>
        <v/>
      </c>
      <c r="J37" s="124" t="str">
        <f ca="1">IF('Set UP'!$K37&lt;=0,"",OFFSET('Dry Incident'!JQ51,0,2*'Set UP'!$K37))</f>
        <v/>
      </c>
      <c r="K37" s="124" t="str">
        <f>'Comp Results'!K37</f>
        <v/>
      </c>
      <c r="L37" s="124">
        <f ca="1">IF(OR(K37="",'Set UP'!$K37&lt;=0),0,(K37-OFFSET(J$2,'Set UP'!$K37,0))*OFFSET(L$2,'Set UP'!$K37,0)+'Set UP'!$R$15)</f>
        <v>0</v>
      </c>
      <c r="M37" s="200" t="str">
        <f t="shared" ca="1" si="14"/>
        <v/>
      </c>
      <c r="N37" s="124" t="str">
        <f ca="1">IF('Set UP'!$K37&lt;=0,"",OFFSET('Extra Incident'!JU51,0,2*'Set UP'!$K37))</f>
        <v/>
      </c>
      <c r="O37" s="124" t="str">
        <f>'Comp Results'!O37</f>
        <v/>
      </c>
      <c r="P37" s="124">
        <f ca="1">IF(OR(O37="",'Set UP'!$K37&lt;=0),0,(O37-OFFSET(N$2,'Set UP'!$K37,0))*OFFSET(P$2,'Set UP'!$K37,0)+'Set UP'!$R$15)</f>
        <v>0</v>
      </c>
      <c r="Q37" s="200" t="str">
        <f t="shared" ca="1" si="15"/>
        <v/>
      </c>
      <c r="R37" s="124" t="str">
        <f ca="1">IF('Set UP'!$K37&lt;=0,"",OFFSET(RopeThrow!AB37,0,2*'Set UP'!$K37))</f>
        <v/>
      </c>
      <c r="S37" s="124" t="str">
        <f ca="1">IF('Set UP'!$K37&lt;=0,"",OFFSET(RopeThrow!AK37,0,'Set UP'!$K37))</f>
        <v/>
      </c>
      <c r="T37" s="124">
        <f ca="1">IF(OR(S37="",'Set UP'!$K37&lt;=0),0,(S37-OFFSET(R$2,'Set UP'!$K37,0))*OFFSET(T$2,'Set UP'!$K37,0)+'Set UP'!$R$15)</f>
        <v>0</v>
      </c>
      <c r="U37" s="200" t="str">
        <f t="shared" ca="1" si="16"/>
        <v/>
      </c>
      <c r="V37" s="124" t="str">
        <f ca="1">IF('Set UP'!$K37&lt;=0,"",OFFSET('Swim&amp;Tow'!AB37,0,2*'Set UP'!$K37))</f>
        <v/>
      </c>
      <c r="W37" s="124" t="str">
        <f>'Comp Results'!W37</f>
        <v/>
      </c>
      <c r="X37" s="124">
        <f ca="1">IF(OR(W37="",'Set UP'!$K37&lt;=0),0,(W37-OFFSET(V$2,'Set UP'!$K37,0))*OFFSET(X$2,'Set UP'!$K37,0)+'Set UP'!$R$15)</f>
        <v>0</v>
      </c>
      <c r="Y37" s="200" t="str">
        <f t="shared" ca="1" si="17"/>
        <v/>
      </c>
      <c r="Z37" s="124" t="str">
        <f ca="1">IF('Set UP'!$K37&lt;=0,"",OFFSET(Medley!U37,0,2*'Set UP'!$K37))</f>
        <v/>
      </c>
      <c r="AA37" s="124" t="str">
        <f>'Comp Results'!AA37</f>
        <v/>
      </c>
      <c r="AB37" s="124">
        <f ca="1">IF(OR(AA37="",'Set UP'!$K37&lt;=0),0,(AA37-OFFSET(Z$2,'Set UP'!$K37,0))*OFFSET(AB$2,'Set UP'!$K37,0)+'Set UP'!$R$15)</f>
        <v>0</v>
      </c>
      <c r="AC37" s="200" t="str">
        <f t="shared" ca="1" si="18"/>
        <v/>
      </c>
      <c r="AD37" s="124" t="str">
        <f ca="1">IF('Set UP'!$K37&lt;=0,"",OFFSET('Manikin Carry'!U37,0,2*'Set UP'!$K37))</f>
        <v/>
      </c>
      <c r="AE37" s="124" t="str">
        <f>'Comp Results'!AE37</f>
        <v/>
      </c>
      <c r="AF37" s="124">
        <f ca="1">IF(OR(AE37="",'Set UP'!$K37&lt;=0),0,(AE37-OFFSET(AD$2,'Set UP'!$K37,0))*OFFSET(AF$2,'Set UP'!$K37,0)+'Set UP'!$R$15)</f>
        <v>0</v>
      </c>
      <c r="AG37" s="200" t="str">
        <f t="shared" ca="1" si="19"/>
        <v/>
      </c>
      <c r="AH37" s="124" t="str">
        <f ca="1">IF('Set UP'!$K37&lt;=0,"",OFFSET(Obstacle!U37,0,2*'Set UP'!$K37))</f>
        <v/>
      </c>
      <c r="AI37" s="124" t="str">
        <f>'Comp Results'!AI37</f>
        <v/>
      </c>
      <c r="AJ37" s="124">
        <f ca="1">IF(OR(AI37="",'Set UP'!$K37&lt;=0),0,(AI37-OFFSET(AH$2,'Set UP'!$K37,0))*OFFSET(AJ$2,'Set UP'!$K37,0)+'Set UP'!$R$15)</f>
        <v>0</v>
      </c>
      <c r="AK37" s="200" t="str">
        <f t="shared" ca="1" si="20"/>
        <v/>
      </c>
      <c r="AL37" s="200" t="str">
        <f t="shared" ca="1" si="21"/>
        <v/>
      </c>
      <c r="AM37" s="201" t="str">
        <f>IF('Set UP'!$K37=1,$AL37,"")</f>
        <v/>
      </c>
      <c r="AN37" s="202" t="str">
        <f t="shared" si="9"/>
        <v/>
      </c>
      <c r="AO37" s="201" t="str">
        <f>IF('Set UP'!$K37=2,$AL37,"")</f>
        <v/>
      </c>
      <c r="AP37" s="202" t="str">
        <f t="shared" si="10"/>
        <v/>
      </c>
      <c r="AR37" s="95" t="str">
        <f t="shared" si="22"/>
        <v/>
      </c>
      <c r="AS37" s="95" t="str">
        <f t="shared" si="23"/>
        <v/>
      </c>
    </row>
    <row r="38" spans="2:45" x14ac:dyDescent="0.2">
      <c r="B38" s="106">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124" t="str">
        <f ca="1">IF('Set UP'!$K38&lt;=0,"",OFFSET('Wet Incident'!JQ52,0,2*'Set UP'!$K38))</f>
        <v/>
      </c>
      <c r="G38" s="124" t="str">
        <f>'Comp Results'!G38</f>
        <v/>
      </c>
      <c r="H38" s="124">
        <f ca="1">IF(OR(G38="",'Set UP'!$K38&lt;=0),0,(G38-OFFSET(F$2,'Set UP'!$K38,0))*OFFSET(H$2,'Set UP'!$K38,0)+'Set UP'!$R$15)</f>
        <v>0</v>
      </c>
      <c r="I38" s="200" t="str">
        <f t="shared" ca="1" si="13"/>
        <v/>
      </c>
      <c r="J38" s="124" t="str">
        <f ca="1">IF('Set UP'!$K38&lt;=0,"",OFFSET('Dry Incident'!JQ52,0,2*'Set UP'!$K38))</f>
        <v/>
      </c>
      <c r="K38" s="124" t="str">
        <f>'Comp Results'!K38</f>
        <v/>
      </c>
      <c r="L38" s="124">
        <f ca="1">IF(OR(K38="",'Set UP'!$K38&lt;=0),0,(K38-OFFSET(J$2,'Set UP'!$K38,0))*OFFSET(L$2,'Set UP'!$K38,0)+'Set UP'!$R$15)</f>
        <v>0</v>
      </c>
      <c r="M38" s="200" t="str">
        <f t="shared" ca="1" si="14"/>
        <v/>
      </c>
      <c r="N38" s="124" t="str">
        <f ca="1">IF('Set UP'!$K38&lt;=0,"",OFFSET('Extra Incident'!JU52,0,2*'Set UP'!$K38))</f>
        <v/>
      </c>
      <c r="O38" s="124" t="str">
        <f>'Comp Results'!O38</f>
        <v/>
      </c>
      <c r="P38" s="124">
        <f ca="1">IF(OR(O38="",'Set UP'!$K38&lt;=0),0,(O38-OFFSET(N$2,'Set UP'!$K38,0))*OFFSET(P$2,'Set UP'!$K38,0)+'Set UP'!$R$15)</f>
        <v>0</v>
      </c>
      <c r="Q38" s="200" t="str">
        <f t="shared" ca="1" si="15"/>
        <v/>
      </c>
      <c r="R38" s="124" t="str">
        <f ca="1">IF('Set UP'!$K38&lt;=0,"",OFFSET(RopeThrow!AB38,0,2*'Set UP'!$K38))</f>
        <v/>
      </c>
      <c r="S38" s="124" t="str">
        <f ca="1">IF('Set UP'!$K38&lt;=0,"",OFFSET(RopeThrow!AK38,0,'Set UP'!$K38))</f>
        <v/>
      </c>
      <c r="T38" s="124">
        <f ca="1">IF(OR(S38="",'Set UP'!$K38&lt;=0),0,(S38-OFFSET(R$2,'Set UP'!$K38,0))*OFFSET(T$2,'Set UP'!$K38,0)+'Set UP'!$R$15)</f>
        <v>0</v>
      </c>
      <c r="U38" s="200" t="str">
        <f t="shared" ca="1" si="16"/>
        <v/>
      </c>
      <c r="V38" s="124" t="str">
        <f ca="1">IF('Set UP'!$K38&lt;=0,"",OFFSET('Swim&amp;Tow'!AB38,0,2*'Set UP'!$K38))</f>
        <v/>
      </c>
      <c r="W38" s="124" t="str">
        <f>'Comp Results'!W38</f>
        <v/>
      </c>
      <c r="X38" s="124">
        <f ca="1">IF(OR(W38="",'Set UP'!$K38&lt;=0),0,(W38-OFFSET(V$2,'Set UP'!$K38,0))*OFFSET(X$2,'Set UP'!$K38,0)+'Set UP'!$R$15)</f>
        <v>0</v>
      </c>
      <c r="Y38" s="200" t="str">
        <f t="shared" ca="1" si="17"/>
        <v/>
      </c>
      <c r="Z38" s="124" t="str">
        <f ca="1">IF('Set UP'!$K38&lt;=0,"",OFFSET(Medley!U38,0,2*'Set UP'!$K38))</f>
        <v/>
      </c>
      <c r="AA38" s="124" t="str">
        <f>'Comp Results'!AA38</f>
        <v/>
      </c>
      <c r="AB38" s="124">
        <f ca="1">IF(OR(AA38="",'Set UP'!$K38&lt;=0),0,(AA38-OFFSET(Z$2,'Set UP'!$K38,0))*OFFSET(AB$2,'Set UP'!$K38,0)+'Set UP'!$R$15)</f>
        <v>0</v>
      </c>
      <c r="AC38" s="200" t="str">
        <f t="shared" ca="1" si="18"/>
        <v/>
      </c>
      <c r="AD38" s="124" t="str">
        <f ca="1">IF('Set UP'!$K38&lt;=0,"",OFFSET('Manikin Carry'!U38,0,2*'Set UP'!$K38))</f>
        <v/>
      </c>
      <c r="AE38" s="124" t="str">
        <f>'Comp Results'!AE38</f>
        <v/>
      </c>
      <c r="AF38" s="124">
        <f ca="1">IF(OR(AE38="",'Set UP'!$K38&lt;=0),0,(AE38-OFFSET(AD$2,'Set UP'!$K38,0))*OFFSET(AF$2,'Set UP'!$K38,0)+'Set UP'!$R$15)</f>
        <v>0</v>
      </c>
      <c r="AG38" s="200" t="str">
        <f t="shared" ca="1" si="19"/>
        <v/>
      </c>
      <c r="AH38" s="124" t="str">
        <f ca="1">IF('Set UP'!$K38&lt;=0,"",OFFSET(Obstacle!U38,0,2*'Set UP'!$K38))</f>
        <v/>
      </c>
      <c r="AI38" s="124" t="str">
        <f>'Comp Results'!AI38</f>
        <v/>
      </c>
      <c r="AJ38" s="124">
        <f ca="1">IF(OR(AI38="",'Set UP'!$K38&lt;=0),0,(AI38-OFFSET(AH$2,'Set UP'!$K38,0))*OFFSET(AJ$2,'Set UP'!$K38,0)+'Set UP'!$R$15)</f>
        <v>0</v>
      </c>
      <c r="AK38" s="200" t="str">
        <f t="shared" ca="1" si="20"/>
        <v/>
      </c>
      <c r="AL38" s="200" t="str">
        <f t="shared" ca="1" si="21"/>
        <v/>
      </c>
      <c r="AM38" s="201" t="str">
        <f>IF('Set UP'!$K38=1,$AL38,"")</f>
        <v/>
      </c>
      <c r="AN38" s="202" t="str">
        <f t="shared" si="9"/>
        <v/>
      </c>
      <c r="AO38" s="201" t="str">
        <f>IF('Set UP'!$K38=2,$AL38,"")</f>
        <v/>
      </c>
      <c r="AP38" s="202" t="str">
        <f t="shared" si="10"/>
        <v/>
      </c>
      <c r="AR38" s="95" t="str">
        <f t="shared" si="22"/>
        <v/>
      </c>
      <c r="AS38" s="95" t="str">
        <f t="shared" si="23"/>
        <v/>
      </c>
    </row>
    <row r="39" spans="2:45" x14ac:dyDescent="0.2">
      <c r="B39" s="106">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124" t="str">
        <f ca="1">IF('Set UP'!$K39&lt;=0,"",OFFSET('Wet Incident'!JQ53,0,2*'Set UP'!$K39))</f>
        <v/>
      </c>
      <c r="G39" s="124" t="str">
        <f>'Comp Results'!G39</f>
        <v/>
      </c>
      <c r="H39" s="124">
        <f ca="1">IF(OR(G39="",'Set UP'!$K39&lt;=0),0,(G39-OFFSET(F$2,'Set UP'!$K39,0))*OFFSET(H$2,'Set UP'!$K39,0)+'Set UP'!$R$15)</f>
        <v>0</v>
      </c>
      <c r="I39" s="200" t="str">
        <f t="shared" ca="1" si="13"/>
        <v/>
      </c>
      <c r="J39" s="124" t="str">
        <f ca="1">IF('Set UP'!$K39&lt;=0,"",OFFSET('Dry Incident'!JQ53,0,2*'Set UP'!$K39))</f>
        <v/>
      </c>
      <c r="K39" s="124" t="str">
        <f>'Comp Results'!K39</f>
        <v/>
      </c>
      <c r="L39" s="124">
        <f ca="1">IF(OR(K39="",'Set UP'!$K39&lt;=0),0,(K39-OFFSET(J$2,'Set UP'!$K39,0))*OFFSET(L$2,'Set UP'!$K39,0)+'Set UP'!$R$15)</f>
        <v>0</v>
      </c>
      <c r="M39" s="200" t="str">
        <f t="shared" ca="1" si="14"/>
        <v/>
      </c>
      <c r="N39" s="124" t="str">
        <f ca="1">IF('Set UP'!$K39&lt;=0,"",OFFSET('Extra Incident'!JU53,0,2*'Set UP'!$K39))</f>
        <v/>
      </c>
      <c r="O39" s="124" t="str">
        <f>'Comp Results'!O39</f>
        <v/>
      </c>
      <c r="P39" s="124">
        <f ca="1">IF(OR(O39="",'Set UP'!$K39&lt;=0),0,(O39-OFFSET(N$2,'Set UP'!$K39,0))*OFFSET(P$2,'Set UP'!$K39,0)+'Set UP'!$R$15)</f>
        <v>0</v>
      </c>
      <c r="Q39" s="200" t="str">
        <f t="shared" ca="1" si="15"/>
        <v/>
      </c>
      <c r="R39" s="124" t="str">
        <f ca="1">IF('Set UP'!$K39&lt;=0,"",OFFSET(RopeThrow!AB39,0,2*'Set UP'!$K39))</f>
        <v/>
      </c>
      <c r="S39" s="124" t="str">
        <f ca="1">IF('Set UP'!$K39&lt;=0,"",OFFSET(RopeThrow!AK39,0,'Set UP'!$K39))</f>
        <v/>
      </c>
      <c r="T39" s="124">
        <f ca="1">IF(OR(S39="",'Set UP'!$K39&lt;=0),0,(S39-OFFSET(R$2,'Set UP'!$K39,0))*OFFSET(T$2,'Set UP'!$K39,0)+'Set UP'!$R$15)</f>
        <v>0</v>
      </c>
      <c r="U39" s="200" t="str">
        <f t="shared" ca="1" si="16"/>
        <v/>
      </c>
      <c r="V39" s="124" t="str">
        <f ca="1">IF('Set UP'!$K39&lt;=0,"",OFFSET('Swim&amp;Tow'!AB39,0,2*'Set UP'!$K39))</f>
        <v/>
      </c>
      <c r="W39" s="124" t="str">
        <f>'Comp Results'!W39</f>
        <v/>
      </c>
      <c r="X39" s="124">
        <f ca="1">IF(OR(W39="",'Set UP'!$K39&lt;=0),0,(W39-OFFSET(V$2,'Set UP'!$K39,0))*OFFSET(X$2,'Set UP'!$K39,0)+'Set UP'!$R$15)</f>
        <v>0</v>
      </c>
      <c r="Y39" s="200" t="str">
        <f t="shared" ca="1" si="17"/>
        <v/>
      </c>
      <c r="Z39" s="124" t="str">
        <f ca="1">IF('Set UP'!$K39&lt;=0,"",OFFSET(Medley!U39,0,2*'Set UP'!$K39))</f>
        <v/>
      </c>
      <c r="AA39" s="124" t="str">
        <f>'Comp Results'!AA39</f>
        <v/>
      </c>
      <c r="AB39" s="124">
        <f ca="1">IF(OR(AA39="",'Set UP'!$K39&lt;=0),0,(AA39-OFFSET(Z$2,'Set UP'!$K39,0))*OFFSET(AB$2,'Set UP'!$K39,0)+'Set UP'!$R$15)</f>
        <v>0</v>
      </c>
      <c r="AC39" s="200" t="str">
        <f t="shared" ca="1" si="18"/>
        <v/>
      </c>
      <c r="AD39" s="124" t="str">
        <f ca="1">IF('Set UP'!$K39&lt;=0,"",OFFSET('Manikin Carry'!U39,0,2*'Set UP'!$K39))</f>
        <v/>
      </c>
      <c r="AE39" s="124" t="str">
        <f>'Comp Results'!AE39</f>
        <v/>
      </c>
      <c r="AF39" s="124">
        <f ca="1">IF(OR(AE39="",'Set UP'!$K39&lt;=0),0,(AE39-OFFSET(AD$2,'Set UP'!$K39,0))*OFFSET(AF$2,'Set UP'!$K39,0)+'Set UP'!$R$15)</f>
        <v>0</v>
      </c>
      <c r="AG39" s="200" t="str">
        <f t="shared" ca="1" si="19"/>
        <v/>
      </c>
      <c r="AH39" s="124" t="str">
        <f ca="1">IF('Set UP'!$K39&lt;=0,"",OFFSET(Obstacle!U39,0,2*'Set UP'!$K39))</f>
        <v/>
      </c>
      <c r="AI39" s="124" t="str">
        <f>'Comp Results'!AI39</f>
        <v/>
      </c>
      <c r="AJ39" s="124">
        <f ca="1">IF(OR(AI39="",'Set UP'!$K39&lt;=0),0,(AI39-OFFSET(AH$2,'Set UP'!$K39,0))*OFFSET(AJ$2,'Set UP'!$K39,0)+'Set UP'!$R$15)</f>
        <v>0</v>
      </c>
      <c r="AK39" s="200" t="str">
        <f t="shared" ca="1" si="20"/>
        <v/>
      </c>
      <c r="AL39" s="200" t="str">
        <f t="shared" ca="1" si="21"/>
        <v/>
      </c>
      <c r="AM39" s="201" t="str">
        <f>IF('Set UP'!$K39=1,$AL39,"")</f>
        <v/>
      </c>
      <c r="AN39" s="202" t="str">
        <f t="shared" si="9"/>
        <v/>
      </c>
      <c r="AO39" s="201" t="str">
        <f>IF('Set UP'!$K39=2,$AL39,"")</f>
        <v/>
      </c>
      <c r="AP39" s="202" t="str">
        <f t="shared" si="10"/>
        <v/>
      </c>
      <c r="AR39" s="95" t="str">
        <f t="shared" si="22"/>
        <v/>
      </c>
      <c r="AS39" s="95" t="str">
        <f t="shared" si="23"/>
        <v/>
      </c>
    </row>
    <row r="40" spans="2:45" x14ac:dyDescent="0.2">
      <c r="B40" s="106">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124" t="str">
        <f ca="1">IF('Set UP'!$K40&lt;=0,"",OFFSET('Wet Incident'!JQ54,0,2*'Set UP'!$K40))</f>
        <v/>
      </c>
      <c r="G40" s="124" t="str">
        <f>'Comp Results'!G40</f>
        <v/>
      </c>
      <c r="H40" s="124">
        <f ca="1">IF(OR(G40="",'Set UP'!$K40&lt;=0),0,(G40-OFFSET(F$2,'Set UP'!$K40,0))*OFFSET(H$2,'Set UP'!$K40,0)+'Set UP'!$R$15)</f>
        <v>0</v>
      </c>
      <c r="I40" s="200" t="str">
        <f t="shared" ca="1" si="13"/>
        <v/>
      </c>
      <c r="J40" s="124" t="str">
        <f ca="1">IF('Set UP'!$K40&lt;=0,"",OFFSET('Dry Incident'!JQ54,0,2*'Set UP'!$K40))</f>
        <v/>
      </c>
      <c r="K40" s="124" t="str">
        <f>'Comp Results'!K40</f>
        <v/>
      </c>
      <c r="L40" s="124">
        <f ca="1">IF(OR(K40="",'Set UP'!$K40&lt;=0),0,(K40-OFFSET(J$2,'Set UP'!$K40,0))*OFFSET(L$2,'Set UP'!$K40,0)+'Set UP'!$R$15)</f>
        <v>0</v>
      </c>
      <c r="M40" s="200" t="str">
        <f t="shared" ca="1" si="14"/>
        <v/>
      </c>
      <c r="N40" s="124" t="str">
        <f ca="1">IF('Set UP'!$K40&lt;=0,"",OFFSET('Extra Incident'!JU54,0,2*'Set UP'!$K40))</f>
        <v/>
      </c>
      <c r="O40" s="124" t="str">
        <f>'Comp Results'!O40</f>
        <v/>
      </c>
      <c r="P40" s="124">
        <f ca="1">IF(OR(O40="",'Set UP'!$K40&lt;=0),0,(O40-OFFSET(N$2,'Set UP'!$K40,0))*OFFSET(P$2,'Set UP'!$K40,0)+'Set UP'!$R$15)</f>
        <v>0</v>
      </c>
      <c r="Q40" s="200" t="str">
        <f t="shared" ca="1" si="15"/>
        <v/>
      </c>
      <c r="R40" s="124" t="str">
        <f ca="1">IF('Set UP'!$K40&lt;=0,"",OFFSET(RopeThrow!AB40,0,2*'Set UP'!$K40))</f>
        <v/>
      </c>
      <c r="S40" s="124" t="str">
        <f ca="1">IF('Set UP'!$K40&lt;=0,"",OFFSET(RopeThrow!AK40,0,'Set UP'!$K40))</f>
        <v/>
      </c>
      <c r="T40" s="124">
        <f ca="1">IF(OR(S40="",'Set UP'!$K40&lt;=0),0,(S40-OFFSET(R$2,'Set UP'!$K40,0))*OFFSET(T$2,'Set UP'!$K40,0)+'Set UP'!$R$15)</f>
        <v>0</v>
      </c>
      <c r="U40" s="200" t="str">
        <f t="shared" ca="1" si="16"/>
        <v/>
      </c>
      <c r="V40" s="124" t="str">
        <f ca="1">IF('Set UP'!$K40&lt;=0,"",OFFSET('Swim&amp;Tow'!AB40,0,2*'Set UP'!$K40))</f>
        <v/>
      </c>
      <c r="W40" s="124" t="str">
        <f>'Comp Results'!W40</f>
        <v/>
      </c>
      <c r="X40" s="124">
        <f ca="1">IF(OR(W40="",'Set UP'!$K40&lt;=0),0,(W40-OFFSET(V$2,'Set UP'!$K40,0))*OFFSET(X$2,'Set UP'!$K40,0)+'Set UP'!$R$15)</f>
        <v>0</v>
      </c>
      <c r="Y40" s="200" t="str">
        <f t="shared" ca="1" si="17"/>
        <v/>
      </c>
      <c r="Z40" s="124" t="str">
        <f ca="1">IF('Set UP'!$K40&lt;=0,"",OFFSET(Medley!U40,0,2*'Set UP'!$K40))</f>
        <v/>
      </c>
      <c r="AA40" s="124" t="str">
        <f>'Comp Results'!AA40</f>
        <v/>
      </c>
      <c r="AB40" s="124">
        <f ca="1">IF(OR(AA40="",'Set UP'!$K40&lt;=0),0,(AA40-OFFSET(Z$2,'Set UP'!$K40,0))*OFFSET(AB$2,'Set UP'!$K40,0)+'Set UP'!$R$15)</f>
        <v>0</v>
      </c>
      <c r="AC40" s="200" t="str">
        <f t="shared" ca="1" si="18"/>
        <v/>
      </c>
      <c r="AD40" s="124" t="str">
        <f ca="1">IF('Set UP'!$K40&lt;=0,"",OFFSET('Manikin Carry'!U40,0,2*'Set UP'!$K40))</f>
        <v/>
      </c>
      <c r="AE40" s="124" t="str">
        <f>'Comp Results'!AE40</f>
        <v/>
      </c>
      <c r="AF40" s="124">
        <f ca="1">IF(OR(AE40="",'Set UP'!$K40&lt;=0),0,(AE40-OFFSET(AD$2,'Set UP'!$K40,0))*OFFSET(AF$2,'Set UP'!$K40,0)+'Set UP'!$R$15)</f>
        <v>0</v>
      </c>
      <c r="AG40" s="200" t="str">
        <f t="shared" ca="1" si="19"/>
        <v/>
      </c>
      <c r="AH40" s="124" t="str">
        <f ca="1">IF('Set UP'!$K40&lt;=0,"",OFFSET(Obstacle!U40,0,2*'Set UP'!$K40))</f>
        <v/>
      </c>
      <c r="AI40" s="124" t="str">
        <f>'Comp Results'!AI40</f>
        <v/>
      </c>
      <c r="AJ40" s="124">
        <f ca="1">IF(OR(AI40="",'Set UP'!$K40&lt;=0),0,(AI40-OFFSET(AH$2,'Set UP'!$K40,0))*OFFSET(AJ$2,'Set UP'!$K40,0)+'Set UP'!$R$15)</f>
        <v>0</v>
      </c>
      <c r="AK40" s="200" t="str">
        <f t="shared" ca="1" si="20"/>
        <v/>
      </c>
      <c r="AL40" s="200" t="str">
        <f t="shared" ca="1" si="21"/>
        <v/>
      </c>
      <c r="AM40" s="201" t="str">
        <f>IF('Set UP'!$K40=1,$AL40,"")</f>
        <v/>
      </c>
      <c r="AN40" s="202" t="str">
        <f t="shared" si="9"/>
        <v/>
      </c>
      <c r="AO40" s="201" t="str">
        <f>IF('Set UP'!$K40=2,$AL40,"")</f>
        <v/>
      </c>
      <c r="AP40" s="202" t="str">
        <f t="shared" si="10"/>
        <v/>
      </c>
      <c r="AR40" s="95" t="str">
        <f t="shared" si="22"/>
        <v/>
      </c>
      <c r="AS40" s="95" t="str">
        <f t="shared" si="23"/>
        <v/>
      </c>
    </row>
    <row r="41" spans="2:45" x14ac:dyDescent="0.2">
      <c r="B41" s="106">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124" t="str">
        <f ca="1">IF('Set UP'!$K41&lt;=0,"",OFFSET('Wet Incident'!JQ55,0,2*'Set UP'!$K41))</f>
        <v/>
      </c>
      <c r="G41" s="124" t="str">
        <f>'Comp Results'!G41</f>
        <v/>
      </c>
      <c r="H41" s="124">
        <f ca="1">IF(OR(G41="",'Set UP'!$K41&lt;=0),0,(G41-OFFSET(F$2,'Set UP'!$K41,0))*OFFSET(H$2,'Set UP'!$K41,0)+'Set UP'!$R$15)</f>
        <v>0</v>
      </c>
      <c r="I41" s="200" t="str">
        <f t="shared" ca="1" si="13"/>
        <v/>
      </c>
      <c r="J41" s="124" t="str">
        <f ca="1">IF('Set UP'!$K41&lt;=0,"",OFFSET('Dry Incident'!JQ55,0,2*'Set UP'!$K41))</f>
        <v/>
      </c>
      <c r="K41" s="124" t="str">
        <f>'Comp Results'!K41</f>
        <v/>
      </c>
      <c r="L41" s="124">
        <f ca="1">IF(OR(K41="",'Set UP'!$K41&lt;=0),0,(K41-OFFSET(J$2,'Set UP'!$K41,0))*OFFSET(L$2,'Set UP'!$K41,0)+'Set UP'!$R$15)</f>
        <v>0</v>
      </c>
      <c r="M41" s="200" t="str">
        <f t="shared" ca="1" si="14"/>
        <v/>
      </c>
      <c r="N41" s="124" t="str">
        <f ca="1">IF('Set UP'!$K41&lt;=0,"",OFFSET('Extra Incident'!JU55,0,2*'Set UP'!$K41))</f>
        <v/>
      </c>
      <c r="O41" s="124" t="str">
        <f>'Comp Results'!O41</f>
        <v/>
      </c>
      <c r="P41" s="124">
        <f ca="1">IF(OR(O41="",'Set UP'!$K41&lt;=0),0,(O41-OFFSET(N$2,'Set UP'!$K41,0))*OFFSET(P$2,'Set UP'!$K41,0)+'Set UP'!$R$15)</f>
        <v>0</v>
      </c>
      <c r="Q41" s="200" t="str">
        <f t="shared" ca="1" si="15"/>
        <v/>
      </c>
      <c r="R41" s="124" t="str">
        <f ca="1">IF('Set UP'!$K41&lt;=0,"",OFFSET(RopeThrow!AB41,0,2*'Set UP'!$K41))</f>
        <v/>
      </c>
      <c r="S41" s="124" t="str">
        <f ca="1">IF('Set UP'!$K41&lt;=0,"",OFFSET(RopeThrow!AK41,0,'Set UP'!$K41))</f>
        <v/>
      </c>
      <c r="T41" s="124">
        <f ca="1">IF(OR(S41="",'Set UP'!$K41&lt;=0),0,(S41-OFFSET(R$2,'Set UP'!$K41,0))*OFFSET(T$2,'Set UP'!$K41,0)+'Set UP'!$R$15)</f>
        <v>0</v>
      </c>
      <c r="U41" s="200" t="str">
        <f t="shared" ca="1" si="16"/>
        <v/>
      </c>
      <c r="V41" s="124" t="str">
        <f ca="1">IF('Set UP'!$K41&lt;=0,"",OFFSET('Swim&amp;Tow'!AB41,0,2*'Set UP'!$K41))</f>
        <v/>
      </c>
      <c r="W41" s="124" t="str">
        <f>'Comp Results'!W41</f>
        <v/>
      </c>
      <c r="X41" s="124">
        <f ca="1">IF(OR(W41="",'Set UP'!$K41&lt;=0),0,(W41-OFFSET(V$2,'Set UP'!$K41,0))*OFFSET(X$2,'Set UP'!$K41,0)+'Set UP'!$R$15)</f>
        <v>0</v>
      </c>
      <c r="Y41" s="200" t="str">
        <f t="shared" ca="1" si="17"/>
        <v/>
      </c>
      <c r="Z41" s="124" t="str">
        <f ca="1">IF('Set UP'!$K41&lt;=0,"",OFFSET(Medley!U41,0,2*'Set UP'!$K41))</f>
        <v/>
      </c>
      <c r="AA41" s="124" t="str">
        <f>'Comp Results'!AA41</f>
        <v/>
      </c>
      <c r="AB41" s="124">
        <f ca="1">IF(OR(AA41="",'Set UP'!$K41&lt;=0),0,(AA41-OFFSET(Z$2,'Set UP'!$K41,0))*OFFSET(AB$2,'Set UP'!$K41,0)+'Set UP'!$R$15)</f>
        <v>0</v>
      </c>
      <c r="AC41" s="200" t="str">
        <f t="shared" ca="1" si="18"/>
        <v/>
      </c>
      <c r="AD41" s="124" t="str">
        <f ca="1">IF('Set UP'!$K41&lt;=0,"",OFFSET('Manikin Carry'!U41,0,2*'Set UP'!$K41))</f>
        <v/>
      </c>
      <c r="AE41" s="124" t="str">
        <f>'Comp Results'!AE41</f>
        <v/>
      </c>
      <c r="AF41" s="124">
        <f ca="1">IF(OR(AE41="",'Set UP'!$K41&lt;=0),0,(AE41-OFFSET(AD$2,'Set UP'!$K41,0))*OFFSET(AF$2,'Set UP'!$K41,0)+'Set UP'!$R$15)</f>
        <v>0</v>
      </c>
      <c r="AG41" s="200" t="str">
        <f t="shared" ca="1" si="19"/>
        <v/>
      </c>
      <c r="AH41" s="124" t="str">
        <f ca="1">IF('Set UP'!$K41&lt;=0,"",OFFSET(Obstacle!U41,0,2*'Set UP'!$K41))</f>
        <v/>
      </c>
      <c r="AI41" s="124" t="str">
        <f>'Comp Results'!AI41</f>
        <v/>
      </c>
      <c r="AJ41" s="124">
        <f ca="1">IF(OR(AI41="",'Set UP'!$K41&lt;=0),0,(AI41-OFFSET(AH$2,'Set UP'!$K41,0))*OFFSET(AJ$2,'Set UP'!$K41,0)+'Set UP'!$R$15)</f>
        <v>0</v>
      </c>
      <c r="AK41" s="200" t="str">
        <f t="shared" ca="1" si="20"/>
        <v/>
      </c>
      <c r="AL41" s="200" t="str">
        <f t="shared" ca="1" si="21"/>
        <v/>
      </c>
      <c r="AM41" s="201" t="str">
        <f>IF('Set UP'!$K41=1,$AL41,"")</f>
        <v/>
      </c>
      <c r="AN41" s="202" t="str">
        <f t="shared" si="9"/>
        <v/>
      </c>
      <c r="AO41" s="201" t="str">
        <f>IF('Set UP'!$K41=2,$AL41,"")</f>
        <v/>
      </c>
      <c r="AP41" s="202" t="str">
        <f t="shared" si="10"/>
        <v/>
      </c>
      <c r="AR41" s="95" t="str">
        <f t="shared" si="22"/>
        <v/>
      </c>
      <c r="AS41" s="95" t="str">
        <f t="shared" si="23"/>
        <v/>
      </c>
    </row>
    <row r="42" spans="2:45" x14ac:dyDescent="0.2">
      <c r="B42" s="106">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124" t="str">
        <f ca="1">IF('Set UP'!$K42&lt;=0,"",OFFSET('Wet Incident'!JQ56,0,2*'Set UP'!$K42))</f>
        <v/>
      </c>
      <c r="G42" s="124" t="str">
        <f>'Comp Results'!G42</f>
        <v/>
      </c>
      <c r="H42" s="124">
        <f ca="1">IF(OR(G42="",'Set UP'!$K42&lt;=0),0,(G42-OFFSET(F$2,'Set UP'!$K42,0))*OFFSET(H$2,'Set UP'!$K42,0)+'Set UP'!$R$15)</f>
        <v>0</v>
      </c>
      <c r="I42" s="200" t="str">
        <f t="shared" ca="1" si="13"/>
        <v/>
      </c>
      <c r="J42" s="124" t="str">
        <f ca="1">IF('Set UP'!$K42&lt;=0,"",OFFSET('Dry Incident'!JQ56,0,2*'Set UP'!$K42))</f>
        <v/>
      </c>
      <c r="K42" s="124" t="str">
        <f>'Comp Results'!K42</f>
        <v/>
      </c>
      <c r="L42" s="124">
        <f ca="1">IF(OR(K42="",'Set UP'!$K42&lt;=0),0,(K42-OFFSET(J$2,'Set UP'!$K42,0))*OFFSET(L$2,'Set UP'!$K42,0)+'Set UP'!$R$15)</f>
        <v>0</v>
      </c>
      <c r="M42" s="200" t="str">
        <f t="shared" ca="1" si="14"/>
        <v/>
      </c>
      <c r="N42" s="124" t="str">
        <f ca="1">IF('Set UP'!$K42&lt;=0,"",OFFSET('Extra Incident'!JU56,0,2*'Set UP'!$K42))</f>
        <v/>
      </c>
      <c r="O42" s="124" t="str">
        <f>'Comp Results'!O42</f>
        <v/>
      </c>
      <c r="P42" s="124">
        <f ca="1">IF(OR(O42="",'Set UP'!$K42&lt;=0),0,(O42-OFFSET(N$2,'Set UP'!$K42,0))*OFFSET(P$2,'Set UP'!$K42,0)+'Set UP'!$R$15)</f>
        <v>0</v>
      </c>
      <c r="Q42" s="200" t="str">
        <f t="shared" ca="1" si="15"/>
        <v/>
      </c>
      <c r="R42" s="124" t="str">
        <f ca="1">IF('Set UP'!$K42&lt;=0,"",OFFSET(RopeThrow!AB42,0,2*'Set UP'!$K42))</f>
        <v/>
      </c>
      <c r="S42" s="124" t="str">
        <f ca="1">IF('Set UP'!$K42&lt;=0,"",OFFSET(RopeThrow!AK42,0,'Set UP'!$K42))</f>
        <v/>
      </c>
      <c r="T42" s="124">
        <f ca="1">IF(OR(S42="",'Set UP'!$K42&lt;=0),0,(S42-OFFSET(R$2,'Set UP'!$K42,0))*OFFSET(T$2,'Set UP'!$K42,0)+'Set UP'!$R$15)</f>
        <v>0</v>
      </c>
      <c r="U42" s="200" t="str">
        <f t="shared" ca="1" si="16"/>
        <v/>
      </c>
      <c r="V42" s="124" t="str">
        <f ca="1">IF('Set UP'!$K42&lt;=0,"",OFFSET('Swim&amp;Tow'!AB42,0,2*'Set UP'!$K42))</f>
        <v/>
      </c>
      <c r="W42" s="124" t="str">
        <f>'Comp Results'!W42</f>
        <v/>
      </c>
      <c r="X42" s="124">
        <f ca="1">IF(OR(W42="",'Set UP'!$K42&lt;=0),0,(W42-OFFSET(V$2,'Set UP'!$K42,0))*OFFSET(X$2,'Set UP'!$K42,0)+'Set UP'!$R$15)</f>
        <v>0</v>
      </c>
      <c r="Y42" s="200" t="str">
        <f t="shared" ca="1" si="17"/>
        <v/>
      </c>
      <c r="Z42" s="124" t="str">
        <f ca="1">IF('Set UP'!$K42&lt;=0,"",OFFSET(Medley!U42,0,2*'Set UP'!$K42))</f>
        <v/>
      </c>
      <c r="AA42" s="124" t="str">
        <f>'Comp Results'!AA42</f>
        <v/>
      </c>
      <c r="AB42" s="124">
        <f ca="1">IF(OR(AA42="",'Set UP'!$K42&lt;=0),0,(AA42-OFFSET(Z$2,'Set UP'!$K42,0))*OFFSET(AB$2,'Set UP'!$K42,0)+'Set UP'!$R$15)</f>
        <v>0</v>
      </c>
      <c r="AC42" s="200" t="str">
        <f t="shared" ca="1" si="18"/>
        <v/>
      </c>
      <c r="AD42" s="124" t="str">
        <f ca="1">IF('Set UP'!$K42&lt;=0,"",OFFSET('Manikin Carry'!U42,0,2*'Set UP'!$K42))</f>
        <v/>
      </c>
      <c r="AE42" s="124" t="str">
        <f>'Comp Results'!AE42</f>
        <v/>
      </c>
      <c r="AF42" s="124">
        <f ca="1">IF(OR(AE42="",'Set UP'!$K42&lt;=0),0,(AE42-OFFSET(AD$2,'Set UP'!$K42,0))*OFFSET(AF$2,'Set UP'!$K42,0)+'Set UP'!$R$15)</f>
        <v>0</v>
      </c>
      <c r="AG42" s="200" t="str">
        <f t="shared" ca="1" si="19"/>
        <v/>
      </c>
      <c r="AH42" s="124" t="str">
        <f ca="1">IF('Set UP'!$K42&lt;=0,"",OFFSET(Obstacle!U42,0,2*'Set UP'!$K42))</f>
        <v/>
      </c>
      <c r="AI42" s="124" t="str">
        <f>'Comp Results'!AI42</f>
        <v/>
      </c>
      <c r="AJ42" s="124">
        <f ca="1">IF(OR(AI42="",'Set UP'!$K42&lt;=0),0,(AI42-OFFSET(AH$2,'Set UP'!$K42,0))*OFFSET(AJ$2,'Set UP'!$K42,0)+'Set UP'!$R$15)</f>
        <v>0</v>
      </c>
      <c r="AK42" s="200" t="str">
        <f t="shared" ca="1" si="20"/>
        <v/>
      </c>
      <c r="AL42" s="200" t="str">
        <f t="shared" ca="1" si="21"/>
        <v/>
      </c>
      <c r="AM42" s="201" t="str">
        <f>IF('Set UP'!$K42=1,$AL42,"")</f>
        <v/>
      </c>
      <c r="AN42" s="202" t="str">
        <f t="shared" si="9"/>
        <v/>
      </c>
      <c r="AO42" s="201" t="str">
        <f>IF('Set UP'!$K42=2,$AL42,"")</f>
        <v/>
      </c>
      <c r="AP42" s="202" t="str">
        <f t="shared" si="10"/>
        <v/>
      </c>
      <c r="AR42" s="95" t="str">
        <f t="shared" si="22"/>
        <v/>
      </c>
      <c r="AS42" s="95" t="str">
        <f t="shared" si="23"/>
        <v/>
      </c>
    </row>
    <row r="43" spans="2:45" x14ac:dyDescent="0.2">
      <c r="B43" s="106">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124" t="str">
        <f ca="1">IF('Set UP'!$K43&lt;=0,"",OFFSET('Wet Incident'!JQ57,0,2*'Set UP'!$K43))</f>
        <v/>
      </c>
      <c r="G43" s="124" t="str">
        <f>'Comp Results'!G43</f>
        <v/>
      </c>
      <c r="H43" s="124">
        <f ca="1">IF(OR(G43="",'Set UP'!$K43&lt;=0),0,(G43-OFFSET(F$2,'Set UP'!$K43,0))*OFFSET(H$2,'Set UP'!$K43,0)+'Set UP'!$R$15)</f>
        <v>0</v>
      </c>
      <c r="I43" s="200" t="str">
        <f t="shared" ca="1" si="13"/>
        <v/>
      </c>
      <c r="J43" s="124" t="str">
        <f ca="1">IF('Set UP'!$K43&lt;=0,"",OFFSET('Dry Incident'!JQ57,0,2*'Set UP'!$K43))</f>
        <v/>
      </c>
      <c r="K43" s="124" t="str">
        <f>'Comp Results'!K43</f>
        <v/>
      </c>
      <c r="L43" s="124">
        <f ca="1">IF(OR(K43="",'Set UP'!$K43&lt;=0),0,(K43-OFFSET(J$2,'Set UP'!$K43,0))*OFFSET(L$2,'Set UP'!$K43,0)+'Set UP'!$R$15)</f>
        <v>0</v>
      </c>
      <c r="M43" s="200" t="str">
        <f t="shared" ca="1" si="14"/>
        <v/>
      </c>
      <c r="N43" s="124" t="str">
        <f ca="1">IF('Set UP'!$K43&lt;=0,"",OFFSET('Extra Incident'!JU57,0,2*'Set UP'!$K43))</f>
        <v/>
      </c>
      <c r="O43" s="124" t="str">
        <f>'Comp Results'!O43</f>
        <v/>
      </c>
      <c r="P43" s="124">
        <f ca="1">IF(OR(O43="",'Set UP'!$K43&lt;=0),0,(O43-OFFSET(N$2,'Set UP'!$K43,0))*OFFSET(P$2,'Set UP'!$K43,0)+'Set UP'!$R$15)</f>
        <v>0</v>
      </c>
      <c r="Q43" s="200" t="str">
        <f t="shared" ca="1" si="15"/>
        <v/>
      </c>
      <c r="R43" s="124" t="str">
        <f ca="1">IF('Set UP'!$K43&lt;=0,"",OFFSET(RopeThrow!AB43,0,2*'Set UP'!$K43))</f>
        <v/>
      </c>
      <c r="S43" s="124" t="str">
        <f ca="1">IF('Set UP'!$K43&lt;=0,"",OFFSET(RopeThrow!AK43,0,'Set UP'!$K43))</f>
        <v/>
      </c>
      <c r="T43" s="124">
        <f ca="1">IF(OR(S43="",'Set UP'!$K43&lt;=0),0,(S43-OFFSET(R$2,'Set UP'!$K43,0))*OFFSET(T$2,'Set UP'!$K43,0)+'Set UP'!$R$15)</f>
        <v>0</v>
      </c>
      <c r="U43" s="200" t="str">
        <f t="shared" ca="1" si="16"/>
        <v/>
      </c>
      <c r="V43" s="124" t="str">
        <f ca="1">IF('Set UP'!$K43&lt;=0,"",OFFSET('Swim&amp;Tow'!AB43,0,2*'Set UP'!$K43))</f>
        <v/>
      </c>
      <c r="W43" s="124" t="str">
        <f>'Comp Results'!W43</f>
        <v/>
      </c>
      <c r="X43" s="124">
        <f ca="1">IF(OR(W43="",'Set UP'!$K43&lt;=0),0,(W43-OFFSET(V$2,'Set UP'!$K43,0))*OFFSET(X$2,'Set UP'!$K43,0)+'Set UP'!$R$15)</f>
        <v>0</v>
      </c>
      <c r="Y43" s="200" t="str">
        <f t="shared" ca="1" si="17"/>
        <v/>
      </c>
      <c r="Z43" s="124" t="str">
        <f ca="1">IF('Set UP'!$K43&lt;=0,"",OFFSET(Medley!U43,0,2*'Set UP'!$K43))</f>
        <v/>
      </c>
      <c r="AA43" s="124" t="str">
        <f>'Comp Results'!AA43</f>
        <v/>
      </c>
      <c r="AB43" s="124">
        <f ca="1">IF(OR(AA43="",'Set UP'!$K43&lt;=0),0,(AA43-OFFSET(Z$2,'Set UP'!$K43,0))*OFFSET(AB$2,'Set UP'!$K43,0)+'Set UP'!$R$15)</f>
        <v>0</v>
      </c>
      <c r="AC43" s="200" t="str">
        <f t="shared" ca="1" si="18"/>
        <v/>
      </c>
      <c r="AD43" s="124" t="str">
        <f ca="1">IF('Set UP'!$K43&lt;=0,"",OFFSET('Manikin Carry'!U43,0,2*'Set UP'!$K43))</f>
        <v/>
      </c>
      <c r="AE43" s="124" t="str">
        <f>'Comp Results'!AE43</f>
        <v/>
      </c>
      <c r="AF43" s="124">
        <f ca="1">IF(OR(AE43="",'Set UP'!$K43&lt;=0),0,(AE43-OFFSET(AD$2,'Set UP'!$K43,0))*OFFSET(AF$2,'Set UP'!$K43,0)+'Set UP'!$R$15)</f>
        <v>0</v>
      </c>
      <c r="AG43" s="200" t="str">
        <f t="shared" ca="1" si="19"/>
        <v/>
      </c>
      <c r="AH43" s="124" t="str">
        <f ca="1">IF('Set UP'!$K43&lt;=0,"",OFFSET(Obstacle!U43,0,2*'Set UP'!$K43))</f>
        <v/>
      </c>
      <c r="AI43" s="124" t="str">
        <f>'Comp Results'!AI43</f>
        <v/>
      </c>
      <c r="AJ43" s="124">
        <f ca="1">IF(OR(AI43="",'Set UP'!$K43&lt;=0),0,(AI43-OFFSET(AH$2,'Set UP'!$K43,0))*OFFSET(AJ$2,'Set UP'!$K43,0)+'Set UP'!$R$15)</f>
        <v>0</v>
      </c>
      <c r="AK43" s="200" t="str">
        <f t="shared" ca="1" si="20"/>
        <v/>
      </c>
      <c r="AL43" s="200" t="str">
        <f t="shared" ca="1" si="21"/>
        <v/>
      </c>
      <c r="AM43" s="201" t="str">
        <f>IF('Set UP'!$K43=1,$AL43,"")</f>
        <v/>
      </c>
      <c r="AN43" s="202" t="str">
        <f t="shared" si="9"/>
        <v/>
      </c>
      <c r="AO43" s="201" t="str">
        <f>IF('Set UP'!$K43=2,$AL43,"")</f>
        <v/>
      </c>
      <c r="AP43" s="202" t="str">
        <f t="shared" si="10"/>
        <v/>
      </c>
      <c r="AR43" s="95" t="str">
        <f t="shared" si="22"/>
        <v/>
      </c>
      <c r="AS43" s="95" t="str">
        <f t="shared" si="23"/>
        <v/>
      </c>
    </row>
    <row r="44" spans="2:45" x14ac:dyDescent="0.2">
      <c r="B44" s="106">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124" t="str">
        <f ca="1">IF('Set UP'!$K44&lt;=0,"",OFFSET('Wet Incident'!JQ58,0,2*'Set UP'!$K44))</f>
        <v/>
      </c>
      <c r="G44" s="124" t="str">
        <f>'Comp Results'!G44</f>
        <v/>
      </c>
      <c r="H44" s="124">
        <f ca="1">IF(OR(G44="",'Set UP'!$K44&lt;=0),0,(G44-OFFSET(F$2,'Set UP'!$K44,0))*OFFSET(H$2,'Set UP'!$K44,0)+'Set UP'!$R$15)</f>
        <v>0</v>
      </c>
      <c r="I44" s="200" t="str">
        <f t="shared" ca="1" si="13"/>
        <v/>
      </c>
      <c r="J44" s="124" t="str">
        <f ca="1">IF('Set UP'!$K44&lt;=0,"",OFFSET('Dry Incident'!JQ58,0,2*'Set UP'!$K44))</f>
        <v/>
      </c>
      <c r="K44" s="124" t="str">
        <f>'Comp Results'!K44</f>
        <v/>
      </c>
      <c r="L44" s="124">
        <f ca="1">IF(OR(K44="",'Set UP'!$K44&lt;=0),0,(K44-OFFSET(J$2,'Set UP'!$K44,0))*OFFSET(L$2,'Set UP'!$K44,0)+'Set UP'!$R$15)</f>
        <v>0</v>
      </c>
      <c r="M44" s="200" t="str">
        <f t="shared" ca="1" si="14"/>
        <v/>
      </c>
      <c r="N44" s="124" t="str">
        <f ca="1">IF('Set UP'!$K44&lt;=0,"",OFFSET('Extra Incident'!JU58,0,2*'Set UP'!$K44))</f>
        <v/>
      </c>
      <c r="O44" s="124" t="str">
        <f>'Comp Results'!O44</f>
        <v/>
      </c>
      <c r="P44" s="124">
        <f ca="1">IF(OR(O44="",'Set UP'!$K44&lt;=0),0,(O44-OFFSET(N$2,'Set UP'!$K44,0))*OFFSET(P$2,'Set UP'!$K44,0)+'Set UP'!$R$15)</f>
        <v>0</v>
      </c>
      <c r="Q44" s="200" t="str">
        <f t="shared" ca="1" si="15"/>
        <v/>
      </c>
      <c r="R44" s="124" t="str">
        <f ca="1">IF('Set UP'!$K44&lt;=0,"",OFFSET(RopeThrow!AB44,0,2*'Set UP'!$K44))</f>
        <v/>
      </c>
      <c r="S44" s="124" t="str">
        <f ca="1">IF('Set UP'!$K44&lt;=0,"",OFFSET(RopeThrow!AK44,0,'Set UP'!$K44))</f>
        <v/>
      </c>
      <c r="T44" s="124">
        <f ca="1">IF(OR(S44="",'Set UP'!$K44&lt;=0),0,(S44-OFFSET(R$2,'Set UP'!$K44,0))*OFFSET(T$2,'Set UP'!$K44,0)+'Set UP'!$R$15)</f>
        <v>0</v>
      </c>
      <c r="U44" s="200" t="str">
        <f t="shared" ca="1" si="16"/>
        <v/>
      </c>
      <c r="V44" s="124" t="str">
        <f ca="1">IF('Set UP'!$K44&lt;=0,"",OFFSET('Swim&amp;Tow'!AB44,0,2*'Set UP'!$K44))</f>
        <v/>
      </c>
      <c r="W44" s="124" t="str">
        <f>'Comp Results'!W44</f>
        <v/>
      </c>
      <c r="X44" s="124">
        <f ca="1">IF(OR(W44="",'Set UP'!$K44&lt;=0),0,(W44-OFFSET(V$2,'Set UP'!$K44,0))*OFFSET(X$2,'Set UP'!$K44,0)+'Set UP'!$R$15)</f>
        <v>0</v>
      </c>
      <c r="Y44" s="200" t="str">
        <f t="shared" ca="1" si="17"/>
        <v/>
      </c>
      <c r="Z44" s="124" t="str">
        <f ca="1">IF('Set UP'!$K44&lt;=0,"",OFFSET(Medley!U44,0,2*'Set UP'!$K44))</f>
        <v/>
      </c>
      <c r="AA44" s="124" t="str">
        <f>'Comp Results'!AA44</f>
        <v/>
      </c>
      <c r="AB44" s="124">
        <f ca="1">IF(OR(AA44="",'Set UP'!$K44&lt;=0),0,(AA44-OFFSET(Z$2,'Set UP'!$K44,0))*OFFSET(AB$2,'Set UP'!$K44,0)+'Set UP'!$R$15)</f>
        <v>0</v>
      </c>
      <c r="AC44" s="200" t="str">
        <f t="shared" ca="1" si="18"/>
        <v/>
      </c>
      <c r="AD44" s="124" t="str">
        <f ca="1">IF('Set UP'!$K44&lt;=0,"",OFFSET('Manikin Carry'!U44,0,2*'Set UP'!$K44))</f>
        <v/>
      </c>
      <c r="AE44" s="124" t="str">
        <f>'Comp Results'!AE44</f>
        <v/>
      </c>
      <c r="AF44" s="124">
        <f ca="1">IF(OR(AE44="",'Set UP'!$K44&lt;=0),0,(AE44-OFFSET(AD$2,'Set UP'!$K44,0))*OFFSET(AF$2,'Set UP'!$K44,0)+'Set UP'!$R$15)</f>
        <v>0</v>
      </c>
      <c r="AG44" s="200" t="str">
        <f t="shared" ca="1" si="19"/>
        <v/>
      </c>
      <c r="AH44" s="124" t="str">
        <f ca="1">IF('Set UP'!$K44&lt;=0,"",OFFSET(Obstacle!U44,0,2*'Set UP'!$K44))</f>
        <v/>
      </c>
      <c r="AI44" s="124" t="str">
        <f>'Comp Results'!AI44</f>
        <v/>
      </c>
      <c r="AJ44" s="124">
        <f ca="1">IF(OR(AI44="",'Set UP'!$K44&lt;=0),0,(AI44-OFFSET(AH$2,'Set UP'!$K44,0))*OFFSET(AJ$2,'Set UP'!$K44,0)+'Set UP'!$R$15)</f>
        <v>0</v>
      </c>
      <c r="AK44" s="200" t="str">
        <f t="shared" ca="1" si="20"/>
        <v/>
      </c>
      <c r="AL44" s="200" t="str">
        <f t="shared" ca="1" si="21"/>
        <v/>
      </c>
      <c r="AM44" s="201" t="str">
        <f>IF('Set UP'!$K44=1,$AL44,"")</f>
        <v/>
      </c>
      <c r="AN44" s="202" t="str">
        <f t="shared" si="9"/>
        <v/>
      </c>
      <c r="AO44" s="201" t="str">
        <f>IF('Set UP'!$K44=2,$AL44,"")</f>
        <v/>
      </c>
      <c r="AP44" s="202" t="str">
        <f t="shared" si="10"/>
        <v/>
      </c>
      <c r="AR44" s="95" t="str">
        <f t="shared" si="22"/>
        <v/>
      </c>
      <c r="AS44" s="95" t="str">
        <f t="shared" si="23"/>
        <v/>
      </c>
    </row>
    <row r="45" spans="2:45" x14ac:dyDescent="0.2">
      <c r="B45" s="106">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124" t="str">
        <f ca="1">IF('Set UP'!$K45&lt;=0,"",OFFSET('Wet Incident'!JQ59,0,2*'Set UP'!$K45))</f>
        <v/>
      </c>
      <c r="G45" s="124" t="str">
        <f>'Comp Results'!G45</f>
        <v/>
      </c>
      <c r="H45" s="124">
        <f ca="1">IF(OR(G45="",'Set UP'!$K45&lt;=0),0,(G45-OFFSET(F$2,'Set UP'!$K45,0))*OFFSET(H$2,'Set UP'!$K45,0)+'Set UP'!$R$15)</f>
        <v>0</v>
      </c>
      <c r="I45" s="200" t="str">
        <f t="shared" ca="1" si="13"/>
        <v/>
      </c>
      <c r="J45" s="124" t="str">
        <f ca="1">IF('Set UP'!$K45&lt;=0,"",OFFSET('Dry Incident'!JQ59,0,2*'Set UP'!$K45))</f>
        <v/>
      </c>
      <c r="K45" s="124" t="str">
        <f>'Comp Results'!K45</f>
        <v/>
      </c>
      <c r="L45" s="124">
        <f ca="1">IF(OR(K45="",'Set UP'!$K45&lt;=0),0,(K45-OFFSET(J$2,'Set UP'!$K45,0))*OFFSET(L$2,'Set UP'!$K45,0)+'Set UP'!$R$15)</f>
        <v>0</v>
      </c>
      <c r="M45" s="200" t="str">
        <f t="shared" ca="1" si="14"/>
        <v/>
      </c>
      <c r="N45" s="124" t="str">
        <f ca="1">IF('Set UP'!$K45&lt;=0,"",OFFSET('Extra Incident'!JU59,0,2*'Set UP'!$K45))</f>
        <v/>
      </c>
      <c r="O45" s="124" t="str">
        <f>'Comp Results'!O45</f>
        <v/>
      </c>
      <c r="P45" s="124">
        <f ca="1">IF(OR(O45="",'Set UP'!$K45&lt;=0),0,(O45-OFFSET(N$2,'Set UP'!$K45,0))*OFFSET(P$2,'Set UP'!$K45,0)+'Set UP'!$R$15)</f>
        <v>0</v>
      </c>
      <c r="Q45" s="200" t="str">
        <f t="shared" ca="1" si="15"/>
        <v/>
      </c>
      <c r="R45" s="124" t="str">
        <f ca="1">IF('Set UP'!$K45&lt;=0,"",OFFSET(RopeThrow!AB45,0,2*'Set UP'!$K45))</f>
        <v/>
      </c>
      <c r="S45" s="124" t="str">
        <f ca="1">IF('Set UP'!$K45&lt;=0,"",OFFSET(RopeThrow!AK45,0,'Set UP'!$K45))</f>
        <v/>
      </c>
      <c r="T45" s="124">
        <f ca="1">IF(OR(S45="",'Set UP'!$K45&lt;=0),0,(S45-OFFSET(R$2,'Set UP'!$K45,0))*OFFSET(T$2,'Set UP'!$K45,0)+'Set UP'!$R$15)</f>
        <v>0</v>
      </c>
      <c r="U45" s="200" t="str">
        <f t="shared" ca="1" si="16"/>
        <v/>
      </c>
      <c r="V45" s="124" t="str">
        <f ca="1">IF('Set UP'!$K45&lt;=0,"",OFFSET('Swim&amp;Tow'!AB45,0,2*'Set UP'!$K45))</f>
        <v/>
      </c>
      <c r="W45" s="124" t="str">
        <f>'Comp Results'!W45</f>
        <v/>
      </c>
      <c r="X45" s="124">
        <f ca="1">IF(OR(W45="",'Set UP'!$K45&lt;=0),0,(W45-OFFSET(V$2,'Set UP'!$K45,0))*OFFSET(X$2,'Set UP'!$K45,0)+'Set UP'!$R$15)</f>
        <v>0</v>
      </c>
      <c r="Y45" s="200" t="str">
        <f t="shared" ca="1" si="17"/>
        <v/>
      </c>
      <c r="Z45" s="124" t="str">
        <f ca="1">IF('Set UP'!$K45&lt;=0,"",OFFSET(Medley!U45,0,2*'Set UP'!$K45))</f>
        <v/>
      </c>
      <c r="AA45" s="124" t="str">
        <f>'Comp Results'!AA45</f>
        <v/>
      </c>
      <c r="AB45" s="124">
        <f ca="1">IF(OR(AA45="",'Set UP'!$K45&lt;=0),0,(AA45-OFFSET(Z$2,'Set UP'!$K45,0))*OFFSET(AB$2,'Set UP'!$K45,0)+'Set UP'!$R$15)</f>
        <v>0</v>
      </c>
      <c r="AC45" s="200" t="str">
        <f t="shared" ca="1" si="18"/>
        <v/>
      </c>
      <c r="AD45" s="124" t="str">
        <f ca="1">IF('Set UP'!$K45&lt;=0,"",OFFSET('Manikin Carry'!U45,0,2*'Set UP'!$K45))</f>
        <v/>
      </c>
      <c r="AE45" s="124" t="str">
        <f>'Comp Results'!AE45</f>
        <v/>
      </c>
      <c r="AF45" s="124">
        <f ca="1">IF(OR(AE45="",'Set UP'!$K45&lt;=0),0,(AE45-OFFSET(AD$2,'Set UP'!$K45,0))*OFFSET(AF$2,'Set UP'!$K45,0)+'Set UP'!$R$15)</f>
        <v>0</v>
      </c>
      <c r="AG45" s="200" t="str">
        <f t="shared" ca="1" si="19"/>
        <v/>
      </c>
      <c r="AH45" s="124" t="str">
        <f ca="1">IF('Set UP'!$K45&lt;=0,"",OFFSET(Obstacle!U45,0,2*'Set UP'!$K45))</f>
        <v/>
      </c>
      <c r="AI45" s="124" t="str">
        <f>'Comp Results'!AI45</f>
        <v/>
      </c>
      <c r="AJ45" s="124">
        <f ca="1">IF(OR(AI45="",'Set UP'!$K45&lt;=0),0,(AI45-OFFSET(AH$2,'Set UP'!$K45,0))*OFFSET(AJ$2,'Set UP'!$K45,0)+'Set UP'!$R$15)</f>
        <v>0</v>
      </c>
      <c r="AK45" s="200" t="str">
        <f t="shared" ca="1" si="20"/>
        <v/>
      </c>
      <c r="AL45" s="200" t="str">
        <f t="shared" ca="1" si="21"/>
        <v/>
      </c>
      <c r="AM45" s="201" t="str">
        <f>IF('Set UP'!$K45=1,$AL45,"")</f>
        <v/>
      </c>
      <c r="AN45" s="202" t="str">
        <f t="shared" si="9"/>
        <v/>
      </c>
      <c r="AO45" s="201" t="str">
        <f>IF('Set UP'!$K45=2,$AL45,"")</f>
        <v/>
      </c>
      <c r="AP45" s="202" t="str">
        <f t="shared" si="10"/>
        <v/>
      </c>
      <c r="AR45" s="95" t="str">
        <f t="shared" si="22"/>
        <v/>
      </c>
      <c r="AS45" s="95" t="str">
        <f t="shared" si="23"/>
        <v/>
      </c>
    </row>
    <row r="46" spans="2:45" x14ac:dyDescent="0.2">
      <c r="B46" s="106">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124" t="str">
        <f ca="1">IF('Set UP'!$K46&lt;=0,"",OFFSET('Wet Incident'!JQ60,0,2*'Set UP'!$K46))</f>
        <v/>
      </c>
      <c r="G46" s="124" t="str">
        <f>'Comp Results'!G46</f>
        <v/>
      </c>
      <c r="H46" s="124">
        <f ca="1">IF(OR(G46="",'Set UP'!$K46&lt;=0),0,(G46-OFFSET(F$2,'Set UP'!$K46,0))*OFFSET(H$2,'Set UP'!$K46,0)+'Set UP'!$R$15)</f>
        <v>0</v>
      </c>
      <c r="I46" s="200" t="str">
        <f t="shared" ca="1" si="13"/>
        <v/>
      </c>
      <c r="J46" s="124" t="str">
        <f ca="1">IF('Set UP'!$K46&lt;=0,"",OFFSET('Dry Incident'!JQ60,0,2*'Set UP'!$K46))</f>
        <v/>
      </c>
      <c r="K46" s="124" t="str">
        <f>'Comp Results'!K46</f>
        <v/>
      </c>
      <c r="L46" s="124">
        <f ca="1">IF(OR(K46="",'Set UP'!$K46&lt;=0),0,(K46-OFFSET(J$2,'Set UP'!$K46,0))*OFFSET(L$2,'Set UP'!$K46,0)+'Set UP'!$R$15)</f>
        <v>0</v>
      </c>
      <c r="M46" s="200" t="str">
        <f t="shared" ca="1" si="14"/>
        <v/>
      </c>
      <c r="N46" s="124" t="str">
        <f ca="1">IF('Set UP'!$K46&lt;=0,"",OFFSET('Extra Incident'!JU60,0,2*'Set UP'!$K46))</f>
        <v/>
      </c>
      <c r="O46" s="124" t="str">
        <f>'Comp Results'!O46</f>
        <v/>
      </c>
      <c r="P46" s="124">
        <f ca="1">IF(OR(O46="",'Set UP'!$K46&lt;=0),0,(O46-OFFSET(N$2,'Set UP'!$K46,0))*OFFSET(P$2,'Set UP'!$K46,0)+'Set UP'!$R$15)</f>
        <v>0</v>
      </c>
      <c r="Q46" s="200" t="str">
        <f t="shared" ca="1" si="15"/>
        <v/>
      </c>
      <c r="R46" s="124" t="str">
        <f ca="1">IF('Set UP'!$K46&lt;=0,"",OFFSET(RopeThrow!AB46,0,2*'Set UP'!$K46))</f>
        <v/>
      </c>
      <c r="S46" s="124" t="str">
        <f ca="1">IF('Set UP'!$K46&lt;=0,"",OFFSET(RopeThrow!AK46,0,'Set UP'!$K46))</f>
        <v/>
      </c>
      <c r="T46" s="124">
        <f ca="1">IF(OR(S46="",'Set UP'!$K46&lt;=0),0,(S46-OFFSET(R$2,'Set UP'!$K46,0))*OFFSET(T$2,'Set UP'!$K46,0)+'Set UP'!$R$15)</f>
        <v>0</v>
      </c>
      <c r="U46" s="200" t="str">
        <f t="shared" ca="1" si="16"/>
        <v/>
      </c>
      <c r="V46" s="124" t="str">
        <f ca="1">IF('Set UP'!$K46&lt;=0,"",OFFSET('Swim&amp;Tow'!AB46,0,2*'Set UP'!$K46))</f>
        <v/>
      </c>
      <c r="W46" s="124" t="str">
        <f>'Comp Results'!W46</f>
        <v/>
      </c>
      <c r="X46" s="124">
        <f ca="1">IF(OR(W46="",'Set UP'!$K46&lt;=0),0,(W46-OFFSET(V$2,'Set UP'!$K46,0))*OFFSET(X$2,'Set UP'!$K46,0)+'Set UP'!$R$15)</f>
        <v>0</v>
      </c>
      <c r="Y46" s="200" t="str">
        <f t="shared" ca="1" si="17"/>
        <v/>
      </c>
      <c r="Z46" s="124" t="str">
        <f ca="1">IF('Set UP'!$K46&lt;=0,"",OFFSET(Medley!U46,0,2*'Set UP'!$K46))</f>
        <v/>
      </c>
      <c r="AA46" s="124" t="str">
        <f>'Comp Results'!AA46</f>
        <v/>
      </c>
      <c r="AB46" s="124">
        <f ca="1">IF(OR(AA46="",'Set UP'!$K46&lt;=0),0,(AA46-OFFSET(Z$2,'Set UP'!$K46,0))*OFFSET(AB$2,'Set UP'!$K46,0)+'Set UP'!$R$15)</f>
        <v>0</v>
      </c>
      <c r="AC46" s="200" t="str">
        <f t="shared" ca="1" si="18"/>
        <v/>
      </c>
      <c r="AD46" s="124" t="str">
        <f ca="1">IF('Set UP'!$K46&lt;=0,"",OFFSET('Manikin Carry'!U46,0,2*'Set UP'!$K46))</f>
        <v/>
      </c>
      <c r="AE46" s="124" t="str">
        <f>'Comp Results'!AE46</f>
        <v/>
      </c>
      <c r="AF46" s="124">
        <f ca="1">IF(OR(AE46="",'Set UP'!$K46&lt;=0),0,(AE46-OFFSET(AD$2,'Set UP'!$K46,0))*OFFSET(AF$2,'Set UP'!$K46,0)+'Set UP'!$R$15)</f>
        <v>0</v>
      </c>
      <c r="AG46" s="200" t="str">
        <f t="shared" ca="1" si="19"/>
        <v/>
      </c>
      <c r="AH46" s="124" t="str">
        <f ca="1">IF('Set UP'!$K46&lt;=0,"",OFFSET(Obstacle!U46,0,2*'Set UP'!$K46))</f>
        <v/>
      </c>
      <c r="AI46" s="124" t="str">
        <f>'Comp Results'!AI46</f>
        <v/>
      </c>
      <c r="AJ46" s="124">
        <f ca="1">IF(OR(AI46="",'Set UP'!$K46&lt;=0),0,(AI46-OFFSET(AH$2,'Set UP'!$K46,0))*OFFSET(AJ$2,'Set UP'!$K46,0)+'Set UP'!$R$15)</f>
        <v>0</v>
      </c>
      <c r="AK46" s="200" t="str">
        <f t="shared" ca="1" si="20"/>
        <v/>
      </c>
      <c r="AL46" s="200" t="str">
        <f t="shared" ca="1" si="21"/>
        <v/>
      </c>
      <c r="AM46" s="201" t="str">
        <f>IF('Set UP'!$K46=1,$AL46,"")</f>
        <v/>
      </c>
      <c r="AN46" s="202" t="str">
        <f t="shared" si="9"/>
        <v/>
      </c>
      <c r="AO46" s="201" t="str">
        <f>IF('Set UP'!$K46=2,$AL46,"")</f>
        <v/>
      </c>
      <c r="AP46" s="202" t="str">
        <f t="shared" si="10"/>
        <v/>
      </c>
      <c r="AR46" s="95" t="str">
        <f t="shared" si="22"/>
        <v/>
      </c>
      <c r="AS46" s="95" t="str">
        <f t="shared" si="23"/>
        <v/>
      </c>
    </row>
    <row r="47" spans="2:45" x14ac:dyDescent="0.2">
      <c r="B47" s="106">
        <v>41</v>
      </c>
      <c r="C47" s="123" t="str">
        <f>IF(OR('Set UP'!$C47=0,'Set UP'!$D47=0,'Set UP'!$E47=0,'Set UP'!F47=0),"  --",'Set UP'!C47)</f>
        <v xml:space="preserve">  --</v>
      </c>
      <c r="D47" s="124" t="str">
        <f>IF(OR('Set UP'!$C47=0,'Set UP'!$D47=0,'Set UP'!$E47=0,'Set UP'!F47=0),"  --",'Set UP'!D47&amp;" "&amp;'Set UP'!E47)</f>
        <v xml:space="preserve">  --</v>
      </c>
      <c r="E47" s="124" t="str">
        <f>IF(OR('Set UP'!$C47=0,'Set UP'!$D47=0,'Set UP'!$E47=0,'Set UP'!F47=0)," --",'Set UP'!F47)</f>
        <v xml:space="preserve"> --</v>
      </c>
      <c r="F47" s="124" t="str">
        <f ca="1">IF('Set UP'!$K47&lt;=0,"",OFFSET('Wet Incident'!JQ61,0,2*'Set UP'!$K47))</f>
        <v/>
      </c>
      <c r="G47" s="124" t="str">
        <f>'Comp Results'!G47</f>
        <v/>
      </c>
      <c r="H47" s="124">
        <f ca="1">IF(OR(G47="",'Set UP'!$K47&lt;=0),0,(G47-OFFSET(F$2,'Set UP'!$K47,0))*OFFSET(H$2,'Set UP'!$K47,0)+'Set UP'!$R$15)</f>
        <v>0</v>
      </c>
      <c r="I47" s="200" t="str">
        <f t="shared" ca="1" si="13"/>
        <v/>
      </c>
      <c r="J47" s="124" t="str">
        <f ca="1">IF('Set UP'!$K47&lt;=0,"",OFFSET('Dry Incident'!JQ61,0,2*'Set UP'!$K47))</f>
        <v/>
      </c>
      <c r="K47" s="124" t="str">
        <f>'Comp Results'!K47</f>
        <v/>
      </c>
      <c r="L47" s="124">
        <f ca="1">IF(OR(K47="",'Set UP'!$K47&lt;=0),0,(K47-OFFSET(J$2,'Set UP'!$K47,0))*OFFSET(L$2,'Set UP'!$K47,0)+'Set UP'!$R$15)</f>
        <v>0</v>
      </c>
      <c r="M47" s="200" t="str">
        <f t="shared" ca="1" si="14"/>
        <v/>
      </c>
      <c r="N47" s="124" t="str">
        <f ca="1">IF('Set UP'!$K47&lt;=0,"",OFFSET('Extra Incident'!JU61,0,2*'Set UP'!$K47))</f>
        <v/>
      </c>
      <c r="O47" s="124" t="str">
        <f>'Comp Results'!O47</f>
        <v/>
      </c>
      <c r="P47" s="124">
        <f ca="1">IF(OR(O47="",'Set UP'!$K47&lt;=0),0,(O47-OFFSET(N$2,'Set UP'!$K47,0))*OFFSET(P$2,'Set UP'!$K47,0)+'Set UP'!$R$15)</f>
        <v>0</v>
      </c>
      <c r="Q47" s="200" t="str">
        <f t="shared" ca="1" si="15"/>
        <v/>
      </c>
      <c r="R47" s="124" t="str">
        <f ca="1">IF('Set UP'!$K47&lt;=0,"",OFFSET(RopeThrow!AB47,0,2*'Set UP'!$K47))</f>
        <v/>
      </c>
      <c r="S47" s="124" t="str">
        <f ca="1">IF('Set UP'!$K47&lt;=0,"",OFFSET(RopeThrow!AK47,0,'Set UP'!$K47))</f>
        <v/>
      </c>
      <c r="T47" s="124">
        <f ca="1">IF(OR(S47="",'Set UP'!$K47&lt;=0),0,(S47-OFFSET(R$2,'Set UP'!$K47,0))*OFFSET(T$2,'Set UP'!$K47,0)+'Set UP'!$R$15)</f>
        <v>0</v>
      </c>
      <c r="U47" s="200" t="str">
        <f t="shared" ca="1" si="16"/>
        <v/>
      </c>
      <c r="V47" s="124" t="str">
        <f ca="1">IF('Set UP'!$K47&lt;=0,"",OFFSET('Swim&amp;Tow'!AB47,0,2*'Set UP'!$K47))</f>
        <v/>
      </c>
      <c r="W47" s="124" t="str">
        <f>'Comp Results'!W47</f>
        <v/>
      </c>
      <c r="X47" s="124">
        <f ca="1">IF(OR(W47="",'Set UP'!$K47&lt;=0),0,(W47-OFFSET(V$2,'Set UP'!$K47,0))*OFFSET(X$2,'Set UP'!$K47,0)+'Set UP'!$R$15)</f>
        <v>0</v>
      </c>
      <c r="Y47" s="200" t="str">
        <f t="shared" ca="1" si="17"/>
        <v/>
      </c>
      <c r="Z47" s="124" t="str">
        <f ca="1">IF('Set UP'!$K47&lt;=0,"",OFFSET(Medley!U47,0,2*'Set UP'!$K47))</f>
        <v/>
      </c>
      <c r="AA47" s="124" t="str">
        <f>'Comp Results'!AA47</f>
        <v/>
      </c>
      <c r="AB47" s="124">
        <f ca="1">IF(OR(AA47="",'Set UP'!$K47&lt;=0),0,(AA47-OFFSET(Z$2,'Set UP'!$K47,0))*OFFSET(AB$2,'Set UP'!$K47,0)+'Set UP'!$R$15)</f>
        <v>0</v>
      </c>
      <c r="AC47" s="200" t="str">
        <f t="shared" ca="1" si="18"/>
        <v/>
      </c>
      <c r="AD47" s="124" t="str">
        <f ca="1">IF('Set UP'!$K47&lt;=0,"",OFFSET('Manikin Carry'!U47,0,2*'Set UP'!$K47))</f>
        <v/>
      </c>
      <c r="AE47" s="124" t="str">
        <f>'Comp Results'!AE47</f>
        <v/>
      </c>
      <c r="AF47" s="124">
        <f ca="1">IF(OR(AE47="",'Set UP'!$K47&lt;=0),0,(AE47-OFFSET(AD$2,'Set UP'!$K47,0))*OFFSET(AF$2,'Set UP'!$K47,0)+'Set UP'!$R$15)</f>
        <v>0</v>
      </c>
      <c r="AG47" s="200" t="str">
        <f t="shared" ca="1" si="19"/>
        <v/>
      </c>
      <c r="AH47" s="124" t="str">
        <f ca="1">IF('Set UP'!$K47&lt;=0,"",OFFSET(Obstacle!U47,0,2*'Set UP'!$K47))</f>
        <v/>
      </c>
      <c r="AI47" s="124" t="str">
        <f>'Comp Results'!AI47</f>
        <v/>
      </c>
      <c r="AJ47" s="124">
        <f ca="1">IF(OR(AI47="",'Set UP'!$K47&lt;=0),0,(AI47-OFFSET(AH$2,'Set UP'!$K47,0))*OFFSET(AJ$2,'Set UP'!$K47,0)+'Set UP'!$R$15)</f>
        <v>0</v>
      </c>
      <c r="AK47" s="200" t="str">
        <f t="shared" ca="1" si="20"/>
        <v/>
      </c>
      <c r="AL47" s="200" t="str">
        <f t="shared" ca="1" si="21"/>
        <v/>
      </c>
      <c r="AM47" s="201" t="str">
        <f>IF('Set UP'!$K47=1,$AL47,"")</f>
        <v/>
      </c>
      <c r="AN47" s="202" t="str">
        <f t="shared" si="9"/>
        <v/>
      </c>
      <c r="AO47" s="201" t="str">
        <f>IF('Set UP'!$K47=2,$AL47,"")</f>
        <v/>
      </c>
      <c r="AP47" s="202" t="str">
        <f t="shared" si="10"/>
        <v/>
      </c>
      <c r="AR47" s="95" t="str">
        <f t="shared" si="22"/>
        <v/>
      </c>
      <c r="AS47" s="95" t="str">
        <f t="shared" si="23"/>
        <v/>
      </c>
    </row>
    <row r="48" spans="2:45" x14ac:dyDescent="0.2">
      <c r="B48" s="106">
        <v>42</v>
      </c>
      <c r="C48" s="123" t="str">
        <f>IF(OR('Set UP'!$C48=0,'Set UP'!$D48=0,'Set UP'!$E48=0,'Set UP'!F48=0),"  --",'Set UP'!C48)</f>
        <v xml:space="preserve">  --</v>
      </c>
      <c r="D48" s="124" t="str">
        <f>IF(OR('Set UP'!$C48=0,'Set UP'!$D48=0,'Set UP'!$E48=0,'Set UP'!F48=0),"  --",'Set UP'!D48&amp;" "&amp;'Set UP'!E48)</f>
        <v xml:space="preserve">  --</v>
      </c>
      <c r="E48" s="124" t="str">
        <f>IF(OR('Set UP'!$C48=0,'Set UP'!$D48=0,'Set UP'!$E48=0,'Set UP'!F48=0)," --",'Set UP'!F48)</f>
        <v xml:space="preserve"> --</v>
      </c>
      <c r="F48" s="124" t="str">
        <f ca="1">IF('Set UP'!$K48&lt;=0,"",OFFSET('Wet Incident'!JQ62,0,2*'Set UP'!$K48))</f>
        <v/>
      </c>
      <c r="G48" s="124" t="str">
        <f>'Comp Results'!G48</f>
        <v/>
      </c>
      <c r="H48" s="124">
        <f ca="1">IF(OR(G48="",'Set UP'!$K48&lt;=0),0,(G48-OFFSET(F$2,'Set UP'!$K48,0))*OFFSET(H$2,'Set UP'!$K48,0)+'Set UP'!$R$15)</f>
        <v>0</v>
      </c>
      <c r="I48" s="200" t="str">
        <f t="shared" ca="1" si="13"/>
        <v/>
      </c>
      <c r="J48" s="124" t="str">
        <f ca="1">IF('Set UP'!$K48&lt;=0,"",OFFSET('Dry Incident'!JQ62,0,2*'Set UP'!$K48))</f>
        <v/>
      </c>
      <c r="K48" s="124" t="str">
        <f>'Comp Results'!K48</f>
        <v/>
      </c>
      <c r="L48" s="124">
        <f ca="1">IF(OR(K48="",'Set UP'!$K48&lt;=0),0,(K48-OFFSET(J$2,'Set UP'!$K48,0))*OFFSET(L$2,'Set UP'!$K48,0)+'Set UP'!$R$15)</f>
        <v>0</v>
      </c>
      <c r="M48" s="200" t="str">
        <f t="shared" ca="1" si="14"/>
        <v/>
      </c>
      <c r="N48" s="124" t="str">
        <f ca="1">IF('Set UP'!$K48&lt;=0,"",OFFSET('Extra Incident'!JU62,0,2*'Set UP'!$K48))</f>
        <v/>
      </c>
      <c r="O48" s="124" t="str">
        <f>'Comp Results'!O48</f>
        <v/>
      </c>
      <c r="P48" s="124">
        <f ca="1">IF(OR(O48="",'Set UP'!$K48&lt;=0),0,(O48-OFFSET(N$2,'Set UP'!$K48,0))*OFFSET(P$2,'Set UP'!$K48,0)+'Set UP'!$R$15)</f>
        <v>0</v>
      </c>
      <c r="Q48" s="200" t="str">
        <f t="shared" ca="1" si="15"/>
        <v/>
      </c>
      <c r="R48" s="124" t="str">
        <f ca="1">IF('Set UP'!$K48&lt;=0,"",OFFSET(RopeThrow!AB48,0,2*'Set UP'!$K48))</f>
        <v/>
      </c>
      <c r="S48" s="124" t="str">
        <f ca="1">IF('Set UP'!$K48&lt;=0,"",OFFSET(RopeThrow!AK48,0,'Set UP'!$K48))</f>
        <v/>
      </c>
      <c r="T48" s="124">
        <f ca="1">IF(OR(S48="",'Set UP'!$K48&lt;=0),0,(S48-OFFSET(R$2,'Set UP'!$K48,0))*OFFSET(T$2,'Set UP'!$K48,0)+'Set UP'!$R$15)</f>
        <v>0</v>
      </c>
      <c r="U48" s="200" t="str">
        <f t="shared" ca="1" si="16"/>
        <v/>
      </c>
      <c r="V48" s="124" t="str">
        <f ca="1">IF('Set UP'!$K48&lt;=0,"",OFFSET('Swim&amp;Tow'!AB48,0,2*'Set UP'!$K48))</f>
        <v/>
      </c>
      <c r="W48" s="124" t="str">
        <f>'Comp Results'!W48</f>
        <v/>
      </c>
      <c r="X48" s="124">
        <f ca="1">IF(OR(W48="",'Set UP'!$K48&lt;=0),0,(W48-OFFSET(V$2,'Set UP'!$K48,0))*OFFSET(X$2,'Set UP'!$K48,0)+'Set UP'!$R$15)</f>
        <v>0</v>
      </c>
      <c r="Y48" s="200" t="str">
        <f t="shared" ca="1" si="17"/>
        <v/>
      </c>
      <c r="Z48" s="124" t="str">
        <f ca="1">IF('Set UP'!$K48&lt;=0,"",OFFSET(Medley!U48,0,2*'Set UP'!$K48))</f>
        <v/>
      </c>
      <c r="AA48" s="124" t="str">
        <f>'Comp Results'!AA48</f>
        <v/>
      </c>
      <c r="AB48" s="124">
        <f ca="1">IF(OR(AA48="",'Set UP'!$K48&lt;=0),0,(AA48-OFFSET(Z$2,'Set UP'!$K48,0))*OFFSET(AB$2,'Set UP'!$K48,0)+'Set UP'!$R$15)</f>
        <v>0</v>
      </c>
      <c r="AC48" s="200" t="str">
        <f t="shared" ca="1" si="18"/>
        <v/>
      </c>
      <c r="AD48" s="124" t="str">
        <f ca="1">IF('Set UP'!$K48&lt;=0,"",OFFSET('Manikin Carry'!U48,0,2*'Set UP'!$K48))</f>
        <v/>
      </c>
      <c r="AE48" s="124" t="str">
        <f>'Comp Results'!AE48</f>
        <v/>
      </c>
      <c r="AF48" s="124">
        <f ca="1">IF(OR(AE48="",'Set UP'!$K48&lt;=0),0,(AE48-OFFSET(AD$2,'Set UP'!$K48,0))*OFFSET(AF$2,'Set UP'!$K48,0)+'Set UP'!$R$15)</f>
        <v>0</v>
      </c>
      <c r="AG48" s="200" t="str">
        <f t="shared" ca="1" si="19"/>
        <v/>
      </c>
      <c r="AH48" s="124" t="str">
        <f ca="1">IF('Set UP'!$K48&lt;=0,"",OFFSET(Obstacle!U48,0,2*'Set UP'!$K48))</f>
        <v/>
      </c>
      <c r="AI48" s="124" t="str">
        <f>'Comp Results'!AI48</f>
        <v/>
      </c>
      <c r="AJ48" s="124">
        <f ca="1">IF(OR(AI48="",'Set UP'!$K48&lt;=0),0,(AI48-OFFSET(AH$2,'Set UP'!$K48,0))*OFFSET(AJ$2,'Set UP'!$K48,0)+'Set UP'!$R$15)</f>
        <v>0</v>
      </c>
      <c r="AK48" s="200" t="str">
        <f t="shared" ca="1" si="20"/>
        <v/>
      </c>
      <c r="AL48" s="200" t="str">
        <f t="shared" ca="1" si="21"/>
        <v/>
      </c>
      <c r="AM48" s="201" t="str">
        <f>IF('Set UP'!$K48=1,$AL48,"")</f>
        <v/>
      </c>
      <c r="AN48" s="202" t="str">
        <f t="shared" si="9"/>
        <v/>
      </c>
      <c r="AO48" s="201" t="str">
        <f>IF('Set UP'!$K48=2,$AL48,"")</f>
        <v/>
      </c>
      <c r="AP48" s="202" t="str">
        <f t="shared" si="10"/>
        <v/>
      </c>
      <c r="AR48" s="95" t="str">
        <f t="shared" si="22"/>
        <v/>
      </c>
      <c r="AS48" s="95" t="str">
        <f t="shared" si="23"/>
        <v/>
      </c>
    </row>
    <row r="49" spans="2:45" x14ac:dyDescent="0.2">
      <c r="B49" s="106">
        <v>43</v>
      </c>
      <c r="C49" s="123" t="str">
        <f>IF(OR('Set UP'!$C49=0,'Set UP'!$D49=0,'Set UP'!$E49=0,'Set UP'!F49=0),"  --",'Set UP'!C49)</f>
        <v xml:space="preserve">  --</v>
      </c>
      <c r="D49" s="124" t="str">
        <f>IF(OR('Set UP'!$C49=0,'Set UP'!$D49=0,'Set UP'!$E49=0,'Set UP'!F49=0),"  --",'Set UP'!D49&amp;" "&amp;'Set UP'!E49)</f>
        <v xml:space="preserve">  --</v>
      </c>
      <c r="E49" s="124" t="str">
        <f>IF(OR('Set UP'!$C49=0,'Set UP'!$D49=0,'Set UP'!$E49=0,'Set UP'!F49=0)," --",'Set UP'!F49)</f>
        <v xml:space="preserve"> --</v>
      </c>
      <c r="F49" s="124" t="str">
        <f ca="1">IF('Set UP'!$K49&lt;=0,"",OFFSET('Wet Incident'!JQ63,0,2*'Set UP'!$K49))</f>
        <v/>
      </c>
      <c r="G49" s="124" t="str">
        <f>'Comp Results'!G49</f>
        <v/>
      </c>
      <c r="H49" s="124">
        <f ca="1">IF(OR(G49="",'Set UP'!$K49&lt;=0),0,(G49-OFFSET(F$2,'Set UP'!$K49,0))*OFFSET(H$2,'Set UP'!$K49,0)+'Set UP'!$R$15)</f>
        <v>0</v>
      </c>
      <c r="I49" s="200" t="str">
        <f t="shared" ca="1" si="13"/>
        <v/>
      </c>
      <c r="J49" s="124" t="str">
        <f ca="1">IF('Set UP'!$K49&lt;=0,"",OFFSET('Dry Incident'!JQ63,0,2*'Set UP'!$K49))</f>
        <v/>
      </c>
      <c r="K49" s="124" t="str">
        <f>'Comp Results'!K49</f>
        <v/>
      </c>
      <c r="L49" s="124">
        <f ca="1">IF(OR(K49="",'Set UP'!$K49&lt;=0),0,(K49-OFFSET(J$2,'Set UP'!$K49,0))*OFFSET(L$2,'Set UP'!$K49,0)+'Set UP'!$R$15)</f>
        <v>0</v>
      </c>
      <c r="M49" s="200" t="str">
        <f t="shared" ca="1" si="14"/>
        <v/>
      </c>
      <c r="N49" s="124" t="str">
        <f ca="1">IF('Set UP'!$K49&lt;=0,"",OFFSET('Extra Incident'!JU63,0,2*'Set UP'!$K49))</f>
        <v/>
      </c>
      <c r="O49" s="124" t="str">
        <f>'Comp Results'!O49</f>
        <v/>
      </c>
      <c r="P49" s="124">
        <f ca="1">IF(OR(O49="",'Set UP'!$K49&lt;=0),0,(O49-OFFSET(N$2,'Set UP'!$K49,0))*OFFSET(P$2,'Set UP'!$K49,0)+'Set UP'!$R$15)</f>
        <v>0</v>
      </c>
      <c r="Q49" s="200" t="str">
        <f t="shared" ca="1" si="15"/>
        <v/>
      </c>
      <c r="R49" s="124" t="str">
        <f ca="1">IF('Set UP'!$K49&lt;=0,"",OFFSET(RopeThrow!AB49,0,2*'Set UP'!$K49))</f>
        <v/>
      </c>
      <c r="S49" s="124" t="str">
        <f ca="1">IF('Set UP'!$K49&lt;=0,"",OFFSET(RopeThrow!AK49,0,'Set UP'!$K49))</f>
        <v/>
      </c>
      <c r="T49" s="124">
        <f ca="1">IF(OR(S49="",'Set UP'!$K49&lt;=0),0,(S49-OFFSET(R$2,'Set UP'!$K49,0))*OFFSET(T$2,'Set UP'!$K49,0)+'Set UP'!$R$15)</f>
        <v>0</v>
      </c>
      <c r="U49" s="200" t="str">
        <f t="shared" ca="1" si="16"/>
        <v/>
      </c>
      <c r="V49" s="124" t="str">
        <f ca="1">IF('Set UP'!$K49&lt;=0,"",OFFSET('Swim&amp;Tow'!AB49,0,2*'Set UP'!$K49))</f>
        <v/>
      </c>
      <c r="W49" s="124" t="str">
        <f>'Comp Results'!W49</f>
        <v/>
      </c>
      <c r="X49" s="124">
        <f ca="1">IF(OR(W49="",'Set UP'!$K49&lt;=0),0,(W49-OFFSET(V$2,'Set UP'!$K49,0))*OFFSET(X$2,'Set UP'!$K49,0)+'Set UP'!$R$15)</f>
        <v>0</v>
      </c>
      <c r="Y49" s="200" t="str">
        <f t="shared" ca="1" si="17"/>
        <v/>
      </c>
      <c r="Z49" s="124" t="str">
        <f ca="1">IF('Set UP'!$K49&lt;=0,"",OFFSET(Medley!U49,0,2*'Set UP'!$K49))</f>
        <v/>
      </c>
      <c r="AA49" s="124" t="str">
        <f>'Comp Results'!AA49</f>
        <v/>
      </c>
      <c r="AB49" s="124">
        <f ca="1">IF(OR(AA49="",'Set UP'!$K49&lt;=0),0,(AA49-OFFSET(Z$2,'Set UP'!$K49,0))*OFFSET(AB$2,'Set UP'!$K49,0)+'Set UP'!$R$15)</f>
        <v>0</v>
      </c>
      <c r="AC49" s="200" t="str">
        <f t="shared" ca="1" si="18"/>
        <v/>
      </c>
      <c r="AD49" s="124" t="str">
        <f ca="1">IF('Set UP'!$K49&lt;=0,"",OFFSET('Manikin Carry'!U49,0,2*'Set UP'!$K49))</f>
        <v/>
      </c>
      <c r="AE49" s="124" t="str">
        <f>'Comp Results'!AE49</f>
        <v/>
      </c>
      <c r="AF49" s="124">
        <f ca="1">IF(OR(AE49="",'Set UP'!$K49&lt;=0),0,(AE49-OFFSET(AD$2,'Set UP'!$K49,0))*OFFSET(AF$2,'Set UP'!$K49,0)+'Set UP'!$R$15)</f>
        <v>0</v>
      </c>
      <c r="AG49" s="200" t="str">
        <f t="shared" ca="1" si="19"/>
        <v/>
      </c>
      <c r="AH49" s="124" t="str">
        <f ca="1">IF('Set UP'!$K49&lt;=0,"",OFFSET(Obstacle!U49,0,2*'Set UP'!$K49))</f>
        <v/>
      </c>
      <c r="AI49" s="124" t="str">
        <f>'Comp Results'!AI49</f>
        <v/>
      </c>
      <c r="AJ49" s="124">
        <f ca="1">IF(OR(AI49="",'Set UP'!$K49&lt;=0),0,(AI49-OFFSET(AH$2,'Set UP'!$K49,0))*OFFSET(AJ$2,'Set UP'!$K49,0)+'Set UP'!$R$15)</f>
        <v>0</v>
      </c>
      <c r="AK49" s="200" t="str">
        <f t="shared" ca="1" si="20"/>
        <v/>
      </c>
      <c r="AL49" s="200" t="str">
        <f t="shared" ca="1" si="21"/>
        <v/>
      </c>
      <c r="AM49" s="201" t="str">
        <f>IF('Set UP'!$K49=1,$AL49,"")</f>
        <v/>
      </c>
      <c r="AN49" s="202" t="str">
        <f t="shared" si="9"/>
        <v/>
      </c>
      <c r="AO49" s="201" t="str">
        <f>IF('Set UP'!$K49=2,$AL49,"")</f>
        <v/>
      </c>
      <c r="AP49" s="202" t="str">
        <f t="shared" si="10"/>
        <v/>
      </c>
      <c r="AR49" s="95" t="str">
        <f t="shared" si="22"/>
        <v/>
      </c>
      <c r="AS49" s="95" t="str">
        <f t="shared" si="23"/>
        <v/>
      </c>
    </row>
    <row r="50" spans="2:45" x14ac:dyDescent="0.2">
      <c r="B50" s="106">
        <v>44</v>
      </c>
      <c r="C50" s="123" t="str">
        <f>IF(OR('Set UP'!$C50=0,'Set UP'!$D50=0,'Set UP'!$E50=0,'Set UP'!F50=0),"  --",'Set UP'!C50)</f>
        <v xml:space="preserve">  --</v>
      </c>
      <c r="D50" s="124" t="str">
        <f>IF(OR('Set UP'!$C50=0,'Set UP'!$D50=0,'Set UP'!$E50=0,'Set UP'!F50=0),"  --",'Set UP'!D50&amp;" "&amp;'Set UP'!E50)</f>
        <v xml:space="preserve">  --</v>
      </c>
      <c r="E50" s="124" t="str">
        <f>IF(OR('Set UP'!$C50=0,'Set UP'!$D50=0,'Set UP'!$E50=0,'Set UP'!F50=0)," --",'Set UP'!F50)</f>
        <v xml:space="preserve"> --</v>
      </c>
      <c r="F50" s="124" t="str">
        <f ca="1">IF('Set UP'!$K50&lt;=0,"",OFFSET('Wet Incident'!JQ64,0,2*'Set UP'!$K50))</f>
        <v/>
      </c>
      <c r="G50" s="124" t="str">
        <f>'Comp Results'!G50</f>
        <v/>
      </c>
      <c r="H50" s="124">
        <f ca="1">IF(OR(G50="",'Set UP'!$K50&lt;=0),0,(G50-OFFSET(F$2,'Set UP'!$K50,0))*OFFSET(H$2,'Set UP'!$K50,0)+'Set UP'!$R$15)</f>
        <v>0</v>
      </c>
      <c r="I50" s="200" t="str">
        <f t="shared" ca="1" si="13"/>
        <v/>
      </c>
      <c r="J50" s="124" t="str">
        <f ca="1">IF('Set UP'!$K50&lt;=0,"",OFFSET('Dry Incident'!JQ64,0,2*'Set UP'!$K50))</f>
        <v/>
      </c>
      <c r="K50" s="124" t="str">
        <f>'Comp Results'!K50</f>
        <v/>
      </c>
      <c r="L50" s="124">
        <f ca="1">IF(OR(K50="",'Set UP'!$K50&lt;=0),0,(K50-OFFSET(J$2,'Set UP'!$K50,0))*OFFSET(L$2,'Set UP'!$K50,0)+'Set UP'!$R$15)</f>
        <v>0</v>
      </c>
      <c r="M50" s="200" t="str">
        <f t="shared" ca="1" si="14"/>
        <v/>
      </c>
      <c r="N50" s="124" t="str">
        <f ca="1">IF('Set UP'!$K50&lt;=0,"",OFFSET('Extra Incident'!JU64,0,2*'Set UP'!$K50))</f>
        <v/>
      </c>
      <c r="O50" s="124" t="str">
        <f>'Comp Results'!O50</f>
        <v/>
      </c>
      <c r="P50" s="124">
        <f ca="1">IF(OR(O50="",'Set UP'!$K50&lt;=0),0,(O50-OFFSET(N$2,'Set UP'!$K50,0))*OFFSET(P$2,'Set UP'!$K50,0)+'Set UP'!$R$15)</f>
        <v>0</v>
      </c>
      <c r="Q50" s="200" t="str">
        <f t="shared" ca="1" si="15"/>
        <v/>
      </c>
      <c r="R50" s="124" t="str">
        <f ca="1">IF('Set UP'!$K50&lt;=0,"",OFFSET(RopeThrow!AB50,0,2*'Set UP'!$K50))</f>
        <v/>
      </c>
      <c r="S50" s="124" t="str">
        <f ca="1">IF('Set UP'!$K50&lt;=0,"",OFFSET(RopeThrow!AK50,0,'Set UP'!$K50))</f>
        <v/>
      </c>
      <c r="T50" s="124">
        <f ca="1">IF(OR(S50="",'Set UP'!$K50&lt;=0),0,(S50-OFFSET(R$2,'Set UP'!$K50,0))*OFFSET(T$2,'Set UP'!$K50,0)+'Set UP'!$R$15)</f>
        <v>0</v>
      </c>
      <c r="U50" s="200" t="str">
        <f t="shared" ca="1" si="16"/>
        <v/>
      </c>
      <c r="V50" s="124" t="str">
        <f ca="1">IF('Set UP'!$K50&lt;=0,"",OFFSET('Swim&amp;Tow'!AB50,0,2*'Set UP'!$K50))</f>
        <v/>
      </c>
      <c r="W50" s="124" t="str">
        <f>'Comp Results'!W50</f>
        <v/>
      </c>
      <c r="X50" s="124">
        <f ca="1">IF(OR(W50="",'Set UP'!$K50&lt;=0),0,(W50-OFFSET(V$2,'Set UP'!$K50,0))*OFFSET(X$2,'Set UP'!$K50,0)+'Set UP'!$R$15)</f>
        <v>0</v>
      </c>
      <c r="Y50" s="200" t="str">
        <f t="shared" ca="1" si="17"/>
        <v/>
      </c>
      <c r="Z50" s="124" t="str">
        <f ca="1">IF('Set UP'!$K50&lt;=0,"",OFFSET(Medley!U50,0,2*'Set UP'!$K50))</f>
        <v/>
      </c>
      <c r="AA50" s="124" t="str">
        <f>'Comp Results'!AA50</f>
        <v/>
      </c>
      <c r="AB50" s="124">
        <f ca="1">IF(OR(AA50="",'Set UP'!$K50&lt;=0),0,(AA50-OFFSET(Z$2,'Set UP'!$K50,0))*OFFSET(AB$2,'Set UP'!$K50,0)+'Set UP'!$R$15)</f>
        <v>0</v>
      </c>
      <c r="AC50" s="200" t="str">
        <f t="shared" ca="1" si="18"/>
        <v/>
      </c>
      <c r="AD50" s="124" t="str">
        <f ca="1">IF('Set UP'!$K50&lt;=0,"",OFFSET('Manikin Carry'!U50,0,2*'Set UP'!$K50))</f>
        <v/>
      </c>
      <c r="AE50" s="124" t="str">
        <f>'Comp Results'!AE50</f>
        <v/>
      </c>
      <c r="AF50" s="124">
        <f ca="1">IF(OR(AE50="",'Set UP'!$K50&lt;=0),0,(AE50-OFFSET(AD$2,'Set UP'!$K50,0))*OFFSET(AF$2,'Set UP'!$K50,0)+'Set UP'!$R$15)</f>
        <v>0</v>
      </c>
      <c r="AG50" s="200" t="str">
        <f t="shared" ca="1" si="19"/>
        <v/>
      </c>
      <c r="AH50" s="124" t="str">
        <f ca="1">IF('Set UP'!$K50&lt;=0,"",OFFSET(Obstacle!U50,0,2*'Set UP'!$K50))</f>
        <v/>
      </c>
      <c r="AI50" s="124" t="str">
        <f>'Comp Results'!AI50</f>
        <v/>
      </c>
      <c r="AJ50" s="124">
        <f ca="1">IF(OR(AI50="",'Set UP'!$K50&lt;=0),0,(AI50-OFFSET(AH$2,'Set UP'!$K50,0))*OFFSET(AJ$2,'Set UP'!$K50,0)+'Set UP'!$R$15)</f>
        <v>0</v>
      </c>
      <c r="AK50" s="200" t="str">
        <f t="shared" ca="1" si="20"/>
        <v/>
      </c>
      <c r="AL50" s="200" t="str">
        <f t="shared" ca="1" si="21"/>
        <v/>
      </c>
      <c r="AM50" s="201" t="str">
        <f>IF('Set UP'!$K50=1,$AL50,"")</f>
        <v/>
      </c>
      <c r="AN50" s="202" t="str">
        <f t="shared" si="9"/>
        <v/>
      </c>
      <c r="AO50" s="201" t="str">
        <f>IF('Set UP'!$K50=2,$AL50,"")</f>
        <v/>
      </c>
      <c r="AP50" s="202" t="str">
        <f t="shared" si="10"/>
        <v/>
      </c>
      <c r="AR50" s="95" t="str">
        <f t="shared" si="22"/>
        <v/>
      </c>
      <c r="AS50" s="95" t="str">
        <f t="shared" si="23"/>
        <v/>
      </c>
    </row>
    <row r="51" spans="2:45" x14ac:dyDescent="0.2">
      <c r="B51" s="106">
        <v>45</v>
      </c>
      <c r="C51" s="123" t="str">
        <f>IF(OR('Set UP'!$C51=0,'Set UP'!$D51=0,'Set UP'!$E51=0,'Set UP'!F51=0),"  --",'Set UP'!C51)</f>
        <v xml:space="preserve">  --</v>
      </c>
      <c r="D51" s="124" t="str">
        <f>IF(OR('Set UP'!$C51=0,'Set UP'!$D51=0,'Set UP'!$E51=0,'Set UP'!F51=0),"  --",'Set UP'!D51&amp;" "&amp;'Set UP'!E51)</f>
        <v xml:space="preserve">  --</v>
      </c>
      <c r="E51" s="124" t="str">
        <f>IF(OR('Set UP'!$C51=0,'Set UP'!$D51=0,'Set UP'!$E51=0,'Set UP'!F51=0)," --",'Set UP'!F51)</f>
        <v xml:space="preserve"> --</v>
      </c>
      <c r="F51" s="124" t="str">
        <f ca="1">IF('Set UP'!$K51&lt;=0,"",OFFSET('Wet Incident'!JQ65,0,2*'Set UP'!$K51))</f>
        <v/>
      </c>
      <c r="G51" s="124" t="str">
        <f>'Comp Results'!G51</f>
        <v/>
      </c>
      <c r="H51" s="124">
        <f ca="1">IF(OR(G51="",'Set UP'!$K51&lt;=0),0,(G51-OFFSET(F$2,'Set UP'!$K51,0))*OFFSET(H$2,'Set UP'!$K51,0)+'Set UP'!$R$15)</f>
        <v>0</v>
      </c>
      <c r="I51" s="200" t="str">
        <f t="shared" ca="1" si="13"/>
        <v/>
      </c>
      <c r="J51" s="124" t="str">
        <f ca="1">IF('Set UP'!$K51&lt;=0,"",OFFSET('Dry Incident'!JQ65,0,2*'Set UP'!$K51))</f>
        <v/>
      </c>
      <c r="K51" s="124" t="str">
        <f>'Comp Results'!K51</f>
        <v/>
      </c>
      <c r="L51" s="124">
        <f ca="1">IF(OR(K51="",'Set UP'!$K51&lt;=0),0,(K51-OFFSET(J$2,'Set UP'!$K51,0))*OFFSET(L$2,'Set UP'!$K51,0)+'Set UP'!$R$15)</f>
        <v>0</v>
      </c>
      <c r="M51" s="200" t="str">
        <f t="shared" ca="1" si="14"/>
        <v/>
      </c>
      <c r="N51" s="124" t="str">
        <f ca="1">IF('Set UP'!$K51&lt;=0,"",OFFSET('Extra Incident'!JU65,0,2*'Set UP'!$K51))</f>
        <v/>
      </c>
      <c r="O51" s="124" t="str">
        <f>'Comp Results'!O51</f>
        <v/>
      </c>
      <c r="P51" s="124">
        <f ca="1">IF(OR(O51="",'Set UP'!$K51&lt;=0),0,(O51-OFFSET(N$2,'Set UP'!$K51,0))*OFFSET(P$2,'Set UP'!$K51,0)+'Set UP'!$R$15)</f>
        <v>0</v>
      </c>
      <c r="Q51" s="200" t="str">
        <f t="shared" ca="1" si="15"/>
        <v/>
      </c>
      <c r="R51" s="124" t="str">
        <f ca="1">IF('Set UP'!$K51&lt;=0,"",OFFSET(RopeThrow!AB51,0,2*'Set UP'!$K51))</f>
        <v/>
      </c>
      <c r="S51" s="124" t="str">
        <f ca="1">IF('Set UP'!$K51&lt;=0,"",OFFSET(RopeThrow!AK51,0,'Set UP'!$K51))</f>
        <v/>
      </c>
      <c r="T51" s="124">
        <f ca="1">IF(OR(S51="",'Set UP'!$K51&lt;=0),0,(S51-OFFSET(R$2,'Set UP'!$K51,0))*OFFSET(T$2,'Set UP'!$K51,0)+'Set UP'!$R$15)</f>
        <v>0</v>
      </c>
      <c r="U51" s="200" t="str">
        <f t="shared" ca="1" si="16"/>
        <v/>
      </c>
      <c r="V51" s="124" t="str">
        <f ca="1">IF('Set UP'!$K51&lt;=0,"",OFFSET('Swim&amp;Tow'!AB51,0,2*'Set UP'!$K51))</f>
        <v/>
      </c>
      <c r="W51" s="124" t="str">
        <f>'Comp Results'!W51</f>
        <v/>
      </c>
      <c r="X51" s="124">
        <f ca="1">IF(OR(W51="",'Set UP'!$K51&lt;=0),0,(W51-OFFSET(V$2,'Set UP'!$K51,0))*OFFSET(X$2,'Set UP'!$K51,0)+'Set UP'!$R$15)</f>
        <v>0</v>
      </c>
      <c r="Y51" s="200" t="str">
        <f t="shared" ca="1" si="17"/>
        <v/>
      </c>
      <c r="Z51" s="124" t="str">
        <f ca="1">IF('Set UP'!$K51&lt;=0,"",OFFSET(Medley!U51,0,2*'Set UP'!$K51))</f>
        <v/>
      </c>
      <c r="AA51" s="124" t="str">
        <f>'Comp Results'!AA51</f>
        <v/>
      </c>
      <c r="AB51" s="124">
        <f ca="1">IF(OR(AA51="",'Set UP'!$K51&lt;=0),0,(AA51-OFFSET(Z$2,'Set UP'!$K51,0))*OFFSET(AB$2,'Set UP'!$K51,0)+'Set UP'!$R$15)</f>
        <v>0</v>
      </c>
      <c r="AC51" s="200" t="str">
        <f t="shared" ca="1" si="18"/>
        <v/>
      </c>
      <c r="AD51" s="124" t="str">
        <f ca="1">IF('Set UP'!$K51&lt;=0,"",OFFSET('Manikin Carry'!U51,0,2*'Set UP'!$K51))</f>
        <v/>
      </c>
      <c r="AE51" s="124" t="str">
        <f>'Comp Results'!AE51</f>
        <v/>
      </c>
      <c r="AF51" s="124">
        <f ca="1">IF(OR(AE51="",'Set UP'!$K51&lt;=0),0,(AE51-OFFSET(AD$2,'Set UP'!$K51,0))*OFFSET(AF$2,'Set UP'!$K51,0)+'Set UP'!$R$15)</f>
        <v>0</v>
      </c>
      <c r="AG51" s="200" t="str">
        <f t="shared" ca="1" si="19"/>
        <v/>
      </c>
      <c r="AH51" s="124" t="str">
        <f ca="1">IF('Set UP'!$K51&lt;=0,"",OFFSET(Obstacle!U51,0,2*'Set UP'!$K51))</f>
        <v/>
      </c>
      <c r="AI51" s="124" t="str">
        <f>'Comp Results'!AI51</f>
        <v/>
      </c>
      <c r="AJ51" s="124">
        <f ca="1">IF(OR(AI51="",'Set UP'!$K51&lt;=0),0,(AI51-OFFSET(AH$2,'Set UP'!$K51,0))*OFFSET(AJ$2,'Set UP'!$K51,0)+'Set UP'!$R$15)</f>
        <v>0</v>
      </c>
      <c r="AK51" s="200" t="str">
        <f t="shared" ca="1" si="20"/>
        <v/>
      </c>
      <c r="AL51" s="200" t="str">
        <f t="shared" ca="1" si="21"/>
        <v/>
      </c>
      <c r="AM51" s="201" t="str">
        <f>IF('Set UP'!$K51=1,$AL51,"")</f>
        <v/>
      </c>
      <c r="AN51" s="202" t="str">
        <f t="shared" si="9"/>
        <v/>
      </c>
      <c r="AO51" s="201" t="str">
        <f>IF('Set UP'!$K51=2,$AL51,"")</f>
        <v/>
      </c>
      <c r="AP51" s="202" t="str">
        <f t="shared" si="10"/>
        <v/>
      </c>
      <c r="AR51" s="95" t="str">
        <f t="shared" si="22"/>
        <v/>
      </c>
      <c r="AS51" s="95" t="str">
        <f t="shared" si="23"/>
        <v/>
      </c>
    </row>
    <row r="52" spans="2:45" x14ac:dyDescent="0.2">
      <c r="B52" s="106">
        <v>46</v>
      </c>
      <c r="C52" s="123" t="str">
        <f>IF(OR('Set UP'!$C52=0,'Set UP'!$D52=0,'Set UP'!$E52=0,'Set UP'!F52=0),"  --",'Set UP'!C52)</f>
        <v xml:space="preserve">  --</v>
      </c>
      <c r="D52" s="124" t="str">
        <f>IF(OR('Set UP'!$C52=0,'Set UP'!$D52=0,'Set UP'!$E52=0,'Set UP'!F52=0),"  --",'Set UP'!D52&amp;" "&amp;'Set UP'!E52)</f>
        <v xml:space="preserve">  --</v>
      </c>
      <c r="E52" s="124" t="str">
        <f>IF(OR('Set UP'!$C52=0,'Set UP'!$D52=0,'Set UP'!$E52=0,'Set UP'!F52=0)," --",'Set UP'!F52)</f>
        <v xml:space="preserve"> --</v>
      </c>
      <c r="F52" s="124" t="str">
        <f ca="1">IF('Set UP'!$K52&lt;=0,"",OFFSET('Wet Incident'!JQ66,0,2*'Set UP'!$K52))</f>
        <v/>
      </c>
      <c r="G52" s="124" t="str">
        <f>'Comp Results'!G52</f>
        <v/>
      </c>
      <c r="H52" s="124">
        <f ca="1">IF(OR(G52="",'Set UP'!$K52&lt;=0),0,(G52-OFFSET(F$2,'Set UP'!$K52,0))*OFFSET(H$2,'Set UP'!$K52,0)+'Set UP'!$R$15)</f>
        <v>0</v>
      </c>
      <c r="I52" s="200" t="str">
        <f t="shared" ca="1" si="13"/>
        <v/>
      </c>
      <c r="J52" s="124" t="str">
        <f ca="1">IF('Set UP'!$K52&lt;=0,"",OFFSET('Dry Incident'!JQ66,0,2*'Set UP'!$K52))</f>
        <v/>
      </c>
      <c r="K52" s="124" t="str">
        <f>'Comp Results'!K52</f>
        <v/>
      </c>
      <c r="L52" s="124">
        <f ca="1">IF(OR(K52="",'Set UP'!$K52&lt;=0),0,(K52-OFFSET(J$2,'Set UP'!$K52,0))*OFFSET(L$2,'Set UP'!$K52,0)+'Set UP'!$R$15)</f>
        <v>0</v>
      </c>
      <c r="M52" s="200" t="str">
        <f t="shared" ca="1" si="14"/>
        <v/>
      </c>
      <c r="N52" s="124" t="str">
        <f ca="1">IF('Set UP'!$K52&lt;=0,"",OFFSET('Extra Incident'!JU66,0,2*'Set UP'!$K52))</f>
        <v/>
      </c>
      <c r="O52" s="124" t="str">
        <f>'Comp Results'!O52</f>
        <v/>
      </c>
      <c r="P52" s="124">
        <f ca="1">IF(OR(O52="",'Set UP'!$K52&lt;=0),0,(O52-OFFSET(N$2,'Set UP'!$K52,0))*OFFSET(P$2,'Set UP'!$K52,0)+'Set UP'!$R$15)</f>
        <v>0</v>
      </c>
      <c r="Q52" s="200" t="str">
        <f t="shared" ca="1" si="15"/>
        <v/>
      </c>
      <c r="R52" s="124" t="str">
        <f ca="1">IF('Set UP'!$K52&lt;=0,"",OFFSET(RopeThrow!AB52,0,2*'Set UP'!$K52))</f>
        <v/>
      </c>
      <c r="S52" s="124" t="str">
        <f ca="1">IF('Set UP'!$K52&lt;=0,"",OFFSET(RopeThrow!AK52,0,'Set UP'!$K52))</f>
        <v/>
      </c>
      <c r="T52" s="124">
        <f ca="1">IF(OR(S52="",'Set UP'!$K52&lt;=0),0,(S52-OFFSET(R$2,'Set UP'!$K52,0))*OFFSET(T$2,'Set UP'!$K52,0)+'Set UP'!$R$15)</f>
        <v>0</v>
      </c>
      <c r="U52" s="200" t="str">
        <f t="shared" ca="1" si="16"/>
        <v/>
      </c>
      <c r="V52" s="124" t="str">
        <f ca="1">IF('Set UP'!$K52&lt;=0,"",OFFSET('Swim&amp;Tow'!AB52,0,2*'Set UP'!$K52))</f>
        <v/>
      </c>
      <c r="W52" s="124" t="str">
        <f>'Comp Results'!W52</f>
        <v/>
      </c>
      <c r="X52" s="124">
        <f ca="1">IF(OR(W52="",'Set UP'!$K52&lt;=0),0,(W52-OFFSET(V$2,'Set UP'!$K52,0))*OFFSET(X$2,'Set UP'!$K52,0)+'Set UP'!$R$15)</f>
        <v>0</v>
      </c>
      <c r="Y52" s="200" t="str">
        <f t="shared" ca="1" si="17"/>
        <v/>
      </c>
      <c r="Z52" s="124" t="str">
        <f ca="1">IF('Set UP'!$K52&lt;=0,"",OFFSET(Medley!U52,0,2*'Set UP'!$K52))</f>
        <v/>
      </c>
      <c r="AA52" s="124" t="str">
        <f>'Comp Results'!AA52</f>
        <v/>
      </c>
      <c r="AB52" s="124">
        <f ca="1">IF(OR(AA52="",'Set UP'!$K52&lt;=0),0,(AA52-OFFSET(Z$2,'Set UP'!$K52,0))*OFFSET(AB$2,'Set UP'!$K52,0)+'Set UP'!$R$15)</f>
        <v>0</v>
      </c>
      <c r="AC52" s="200" t="str">
        <f t="shared" ca="1" si="18"/>
        <v/>
      </c>
      <c r="AD52" s="124" t="str">
        <f ca="1">IF('Set UP'!$K52&lt;=0,"",OFFSET('Manikin Carry'!U52,0,2*'Set UP'!$K52))</f>
        <v/>
      </c>
      <c r="AE52" s="124" t="str">
        <f>'Comp Results'!AE52</f>
        <v/>
      </c>
      <c r="AF52" s="124">
        <f ca="1">IF(OR(AE52="",'Set UP'!$K52&lt;=0),0,(AE52-OFFSET(AD$2,'Set UP'!$K52,0))*OFFSET(AF$2,'Set UP'!$K52,0)+'Set UP'!$R$15)</f>
        <v>0</v>
      </c>
      <c r="AG52" s="200" t="str">
        <f t="shared" ca="1" si="19"/>
        <v/>
      </c>
      <c r="AH52" s="124" t="str">
        <f ca="1">IF('Set UP'!$K52&lt;=0,"",OFFSET(Obstacle!U52,0,2*'Set UP'!$K52))</f>
        <v/>
      </c>
      <c r="AI52" s="124" t="str">
        <f>'Comp Results'!AI52</f>
        <v/>
      </c>
      <c r="AJ52" s="124">
        <f ca="1">IF(OR(AI52="",'Set UP'!$K52&lt;=0),0,(AI52-OFFSET(AH$2,'Set UP'!$K52,0))*OFFSET(AJ$2,'Set UP'!$K52,0)+'Set UP'!$R$15)</f>
        <v>0</v>
      </c>
      <c r="AK52" s="200" t="str">
        <f t="shared" ca="1" si="20"/>
        <v/>
      </c>
      <c r="AL52" s="200" t="str">
        <f t="shared" ca="1" si="21"/>
        <v/>
      </c>
      <c r="AM52" s="201" t="str">
        <f>IF('Set UP'!$K52=1,$AL52,"")</f>
        <v/>
      </c>
      <c r="AN52" s="202" t="str">
        <f t="shared" si="9"/>
        <v/>
      </c>
      <c r="AO52" s="201" t="str">
        <f>IF('Set UP'!$K52=2,$AL52,"")</f>
        <v/>
      </c>
      <c r="AP52" s="202" t="str">
        <f t="shared" si="10"/>
        <v/>
      </c>
      <c r="AR52" s="95" t="str">
        <f t="shared" si="22"/>
        <v/>
      </c>
      <c r="AS52" s="95" t="str">
        <f t="shared" si="23"/>
        <v/>
      </c>
    </row>
    <row r="53" spans="2:45" x14ac:dyDescent="0.2">
      <c r="B53" s="106">
        <v>47</v>
      </c>
      <c r="C53" s="123" t="str">
        <f>IF(OR('Set UP'!$C53=0,'Set UP'!$D53=0,'Set UP'!$E53=0,'Set UP'!F53=0),"  --",'Set UP'!C53)</f>
        <v xml:space="preserve">  --</v>
      </c>
      <c r="D53" s="124" t="str">
        <f>IF(OR('Set UP'!$C53=0,'Set UP'!$D53=0,'Set UP'!$E53=0,'Set UP'!F53=0),"  --",'Set UP'!D53&amp;" "&amp;'Set UP'!E53)</f>
        <v xml:space="preserve">  --</v>
      </c>
      <c r="E53" s="124" t="str">
        <f>IF(OR('Set UP'!$C53=0,'Set UP'!$D53=0,'Set UP'!$E53=0,'Set UP'!F53=0)," --",'Set UP'!F53)</f>
        <v xml:space="preserve"> --</v>
      </c>
      <c r="F53" s="124" t="str">
        <f ca="1">IF('Set UP'!$K53&lt;=0,"",OFFSET('Wet Incident'!JQ67,0,2*'Set UP'!$K53))</f>
        <v/>
      </c>
      <c r="G53" s="124" t="str">
        <f>'Comp Results'!G53</f>
        <v/>
      </c>
      <c r="H53" s="124">
        <f ca="1">IF(OR(G53="",'Set UP'!$K53&lt;=0),0,(G53-OFFSET(F$2,'Set UP'!$K53,0))*OFFSET(H$2,'Set UP'!$K53,0)+'Set UP'!$R$15)</f>
        <v>0</v>
      </c>
      <c r="I53" s="200" t="str">
        <f t="shared" ca="1" si="13"/>
        <v/>
      </c>
      <c r="J53" s="124" t="str">
        <f ca="1">IF('Set UP'!$K53&lt;=0,"",OFFSET('Dry Incident'!JQ67,0,2*'Set UP'!$K53))</f>
        <v/>
      </c>
      <c r="K53" s="124" t="str">
        <f>'Comp Results'!K53</f>
        <v/>
      </c>
      <c r="L53" s="124">
        <f ca="1">IF(OR(K53="",'Set UP'!$K53&lt;=0),0,(K53-OFFSET(J$2,'Set UP'!$K53,0))*OFFSET(L$2,'Set UP'!$K53,0)+'Set UP'!$R$15)</f>
        <v>0</v>
      </c>
      <c r="M53" s="200" t="str">
        <f t="shared" ca="1" si="14"/>
        <v/>
      </c>
      <c r="N53" s="124" t="str">
        <f ca="1">IF('Set UP'!$K53&lt;=0,"",OFFSET('Extra Incident'!JU67,0,2*'Set UP'!$K53))</f>
        <v/>
      </c>
      <c r="O53" s="124" t="str">
        <f>'Comp Results'!O53</f>
        <v/>
      </c>
      <c r="P53" s="124">
        <f ca="1">IF(OR(O53="",'Set UP'!$K53&lt;=0),0,(O53-OFFSET(N$2,'Set UP'!$K53,0))*OFFSET(P$2,'Set UP'!$K53,0)+'Set UP'!$R$15)</f>
        <v>0</v>
      </c>
      <c r="Q53" s="200" t="str">
        <f t="shared" ca="1" si="15"/>
        <v/>
      </c>
      <c r="R53" s="124" t="str">
        <f ca="1">IF('Set UP'!$K53&lt;=0,"",OFFSET(RopeThrow!AB53,0,2*'Set UP'!$K53))</f>
        <v/>
      </c>
      <c r="S53" s="124" t="str">
        <f ca="1">IF('Set UP'!$K53&lt;=0,"",OFFSET(RopeThrow!AK53,0,'Set UP'!$K53))</f>
        <v/>
      </c>
      <c r="T53" s="124">
        <f ca="1">IF(OR(S53="",'Set UP'!$K53&lt;=0),0,(S53-OFFSET(R$2,'Set UP'!$K53,0))*OFFSET(T$2,'Set UP'!$K53,0)+'Set UP'!$R$15)</f>
        <v>0</v>
      </c>
      <c r="U53" s="200" t="str">
        <f t="shared" ca="1" si="16"/>
        <v/>
      </c>
      <c r="V53" s="124" t="str">
        <f ca="1">IF('Set UP'!$K53&lt;=0,"",OFFSET('Swim&amp;Tow'!AB53,0,2*'Set UP'!$K53))</f>
        <v/>
      </c>
      <c r="W53" s="124" t="str">
        <f>'Comp Results'!W53</f>
        <v/>
      </c>
      <c r="X53" s="124">
        <f ca="1">IF(OR(W53="",'Set UP'!$K53&lt;=0),0,(W53-OFFSET(V$2,'Set UP'!$K53,0))*OFFSET(X$2,'Set UP'!$K53,0)+'Set UP'!$R$15)</f>
        <v>0</v>
      </c>
      <c r="Y53" s="200" t="str">
        <f t="shared" ca="1" si="17"/>
        <v/>
      </c>
      <c r="Z53" s="124" t="str">
        <f ca="1">IF('Set UP'!$K53&lt;=0,"",OFFSET(Medley!U53,0,2*'Set UP'!$K53))</f>
        <v/>
      </c>
      <c r="AA53" s="124" t="str">
        <f>'Comp Results'!AA53</f>
        <v/>
      </c>
      <c r="AB53" s="124">
        <f ca="1">IF(OR(AA53="",'Set UP'!$K53&lt;=0),0,(AA53-OFFSET(Z$2,'Set UP'!$K53,0))*OFFSET(AB$2,'Set UP'!$K53,0)+'Set UP'!$R$15)</f>
        <v>0</v>
      </c>
      <c r="AC53" s="200" t="str">
        <f t="shared" ca="1" si="18"/>
        <v/>
      </c>
      <c r="AD53" s="124" t="str">
        <f ca="1">IF('Set UP'!$K53&lt;=0,"",OFFSET('Manikin Carry'!U53,0,2*'Set UP'!$K53))</f>
        <v/>
      </c>
      <c r="AE53" s="124" t="str">
        <f>'Comp Results'!AE53</f>
        <v/>
      </c>
      <c r="AF53" s="124">
        <f ca="1">IF(OR(AE53="",'Set UP'!$K53&lt;=0),0,(AE53-OFFSET(AD$2,'Set UP'!$K53,0))*OFFSET(AF$2,'Set UP'!$K53,0)+'Set UP'!$R$15)</f>
        <v>0</v>
      </c>
      <c r="AG53" s="200" t="str">
        <f t="shared" ca="1" si="19"/>
        <v/>
      </c>
      <c r="AH53" s="124" t="str">
        <f ca="1">IF('Set UP'!$K53&lt;=0,"",OFFSET(Obstacle!U53,0,2*'Set UP'!$K53))</f>
        <v/>
      </c>
      <c r="AI53" s="124" t="str">
        <f>'Comp Results'!AI53</f>
        <v/>
      </c>
      <c r="AJ53" s="124">
        <f ca="1">IF(OR(AI53="",'Set UP'!$K53&lt;=0),0,(AI53-OFFSET(AH$2,'Set UP'!$K53,0))*OFFSET(AJ$2,'Set UP'!$K53,0)+'Set UP'!$R$15)</f>
        <v>0</v>
      </c>
      <c r="AK53" s="200" t="str">
        <f t="shared" ca="1" si="20"/>
        <v/>
      </c>
      <c r="AL53" s="200" t="str">
        <f t="shared" ca="1" si="21"/>
        <v/>
      </c>
      <c r="AM53" s="201" t="str">
        <f>IF('Set UP'!$K53=1,$AL53,"")</f>
        <v/>
      </c>
      <c r="AN53" s="202" t="str">
        <f t="shared" si="9"/>
        <v/>
      </c>
      <c r="AO53" s="201" t="str">
        <f>IF('Set UP'!$K53=2,$AL53,"")</f>
        <v/>
      </c>
      <c r="AP53" s="202" t="str">
        <f t="shared" si="10"/>
        <v/>
      </c>
      <c r="AR53" s="95" t="str">
        <f t="shared" si="22"/>
        <v/>
      </c>
      <c r="AS53" s="95" t="str">
        <f t="shared" si="23"/>
        <v/>
      </c>
    </row>
    <row r="54" spans="2:45" x14ac:dyDescent="0.2">
      <c r="B54" s="106">
        <v>48</v>
      </c>
      <c r="C54" s="123" t="str">
        <f>IF(OR('Set UP'!$C54=0,'Set UP'!$D54=0,'Set UP'!$E54=0,'Set UP'!F54=0),"  --",'Set UP'!C54)</f>
        <v xml:space="preserve">  --</v>
      </c>
      <c r="D54" s="124" t="str">
        <f>IF(OR('Set UP'!$C54=0,'Set UP'!$D54=0,'Set UP'!$E54=0,'Set UP'!F54=0),"  --",'Set UP'!D54&amp;" "&amp;'Set UP'!E54)</f>
        <v xml:space="preserve">  --</v>
      </c>
      <c r="E54" s="124" t="str">
        <f>IF(OR('Set UP'!$C54=0,'Set UP'!$D54=0,'Set UP'!$E54=0,'Set UP'!F54=0)," --",'Set UP'!F54)</f>
        <v xml:space="preserve"> --</v>
      </c>
      <c r="F54" s="124" t="str">
        <f ca="1">IF('Set UP'!$K54&lt;=0,"",OFFSET('Wet Incident'!JQ68,0,2*'Set UP'!$K54))</f>
        <v/>
      </c>
      <c r="G54" s="124" t="str">
        <f>'Comp Results'!G54</f>
        <v/>
      </c>
      <c r="H54" s="124">
        <f ca="1">IF(OR(G54="",'Set UP'!$K54&lt;=0),0,(G54-OFFSET(F$2,'Set UP'!$K54,0))*OFFSET(H$2,'Set UP'!$K54,0)+'Set UP'!$R$15)</f>
        <v>0</v>
      </c>
      <c r="I54" s="200" t="str">
        <f t="shared" ca="1" si="13"/>
        <v/>
      </c>
      <c r="J54" s="124" t="str">
        <f ca="1">IF('Set UP'!$K54&lt;=0,"",OFFSET('Dry Incident'!JQ68,0,2*'Set UP'!$K54))</f>
        <v/>
      </c>
      <c r="K54" s="124" t="str">
        <f>'Comp Results'!K54</f>
        <v/>
      </c>
      <c r="L54" s="124">
        <f ca="1">IF(OR(K54="",'Set UP'!$K54&lt;=0),0,(K54-OFFSET(J$2,'Set UP'!$K54,0))*OFFSET(L$2,'Set UP'!$K54,0)+'Set UP'!$R$15)</f>
        <v>0</v>
      </c>
      <c r="M54" s="200" t="str">
        <f t="shared" ca="1" si="14"/>
        <v/>
      </c>
      <c r="N54" s="124" t="str">
        <f ca="1">IF('Set UP'!$K54&lt;=0,"",OFFSET('Extra Incident'!JU68,0,2*'Set UP'!$K54))</f>
        <v/>
      </c>
      <c r="O54" s="124" t="str">
        <f>'Comp Results'!O54</f>
        <v/>
      </c>
      <c r="P54" s="124">
        <f ca="1">IF(OR(O54="",'Set UP'!$K54&lt;=0),0,(O54-OFFSET(N$2,'Set UP'!$K54,0))*OFFSET(P$2,'Set UP'!$K54,0)+'Set UP'!$R$15)</f>
        <v>0</v>
      </c>
      <c r="Q54" s="200" t="str">
        <f t="shared" ca="1" si="15"/>
        <v/>
      </c>
      <c r="R54" s="124" t="str">
        <f ca="1">IF('Set UP'!$K54&lt;=0,"",OFFSET(RopeThrow!AB54,0,2*'Set UP'!$K54))</f>
        <v/>
      </c>
      <c r="S54" s="124" t="str">
        <f ca="1">IF('Set UP'!$K54&lt;=0,"",OFFSET(RopeThrow!AK54,0,'Set UP'!$K54))</f>
        <v/>
      </c>
      <c r="T54" s="124">
        <f ca="1">IF(OR(S54="",'Set UP'!$K54&lt;=0),0,(S54-OFFSET(R$2,'Set UP'!$K54,0))*OFFSET(T$2,'Set UP'!$K54,0)+'Set UP'!$R$15)</f>
        <v>0</v>
      </c>
      <c r="U54" s="200" t="str">
        <f t="shared" ca="1" si="16"/>
        <v/>
      </c>
      <c r="V54" s="124" t="str">
        <f ca="1">IF('Set UP'!$K54&lt;=0,"",OFFSET('Swim&amp;Tow'!AB54,0,2*'Set UP'!$K54))</f>
        <v/>
      </c>
      <c r="W54" s="124" t="str">
        <f>'Comp Results'!W54</f>
        <v/>
      </c>
      <c r="X54" s="124">
        <f ca="1">IF(OR(W54="",'Set UP'!$K54&lt;=0),0,(W54-OFFSET(V$2,'Set UP'!$K54,0))*OFFSET(X$2,'Set UP'!$K54,0)+'Set UP'!$R$15)</f>
        <v>0</v>
      </c>
      <c r="Y54" s="200" t="str">
        <f t="shared" ca="1" si="17"/>
        <v/>
      </c>
      <c r="Z54" s="124" t="str">
        <f ca="1">IF('Set UP'!$K54&lt;=0,"",OFFSET(Medley!U54,0,2*'Set UP'!$K54))</f>
        <v/>
      </c>
      <c r="AA54" s="124" t="str">
        <f>'Comp Results'!AA54</f>
        <v/>
      </c>
      <c r="AB54" s="124">
        <f ca="1">IF(OR(AA54="",'Set UP'!$K54&lt;=0),0,(AA54-OFFSET(Z$2,'Set UP'!$K54,0))*OFFSET(AB$2,'Set UP'!$K54,0)+'Set UP'!$R$15)</f>
        <v>0</v>
      </c>
      <c r="AC54" s="200" t="str">
        <f t="shared" ca="1" si="18"/>
        <v/>
      </c>
      <c r="AD54" s="124" t="str">
        <f ca="1">IF('Set UP'!$K54&lt;=0,"",OFFSET('Manikin Carry'!U54,0,2*'Set UP'!$K54))</f>
        <v/>
      </c>
      <c r="AE54" s="124" t="str">
        <f>'Comp Results'!AE54</f>
        <v/>
      </c>
      <c r="AF54" s="124">
        <f ca="1">IF(OR(AE54="",'Set UP'!$K54&lt;=0),0,(AE54-OFFSET(AD$2,'Set UP'!$K54,0))*OFFSET(AF$2,'Set UP'!$K54,0)+'Set UP'!$R$15)</f>
        <v>0</v>
      </c>
      <c r="AG54" s="200" t="str">
        <f t="shared" ca="1" si="19"/>
        <v/>
      </c>
      <c r="AH54" s="124" t="str">
        <f ca="1">IF('Set UP'!$K54&lt;=0,"",OFFSET(Obstacle!U54,0,2*'Set UP'!$K54))</f>
        <v/>
      </c>
      <c r="AI54" s="124" t="str">
        <f>'Comp Results'!AI54</f>
        <v/>
      </c>
      <c r="AJ54" s="124">
        <f ca="1">IF(OR(AI54="",'Set UP'!$K54&lt;=0),0,(AI54-OFFSET(AH$2,'Set UP'!$K54,0))*OFFSET(AJ$2,'Set UP'!$K54,0)+'Set UP'!$R$15)</f>
        <v>0</v>
      </c>
      <c r="AK54" s="200" t="str">
        <f t="shared" ca="1" si="20"/>
        <v/>
      </c>
      <c r="AL54" s="200" t="str">
        <f t="shared" ca="1" si="21"/>
        <v/>
      </c>
      <c r="AM54" s="201" t="str">
        <f>IF('Set UP'!$K54=1,$AL54,"")</f>
        <v/>
      </c>
      <c r="AN54" s="202" t="str">
        <f t="shared" si="9"/>
        <v/>
      </c>
      <c r="AO54" s="201" t="str">
        <f>IF('Set UP'!$K54=2,$AL54,"")</f>
        <v/>
      </c>
      <c r="AP54" s="202" t="str">
        <f t="shared" si="10"/>
        <v/>
      </c>
      <c r="AR54" s="95" t="str">
        <f t="shared" si="22"/>
        <v/>
      </c>
      <c r="AS54" s="95" t="str">
        <f t="shared" si="23"/>
        <v/>
      </c>
    </row>
    <row r="55" spans="2:45" ht="15.75" x14ac:dyDescent="0.25">
      <c r="B55" s="209" t="s">
        <v>104</v>
      </c>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09"/>
      <c r="AI55" s="209"/>
      <c r="AJ55" s="209"/>
      <c r="AK55" s="209"/>
    </row>
    <row r="1048575" ht="15" customHeight="1" x14ac:dyDescent="0.2"/>
  </sheetData>
  <sheetProtection selectLockedCells="1"/>
  <dataConsolidate/>
  <mergeCells count="11">
    <mergeCell ref="AL5:AL6"/>
    <mergeCell ref="AR5:AS5"/>
    <mergeCell ref="AM5:AM6"/>
    <mergeCell ref="AN5:AN6"/>
    <mergeCell ref="AO5:AO6"/>
    <mergeCell ref="AP5:AP6"/>
    <mergeCell ref="B3:B4"/>
    <mergeCell ref="B5:B6"/>
    <mergeCell ref="C5:C6"/>
    <mergeCell ref="D5:D6"/>
    <mergeCell ref="E5:E6"/>
  </mergeCells>
  <conditionalFormatting sqref="AN7:AN54">
    <cfRule type="cellIs" dxfId="17" priority="636" operator="greaterThan">
      <formula>#REF!</formula>
    </cfRule>
    <cfRule type="cellIs" dxfId="16" priority="637" operator="lessThan">
      <formula>#REF!</formula>
    </cfRule>
    <cfRule type="cellIs" dxfId="15" priority="638" operator="equal">
      <formula>#REF!</formula>
    </cfRule>
  </conditionalFormatting>
  <conditionalFormatting sqref="AP7:AP54">
    <cfRule type="cellIs" dxfId="14" priority="639" operator="greaterThan">
      <formula>#REF!</formula>
    </cfRule>
    <cfRule type="cellIs" dxfId="13" priority="640" operator="lessThan">
      <formula>#REF!</formula>
    </cfRule>
    <cfRule type="cellIs" dxfId="12" priority="641" operator="equal">
      <formula>#REF!</formula>
    </cfRule>
  </conditionalFormatting>
  <dataValidations count="6">
    <dataValidation type="decimal" operator="greaterThanOrEqual" allowBlank="1" showInputMessage="1" showErrorMessage="1" errorTitle="Incident1 Weighting" error="Enter a number greater than or equal to zero." promptTitle="Incident1 Weighting" prompt="Enter a number that is greater than or equal to zero.  This is multiplied by the position to give the weighted position below." sqref="I3" xr:uid="{00000000-0002-0000-1800-000000000000}">
      <formula1>0</formula1>
    </dataValidation>
    <dataValidation type="decimal" operator="greaterThanOrEqual" allowBlank="1" showInputMessage="1" showErrorMessage="1" errorTitle="Incident2 Weighting" error="Enter a number greater than or equal to zero." promptTitle="Incident2 Weighting" prompt="Enter a number that is greater than or equal to zero.  This is multiplied by the position to give the weighted position below." sqref="M3 Q3" xr:uid="{00000000-0002-0000-1800-000001000000}">
      <formula1>0</formula1>
    </dataValidation>
    <dataValidation type="decimal" operator="greaterThanOrEqual" allowBlank="1" showInputMessage="1" showErrorMessage="1" errorTitle="Rope Throw Weighting" error="Enter a number greater than or equal to zero." promptTitle="Rope Throw Weighting" prompt="Enter a number greater than or equal to zero.  This is multiplied by the position to give the weighted position below." sqref="U3" xr:uid="{00000000-0002-0000-1800-000002000000}">
      <formula1>0</formula1>
    </dataValidation>
    <dataValidation type="decimal" operator="greaterThanOrEqual" allowBlank="1" showInputMessage="1" showErrorMessage="1" errorTitle="SwimEvent1 Weighting" error="Enter a number greater than or equal to zero." promptTitle="SwimEvent1 Weighting" prompt="Enter a number greater than or equal to zero.  This is multiplied by the position to give the weighted position below." sqref="Y3" xr:uid="{00000000-0002-0000-1800-000003000000}">
      <formula1>0</formula1>
    </dataValidation>
    <dataValidation type="decimal" operator="greaterThanOrEqual" allowBlank="1" showInputMessage="1" showErrorMessage="1" errorTitle="SwimEvent2 Weighting" error="Enter a number greater than or equal to zero." promptTitle="SwimEvent2 Weighting" prompt="Enter a number greater than or equal to zero here.  This is multiplied by the position to give the weighted position below." sqref="AC3" xr:uid="{00000000-0002-0000-1800-000004000000}">
      <formula1>0</formula1>
    </dataValidation>
    <dataValidation type="decimal" operator="greaterThanOrEqual" allowBlank="1" showInputMessage="1" showErrorMessage="1" errorTitle="SwimEvent3 Weighting" error="Enter a number greater than or equal to zero." promptTitle="SwimEvent3 Weighting" prompt="Enter a number greater than or equal to zero here.  This is multiplied by the position to give the weighted position below." sqref="AG3 AK3" xr:uid="{00000000-0002-0000-1800-000005000000}">
      <formula1>0</formula1>
    </dataValidation>
  </dataValidations>
  <pageMargins left="0.75" right="0.75" top="1" bottom="1" header="0.5" footer="0.5"/>
  <pageSetup paperSize="9" scale="42" orientation="landscape" horizontalDpi="200" verticalDpi="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B1:AQ1048575"/>
  <sheetViews>
    <sheetView topLeftCell="U15" zoomScale="70" zoomScaleNormal="70" workbookViewId="0">
      <selection activeCell="A7" sqref="A7"/>
    </sheetView>
  </sheetViews>
  <sheetFormatPr defaultColWidth="9.140625" defaultRowHeight="15" x14ac:dyDescent="0.2"/>
  <cols>
    <col min="1" max="1" width="6.7109375" style="95" customWidth="1"/>
    <col min="2" max="2" width="6.5703125" style="95" customWidth="1"/>
    <col min="3" max="3" width="10.140625" style="95" customWidth="1"/>
    <col min="4" max="4" width="41.7109375" style="95" bestFit="1" customWidth="1"/>
    <col min="5" max="6" width="7.42578125" style="95" customWidth="1"/>
    <col min="7" max="7" width="6.5703125" style="95" customWidth="1"/>
    <col min="8" max="8" width="8.5703125" style="95" customWidth="1"/>
    <col min="9" max="9" width="20.85546875" style="95" customWidth="1"/>
    <col min="10" max="10" width="7.42578125" style="95" customWidth="1"/>
    <col min="11" max="11" width="6.5703125" style="95" customWidth="1"/>
    <col min="12" max="12" width="8.5703125" style="95" customWidth="1"/>
    <col min="13" max="13" width="20.85546875" style="95" customWidth="1"/>
    <col min="14" max="14" width="7.42578125" style="95" customWidth="1"/>
    <col min="15" max="15" width="6.5703125" style="95" customWidth="1"/>
    <col min="16" max="16" width="8.5703125" style="95" customWidth="1"/>
    <col min="17" max="17" width="20.85546875" style="95" customWidth="1"/>
    <col min="18" max="18" width="7.42578125" style="95" customWidth="1"/>
    <col min="19" max="19" width="6.5703125" style="95" customWidth="1"/>
    <col min="20" max="20" width="8.5703125" style="95" customWidth="1"/>
    <col min="21" max="21" width="20.85546875" style="95" customWidth="1"/>
    <col min="22" max="22" width="7.42578125" style="95" customWidth="1"/>
    <col min="23" max="23" width="6.5703125" style="95" customWidth="1"/>
    <col min="24" max="24" width="8.5703125" style="95" customWidth="1"/>
    <col min="25" max="25" width="20.85546875" style="95" customWidth="1"/>
    <col min="26" max="26" width="7.42578125" style="95" customWidth="1"/>
    <col min="27" max="27" width="6.5703125" style="95" customWidth="1"/>
    <col min="28" max="28" width="8.5703125" style="95" customWidth="1"/>
    <col min="29" max="29" width="20.85546875" style="95" customWidth="1"/>
    <col min="30" max="30" width="7.42578125" style="95" customWidth="1"/>
    <col min="31" max="31" width="6.5703125" style="95" customWidth="1"/>
    <col min="32" max="32" width="8.5703125" style="95" customWidth="1"/>
    <col min="33" max="33" width="20.85546875" style="95" customWidth="1"/>
    <col min="34" max="34" width="7.42578125" style="95" customWidth="1"/>
    <col min="35" max="35" width="6.5703125" style="95" customWidth="1"/>
    <col min="36" max="36" width="8.5703125" style="95" customWidth="1"/>
    <col min="37" max="37" width="20.85546875" style="95" customWidth="1"/>
    <col min="38" max="38" width="22" style="95" customWidth="1"/>
    <col min="39" max="39" width="19.42578125" style="95" customWidth="1"/>
    <col min="40" max="42" width="9.140625" style="95"/>
    <col min="43" max="43" width="14.28515625" style="95" customWidth="1"/>
    <col min="44" max="16384" width="9.140625" style="95"/>
  </cols>
  <sheetData>
    <row r="1" spans="2:43" ht="14.25" customHeight="1" thickBot="1" x14ac:dyDescent="0.25"/>
    <row r="2" spans="2:43" ht="15.75" customHeight="1" thickTop="1" thickBot="1" x14ac:dyDescent="0.3">
      <c r="B2" s="100"/>
      <c r="C2" s="101"/>
      <c r="D2" s="102"/>
      <c r="E2" s="101"/>
      <c r="F2" s="101"/>
      <c r="G2" s="101"/>
      <c r="H2" s="101"/>
      <c r="I2" s="190" t="s">
        <v>24</v>
      </c>
      <c r="J2" s="101"/>
      <c r="K2" s="101"/>
      <c r="L2" s="101"/>
      <c r="M2" s="191" t="s">
        <v>24</v>
      </c>
      <c r="N2" s="101"/>
      <c r="O2" s="101"/>
      <c r="P2" s="101"/>
      <c r="Q2" s="191" t="s">
        <v>24</v>
      </c>
      <c r="R2" s="101"/>
      <c r="S2" s="101"/>
      <c r="T2" s="101"/>
      <c r="U2" s="191" t="s">
        <v>24</v>
      </c>
      <c r="V2" s="101"/>
      <c r="W2" s="101"/>
      <c r="X2" s="101"/>
      <c r="Y2" s="191" t="s">
        <v>24</v>
      </c>
      <c r="Z2" s="101"/>
      <c r="AA2" s="101"/>
      <c r="AB2" s="101"/>
      <c r="AC2" s="191" t="s">
        <v>24</v>
      </c>
      <c r="AD2" s="101"/>
      <c r="AE2" s="101"/>
      <c r="AF2" s="101"/>
      <c r="AG2" s="191" t="s">
        <v>24</v>
      </c>
      <c r="AH2" s="101"/>
      <c r="AI2" s="101"/>
      <c r="AJ2" s="101"/>
      <c r="AK2" s="210" t="s">
        <v>24</v>
      </c>
      <c r="AM2" s="330"/>
      <c r="AN2" s="330"/>
    </row>
    <row r="3" spans="2:43" ht="27" thickTop="1" x14ac:dyDescent="0.4">
      <c r="B3" s="444" t="s">
        <v>273</v>
      </c>
      <c r="C3" s="526"/>
      <c r="D3" s="108" t="s">
        <v>205</v>
      </c>
      <c r="E3" s="193"/>
      <c r="F3" s="107" t="s">
        <v>406</v>
      </c>
      <c r="G3" s="278" t="s">
        <v>407</v>
      </c>
      <c r="H3" s="107" t="s">
        <v>384</v>
      </c>
      <c r="I3" s="194">
        <f>'Set UP'!T6</f>
        <v>2</v>
      </c>
      <c r="J3" s="107" t="s">
        <v>406</v>
      </c>
      <c r="K3" s="278" t="s">
        <v>407</v>
      </c>
      <c r="L3" s="107" t="s">
        <v>384</v>
      </c>
      <c r="M3" s="195">
        <f>'Set UP'!T7</f>
        <v>2</v>
      </c>
      <c r="N3" s="107" t="s">
        <v>406</v>
      </c>
      <c r="O3" s="278" t="s">
        <v>407</v>
      </c>
      <c r="P3" s="107" t="s">
        <v>384</v>
      </c>
      <c r="Q3" s="195">
        <f>'Set UP'!T8</f>
        <v>0</v>
      </c>
      <c r="R3" s="107" t="s">
        <v>406</v>
      </c>
      <c r="S3" s="278" t="s">
        <v>407</v>
      </c>
      <c r="T3" s="107" t="s">
        <v>384</v>
      </c>
      <c r="U3" s="195">
        <f>'Set UP'!T9</f>
        <v>1</v>
      </c>
      <c r="V3" s="107" t="s">
        <v>406</v>
      </c>
      <c r="W3" s="278" t="s">
        <v>407</v>
      </c>
      <c r="X3" s="107" t="s">
        <v>384</v>
      </c>
      <c r="Y3" s="195">
        <f>'Set UP'!T10</f>
        <v>1</v>
      </c>
      <c r="Z3" s="107" t="s">
        <v>406</v>
      </c>
      <c r="AA3" s="278" t="s">
        <v>407</v>
      </c>
      <c r="AB3" s="107" t="s">
        <v>384</v>
      </c>
      <c r="AC3" s="195">
        <f>'Set UP'!T11</f>
        <v>1</v>
      </c>
      <c r="AD3" s="107" t="s">
        <v>406</v>
      </c>
      <c r="AE3" s="278" t="s">
        <v>407</v>
      </c>
      <c r="AF3" s="107" t="s">
        <v>384</v>
      </c>
      <c r="AG3" s="195">
        <f>'Set UP'!T12</f>
        <v>0</v>
      </c>
      <c r="AH3" s="107" t="s">
        <v>406</v>
      </c>
      <c r="AI3" s="278" t="s">
        <v>407</v>
      </c>
      <c r="AJ3" s="107" t="s">
        <v>384</v>
      </c>
      <c r="AK3" s="279">
        <f>'Set UP'!T13</f>
        <v>0</v>
      </c>
      <c r="AL3" s="281" t="s">
        <v>411</v>
      </c>
      <c r="AM3" s="330"/>
      <c r="AN3" s="330"/>
    </row>
    <row r="4" spans="2:43" ht="15.75" x14ac:dyDescent="0.25">
      <c r="B4" s="527"/>
      <c r="C4" s="528"/>
      <c r="D4" s="115"/>
      <c r="E4" s="107"/>
      <c r="F4" s="107" t="str">
        <f>IF(COUNT(G7:G54)=0,"",MIN(G7:G54))</f>
        <v/>
      </c>
      <c r="G4" s="115" t="str">
        <f>IF(COUNT(G7:G54)=0,"",MAX(G7:G54))</f>
        <v/>
      </c>
      <c r="H4" s="107" t="str">
        <f>IF(F4="","",(1000-'Set UP'!$R15)/(G4-F4))</f>
        <v/>
      </c>
      <c r="I4" s="107"/>
      <c r="J4" s="107" t="str">
        <f>IF(COUNT(K7:K54)=0,"",MIN(K7:K54))</f>
        <v/>
      </c>
      <c r="K4" s="115" t="str">
        <f>IF(COUNT(K7:K54)=0,"",MAX(K7:K54))</f>
        <v/>
      </c>
      <c r="L4" s="107" t="str">
        <f>IF(J4="","",(1000-'Set UP'!$R15)/(K4-J4))</f>
        <v/>
      </c>
      <c r="M4" s="115"/>
      <c r="N4" s="107" t="str">
        <f>IF(COUNT(O7:O54)=0,"",MIN(O7:O54))</f>
        <v/>
      </c>
      <c r="O4" s="115" t="str">
        <f>IF(COUNT(O7:O54)=0,"",MAX(O7:O54))</f>
        <v/>
      </c>
      <c r="P4" s="107" t="str">
        <f>IF(N4="","",(1000-'Set UP'!$R15)/(O4-N4))</f>
        <v/>
      </c>
      <c r="Q4" s="115"/>
      <c r="R4" s="107" t="str">
        <f>IF(COUNT(S7:S54)=0,"",MIN(S7:S54))</f>
        <v/>
      </c>
      <c r="S4" s="115" t="str">
        <f>IF(COUNT(S7:S54)=0,"",MAX(S7:S54))</f>
        <v/>
      </c>
      <c r="T4" s="107" t="str">
        <f>IF(R4="","",(1000-'Set UP'!$R15)/(S4-R4))</f>
        <v/>
      </c>
      <c r="U4" s="115"/>
      <c r="V4" s="107" t="str">
        <f>IF(COUNT(W7:W54)=0,"",MIN(W7:W54))</f>
        <v/>
      </c>
      <c r="W4" s="115" t="str">
        <f>IF(COUNT(W7:W54)=0,"",MAX(W7:W54))</f>
        <v/>
      </c>
      <c r="X4" s="107" t="str">
        <f>IF(V4="","",(1000-'Set UP'!$R15)/(W4-V4))</f>
        <v/>
      </c>
      <c r="Y4" s="115"/>
      <c r="Z4" s="107" t="str">
        <f>IF(COUNT(AA7:AA54)=0,"",MIN(AA7:AA54))</f>
        <v/>
      </c>
      <c r="AA4" s="115" t="str">
        <f>IF(COUNT(AA7:AA54)=0,"",MAX(AA7:AA54))</f>
        <v/>
      </c>
      <c r="AB4" s="107" t="str">
        <f>IF(Z4="","",(1000-'Set UP'!$R15)/(AA4-Z4))</f>
        <v/>
      </c>
      <c r="AC4" s="115"/>
      <c r="AD4" s="107" t="str">
        <f>IF(COUNT(AE7:AE54)=0,"",MIN(AE7:AE54))</f>
        <v/>
      </c>
      <c r="AE4" s="115" t="str">
        <f>IF(COUNT(AE7:AE54)=0,"",MAX(AE7:AE54))</f>
        <v/>
      </c>
      <c r="AF4" s="107" t="str">
        <f>IF(AD4="","",(1000-'Set UP'!$R15)/(AE4-AD4))</f>
        <v/>
      </c>
      <c r="AG4" s="115"/>
      <c r="AH4" s="107" t="str">
        <f>IF(COUNT(AI7:AI54)=0,"",MIN(AI7:AI54))</f>
        <v/>
      </c>
      <c r="AI4" s="115" t="str">
        <f>IF(COUNT(AI7:AI54)=0,"",MAX(AI7:AI54))</f>
        <v/>
      </c>
      <c r="AJ4" s="107" t="str">
        <f>IF(AH4="","",(1000-'Set UP'!$R15)/(AI4-AH4))</f>
        <v/>
      </c>
      <c r="AK4" s="280"/>
      <c r="AL4" s="110">
        <f>SUM(I3,M3,Q3,U3,Y3,AC3,AG3,AK3)*1000</f>
        <v>7000</v>
      </c>
      <c r="AN4" s="330"/>
    </row>
    <row r="5" spans="2:43" ht="16.5" customHeight="1" x14ac:dyDescent="0.25">
      <c r="B5" s="516"/>
      <c r="C5" s="520" t="s">
        <v>96</v>
      </c>
      <c r="D5" s="515" t="s">
        <v>0</v>
      </c>
      <c r="E5" s="522" t="s">
        <v>102</v>
      </c>
      <c r="F5" s="444" t="str">
        <f>'Set UP'!Q6</f>
        <v>Wet Incident</v>
      </c>
      <c r="G5" s="541"/>
      <c r="H5" s="541"/>
      <c r="I5" s="526"/>
      <c r="J5" s="277"/>
      <c r="K5" s="277"/>
      <c r="L5" s="277"/>
      <c r="M5" s="145" t="str">
        <f>'Set UP'!Q7</f>
        <v>Dry Incident</v>
      </c>
      <c r="N5" s="277"/>
      <c r="O5" s="277"/>
      <c r="P5" s="277"/>
      <c r="Q5" s="145" t="str">
        <f>'Set UP'!Q8</f>
        <v>Extra Incident</v>
      </c>
      <c r="R5" s="277"/>
      <c r="S5" s="277"/>
      <c r="T5" s="277"/>
      <c r="U5" s="198" t="str">
        <f>'Set UP'!Q9</f>
        <v>Rope Throw</v>
      </c>
      <c r="V5" s="277"/>
      <c r="W5" s="277"/>
      <c r="X5" s="277"/>
      <c r="Y5" s="145" t="str">
        <f>'Set UP'!Q10</f>
        <v>Swim and Tow</v>
      </c>
      <c r="Z5" s="277"/>
      <c r="AA5" s="277"/>
      <c r="AB5" s="277"/>
      <c r="AC5" s="198" t="str">
        <f>'Set UP'!Q11</f>
        <v>Medley</v>
      </c>
      <c r="AD5" s="277"/>
      <c r="AE5" s="277"/>
      <c r="AF5" s="277"/>
      <c r="AG5" s="198" t="str">
        <f>'Set UP'!Q12</f>
        <v>Manikin Carry</v>
      </c>
      <c r="AH5" s="277"/>
      <c r="AI5" s="277"/>
      <c r="AJ5" s="277"/>
      <c r="AK5" s="198" t="str">
        <f>'Set UP'!Q13</f>
        <v>Obs Relay</v>
      </c>
      <c r="AL5" s="540" t="s">
        <v>415</v>
      </c>
      <c r="AM5" s="540" t="s">
        <v>386</v>
      </c>
    </row>
    <row r="6" spans="2:43" ht="15.75" x14ac:dyDescent="0.25">
      <c r="B6" s="517"/>
      <c r="C6" s="521"/>
      <c r="D6" s="466"/>
      <c r="E6" s="523"/>
      <c r="F6" s="276" t="s">
        <v>382</v>
      </c>
      <c r="G6" s="276" t="s">
        <v>383</v>
      </c>
      <c r="H6" s="276" t="s">
        <v>385</v>
      </c>
      <c r="I6" s="199" t="s">
        <v>381</v>
      </c>
      <c r="J6" s="276" t="s">
        <v>382</v>
      </c>
      <c r="K6" s="276" t="s">
        <v>383</v>
      </c>
      <c r="L6" s="276" t="s">
        <v>385</v>
      </c>
      <c r="M6" s="199" t="s">
        <v>381</v>
      </c>
      <c r="N6" s="276" t="s">
        <v>382</v>
      </c>
      <c r="O6" s="276" t="s">
        <v>383</v>
      </c>
      <c r="P6" s="276" t="s">
        <v>385</v>
      </c>
      <c r="Q6" s="199" t="s">
        <v>381</v>
      </c>
      <c r="R6" s="276" t="s">
        <v>382</v>
      </c>
      <c r="S6" s="276" t="s">
        <v>383</v>
      </c>
      <c r="T6" s="276" t="s">
        <v>385</v>
      </c>
      <c r="U6" s="199" t="s">
        <v>381</v>
      </c>
      <c r="V6" s="276" t="s">
        <v>382</v>
      </c>
      <c r="W6" s="276" t="s">
        <v>383</v>
      </c>
      <c r="X6" s="276" t="s">
        <v>385</v>
      </c>
      <c r="Y6" s="199" t="s">
        <v>381</v>
      </c>
      <c r="Z6" s="276" t="s">
        <v>382</v>
      </c>
      <c r="AA6" s="276" t="s">
        <v>383</v>
      </c>
      <c r="AB6" s="276" t="s">
        <v>385</v>
      </c>
      <c r="AC6" s="199" t="s">
        <v>381</v>
      </c>
      <c r="AD6" s="276" t="s">
        <v>382</v>
      </c>
      <c r="AE6" s="276" t="s">
        <v>383</v>
      </c>
      <c r="AF6" s="276" t="s">
        <v>385</v>
      </c>
      <c r="AG6" s="199" t="s">
        <v>381</v>
      </c>
      <c r="AH6" s="276" t="s">
        <v>382</v>
      </c>
      <c r="AI6" s="276" t="s">
        <v>383</v>
      </c>
      <c r="AJ6" s="276" t="s">
        <v>385</v>
      </c>
      <c r="AK6" s="199" t="s">
        <v>381</v>
      </c>
      <c r="AL6" s="519"/>
      <c r="AM6" s="519"/>
      <c r="AQ6" s="331" t="s">
        <v>520</v>
      </c>
    </row>
    <row r="7" spans="2:43" x14ac:dyDescent="0.2">
      <c r="B7" s="106">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124" t="str">
        <f>IF('Wet Incident'!$JW21="","",'Wet Incident'!$JW21)</f>
        <v/>
      </c>
      <c r="G7" s="124" t="str">
        <f>IF('Wet Incident'!$JW21="","",'Wet Incident'!$JZ21)</f>
        <v/>
      </c>
      <c r="H7" s="124">
        <f>IF(G7="",0,(G7-F$4)*H$4+'Set UP'!$R$15)</f>
        <v>0</v>
      </c>
      <c r="I7" s="200" t="str">
        <f>IF('Wet Incident'!$JW21="","",IFERROR(F7&amp;" ( "&amp;INT(H7)&amp;" )",F7))</f>
        <v/>
      </c>
      <c r="J7" s="124" t="str">
        <f>IF('Dry Incident'!$JW21="","",'Dry Incident'!$JW21)</f>
        <v/>
      </c>
      <c r="K7" s="124" t="str">
        <f>IF('Dry Incident'!$JW21="","",'Dry Incident'!$JZ21)</f>
        <v/>
      </c>
      <c r="L7" s="124">
        <f>IF(K7="",0,(K7-J$4)*L$4+'Set UP'!$R$15)</f>
        <v>0</v>
      </c>
      <c r="M7" s="200" t="str">
        <f>IF('Dry Incident'!$JW21="","",IFERROR(J7&amp;" ( "&amp;INT(L7)&amp;" )",J7))</f>
        <v/>
      </c>
      <c r="N7" s="124" t="str">
        <f>IF('Extra Incident'!$JW21="","",'Extra Incident'!$JW21)</f>
        <v/>
      </c>
      <c r="O7" s="124" t="str">
        <f>IF('Extra Incident'!$JW21="","",'Extra Incident'!$JZ21)</f>
        <v/>
      </c>
      <c r="P7" s="124">
        <f>IF(O7="",0,(O7-N$4)*P$4+'Set UP'!$R$15)</f>
        <v>0</v>
      </c>
      <c r="Q7" s="200" t="str">
        <f>IF('Extra Incident'!$JW21="","",IFERROR(N7&amp;" ( "&amp;INT(O7)&amp;" )",N7))</f>
        <v/>
      </c>
      <c r="R7" s="124" t="str">
        <f>IF(RopeThrow!$AH7="","",RopeThrow!$AH7)</f>
        <v/>
      </c>
      <c r="S7" s="124" t="str">
        <f>IF(RopeThrow!$AH7="","",RopeThrow!$AN7)</f>
        <v/>
      </c>
      <c r="T7" s="124">
        <f>IF(S7="",0,(S7-R$4)*T$4+'Set UP'!$R$15)</f>
        <v>0</v>
      </c>
      <c r="U7" s="200" t="str">
        <f>IF(RopeThrow!$AH7="","",IFERROR(R7&amp;" ( "&amp;INT(T7)&amp;" )",R7))</f>
        <v/>
      </c>
      <c r="V7" s="124" t="str">
        <f>IF('Swim&amp;Tow'!$AH7="","",'Swim&amp;Tow'!$AH7)</f>
        <v/>
      </c>
      <c r="W7" s="124" t="str">
        <f>IF('Swim&amp;Tow'!$AH7="","",'Swim&amp;Tow'!$AK7)</f>
        <v/>
      </c>
      <c r="X7" s="124">
        <f>IF(W7="",0,(W7-V$4)*X$4+'Set UP'!$R$15)</f>
        <v>0</v>
      </c>
      <c r="Y7" s="200" t="str">
        <f>IF('Swim&amp;Tow'!$AH7="","",IFERROR(V7&amp;" ( "&amp;INT(X7)&amp;" )",V7))</f>
        <v/>
      </c>
      <c r="Z7" s="124" t="str">
        <f>IF(Medley!AA7="","",Medley!$AA7)</f>
        <v/>
      </c>
      <c r="AA7" s="124" t="str">
        <f>IF(Medley!AA7="","",Medley!$AD7)</f>
        <v/>
      </c>
      <c r="AB7" s="124">
        <f>IF(AA7="",0,(AA7-Z$4)*AB$4+'Set UP'!$R$15)</f>
        <v>0</v>
      </c>
      <c r="AC7" s="200" t="str">
        <f>IF(Medley!$AA7="","",IFERROR(Z7&amp;" ( "&amp;INT(AB7)&amp;" )",Z7))</f>
        <v/>
      </c>
      <c r="AD7" s="124" t="str">
        <f>IF('Manikin Carry'!AA7="","",'Manikin Carry'!$AA7)</f>
        <v/>
      </c>
      <c r="AE7" s="124" t="str">
        <f>IF('Manikin Carry'!AA7="","",'Manikin Carry'!$AD7)</f>
        <v/>
      </c>
      <c r="AF7" s="124">
        <f>IF(AE7="",0,(AE7-AD$4)*AF$4+'Set UP'!$R$15)</f>
        <v>0</v>
      </c>
      <c r="AG7" s="200" t="str">
        <f>IF('Manikin Carry'!$AA7="","",IFERROR(AD7&amp;" ( "&amp;INT(AF7)&amp;" )",AD7))</f>
        <v/>
      </c>
      <c r="AH7" s="124" t="str">
        <f>IF(Obstacle!AA7="","",Obstacle!$AA7)</f>
        <v/>
      </c>
      <c r="AI7" s="124" t="str">
        <f>IF(Obstacle!AA7="","",Obstacle!$AD7)</f>
        <v/>
      </c>
      <c r="AJ7" s="124">
        <f>IF(AI7="",0,(AI7-AH$4)*AJ$4+'Set UP'!$R$15)</f>
        <v>0</v>
      </c>
      <c r="AK7" s="200" t="str">
        <f>IF(Obstacle!$AA7="","",IFERROR(AH7&amp;" ( "&amp;INT(AJ7)&amp;" )",AH7))</f>
        <v/>
      </c>
      <c r="AL7" s="127" t="str">
        <f>IF(OR(LEFT('Set UP'!F7)&lt;&gt;"F",AND(I7="",M7="",Q7="",U7="",Y7="",AC7="",AG7="",AK7="")),"",(I$3*H7+M$3*L7+AC$3*AB7+Q$3*P7+U$3*T7+Y$3*X7+AG$3*AF7+AK$3*AJ7))</f>
        <v/>
      </c>
      <c r="AM7" s="95" t="str">
        <f>IF(AL7="","",RANK(AL7,AL$7:AL$54))</f>
        <v/>
      </c>
      <c r="AQ7" s="95" t="str">
        <f>IFERROR(D7 &amp; " (" &amp; INT(AL7) &amp; ")","")</f>
        <v/>
      </c>
    </row>
    <row r="8" spans="2:43" x14ac:dyDescent="0.2">
      <c r="B8" s="106">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124" t="str">
        <f>IF('Wet Incident'!$JW22="","",'Wet Incident'!$JW22)</f>
        <v/>
      </c>
      <c r="G8" s="124" t="str">
        <f>IF('Wet Incident'!$JW22="","",'Wet Incident'!$JZ22)</f>
        <v/>
      </c>
      <c r="H8" s="124">
        <f>IF(G8="",0,(G8-F$4)*H$4+'Set UP'!$R$15)</f>
        <v>0</v>
      </c>
      <c r="I8" s="200" t="str">
        <f>IF('Wet Incident'!$JW22="","",IFERROR(F8&amp;" ( "&amp;INT(H8)&amp;" )",F8))</f>
        <v/>
      </c>
      <c r="J8" s="124" t="str">
        <f>IF('Dry Incident'!$JW22="","",'Dry Incident'!$JW22)</f>
        <v/>
      </c>
      <c r="K8" s="124" t="str">
        <f>IF('Dry Incident'!$JW22="","",'Dry Incident'!$JZ22)</f>
        <v/>
      </c>
      <c r="L8" s="124">
        <f>IF(K8="",0,(K8-J$4)*L$4+'Set UP'!$R$15)</f>
        <v>0</v>
      </c>
      <c r="M8" s="200" t="str">
        <f>IF('Dry Incident'!$JW22="","",IFERROR(J8&amp;" ( "&amp;INT(L8)&amp;" )",J8))</f>
        <v/>
      </c>
      <c r="N8" s="124" t="str">
        <f>IF('Extra Incident'!$JW22="","",'Extra Incident'!$JW22)</f>
        <v/>
      </c>
      <c r="O8" s="124" t="str">
        <f>IF('Extra Incident'!$JW22="","",'Extra Incident'!$JZ22)</f>
        <v/>
      </c>
      <c r="P8" s="124">
        <f>IF(O8="",0,(O8-N$4)*P$4+'Set UP'!$R$15)</f>
        <v>0</v>
      </c>
      <c r="Q8" s="200" t="str">
        <f>IF('Extra Incident'!$JW22="","",IFERROR(N8&amp;" ( "&amp;INT(O8)&amp;" )",N8))</f>
        <v/>
      </c>
      <c r="R8" s="124" t="str">
        <f>IF(RopeThrow!$AH8="","",RopeThrow!$AH8)</f>
        <v/>
      </c>
      <c r="S8" s="124" t="str">
        <f>IF(RopeThrow!$AH8="","",RopeThrow!$AN8)</f>
        <v/>
      </c>
      <c r="T8" s="124">
        <f>IF(S8="",0,(S8-R$4)*T$4+'Set UP'!$R$15)</f>
        <v>0</v>
      </c>
      <c r="U8" s="200" t="str">
        <f>IF(RopeThrow!$AH8="","",IFERROR(R8&amp;" ( "&amp;INT(T8)&amp;" )",R8))</f>
        <v/>
      </c>
      <c r="V8" s="124" t="str">
        <f>IF('Swim&amp;Tow'!$AH8="","",'Swim&amp;Tow'!$AH8)</f>
        <v/>
      </c>
      <c r="W8" s="124" t="str">
        <f>IF('Swim&amp;Tow'!$AH8="","",'Swim&amp;Tow'!$AK8)</f>
        <v/>
      </c>
      <c r="X8" s="124">
        <f>IF(W8="",0,(W8-V$4)*X$4+'Set UP'!$R$15)</f>
        <v>0</v>
      </c>
      <c r="Y8" s="200" t="str">
        <f>IF('Swim&amp;Tow'!$AH8="","",IFERROR(V8&amp;" ( "&amp;INT(X8)&amp;" )",V8))</f>
        <v/>
      </c>
      <c r="Z8" s="124" t="str">
        <f>IF(Medley!AA8="","",Medley!$AA8)</f>
        <v/>
      </c>
      <c r="AA8" s="124" t="str">
        <f>IF(Medley!AA8="","",Medley!$AD8)</f>
        <v/>
      </c>
      <c r="AB8" s="124">
        <f>IF(AA8="",0,(AA8-Z$4)*AB$4+'Set UP'!$R$15)</f>
        <v>0</v>
      </c>
      <c r="AC8" s="200" t="str">
        <f>IF(Medley!$AA8="","",IFERROR(Z8&amp;" ( "&amp;INT(AB8)&amp;" )",Z8))</f>
        <v/>
      </c>
      <c r="AD8" s="124" t="str">
        <f>IF('Manikin Carry'!AA8="","",'Manikin Carry'!$AA8)</f>
        <v/>
      </c>
      <c r="AE8" s="124" t="str">
        <f>IF('Manikin Carry'!AA8="","",'Manikin Carry'!$AD8)</f>
        <v/>
      </c>
      <c r="AF8" s="124">
        <f>IF(AE8="",0,(AE8-AD$4)*AF$4+'Set UP'!$R$15)</f>
        <v>0</v>
      </c>
      <c r="AG8" s="200" t="str">
        <f>IF('Manikin Carry'!$AA8="","",IFERROR(AD8&amp;" ( "&amp;INT(AF8)&amp;" )",AD8))</f>
        <v/>
      </c>
      <c r="AH8" s="124" t="str">
        <f>IF(Obstacle!AA8="","",Obstacle!$AA8)</f>
        <v/>
      </c>
      <c r="AI8" s="124" t="str">
        <f>IF(Obstacle!AA8="","",Obstacle!$AD8)</f>
        <v/>
      </c>
      <c r="AJ8" s="124">
        <f>IF(AI8="",0,(AI8-AH$4)*AJ$4+'Set UP'!$R$15)</f>
        <v>0</v>
      </c>
      <c r="AK8" s="200" t="str">
        <f>IF(Obstacle!$AA8="","",IFERROR(AH8&amp;" ( "&amp;INT(AJ8)&amp;" )",AH8))</f>
        <v/>
      </c>
      <c r="AL8" s="127" t="str">
        <f>IF(OR(LEFT('Set UP'!F8)&lt;&gt;"F",AND(I8="",M8="",Q8="",U8="",Y8="",AC8="",AG8="",AK8="")),"",(I$3*H8+M$3*L8+AC$3*AB8+Q$3*P8+U$3*T8+Y$3*X8+AG$3*AF8+AK$3*AJ8))</f>
        <v/>
      </c>
      <c r="AM8" s="95" t="str">
        <f t="shared" ref="AM8:AM54" si="0">IF(AL8="","",RANK(AL8,AL$7:AL$54))</f>
        <v/>
      </c>
      <c r="AQ8" s="95" t="str">
        <f t="shared" ref="AQ8:AQ40" si="1">IFERROR(D8 &amp; " (" &amp; INT(AL8) &amp; ")","")</f>
        <v/>
      </c>
    </row>
    <row r="9" spans="2:43" x14ac:dyDescent="0.2">
      <c r="B9" s="106">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124" t="str">
        <f>IF('Wet Incident'!$JW23="","",'Wet Incident'!$JW23)</f>
        <v/>
      </c>
      <c r="G9" s="124" t="str">
        <f>IF('Wet Incident'!$JW23="","",'Wet Incident'!$JZ23)</f>
        <v/>
      </c>
      <c r="H9" s="124">
        <f>IF(G9="",0,(G9-F$4)*H$4+'Set UP'!$R$15)</f>
        <v>0</v>
      </c>
      <c r="I9" s="200" t="str">
        <f>IF('Wet Incident'!$JW23="","",IFERROR(F9&amp;" ( "&amp;INT(H9)&amp;" )",F9))</f>
        <v/>
      </c>
      <c r="J9" s="124" t="str">
        <f>IF('Dry Incident'!$JW23="","",'Dry Incident'!$JW23)</f>
        <v/>
      </c>
      <c r="K9" s="124" t="str">
        <f>IF('Dry Incident'!$JW23="","",'Dry Incident'!$JZ23)</f>
        <v/>
      </c>
      <c r="L9" s="124">
        <f>IF(K9="",0,(K9-J$4)*L$4+'Set UP'!$R$15)</f>
        <v>0</v>
      </c>
      <c r="M9" s="200" t="str">
        <f>IF('Dry Incident'!$JW23="","",IFERROR(J9&amp;" ( "&amp;INT(L9)&amp;" )",J9))</f>
        <v/>
      </c>
      <c r="N9" s="124" t="str">
        <f>IF('Extra Incident'!$JW23="","",'Extra Incident'!$JW23)</f>
        <v/>
      </c>
      <c r="O9" s="124" t="str">
        <f>IF('Extra Incident'!$JW23="","",'Extra Incident'!$JZ23)</f>
        <v/>
      </c>
      <c r="P9" s="124">
        <f>IF(O9="",0,(O9-N$4)*P$4+'Set UP'!$R$15)</f>
        <v>0</v>
      </c>
      <c r="Q9" s="200" t="str">
        <f>IF('Extra Incident'!$JW23="","",IFERROR(N9&amp;" ( "&amp;INT(O9)&amp;" )",N9))</f>
        <v/>
      </c>
      <c r="R9" s="124" t="str">
        <f>IF(RopeThrow!$AH9="","",RopeThrow!$AH9)</f>
        <v/>
      </c>
      <c r="S9" s="124" t="str">
        <f>IF(RopeThrow!$AH9="","",RopeThrow!$AN9)</f>
        <v/>
      </c>
      <c r="T9" s="124">
        <f>IF(S9="",0,(S9-R$4)*T$4+'Set UP'!$R$15)</f>
        <v>0</v>
      </c>
      <c r="U9" s="200" t="str">
        <f>IF(RopeThrow!$AH9="","",IFERROR(R9&amp;" ( "&amp;INT(T9)&amp;" )",R9))</f>
        <v/>
      </c>
      <c r="V9" s="124" t="str">
        <f>IF('Swim&amp;Tow'!$AH9="","",'Swim&amp;Tow'!$AH9)</f>
        <v/>
      </c>
      <c r="W9" s="124" t="str">
        <f>IF('Swim&amp;Tow'!$AH9="","",'Swim&amp;Tow'!$AK9)</f>
        <v/>
      </c>
      <c r="X9" s="124">
        <f>IF(W9="",0,(W9-V$4)*X$4+'Set UP'!$R$15)</f>
        <v>0</v>
      </c>
      <c r="Y9" s="200" t="str">
        <f>IF('Swim&amp;Tow'!$AH9="","",IFERROR(V9&amp;" ( "&amp;INT(X9)&amp;" )",V9))</f>
        <v/>
      </c>
      <c r="Z9" s="124" t="str">
        <f>IF(Medley!AA9="","",Medley!$AA9)</f>
        <v/>
      </c>
      <c r="AA9" s="124" t="str">
        <f>IF(Medley!AA9="","",Medley!$AD9)</f>
        <v/>
      </c>
      <c r="AB9" s="124">
        <f>IF(AA9="",0,(AA9-Z$4)*AB$4+'Set UP'!$R$15)</f>
        <v>0</v>
      </c>
      <c r="AC9" s="200" t="str">
        <f>IF(Medley!$AA9="","",IFERROR(Z9&amp;" ( "&amp;INT(AB9)&amp;" )",Z9))</f>
        <v/>
      </c>
      <c r="AD9" s="124" t="str">
        <f>IF('Manikin Carry'!AA9="","",'Manikin Carry'!$AA9)</f>
        <v/>
      </c>
      <c r="AE9" s="124" t="str">
        <f>IF('Manikin Carry'!AA9="","",'Manikin Carry'!$AD9)</f>
        <v/>
      </c>
      <c r="AF9" s="124">
        <f>IF(AE9="",0,(AE9-AD$4)*AF$4+'Set UP'!$R$15)</f>
        <v>0</v>
      </c>
      <c r="AG9" s="200" t="str">
        <f>IF('Manikin Carry'!$AA9="","",IFERROR(AD9&amp;" ( "&amp;INT(AF9)&amp;" )",AD9))</f>
        <v/>
      </c>
      <c r="AH9" s="124" t="str">
        <f>IF(Obstacle!AA9="","",Obstacle!$AA9)</f>
        <v/>
      </c>
      <c r="AI9" s="124" t="str">
        <f>IF(Obstacle!AA9="","",Obstacle!$AD9)</f>
        <v/>
      </c>
      <c r="AJ9" s="124">
        <f>IF(AI9="",0,(AI9-AH$4)*AJ$4+'Set UP'!$R$15)</f>
        <v>0</v>
      </c>
      <c r="AK9" s="200" t="str">
        <f>IF(Obstacle!$AA9="","",IFERROR(AH9&amp;" ( "&amp;INT(AJ9)&amp;" )",AH9))</f>
        <v/>
      </c>
      <c r="AL9" s="127" t="str">
        <f>IF(OR(LEFT('Set UP'!F9)&lt;&gt;"F",AND(I9="",M9="",Q9="",U9="",Y9="",AC9="",AG9="",AK9="")),"",(I$3*H9+M$3*L9+AC$3*AB9+Q$3*P9+U$3*T9+Y$3*X9+AG$3*AF9+AK$3*AJ9))</f>
        <v/>
      </c>
      <c r="AM9" s="95" t="str">
        <f t="shared" si="0"/>
        <v/>
      </c>
      <c r="AQ9" s="95" t="str">
        <f t="shared" si="1"/>
        <v/>
      </c>
    </row>
    <row r="10" spans="2:43" x14ac:dyDescent="0.2">
      <c r="B10" s="106">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124" t="str">
        <f>IF('Wet Incident'!$JW24="","",'Wet Incident'!$JW24)</f>
        <v/>
      </c>
      <c r="G10" s="124" t="str">
        <f>IF('Wet Incident'!$JW24="","",'Wet Incident'!$JZ24)</f>
        <v/>
      </c>
      <c r="H10" s="124">
        <f>IF(G10="",0,(G10-F$4)*H$4+'Set UP'!$R$15)</f>
        <v>0</v>
      </c>
      <c r="I10" s="200" t="str">
        <f>IF('Wet Incident'!$JW24="","",IFERROR(F10&amp;" ( "&amp;INT(H10)&amp;" )",F10))</f>
        <v/>
      </c>
      <c r="J10" s="124" t="str">
        <f>IF('Dry Incident'!$JW24="","",'Dry Incident'!$JW24)</f>
        <v/>
      </c>
      <c r="K10" s="124" t="str">
        <f>IF('Dry Incident'!$JW24="","",'Dry Incident'!$JZ24)</f>
        <v/>
      </c>
      <c r="L10" s="124">
        <f>IF(K10="",0,(K10-J$4)*L$4+'Set UP'!$R$15)</f>
        <v>0</v>
      </c>
      <c r="M10" s="200" t="str">
        <f>IF('Dry Incident'!$JW24="","",IFERROR(J10&amp;" ( "&amp;INT(L10)&amp;" )",J10))</f>
        <v/>
      </c>
      <c r="N10" s="124" t="str">
        <f>IF('Extra Incident'!$JW24="","",'Extra Incident'!$JW24)</f>
        <v/>
      </c>
      <c r="O10" s="124" t="str">
        <f>IF('Extra Incident'!$JW24="","",'Extra Incident'!$JZ24)</f>
        <v/>
      </c>
      <c r="P10" s="124">
        <f>IF(O10="",0,(O10-N$4)*P$4+'Set UP'!$R$15)</f>
        <v>0</v>
      </c>
      <c r="Q10" s="200" t="str">
        <f>IF('Extra Incident'!$JW24="","",IFERROR(N10&amp;" ( "&amp;INT(O10)&amp;" )",N10))</f>
        <v/>
      </c>
      <c r="R10" s="124" t="str">
        <f>IF(RopeThrow!$AH10="","",RopeThrow!$AH10)</f>
        <v/>
      </c>
      <c r="S10" s="124" t="str">
        <f>IF(RopeThrow!$AH10="","",RopeThrow!$AN10)</f>
        <v/>
      </c>
      <c r="T10" s="124">
        <f>IF(S10="",0,(S10-R$4)*T$4+'Set UP'!$R$15)</f>
        <v>0</v>
      </c>
      <c r="U10" s="200" t="str">
        <f>IF(RopeThrow!$AH10="","",IFERROR(R10&amp;" ( "&amp;INT(T10)&amp;" )",R10))</f>
        <v/>
      </c>
      <c r="V10" s="124" t="str">
        <f>IF('Swim&amp;Tow'!$AH10="","",'Swim&amp;Tow'!$AH10)</f>
        <v/>
      </c>
      <c r="W10" s="124" t="str">
        <f>IF('Swim&amp;Tow'!$AH10="","",'Swim&amp;Tow'!$AK10)</f>
        <v/>
      </c>
      <c r="X10" s="124">
        <f>IF(W10="",0,(W10-V$4)*X$4+'Set UP'!$R$15)</f>
        <v>0</v>
      </c>
      <c r="Y10" s="200" t="str">
        <f>IF('Swim&amp;Tow'!$AH10="","",IFERROR(V10&amp;" ( "&amp;INT(X10)&amp;" )",V10))</f>
        <v/>
      </c>
      <c r="Z10" s="124" t="str">
        <f>IF(Medley!AA10="","",Medley!$AA10)</f>
        <v/>
      </c>
      <c r="AA10" s="124" t="str">
        <f>IF(Medley!AA10="","",Medley!$AD10)</f>
        <v/>
      </c>
      <c r="AB10" s="124">
        <f>IF(AA10="",0,(AA10-Z$4)*AB$4+'Set UP'!$R$15)</f>
        <v>0</v>
      </c>
      <c r="AC10" s="200" t="str">
        <f>IF(Medley!$AA10="","",IFERROR(Z10&amp;" ( "&amp;INT(AB10)&amp;" )",Z10))</f>
        <v/>
      </c>
      <c r="AD10" s="124" t="str">
        <f>IF('Manikin Carry'!AA10="","",'Manikin Carry'!$AA10)</f>
        <v/>
      </c>
      <c r="AE10" s="124" t="str">
        <f>IF('Manikin Carry'!AA10="","",'Manikin Carry'!$AD10)</f>
        <v/>
      </c>
      <c r="AF10" s="124">
        <f>IF(AE10="",0,(AE10-AD$4)*AF$4+'Set UP'!$R$15)</f>
        <v>0</v>
      </c>
      <c r="AG10" s="200" t="str">
        <f>IF('Manikin Carry'!$AA10="","",IFERROR(AD10&amp;" ( "&amp;INT(AF10)&amp;" )",AD10))</f>
        <v/>
      </c>
      <c r="AH10" s="124" t="str">
        <f>IF(Obstacle!AA10="","",Obstacle!$AA10)</f>
        <v/>
      </c>
      <c r="AI10" s="124" t="str">
        <f>IF(Obstacle!AA10="","",Obstacle!$AD10)</f>
        <v/>
      </c>
      <c r="AJ10" s="124">
        <f>IF(AI10="",0,(AI10-AH$4)*AJ$4+'Set UP'!$R$15)</f>
        <v>0</v>
      </c>
      <c r="AK10" s="200" t="str">
        <f>IF(Obstacle!$AA10="","",IFERROR(AH10&amp;" ( "&amp;INT(AJ10)&amp;" )",AH10))</f>
        <v/>
      </c>
      <c r="AL10" s="127" t="str">
        <f>IF(OR(LEFT('Set UP'!F10)&lt;&gt;"F",AND(I10="",M10="",Q10="",U10="",Y10="",AC10="",AG10="",AK10="")),"",(I$3*H10+M$3*L10+AC$3*AB10+Q$3*P10+U$3*T10+Y$3*X10+AG$3*AF10+AK$3*AJ10))</f>
        <v/>
      </c>
      <c r="AM10" s="95" t="str">
        <f t="shared" si="0"/>
        <v/>
      </c>
      <c r="AQ10" s="95" t="str">
        <f t="shared" si="1"/>
        <v/>
      </c>
    </row>
    <row r="11" spans="2:43" x14ac:dyDescent="0.2">
      <c r="B11" s="106">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124" t="str">
        <f>IF('Wet Incident'!$JW25="","",'Wet Incident'!$JW25)</f>
        <v/>
      </c>
      <c r="G11" s="124" t="str">
        <f>IF('Wet Incident'!$JW25="","",'Wet Incident'!$JZ25)</f>
        <v/>
      </c>
      <c r="H11" s="124">
        <f>IF(G11="",0,(G11-F$4)*H$4+'Set UP'!$R$15)</f>
        <v>0</v>
      </c>
      <c r="I11" s="200" t="str">
        <f>IF('Wet Incident'!$JW25="","",IFERROR(F11&amp;" ( "&amp;INT(H11)&amp;" )",F11))</f>
        <v/>
      </c>
      <c r="J11" s="124" t="str">
        <f>IF('Dry Incident'!$JW25="","",'Dry Incident'!$JW25)</f>
        <v/>
      </c>
      <c r="K11" s="124" t="str">
        <f>IF('Dry Incident'!$JW25="","",'Dry Incident'!$JZ25)</f>
        <v/>
      </c>
      <c r="L11" s="124">
        <f>IF(K11="",0,(K11-J$4)*L$4+'Set UP'!$R$15)</f>
        <v>0</v>
      </c>
      <c r="M11" s="200" t="str">
        <f>IF('Dry Incident'!$JW25="","",IFERROR(J11&amp;" ( "&amp;INT(L11)&amp;" )",J11))</f>
        <v/>
      </c>
      <c r="N11" s="124" t="str">
        <f>IF('Extra Incident'!$JW25="","",'Extra Incident'!$JW25)</f>
        <v/>
      </c>
      <c r="O11" s="124" t="str">
        <f>IF('Extra Incident'!$JW25="","",'Extra Incident'!$JZ25)</f>
        <v/>
      </c>
      <c r="P11" s="124">
        <f>IF(O11="",0,(O11-N$4)*P$4+'Set UP'!$R$15)</f>
        <v>0</v>
      </c>
      <c r="Q11" s="200" t="str">
        <f>IF('Extra Incident'!$JW25="","",IFERROR(N11&amp;" ( "&amp;INT(O11)&amp;" )",N11))</f>
        <v/>
      </c>
      <c r="R11" s="124" t="str">
        <f>IF(RopeThrow!$AH11="","",RopeThrow!$AH11)</f>
        <v/>
      </c>
      <c r="S11" s="124" t="str">
        <f>IF(RopeThrow!$AH11="","",RopeThrow!$AN11)</f>
        <v/>
      </c>
      <c r="T11" s="124">
        <f>IF(S11="",0,(S11-R$4)*T$4+'Set UP'!$R$15)</f>
        <v>0</v>
      </c>
      <c r="U11" s="200" t="str">
        <f>IF(RopeThrow!$AH11="","",IFERROR(R11&amp;" ( "&amp;INT(T11)&amp;" )",R11))</f>
        <v/>
      </c>
      <c r="V11" s="124" t="str">
        <f>IF('Swim&amp;Tow'!$AH11="","",'Swim&amp;Tow'!$AH11)</f>
        <v/>
      </c>
      <c r="W11" s="124" t="str">
        <f>IF('Swim&amp;Tow'!$AH11="","",'Swim&amp;Tow'!$AK11)</f>
        <v/>
      </c>
      <c r="X11" s="124">
        <f>IF(W11="",0,(W11-V$4)*X$4+'Set UP'!$R$15)</f>
        <v>0</v>
      </c>
      <c r="Y11" s="200" t="str">
        <f>IF('Swim&amp;Tow'!$AH11="","",IFERROR(V11&amp;" ( "&amp;INT(X11)&amp;" )",V11))</f>
        <v/>
      </c>
      <c r="Z11" s="124" t="str">
        <f>IF(Medley!AA11="","",Medley!$AA11)</f>
        <v/>
      </c>
      <c r="AA11" s="124" t="str">
        <f>IF(Medley!AA11="","",Medley!$AD11)</f>
        <v/>
      </c>
      <c r="AB11" s="124">
        <f>IF(AA11="",0,(AA11-Z$4)*AB$4+'Set UP'!$R$15)</f>
        <v>0</v>
      </c>
      <c r="AC11" s="200" t="str">
        <f>IF(Medley!$AA11="","",IFERROR(Z11&amp;" ( "&amp;INT(AB11)&amp;" )",Z11))</f>
        <v/>
      </c>
      <c r="AD11" s="124" t="str">
        <f>IF('Manikin Carry'!AA11="","",'Manikin Carry'!$AA11)</f>
        <v/>
      </c>
      <c r="AE11" s="124" t="str">
        <f>IF('Manikin Carry'!AA11="","",'Manikin Carry'!$AD11)</f>
        <v/>
      </c>
      <c r="AF11" s="124">
        <f>IF(AE11="",0,(AE11-AD$4)*AF$4+'Set UP'!$R$15)</f>
        <v>0</v>
      </c>
      <c r="AG11" s="200" t="str">
        <f>IF('Manikin Carry'!$AA11="","",IFERROR(AD11&amp;" ( "&amp;INT(AF11)&amp;" )",AD11))</f>
        <v/>
      </c>
      <c r="AH11" s="124" t="str">
        <f>IF(Obstacle!AA11="","",Obstacle!$AA11)</f>
        <v/>
      </c>
      <c r="AI11" s="124" t="str">
        <f>IF(Obstacle!AA11="","",Obstacle!$AD11)</f>
        <v/>
      </c>
      <c r="AJ11" s="124">
        <f>IF(AI11="",0,(AI11-AH$4)*AJ$4+'Set UP'!$R$15)</f>
        <v>0</v>
      </c>
      <c r="AK11" s="200" t="str">
        <f>IF(Obstacle!$AA11="","",IFERROR(AH11&amp;" ( "&amp;INT(AJ11)&amp;" )",AH11))</f>
        <v/>
      </c>
      <c r="AL11" s="127" t="str">
        <f>IF(OR(LEFT('Set UP'!F11)&lt;&gt;"F",AND(I11="",M11="",Q11="",U11="",Y11="",AC11="",AG11="",AK11="")),"",(I$3*H11+M$3*L11+AC$3*AB11+Q$3*P11+U$3*T11+Y$3*X11+AG$3*AF11+AK$3*AJ11))</f>
        <v/>
      </c>
      <c r="AM11" s="95" t="str">
        <f t="shared" si="0"/>
        <v/>
      </c>
      <c r="AQ11" s="95" t="str">
        <f t="shared" si="1"/>
        <v/>
      </c>
    </row>
    <row r="12" spans="2:43" x14ac:dyDescent="0.2">
      <c r="B12" s="106">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124" t="str">
        <f>IF('Wet Incident'!$JW26="","",'Wet Incident'!$JW26)</f>
        <v/>
      </c>
      <c r="G12" s="124" t="str">
        <f>IF('Wet Incident'!$JW26="","",'Wet Incident'!$JZ26)</f>
        <v/>
      </c>
      <c r="H12" s="124">
        <f>IF(G12="",0,(G12-F$4)*H$4+'Set UP'!$R$15)</f>
        <v>0</v>
      </c>
      <c r="I12" s="200" t="str">
        <f>IF('Wet Incident'!$JW26="","",IFERROR(F12&amp;" ( "&amp;INT(H12)&amp;" )",F12))</f>
        <v/>
      </c>
      <c r="J12" s="124" t="str">
        <f>IF('Dry Incident'!$JW26="","",'Dry Incident'!$JW26)</f>
        <v/>
      </c>
      <c r="K12" s="124" t="str">
        <f>IF('Dry Incident'!$JW26="","",'Dry Incident'!$JZ26)</f>
        <v/>
      </c>
      <c r="L12" s="124">
        <f>IF(K12="",0,(K12-J$4)*L$4+'Set UP'!$R$15)</f>
        <v>0</v>
      </c>
      <c r="M12" s="200" t="str">
        <f>IF('Dry Incident'!$JW26="","",IFERROR(J12&amp;" ( "&amp;INT(L12)&amp;" )",J12))</f>
        <v/>
      </c>
      <c r="N12" s="124" t="str">
        <f>IF('Extra Incident'!$JW26="","",'Extra Incident'!$JW26)</f>
        <v/>
      </c>
      <c r="O12" s="124" t="str">
        <f>IF('Extra Incident'!$JW26="","",'Extra Incident'!$JZ26)</f>
        <v/>
      </c>
      <c r="P12" s="124">
        <f>IF(O12="",0,(O12-N$4)*P$4+'Set UP'!$R$15)</f>
        <v>0</v>
      </c>
      <c r="Q12" s="200" t="str">
        <f>IF('Extra Incident'!$JW26="","",IFERROR(N12&amp;" ( "&amp;INT(O12)&amp;" )",N12))</f>
        <v/>
      </c>
      <c r="R12" s="124" t="str">
        <f>IF(RopeThrow!$AH12="","",RopeThrow!$AH12)</f>
        <v/>
      </c>
      <c r="S12" s="124" t="str">
        <f>IF(RopeThrow!$AH12="","",RopeThrow!$AN12)</f>
        <v/>
      </c>
      <c r="T12" s="124">
        <f>IF(S12="",0,(S12-R$4)*T$4+'Set UP'!$R$15)</f>
        <v>0</v>
      </c>
      <c r="U12" s="200" t="str">
        <f>IF(RopeThrow!$AH12="","",IFERROR(R12&amp;" ( "&amp;INT(T12)&amp;" )",R12))</f>
        <v/>
      </c>
      <c r="V12" s="124" t="str">
        <f>IF('Swim&amp;Tow'!$AH12="","",'Swim&amp;Tow'!$AH12)</f>
        <v/>
      </c>
      <c r="W12" s="124" t="str">
        <f>IF('Swim&amp;Tow'!$AH12="","",'Swim&amp;Tow'!$AK12)</f>
        <v/>
      </c>
      <c r="X12" s="124">
        <f>IF(W12="",0,(W12-V$4)*X$4+'Set UP'!$R$15)</f>
        <v>0</v>
      </c>
      <c r="Y12" s="200" t="str">
        <f>IF('Swim&amp;Tow'!$AH12="","",IFERROR(V12&amp;" ( "&amp;INT(X12)&amp;" )",V12))</f>
        <v/>
      </c>
      <c r="Z12" s="124" t="str">
        <f>IF(Medley!AA12="","",Medley!$AA12)</f>
        <v/>
      </c>
      <c r="AA12" s="124" t="str">
        <f>IF(Medley!AA12="","",Medley!$AD12)</f>
        <v/>
      </c>
      <c r="AB12" s="124">
        <f>IF(AA12="",0,(AA12-Z$4)*AB$4+'Set UP'!$R$15)</f>
        <v>0</v>
      </c>
      <c r="AC12" s="200" t="str">
        <f>IF(Medley!$AA12="","",IFERROR(Z12&amp;" ( "&amp;INT(AB12)&amp;" )",Z12))</f>
        <v/>
      </c>
      <c r="AD12" s="124" t="str">
        <f>IF('Manikin Carry'!AA12="","",'Manikin Carry'!$AA12)</f>
        <v/>
      </c>
      <c r="AE12" s="124" t="str">
        <f>IF('Manikin Carry'!AA12="","",'Manikin Carry'!$AD12)</f>
        <v/>
      </c>
      <c r="AF12" s="124">
        <f>IF(AE12="",0,(AE12-AD$4)*AF$4+'Set UP'!$R$15)</f>
        <v>0</v>
      </c>
      <c r="AG12" s="200" t="str">
        <f>IF('Manikin Carry'!$AA12="","",IFERROR(AD12&amp;" ( "&amp;INT(AF12)&amp;" )",AD12))</f>
        <v/>
      </c>
      <c r="AH12" s="124" t="str">
        <f>IF(Obstacle!AA12="","",Obstacle!$AA12)</f>
        <v/>
      </c>
      <c r="AI12" s="124" t="str">
        <f>IF(Obstacle!AA12="","",Obstacle!$AD12)</f>
        <v/>
      </c>
      <c r="AJ12" s="124">
        <f>IF(AI12="",0,(AI12-AH$4)*AJ$4+'Set UP'!$R$15)</f>
        <v>0</v>
      </c>
      <c r="AK12" s="200" t="str">
        <f>IF(Obstacle!$AA12="","",IFERROR(AH12&amp;" ( "&amp;INT(AJ12)&amp;" )",AH12))</f>
        <v/>
      </c>
      <c r="AL12" s="127" t="str">
        <f>IF(OR(LEFT('Set UP'!F12)&lt;&gt;"F",AND(I12="",M12="",Q12="",U12="",Y12="",AC12="",AG12="",AK12="")),"",(I$3*H12+M$3*L12+AC$3*AB12+Q$3*P12+U$3*T12+Y$3*X12+AG$3*AF12+AK$3*AJ12))</f>
        <v/>
      </c>
      <c r="AM12" s="95" t="str">
        <f t="shared" si="0"/>
        <v/>
      </c>
      <c r="AQ12" s="95" t="str">
        <f t="shared" si="1"/>
        <v/>
      </c>
    </row>
    <row r="13" spans="2:43" x14ac:dyDescent="0.2">
      <c r="B13" s="106">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124" t="str">
        <f>IF('Wet Incident'!$JW27="","",'Wet Incident'!$JW27)</f>
        <v/>
      </c>
      <c r="G13" s="124" t="str">
        <f>IF('Wet Incident'!$JW27="","",'Wet Incident'!$JZ27)</f>
        <v/>
      </c>
      <c r="H13" s="124">
        <f>IF(G13="",0,(G13-F$4)*H$4+'Set UP'!$R$15)</f>
        <v>0</v>
      </c>
      <c r="I13" s="200" t="str">
        <f>IF('Wet Incident'!$JW27="","",IFERROR(F13&amp;" ( "&amp;INT(H13)&amp;" )",F13))</f>
        <v/>
      </c>
      <c r="J13" s="124" t="str">
        <f>IF('Dry Incident'!$JW27="","",'Dry Incident'!$JW27)</f>
        <v/>
      </c>
      <c r="K13" s="124" t="str">
        <f>IF('Dry Incident'!$JW27="","",'Dry Incident'!$JZ27)</f>
        <v/>
      </c>
      <c r="L13" s="124">
        <f>IF(K13="",0,(K13-J$4)*L$4+'Set UP'!$R$15)</f>
        <v>0</v>
      </c>
      <c r="M13" s="200" t="str">
        <f>IF('Dry Incident'!$JW27="","",IFERROR(J13&amp;" ( "&amp;INT(L13)&amp;" )",J13))</f>
        <v/>
      </c>
      <c r="N13" s="124" t="str">
        <f>IF('Extra Incident'!$JW27="","",'Extra Incident'!$JW27)</f>
        <v/>
      </c>
      <c r="O13" s="124" t="str">
        <f>IF('Extra Incident'!$JW27="","",'Extra Incident'!$JZ27)</f>
        <v/>
      </c>
      <c r="P13" s="124">
        <f>IF(O13="",0,(O13-N$4)*P$4+'Set UP'!$R$15)</f>
        <v>0</v>
      </c>
      <c r="Q13" s="200" t="str">
        <f>IF('Extra Incident'!$JW27="","",IFERROR(N13&amp;" ( "&amp;INT(O13)&amp;" )",N13))</f>
        <v/>
      </c>
      <c r="R13" s="124" t="str">
        <f>IF(RopeThrow!$AH13="","",RopeThrow!$AH13)</f>
        <v/>
      </c>
      <c r="S13" s="124" t="str">
        <f>IF(RopeThrow!$AH13="","",RopeThrow!$AN13)</f>
        <v/>
      </c>
      <c r="T13" s="124">
        <f>IF(S13="",0,(S13-R$4)*T$4+'Set UP'!$R$15)</f>
        <v>0</v>
      </c>
      <c r="U13" s="200" t="str">
        <f>IF(RopeThrow!$AH13="","",IFERROR(R13&amp;" ( "&amp;INT(T13)&amp;" )",R13))</f>
        <v/>
      </c>
      <c r="V13" s="124" t="str">
        <f>IF('Swim&amp;Tow'!$AH13="","",'Swim&amp;Tow'!$AH13)</f>
        <v/>
      </c>
      <c r="W13" s="124" t="str">
        <f>IF('Swim&amp;Tow'!$AH13="","",'Swim&amp;Tow'!$AK13)</f>
        <v/>
      </c>
      <c r="X13" s="124">
        <f>IF(W13="",0,(W13-V$4)*X$4+'Set UP'!$R$15)</f>
        <v>0</v>
      </c>
      <c r="Y13" s="200" t="str">
        <f>IF('Swim&amp;Tow'!$AH13="","",IFERROR(V13&amp;" ( "&amp;INT(X13)&amp;" )",V13))</f>
        <v/>
      </c>
      <c r="Z13" s="124" t="str">
        <f>IF(Medley!AA13="","",Medley!$AA13)</f>
        <v/>
      </c>
      <c r="AA13" s="124" t="str">
        <f>IF(Medley!AA13="","",Medley!$AD13)</f>
        <v/>
      </c>
      <c r="AB13" s="124">
        <f>IF(AA13="",0,(AA13-Z$4)*AB$4+'Set UP'!$R$15)</f>
        <v>0</v>
      </c>
      <c r="AC13" s="200" t="str">
        <f>IF(Medley!$AA13="","",IFERROR(Z13&amp;" ( "&amp;INT(AB13)&amp;" )",Z13))</f>
        <v/>
      </c>
      <c r="AD13" s="124" t="str">
        <f>IF('Manikin Carry'!AA13="","",'Manikin Carry'!$AA13)</f>
        <v/>
      </c>
      <c r="AE13" s="124" t="str">
        <f>IF('Manikin Carry'!AA13="","",'Manikin Carry'!$AD13)</f>
        <v/>
      </c>
      <c r="AF13" s="124">
        <f>IF(AE13="",0,(AE13-AD$4)*AF$4+'Set UP'!$R$15)</f>
        <v>0</v>
      </c>
      <c r="AG13" s="200" t="str">
        <f>IF('Manikin Carry'!$AA13="","",IFERROR(AD13&amp;" ( "&amp;INT(AF13)&amp;" )",AD13))</f>
        <v/>
      </c>
      <c r="AH13" s="124" t="str">
        <f>IF(Obstacle!AA13="","",Obstacle!$AA13)</f>
        <v/>
      </c>
      <c r="AI13" s="124" t="str">
        <f>IF(Obstacle!AA13="","",Obstacle!$AD13)</f>
        <v/>
      </c>
      <c r="AJ13" s="124">
        <f>IF(AI13="",0,(AI13-AH$4)*AJ$4+'Set UP'!$R$15)</f>
        <v>0</v>
      </c>
      <c r="AK13" s="200" t="str">
        <f>IF(Obstacle!$AA13="","",IFERROR(AH13&amp;" ( "&amp;INT(AJ13)&amp;" )",AH13))</f>
        <v/>
      </c>
      <c r="AL13" s="127" t="str">
        <f>IF(OR(LEFT('Set UP'!F13)&lt;&gt;"F",AND(I13="",M13="",Q13="",U13="",Y13="",AC13="",AG13="",AK13="")),"",(I$3*H13+M$3*L13+AC$3*AB13+Q$3*P13+U$3*T13+Y$3*X13+AG$3*AF13+AK$3*AJ13))</f>
        <v/>
      </c>
      <c r="AM13" s="95" t="str">
        <f t="shared" si="0"/>
        <v/>
      </c>
      <c r="AQ13" s="95" t="str">
        <f t="shared" si="1"/>
        <v/>
      </c>
    </row>
    <row r="14" spans="2:43" x14ac:dyDescent="0.2">
      <c r="B14" s="106">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124" t="str">
        <f>IF('Wet Incident'!$JW28="","",'Wet Incident'!$JW28)</f>
        <v/>
      </c>
      <c r="G14" s="124" t="str">
        <f>IF('Wet Incident'!$JW28="","",'Wet Incident'!$JZ28)</f>
        <v/>
      </c>
      <c r="H14" s="124">
        <f>IF(G14="",0,(G14-F$4)*H$4+'Set UP'!$R$15)</f>
        <v>0</v>
      </c>
      <c r="I14" s="200" t="str">
        <f>IF('Wet Incident'!$JW28="","",IFERROR(F14&amp;" ( "&amp;INT(H14)&amp;" )",F14))</f>
        <v/>
      </c>
      <c r="J14" s="124" t="str">
        <f>IF('Dry Incident'!$JW28="","",'Dry Incident'!$JW28)</f>
        <v/>
      </c>
      <c r="K14" s="124" t="str">
        <f>IF('Dry Incident'!$JW28="","",'Dry Incident'!$JZ28)</f>
        <v/>
      </c>
      <c r="L14" s="124">
        <f>IF(K14="",0,(K14-J$4)*L$4+'Set UP'!$R$15)</f>
        <v>0</v>
      </c>
      <c r="M14" s="200" t="str">
        <f>IF('Dry Incident'!$JW28="","",IFERROR(J14&amp;" ( "&amp;INT(L14)&amp;" )",J14))</f>
        <v/>
      </c>
      <c r="N14" s="124" t="str">
        <f>IF('Extra Incident'!$JW28="","",'Extra Incident'!$JW28)</f>
        <v/>
      </c>
      <c r="O14" s="124" t="str">
        <f>IF('Extra Incident'!$JW28="","",'Extra Incident'!$JZ28)</f>
        <v/>
      </c>
      <c r="P14" s="124">
        <f>IF(O14="",0,(O14-N$4)*P$4+'Set UP'!$R$15)</f>
        <v>0</v>
      </c>
      <c r="Q14" s="200" t="str">
        <f>IF('Extra Incident'!$JW28="","",IFERROR(N14&amp;" ( "&amp;INT(O14)&amp;" )",N14))</f>
        <v/>
      </c>
      <c r="R14" s="124" t="str">
        <f>IF(RopeThrow!$AH14="","",RopeThrow!$AH14)</f>
        <v/>
      </c>
      <c r="S14" s="124" t="str">
        <f>IF(RopeThrow!$AH14="","",RopeThrow!$AN14)</f>
        <v/>
      </c>
      <c r="T14" s="124">
        <f>IF(S14="",0,(S14-R$4)*T$4+'Set UP'!$R$15)</f>
        <v>0</v>
      </c>
      <c r="U14" s="200" t="str">
        <f>IF(RopeThrow!$AH14="","",IFERROR(R14&amp;" ( "&amp;INT(T14)&amp;" )",R14))</f>
        <v/>
      </c>
      <c r="V14" s="124" t="str">
        <f>IF('Swim&amp;Tow'!$AH14="","",'Swim&amp;Tow'!$AH14)</f>
        <v/>
      </c>
      <c r="W14" s="124" t="str">
        <f>IF('Swim&amp;Tow'!$AH14="","",'Swim&amp;Tow'!$AK14)</f>
        <v/>
      </c>
      <c r="X14" s="124">
        <f>IF(W14="",0,(W14-V$4)*X$4+'Set UP'!$R$15)</f>
        <v>0</v>
      </c>
      <c r="Y14" s="200" t="str">
        <f>IF('Swim&amp;Tow'!$AH14="","",IFERROR(V14&amp;" ( "&amp;INT(X14)&amp;" )",V14))</f>
        <v/>
      </c>
      <c r="Z14" s="124" t="str">
        <f>IF(Medley!AA14="","",Medley!$AA14)</f>
        <v/>
      </c>
      <c r="AA14" s="124" t="str">
        <f>IF(Medley!AA14="","",Medley!$AD14)</f>
        <v/>
      </c>
      <c r="AB14" s="124">
        <f>IF(AA14="",0,(AA14-Z$4)*AB$4+'Set UP'!$R$15)</f>
        <v>0</v>
      </c>
      <c r="AC14" s="200" t="str">
        <f>IF(Medley!$AA14="","",IFERROR(Z14&amp;" ( "&amp;INT(AB14)&amp;" )",Z14))</f>
        <v/>
      </c>
      <c r="AD14" s="124" t="str">
        <f>IF('Manikin Carry'!AA14="","",'Manikin Carry'!$AA14)</f>
        <v/>
      </c>
      <c r="AE14" s="124" t="str">
        <f>IF('Manikin Carry'!AA14="","",'Manikin Carry'!$AD14)</f>
        <v/>
      </c>
      <c r="AF14" s="124">
        <f>IF(AE14="",0,(AE14-AD$4)*AF$4+'Set UP'!$R$15)</f>
        <v>0</v>
      </c>
      <c r="AG14" s="200" t="str">
        <f>IF('Manikin Carry'!$AA14="","",IFERROR(AD14&amp;" ( "&amp;INT(AF14)&amp;" )",AD14))</f>
        <v/>
      </c>
      <c r="AH14" s="124" t="str">
        <f>IF(Obstacle!AA14="","",Obstacle!$AA14)</f>
        <v/>
      </c>
      <c r="AI14" s="124" t="str">
        <f>IF(Obstacle!AA14="","",Obstacle!$AD14)</f>
        <v/>
      </c>
      <c r="AJ14" s="124">
        <f>IF(AI14="",0,(AI14-AH$4)*AJ$4+'Set UP'!$R$15)</f>
        <v>0</v>
      </c>
      <c r="AK14" s="200" t="str">
        <f>IF(Obstacle!$AA14="","",IFERROR(AH14&amp;" ( "&amp;INT(AJ14)&amp;" )",AH14))</f>
        <v/>
      </c>
      <c r="AL14" s="127" t="str">
        <f>IF(OR(LEFT('Set UP'!F14)&lt;&gt;"F",AND(I14="",M14="",Q14="",U14="",Y14="",AC14="",AG14="",AK14="")),"",(I$3*H14+M$3*L14+AC$3*AB14+Q$3*P14+U$3*T14+Y$3*X14+AG$3*AF14+AK$3*AJ14))</f>
        <v/>
      </c>
      <c r="AM14" s="95" t="str">
        <f t="shared" si="0"/>
        <v/>
      </c>
      <c r="AQ14" s="95" t="str">
        <f t="shared" si="1"/>
        <v/>
      </c>
    </row>
    <row r="15" spans="2:43" x14ac:dyDescent="0.2">
      <c r="B15" s="106">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124" t="str">
        <f>IF('Wet Incident'!$JW29="","",'Wet Incident'!$JW29)</f>
        <v/>
      </c>
      <c r="G15" s="124" t="str">
        <f>IF('Wet Incident'!$JW29="","",'Wet Incident'!$JZ29)</f>
        <v/>
      </c>
      <c r="H15" s="124">
        <f>IF(G15="",0,(G15-F$4)*H$4+'Set UP'!$R$15)</f>
        <v>0</v>
      </c>
      <c r="I15" s="200" t="str">
        <f>IF('Wet Incident'!$JW29="","",IFERROR(F15&amp;" ( "&amp;INT(H15)&amp;" )",F15))</f>
        <v/>
      </c>
      <c r="J15" s="124" t="str">
        <f>IF('Dry Incident'!$JW29="","",'Dry Incident'!$JW29)</f>
        <v/>
      </c>
      <c r="K15" s="124" t="str">
        <f>IF('Dry Incident'!$JW29="","",'Dry Incident'!$JZ29)</f>
        <v/>
      </c>
      <c r="L15" s="124">
        <f>IF(K15="",0,(K15-J$4)*L$4+'Set UP'!$R$15)</f>
        <v>0</v>
      </c>
      <c r="M15" s="200" t="str">
        <f>IF('Dry Incident'!$JW29="","",IFERROR(J15&amp;" ( "&amp;INT(L15)&amp;" )",J15))</f>
        <v/>
      </c>
      <c r="N15" s="124" t="str">
        <f>IF('Extra Incident'!$JW29="","",'Extra Incident'!$JW29)</f>
        <v/>
      </c>
      <c r="O15" s="124" t="str">
        <f>IF('Extra Incident'!$JW29="","",'Extra Incident'!$JZ29)</f>
        <v/>
      </c>
      <c r="P15" s="124">
        <f>IF(O15="",0,(O15-N$4)*P$4+'Set UP'!$R$15)</f>
        <v>0</v>
      </c>
      <c r="Q15" s="200" t="str">
        <f>IF('Extra Incident'!$JW29="","",IFERROR(N15&amp;" ( "&amp;INT(O15)&amp;" )",N15))</f>
        <v/>
      </c>
      <c r="R15" s="124" t="str">
        <f>IF(RopeThrow!$AH15="","",RopeThrow!$AH15)</f>
        <v/>
      </c>
      <c r="S15" s="124" t="str">
        <f>IF(RopeThrow!$AH15="","",RopeThrow!$AN15)</f>
        <v/>
      </c>
      <c r="T15" s="124">
        <f>IF(S15="",0,(S15-R$4)*T$4+'Set UP'!$R$15)</f>
        <v>0</v>
      </c>
      <c r="U15" s="200" t="str">
        <f>IF(RopeThrow!$AH15="","",IFERROR(R15&amp;" ( "&amp;INT(T15)&amp;" )",R15))</f>
        <v/>
      </c>
      <c r="V15" s="124" t="str">
        <f>IF('Swim&amp;Tow'!$AH15="","",'Swim&amp;Tow'!$AH15)</f>
        <v/>
      </c>
      <c r="W15" s="124" t="str">
        <f>IF('Swim&amp;Tow'!$AH15="","",'Swim&amp;Tow'!$AK15)</f>
        <v/>
      </c>
      <c r="X15" s="124">
        <f>IF(W15="",0,(W15-V$4)*X$4+'Set UP'!$R$15)</f>
        <v>0</v>
      </c>
      <c r="Y15" s="200" t="str">
        <f>IF('Swim&amp;Tow'!$AH15="","",IFERROR(V15&amp;" ( "&amp;INT(X15)&amp;" )",V15))</f>
        <v/>
      </c>
      <c r="Z15" s="124" t="str">
        <f>IF(Medley!AA15="","",Medley!$AA15)</f>
        <v/>
      </c>
      <c r="AA15" s="124" t="str">
        <f>IF(Medley!AA15="","",Medley!$AD15)</f>
        <v/>
      </c>
      <c r="AB15" s="124">
        <f>IF(AA15="",0,(AA15-Z$4)*AB$4+'Set UP'!$R$15)</f>
        <v>0</v>
      </c>
      <c r="AC15" s="200" t="str">
        <f>IF(Medley!$AA15="","",IFERROR(Z15&amp;" ( "&amp;INT(AB15)&amp;" )",Z15))</f>
        <v/>
      </c>
      <c r="AD15" s="124" t="str">
        <f>IF('Manikin Carry'!AA15="","",'Manikin Carry'!$AA15)</f>
        <v/>
      </c>
      <c r="AE15" s="124" t="str">
        <f>IF('Manikin Carry'!AA15="","",'Manikin Carry'!$AD15)</f>
        <v/>
      </c>
      <c r="AF15" s="124">
        <f>IF(AE15="",0,(AE15-AD$4)*AF$4+'Set UP'!$R$15)</f>
        <v>0</v>
      </c>
      <c r="AG15" s="200" t="str">
        <f>IF('Manikin Carry'!$AA15="","",IFERROR(AD15&amp;" ( "&amp;INT(AF15)&amp;" )",AD15))</f>
        <v/>
      </c>
      <c r="AH15" s="124" t="str">
        <f>IF(Obstacle!AA15="","",Obstacle!$AA15)</f>
        <v/>
      </c>
      <c r="AI15" s="124" t="str">
        <f>IF(Obstacle!AA15="","",Obstacle!$AD15)</f>
        <v/>
      </c>
      <c r="AJ15" s="124">
        <f>IF(AI15="",0,(AI15-AH$4)*AJ$4+'Set UP'!$R$15)</f>
        <v>0</v>
      </c>
      <c r="AK15" s="200" t="str">
        <f>IF(Obstacle!$AA15="","",IFERROR(AH15&amp;" ( "&amp;INT(AJ15)&amp;" )",AH15))</f>
        <v/>
      </c>
      <c r="AL15" s="127" t="str">
        <f>IF(OR(LEFT('Set UP'!F15)&lt;&gt;"F",AND(I15="",M15="",Q15="",U15="",Y15="",AC15="",AG15="",AK15="")),"",(I$3*H15+M$3*L15+AC$3*AB15+Q$3*P15+U$3*T15+Y$3*X15+AG$3*AF15+AK$3*AJ15))</f>
        <v/>
      </c>
      <c r="AM15" s="95" t="str">
        <f t="shared" si="0"/>
        <v/>
      </c>
      <c r="AQ15" s="95" t="str">
        <f t="shared" si="1"/>
        <v/>
      </c>
    </row>
    <row r="16" spans="2:43" x14ac:dyDescent="0.2">
      <c r="B16" s="106">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124" t="str">
        <f>IF('Wet Incident'!$JW30="","",'Wet Incident'!$JW30)</f>
        <v/>
      </c>
      <c r="G16" s="124" t="str">
        <f>IF('Wet Incident'!$JW30="","",'Wet Incident'!$JZ30)</f>
        <v/>
      </c>
      <c r="H16" s="124">
        <f>IF(G16="",0,(G16-F$4)*H$4+'Set UP'!$R$15)</f>
        <v>0</v>
      </c>
      <c r="I16" s="200" t="str">
        <f>IF('Wet Incident'!$JW30="","",IFERROR(F16&amp;" ( "&amp;INT(H16)&amp;" )",F16))</f>
        <v/>
      </c>
      <c r="J16" s="124" t="str">
        <f>IF('Dry Incident'!$JW30="","",'Dry Incident'!$JW30)</f>
        <v/>
      </c>
      <c r="K16" s="124" t="str">
        <f>IF('Dry Incident'!$JW30="","",'Dry Incident'!$JZ30)</f>
        <v/>
      </c>
      <c r="L16" s="124">
        <f>IF(K16="",0,(K16-J$4)*L$4+'Set UP'!$R$15)</f>
        <v>0</v>
      </c>
      <c r="M16" s="200" t="str">
        <f>IF('Dry Incident'!$JW30="","",IFERROR(J16&amp;" ( "&amp;INT(L16)&amp;" )",J16))</f>
        <v/>
      </c>
      <c r="N16" s="124" t="str">
        <f>IF('Extra Incident'!$JW30="","",'Extra Incident'!$JW30)</f>
        <v/>
      </c>
      <c r="O16" s="124" t="str">
        <f>IF('Extra Incident'!$JW30="","",'Extra Incident'!$JZ30)</f>
        <v/>
      </c>
      <c r="P16" s="124">
        <f>IF(O16="",0,(O16-N$4)*P$4+'Set UP'!$R$15)</f>
        <v>0</v>
      </c>
      <c r="Q16" s="200" t="str">
        <f>IF('Extra Incident'!$JW30="","",IFERROR(N16&amp;" ( "&amp;INT(O16)&amp;" )",N16))</f>
        <v/>
      </c>
      <c r="R16" s="124" t="str">
        <f>IF(RopeThrow!$AH16="","",RopeThrow!$AH16)</f>
        <v/>
      </c>
      <c r="S16" s="124" t="str">
        <f>IF(RopeThrow!$AH16="","",RopeThrow!$AN16)</f>
        <v/>
      </c>
      <c r="T16" s="124">
        <f>IF(S16="",0,(S16-R$4)*T$4+'Set UP'!$R$15)</f>
        <v>0</v>
      </c>
      <c r="U16" s="200" t="str">
        <f>IF(RopeThrow!$AH16="","",IFERROR(R16&amp;" ( "&amp;INT(T16)&amp;" )",R16))</f>
        <v/>
      </c>
      <c r="V16" s="124" t="str">
        <f>IF('Swim&amp;Tow'!$AH16="","",'Swim&amp;Tow'!$AH16)</f>
        <v/>
      </c>
      <c r="W16" s="124" t="str">
        <f>IF('Swim&amp;Tow'!$AH16="","",'Swim&amp;Tow'!$AK16)</f>
        <v/>
      </c>
      <c r="X16" s="124">
        <f>IF(W16="",0,(W16-V$4)*X$4+'Set UP'!$R$15)</f>
        <v>0</v>
      </c>
      <c r="Y16" s="200" t="str">
        <f>IF('Swim&amp;Tow'!$AH16="","",IFERROR(V16&amp;" ( "&amp;INT(X16)&amp;" )",V16))</f>
        <v/>
      </c>
      <c r="Z16" s="124" t="str">
        <f>IF(Medley!AA16="","",Medley!$AA16)</f>
        <v/>
      </c>
      <c r="AA16" s="124" t="str">
        <f>IF(Medley!AA16="","",Medley!$AD16)</f>
        <v/>
      </c>
      <c r="AB16" s="124">
        <f>IF(AA16="",0,(AA16-Z$4)*AB$4+'Set UP'!$R$15)</f>
        <v>0</v>
      </c>
      <c r="AC16" s="200" t="str">
        <f>IF(Medley!$AA16="","",IFERROR(Z16&amp;" ( "&amp;INT(AB16)&amp;" )",Z16))</f>
        <v/>
      </c>
      <c r="AD16" s="124" t="str">
        <f>IF('Manikin Carry'!AA16="","",'Manikin Carry'!$AA16)</f>
        <v/>
      </c>
      <c r="AE16" s="124" t="str">
        <f>IF('Manikin Carry'!AA16="","",'Manikin Carry'!$AD16)</f>
        <v/>
      </c>
      <c r="AF16" s="124">
        <f>IF(AE16="",0,(AE16-AD$4)*AF$4+'Set UP'!$R$15)</f>
        <v>0</v>
      </c>
      <c r="AG16" s="200" t="str">
        <f>IF('Manikin Carry'!$AA16="","",IFERROR(AD16&amp;" ( "&amp;INT(AF16)&amp;" )",AD16))</f>
        <v/>
      </c>
      <c r="AH16" s="124" t="str">
        <f>IF(Obstacle!AA16="","",Obstacle!$AA16)</f>
        <v/>
      </c>
      <c r="AI16" s="124" t="str">
        <f>IF(Obstacle!AA16="","",Obstacle!$AD16)</f>
        <v/>
      </c>
      <c r="AJ16" s="124">
        <f>IF(AI16="",0,(AI16-AH$4)*AJ$4+'Set UP'!$R$15)</f>
        <v>0</v>
      </c>
      <c r="AK16" s="200" t="str">
        <f>IF(Obstacle!$AA16="","",IFERROR(AH16&amp;" ( "&amp;INT(AJ16)&amp;" )",AH16))</f>
        <v/>
      </c>
      <c r="AL16" s="127" t="str">
        <f>IF(OR(LEFT('Set UP'!F16)&lt;&gt;"F",AND(I16="",M16="",Q16="",U16="",Y16="",AC16="",AG16="",AK16="")),"",(I$3*H16+M$3*L16+AC$3*AB16+Q$3*P16+U$3*T16+Y$3*X16+AG$3*AF16+AK$3*AJ16))</f>
        <v/>
      </c>
      <c r="AM16" s="95" t="str">
        <f t="shared" si="0"/>
        <v/>
      </c>
      <c r="AQ16" s="95" t="str">
        <f t="shared" si="1"/>
        <v/>
      </c>
    </row>
    <row r="17" spans="2:43" x14ac:dyDescent="0.2">
      <c r="B17" s="106">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124" t="str">
        <f>IF('Wet Incident'!$JW31="","",'Wet Incident'!$JW31)</f>
        <v/>
      </c>
      <c r="G17" s="124" t="str">
        <f>IF('Wet Incident'!$JW31="","",'Wet Incident'!$JZ31)</f>
        <v/>
      </c>
      <c r="H17" s="124">
        <f>IF(G17="",0,(G17-F$4)*H$4+'Set UP'!$R$15)</f>
        <v>0</v>
      </c>
      <c r="I17" s="200" t="str">
        <f>IF('Wet Incident'!$JW31="","",IFERROR(F17&amp;" ( "&amp;INT(H17)&amp;" )",F17))</f>
        <v/>
      </c>
      <c r="J17" s="124" t="str">
        <f>IF('Dry Incident'!$JW31="","",'Dry Incident'!$JW31)</f>
        <v/>
      </c>
      <c r="K17" s="124" t="str">
        <f>IF('Dry Incident'!$JW31="","",'Dry Incident'!$JZ31)</f>
        <v/>
      </c>
      <c r="L17" s="124">
        <f>IF(K17="",0,(K17-J$4)*L$4+'Set UP'!$R$15)</f>
        <v>0</v>
      </c>
      <c r="M17" s="200" t="str">
        <f>IF('Dry Incident'!$JW31="","",IFERROR(J17&amp;" ( "&amp;INT(L17)&amp;" )",J17))</f>
        <v/>
      </c>
      <c r="N17" s="124" t="str">
        <f>IF('Extra Incident'!$JW31="","",'Extra Incident'!$JW31)</f>
        <v/>
      </c>
      <c r="O17" s="124" t="str">
        <f>IF('Extra Incident'!$JW31="","",'Extra Incident'!$JZ31)</f>
        <v/>
      </c>
      <c r="P17" s="124">
        <f>IF(O17="",0,(O17-N$4)*P$4+'Set UP'!$R$15)</f>
        <v>0</v>
      </c>
      <c r="Q17" s="200" t="str">
        <f>IF('Extra Incident'!$JW31="","",IFERROR(N17&amp;" ( "&amp;INT(O17)&amp;" )",N17))</f>
        <v/>
      </c>
      <c r="R17" s="124" t="str">
        <f>IF(RopeThrow!$AH17="","",RopeThrow!$AH17)</f>
        <v/>
      </c>
      <c r="S17" s="124" t="str">
        <f>IF(RopeThrow!$AH17="","",RopeThrow!$AN17)</f>
        <v/>
      </c>
      <c r="T17" s="124">
        <f>IF(S17="",0,(S17-R$4)*T$4+'Set UP'!$R$15)</f>
        <v>0</v>
      </c>
      <c r="U17" s="200" t="str">
        <f>IF(RopeThrow!$AH17="","",IFERROR(R17&amp;" ( "&amp;INT(T17)&amp;" )",R17))</f>
        <v/>
      </c>
      <c r="V17" s="124" t="str">
        <f>IF('Swim&amp;Tow'!$AH17="","",'Swim&amp;Tow'!$AH17)</f>
        <v/>
      </c>
      <c r="W17" s="124" t="str">
        <f>IF('Swim&amp;Tow'!$AH17="","",'Swim&amp;Tow'!$AK17)</f>
        <v/>
      </c>
      <c r="X17" s="124">
        <f>IF(W17="",0,(W17-V$4)*X$4+'Set UP'!$R$15)</f>
        <v>0</v>
      </c>
      <c r="Y17" s="200" t="str">
        <f>IF('Swim&amp;Tow'!$AH17="","",IFERROR(V17&amp;" ( "&amp;INT(X17)&amp;" )",V17))</f>
        <v/>
      </c>
      <c r="Z17" s="124" t="str">
        <f>IF(Medley!AA17="","",Medley!$AA17)</f>
        <v/>
      </c>
      <c r="AA17" s="124" t="str">
        <f>IF(Medley!AA17="","",Medley!$AD17)</f>
        <v/>
      </c>
      <c r="AB17" s="124">
        <f>IF(AA17="",0,(AA17-Z$4)*AB$4+'Set UP'!$R$15)</f>
        <v>0</v>
      </c>
      <c r="AC17" s="200" t="str">
        <f>IF(Medley!$AA17="","",IFERROR(Z17&amp;" ( "&amp;INT(AB17)&amp;" )",Z17))</f>
        <v/>
      </c>
      <c r="AD17" s="124" t="str">
        <f>IF('Manikin Carry'!AA17="","",'Manikin Carry'!$AA17)</f>
        <v/>
      </c>
      <c r="AE17" s="124" t="str">
        <f>IF('Manikin Carry'!AA17="","",'Manikin Carry'!$AD17)</f>
        <v/>
      </c>
      <c r="AF17" s="124">
        <f>IF(AE17="",0,(AE17-AD$4)*AF$4+'Set UP'!$R$15)</f>
        <v>0</v>
      </c>
      <c r="AG17" s="200" t="str">
        <f>IF('Manikin Carry'!$AA17="","",IFERROR(AD17&amp;" ( "&amp;INT(AF17)&amp;" )",AD17))</f>
        <v/>
      </c>
      <c r="AH17" s="124" t="str">
        <f>IF(Obstacle!AA17="","",Obstacle!$AA17)</f>
        <v/>
      </c>
      <c r="AI17" s="124" t="str">
        <f>IF(Obstacle!AA17="","",Obstacle!$AD17)</f>
        <v/>
      </c>
      <c r="AJ17" s="124">
        <f>IF(AI17="",0,(AI17-AH$4)*AJ$4+'Set UP'!$R$15)</f>
        <v>0</v>
      </c>
      <c r="AK17" s="200" t="str">
        <f>IF(Obstacle!$AA17="","",IFERROR(AH17&amp;" ( "&amp;INT(AJ17)&amp;" )",AH17))</f>
        <v/>
      </c>
      <c r="AL17" s="127" t="str">
        <f>IF(OR(LEFT('Set UP'!F17)&lt;&gt;"F",AND(I17="",M17="",Q17="",U17="",Y17="",AC17="",AG17="",AK17="")),"",(I$3*H17+M$3*L17+AC$3*AB17+Q$3*P17+U$3*T17+Y$3*X17+AG$3*AF17+AK$3*AJ17))</f>
        <v/>
      </c>
      <c r="AM17" s="95" t="str">
        <f t="shared" si="0"/>
        <v/>
      </c>
      <c r="AQ17" s="95" t="str">
        <f t="shared" si="1"/>
        <v/>
      </c>
    </row>
    <row r="18" spans="2:43" x14ac:dyDescent="0.2">
      <c r="B18" s="106">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124" t="str">
        <f>IF('Wet Incident'!$JW32="","",'Wet Incident'!$JW32)</f>
        <v/>
      </c>
      <c r="G18" s="124" t="str">
        <f>IF('Wet Incident'!$JW32="","",'Wet Incident'!$JZ32)</f>
        <v/>
      </c>
      <c r="H18" s="124">
        <f>IF(G18="",0,(G18-F$4)*H$4+'Set UP'!$R$15)</f>
        <v>0</v>
      </c>
      <c r="I18" s="200" t="str">
        <f>IF('Wet Incident'!$JW32="","",IFERROR(F18&amp;" ( "&amp;INT(H18)&amp;" )",F18))</f>
        <v/>
      </c>
      <c r="J18" s="124" t="str">
        <f>IF('Dry Incident'!$JW32="","",'Dry Incident'!$JW32)</f>
        <v/>
      </c>
      <c r="K18" s="124" t="str">
        <f>IF('Dry Incident'!$JW32="","",'Dry Incident'!$JZ32)</f>
        <v/>
      </c>
      <c r="L18" s="124">
        <f>IF(K18="",0,(K18-J$4)*L$4+'Set UP'!$R$15)</f>
        <v>0</v>
      </c>
      <c r="M18" s="200" t="str">
        <f>IF('Dry Incident'!$JW32="","",IFERROR(J18&amp;" ( "&amp;INT(L18)&amp;" )",J18))</f>
        <v/>
      </c>
      <c r="N18" s="124" t="str">
        <f>IF('Extra Incident'!$JW32="","",'Extra Incident'!$JW32)</f>
        <v/>
      </c>
      <c r="O18" s="124" t="str">
        <f>IF('Extra Incident'!$JW32="","",'Extra Incident'!$JZ32)</f>
        <v/>
      </c>
      <c r="P18" s="124">
        <f>IF(O18="",0,(O18-N$4)*P$4+'Set UP'!$R$15)</f>
        <v>0</v>
      </c>
      <c r="Q18" s="200" t="str">
        <f>IF('Extra Incident'!$JW32="","",IFERROR(N18&amp;" ( "&amp;INT(O18)&amp;" )",N18))</f>
        <v/>
      </c>
      <c r="R18" s="124" t="str">
        <f>IF(RopeThrow!$AH18="","",RopeThrow!$AH18)</f>
        <v/>
      </c>
      <c r="S18" s="124" t="str">
        <f>IF(RopeThrow!$AH18="","",RopeThrow!$AN18)</f>
        <v/>
      </c>
      <c r="T18" s="124">
        <f>IF(S18="",0,(S18-R$4)*T$4+'Set UP'!$R$15)</f>
        <v>0</v>
      </c>
      <c r="U18" s="200" t="str">
        <f>IF(RopeThrow!$AH18="","",IFERROR(R18&amp;" ( "&amp;INT(T18)&amp;" )",R18))</f>
        <v/>
      </c>
      <c r="V18" s="124" t="str">
        <f>IF('Swim&amp;Tow'!$AH18="","",'Swim&amp;Tow'!$AH18)</f>
        <v/>
      </c>
      <c r="W18" s="124" t="str">
        <f>IF('Swim&amp;Tow'!$AH18="","",'Swim&amp;Tow'!$AK18)</f>
        <v/>
      </c>
      <c r="X18" s="124">
        <f>IF(W18="",0,(W18-V$4)*X$4+'Set UP'!$R$15)</f>
        <v>0</v>
      </c>
      <c r="Y18" s="200" t="str">
        <f>IF('Swim&amp;Tow'!$AH18="","",IFERROR(V18&amp;" ( "&amp;INT(X18)&amp;" )",V18))</f>
        <v/>
      </c>
      <c r="Z18" s="124" t="str">
        <f>IF(Medley!AA18="","",Medley!$AA18)</f>
        <v/>
      </c>
      <c r="AA18" s="124" t="str">
        <f>IF(Medley!AA18="","",Medley!$AD18)</f>
        <v/>
      </c>
      <c r="AB18" s="124">
        <f>IF(AA18="",0,(AA18-Z$4)*AB$4+'Set UP'!$R$15)</f>
        <v>0</v>
      </c>
      <c r="AC18" s="200" t="str">
        <f>IF(Medley!$AA18="","",IFERROR(Z18&amp;" ( "&amp;INT(AB18)&amp;" )",Z18))</f>
        <v/>
      </c>
      <c r="AD18" s="124" t="str">
        <f>IF('Manikin Carry'!AA18="","",'Manikin Carry'!$AA18)</f>
        <v/>
      </c>
      <c r="AE18" s="124" t="str">
        <f>IF('Manikin Carry'!AA18="","",'Manikin Carry'!$AD18)</f>
        <v/>
      </c>
      <c r="AF18" s="124">
        <f>IF(AE18="",0,(AE18-AD$4)*AF$4+'Set UP'!$R$15)</f>
        <v>0</v>
      </c>
      <c r="AG18" s="200" t="str">
        <f>IF('Manikin Carry'!$AA18="","",IFERROR(AD18&amp;" ( "&amp;INT(AF18)&amp;" )",AD18))</f>
        <v/>
      </c>
      <c r="AH18" s="124" t="str">
        <f>IF(Obstacle!AA18="","",Obstacle!$AA18)</f>
        <v/>
      </c>
      <c r="AI18" s="124" t="str">
        <f>IF(Obstacle!AA18="","",Obstacle!$AD18)</f>
        <v/>
      </c>
      <c r="AJ18" s="124">
        <f>IF(AI18="",0,(AI18-AH$4)*AJ$4+'Set UP'!$R$15)</f>
        <v>0</v>
      </c>
      <c r="AK18" s="200" t="str">
        <f>IF(Obstacle!$AA18="","",IFERROR(AH18&amp;" ( "&amp;INT(AJ18)&amp;" )",AH18))</f>
        <v/>
      </c>
      <c r="AL18" s="127" t="str">
        <f>IF(OR(LEFT('Set UP'!F18)&lt;&gt;"F",AND(I18="",M18="",Q18="",U18="",Y18="",AC18="",AG18="",AK18="")),"",(I$3*H18+M$3*L18+AC$3*AB18+Q$3*P18+U$3*T18+Y$3*X18+AG$3*AF18+AK$3*AJ18))</f>
        <v/>
      </c>
      <c r="AM18" s="95" t="str">
        <f t="shared" si="0"/>
        <v/>
      </c>
      <c r="AQ18" s="95" t="str">
        <f t="shared" si="1"/>
        <v/>
      </c>
    </row>
    <row r="19" spans="2:43" x14ac:dyDescent="0.2">
      <c r="B19" s="106">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124" t="str">
        <f>IF('Wet Incident'!$JW33="","",'Wet Incident'!$JW33)</f>
        <v/>
      </c>
      <c r="G19" s="124" t="str">
        <f>IF('Wet Incident'!$JW33="","",'Wet Incident'!$JZ33)</f>
        <v/>
      </c>
      <c r="H19" s="124">
        <f>IF(G19="",0,(G19-F$4)*H$4+'Set UP'!$R$15)</f>
        <v>0</v>
      </c>
      <c r="I19" s="200" t="str">
        <f>IF('Wet Incident'!$JW33="","",IFERROR(F19&amp;" ( "&amp;INT(H19)&amp;" )",F19))</f>
        <v/>
      </c>
      <c r="J19" s="124" t="str">
        <f>IF('Dry Incident'!$JW33="","",'Dry Incident'!$JW33)</f>
        <v/>
      </c>
      <c r="K19" s="124" t="str">
        <f>IF('Dry Incident'!$JW33="","",'Dry Incident'!$JZ33)</f>
        <v/>
      </c>
      <c r="L19" s="124">
        <f>IF(K19="",0,(K19-J$4)*L$4+'Set UP'!$R$15)</f>
        <v>0</v>
      </c>
      <c r="M19" s="200" t="str">
        <f>IF('Dry Incident'!$JW33="","",IFERROR(J19&amp;" ( "&amp;INT(L19)&amp;" )",J19))</f>
        <v/>
      </c>
      <c r="N19" s="124" t="str">
        <f>IF('Extra Incident'!$JW33="","",'Extra Incident'!$JW33)</f>
        <v/>
      </c>
      <c r="O19" s="124" t="str">
        <f>IF('Extra Incident'!$JW33="","",'Extra Incident'!$JZ33)</f>
        <v/>
      </c>
      <c r="P19" s="124">
        <f>IF(O19="",0,(O19-N$4)*P$4+'Set UP'!$R$15)</f>
        <v>0</v>
      </c>
      <c r="Q19" s="200" t="str">
        <f>IF('Extra Incident'!$JW33="","",IFERROR(N19&amp;" ( "&amp;INT(O19)&amp;" )",N19))</f>
        <v/>
      </c>
      <c r="R19" s="124" t="str">
        <f>IF(RopeThrow!$AH19="","",RopeThrow!$AH19)</f>
        <v/>
      </c>
      <c r="S19" s="124" t="str">
        <f>IF(RopeThrow!$AH19="","",RopeThrow!$AN19)</f>
        <v/>
      </c>
      <c r="T19" s="124">
        <f>IF(S19="",0,(S19-R$4)*T$4+'Set UP'!$R$15)</f>
        <v>0</v>
      </c>
      <c r="U19" s="200" t="str">
        <f>IF(RopeThrow!$AH19="","",IFERROR(R19&amp;" ( "&amp;INT(T19)&amp;" )",R19))</f>
        <v/>
      </c>
      <c r="V19" s="124" t="str">
        <f>IF('Swim&amp;Tow'!$AH19="","",'Swim&amp;Tow'!$AH19)</f>
        <v/>
      </c>
      <c r="W19" s="124" t="str">
        <f>IF('Swim&amp;Tow'!$AH19="","",'Swim&amp;Tow'!$AK19)</f>
        <v/>
      </c>
      <c r="X19" s="124">
        <f>IF(W19="",0,(W19-V$4)*X$4+'Set UP'!$R$15)</f>
        <v>0</v>
      </c>
      <c r="Y19" s="200" t="str">
        <f>IF('Swim&amp;Tow'!$AH19="","",IFERROR(V19&amp;" ( "&amp;INT(X19)&amp;" )",V19))</f>
        <v/>
      </c>
      <c r="Z19" s="124" t="str">
        <f>IF(Medley!AA19="","",Medley!$AA19)</f>
        <v/>
      </c>
      <c r="AA19" s="124" t="str">
        <f>IF(Medley!AA19="","",Medley!$AD19)</f>
        <v/>
      </c>
      <c r="AB19" s="124">
        <f>IF(AA19="",0,(AA19-Z$4)*AB$4+'Set UP'!$R$15)</f>
        <v>0</v>
      </c>
      <c r="AC19" s="200" t="str">
        <f>IF(Medley!$AA19="","",IFERROR(Z19&amp;" ( "&amp;INT(AB19)&amp;" )",Z19))</f>
        <v/>
      </c>
      <c r="AD19" s="124" t="str">
        <f>IF('Manikin Carry'!AA19="","",'Manikin Carry'!$AA19)</f>
        <v/>
      </c>
      <c r="AE19" s="124" t="str">
        <f>IF('Manikin Carry'!AA19="","",'Manikin Carry'!$AD19)</f>
        <v/>
      </c>
      <c r="AF19" s="124">
        <f>IF(AE19="",0,(AE19-AD$4)*AF$4+'Set UP'!$R$15)</f>
        <v>0</v>
      </c>
      <c r="AG19" s="200" t="str">
        <f>IF('Manikin Carry'!$AA19="","",IFERROR(AD19&amp;" ( "&amp;INT(AF19)&amp;" )",AD19))</f>
        <v/>
      </c>
      <c r="AH19" s="124" t="str">
        <f>IF(Obstacle!AA19="","",Obstacle!$AA19)</f>
        <v/>
      </c>
      <c r="AI19" s="124" t="str">
        <f>IF(Obstacle!AA19="","",Obstacle!$AD19)</f>
        <v/>
      </c>
      <c r="AJ19" s="124">
        <f>IF(AI19="",0,(AI19-AH$4)*AJ$4+'Set UP'!$R$15)</f>
        <v>0</v>
      </c>
      <c r="AK19" s="200" t="str">
        <f>IF(Obstacle!$AA19="","",IFERROR(AH19&amp;" ( "&amp;INT(AJ19)&amp;" )",AH19))</f>
        <v/>
      </c>
      <c r="AL19" s="127" t="str">
        <f>IF(OR(LEFT('Set UP'!F19)&lt;&gt;"F",AND(I19="",M19="",Q19="",U19="",Y19="",AC19="",AG19="",AK19="")),"",(I$3*H19+M$3*L19+AC$3*AB19+Q$3*P19+U$3*T19+Y$3*X19+AG$3*AF19+AK$3*AJ19))</f>
        <v/>
      </c>
      <c r="AM19" s="95" t="str">
        <f t="shared" si="0"/>
        <v/>
      </c>
      <c r="AQ19" s="95" t="str">
        <f t="shared" si="1"/>
        <v/>
      </c>
    </row>
    <row r="20" spans="2:43" x14ac:dyDescent="0.2">
      <c r="B20" s="106">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124" t="str">
        <f>IF('Wet Incident'!$JW34="","",'Wet Incident'!$JW34)</f>
        <v/>
      </c>
      <c r="G20" s="124" t="str">
        <f>IF('Wet Incident'!$JW34="","",'Wet Incident'!$JZ34)</f>
        <v/>
      </c>
      <c r="H20" s="124">
        <f>IF(G20="",0,(G20-F$4)*H$4+'Set UP'!$R$15)</f>
        <v>0</v>
      </c>
      <c r="I20" s="200" t="str">
        <f>IF('Wet Incident'!$JW34="","",IFERROR(F20&amp;" ( "&amp;INT(H20)&amp;" )",F20))</f>
        <v/>
      </c>
      <c r="J20" s="124" t="str">
        <f>IF('Dry Incident'!$JW34="","",'Dry Incident'!$JW34)</f>
        <v/>
      </c>
      <c r="K20" s="124" t="str">
        <f>IF('Dry Incident'!$JW34="","",'Dry Incident'!$JZ34)</f>
        <v/>
      </c>
      <c r="L20" s="124">
        <f>IF(K20="",0,(K20-J$4)*L$4+'Set UP'!$R$15)</f>
        <v>0</v>
      </c>
      <c r="M20" s="200" t="str">
        <f>IF('Dry Incident'!$JW34="","",IFERROR(J20&amp;" ( "&amp;INT(L20)&amp;" )",J20))</f>
        <v/>
      </c>
      <c r="N20" s="124" t="str">
        <f>IF('Extra Incident'!$JW34="","",'Extra Incident'!$JW34)</f>
        <v/>
      </c>
      <c r="O20" s="124" t="str">
        <f>IF('Extra Incident'!$JW34="","",'Extra Incident'!$JZ34)</f>
        <v/>
      </c>
      <c r="P20" s="124">
        <f>IF(O20="",0,(O20-N$4)*P$4+'Set UP'!$R$15)</f>
        <v>0</v>
      </c>
      <c r="Q20" s="200" t="str">
        <f>IF('Extra Incident'!$JW34="","",IFERROR(N20&amp;" ( "&amp;INT(O20)&amp;" )",N20))</f>
        <v/>
      </c>
      <c r="R20" s="124" t="str">
        <f>IF(RopeThrow!$AH20="","",RopeThrow!$AH20)</f>
        <v/>
      </c>
      <c r="S20" s="124" t="str">
        <f>IF(RopeThrow!$AH20="","",RopeThrow!$AN20)</f>
        <v/>
      </c>
      <c r="T20" s="124">
        <f>IF(S20="",0,(S20-R$4)*T$4+'Set UP'!$R$15)</f>
        <v>0</v>
      </c>
      <c r="U20" s="200" t="str">
        <f>IF(RopeThrow!$AH20="","",IFERROR(R20&amp;" ( "&amp;INT(T20)&amp;" )",R20))</f>
        <v/>
      </c>
      <c r="V20" s="124" t="str">
        <f>IF('Swim&amp;Tow'!$AH20="","",'Swim&amp;Tow'!$AH20)</f>
        <v/>
      </c>
      <c r="W20" s="124" t="str">
        <f>IF('Swim&amp;Tow'!$AH20="","",'Swim&amp;Tow'!$AK20)</f>
        <v/>
      </c>
      <c r="X20" s="124">
        <f>IF(W20="",0,(W20-V$4)*X$4+'Set UP'!$R$15)</f>
        <v>0</v>
      </c>
      <c r="Y20" s="200" t="str">
        <f>IF('Swim&amp;Tow'!$AH20="","",IFERROR(V20&amp;" ( "&amp;INT(X20)&amp;" )",V20))</f>
        <v/>
      </c>
      <c r="Z20" s="124" t="str">
        <f>IF(Medley!AA20="","",Medley!$AA20)</f>
        <v/>
      </c>
      <c r="AA20" s="124" t="str">
        <f>IF(Medley!AA20="","",Medley!$AD20)</f>
        <v/>
      </c>
      <c r="AB20" s="124">
        <f>IF(AA20="",0,(AA20-Z$4)*AB$4+'Set UP'!$R$15)</f>
        <v>0</v>
      </c>
      <c r="AC20" s="200" t="str">
        <f>IF(Medley!$AA20="","",IFERROR(Z20&amp;" ( "&amp;INT(AB20)&amp;" )",Z20))</f>
        <v/>
      </c>
      <c r="AD20" s="124" t="str">
        <f>IF('Manikin Carry'!AA20="","",'Manikin Carry'!$AA20)</f>
        <v/>
      </c>
      <c r="AE20" s="124" t="str">
        <f>IF('Manikin Carry'!AA20="","",'Manikin Carry'!$AD20)</f>
        <v/>
      </c>
      <c r="AF20" s="124">
        <f>IF(AE20="",0,(AE20-AD$4)*AF$4+'Set UP'!$R$15)</f>
        <v>0</v>
      </c>
      <c r="AG20" s="200" t="str">
        <f>IF('Manikin Carry'!$AA20="","",IFERROR(AD20&amp;" ( "&amp;INT(AF20)&amp;" )",AD20))</f>
        <v/>
      </c>
      <c r="AH20" s="124" t="str">
        <f>IF(Obstacle!AA20="","",Obstacle!$AA20)</f>
        <v/>
      </c>
      <c r="AI20" s="124" t="str">
        <f>IF(Obstacle!AA20="","",Obstacle!$AD20)</f>
        <v/>
      </c>
      <c r="AJ20" s="124">
        <f>IF(AI20="",0,(AI20-AH$4)*AJ$4+'Set UP'!$R$15)</f>
        <v>0</v>
      </c>
      <c r="AK20" s="200" t="str">
        <f>IF(Obstacle!$AA20="","",IFERROR(AH20&amp;" ( "&amp;INT(AJ20)&amp;" )",AH20))</f>
        <v/>
      </c>
      <c r="AL20" s="127" t="str">
        <f>IF(OR(LEFT('Set UP'!F20)&lt;&gt;"F",AND(I20="",M20="",Q20="",U20="",Y20="",AC20="",AG20="",AK20="")),"",(I$3*H20+M$3*L20+AC$3*AB20+Q$3*P20+U$3*T20+Y$3*X20+AG$3*AF20+AK$3*AJ20))</f>
        <v/>
      </c>
      <c r="AM20" s="95" t="str">
        <f t="shared" si="0"/>
        <v/>
      </c>
      <c r="AQ20" s="95" t="str">
        <f t="shared" si="1"/>
        <v/>
      </c>
    </row>
    <row r="21" spans="2:43" x14ac:dyDescent="0.2">
      <c r="B21" s="106">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124" t="str">
        <f>IF('Wet Incident'!$JW35="","",'Wet Incident'!$JW35)</f>
        <v/>
      </c>
      <c r="G21" s="124" t="str">
        <f>IF('Wet Incident'!$JW35="","",'Wet Incident'!$JZ35)</f>
        <v/>
      </c>
      <c r="H21" s="124">
        <f>IF(G21="",0,(G21-F$4)*H$4+'Set UP'!$R$15)</f>
        <v>0</v>
      </c>
      <c r="I21" s="200" t="str">
        <f>IF('Wet Incident'!$JW35="","",IFERROR(F21&amp;" ( "&amp;INT(H21)&amp;" )",F21))</f>
        <v/>
      </c>
      <c r="J21" s="124" t="str">
        <f>IF('Dry Incident'!$JW35="","",'Dry Incident'!$JW35)</f>
        <v/>
      </c>
      <c r="K21" s="124" t="str">
        <f>IF('Dry Incident'!$JW35="","",'Dry Incident'!$JZ35)</f>
        <v/>
      </c>
      <c r="L21" s="124">
        <f>IF(K21="",0,(K21-J$4)*L$4+'Set UP'!$R$15)</f>
        <v>0</v>
      </c>
      <c r="M21" s="200" t="str">
        <f>IF('Dry Incident'!$JW35="","",IFERROR(J21&amp;" ( "&amp;INT(L21)&amp;" )",J21))</f>
        <v/>
      </c>
      <c r="N21" s="124" t="str">
        <f>IF('Extra Incident'!$JW35="","",'Extra Incident'!$JW35)</f>
        <v/>
      </c>
      <c r="O21" s="124" t="str">
        <f>IF('Extra Incident'!$JW35="","",'Extra Incident'!$JZ35)</f>
        <v/>
      </c>
      <c r="P21" s="124">
        <f>IF(O21="",0,(O21-N$4)*P$4+'Set UP'!$R$15)</f>
        <v>0</v>
      </c>
      <c r="Q21" s="200" t="str">
        <f>IF('Extra Incident'!$JW35="","",IFERROR(N21&amp;" ( "&amp;INT(O21)&amp;" )",N21))</f>
        <v/>
      </c>
      <c r="R21" s="124" t="str">
        <f>IF(RopeThrow!$AH21="","",RopeThrow!$AH21)</f>
        <v/>
      </c>
      <c r="S21" s="124" t="str">
        <f>IF(RopeThrow!$AH21="","",RopeThrow!$AN21)</f>
        <v/>
      </c>
      <c r="T21" s="124">
        <f>IF(S21="",0,(S21-R$4)*T$4+'Set UP'!$R$15)</f>
        <v>0</v>
      </c>
      <c r="U21" s="200" t="str">
        <f>IF(RopeThrow!$AH21="","",IFERROR(R21&amp;" ( "&amp;INT(T21)&amp;" )",R21))</f>
        <v/>
      </c>
      <c r="V21" s="124" t="str">
        <f>IF('Swim&amp;Tow'!$AH21="","",'Swim&amp;Tow'!$AH21)</f>
        <v/>
      </c>
      <c r="W21" s="124" t="str">
        <f>IF('Swim&amp;Tow'!$AH21="","",'Swim&amp;Tow'!$AK21)</f>
        <v/>
      </c>
      <c r="X21" s="124">
        <f>IF(W21="",0,(W21-V$4)*X$4+'Set UP'!$R$15)</f>
        <v>0</v>
      </c>
      <c r="Y21" s="200" t="str">
        <f>IF('Swim&amp;Tow'!$AH21="","",IFERROR(V21&amp;" ( "&amp;INT(X21)&amp;" )",V21))</f>
        <v/>
      </c>
      <c r="Z21" s="124" t="str">
        <f>IF(Medley!AA21="","",Medley!$AA21)</f>
        <v/>
      </c>
      <c r="AA21" s="124" t="str">
        <f>IF(Medley!AA21="","",Medley!$AD21)</f>
        <v/>
      </c>
      <c r="AB21" s="124">
        <f>IF(AA21="",0,(AA21-Z$4)*AB$4+'Set UP'!$R$15)</f>
        <v>0</v>
      </c>
      <c r="AC21" s="200" t="str">
        <f>IF(Medley!$AA21="","",IFERROR(Z21&amp;" ( "&amp;INT(AB21)&amp;" )",Z21))</f>
        <v/>
      </c>
      <c r="AD21" s="124" t="str">
        <f>IF('Manikin Carry'!AA21="","",'Manikin Carry'!$AA21)</f>
        <v/>
      </c>
      <c r="AE21" s="124" t="str">
        <f>IF('Manikin Carry'!AA21="","",'Manikin Carry'!$AD21)</f>
        <v/>
      </c>
      <c r="AF21" s="124">
        <f>IF(AE21="",0,(AE21-AD$4)*AF$4+'Set UP'!$R$15)</f>
        <v>0</v>
      </c>
      <c r="AG21" s="200" t="str">
        <f>IF('Manikin Carry'!$AA21="","",IFERROR(AD21&amp;" ( "&amp;INT(AF21)&amp;" )",AD21))</f>
        <v/>
      </c>
      <c r="AH21" s="124" t="str">
        <f>IF(Obstacle!AA21="","",Obstacle!$AA21)</f>
        <v/>
      </c>
      <c r="AI21" s="124" t="str">
        <f>IF(Obstacle!AA21="","",Obstacle!$AD21)</f>
        <v/>
      </c>
      <c r="AJ21" s="124">
        <f>IF(AI21="",0,(AI21-AH$4)*AJ$4+'Set UP'!$R$15)</f>
        <v>0</v>
      </c>
      <c r="AK21" s="200" t="str">
        <f>IF(Obstacle!$AA21="","",IFERROR(AH21&amp;" ( "&amp;INT(AJ21)&amp;" )",AH21))</f>
        <v/>
      </c>
      <c r="AL21" s="127" t="str">
        <f>IF(OR(LEFT('Set UP'!F21)&lt;&gt;"F",AND(I21="",M21="",Q21="",U21="",Y21="",AC21="",AG21="",AK21="")),"",(I$3*H21+M$3*L21+AC$3*AB21+Q$3*P21+U$3*T21+Y$3*X21+AG$3*AF21+AK$3*AJ21))</f>
        <v/>
      </c>
      <c r="AM21" s="95" t="str">
        <f t="shared" si="0"/>
        <v/>
      </c>
      <c r="AQ21" s="95" t="str">
        <f t="shared" si="1"/>
        <v/>
      </c>
    </row>
    <row r="22" spans="2:43" x14ac:dyDescent="0.2">
      <c r="B22" s="106">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124" t="str">
        <f>IF('Wet Incident'!$JW36="","",'Wet Incident'!$JW36)</f>
        <v/>
      </c>
      <c r="G22" s="124" t="str">
        <f>IF('Wet Incident'!$JW36="","",'Wet Incident'!$JZ36)</f>
        <v/>
      </c>
      <c r="H22" s="124">
        <f>IF(G22="",0,(G22-F$4)*H$4+'Set UP'!$R$15)</f>
        <v>0</v>
      </c>
      <c r="I22" s="200" t="str">
        <f>IF('Wet Incident'!$JW36="","",IFERROR(F22&amp;" ( "&amp;INT(H22)&amp;" )",F22))</f>
        <v/>
      </c>
      <c r="J22" s="124" t="str">
        <f>IF('Dry Incident'!$JW36="","",'Dry Incident'!$JW36)</f>
        <v/>
      </c>
      <c r="K22" s="124" t="str">
        <f>IF('Dry Incident'!$JW36="","",'Dry Incident'!$JZ36)</f>
        <v/>
      </c>
      <c r="L22" s="124">
        <f>IF(K22="",0,(K22-J$4)*L$4+'Set UP'!$R$15)</f>
        <v>0</v>
      </c>
      <c r="M22" s="200" t="str">
        <f>IF('Dry Incident'!$JW36="","",IFERROR(J22&amp;" ( "&amp;INT(L22)&amp;" )",J22))</f>
        <v/>
      </c>
      <c r="N22" s="124" t="str">
        <f>IF('Extra Incident'!$JW36="","",'Extra Incident'!$JW36)</f>
        <v/>
      </c>
      <c r="O22" s="124" t="str">
        <f>IF('Extra Incident'!$JW36="","",'Extra Incident'!$JZ36)</f>
        <v/>
      </c>
      <c r="P22" s="124">
        <f>IF(O22="",0,(O22-N$4)*P$4+'Set UP'!$R$15)</f>
        <v>0</v>
      </c>
      <c r="Q22" s="200" t="str">
        <f>IF('Extra Incident'!$JW36="","",IFERROR(N22&amp;" ( "&amp;INT(O22)&amp;" )",N22))</f>
        <v/>
      </c>
      <c r="R22" s="124" t="str">
        <f>IF(RopeThrow!$AH22="","",RopeThrow!$AH22)</f>
        <v/>
      </c>
      <c r="S22" s="124" t="str">
        <f>IF(RopeThrow!$AH22="","",RopeThrow!$AN22)</f>
        <v/>
      </c>
      <c r="T22" s="124">
        <f>IF(S22="",0,(S22-R$4)*T$4+'Set UP'!$R$15)</f>
        <v>0</v>
      </c>
      <c r="U22" s="200" t="str">
        <f>IF(RopeThrow!$AH22="","",IFERROR(R22&amp;" ( "&amp;INT(T22)&amp;" )",R22))</f>
        <v/>
      </c>
      <c r="V22" s="124" t="str">
        <f>IF('Swim&amp;Tow'!$AH22="","",'Swim&amp;Tow'!$AH22)</f>
        <v/>
      </c>
      <c r="W22" s="124" t="str">
        <f>IF('Swim&amp;Tow'!$AH22="","",'Swim&amp;Tow'!$AK22)</f>
        <v/>
      </c>
      <c r="X22" s="124">
        <f>IF(W22="",0,(W22-V$4)*X$4+'Set UP'!$R$15)</f>
        <v>0</v>
      </c>
      <c r="Y22" s="200" t="str">
        <f>IF('Swim&amp;Tow'!$AH22="","",IFERROR(V22&amp;" ( "&amp;INT(X22)&amp;" )",V22))</f>
        <v/>
      </c>
      <c r="Z22" s="124" t="str">
        <f>IF(Medley!AA22="","",Medley!$AA22)</f>
        <v/>
      </c>
      <c r="AA22" s="124" t="str">
        <f>IF(Medley!AA22="","",Medley!$AD22)</f>
        <v/>
      </c>
      <c r="AB22" s="124">
        <f>IF(AA22="",0,(AA22-Z$4)*AB$4+'Set UP'!$R$15)</f>
        <v>0</v>
      </c>
      <c r="AC22" s="200" t="str">
        <f>IF(Medley!$AA22="","",IFERROR(Z22&amp;" ( "&amp;INT(AB22)&amp;" )",Z22))</f>
        <v/>
      </c>
      <c r="AD22" s="124" t="str">
        <f>IF('Manikin Carry'!AA22="","",'Manikin Carry'!$AA22)</f>
        <v/>
      </c>
      <c r="AE22" s="124" t="str">
        <f>IF('Manikin Carry'!AA22="","",'Manikin Carry'!$AD22)</f>
        <v/>
      </c>
      <c r="AF22" s="124">
        <f>IF(AE22="",0,(AE22-AD$4)*AF$4+'Set UP'!$R$15)</f>
        <v>0</v>
      </c>
      <c r="AG22" s="200" t="str">
        <f>IF('Manikin Carry'!$AA22="","",IFERROR(AD22&amp;" ( "&amp;INT(AF22)&amp;" )",AD22))</f>
        <v/>
      </c>
      <c r="AH22" s="124" t="str">
        <f>IF(Obstacle!AA22="","",Obstacle!$AA22)</f>
        <v/>
      </c>
      <c r="AI22" s="124" t="str">
        <f>IF(Obstacle!AA22="","",Obstacle!$AD22)</f>
        <v/>
      </c>
      <c r="AJ22" s="124">
        <f>IF(AI22="",0,(AI22-AH$4)*AJ$4+'Set UP'!$R$15)</f>
        <v>0</v>
      </c>
      <c r="AK22" s="200" t="str">
        <f>IF(Obstacle!$AA22="","",IFERROR(AH22&amp;" ( "&amp;INT(AJ22)&amp;" )",AH22))</f>
        <v/>
      </c>
      <c r="AL22" s="127" t="str">
        <f>IF(OR(LEFT('Set UP'!F22)&lt;&gt;"F",AND(I22="",M22="",Q22="",U22="",Y22="",AC22="",AG22="",AK22="")),"",(I$3*H22+M$3*L22+AC$3*AB22+Q$3*P22+U$3*T22+Y$3*X22+AG$3*AF22+AK$3*AJ22))</f>
        <v/>
      </c>
      <c r="AM22" s="95" t="str">
        <f t="shared" si="0"/>
        <v/>
      </c>
      <c r="AQ22" s="95" t="str">
        <f t="shared" si="1"/>
        <v/>
      </c>
    </row>
    <row r="23" spans="2:43" x14ac:dyDescent="0.2">
      <c r="B23" s="106">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124" t="str">
        <f>IF('Wet Incident'!$JW37="","",'Wet Incident'!$JW37)</f>
        <v/>
      </c>
      <c r="G23" s="124" t="str">
        <f>IF('Wet Incident'!$JW37="","",'Wet Incident'!$JZ37)</f>
        <v/>
      </c>
      <c r="H23" s="124">
        <f>IF(G23="",0,(G23-F$4)*H$4+'Set UP'!$R$15)</f>
        <v>0</v>
      </c>
      <c r="I23" s="200" t="str">
        <f>IF('Wet Incident'!$JW37="","",IFERROR(F23&amp;" ( "&amp;INT(H23)&amp;" )",F23))</f>
        <v/>
      </c>
      <c r="J23" s="124" t="str">
        <f>IF('Dry Incident'!$JW37="","",'Dry Incident'!$JW37)</f>
        <v/>
      </c>
      <c r="K23" s="124" t="str">
        <f>IF('Dry Incident'!$JW37="","",'Dry Incident'!$JZ37)</f>
        <v/>
      </c>
      <c r="L23" s="124">
        <f>IF(K23="",0,(K23-J$4)*L$4+'Set UP'!$R$15)</f>
        <v>0</v>
      </c>
      <c r="M23" s="200" t="str">
        <f>IF('Dry Incident'!$JW37="","",IFERROR(J23&amp;" ( "&amp;INT(L23)&amp;" )",J23))</f>
        <v/>
      </c>
      <c r="N23" s="124" t="str">
        <f>IF('Extra Incident'!$JW37="","",'Extra Incident'!$JW37)</f>
        <v/>
      </c>
      <c r="O23" s="124" t="str">
        <f>IF('Extra Incident'!$JW37="","",'Extra Incident'!$JZ37)</f>
        <v/>
      </c>
      <c r="P23" s="124">
        <f>IF(O23="",0,(O23-N$4)*P$4+'Set UP'!$R$15)</f>
        <v>0</v>
      </c>
      <c r="Q23" s="200" t="str">
        <f>IF('Extra Incident'!$JW37="","",IFERROR(N23&amp;" ( "&amp;INT(O23)&amp;" )",N23))</f>
        <v/>
      </c>
      <c r="R23" s="124" t="str">
        <f>IF(RopeThrow!$AH23="","",RopeThrow!$AH23)</f>
        <v/>
      </c>
      <c r="S23" s="124" t="str">
        <f>IF(RopeThrow!$AH23="","",RopeThrow!$AN23)</f>
        <v/>
      </c>
      <c r="T23" s="124">
        <f>IF(S23="",0,(S23-R$4)*T$4+'Set UP'!$R$15)</f>
        <v>0</v>
      </c>
      <c r="U23" s="200" t="str">
        <f>IF(RopeThrow!$AH23="","",IFERROR(R23&amp;" ( "&amp;INT(T23)&amp;" )",R23))</f>
        <v/>
      </c>
      <c r="V23" s="124" t="str">
        <f>IF('Swim&amp;Tow'!$AH23="","",'Swim&amp;Tow'!$AH23)</f>
        <v/>
      </c>
      <c r="W23" s="124" t="str">
        <f>IF('Swim&amp;Tow'!$AH23="","",'Swim&amp;Tow'!$AK23)</f>
        <v/>
      </c>
      <c r="X23" s="124">
        <f>IF(W23="",0,(W23-V$4)*X$4+'Set UP'!$R$15)</f>
        <v>0</v>
      </c>
      <c r="Y23" s="200" t="str">
        <f>IF('Swim&amp;Tow'!$AH23="","",IFERROR(V23&amp;" ( "&amp;INT(X23)&amp;" )",V23))</f>
        <v/>
      </c>
      <c r="Z23" s="124" t="str">
        <f>IF(Medley!AA23="","",Medley!$AA23)</f>
        <v/>
      </c>
      <c r="AA23" s="124" t="str">
        <f>IF(Medley!AA23="","",Medley!$AD23)</f>
        <v/>
      </c>
      <c r="AB23" s="124">
        <f>IF(AA23="",0,(AA23-Z$4)*AB$4+'Set UP'!$R$15)</f>
        <v>0</v>
      </c>
      <c r="AC23" s="200" t="str">
        <f>IF(Medley!$AA23="","",IFERROR(Z23&amp;" ( "&amp;INT(AB23)&amp;" )",Z23))</f>
        <v/>
      </c>
      <c r="AD23" s="124" t="str">
        <f>IF('Manikin Carry'!AA23="","",'Manikin Carry'!$AA23)</f>
        <v/>
      </c>
      <c r="AE23" s="124" t="str">
        <f>IF('Manikin Carry'!AA23="","",'Manikin Carry'!$AD23)</f>
        <v/>
      </c>
      <c r="AF23" s="124">
        <f>IF(AE23="",0,(AE23-AD$4)*AF$4+'Set UP'!$R$15)</f>
        <v>0</v>
      </c>
      <c r="AG23" s="200" t="str">
        <f>IF('Manikin Carry'!$AA23="","",IFERROR(AD23&amp;" ( "&amp;INT(AF23)&amp;" )",AD23))</f>
        <v/>
      </c>
      <c r="AH23" s="124" t="str">
        <f>IF(Obstacle!AA23="","",Obstacle!$AA23)</f>
        <v/>
      </c>
      <c r="AI23" s="124" t="str">
        <f>IF(Obstacle!AA23="","",Obstacle!$AD23)</f>
        <v/>
      </c>
      <c r="AJ23" s="124">
        <f>IF(AI23="",0,(AI23-AH$4)*AJ$4+'Set UP'!$R$15)</f>
        <v>0</v>
      </c>
      <c r="AK23" s="200" t="str">
        <f>IF(Obstacle!$AA23="","",IFERROR(AH23&amp;" ( "&amp;INT(AJ23)&amp;" )",AH23))</f>
        <v/>
      </c>
      <c r="AL23" s="127" t="str">
        <f>IF(OR(LEFT('Set UP'!F23)&lt;&gt;"F",AND(I23="",M23="",Q23="",U23="",Y23="",AC23="",AG23="",AK23="")),"",(I$3*H23+M$3*L23+AC$3*AB23+Q$3*P23+U$3*T23+Y$3*X23+AG$3*AF23+AK$3*AJ23))</f>
        <v/>
      </c>
      <c r="AM23" s="95" t="str">
        <f t="shared" si="0"/>
        <v/>
      </c>
      <c r="AQ23" s="95" t="str">
        <f t="shared" si="1"/>
        <v/>
      </c>
    </row>
    <row r="24" spans="2:43" x14ac:dyDescent="0.2">
      <c r="B24" s="106">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124" t="str">
        <f>IF('Wet Incident'!$JW38="","",'Wet Incident'!$JW38)</f>
        <v/>
      </c>
      <c r="G24" s="124" t="str">
        <f>IF('Wet Incident'!$JW38="","",'Wet Incident'!$JZ38)</f>
        <v/>
      </c>
      <c r="H24" s="124">
        <f>IF(G24="",0,(G24-F$4)*H$4+'Set UP'!$R$15)</f>
        <v>0</v>
      </c>
      <c r="I24" s="200" t="str">
        <f>IF('Wet Incident'!$JW38="","",IFERROR(F24&amp;" ( "&amp;INT(H24)&amp;" )",F24))</f>
        <v/>
      </c>
      <c r="J24" s="124" t="str">
        <f>IF('Dry Incident'!$JW38="","",'Dry Incident'!$JW38)</f>
        <v/>
      </c>
      <c r="K24" s="124" t="str">
        <f>IF('Dry Incident'!$JW38="","",'Dry Incident'!$JZ38)</f>
        <v/>
      </c>
      <c r="L24" s="124">
        <f>IF(K24="",0,(K24-J$4)*L$4+'Set UP'!$R$15)</f>
        <v>0</v>
      </c>
      <c r="M24" s="200" t="str">
        <f>IF('Dry Incident'!$JW38="","",IFERROR(J24&amp;" ( "&amp;INT(L24)&amp;" )",J24))</f>
        <v/>
      </c>
      <c r="N24" s="124" t="str">
        <f>IF('Extra Incident'!$JW38="","",'Extra Incident'!$JW38)</f>
        <v/>
      </c>
      <c r="O24" s="124" t="str">
        <f>IF('Extra Incident'!$JW38="","",'Extra Incident'!$JZ38)</f>
        <v/>
      </c>
      <c r="P24" s="124">
        <f>IF(O24="",0,(O24-N$4)*P$4+'Set UP'!$R$15)</f>
        <v>0</v>
      </c>
      <c r="Q24" s="200" t="str">
        <f>IF('Extra Incident'!$JW38="","",IFERROR(N24&amp;" ( "&amp;INT(O24)&amp;" )",N24))</f>
        <v/>
      </c>
      <c r="R24" s="124" t="str">
        <f>IF(RopeThrow!$AH24="","",RopeThrow!$AH24)</f>
        <v/>
      </c>
      <c r="S24" s="124" t="str">
        <f>IF(RopeThrow!$AH24="","",RopeThrow!$AN24)</f>
        <v/>
      </c>
      <c r="T24" s="124">
        <f>IF(S24="",0,(S24-R$4)*T$4+'Set UP'!$R$15)</f>
        <v>0</v>
      </c>
      <c r="U24" s="200" t="str">
        <f>IF(RopeThrow!$AH24="","",IFERROR(R24&amp;" ( "&amp;INT(T24)&amp;" )",R24))</f>
        <v/>
      </c>
      <c r="V24" s="124" t="str">
        <f>IF('Swim&amp;Tow'!$AH24="","",'Swim&amp;Tow'!$AH24)</f>
        <v/>
      </c>
      <c r="W24" s="124" t="str">
        <f>IF('Swim&amp;Tow'!$AH24="","",'Swim&amp;Tow'!$AK24)</f>
        <v/>
      </c>
      <c r="X24" s="124">
        <f>IF(W24="",0,(W24-V$4)*X$4+'Set UP'!$R$15)</f>
        <v>0</v>
      </c>
      <c r="Y24" s="200" t="str">
        <f>IF('Swim&amp;Tow'!$AH24="","",IFERROR(V24&amp;" ( "&amp;INT(X24)&amp;" )",V24))</f>
        <v/>
      </c>
      <c r="Z24" s="124" t="str">
        <f>IF(Medley!AA24="","",Medley!$AA24)</f>
        <v/>
      </c>
      <c r="AA24" s="124" t="str">
        <f>IF(Medley!AA24="","",Medley!$AD24)</f>
        <v/>
      </c>
      <c r="AB24" s="124">
        <f>IF(AA24="",0,(AA24-Z$4)*AB$4+'Set UP'!$R$15)</f>
        <v>0</v>
      </c>
      <c r="AC24" s="200" t="str">
        <f>IF(Medley!$AA24="","",IFERROR(Z24&amp;" ( "&amp;INT(AB24)&amp;" )",Z24))</f>
        <v/>
      </c>
      <c r="AD24" s="124" t="str">
        <f>IF('Manikin Carry'!AA24="","",'Manikin Carry'!$AA24)</f>
        <v/>
      </c>
      <c r="AE24" s="124" t="str">
        <f>IF('Manikin Carry'!AA24="","",'Manikin Carry'!$AD24)</f>
        <v/>
      </c>
      <c r="AF24" s="124">
        <f>IF(AE24="",0,(AE24-AD$4)*AF$4+'Set UP'!$R$15)</f>
        <v>0</v>
      </c>
      <c r="AG24" s="200" t="str">
        <f>IF('Manikin Carry'!$AA24="","",IFERROR(AD24&amp;" ( "&amp;INT(AF24)&amp;" )",AD24))</f>
        <v/>
      </c>
      <c r="AH24" s="124" t="str">
        <f>IF(Obstacle!AA24="","",Obstacle!$AA24)</f>
        <v/>
      </c>
      <c r="AI24" s="124" t="str">
        <f>IF(Obstacle!AA24="","",Obstacle!$AD24)</f>
        <v/>
      </c>
      <c r="AJ24" s="124">
        <f>IF(AI24="",0,(AI24-AH$4)*AJ$4+'Set UP'!$R$15)</f>
        <v>0</v>
      </c>
      <c r="AK24" s="200" t="str">
        <f>IF(Obstacle!$AA24="","",IFERROR(AH24&amp;" ( "&amp;INT(AJ24)&amp;" )",AH24))</f>
        <v/>
      </c>
      <c r="AL24" s="127" t="str">
        <f>IF(OR(LEFT('Set UP'!F24)&lt;&gt;"F",AND(I24="",M24="",Q24="",U24="",Y24="",AC24="",AG24="",AK24="")),"",(I$3*H24+M$3*L24+AC$3*AB24+Q$3*P24+U$3*T24+Y$3*X24+AG$3*AF24+AK$3*AJ24))</f>
        <v/>
      </c>
      <c r="AM24" s="95" t="str">
        <f t="shared" si="0"/>
        <v/>
      </c>
      <c r="AQ24" s="95" t="str">
        <f t="shared" si="1"/>
        <v/>
      </c>
    </row>
    <row r="25" spans="2:43" x14ac:dyDescent="0.2">
      <c r="B25" s="106">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124" t="str">
        <f>IF('Wet Incident'!$JW39="","",'Wet Incident'!$JW39)</f>
        <v/>
      </c>
      <c r="G25" s="124" t="str">
        <f>IF('Wet Incident'!$JW39="","",'Wet Incident'!$JZ39)</f>
        <v/>
      </c>
      <c r="H25" s="124">
        <f>IF(G25="",0,(G25-F$4)*H$4+'Set UP'!$R$15)</f>
        <v>0</v>
      </c>
      <c r="I25" s="200" t="str">
        <f>IF('Wet Incident'!$JW39="","",IFERROR(F25&amp;" ( "&amp;INT(H25)&amp;" )",F25))</f>
        <v/>
      </c>
      <c r="J25" s="124" t="str">
        <f>IF('Dry Incident'!$JW39="","",'Dry Incident'!$JW39)</f>
        <v/>
      </c>
      <c r="K25" s="124" t="str">
        <f>IF('Dry Incident'!$JW39="","",'Dry Incident'!$JZ39)</f>
        <v/>
      </c>
      <c r="L25" s="124">
        <f>IF(K25="",0,(K25-J$4)*L$4+'Set UP'!$R$15)</f>
        <v>0</v>
      </c>
      <c r="M25" s="200" t="str">
        <f>IF('Dry Incident'!$JW39="","",IFERROR(J25&amp;" ( "&amp;INT(L25)&amp;" )",J25))</f>
        <v/>
      </c>
      <c r="N25" s="124" t="str">
        <f>IF('Extra Incident'!$JW39="","",'Extra Incident'!$JW39)</f>
        <v/>
      </c>
      <c r="O25" s="124" t="str">
        <f>IF('Extra Incident'!$JW39="","",'Extra Incident'!$JZ39)</f>
        <v/>
      </c>
      <c r="P25" s="124">
        <f>IF(O25="",0,(O25-N$4)*P$4+'Set UP'!$R$15)</f>
        <v>0</v>
      </c>
      <c r="Q25" s="200" t="str">
        <f>IF('Extra Incident'!$JW39="","",IFERROR(N25&amp;" ( "&amp;INT(O25)&amp;" )",N25))</f>
        <v/>
      </c>
      <c r="R25" s="124" t="str">
        <f>IF(RopeThrow!$AH25="","",RopeThrow!$AH25)</f>
        <v/>
      </c>
      <c r="S25" s="124" t="str">
        <f>IF(RopeThrow!$AH25="","",RopeThrow!$AN25)</f>
        <v/>
      </c>
      <c r="T25" s="124">
        <f>IF(S25="",0,(S25-R$4)*T$4+'Set UP'!$R$15)</f>
        <v>0</v>
      </c>
      <c r="U25" s="200" t="str">
        <f>IF(RopeThrow!$AH25="","",IFERROR(R25&amp;" ( "&amp;INT(T25)&amp;" )",R25))</f>
        <v/>
      </c>
      <c r="V25" s="124" t="str">
        <f>IF('Swim&amp;Tow'!$AH25="","",'Swim&amp;Tow'!$AH25)</f>
        <v/>
      </c>
      <c r="W25" s="124" t="str">
        <f>IF('Swim&amp;Tow'!$AH25="","",'Swim&amp;Tow'!$AK25)</f>
        <v/>
      </c>
      <c r="X25" s="124">
        <f>IF(W25="",0,(W25-V$4)*X$4+'Set UP'!$R$15)</f>
        <v>0</v>
      </c>
      <c r="Y25" s="200" t="str">
        <f>IF('Swim&amp;Tow'!$AH25="","",IFERROR(V25&amp;" ( "&amp;INT(X25)&amp;" )",V25))</f>
        <v/>
      </c>
      <c r="Z25" s="124" t="str">
        <f>IF(Medley!AA25="","",Medley!$AA25)</f>
        <v/>
      </c>
      <c r="AA25" s="124" t="str">
        <f>IF(Medley!AA25="","",Medley!$AD25)</f>
        <v/>
      </c>
      <c r="AB25" s="124">
        <f>IF(AA25="",0,(AA25-Z$4)*AB$4+'Set UP'!$R$15)</f>
        <v>0</v>
      </c>
      <c r="AC25" s="200" t="str">
        <f>IF(Medley!$AA25="","",IFERROR(Z25&amp;" ( "&amp;INT(AB25)&amp;" )",Z25))</f>
        <v/>
      </c>
      <c r="AD25" s="124" t="str">
        <f>IF('Manikin Carry'!AA25="","",'Manikin Carry'!$AA25)</f>
        <v/>
      </c>
      <c r="AE25" s="124" t="str">
        <f>IF('Manikin Carry'!AA25="","",'Manikin Carry'!$AD25)</f>
        <v/>
      </c>
      <c r="AF25" s="124">
        <f>IF(AE25="",0,(AE25-AD$4)*AF$4+'Set UP'!$R$15)</f>
        <v>0</v>
      </c>
      <c r="AG25" s="200" t="str">
        <f>IF('Manikin Carry'!$AA25="","",IFERROR(AD25&amp;" ( "&amp;INT(AF25)&amp;" )",AD25))</f>
        <v/>
      </c>
      <c r="AH25" s="124" t="str">
        <f>IF(Obstacle!AA25="","",Obstacle!$AA25)</f>
        <v/>
      </c>
      <c r="AI25" s="124" t="str">
        <f>IF(Obstacle!AA25="","",Obstacle!$AD25)</f>
        <v/>
      </c>
      <c r="AJ25" s="124">
        <f>IF(AI25="",0,(AI25-AH$4)*AJ$4+'Set UP'!$R$15)</f>
        <v>0</v>
      </c>
      <c r="AK25" s="200" t="str">
        <f>IF(Obstacle!$AA25="","",IFERROR(AH25&amp;" ( "&amp;INT(AJ25)&amp;" )",AH25))</f>
        <v/>
      </c>
      <c r="AL25" s="127" t="str">
        <f>IF(OR(LEFT('Set UP'!F25)&lt;&gt;"F",AND(I25="",M25="",Q25="",U25="",Y25="",AC25="",AG25="",AK25="")),"",(I$3*H25+M$3*L25+AC$3*AB25+Q$3*P25+U$3*T25+Y$3*X25+AG$3*AF25+AK$3*AJ25))</f>
        <v/>
      </c>
      <c r="AM25" s="95" t="str">
        <f t="shared" si="0"/>
        <v/>
      </c>
      <c r="AQ25" s="95" t="str">
        <f t="shared" si="1"/>
        <v/>
      </c>
    </row>
    <row r="26" spans="2:43" x14ac:dyDescent="0.2">
      <c r="B26" s="106">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124" t="str">
        <f>IF('Wet Incident'!$JW40="","",'Wet Incident'!$JW40)</f>
        <v/>
      </c>
      <c r="G26" s="124" t="str">
        <f>IF('Wet Incident'!$JW40="","",'Wet Incident'!$JZ40)</f>
        <v/>
      </c>
      <c r="H26" s="124">
        <f>IF(G26="",0,(G26-F$4)*H$4+'Set UP'!$R$15)</f>
        <v>0</v>
      </c>
      <c r="I26" s="200" t="str">
        <f>IF('Wet Incident'!$JW40="","",IFERROR(F26&amp;" ( "&amp;INT(H26)&amp;" )",F26))</f>
        <v/>
      </c>
      <c r="J26" s="124" t="str">
        <f>IF('Dry Incident'!$JW40="","",'Dry Incident'!$JW40)</f>
        <v/>
      </c>
      <c r="K26" s="124" t="str">
        <f>IF('Dry Incident'!$JW40="","",'Dry Incident'!$JZ40)</f>
        <v/>
      </c>
      <c r="L26" s="124">
        <f>IF(K26="",0,(K26-J$4)*L$4+'Set UP'!$R$15)</f>
        <v>0</v>
      </c>
      <c r="M26" s="200" t="str">
        <f>IF('Dry Incident'!$JW40="","",IFERROR(J26&amp;" ( "&amp;INT(L26)&amp;" )",J26))</f>
        <v/>
      </c>
      <c r="N26" s="124" t="str">
        <f>IF('Extra Incident'!$JW40="","",'Extra Incident'!$JW40)</f>
        <v/>
      </c>
      <c r="O26" s="124" t="str">
        <f>IF('Extra Incident'!$JW40="","",'Extra Incident'!$JZ40)</f>
        <v/>
      </c>
      <c r="P26" s="124">
        <f>IF(O26="",0,(O26-N$4)*P$4+'Set UP'!$R$15)</f>
        <v>0</v>
      </c>
      <c r="Q26" s="200" t="str">
        <f>IF('Extra Incident'!$JW40="","",IFERROR(N26&amp;" ( "&amp;INT(O26)&amp;" )",N26))</f>
        <v/>
      </c>
      <c r="R26" s="124" t="str">
        <f>IF(RopeThrow!$AH26="","",RopeThrow!$AH26)</f>
        <v/>
      </c>
      <c r="S26" s="124" t="str">
        <f>IF(RopeThrow!$AH26="","",RopeThrow!$AN26)</f>
        <v/>
      </c>
      <c r="T26" s="124">
        <f>IF(S26="",0,(S26-R$4)*T$4+'Set UP'!$R$15)</f>
        <v>0</v>
      </c>
      <c r="U26" s="200" t="str">
        <f>IF(RopeThrow!$AH26="","",IFERROR(R26&amp;" ( "&amp;INT(T26)&amp;" )",R26))</f>
        <v/>
      </c>
      <c r="V26" s="124" t="str">
        <f>IF('Swim&amp;Tow'!$AH26="","",'Swim&amp;Tow'!$AH26)</f>
        <v/>
      </c>
      <c r="W26" s="124" t="str">
        <f>IF('Swim&amp;Tow'!$AH26="","",'Swim&amp;Tow'!$AK26)</f>
        <v/>
      </c>
      <c r="X26" s="124">
        <f>IF(W26="",0,(W26-V$4)*X$4+'Set UP'!$R$15)</f>
        <v>0</v>
      </c>
      <c r="Y26" s="200" t="str">
        <f>IF('Swim&amp;Tow'!$AH26="","",IFERROR(V26&amp;" ( "&amp;INT(X26)&amp;" )",V26))</f>
        <v/>
      </c>
      <c r="Z26" s="124" t="str">
        <f>IF(Medley!AA26="","",Medley!$AA26)</f>
        <v/>
      </c>
      <c r="AA26" s="124" t="str">
        <f>IF(Medley!AA26="","",Medley!$AD26)</f>
        <v/>
      </c>
      <c r="AB26" s="124">
        <f>IF(AA26="",0,(AA26-Z$4)*AB$4+'Set UP'!$R$15)</f>
        <v>0</v>
      </c>
      <c r="AC26" s="200" t="str">
        <f>IF(Medley!$AA26="","",IFERROR(Z26&amp;" ( "&amp;INT(AB26)&amp;" )",Z26))</f>
        <v/>
      </c>
      <c r="AD26" s="124" t="str">
        <f>IF('Manikin Carry'!AA26="","",'Manikin Carry'!$AA26)</f>
        <v/>
      </c>
      <c r="AE26" s="124" t="str">
        <f>IF('Manikin Carry'!AA26="","",'Manikin Carry'!$AD26)</f>
        <v/>
      </c>
      <c r="AF26" s="124">
        <f>IF(AE26="",0,(AE26-AD$4)*AF$4+'Set UP'!$R$15)</f>
        <v>0</v>
      </c>
      <c r="AG26" s="200" t="str">
        <f>IF('Manikin Carry'!$AA26="","",IFERROR(AD26&amp;" ( "&amp;INT(AF26)&amp;" )",AD26))</f>
        <v/>
      </c>
      <c r="AH26" s="124" t="str">
        <f>IF(Obstacle!AA26="","",Obstacle!$AA26)</f>
        <v/>
      </c>
      <c r="AI26" s="124" t="str">
        <f>IF(Obstacle!AA26="","",Obstacle!$AD26)</f>
        <v/>
      </c>
      <c r="AJ26" s="124">
        <f>IF(AI26="",0,(AI26-AH$4)*AJ$4+'Set UP'!$R$15)</f>
        <v>0</v>
      </c>
      <c r="AK26" s="200" t="str">
        <f>IF(Obstacle!$AA26="","",IFERROR(AH26&amp;" ( "&amp;INT(AJ26)&amp;" )",AH26))</f>
        <v/>
      </c>
      <c r="AL26" s="127" t="str">
        <f>IF(OR(LEFT('Set UP'!F26)&lt;&gt;"F",AND(I26="",M26="",Q26="",U26="",Y26="",AC26="",AG26="",AK26="")),"",(I$3*H26+M$3*L26+AC$3*AB26+Q$3*P26+U$3*T26+Y$3*X26+AG$3*AF26+AK$3*AJ26))</f>
        <v/>
      </c>
      <c r="AM26" s="95" t="str">
        <f t="shared" si="0"/>
        <v/>
      </c>
      <c r="AQ26" s="95" t="str">
        <f t="shared" si="1"/>
        <v/>
      </c>
    </row>
    <row r="27" spans="2:43" x14ac:dyDescent="0.2">
      <c r="B27" s="106">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124" t="str">
        <f>IF('Wet Incident'!$JW41="","",'Wet Incident'!$JW41)</f>
        <v/>
      </c>
      <c r="G27" s="124" t="str">
        <f>IF('Wet Incident'!$JW41="","",'Wet Incident'!$JZ41)</f>
        <v/>
      </c>
      <c r="H27" s="124">
        <f>IF(G27="",0,(G27-F$4)*H$4+'Set UP'!$R$15)</f>
        <v>0</v>
      </c>
      <c r="I27" s="200" t="str">
        <f>IF('Wet Incident'!$JW41="","",IFERROR(F27&amp;" ( "&amp;INT(H27)&amp;" )",F27))</f>
        <v/>
      </c>
      <c r="J27" s="124" t="str">
        <f>IF('Dry Incident'!$JW41="","",'Dry Incident'!$JW41)</f>
        <v/>
      </c>
      <c r="K27" s="124" t="str">
        <f>IF('Dry Incident'!$JW41="","",'Dry Incident'!$JZ41)</f>
        <v/>
      </c>
      <c r="L27" s="124">
        <f>IF(K27="",0,(K27-J$4)*L$4+'Set UP'!$R$15)</f>
        <v>0</v>
      </c>
      <c r="M27" s="200" t="str">
        <f>IF('Dry Incident'!$JW41="","",IFERROR(J27&amp;" ( "&amp;INT(L27)&amp;" )",J27))</f>
        <v/>
      </c>
      <c r="N27" s="124" t="str">
        <f>IF('Extra Incident'!$JW41="","",'Extra Incident'!$JW41)</f>
        <v/>
      </c>
      <c r="O27" s="124" t="str">
        <f>IF('Extra Incident'!$JW41="","",'Extra Incident'!$JZ41)</f>
        <v/>
      </c>
      <c r="P27" s="124">
        <f>IF(O27="",0,(O27-N$4)*P$4+'Set UP'!$R$15)</f>
        <v>0</v>
      </c>
      <c r="Q27" s="200" t="str">
        <f>IF('Extra Incident'!$JW41="","",IFERROR(N27&amp;" ( "&amp;INT(O27)&amp;" )",N27))</f>
        <v/>
      </c>
      <c r="R27" s="124" t="str">
        <f>IF(RopeThrow!$AH27="","",RopeThrow!$AH27)</f>
        <v/>
      </c>
      <c r="S27" s="124" t="str">
        <f>IF(RopeThrow!$AH27="","",RopeThrow!$AN27)</f>
        <v/>
      </c>
      <c r="T27" s="124">
        <f>IF(S27="",0,(S27-R$4)*T$4+'Set UP'!$R$15)</f>
        <v>0</v>
      </c>
      <c r="U27" s="200" t="str">
        <f>IF(RopeThrow!$AH27="","",IFERROR(R27&amp;" ( "&amp;INT(T27)&amp;" )",R27))</f>
        <v/>
      </c>
      <c r="V27" s="124" t="str">
        <f>IF('Swim&amp;Tow'!$AH27="","",'Swim&amp;Tow'!$AH27)</f>
        <v/>
      </c>
      <c r="W27" s="124" t="str">
        <f>IF('Swim&amp;Tow'!$AH27="","",'Swim&amp;Tow'!$AK27)</f>
        <v/>
      </c>
      <c r="X27" s="124">
        <f>IF(W27="",0,(W27-V$4)*X$4+'Set UP'!$R$15)</f>
        <v>0</v>
      </c>
      <c r="Y27" s="200" t="str">
        <f>IF('Swim&amp;Tow'!$AH27="","",IFERROR(V27&amp;" ( "&amp;INT(X27)&amp;" )",V27))</f>
        <v/>
      </c>
      <c r="Z27" s="124" t="str">
        <f>IF(Medley!AA27="","",Medley!$AA27)</f>
        <v/>
      </c>
      <c r="AA27" s="124" t="str">
        <f>IF(Medley!AA27="","",Medley!$AD27)</f>
        <v/>
      </c>
      <c r="AB27" s="124">
        <f>IF(AA27="",0,(AA27-Z$4)*AB$4+'Set UP'!$R$15)</f>
        <v>0</v>
      </c>
      <c r="AC27" s="200" t="str">
        <f>IF(Medley!$AA27="","",IFERROR(Z27&amp;" ( "&amp;INT(AB27)&amp;" )",Z27))</f>
        <v/>
      </c>
      <c r="AD27" s="124" t="str">
        <f>IF('Manikin Carry'!AA27="","",'Manikin Carry'!$AA27)</f>
        <v/>
      </c>
      <c r="AE27" s="124" t="str">
        <f>IF('Manikin Carry'!AA27="","",'Manikin Carry'!$AD27)</f>
        <v/>
      </c>
      <c r="AF27" s="124">
        <f>IF(AE27="",0,(AE27-AD$4)*AF$4+'Set UP'!$R$15)</f>
        <v>0</v>
      </c>
      <c r="AG27" s="200" t="str">
        <f>IF('Manikin Carry'!$AA27="","",IFERROR(AD27&amp;" ( "&amp;INT(AF27)&amp;" )",AD27))</f>
        <v/>
      </c>
      <c r="AH27" s="124" t="str">
        <f>IF(Obstacle!AA27="","",Obstacle!$AA27)</f>
        <v/>
      </c>
      <c r="AI27" s="124" t="str">
        <f>IF(Obstacle!AA27="","",Obstacle!$AD27)</f>
        <v/>
      </c>
      <c r="AJ27" s="124">
        <f>IF(AI27="",0,(AI27-AH$4)*AJ$4+'Set UP'!$R$15)</f>
        <v>0</v>
      </c>
      <c r="AK27" s="200" t="str">
        <f>IF(Obstacle!$AA27="","",IFERROR(AH27&amp;" ( "&amp;INT(AJ27)&amp;" )",AH27))</f>
        <v/>
      </c>
      <c r="AL27" s="127" t="str">
        <f>IF(OR(LEFT('Set UP'!F27)&lt;&gt;"F",AND(I27="",M27="",Q27="",U27="",Y27="",AC27="",AG27="",AK27="")),"",(I$3*H27+M$3*L27+AC$3*AB27+Q$3*P27+U$3*T27+Y$3*X27+AG$3*AF27+AK$3*AJ27))</f>
        <v/>
      </c>
      <c r="AM27" s="95" t="str">
        <f t="shared" si="0"/>
        <v/>
      </c>
      <c r="AQ27" s="95" t="str">
        <f t="shared" si="1"/>
        <v/>
      </c>
    </row>
    <row r="28" spans="2:43" x14ac:dyDescent="0.2">
      <c r="B28" s="106">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124" t="str">
        <f>IF('Wet Incident'!$JW42="","",'Wet Incident'!$JW42)</f>
        <v/>
      </c>
      <c r="G28" s="124" t="str">
        <f>IF('Wet Incident'!$JW42="","",'Wet Incident'!$JZ42)</f>
        <v/>
      </c>
      <c r="H28" s="124">
        <f>IF(G28="",0,(G28-F$4)*H$4+'Set UP'!$R$15)</f>
        <v>0</v>
      </c>
      <c r="I28" s="200" t="str">
        <f>IF('Wet Incident'!$JW42="","",IFERROR(F28&amp;" ( "&amp;INT(H28)&amp;" )",F28))</f>
        <v/>
      </c>
      <c r="J28" s="124" t="str">
        <f>IF('Dry Incident'!$JW42="","",'Dry Incident'!$JW42)</f>
        <v/>
      </c>
      <c r="K28" s="124" t="str">
        <f>IF('Dry Incident'!$JW42="","",'Dry Incident'!$JZ42)</f>
        <v/>
      </c>
      <c r="L28" s="124">
        <f>IF(K28="",0,(K28-J$4)*L$4+'Set UP'!$R$15)</f>
        <v>0</v>
      </c>
      <c r="M28" s="200" t="str">
        <f>IF('Dry Incident'!$JW42="","",IFERROR(J28&amp;" ( "&amp;INT(L28)&amp;" )",J28))</f>
        <v/>
      </c>
      <c r="N28" s="124" t="str">
        <f>IF('Extra Incident'!$JW42="","",'Extra Incident'!$JW42)</f>
        <v/>
      </c>
      <c r="O28" s="124" t="str">
        <f>IF('Extra Incident'!$JW42="","",'Extra Incident'!$JZ42)</f>
        <v/>
      </c>
      <c r="P28" s="124">
        <f>IF(O28="",0,(O28-N$4)*P$4+'Set UP'!$R$15)</f>
        <v>0</v>
      </c>
      <c r="Q28" s="200" t="str">
        <f>IF('Extra Incident'!$JW42="","",IFERROR(N28&amp;" ( "&amp;INT(O28)&amp;" )",N28))</f>
        <v/>
      </c>
      <c r="R28" s="124" t="str">
        <f>IF(RopeThrow!$AH28="","",RopeThrow!$AH28)</f>
        <v/>
      </c>
      <c r="S28" s="124" t="str">
        <f>IF(RopeThrow!$AH28="","",RopeThrow!$AN28)</f>
        <v/>
      </c>
      <c r="T28" s="124">
        <f>IF(S28="",0,(S28-R$4)*T$4+'Set UP'!$R$15)</f>
        <v>0</v>
      </c>
      <c r="U28" s="200" t="str">
        <f>IF(RopeThrow!$AH28="","",IFERROR(R28&amp;" ( "&amp;INT(T28)&amp;" )",R28))</f>
        <v/>
      </c>
      <c r="V28" s="124" t="str">
        <f>IF('Swim&amp;Tow'!$AH28="","",'Swim&amp;Tow'!$AH28)</f>
        <v/>
      </c>
      <c r="W28" s="124" t="str">
        <f>IF('Swim&amp;Tow'!$AH28="","",'Swim&amp;Tow'!$AK28)</f>
        <v/>
      </c>
      <c r="X28" s="124">
        <f>IF(W28="",0,(W28-V$4)*X$4+'Set UP'!$R$15)</f>
        <v>0</v>
      </c>
      <c r="Y28" s="200" t="str">
        <f>IF('Swim&amp;Tow'!$AH28="","",IFERROR(V28&amp;" ( "&amp;INT(X28)&amp;" )",V28))</f>
        <v/>
      </c>
      <c r="Z28" s="124" t="str">
        <f>IF(Medley!AA28="","",Medley!$AA28)</f>
        <v/>
      </c>
      <c r="AA28" s="124" t="str">
        <f>IF(Medley!AA28="","",Medley!$AD28)</f>
        <v/>
      </c>
      <c r="AB28" s="124">
        <f>IF(AA28="",0,(AA28-Z$4)*AB$4+'Set UP'!$R$15)</f>
        <v>0</v>
      </c>
      <c r="AC28" s="200" t="str">
        <f>IF(Medley!$AA28="","",IFERROR(Z28&amp;" ( "&amp;INT(AB28)&amp;" )",Z28))</f>
        <v/>
      </c>
      <c r="AD28" s="124" t="str">
        <f>IF('Manikin Carry'!AA28="","",'Manikin Carry'!$AA28)</f>
        <v/>
      </c>
      <c r="AE28" s="124" t="str">
        <f>IF('Manikin Carry'!AA28="","",'Manikin Carry'!$AD28)</f>
        <v/>
      </c>
      <c r="AF28" s="124">
        <f>IF(AE28="",0,(AE28-AD$4)*AF$4+'Set UP'!$R$15)</f>
        <v>0</v>
      </c>
      <c r="AG28" s="200" t="str">
        <f>IF('Manikin Carry'!$AA28="","",IFERROR(AD28&amp;" ( "&amp;INT(AF28)&amp;" )",AD28))</f>
        <v/>
      </c>
      <c r="AH28" s="124" t="str">
        <f>IF(Obstacle!AA28="","",Obstacle!$AA28)</f>
        <v/>
      </c>
      <c r="AI28" s="124" t="str">
        <f>IF(Obstacle!AA28="","",Obstacle!$AD28)</f>
        <v/>
      </c>
      <c r="AJ28" s="124">
        <f>IF(AI28="",0,(AI28-AH$4)*AJ$4+'Set UP'!$R$15)</f>
        <v>0</v>
      </c>
      <c r="AK28" s="200" t="str">
        <f>IF(Obstacle!$AA28="","",IFERROR(AH28&amp;" ( "&amp;INT(AJ28)&amp;" )",AH28))</f>
        <v/>
      </c>
      <c r="AL28" s="127" t="str">
        <f>IF(OR(LEFT('Set UP'!F28)&lt;&gt;"F",AND(I28="",M28="",Q28="",U28="",Y28="",AC28="",AG28="",AK28="")),"",(I$3*H28+M$3*L28+AC$3*AB28+Q$3*P28+U$3*T28+Y$3*X28+AG$3*AF28+AK$3*AJ28))</f>
        <v/>
      </c>
      <c r="AM28" s="95" t="str">
        <f t="shared" si="0"/>
        <v/>
      </c>
      <c r="AQ28" s="95" t="str">
        <f t="shared" si="1"/>
        <v/>
      </c>
    </row>
    <row r="29" spans="2:43" x14ac:dyDescent="0.2">
      <c r="B29" s="106">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124" t="str">
        <f>IF('Wet Incident'!$JW43="","",'Wet Incident'!$JW43)</f>
        <v/>
      </c>
      <c r="G29" s="124" t="str">
        <f>IF('Wet Incident'!$JW43="","",'Wet Incident'!$JZ43)</f>
        <v/>
      </c>
      <c r="H29" s="124">
        <f>IF(G29="",0,(G29-F$4)*H$4+'Set UP'!$R$15)</f>
        <v>0</v>
      </c>
      <c r="I29" s="200" t="str">
        <f>IF('Wet Incident'!$JW43="","",IFERROR(F29&amp;" ( "&amp;INT(H29)&amp;" )",F29))</f>
        <v/>
      </c>
      <c r="J29" s="124" t="str">
        <f>IF('Dry Incident'!$JW43="","",'Dry Incident'!$JW43)</f>
        <v/>
      </c>
      <c r="K29" s="124" t="str">
        <f>IF('Dry Incident'!$JW43="","",'Dry Incident'!$JZ43)</f>
        <v/>
      </c>
      <c r="L29" s="124">
        <f>IF(K29="",0,(K29-J$4)*L$4+'Set UP'!$R$15)</f>
        <v>0</v>
      </c>
      <c r="M29" s="200" t="str">
        <f>IF('Dry Incident'!$JW43="","",IFERROR(J29&amp;" ( "&amp;INT(L29)&amp;" )",J29))</f>
        <v/>
      </c>
      <c r="N29" s="124" t="str">
        <f>IF('Extra Incident'!$JW43="","",'Extra Incident'!$JW43)</f>
        <v/>
      </c>
      <c r="O29" s="124" t="str">
        <f>IF('Extra Incident'!$JW43="","",'Extra Incident'!$JZ43)</f>
        <v/>
      </c>
      <c r="P29" s="124">
        <f>IF(O29="",0,(O29-N$4)*P$4+'Set UP'!$R$15)</f>
        <v>0</v>
      </c>
      <c r="Q29" s="200" t="str">
        <f>IF('Extra Incident'!$JW43="","",IFERROR(N29&amp;" ( "&amp;INT(O29)&amp;" )",N29))</f>
        <v/>
      </c>
      <c r="R29" s="124" t="str">
        <f>IF(RopeThrow!$AH29="","",RopeThrow!$AH29)</f>
        <v/>
      </c>
      <c r="S29" s="124" t="str">
        <f>IF(RopeThrow!$AH29="","",RopeThrow!$AN29)</f>
        <v/>
      </c>
      <c r="T29" s="124">
        <f>IF(S29="",0,(S29-R$4)*T$4+'Set UP'!$R$15)</f>
        <v>0</v>
      </c>
      <c r="U29" s="200" t="str">
        <f>IF(RopeThrow!$AH29="","",IFERROR(R29&amp;" ( "&amp;INT(T29)&amp;" )",R29))</f>
        <v/>
      </c>
      <c r="V29" s="124" t="str">
        <f>IF('Swim&amp;Tow'!$AH29="","",'Swim&amp;Tow'!$AH29)</f>
        <v/>
      </c>
      <c r="W29" s="124" t="str">
        <f>IF('Swim&amp;Tow'!$AH29="","",'Swim&amp;Tow'!$AK29)</f>
        <v/>
      </c>
      <c r="X29" s="124">
        <f>IF(W29="",0,(W29-V$4)*X$4+'Set UP'!$R$15)</f>
        <v>0</v>
      </c>
      <c r="Y29" s="200" t="str">
        <f>IF('Swim&amp;Tow'!$AH29="","",IFERROR(V29&amp;" ( "&amp;INT(X29)&amp;" )",V29))</f>
        <v/>
      </c>
      <c r="Z29" s="124" t="str">
        <f>IF(Medley!AA29="","",Medley!$AA29)</f>
        <v/>
      </c>
      <c r="AA29" s="124" t="str">
        <f>IF(Medley!AA29="","",Medley!$AD29)</f>
        <v/>
      </c>
      <c r="AB29" s="124">
        <f>IF(AA29="",0,(AA29-Z$4)*AB$4+'Set UP'!$R$15)</f>
        <v>0</v>
      </c>
      <c r="AC29" s="200" t="str">
        <f>IF(Medley!$AA29="","",IFERROR(Z29&amp;" ( "&amp;INT(AB29)&amp;" )",Z29))</f>
        <v/>
      </c>
      <c r="AD29" s="124" t="str">
        <f>IF('Manikin Carry'!AA29="","",'Manikin Carry'!$AA29)</f>
        <v/>
      </c>
      <c r="AE29" s="124" t="str">
        <f>IF('Manikin Carry'!AA29="","",'Manikin Carry'!$AD29)</f>
        <v/>
      </c>
      <c r="AF29" s="124">
        <f>IF(AE29="",0,(AE29-AD$4)*AF$4+'Set UP'!$R$15)</f>
        <v>0</v>
      </c>
      <c r="AG29" s="200" t="str">
        <f>IF('Manikin Carry'!$AA29="","",IFERROR(AD29&amp;" ( "&amp;INT(AF29)&amp;" )",AD29))</f>
        <v/>
      </c>
      <c r="AH29" s="124" t="str">
        <f>IF(Obstacle!AA29="","",Obstacle!$AA29)</f>
        <v/>
      </c>
      <c r="AI29" s="124" t="str">
        <f>IF(Obstacle!AA29="","",Obstacle!$AD29)</f>
        <v/>
      </c>
      <c r="AJ29" s="124">
        <f>IF(AI29="",0,(AI29-AH$4)*AJ$4+'Set UP'!$R$15)</f>
        <v>0</v>
      </c>
      <c r="AK29" s="200" t="str">
        <f>IF(Obstacle!$AA29="","",IFERROR(AH29&amp;" ( "&amp;INT(AJ29)&amp;" )",AH29))</f>
        <v/>
      </c>
      <c r="AL29" s="127" t="str">
        <f>IF(OR(LEFT('Set UP'!F29)&lt;&gt;"F",AND(I29="",M29="",Q29="",U29="",Y29="",AC29="",AG29="",AK29="")),"",(I$3*H29+M$3*L29+AC$3*AB29+Q$3*P29+U$3*T29+Y$3*X29+AG$3*AF29+AK$3*AJ29))</f>
        <v/>
      </c>
      <c r="AM29" s="95" t="str">
        <f t="shared" si="0"/>
        <v/>
      </c>
      <c r="AQ29" s="95" t="str">
        <f t="shared" si="1"/>
        <v/>
      </c>
    </row>
    <row r="30" spans="2:43" x14ac:dyDescent="0.2">
      <c r="B30" s="106">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124" t="str">
        <f>IF('Wet Incident'!$JW44="","",'Wet Incident'!$JW44)</f>
        <v/>
      </c>
      <c r="G30" s="124" t="str">
        <f>IF('Wet Incident'!$JW44="","",'Wet Incident'!$JZ44)</f>
        <v/>
      </c>
      <c r="H30" s="124">
        <f>IF(G30="",0,(G30-F$4)*H$4+'Set UP'!$R$15)</f>
        <v>0</v>
      </c>
      <c r="I30" s="200" t="str">
        <f>IF('Wet Incident'!$JW44="","",IFERROR(F30&amp;" ( "&amp;INT(H30)&amp;" )",F30))</f>
        <v/>
      </c>
      <c r="J30" s="124" t="str">
        <f>IF('Dry Incident'!$JW44="","",'Dry Incident'!$JW44)</f>
        <v/>
      </c>
      <c r="K30" s="124" t="str">
        <f>IF('Dry Incident'!$JW44="","",'Dry Incident'!$JZ44)</f>
        <v/>
      </c>
      <c r="L30" s="124">
        <f>IF(K30="",0,(K30-J$4)*L$4+'Set UP'!$R$15)</f>
        <v>0</v>
      </c>
      <c r="M30" s="200" t="str">
        <f>IF('Dry Incident'!$JW44="","",IFERROR(J30&amp;" ( "&amp;INT(L30)&amp;" )",J30))</f>
        <v/>
      </c>
      <c r="N30" s="124" t="str">
        <f>IF('Extra Incident'!$JW44="","",'Extra Incident'!$JW44)</f>
        <v/>
      </c>
      <c r="O30" s="124" t="str">
        <f>IF('Extra Incident'!$JW44="","",'Extra Incident'!$JZ44)</f>
        <v/>
      </c>
      <c r="P30" s="124">
        <f>IF(O30="",0,(O30-N$4)*P$4+'Set UP'!$R$15)</f>
        <v>0</v>
      </c>
      <c r="Q30" s="200" t="str">
        <f>IF('Extra Incident'!$JW44="","",IFERROR(N30&amp;" ( "&amp;INT(O30)&amp;" )",N30))</f>
        <v/>
      </c>
      <c r="R30" s="124" t="str">
        <f>IF(RopeThrow!$AH30="","",RopeThrow!$AH30)</f>
        <v/>
      </c>
      <c r="S30" s="124" t="str">
        <f>IF(RopeThrow!$AH30="","",RopeThrow!$AN30)</f>
        <v/>
      </c>
      <c r="T30" s="124">
        <f>IF(S30="",0,(S30-R$4)*T$4+'Set UP'!$R$15)</f>
        <v>0</v>
      </c>
      <c r="U30" s="200" t="str">
        <f>IF(RopeThrow!$AH30="","",IFERROR(R30&amp;" ( "&amp;INT(T30)&amp;" )",R30))</f>
        <v/>
      </c>
      <c r="V30" s="124" t="str">
        <f>IF('Swim&amp;Tow'!$AH30="","",'Swim&amp;Tow'!$AH30)</f>
        <v/>
      </c>
      <c r="W30" s="124" t="str">
        <f>IF('Swim&amp;Tow'!$AH30="","",'Swim&amp;Tow'!$AK30)</f>
        <v/>
      </c>
      <c r="X30" s="124">
        <f>IF(W30="",0,(W30-V$4)*X$4+'Set UP'!$R$15)</f>
        <v>0</v>
      </c>
      <c r="Y30" s="200" t="str">
        <f>IF('Swim&amp;Tow'!$AH30="","",IFERROR(V30&amp;" ( "&amp;INT(X30)&amp;" )",V30))</f>
        <v/>
      </c>
      <c r="Z30" s="124" t="str">
        <f>IF(Medley!AA30="","",Medley!$AA30)</f>
        <v/>
      </c>
      <c r="AA30" s="124" t="str">
        <f>IF(Medley!AA30="","",Medley!$AD30)</f>
        <v/>
      </c>
      <c r="AB30" s="124">
        <f>IF(AA30="",0,(AA30-Z$4)*AB$4+'Set UP'!$R$15)</f>
        <v>0</v>
      </c>
      <c r="AC30" s="200" t="str">
        <f>IF(Medley!$AA30="","",IFERROR(Z30&amp;" ( "&amp;INT(AB30)&amp;" )",Z30))</f>
        <v/>
      </c>
      <c r="AD30" s="124" t="str">
        <f>IF('Manikin Carry'!AA30="","",'Manikin Carry'!$AA30)</f>
        <v/>
      </c>
      <c r="AE30" s="124" t="str">
        <f>IF('Manikin Carry'!AA30="","",'Manikin Carry'!$AD30)</f>
        <v/>
      </c>
      <c r="AF30" s="124">
        <f>IF(AE30="",0,(AE30-AD$4)*AF$4+'Set UP'!$R$15)</f>
        <v>0</v>
      </c>
      <c r="AG30" s="200" t="str">
        <f>IF('Manikin Carry'!$AA30="","",IFERROR(AD30&amp;" ( "&amp;INT(AF30)&amp;" )",AD30))</f>
        <v/>
      </c>
      <c r="AH30" s="124" t="str">
        <f>IF(Obstacle!AA30="","",Obstacle!$AA30)</f>
        <v/>
      </c>
      <c r="AI30" s="124" t="str">
        <f>IF(Obstacle!AA30="","",Obstacle!$AD30)</f>
        <v/>
      </c>
      <c r="AJ30" s="124">
        <f>IF(AI30="",0,(AI30-AH$4)*AJ$4+'Set UP'!$R$15)</f>
        <v>0</v>
      </c>
      <c r="AK30" s="200" t="str">
        <f>IF(Obstacle!$AA30="","",IFERROR(AH30&amp;" ( "&amp;INT(AJ30)&amp;" )",AH30))</f>
        <v/>
      </c>
      <c r="AL30" s="127" t="str">
        <f>IF(OR(LEFT('Set UP'!F30)&lt;&gt;"F",AND(I30="",M30="",Q30="",U30="",Y30="",AC30="",AG30="",AK30="")),"",(I$3*H30+M$3*L30+AC$3*AB30+Q$3*P30+U$3*T30+Y$3*X30+AG$3*AF30+AK$3*AJ30))</f>
        <v/>
      </c>
      <c r="AM30" s="95" t="str">
        <f t="shared" si="0"/>
        <v/>
      </c>
      <c r="AQ30" s="95" t="str">
        <f t="shared" si="1"/>
        <v/>
      </c>
    </row>
    <row r="31" spans="2:43" x14ac:dyDescent="0.2">
      <c r="B31" s="106">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124" t="str">
        <f>IF('Wet Incident'!$JW45="","",'Wet Incident'!$JW45)</f>
        <v/>
      </c>
      <c r="G31" s="124" t="str">
        <f>IF('Wet Incident'!$JW45="","",'Wet Incident'!$JZ45)</f>
        <v/>
      </c>
      <c r="H31" s="124">
        <f>IF(G31="",0,(G31-F$4)*H$4+'Set UP'!$R$15)</f>
        <v>0</v>
      </c>
      <c r="I31" s="200" t="str">
        <f>IF('Wet Incident'!$JW45="","",IFERROR(F31&amp;" ( "&amp;INT(H31)&amp;" )",F31))</f>
        <v/>
      </c>
      <c r="J31" s="124" t="str">
        <f>IF('Dry Incident'!$JW45="","",'Dry Incident'!$JW45)</f>
        <v/>
      </c>
      <c r="K31" s="124" t="str">
        <f>IF('Dry Incident'!$JW45="","",'Dry Incident'!$JZ45)</f>
        <v/>
      </c>
      <c r="L31" s="124">
        <f>IF(K31="",0,(K31-J$4)*L$4+'Set UP'!$R$15)</f>
        <v>0</v>
      </c>
      <c r="M31" s="200" t="str">
        <f>IF('Dry Incident'!$JW45="","",IFERROR(J31&amp;" ( "&amp;INT(L31)&amp;" )",J31))</f>
        <v/>
      </c>
      <c r="N31" s="124" t="str">
        <f>IF('Extra Incident'!$JW45="","",'Extra Incident'!$JW45)</f>
        <v/>
      </c>
      <c r="O31" s="124" t="str">
        <f>IF('Extra Incident'!$JW45="","",'Extra Incident'!$JZ45)</f>
        <v/>
      </c>
      <c r="P31" s="124">
        <f>IF(O31="",0,(O31-N$4)*P$4+'Set UP'!$R$15)</f>
        <v>0</v>
      </c>
      <c r="Q31" s="200" t="str">
        <f>IF('Extra Incident'!$JW45="","",IFERROR(N31&amp;" ( "&amp;INT(O31)&amp;" )",N31))</f>
        <v/>
      </c>
      <c r="R31" s="124" t="str">
        <f>IF(RopeThrow!$AH31="","",RopeThrow!$AH31)</f>
        <v/>
      </c>
      <c r="S31" s="124" t="str">
        <f>IF(RopeThrow!$AH31="","",RopeThrow!$AN31)</f>
        <v/>
      </c>
      <c r="T31" s="124">
        <f>IF(S31="",0,(S31-R$4)*T$4+'Set UP'!$R$15)</f>
        <v>0</v>
      </c>
      <c r="U31" s="200" t="str">
        <f>IF(RopeThrow!$AH31="","",IFERROR(R31&amp;" ( "&amp;INT(T31)&amp;" )",R31))</f>
        <v/>
      </c>
      <c r="V31" s="124" t="str">
        <f>IF('Swim&amp;Tow'!$AH31="","",'Swim&amp;Tow'!$AH31)</f>
        <v/>
      </c>
      <c r="W31" s="124" t="str">
        <f>IF('Swim&amp;Tow'!$AH31="","",'Swim&amp;Tow'!$AK31)</f>
        <v/>
      </c>
      <c r="X31" s="124">
        <f>IF(W31="",0,(W31-V$4)*X$4+'Set UP'!$R$15)</f>
        <v>0</v>
      </c>
      <c r="Y31" s="200" t="str">
        <f>IF('Swim&amp;Tow'!$AH31="","",IFERROR(V31&amp;" ( "&amp;INT(X31)&amp;" )",V31))</f>
        <v/>
      </c>
      <c r="Z31" s="124" t="str">
        <f>IF(Medley!AA31="","",Medley!$AA31)</f>
        <v/>
      </c>
      <c r="AA31" s="124" t="str">
        <f>IF(Medley!AA31="","",Medley!$AD31)</f>
        <v/>
      </c>
      <c r="AB31" s="124">
        <f>IF(AA31="",0,(AA31-Z$4)*AB$4+'Set UP'!$R$15)</f>
        <v>0</v>
      </c>
      <c r="AC31" s="200" t="str">
        <f>IF(Medley!$AA31="","",IFERROR(Z31&amp;" ( "&amp;INT(AB31)&amp;" )",Z31))</f>
        <v/>
      </c>
      <c r="AD31" s="124" t="str">
        <f>IF('Manikin Carry'!AA31="","",'Manikin Carry'!$AA31)</f>
        <v/>
      </c>
      <c r="AE31" s="124" t="str">
        <f>IF('Manikin Carry'!AA31="","",'Manikin Carry'!$AD31)</f>
        <v/>
      </c>
      <c r="AF31" s="124">
        <f>IF(AE31="",0,(AE31-AD$4)*AF$4+'Set UP'!$R$15)</f>
        <v>0</v>
      </c>
      <c r="AG31" s="200" t="str">
        <f>IF('Manikin Carry'!$AA31="","",IFERROR(AD31&amp;" ( "&amp;INT(AF31)&amp;" )",AD31))</f>
        <v/>
      </c>
      <c r="AH31" s="124" t="str">
        <f>IF(Obstacle!AA31="","",Obstacle!$AA31)</f>
        <v/>
      </c>
      <c r="AI31" s="124" t="str">
        <f>IF(Obstacle!AA31="","",Obstacle!$AD31)</f>
        <v/>
      </c>
      <c r="AJ31" s="124">
        <f>IF(AI31="",0,(AI31-AH$4)*AJ$4+'Set UP'!$R$15)</f>
        <v>0</v>
      </c>
      <c r="AK31" s="200" t="str">
        <f>IF(Obstacle!$AA31="","",IFERROR(AH31&amp;" ( "&amp;INT(AJ31)&amp;" )",AH31))</f>
        <v/>
      </c>
      <c r="AL31" s="127" t="str">
        <f>IF(OR(LEFT('Set UP'!F31)&lt;&gt;"F",AND(I31="",M31="",Q31="",U31="",Y31="",AC31="",AG31="",AK31="")),"",(I$3*H31+M$3*L31+AC$3*AB31+Q$3*P31+U$3*T31+Y$3*X31+AG$3*AF31+AK$3*AJ31))</f>
        <v/>
      </c>
      <c r="AM31" s="95" t="str">
        <f t="shared" si="0"/>
        <v/>
      </c>
      <c r="AQ31" s="95" t="str">
        <f t="shared" si="1"/>
        <v/>
      </c>
    </row>
    <row r="32" spans="2:43" x14ac:dyDescent="0.2">
      <c r="B32" s="106">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124" t="str">
        <f>IF('Wet Incident'!$JW46="","",'Wet Incident'!$JW46)</f>
        <v/>
      </c>
      <c r="G32" s="124" t="str">
        <f>IF('Wet Incident'!$JW46="","",'Wet Incident'!$JZ46)</f>
        <v/>
      </c>
      <c r="H32" s="124">
        <f>IF(G32="",0,(G32-F$4)*H$4+'Set UP'!$R$15)</f>
        <v>0</v>
      </c>
      <c r="I32" s="200" t="str">
        <f>IF('Wet Incident'!$JW46="","",IFERROR(F32&amp;" ( "&amp;INT(H32)&amp;" )",F32))</f>
        <v/>
      </c>
      <c r="J32" s="124" t="str">
        <f>IF('Dry Incident'!$JW46="","",'Dry Incident'!$JW46)</f>
        <v/>
      </c>
      <c r="K32" s="124" t="str">
        <f>IF('Dry Incident'!$JW46="","",'Dry Incident'!$JZ46)</f>
        <v/>
      </c>
      <c r="L32" s="124">
        <f>IF(K32="",0,(K32-J$4)*L$4+'Set UP'!$R$15)</f>
        <v>0</v>
      </c>
      <c r="M32" s="200" t="str">
        <f>IF('Dry Incident'!$JW46="","",IFERROR(J32&amp;" ( "&amp;INT(L32)&amp;" )",J32))</f>
        <v/>
      </c>
      <c r="N32" s="124" t="str">
        <f>IF('Extra Incident'!$JW46="","",'Extra Incident'!$JW46)</f>
        <v/>
      </c>
      <c r="O32" s="124" t="str">
        <f>IF('Extra Incident'!$JW46="","",'Extra Incident'!$JZ46)</f>
        <v/>
      </c>
      <c r="P32" s="124">
        <f>IF(O32="",0,(O32-N$4)*P$4+'Set UP'!$R$15)</f>
        <v>0</v>
      </c>
      <c r="Q32" s="200" t="str">
        <f>IF('Extra Incident'!$JW46="","",IFERROR(N32&amp;" ( "&amp;INT(O32)&amp;" )",N32))</f>
        <v/>
      </c>
      <c r="R32" s="124" t="str">
        <f>IF(RopeThrow!$AH32="","",RopeThrow!$AH32)</f>
        <v/>
      </c>
      <c r="S32" s="124" t="str">
        <f>IF(RopeThrow!$AH32="","",RopeThrow!$AN32)</f>
        <v/>
      </c>
      <c r="T32" s="124">
        <f>IF(S32="",0,(S32-R$4)*T$4+'Set UP'!$R$15)</f>
        <v>0</v>
      </c>
      <c r="U32" s="200" t="str">
        <f>IF(RopeThrow!$AH32="","",IFERROR(R32&amp;" ( "&amp;INT(T32)&amp;" )",R32))</f>
        <v/>
      </c>
      <c r="V32" s="124" t="str">
        <f>IF('Swim&amp;Tow'!$AH32="","",'Swim&amp;Tow'!$AH32)</f>
        <v/>
      </c>
      <c r="W32" s="124" t="str">
        <f>IF('Swim&amp;Tow'!$AH32="","",'Swim&amp;Tow'!$AK32)</f>
        <v/>
      </c>
      <c r="X32" s="124">
        <f>IF(W32="",0,(W32-V$4)*X$4+'Set UP'!$R$15)</f>
        <v>0</v>
      </c>
      <c r="Y32" s="200" t="str">
        <f>IF('Swim&amp;Tow'!$AH32="","",IFERROR(V32&amp;" ( "&amp;INT(X32)&amp;" )",V32))</f>
        <v/>
      </c>
      <c r="Z32" s="124" t="str">
        <f>IF(Medley!AA32="","",Medley!$AA32)</f>
        <v/>
      </c>
      <c r="AA32" s="124" t="str">
        <f>IF(Medley!AA32="","",Medley!$AD32)</f>
        <v/>
      </c>
      <c r="AB32" s="124">
        <f>IF(AA32="",0,(AA32-Z$4)*AB$4+'Set UP'!$R$15)</f>
        <v>0</v>
      </c>
      <c r="AC32" s="200" t="str">
        <f>IF(Medley!$AA32="","",IFERROR(Z32&amp;" ( "&amp;INT(AB32)&amp;" )",Z32))</f>
        <v/>
      </c>
      <c r="AD32" s="124" t="str">
        <f>IF('Manikin Carry'!AA32="","",'Manikin Carry'!$AA32)</f>
        <v/>
      </c>
      <c r="AE32" s="124" t="str">
        <f>IF('Manikin Carry'!AA32="","",'Manikin Carry'!$AD32)</f>
        <v/>
      </c>
      <c r="AF32" s="124">
        <f>IF(AE32="",0,(AE32-AD$4)*AF$4+'Set UP'!$R$15)</f>
        <v>0</v>
      </c>
      <c r="AG32" s="200" t="str">
        <f>IF('Manikin Carry'!$AA32="","",IFERROR(AD32&amp;" ( "&amp;INT(AF32)&amp;" )",AD32))</f>
        <v/>
      </c>
      <c r="AH32" s="124" t="str">
        <f>IF(Obstacle!AA32="","",Obstacle!$AA32)</f>
        <v/>
      </c>
      <c r="AI32" s="124" t="str">
        <f>IF(Obstacle!AA32="","",Obstacle!$AD32)</f>
        <v/>
      </c>
      <c r="AJ32" s="124">
        <f>IF(AI32="",0,(AI32-AH$4)*AJ$4+'Set UP'!$R$15)</f>
        <v>0</v>
      </c>
      <c r="AK32" s="200" t="str">
        <f>IF(Obstacle!$AA32="","",IFERROR(AH32&amp;" ( "&amp;INT(AJ32)&amp;" )",AH32))</f>
        <v/>
      </c>
      <c r="AL32" s="127" t="str">
        <f>IF(OR(LEFT('Set UP'!F32)&lt;&gt;"F",AND(I32="",M32="",Q32="",U32="",Y32="",AC32="",AG32="",AK32="")),"",(I$3*H32+M$3*L32+AC$3*AB32+Q$3*P32+U$3*T32+Y$3*X32+AG$3*AF32+AK$3*AJ32))</f>
        <v/>
      </c>
      <c r="AM32" s="95" t="str">
        <f t="shared" si="0"/>
        <v/>
      </c>
      <c r="AQ32" s="95" t="str">
        <f t="shared" si="1"/>
        <v/>
      </c>
    </row>
    <row r="33" spans="2:43" x14ac:dyDescent="0.2">
      <c r="B33" s="106">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124" t="str">
        <f>IF('Wet Incident'!$JW47="","",'Wet Incident'!$JW47)</f>
        <v/>
      </c>
      <c r="G33" s="124" t="str">
        <f>IF('Wet Incident'!$JW47="","",'Wet Incident'!$JZ47)</f>
        <v/>
      </c>
      <c r="H33" s="124">
        <f>IF(G33="",0,(G33-F$4)*H$4+'Set UP'!$R$15)</f>
        <v>0</v>
      </c>
      <c r="I33" s="200" t="str">
        <f>IF('Wet Incident'!$JW47="","",IFERROR(F33&amp;" ( "&amp;INT(H33)&amp;" )",F33))</f>
        <v/>
      </c>
      <c r="J33" s="124" t="str">
        <f>IF('Dry Incident'!$JW47="","",'Dry Incident'!$JW47)</f>
        <v/>
      </c>
      <c r="K33" s="124" t="str">
        <f>IF('Dry Incident'!$JW47="","",'Dry Incident'!$JZ47)</f>
        <v/>
      </c>
      <c r="L33" s="124">
        <f>IF(K33="",0,(K33-J$4)*L$4+'Set UP'!$R$15)</f>
        <v>0</v>
      </c>
      <c r="M33" s="200" t="str">
        <f>IF('Dry Incident'!$JW47="","",IFERROR(J33&amp;" ( "&amp;INT(L33)&amp;" )",J33))</f>
        <v/>
      </c>
      <c r="N33" s="124" t="str">
        <f>IF('Extra Incident'!$JW47="","",'Extra Incident'!$JW47)</f>
        <v/>
      </c>
      <c r="O33" s="124" t="str">
        <f>IF('Extra Incident'!$JW47="","",'Extra Incident'!$JZ47)</f>
        <v/>
      </c>
      <c r="P33" s="124">
        <f>IF(O33="",0,(O33-N$4)*P$4+'Set UP'!$R$15)</f>
        <v>0</v>
      </c>
      <c r="Q33" s="200" t="str">
        <f>IF('Extra Incident'!$JW47="","",IFERROR(N33&amp;" ( "&amp;INT(O33)&amp;" )",N33))</f>
        <v/>
      </c>
      <c r="R33" s="124" t="str">
        <f>IF(RopeThrow!$AH33="","",RopeThrow!$AH33)</f>
        <v/>
      </c>
      <c r="S33" s="124" t="str">
        <f>IF(RopeThrow!$AH33="","",RopeThrow!$AN33)</f>
        <v/>
      </c>
      <c r="T33" s="124">
        <f>IF(S33="",0,(S33-R$4)*T$4+'Set UP'!$R$15)</f>
        <v>0</v>
      </c>
      <c r="U33" s="200" t="str">
        <f>IF(RopeThrow!$AH33="","",IFERROR(R33&amp;" ( "&amp;INT(T33)&amp;" )",R33))</f>
        <v/>
      </c>
      <c r="V33" s="124" t="str">
        <f>IF('Swim&amp;Tow'!$AH33="","",'Swim&amp;Tow'!$AH33)</f>
        <v/>
      </c>
      <c r="W33" s="124" t="str">
        <f>IF('Swim&amp;Tow'!$AH33="","",'Swim&amp;Tow'!$AK33)</f>
        <v/>
      </c>
      <c r="X33" s="124">
        <f>IF(W33="",0,(W33-V$4)*X$4+'Set UP'!$R$15)</f>
        <v>0</v>
      </c>
      <c r="Y33" s="200" t="str">
        <f>IF('Swim&amp;Tow'!$AH33="","",IFERROR(V33&amp;" ( "&amp;INT(X33)&amp;" )",V33))</f>
        <v/>
      </c>
      <c r="Z33" s="124" t="str">
        <f>IF(Medley!AA33="","",Medley!$AA33)</f>
        <v/>
      </c>
      <c r="AA33" s="124" t="str">
        <f>IF(Medley!AA33="","",Medley!$AD33)</f>
        <v/>
      </c>
      <c r="AB33" s="124">
        <f>IF(AA33="",0,(AA33-Z$4)*AB$4+'Set UP'!$R$15)</f>
        <v>0</v>
      </c>
      <c r="AC33" s="200" t="str">
        <f>IF(Medley!$AA33="","",IFERROR(Z33&amp;" ( "&amp;INT(AB33)&amp;" )",Z33))</f>
        <v/>
      </c>
      <c r="AD33" s="124" t="str">
        <f>IF('Manikin Carry'!AA33="","",'Manikin Carry'!$AA33)</f>
        <v/>
      </c>
      <c r="AE33" s="124" t="str">
        <f>IF('Manikin Carry'!AA33="","",'Manikin Carry'!$AD33)</f>
        <v/>
      </c>
      <c r="AF33" s="124">
        <f>IF(AE33="",0,(AE33-AD$4)*AF$4+'Set UP'!$R$15)</f>
        <v>0</v>
      </c>
      <c r="AG33" s="200" t="str">
        <f>IF('Manikin Carry'!$AA33="","",IFERROR(AD33&amp;" ( "&amp;INT(AF33)&amp;" )",AD33))</f>
        <v/>
      </c>
      <c r="AH33" s="124" t="str">
        <f>IF(Obstacle!AA33="","",Obstacle!$AA33)</f>
        <v/>
      </c>
      <c r="AI33" s="124" t="str">
        <f>IF(Obstacle!AA33="","",Obstacle!$AD33)</f>
        <v/>
      </c>
      <c r="AJ33" s="124">
        <f>IF(AI33="",0,(AI33-AH$4)*AJ$4+'Set UP'!$R$15)</f>
        <v>0</v>
      </c>
      <c r="AK33" s="200" t="str">
        <f>IF(Obstacle!$AA33="","",IFERROR(AH33&amp;" ( "&amp;INT(AJ33)&amp;" )",AH33))</f>
        <v/>
      </c>
      <c r="AL33" s="127" t="str">
        <f>IF(OR(LEFT('Set UP'!F33)&lt;&gt;"F",AND(I33="",M33="",Q33="",U33="",Y33="",AC33="",AG33="",AK33="")),"",(I$3*H33+M$3*L33+AC$3*AB33+Q$3*P33+U$3*T33+Y$3*X33+AG$3*AF33+AK$3*AJ33))</f>
        <v/>
      </c>
      <c r="AM33" s="95" t="str">
        <f t="shared" si="0"/>
        <v/>
      </c>
      <c r="AQ33" s="95" t="str">
        <f t="shared" si="1"/>
        <v/>
      </c>
    </row>
    <row r="34" spans="2:43" x14ac:dyDescent="0.2">
      <c r="B34" s="106">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124" t="str">
        <f>IF('Wet Incident'!$JW48="","",'Wet Incident'!$JW48)</f>
        <v/>
      </c>
      <c r="G34" s="124" t="str">
        <f>IF('Wet Incident'!$JW48="","",'Wet Incident'!$JZ48)</f>
        <v/>
      </c>
      <c r="H34" s="124">
        <f>IF(G34="",0,(G34-F$4)*H$4+'Set UP'!$R$15)</f>
        <v>0</v>
      </c>
      <c r="I34" s="200" t="str">
        <f>IF('Wet Incident'!$JW48="","",IFERROR(F34&amp;" ( "&amp;INT(H34)&amp;" )",F34))</f>
        <v/>
      </c>
      <c r="J34" s="124" t="str">
        <f>IF('Dry Incident'!$JW48="","",'Dry Incident'!$JW48)</f>
        <v/>
      </c>
      <c r="K34" s="124" t="str">
        <f>IF('Dry Incident'!$JW48="","",'Dry Incident'!$JZ48)</f>
        <v/>
      </c>
      <c r="L34" s="124">
        <f>IF(K34="",0,(K34-J$4)*L$4+'Set UP'!$R$15)</f>
        <v>0</v>
      </c>
      <c r="M34" s="200" t="str">
        <f>IF('Dry Incident'!$JW48="","",IFERROR(J34&amp;" ( "&amp;INT(L34)&amp;" )",J34))</f>
        <v/>
      </c>
      <c r="N34" s="124" t="str">
        <f>IF('Extra Incident'!$JW48="","",'Extra Incident'!$JW48)</f>
        <v/>
      </c>
      <c r="O34" s="124" t="str">
        <f>IF('Extra Incident'!$JW48="","",'Extra Incident'!$JZ48)</f>
        <v/>
      </c>
      <c r="P34" s="124">
        <f>IF(O34="",0,(O34-N$4)*P$4+'Set UP'!$R$15)</f>
        <v>0</v>
      </c>
      <c r="Q34" s="200" t="str">
        <f>IF('Extra Incident'!$JW48="","",IFERROR(N34&amp;" ( "&amp;INT(O34)&amp;" )",N34))</f>
        <v/>
      </c>
      <c r="R34" s="124" t="str">
        <f>IF(RopeThrow!$AH34="","",RopeThrow!$AH34)</f>
        <v/>
      </c>
      <c r="S34" s="124" t="str">
        <f>IF(RopeThrow!$AH34="","",RopeThrow!$AN34)</f>
        <v/>
      </c>
      <c r="T34" s="124">
        <f>IF(S34="",0,(S34-R$4)*T$4+'Set UP'!$R$15)</f>
        <v>0</v>
      </c>
      <c r="U34" s="200" t="str">
        <f>IF(RopeThrow!$AH34="","",IFERROR(R34&amp;" ( "&amp;INT(T34)&amp;" )",R34))</f>
        <v/>
      </c>
      <c r="V34" s="124" t="str">
        <f>IF('Swim&amp;Tow'!$AH34="","",'Swim&amp;Tow'!$AH34)</f>
        <v/>
      </c>
      <c r="W34" s="124" t="str">
        <f>IF('Swim&amp;Tow'!$AH34="","",'Swim&amp;Tow'!$AK34)</f>
        <v/>
      </c>
      <c r="X34" s="124">
        <f>IF(W34="",0,(W34-V$4)*X$4+'Set UP'!$R$15)</f>
        <v>0</v>
      </c>
      <c r="Y34" s="200" t="str">
        <f>IF('Swim&amp;Tow'!$AH34="","",IFERROR(V34&amp;" ( "&amp;INT(X34)&amp;" )",V34))</f>
        <v/>
      </c>
      <c r="Z34" s="124" t="str">
        <f>IF(Medley!AA34="","",Medley!$AA34)</f>
        <v/>
      </c>
      <c r="AA34" s="124" t="str">
        <f>IF(Medley!AA34="","",Medley!$AD34)</f>
        <v/>
      </c>
      <c r="AB34" s="124">
        <f>IF(AA34="",0,(AA34-Z$4)*AB$4+'Set UP'!$R$15)</f>
        <v>0</v>
      </c>
      <c r="AC34" s="200" t="str">
        <f>IF(Medley!$AA34="","",IFERROR(Z34&amp;" ( "&amp;INT(AB34)&amp;" )",Z34))</f>
        <v/>
      </c>
      <c r="AD34" s="124" t="str">
        <f>IF('Manikin Carry'!AA34="","",'Manikin Carry'!$AA34)</f>
        <v/>
      </c>
      <c r="AE34" s="124" t="str">
        <f>IF('Manikin Carry'!AA34="","",'Manikin Carry'!$AD34)</f>
        <v/>
      </c>
      <c r="AF34" s="124">
        <f>IF(AE34="",0,(AE34-AD$4)*AF$4+'Set UP'!$R$15)</f>
        <v>0</v>
      </c>
      <c r="AG34" s="200" t="str">
        <f>IF('Manikin Carry'!$AA34="","",IFERROR(AD34&amp;" ( "&amp;INT(AF34)&amp;" )",AD34))</f>
        <v/>
      </c>
      <c r="AH34" s="124" t="str">
        <f>IF(Obstacle!AA34="","",Obstacle!$AA34)</f>
        <v/>
      </c>
      <c r="AI34" s="124" t="str">
        <f>IF(Obstacle!AA34="","",Obstacle!$AD34)</f>
        <v/>
      </c>
      <c r="AJ34" s="124">
        <f>IF(AI34="",0,(AI34-AH$4)*AJ$4+'Set UP'!$R$15)</f>
        <v>0</v>
      </c>
      <c r="AK34" s="200" t="str">
        <f>IF(Obstacle!$AA34="","",IFERROR(AH34&amp;" ( "&amp;INT(AJ34)&amp;" )",AH34))</f>
        <v/>
      </c>
      <c r="AL34" s="127" t="str">
        <f>IF(OR(LEFT('Set UP'!F34)&lt;&gt;"F",AND(I34="",M34="",Q34="",U34="",Y34="",AC34="",AG34="",AK34="")),"",(I$3*H34+M$3*L34+AC$3*AB34+Q$3*P34+U$3*T34+Y$3*X34+AG$3*AF34+AK$3*AJ34))</f>
        <v/>
      </c>
      <c r="AM34" s="95" t="str">
        <f t="shared" si="0"/>
        <v/>
      </c>
      <c r="AQ34" s="95" t="str">
        <f t="shared" si="1"/>
        <v/>
      </c>
    </row>
    <row r="35" spans="2:43" x14ac:dyDescent="0.2">
      <c r="B35" s="106">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124" t="str">
        <f>IF('Wet Incident'!$JW49="","",'Wet Incident'!$JW49)</f>
        <v/>
      </c>
      <c r="G35" s="124" t="str">
        <f>IF('Wet Incident'!$JW49="","",'Wet Incident'!$JZ49)</f>
        <v/>
      </c>
      <c r="H35" s="124">
        <f>IF(G35="",0,(G35-F$4)*H$4+'Set UP'!$R$15)</f>
        <v>0</v>
      </c>
      <c r="I35" s="200" t="str">
        <f>IF('Wet Incident'!$JW49="","",IFERROR(F35&amp;" ( "&amp;INT(H35)&amp;" )",F35))</f>
        <v/>
      </c>
      <c r="J35" s="124" t="str">
        <f>IF('Dry Incident'!$JW49="","",'Dry Incident'!$JW49)</f>
        <v/>
      </c>
      <c r="K35" s="124" t="str">
        <f>IF('Dry Incident'!$JW49="","",'Dry Incident'!$JZ49)</f>
        <v/>
      </c>
      <c r="L35" s="124">
        <f>IF(K35="",0,(K35-J$4)*L$4+'Set UP'!$R$15)</f>
        <v>0</v>
      </c>
      <c r="M35" s="200" t="str">
        <f>IF('Dry Incident'!$JW49="","",IFERROR(J35&amp;" ( "&amp;INT(L35)&amp;" )",J35))</f>
        <v/>
      </c>
      <c r="N35" s="124" t="str">
        <f>IF('Extra Incident'!$JW49="","",'Extra Incident'!$JW49)</f>
        <v/>
      </c>
      <c r="O35" s="124" t="str">
        <f>IF('Extra Incident'!$JW49="","",'Extra Incident'!$JZ49)</f>
        <v/>
      </c>
      <c r="P35" s="124">
        <f>IF(O35="",0,(O35-N$4)*P$4+'Set UP'!$R$15)</f>
        <v>0</v>
      </c>
      <c r="Q35" s="200" t="str">
        <f>IF('Extra Incident'!$JW49="","",IFERROR(N35&amp;" ( "&amp;INT(O35)&amp;" )",N35))</f>
        <v/>
      </c>
      <c r="R35" s="124" t="str">
        <f>IF(RopeThrow!$AH35="","",RopeThrow!$AH35)</f>
        <v/>
      </c>
      <c r="S35" s="124" t="str">
        <f>IF(RopeThrow!$AH35="","",RopeThrow!$AN35)</f>
        <v/>
      </c>
      <c r="T35" s="124">
        <f>IF(S35="",0,(S35-R$4)*T$4+'Set UP'!$R$15)</f>
        <v>0</v>
      </c>
      <c r="U35" s="200" t="str">
        <f>IF(RopeThrow!$AH35="","",IFERROR(R35&amp;" ( "&amp;INT(T35)&amp;" )",R35))</f>
        <v/>
      </c>
      <c r="V35" s="124" t="str">
        <f>IF('Swim&amp;Tow'!$AH35="","",'Swim&amp;Tow'!$AH35)</f>
        <v/>
      </c>
      <c r="W35" s="124" t="str">
        <f>IF('Swim&amp;Tow'!$AH35="","",'Swim&amp;Tow'!$AK35)</f>
        <v/>
      </c>
      <c r="X35" s="124">
        <f>IF(W35="",0,(W35-V$4)*X$4+'Set UP'!$R$15)</f>
        <v>0</v>
      </c>
      <c r="Y35" s="200" t="str">
        <f>IF('Swim&amp;Tow'!$AH35="","",IFERROR(V35&amp;" ( "&amp;INT(X35)&amp;" )",V35))</f>
        <v/>
      </c>
      <c r="Z35" s="124" t="str">
        <f>IF(Medley!AA35="","",Medley!$AA35)</f>
        <v/>
      </c>
      <c r="AA35" s="124" t="str">
        <f>IF(Medley!AA35="","",Medley!$AD35)</f>
        <v/>
      </c>
      <c r="AB35" s="124">
        <f>IF(AA35="",0,(AA35-Z$4)*AB$4+'Set UP'!$R$15)</f>
        <v>0</v>
      </c>
      <c r="AC35" s="200" t="str">
        <f>IF(Medley!$AA35="","",IFERROR(Z35&amp;" ( "&amp;INT(AB35)&amp;" )",Z35))</f>
        <v/>
      </c>
      <c r="AD35" s="124" t="str">
        <f>IF('Manikin Carry'!AA35="","",'Manikin Carry'!$AA35)</f>
        <v/>
      </c>
      <c r="AE35" s="124" t="str">
        <f>IF('Manikin Carry'!AA35="","",'Manikin Carry'!$AD35)</f>
        <v/>
      </c>
      <c r="AF35" s="124">
        <f>IF(AE35="",0,(AE35-AD$4)*AF$4+'Set UP'!$R$15)</f>
        <v>0</v>
      </c>
      <c r="AG35" s="200" t="str">
        <f>IF('Manikin Carry'!$AA35="","",IFERROR(AD35&amp;" ( "&amp;INT(AF35)&amp;" )",AD35))</f>
        <v/>
      </c>
      <c r="AH35" s="124" t="str">
        <f>IF(Obstacle!AA35="","",Obstacle!$AA35)</f>
        <v/>
      </c>
      <c r="AI35" s="124" t="str">
        <f>IF(Obstacle!AA35="","",Obstacle!$AD35)</f>
        <v/>
      </c>
      <c r="AJ35" s="124">
        <f>IF(AI35="",0,(AI35-AH$4)*AJ$4+'Set UP'!$R$15)</f>
        <v>0</v>
      </c>
      <c r="AK35" s="200" t="str">
        <f>IF(Obstacle!$AA35="","",IFERROR(AH35&amp;" ( "&amp;INT(AJ35)&amp;" )",AH35))</f>
        <v/>
      </c>
      <c r="AL35" s="127" t="str">
        <f>IF(OR(LEFT('Set UP'!F35)&lt;&gt;"F",AND(I35="",M35="",Q35="",U35="",Y35="",AC35="",AG35="",AK35="")),"",(I$3*H35+M$3*L35+AC$3*AB35+Q$3*P35+U$3*T35+Y$3*X35+AG$3*AF35+AK$3*AJ35))</f>
        <v/>
      </c>
      <c r="AM35" s="95" t="str">
        <f t="shared" si="0"/>
        <v/>
      </c>
      <c r="AQ35" s="95" t="str">
        <f t="shared" si="1"/>
        <v/>
      </c>
    </row>
    <row r="36" spans="2:43" x14ac:dyDescent="0.2">
      <c r="B36" s="204">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124" t="str">
        <f>IF('Wet Incident'!$JW50="","",'Wet Incident'!$JW50)</f>
        <v/>
      </c>
      <c r="G36" s="124" t="str">
        <f>IF('Wet Incident'!$JW50="","",'Wet Incident'!$JZ50)</f>
        <v/>
      </c>
      <c r="H36" s="124">
        <f>IF(G36="",0,(G36-F$4)*H$4+'Set UP'!$R$15)</f>
        <v>0</v>
      </c>
      <c r="I36" s="200" t="str">
        <f>IF('Wet Incident'!$JW50="","",IFERROR(F36&amp;" ( "&amp;INT(H36)&amp;" )",F36))</f>
        <v/>
      </c>
      <c r="J36" s="124" t="str">
        <f>IF('Dry Incident'!$JW50="","",'Dry Incident'!$JW50)</f>
        <v/>
      </c>
      <c r="K36" s="124" t="str">
        <f>IF('Dry Incident'!$JW50="","",'Dry Incident'!$JZ50)</f>
        <v/>
      </c>
      <c r="L36" s="124">
        <f>IF(K36="",0,(K36-J$4)*L$4+'Set UP'!$R$15)</f>
        <v>0</v>
      </c>
      <c r="M36" s="200" t="str">
        <f>IF('Dry Incident'!$JW50="","",IFERROR(J36&amp;" ( "&amp;INT(L36)&amp;" )",J36))</f>
        <v/>
      </c>
      <c r="N36" s="124" t="str">
        <f>IF('Extra Incident'!$JW50="","",'Extra Incident'!$JW50)</f>
        <v/>
      </c>
      <c r="O36" s="124" t="str">
        <f>IF('Extra Incident'!$JW50="","",'Extra Incident'!$JZ50)</f>
        <v/>
      </c>
      <c r="P36" s="124">
        <f>IF(O36="",0,(O36-N$4)*P$4+'Set UP'!$R$15)</f>
        <v>0</v>
      </c>
      <c r="Q36" s="200" t="str">
        <f>IF('Extra Incident'!$JW50="","",IFERROR(N36&amp;" ( "&amp;INT(O36)&amp;" )",N36))</f>
        <v/>
      </c>
      <c r="R36" s="124" t="str">
        <f>IF(RopeThrow!$AH36="","",RopeThrow!$AH36)</f>
        <v/>
      </c>
      <c r="S36" s="124" t="str">
        <f>IF(RopeThrow!$AH36="","",RopeThrow!$AN36)</f>
        <v/>
      </c>
      <c r="T36" s="124">
        <f>IF(S36="",0,(S36-R$4)*T$4+'Set UP'!$R$15)</f>
        <v>0</v>
      </c>
      <c r="U36" s="200" t="str">
        <f>IF(RopeThrow!$AH36="","",IFERROR(R36&amp;" ( "&amp;INT(T36)&amp;" )",R36))</f>
        <v/>
      </c>
      <c r="V36" s="124" t="str">
        <f>IF('Swim&amp;Tow'!$AH36="","",'Swim&amp;Tow'!$AH36)</f>
        <v/>
      </c>
      <c r="W36" s="124" t="str">
        <f>IF('Swim&amp;Tow'!$AH36="","",'Swim&amp;Tow'!$AK36)</f>
        <v/>
      </c>
      <c r="X36" s="124">
        <f>IF(W36="",0,(W36-V$4)*X$4+'Set UP'!$R$15)</f>
        <v>0</v>
      </c>
      <c r="Y36" s="200" t="str">
        <f>IF('Swim&amp;Tow'!$AH36="","",IFERROR(V36&amp;" ( "&amp;INT(X36)&amp;" )",V36))</f>
        <v/>
      </c>
      <c r="Z36" s="124" t="str">
        <f>IF(Medley!AA36="","",Medley!$AA36)</f>
        <v/>
      </c>
      <c r="AA36" s="124" t="str">
        <f>IF(Medley!AA36="","",Medley!$AD36)</f>
        <v/>
      </c>
      <c r="AB36" s="124">
        <f>IF(AA36="",0,(AA36-Z$4)*AB$4+'Set UP'!$R$15)</f>
        <v>0</v>
      </c>
      <c r="AC36" s="200" t="str">
        <f>IF(Medley!$AA36="","",IFERROR(Z36&amp;" ( "&amp;INT(AB36)&amp;" )",Z36))</f>
        <v/>
      </c>
      <c r="AD36" s="124" t="str">
        <f>IF('Manikin Carry'!AA36="","",'Manikin Carry'!$AA36)</f>
        <v/>
      </c>
      <c r="AE36" s="124" t="str">
        <f>IF('Manikin Carry'!AA36="","",'Manikin Carry'!$AD36)</f>
        <v/>
      </c>
      <c r="AF36" s="124">
        <f>IF(AE36="",0,(AE36-AD$4)*AF$4+'Set UP'!$R$15)</f>
        <v>0</v>
      </c>
      <c r="AG36" s="200" t="str">
        <f>IF('Manikin Carry'!$AA36="","",IFERROR(AD36&amp;" ( "&amp;INT(AF36)&amp;" )",AD36))</f>
        <v/>
      </c>
      <c r="AH36" s="124" t="str">
        <f>IF(Obstacle!AA36="","",Obstacle!$AA36)</f>
        <v/>
      </c>
      <c r="AI36" s="124" t="str">
        <f>IF(Obstacle!AA36="","",Obstacle!$AD36)</f>
        <v/>
      </c>
      <c r="AJ36" s="124">
        <f>IF(AI36="",0,(AI36-AH$4)*AJ$4+'Set UP'!$R$15)</f>
        <v>0</v>
      </c>
      <c r="AK36" s="200" t="str">
        <f>IF(Obstacle!$AA36="","",IFERROR(AH36&amp;" ( "&amp;INT(AJ36)&amp;" )",AH36))</f>
        <v/>
      </c>
      <c r="AL36" s="127" t="str">
        <f>IF(OR(LEFT('Set UP'!F36)&lt;&gt;"F",AND(I36="",M36="",Q36="",U36="",Y36="",AC36="",AG36="",AK36="")),"",(I$3*H36+M$3*L36+AC$3*AB36+Q$3*P36+U$3*T36+Y$3*X36+AG$3*AF36+AK$3*AJ36))</f>
        <v/>
      </c>
      <c r="AM36" s="95" t="str">
        <f t="shared" si="0"/>
        <v/>
      </c>
      <c r="AQ36" s="95" t="str">
        <f t="shared" si="1"/>
        <v/>
      </c>
    </row>
    <row r="37" spans="2:43" x14ac:dyDescent="0.2">
      <c r="B37" s="204">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124" t="str">
        <f>IF('Wet Incident'!$JW51="","",'Wet Incident'!$JW51)</f>
        <v/>
      </c>
      <c r="G37" s="124" t="str">
        <f>IF('Wet Incident'!$JW51="","",'Wet Incident'!$JZ51)</f>
        <v/>
      </c>
      <c r="H37" s="124">
        <f>IF(G37="",0,(G37-F$4)*H$4+'Set UP'!$R$15)</f>
        <v>0</v>
      </c>
      <c r="I37" s="200" t="str">
        <f>IF('Wet Incident'!$JW51="","",IFERROR(F37&amp;" ( "&amp;INT(H37)&amp;" )",F37))</f>
        <v/>
      </c>
      <c r="J37" s="124" t="str">
        <f>IF('Dry Incident'!$JW51="","",'Dry Incident'!$JW51)</f>
        <v/>
      </c>
      <c r="K37" s="124" t="str">
        <f>IF('Dry Incident'!$JW51="","",'Dry Incident'!$JZ51)</f>
        <v/>
      </c>
      <c r="L37" s="124">
        <f>IF(K37="",0,(K37-J$4)*L$4+'Set UP'!$R$15)</f>
        <v>0</v>
      </c>
      <c r="M37" s="200" t="str">
        <f>IF('Dry Incident'!$JW51="","",IFERROR(J37&amp;" ( "&amp;INT(L37)&amp;" )",J37))</f>
        <v/>
      </c>
      <c r="N37" s="124" t="str">
        <f>IF('Extra Incident'!$JW51="","",'Extra Incident'!$JW51)</f>
        <v/>
      </c>
      <c r="O37" s="124" t="str">
        <f>IF('Extra Incident'!$JW51="","",'Extra Incident'!$JZ51)</f>
        <v/>
      </c>
      <c r="P37" s="124">
        <f>IF(O37="",0,(O37-N$4)*P$4+'Set UP'!$R$15)</f>
        <v>0</v>
      </c>
      <c r="Q37" s="200" t="str">
        <f>IF('Extra Incident'!$JW51="","",IFERROR(N37&amp;" ( "&amp;INT(O37)&amp;" )",N37))</f>
        <v/>
      </c>
      <c r="R37" s="124" t="str">
        <f>IF(RopeThrow!$AH37="","",RopeThrow!$AH37)</f>
        <v/>
      </c>
      <c r="S37" s="124" t="str">
        <f>IF(RopeThrow!$AH37="","",RopeThrow!$AN37)</f>
        <v/>
      </c>
      <c r="T37" s="124">
        <f>IF(S37="",0,(S37-R$4)*T$4+'Set UP'!$R$15)</f>
        <v>0</v>
      </c>
      <c r="U37" s="200" t="str">
        <f>IF(RopeThrow!$AH37="","",IFERROR(R37&amp;" ( "&amp;INT(T37)&amp;" )",R37))</f>
        <v/>
      </c>
      <c r="V37" s="124" t="str">
        <f>IF('Swim&amp;Tow'!$AH37="","",'Swim&amp;Tow'!$AH37)</f>
        <v/>
      </c>
      <c r="W37" s="124" t="str">
        <f>IF('Swim&amp;Tow'!$AH37="","",'Swim&amp;Tow'!$AK37)</f>
        <v/>
      </c>
      <c r="X37" s="124">
        <f>IF(W37="",0,(W37-V$4)*X$4+'Set UP'!$R$15)</f>
        <v>0</v>
      </c>
      <c r="Y37" s="200" t="str">
        <f>IF('Swim&amp;Tow'!$AH37="","",IFERROR(V37&amp;" ( "&amp;INT(X37)&amp;" )",V37))</f>
        <v/>
      </c>
      <c r="Z37" s="124" t="str">
        <f>IF(Medley!AA37="","",Medley!$AA37)</f>
        <v/>
      </c>
      <c r="AA37" s="124" t="str">
        <f>IF(Medley!AA37="","",Medley!$AD37)</f>
        <v/>
      </c>
      <c r="AB37" s="124">
        <f>IF(AA37="",0,(AA37-Z$4)*AB$4+'Set UP'!$R$15)</f>
        <v>0</v>
      </c>
      <c r="AC37" s="200" t="str">
        <f>IF(Medley!$AA37="","",IFERROR(Z37&amp;" ( "&amp;INT(AB37)&amp;" )",Z37))</f>
        <v/>
      </c>
      <c r="AD37" s="124" t="str">
        <f>IF('Manikin Carry'!AA37="","",'Manikin Carry'!$AA37)</f>
        <v/>
      </c>
      <c r="AE37" s="124" t="str">
        <f>IF('Manikin Carry'!AA37="","",'Manikin Carry'!$AD37)</f>
        <v/>
      </c>
      <c r="AF37" s="124">
        <f>IF(AE37="",0,(AE37-AD$4)*AF$4+'Set UP'!$R$15)</f>
        <v>0</v>
      </c>
      <c r="AG37" s="200" t="str">
        <f>IF('Manikin Carry'!$AA37="","",IFERROR(AD37&amp;" ( "&amp;INT(AF37)&amp;" )",AD37))</f>
        <v/>
      </c>
      <c r="AH37" s="124" t="str">
        <f>IF(Obstacle!AA37="","",Obstacle!$AA37)</f>
        <v/>
      </c>
      <c r="AI37" s="124" t="str">
        <f>IF(Obstacle!AA37="","",Obstacle!$AD37)</f>
        <v/>
      </c>
      <c r="AJ37" s="124">
        <f>IF(AI37="",0,(AI37-AH$4)*AJ$4+'Set UP'!$R$15)</f>
        <v>0</v>
      </c>
      <c r="AK37" s="200" t="str">
        <f>IF(Obstacle!$AA37="","",IFERROR(AH37&amp;" ( "&amp;INT(AJ37)&amp;" )",AH37))</f>
        <v/>
      </c>
      <c r="AL37" s="127" t="str">
        <f>IF(OR(LEFT('Set UP'!F37)&lt;&gt;"F",AND(I37="",M37="",Q37="",U37="",Y37="",AC37="",AG37="",AK37="")),"",(I$3*H37+M$3*L37+AC$3*AB37+Q$3*P37+U$3*T37+Y$3*X37+AG$3*AF37+AK$3*AJ37))</f>
        <v/>
      </c>
      <c r="AM37" s="95" t="str">
        <f t="shared" si="0"/>
        <v/>
      </c>
      <c r="AQ37" s="95" t="str">
        <f t="shared" si="1"/>
        <v/>
      </c>
    </row>
    <row r="38" spans="2:43" x14ac:dyDescent="0.2">
      <c r="B38" s="204">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124" t="str">
        <f>IF('Wet Incident'!$JW52="","",'Wet Incident'!$JW52)</f>
        <v/>
      </c>
      <c r="G38" s="124" t="str">
        <f>IF('Wet Incident'!$JW52="","",'Wet Incident'!$JZ52)</f>
        <v/>
      </c>
      <c r="H38" s="124">
        <f>IF(G38="",0,(G38-F$4)*H$4+'Set UP'!$R$15)</f>
        <v>0</v>
      </c>
      <c r="I38" s="200" t="str">
        <f>IF('Wet Incident'!$JW52="","",IFERROR(F38&amp;" ( "&amp;INT(H38)&amp;" )",F38))</f>
        <v/>
      </c>
      <c r="J38" s="124" t="str">
        <f>IF('Dry Incident'!$JW52="","",'Dry Incident'!$JW52)</f>
        <v/>
      </c>
      <c r="K38" s="124" t="str">
        <f>IF('Dry Incident'!$JW52="","",'Dry Incident'!$JZ52)</f>
        <v/>
      </c>
      <c r="L38" s="124">
        <f>IF(K38="",0,(K38-J$4)*L$4+'Set UP'!$R$15)</f>
        <v>0</v>
      </c>
      <c r="M38" s="200" t="str">
        <f>IF('Dry Incident'!$JW52="","",IFERROR(J38&amp;" ( "&amp;INT(L38)&amp;" )",J38))</f>
        <v/>
      </c>
      <c r="N38" s="124" t="str">
        <f>IF('Extra Incident'!$JW52="","",'Extra Incident'!$JW52)</f>
        <v/>
      </c>
      <c r="O38" s="124" t="str">
        <f>IF('Extra Incident'!$JW52="","",'Extra Incident'!$JZ52)</f>
        <v/>
      </c>
      <c r="P38" s="124">
        <f>IF(O38="",0,(O38-N$4)*P$4+'Set UP'!$R$15)</f>
        <v>0</v>
      </c>
      <c r="Q38" s="200" t="str">
        <f>IF('Extra Incident'!$JW52="","",IFERROR(N38&amp;" ( "&amp;INT(O38)&amp;" )",N38))</f>
        <v/>
      </c>
      <c r="R38" s="124" t="str">
        <f>IF(RopeThrow!$AH38="","",RopeThrow!$AH38)</f>
        <v/>
      </c>
      <c r="S38" s="124" t="str">
        <f>IF(RopeThrow!$AH38="","",RopeThrow!$AN38)</f>
        <v/>
      </c>
      <c r="T38" s="124">
        <f>IF(S38="",0,(S38-R$4)*T$4+'Set UP'!$R$15)</f>
        <v>0</v>
      </c>
      <c r="U38" s="200" t="str">
        <f>IF(RopeThrow!$AH38="","",IFERROR(R38&amp;" ( "&amp;INT(T38)&amp;" )",R38))</f>
        <v/>
      </c>
      <c r="V38" s="124" t="str">
        <f>IF('Swim&amp;Tow'!$AH38="","",'Swim&amp;Tow'!$AH38)</f>
        <v/>
      </c>
      <c r="W38" s="124" t="str">
        <f>IF('Swim&amp;Tow'!$AH38="","",'Swim&amp;Tow'!$AK38)</f>
        <v/>
      </c>
      <c r="X38" s="124">
        <f>IF(W38="",0,(W38-V$4)*X$4+'Set UP'!$R$15)</f>
        <v>0</v>
      </c>
      <c r="Y38" s="200" t="str">
        <f>IF('Swim&amp;Tow'!$AH38="","",IFERROR(V38&amp;" ( "&amp;INT(X38)&amp;" )",V38))</f>
        <v/>
      </c>
      <c r="Z38" s="124" t="str">
        <f>IF(Medley!AA38="","",Medley!$AA38)</f>
        <v/>
      </c>
      <c r="AA38" s="124" t="str">
        <f>IF(Medley!AA38="","",Medley!$AD38)</f>
        <v/>
      </c>
      <c r="AB38" s="124">
        <f>IF(AA38="",0,(AA38-Z$4)*AB$4+'Set UP'!$R$15)</f>
        <v>0</v>
      </c>
      <c r="AC38" s="200" t="str">
        <f>IF(Medley!$AA38="","",IFERROR(Z38&amp;" ( "&amp;INT(AB38)&amp;" )",Z38))</f>
        <v/>
      </c>
      <c r="AD38" s="124" t="str">
        <f>IF('Manikin Carry'!AA38="","",'Manikin Carry'!$AA38)</f>
        <v/>
      </c>
      <c r="AE38" s="124" t="str">
        <f>IF('Manikin Carry'!AA38="","",'Manikin Carry'!$AD38)</f>
        <v/>
      </c>
      <c r="AF38" s="124">
        <f>IF(AE38="",0,(AE38-AD$4)*AF$4+'Set UP'!$R$15)</f>
        <v>0</v>
      </c>
      <c r="AG38" s="200" t="str">
        <f>IF('Manikin Carry'!$AA38="","",IFERROR(AD38&amp;" ( "&amp;INT(AF38)&amp;" )",AD38))</f>
        <v/>
      </c>
      <c r="AH38" s="124" t="str">
        <f>IF(Obstacle!AA38="","",Obstacle!$AA38)</f>
        <v/>
      </c>
      <c r="AI38" s="124" t="str">
        <f>IF(Obstacle!AA38="","",Obstacle!$AD38)</f>
        <v/>
      </c>
      <c r="AJ38" s="124">
        <f>IF(AI38="",0,(AI38-AH$4)*AJ$4+'Set UP'!$R$15)</f>
        <v>0</v>
      </c>
      <c r="AK38" s="200" t="str">
        <f>IF(Obstacle!$AA38="","",IFERROR(AH38&amp;" ( "&amp;INT(AJ38)&amp;" )",AH38))</f>
        <v/>
      </c>
      <c r="AL38" s="127" t="str">
        <f>IF(OR(LEFT('Set UP'!F38)&lt;&gt;"F",AND(I38="",M38="",Q38="",U38="",Y38="",AC38="",AG38="",AK38="")),"",(I$3*H38+M$3*L38+AC$3*AB38+Q$3*P38+U$3*T38+Y$3*X38+AG$3*AF38+AK$3*AJ38))</f>
        <v/>
      </c>
      <c r="AM38" s="95" t="str">
        <f t="shared" si="0"/>
        <v/>
      </c>
      <c r="AQ38" s="95" t="str">
        <f t="shared" si="1"/>
        <v/>
      </c>
    </row>
    <row r="39" spans="2:43" x14ac:dyDescent="0.2">
      <c r="B39" s="204">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124" t="str">
        <f>IF('Wet Incident'!$JW53="","",'Wet Incident'!$JW53)</f>
        <v/>
      </c>
      <c r="G39" s="124" t="str">
        <f>IF('Wet Incident'!$JW53="","",'Wet Incident'!$JZ53)</f>
        <v/>
      </c>
      <c r="H39" s="124">
        <f>IF(G39="",0,(G39-F$4)*H$4+'Set UP'!$R$15)</f>
        <v>0</v>
      </c>
      <c r="I39" s="200" t="str">
        <f>IF('Wet Incident'!$JW53="","",IFERROR(F39&amp;" ( "&amp;INT(H39)&amp;" )",F39))</f>
        <v/>
      </c>
      <c r="J39" s="124" t="str">
        <f>IF('Dry Incident'!$JW53="","",'Dry Incident'!$JW53)</f>
        <v/>
      </c>
      <c r="K39" s="124" t="str">
        <f>IF('Dry Incident'!$JW53="","",'Dry Incident'!$JZ53)</f>
        <v/>
      </c>
      <c r="L39" s="124">
        <f>IF(K39="",0,(K39-J$4)*L$4+'Set UP'!$R$15)</f>
        <v>0</v>
      </c>
      <c r="M39" s="200" t="str">
        <f>IF('Dry Incident'!$JW53="","",IFERROR(J39&amp;" ( "&amp;INT(L39)&amp;" )",J39))</f>
        <v/>
      </c>
      <c r="N39" s="124" t="str">
        <f>IF('Extra Incident'!$JW53="","",'Extra Incident'!$JW53)</f>
        <v/>
      </c>
      <c r="O39" s="124" t="str">
        <f>IF('Extra Incident'!$JW53="","",'Extra Incident'!$JZ53)</f>
        <v/>
      </c>
      <c r="P39" s="124">
        <f>IF(O39="",0,(O39-N$4)*P$4+'Set UP'!$R$15)</f>
        <v>0</v>
      </c>
      <c r="Q39" s="200" t="str">
        <f>IF('Extra Incident'!$JW53="","",IFERROR(N39&amp;" ( "&amp;INT(O39)&amp;" )",N39))</f>
        <v/>
      </c>
      <c r="R39" s="124" t="str">
        <f>IF(RopeThrow!$AH39="","",RopeThrow!$AH39)</f>
        <v/>
      </c>
      <c r="S39" s="124" t="str">
        <f>IF(RopeThrow!$AH39="","",RopeThrow!$AN39)</f>
        <v/>
      </c>
      <c r="T39" s="124">
        <f>IF(S39="",0,(S39-R$4)*T$4+'Set UP'!$R$15)</f>
        <v>0</v>
      </c>
      <c r="U39" s="200" t="str">
        <f>IF(RopeThrow!$AH39="","",IFERROR(R39&amp;" ( "&amp;INT(T39)&amp;" )",R39))</f>
        <v/>
      </c>
      <c r="V39" s="124" t="str">
        <f>IF('Swim&amp;Tow'!$AH39="","",'Swim&amp;Tow'!$AH39)</f>
        <v/>
      </c>
      <c r="W39" s="124" t="str">
        <f>IF('Swim&amp;Tow'!$AH39="","",'Swim&amp;Tow'!$AK39)</f>
        <v/>
      </c>
      <c r="X39" s="124">
        <f>IF(W39="",0,(W39-V$4)*X$4+'Set UP'!$R$15)</f>
        <v>0</v>
      </c>
      <c r="Y39" s="200" t="str">
        <f>IF('Swim&amp;Tow'!$AH39="","",IFERROR(V39&amp;" ( "&amp;INT(X39)&amp;" )",V39))</f>
        <v/>
      </c>
      <c r="Z39" s="124" t="str">
        <f>IF(Medley!AA39="","",Medley!$AA39)</f>
        <v/>
      </c>
      <c r="AA39" s="124" t="str">
        <f>IF(Medley!AA39="","",Medley!$AD39)</f>
        <v/>
      </c>
      <c r="AB39" s="124">
        <f>IF(AA39="",0,(AA39-Z$4)*AB$4+'Set UP'!$R$15)</f>
        <v>0</v>
      </c>
      <c r="AC39" s="200" t="str">
        <f>IF(Medley!$AA39="","",IFERROR(Z39&amp;" ( "&amp;INT(AB39)&amp;" )",Z39))</f>
        <v/>
      </c>
      <c r="AD39" s="124" t="str">
        <f>IF('Manikin Carry'!AA39="","",'Manikin Carry'!$AA39)</f>
        <v/>
      </c>
      <c r="AE39" s="124" t="str">
        <f>IF('Manikin Carry'!AA39="","",'Manikin Carry'!$AD39)</f>
        <v/>
      </c>
      <c r="AF39" s="124">
        <f>IF(AE39="",0,(AE39-AD$4)*AF$4+'Set UP'!$R$15)</f>
        <v>0</v>
      </c>
      <c r="AG39" s="200" t="str">
        <f>IF('Manikin Carry'!$AA39="","",IFERROR(AD39&amp;" ( "&amp;INT(AF39)&amp;" )",AD39))</f>
        <v/>
      </c>
      <c r="AH39" s="124" t="str">
        <f>IF(Obstacle!AA39="","",Obstacle!$AA39)</f>
        <v/>
      </c>
      <c r="AI39" s="124" t="str">
        <f>IF(Obstacle!AA39="","",Obstacle!$AD39)</f>
        <v/>
      </c>
      <c r="AJ39" s="124">
        <f>IF(AI39="",0,(AI39-AH$4)*AJ$4+'Set UP'!$R$15)</f>
        <v>0</v>
      </c>
      <c r="AK39" s="200" t="str">
        <f>IF(Obstacle!$AA39="","",IFERROR(AH39&amp;" ( "&amp;INT(AJ39)&amp;" )",AH39))</f>
        <v/>
      </c>
      <c r="AL39" s="127" t="str">
        <f>IF(OR(LEFT('Set UP'!F39)&lt;&gt;"F",AND(I39="",M39="",Q39="",U39="",Y39="",AC39="",AG39="",AK39="")),"",(I$3*H39+M$3*L39+AC$3*AB39+Q$3*P39+U$3*T39+Y$3*X39+AG$3*AF39+AK$3*AJ39))</f>
        <v/>
      </c>
      <c r="AM39" s="95" t="str">
        <f t="shared" si="0"/>
        <v/>
      </c>
      <c r="AQ39" s="95" t="str">
        <f t="shared" si="1"/>
        <v/>
      </c>
    </row>
    <row r="40" spans="2:43" x14ac:dyDescent="0.2">
      <c r="B40" s="204">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124" t="str">
        <f>IF('Wet Incident'!$JW54="","",'Wet Incident'!$JW54)</f>
        <v/>
      </c>
      <c r="G40" s="124" t="str">
        <f>IF('Wet Incident'!$JW54="","",'Wet Incident'!$JZ54)</f>
        <v/>
      </c>
      <c r="H40" s="124">
        <f>IF(G40="",0,(G40-F$4)*H$4+'Set UP'!$R$15)</f>
        <v>0</v>
      </c>
      <c r="I40" s="200" t="str">
        <f>IF('Wet Incident'!$JW54="","",IFERROR(F40&amp;" ( "&amp;INT(H40)&amp;" )",F40))</f>
        <v/>
      </c>
      <c r="J40" s="124" t="str">
        <f>IF('Dry Incident'!$JW54="","",'Dry Incident'!$JW54)</f>
        <v/>
      </c>
      <c r="K40" s="124" t="str">
        <f>IF('Dry Incident'!$JW54="","",'Dry Incident'!$JZ54)</f>
        <v/>
      </c>
      <c r="L40" s="124">
        <f>IF(K40="",0,(K40-J$4)*L$4+'Set UP'!$R$15)</f>
        <v>0</v>
      </c>
      <c r="M40" s="200" t="str">
        <f>IF('Dry Incident'!$JW54="","",IFERROR(J40&amp;" ( "&amp;INT(L40)&amp;" )",J40))</f>
        <v/>
      </c>
      <c r="N40" s="124" t="str">
        <f>IF('Extra Incident'!$JW54="","",'Extra Incident'!$JW54)</f>
        <v/>
      </c>
      <c r="O40" s="124" t="str">
        <f>IF('Extra Incident'!$JW54="","",'Extra Incident'!$JZ54)</f>
        <v/>
      </c>
      <c r="P40" s="124">
        <f>IF(O40="",0,(O40-N$4)*P$4+'Set UP'!$R$15)</f>
        <v>0</v>
      </c>
      <c r="Q40" s="200" t="str">
        <f>IF('Extra Incident'!$JW54="","",IFERROR(N40&amp;" ( "&amp;INT(O40)&amp;" )",N40))</f>
        <v/>
      </c>
      <c r="R40" s="124" t="str">
        <f>IF(RopeThrow!$AH40="","",RopeThrow!$AH40)</f>
        <v/>
      </c>
      <c r="S40" s="124" t="str">
        <f>IF(RopeThrow!$AH40="","",RopeThrow!$AN40)</f>
        <v/>
      </c>
      <c r="T40" s="124">
        <f>IF(S40="",0,(S40-R$4)*T$4+'Set UP'!$R$15)</f>
        <v>0</v>
      </c>
      <c r="U40" s="200" t="str">
        <f>IF(RopeThrow!$AH40="","",IFERROR(R40&amp;" ( "&amp;INT(T40)&amp;" )",R40))</f>
        <v/>
      </c>
      <c r="V40" s="124" t="str">
        <f>IF('Swim&amp;Tow'!$AH40="","",'Swim&amp;Tow'!$AH40)</f>
        <v/>
      </c>
      <c r="W40" s="124" t="str">
        <f>IF('Swim&amp;Tow'!$AH40="","",'Swim&amp;Tow'!$AK40)</f>
        <v/>
      </c>
      <c r="X40" s="124">
        <f>IF(W40="",0,(W40-V$4)*X$4+'Set UP'!$R$15)</f>
        <v>0</v>
      </c>
      <c r="Y40" s="200" t="str">
        <f>IF('Swim&amp;Tow'!$AH40="","",IFERROR(V40&amp;" ( "&amp;INT(X40)&amp;" )",V40))</f>
        <v/>
      </c>
      <c r="Z40" s="124" t="str">
        <f>IF(Medley!AA40="","",Medley!$AA40)</f>
        <v/>
      </c>
      <c r="AA40" s="124" t="str">
        <f>IF(Medley!AA40="","",Medley!$AD40)</f>
        <v/>
      </c>
      <c r="AB40" s="124">
        <f>IF(AA40="",0,(AA40-Z$4)*AB$4+'Set UP'!$R$15)</f>
        <v>0</v>
      </c>
      <c r="AC40" s="200" t="str">
        <f>IF(Medley!$AA40="","",IFERROR(Z40&amp;" ( "&amp;INT(AB40)&amp;" )",Z40))</f>
        <v/>
      </c>
      <c r="AD40" s="124" t="str">
        <f>IF('Manikin Carry'!AA40="","",'Manikin Carry'!$AA40)</f>
        <v/>
      </c>
      <c r="AE40" s="124" t="str">
        <f>IF('Manikin Carry'!AA40="","",'Manikin Carry'!$AD40)</f>
        <v/>
      </c>
      <c r="AF40" s="124">
        <f>IF(AE40="",0,(AE40-AD$4)*AF$4+'Set UP'!$R$15)</f>
        <v>0</v>
      </c>
      <c r="AG40" s="200" t="str">
        <f>IF('Manikin Carry'!$AA40="","",IFERROR(AD40&amp;" ( "&amp;INT(AF40)&amp;" )",AD40))</f>
        <v/>
      </c>
      <c r="AH40" s="124" t="str">
        <f>IF(Obstacle!AA40="","",Obstacle!$AA40)</f>
        <v/>
      </c>
      <c r="AI40" s="124" t="str">
        <f>IF(Obstacle!AA40="","",Obstacle!$AD40)</f>
        <v/>
      </c>
      <c r="AJ40" s="124">
        <f>IF(AI40="",0,(AI40-AH$4)*AJ$4+'Set UP'!$R$15)</f>
        <v>0</v>
      </c>
      <c r="AK40" s="200" t="str">
        <f>IF(Obstacle!$AA40="","",IFERROR(AH40&amp;" ( "&amp;INT(AJ40)&amp;" )",AH40))</f>
        <v/>
      </c>
      <c r="AL40" s="127" t="str">
        <f>IF(OR(LEFT('Set UP'!F40)&lt;&gt;"F",AND(I40="",M40="",Q40="",U40="",Y40="",AC40="",AG40="",AK40="")),"",(I$3*H40+M$3*L40+AC$3*AB40+Q$3*P40+U$3*T40+Y$3*X40+AG$3*AF40+AK$3*AJ40))</f>
        <v/>
      </c>
      <c r="AM40" s="95" t="str">
        <f t="shared" si="0"/>
        <v/>
      </c>
      <c r="AQ40" s="95" t="str">
        <f t="shared" si="1"/>
        <v/>
      </c>
    </row>
    <row r="41" spans="2:43" x14ac:dyDescent="0.2">
      <c r="B41" s="204">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124" t="str">
        <f>IF('Wet Incident'!$JW55="","",'Wet Incident'!$JW55)</f>
        <v/>
      </c>
      <c r="G41" s="124" t="str">
        <f>IF('Wet Incident'!$JW55="","",'Wet Incident'!$JZ55)</f>
        <v/>
      </c>
      <c r="H41" s="124">
        <f>IF(G41="",0,(G41-F$4)*H$4+'Set UP'!$R$15)</f>
        <v>0</v>
      </c>
      <c r="I41" s="200" t="str">
        <f>IF('Wet Incident'!$JW55="","",IFERROR(F41&amp;" ( "&amp;INT(H41)&amp;" )",F41))</f>
        <v/>
      </c>
      <c r="J41" s="124" t="str">
        <f>IF('Dry Incident'!$JW55="","",'Dry Incident'!$JW55)</f>
        <v/>
      </c>
      <c r="K41" s="124" t="str">
        <f>IF('Dry Incident'!$JW55="","",'Dry Incident'!$JZ55)</f>
        <v/>
      </c>
      <c r="L41" s="124">
        <f>IF(K41="",0,(K41-J$4)*L$4+'Set UP'!$R$15)</f>
        <v>0</v>
      </c>
      <c r="M41" s="200" t="str">
        <f>IF('Dry Incident'!$JW55="","",IFERROR(J41&amp;" ( "&amp;INT(L41)&amp;" )",J41))</f>
        <v/>
      </c>
      <c r="N41" s="124" t="str">
        <f>IF('Extra Incident'!$JW55="","",'Extra Incident'!$JW55)</f>
        <v/>
      </c>
      <c r="O41" s="124" t="str">
        <f>IF('Extra Incident'!$JW55="","",'Extra Incident'!$JZ55)</f>
        <v/>
      </c>
      <c r="P41" s="124">
        <f>IF(O41="",0,(O41-N$4)*P$4+'Set UP'!$R$15)</f>
        <v>0</v>
      </c>
      <c r="Q41" s="200" t="str">
        <f>IF('Extra Incident'!$JW55="","",IFERROR(N41&amp;" ( "&amp;INT(O41)&amp;" )",N41))</f>
        <v/>
      </c>
      <c r="R41" s="124" t="str">
        <f>IF(RopeThrow!$AH41="","",RopeThrow!$AH41)</f>
        <v/>
      </c>
      <c r="S41" s="124" t="str">
        <f>IF(RopeThrow!$AH41="","",RopeThrow!$AN41)</f>
        <v/>
      </c>
      <c r="T41" s="124">
        <f>IF(S41="",0,(S41-R$4)*T$4+'Set UP'!$R$15)</f>
        <v>0</v>
      </c>
      <c r="U41" s="200" t="str">
        <f>IF(RopeThrow!$AH41="","",IFERROR(R41&amp;" ( "&amp;INT(T41)&amp;" )",R41))</f>
        <v/>
      </c>
      <c r="V41" s="124" t="str">
        <f>IF('Swim&amp;Tow'!$AH41="","",'Swim&amp;Tow'!$AH41)</f>
        <v/>
      </c>
      <c r="W41" s="124" t="str">
        <f>IF('Swim&amp;Tow'!$AH41="","",'Swim&amp;Tow'!$AK41)</f>
        <v/>
      </c>
      <c r="X41" s="124">
        <f>IF(W41="",0,(W41-V$4)*X$4+'Set UP'!$R$15)</f>
        <v>0</v>
      </c>
      <c r="Y41" s="200" t="str">
        <f>IF('Swim&amp;Tow'!$AH41="","",IFERROR(V41&amp;" ( "&amp;INT(X41)&amp;" )",V41))</f>
        <v/>
      </c>
      <c r="Z41" s="124" t="str">
        <f>IF(Medley!AA41="","",Medley!$AA41)</f>
        <v/>
      </c>
      <c r="AA41" s="124" t="str">
        <f>IF(Medley!AA41="","",Medley!$AD41)</f>
        <v/>
      </c>
      <c r="AB41" s="124">
        <f>IF(AA41="",0,(AA41-Z$4)*AB$4+'Set UP'!$R$15)</f>
        <v>0</v>
      </c>
      <c r="AC41" s="200" t="str">
        <f>IF(Medley!$AA41="","",IFERROR(Z41&amp;" ( "&amp;INT(AB41)&amp;" )",Z41))</f>
        <v/>
      </c>
      <c r="AD41" s="124" t="str">
        <f>IF('Manikin Carry'!AA41="","",'Manikin Carry'!$AA41)</f>
        <v/>
      </c>
      <c r="AE41" s="124" t="str">
        <f>IF('Manikin Carry'!AA41="","",'Manikin Carry'!$AD41)</f>
        <v/>
      </c>
      <c r="AF41" s="124">
        <f>IF(AE41="",0,(AE41-AD$4)*AF$4+'Set UP'!$R$15)</f>
        <v>0</v>
      </c>
      <c r="AG41" s="200" t="str">
        <f>IF('Manikin Carry'!$AA41="","",IFERROR(AD41&amp;" ( "&amp;INT(AF41)&amp;" )",AD41))</f>
        <v/>
      </c>
      <c r="AH41" s="124" t="str">
        <f>IF(Obstacle!AA41="","",Obstacle!$AA41)</f>
        <v/>
      </c>
      <c r="AI41" s="124" t="str">
        <f>IF(Obstacle!AA41="","",Obstacle!$AD41)</f>
        <v/>
      </c>
      <c r="AJ41" s="124">
        <f>IF(AI41="",0,(AI41-AH$4)*AJ$4+'Set UP'!$R$15)</f>
        <v>0</v>
      </c>
      <c r="AK41" s="200" t="str">
        <f>IF(Obstacle!$AA41="","",IFERROR(AH41&amp;" ( "&amp;INT(AJ41)&amp;" )",AH41))</f>
        <v/>
      </c>
      <c r="AL41" s="127" t="str">
        <f>IF(OR(LEFT('Set UP'!F41)&lt;&gt;"F",AND(I41="",M41="",Q41="",U41="",Y41="",AC41="",AG41="",AK41="")),"",(I$3*H41+M$3*L41+AC$3*AB41+Q$3*P41+U$3*T41+Y$3*X41+AG$3*AF41+AK$3*AJ41))</f>
        <v/>
      </c>
      <c r="AM41" s="95" t="str">
        <f t="shared" si="0"/>
        <v/>
      </c>
      <c r="AQ41" s="95" t="str">
        <f t="shared" ref="AQ41:AQ54" si="2">IFERROR(D41 &amp; " (" &amp; INT(AL41) &amp; ")","")</f>
        <v/>
      </c>
    </row>
    <row r="42" spans="2:43" x14ac:dyDescent="0.2">
      <c r="B42" s="204">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124" t="str">
        <f>IF('Wet Incident'!$JW56="","",'Wet Incident'!$JW56)</f>
        <v/>
      </c>
      <c r="G42" s="124" t="str">
        <f>IF('Wet Incident'!$JW56="","",'Wet Incident'!$JZ56)</f>
        <v/>
      </c>
      <c r="H42" s="124">
        <f>IF(G42="",0,(G42-F$4)*H$4+'Set UP'!$R$15)</f>
        <v>0</v>
      </c>
      <c r="I42" s="200" t="str">
        <f>IF('Wet Incident'!$JW56="","",IFERROR(F42&amp;" ( "&amp;INT(H42)&amp;" )",F42))</f>
        <v/>
      </c>
      <c r="J42" s="124" t="str">
        <f>IF('Dry Incident'!$JW56="","",'Dry Incident'!$JW56)</f>
        <v/>
      </c>
      <c r="K42" s="124" t="str">
        <f>IF('Dry Incident'!$JW56="","",'Dry Incident'!$JZ56)</f>
        <v/>
      </c>
      <c r="L42" s="124">
        <f>IF(K42="",0,(K42-J$4)*L$4+'Set UP'!$R$15)</f>
        <v>0</v>
      </c>
      <c r="M42" s="200" t="str">
        <f>IF('Dry Incident'!$JW56="","",IFERROR(J42&amp;" ( "&amp;INT(L42)&amp;" )",J42))</f>
        <v/>
      </c>
      <c r="N42" s="124" t="str">
        <f>IF('Extra Incident'!$JW56="","",'Extra Incident'!$JW56)</f>
        <v/>
      </c>
      <c r="O42" s="124" t="str">
        <f>IF('Extra Incident'!$JW56="","",'Extra Incident'!$JZ56)</f>
        <v/>
      </c>
      <c r="P42" s="124">
        <f>IF(O42="",0,(O42-N$4)*P$4+'Set UP'!$R$15)</f>
        <v>0</v>
      </c>
      <c r="Q42" s="200" t="str">
        <f>IF('Extra Incident'!$JW56="","",IFERROR(N42&amp;" ( "&amp;INT(O42)&amp;" )",N42))</f>
        <v/>
      </c>
      <c r="R42" s="124" t="str">
        <f>IF(RopeThrow!$AH42="","",RopeThrow!$AH42)</f>
        <v/>
      </c>
      <c r="S42" s="124" t="str">
        <f>IF(RopeThrow!$AH42="","",RopeThrow!$AN42)</f>
        <v/>
      </c>
      <c r="T42" s="124">
        <f>IF(S42="",0,(S42-R$4)*T$4+'Set UP'!$R$15)</f>
        <v>0</v>
      </c>
      <c r="U42" s="200" t="str">
        <f>IF(RopeThrow!$AH42="","",IFERROR(R42&amp;" ( "&amp;INT(T42)&amp;" )",R42))</f>
        <v/>
      </c>
      <c r="V42" s="124" t="str">
        <f>IF('Swim&amp;Tow'!$AH42="","",'Swim&amp;Tow'!$AH42)</f>
        <v/>
      </c>
      <c r="W42" s="124" t="str">
        <f>IF('Swim&amp;Tow'!$AH42="","",'Swim&amp;Tow'!$AK42)</f>
        <v/>
      </c>
      <c r="X42" s="124">
        <f>IF(W42="",0,(W42-V$4)*X$4+'Set UP'!$R$15)</f>
        <v>0</v>
      </c>
      <c r="Y42" s="200" t="str">
        <f>IF('Swim&amp;Tow'!$AH42="","",IFERROR(V42&amp;" ( "&amp;INT(X42)&amp;" )",V42))</f>
        <v/>
      </c>
      <c r="Z42" s="124" t="str">
        <f>IF(Medley!AA42="","",Medley!$AA42)</f>
        <v/>
      </c>
      <c r="AA42" s="124" t="str">
        <f>IF(Medley!AA42="","",Medley!$AD42)</f>
        <v/>
      </c>
      <c r="AB42" s="124">
        <f>IF(AA42="",0,(AA42-Z$4)*AB$4+'Set UP'!$R$15)</f>
        <v>0</v>
      </c>
      <c r="AC42" s="200" t="str">
        <f>IF(Medley!$AA42="","",IFERROR(Z42&amp;" ( "&amp;INT(AB42)&amp;" )",Z42))</f>
        <v/>
      </c>
      <c r="AD42" s="124" t="str">
        <f>IF('Manikin Carry'!AA42="","",'Manikin Carry'!$AA42)</f>
        <v/>
      </c>
      <c r="AE42" s="124" t="str">
        <f>IF('Manikin Carry'!AA42="","",'Manikin Carry'!$AD42)</f>
        <v/>
      </c>
      <c r="AF42" s="124">
        <f>IF(AE42="",0,(AE42-AD$4)*AF$4+'Set UP'!$R$15)</f>
        <v>0</v>
      </c>
      <c r="AG42" s="200" t="str">
        <f>IF('Manikin Carry'!$AA42="","",IFERROR(AD42&amp;" ( "&amp;INT(AF42)&amp;" )",AD42))</f>
        <v/>
      </c>
      <c r="AH42" s="124" t="str">
        <f>IF(Obstacle!AA42="","",Obstacle!$AA42)</f>
        <v/>
      </c>
      <c r="AI42" s="124" t="str">
        <f>IF(Obstacle!AA42="","",Obstacle!$AD42)</f>
        <v/>
      </c>
      <c r="AJ42" s="124">
        <f>IF(AI42="",0,(AI42-AH$4)*AJ$4+'Set UP'!$R$15)</f>
        <v>0</v>
      </c>
      <c r="AK42" s="200" t="str">
        <f>IF(Obstacle!$AA42="","",IFERROR(AH42&amp;" ( "&amp;INT(AJ42)&amp;" )",AH42))</f>
        <v/>
      </c>
      <c r="AL42" s="127" t="str">
        <f>IF(OR(LEFT('Set UP'!F42)&lt;&gt;"F",AND(I42="",M42="",Q42="",U42="",Y42="",AC42="",AG42="",AK42="")),"",(I$3*H42+M$3*L42+AC$3*AB42+Q$3*P42+U$3*T42+Y$3*X42+AG$3*AF42+AK$3*AJ42))</f>
        <v/>
      </c>
      <c r="AM42" s="95" t="str">
        <f t="shared" si="0"/>
        <v/>
      </c>
      <c r="AQ42" s="95" t="str">
        <f t="shared" si="2"/>
        <v/>
      </c>
    </row>
    <row r="43" spans="2:43" x14ac:dyDescent="0.2">
      <c r="B43" s="204">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124" t="str">
        <f>IF('Wet Incident'!$JW57="","",'Wet Incident'!$JW57)</f>
        <v/>
      </c>
      <c r="G43" s="124" t="str">
        <f>IF('Wet Incident'!$JW57="","",'Wet Incident'!$JZ57)</f>
        <v/>
      </c>
      <c r="H43" s="124">
        <f>IF(G43="",0,(G43-F$4)*H$4+'Set UP'!$R$15)</f>
        <v>0</v>
      </c>
      <c r="I43" s="200" t="str">
        <f>IF('Wet Incident'!$JW57="","",IFERROR(F43&amp;" ( "&amp;INT(H43)&amp;" )",F43))</f>
        <v/>
      </c>
      <c r="J43" s="124" t="str">
        <f>IF('Dry Incident'!$JW57="","",'Dry Incident'!$JW57)</f>
        <v/>
      </c>
      <c r="K43" s="124" t="str">
        <f>IF('Dry Incident'!$JW57="","",'Dry Incident'!$JZ57)</f>
        <v/>
      </c>
      <c r="L43" s="124">
        <f>IF(K43="",0,(K43-J$4)*L$4+'Set UP'!$R$15)</f>
        <v>0</v>
      </c>
      <c r="M43" s="200" t="str">
        <f>IF('Dry Incident'!$JW57="","",IFERROR(J43&amp;" ( "&amp;INT(L43)&amp;" )",J43))</f>
        <v/>
      </c>
      <c r="N43" s="124" t="str">
        <f>IF('Extra Incident'!$JW57="","",'Extra Incident'!$JW57)</f>
        <v/>
      </c>
      <c r="O43" s="124" t="str">
        <f>IF('Extra Incident'!$JW57="","",'Extra Incident'!$JZ57)</f>
        <v/>
      </c>
      <c r="P43" s="124">
        <f>IF(O43="",0,(O43-N$4)*P$4+'Set UP'!$R$15)</f>
        <v>0</v>
      </c>
      <c r="Q43" s="200" t="str">
        <f>IF('Extra Incident'!$JW57="","",IFERROR(N43&amp;" ( "&amp;INT(O43)&amp;" )",N43))</f>
        <v/>
      </c>
      <c r="R43" s="124" t="str">
        <f>IF(RopeThrow!$AH43="","",RopeThrow!$AH43)</f>
        <v/>
      </c>
      <c r="S43" s="124" t="str">
        <f>IF(RopeThrow!$AH43="","",RopeThrow!$AN43)</f>
        <v/>
      </c>
      <c r="T43" s="124">
        <f>IF(S43="",0,(S43-R$4)*T$4+'Set UP'!$R$15)</f>
        <v>0</v>
      </c>
      <c r="U43" s="200" t="str">
        <f>IF(RopeThrow!$AH43="","",IFERROR(R43&amp;" ( "&amp;INT(T43)&amp;" )",R43))</f>
        <v/>
      </c>
      <c r="V43" s="124" t="str">
        <f>IF('Swim&amp;Tow'!$AH43="","",'Swim&amp;Tow'!$AH43)</f>
        <v/>
      </c>
      <c r="W43" s="124" t="str">
        <f>IF('Swim&amp;Tow'!$AH43="","",'Swim&amp;Tow'!$AK43)</f>
        <v/>
      </c>
      <c r="X43" s="124">
        <f>IF(W43="",0,(W43-V$4)*X$4+'Set UP'!$R$15)</f>
        <v>0</v>
      </c>
      <c r="Y43" s="200" t="str">
        <f>IF('Swim&amp;Tow'!$AH43="","",IFERROR(V43&amp;" ( "&amp;INT(X43)&amp;" )",V43))</f>
        <v/>
      </c>
      <c r="Z43" s="124" t="str">
        <f>IF(Medley!AA43="","",Medley!$AA43)</f>
        <v/>
      </c>
      <c r="AA43" s="124" t="str">
        <f>IF(Medley!AA43="","",Medley!$AD43)</f>
        <v/>
      </c>
      <c r="AB43" s="124">
        <f>IF(AA43="",0,(AA43-Z$4)*AB$4+'Set UP'!$R$15)</f>
        <v>0</v>
      </c>
      <c r="AC43" s="200" t="str">
        <f>IF(Medley!$AA43="","",IFERROR(Z43&amp;" ( "&amp;INT(AB43)&amp;" )",Z43))</f>
        <v/>
      </c>
      <c r="AD43" s="124" t="str">
        <f>IF('Manikin Carry'!AA43="","",'Manikin Carry'!$AA43)</f>
        <v/>
      </c>
      <c r="AE43" s="124" t="str">
        <f>IF('Manikin Carry'!AA43="","",'Manikin Carry'!$AD43)</f>
        <v/>
      </c>
      <c r="AF43" s="124">
        <f>IF(AE43="",0,(AE43-AD$4)*AF$4+'Set UP'!$R$15)</f>
        <v>0</v>
      </c>
      <c r="AG43" s="200" t="str">
        <f>IF('Manikin Carry'!$AA43="","",IFERROR(AD43&amp;" ( "&amp;INT(AF43)&amp;" )",AD43))</f>
        <v/>
      </c>
      <c r="AH43" s="124" t="str">
        <f>IF(Obstacle!AA43="","",Obstacle!$AA43)</f>
        <v/>
      </c>
      <c r="AI43" s="124" t="str">
        <f>IF(Obstacle!AA43="","",Obstacle!$AD43)</f>
        <v/>
      </c>
      <c r="AJ43" s="124">
        <f>IF(AI43="",0,(AI43-AH$4)*AJ$4+'Set UP'!$R$15)</f>
        <v>0</v>
      </c>
      <c r="AK43" s="200" t="str">
        <f>IF(Obstacle!$AA43="","",IFERROR(AH43&amp;" ( "&amp;INT(AJ43)&amp;" )",AH43))</f>
        <v/>
      </c>
      <c r="AL43" s="127" t="str">
        <f>IF(OR(LEFT('Set UP'!F43)&lt;&gt;"F",AND(I43="",M43="",Q43="",U43="",Y43="",AC43="",AG43="",AK43="")),"",(I$3*H43+M$3*L43+AC$3*AB43+Q$3*P43+U$3*T43+Y$3*X43+AG$3*AF43+AK$3*AJ43))</f>
        <v/>
      </c>
      <c r="AM43" s="95" t="str">
        <f t="shared" si="0"/>
        <v/>
      </c>
      <c r="AQ43" s="95" t="str">
        <f t="shared" si="2"/>
        <v/>
      </c>
    </row>
    <row r="44" spans="2:43" x14ac:dyDescent="0.2">
      <c r="B44" s="204">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124" t="str">
        <f>IF('Wet Incident'!$JW58="","",'Wet Incident'!$JW58)</f>
        <v/>
      </c>
      <c r="G44" s="124" t="str">
        <f>IF('Wet Incident'!$JW58="","",'Wet Incident'!$JZ58)</f>
        <v/>
      </c>
      <c r="H44" s="124">
        <f>IF(G44="",0,(G44-F$4)*H$4+'Set UP'!$R$15)</f>
        <v>0</v>
      </c>
      <c r="I44" s="200" t="str">
        <f>IF('Wet Incident'!$JW58="","",IFERROR(F44&amp;" ( "&amp;INT(H44)&amp;" )",F44))</f>
        <v/>
      </c>
      <c r="J44" s="124" t="str">
        <f>IF('Dry Incident'!$JW58="","",'Dry Incident'!$JW58)</f>
        <v/>
      </c>
      <c r="K44" s="124" t="str">
        <f>IF('Dry Incident'!$JW58="","",'Dry Incident'!$JZ58)</f>
        <v/>
      </c>
      <c r="L44" s="124">
        <f>IF(K44="",0,(K44-J$4)*L$4+'Set UP'!$R$15)</f>
        <v>0</v>
      </c>
      <c r="M44" s="200" t="str">
        <f>IF('Dry Incident'!$JW58="","",IFERROR(J44&amp;" ( "&amp;INT(L44)&amp;" )",J44))</f>
        <v/>
      </c>
      <c r="N44" s="124" t="str">
        <f>IF('Extra Incident'!$JW58="","",'Extra Incident'!$JW58)</f>
        <v/>
      </c>
      <c r="O44" s="124" t="str">
        <f>IF('Extra Incident'!$JW58="","",'Extra Incident'!$JZ58)</f>
        <v/>
      </c>
      <c r="P44" s="124">
        <f>IF(O44="",0,(O44-N$4)*P$4+'Set UP'!$R$15)</f>
        <v>0</v>
      </c>
      <c r="Q44" s="200" t="str">
        <f>IF('Extra Incident'!$JW58="","",IFERROR(N44&amp;" ( "&amp;INT(O44)&amp;" )",N44))</f>
        <v/>
      </c>
      <c r="R44" s="124" t="str">
        <f>IF(RopeThrow!$AH44="","",RopeThrow!$AH44)</f>
        <v/>
      </c>
      <c r="S44" s="124" t="str">
        <f>IF(RopeThrow!$AH44="","",RopeThrow!$AN44)</f>
        <v/>
      </c>
      <c r="T44" s="124">
        <f>IF(S44="",0,(S44-R$4)*T$4+'Set UP'!$R$15)</f>
        <v>0</v>
      </c>
      <c r="U44" s="200" t="str">
        <f>IF(RopeThrow!$AH44="","",IFERROR(R44&amp;" ( "&amp;INT(T44)&amp;" )",R44))</f>
        <v/>
      </c>
      <c r="V44" s="124" t="str">
        <f>IF('Swim&amp;Tow'!$AH44="","",'Swim&amp;Tow'!$AH44)</f>
        <v/>
      </c>
      <c r="W44" s="124" t="str">
        <f>IF('Swim&amp;Tow'!$AH44="","",'Swim&amp;Tow'!$AK44)</f>
        <v/>
      </c>
      <c r="X44" s="124">
        <f>IF(W44="",0,(W44-V$4)*X$4+'Set UP'!$R$15)</f>
        <v>0</v>
      </c>
      <c r="Y44" s="200" t="str">
        <f>IF('Swim&amp;Tow'!$AH44="","",IFERROR(V44&amp;" ( "&amp;INT(X44)&amp;" )",V44))</f>
        <v/>
      </c>
      <c r="Z44" s="124" t="str">
        <f>IF(Medley!AA44="","",Medley!$AA44)</f>
        <v/>
      </c>
      <c r="AA44" s="124" t="str">
        <f>IF(Medley!AA44="","",Medley!$AD44)</f>
        <v/>
      </c>
      <c r="AB44" s="124">
        <f>IF(AA44="",0,(AA44-Z$4)*AB$4+'Set UP'!$R$15)</f>
        <v>0</v>
      </c>
      <c r="AC44" s="200" t="str">
        <f>IF(Medley!$AA44="","",IFERROR(Z44&amp;" ( "&amp;INT(AB44)&amp;" )",Z44))</f>
        <v/>
      </c>
      <c r="AD44" s="124" t="str">
        <f>IF('Manikin Carry'!AA44="","",'Manikin Carry'!$AA44)</f>
        <v/>
      </c>
      <c r="AE44" s="124" t="str">
        <f>IF('Manikin Carry'!AA44="","",'Manikin Carry'!$AD44)</f>
        <v/>
      </c>
      <c r="AF44" s="124">
        <f>IF(AE44="",0,(AE44-AD$4)*AF$4+'Set UP'!$R$15)</f>
        <v>0</v>
      </c>
      <c r="AG44" s="200" t="str">
        <f>IF('Manikin Carry'!$AA44="","",IFERROR(AD44&amp;" ( "&amp;INT(AF44)&amp;" )",AD44))</f>
        <v/>
      </c>
      <c r="AH44" s="124" t="str">
        <f>IF(Obstacle!AA44="","",Obstacle!$AA44)</f>
        <v/>
      </c>
      <c r="AI44" s="124" t="str">
        <f>IF(Obstacle!AA44="","",Obstacle!$AD44)</f>
        <v/>
      </c>
      <c r="AJ44" s="124">
        <f>IF(AI44="",0,(AI44-AH$4)*AJ$4+'Set UP'!$R$15)</f>
        <v>0</v>
      </c>
      <c r="AK44" s="200" t="str">
        <f>IF(Obstacle!$AA44="","",IFERROR(AH44&amp;" ( "&amp;INT(AJ44)&amp;" )",AH44))</f>
        <v/>
      </c>
      <c r="AL44" s="127" t="str">
        <f>IF(OR(LEFT('Set UP'!F44)&lt;&gt;"F",AND(I44="",M44="",Q44="",U44="",Y44="",AC44="",AG44="",AK44="")),"",(I$3*H44+M$3*L44+AC$3*AB44+Q$3*P44+U$3*T44+Y$3*X44+AG$3*AF44+AK$3*AJ44))</f>
        <v/>
      </c>
      <c r="AM44" s="95" t="str">
        <f t="shared" si="0"/>
        <v/>
      </c>
      <c r="AQ44" s="95" t="str">
        <f t="shared" si="2"/>
        <v/>
      </c>
    </row>
    <row r="45" spans="2:43" x14ac:dyDescent="0.2">
      <c r="B45" s="204">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124" t="str">
        <f>IF('Wet Incident'!$JW59="","",'Wet Incident'!$JW59)</f>
        <v/>
      </c>
      <c r="G45" s="124" t="str">
        <f>IF('Wet Incident'!$JW59="","",'Wet Incident'!$JZ59)</f>
        <v/>
      </c>
      <c r="H45" s="124">
        <f>IF(G45="",0,(G45-F$4)*H$4+'Set UP'!$R$15)</f>
        <v>0</v>
      </c>
      <c r="I45" s="200" t="str">
        <f>IF('Wet Incident'!$JW59="","",IFERROR(F45&amp;" ( "&amp;INT(H45)&amp;" )",F45))</f>
        <v/>
      </c>
      <c r="J45" s="124" t="str">
        <f>IF('Dry Incident'!$JW59="","",'Dry Incident'!$JW59)</f>
        <v/>
      </c>
      <c r="K45" s="124" t="str">
        <f>IF('Dry Incident'!$JW59="","",'Dry Incident'!$JZ59)</f>
        <v/>
      </c>
      <c r="L45" s="124">
        <f>IF(K45="",0,(K45-J$4)*L$4+'Set UP'!$R$15)</f>
        <v>0</v>
      </c>
      <c r="M45" s="200" t="str">
        <f>IF('Dry Incident'!$JW59="","",IFERROR(J45&amp;" ( "&amp;INT(L45)&amp;" )",J45))</f>
        <v/>
      </c>
      <c r="N45" s="124" t="str">
        <f>IF('Extra Incident'!$JW59="","",'Extra Incident'!$JW59)</f>
        <v/>
      </c>
      <c r="O45" s="124" t="str">
        <f>IF('Extra Incident'!$JW59="","",'Extra Incident'!$JZ59)</f>
        <v/>
      </c>
      <c r="P45" s="124">
        <f>IF(O45="",0,(O45-N$4)*P$4+'Set UP'!$R$15)</f>
        <v>0</v>
      </c>
      <c r="Q45" s="200" t="str">
        <f>IF('Extra Incident'!$JW59="","",IFERROR(N45&amp;" ( "&amp;INT(O45)&amp;" )",N45))</f>
        <v/>
      </c>
      <c r="R45" s="124" t="str">
        <f>IF(RopeThrow!$AH45="","",RopeThrow!$AH45)</f>
        <v/>
      </c>
      <c r="S45" s="124" t="str">
        <f>IF(RopeThrow!$AH45="","",RopeThrow!$AN45)</f>
        <v/>
      </c>
      <c r="T45" s="124">
        <f>IF(S45="",0,(S45-R$4)*T$4+'Set UP'!$R$15)</f>
        <v>0</v>
      </c>
      <c r="U45" s="200" t="str">
        <f>IF(RopeThrow!$AH45="","",IFERROR(R45&amp;" ( "&amp;INT(T45)&amp;" )",R45))</f>
        <v/>
      </c>
      <c r="V45" s="124" t="str">
        <f>IF('Swim&amp;Tow'!$AH45="","",'Swim&amp;Tow'!$AH45)</f>
        <v/>
      </c>
      <c r="W45" s="124" t="str">
        <f>IF('Swim&amp;Tow'!$AH45="","",'Swim&amp;Tow'!$AK45)</f>
        <v/>
      </c>
      <c r="X45" s="124">
        <f>IF(W45="",0,(W45-V$4)*X$4+'Set UP'!$R$15)</f>
        <v>0</v>
      </c>
      <c r="Y45" s="200" t="str">
        <f>IF('Swim&amp;Tow'!$AH45="","",IFERROR(V45&amp;" ( "&amp;INT(X45)&amp;" )",V45))</f>
        <v/>
      </c>
      <c r="Z45" s="124" t="str">
        <f>IF(Medley!AA45="","",Medley!$AA45)</f>
        <v/>
      </c>
      <c r="AA45" s="124" t="str">
        <f>IF(Medley!AA45="","",Medley!$AD45)</f>
        <v/>
      </c>
      <c r="AB45" s="124">
        <f>IF(AA45="",0,(AA45-Z$4)*AB$4+'Set UP'!$R$15)</f>
        <v>0</v>
      </c>
      <c r="AC45" s="200" t="str">
        <f>IF(Medley!$AA45="","",IFERROR(Z45&amp;" ( "&amp;INT(AB45)&amp;" )",Z45))</f>
        <v/>
      </c>
      <c r="AD45" s="124" t="str">
        <f>IF('Manikin Carry'!AA45="","",'Manikin Carry'!$AA45)</f>
        <v/>
      </c>
      <c r="AE45" s="124" t="str">
        <f>IF('Manikin Carry'!AA45="","",'Manikin Carry'!$AD45)</f>
        <v/>
      </c>
      <c r="AF45" s="124">
        <f>IF(AE45="",0,(AE45-AD$4)*AF$4+'Set UP'!$R$15)</f>
        <v>0</v>
      </c>
      <c r="AG45" s="200" t="str">
        <f>IF('Manikin Carry'!$AA45="","",IFERROR(AD45&amp;" ( "&amp;INT(AF45)&amp;" )",AD45))</f>
        <v/>
      </c>
      <c r="AH45" s="124" t="str">
        <f>IF(Obstacle!AA45="","",Obstacle!$AA45)</f>
        <v/>
      </c>
      <c r="AI45" s="124" t="str">
        <f>IF(Obstacle!AA45="","",Obstacle!$AD45)</f>
        <v/>
      </c>
      <c r="AJ45" s="124">
        <f>IF(AI45="",0,(AI45-AH$4)*AJ$4+'Set UP'!$R$15)</f>
        <v>0</v>
      </c>
      <c r="AK45" s="200" t="str">
        <f>IF(Obstacle!$AA45="","",IFERROR(AH45&amp;" ( "&amp;INT(AJ45)&amp;" )",AH45))</f>
        <v/>
      </c>
      <c r="AL45" s="127" t="str">
        <f>IF(OR(LEFT('Set UP'!F45)&lt;&gt;"F",AND(I45="",M45="",Q45="",U45="",Y45="",AC45="",AG45="",AK45="")),"",(I$3*H45+M$3*L45+AC$3*AB45+Q$3*P45+U$3*T45+Y$3*X45+AG$3*AF45+AK$3*AJ45))</f>
        <v/>
      </c>
      <c r="AM45" s="95" t="str">
        <f t="shared" si="0"/>
        <v/>
      </c>
      <c r="AQ45" s="95" t="str">
        <f t="shared" si="2"/>
        <v/>
      </c>
    </row>
    <row r="46" spans="2:43" x14ac:dyDescent="0.2">
      <c r="B46" s="204">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124" t="str">
        <f>IF('Wet Incident'!$JW60="","",'Wet Incident'!$JW60)</f>
        <v/>
      </c>
      <c r="G46" s="124" t="str">
        <f>IF('Wet Incident'!$JW60="","",'Wet Incident'!$JZ60)</f>
        <v/>
      </c>
      <c r="H46" s="124">
        <f>IF(G46="",0,(G46-F$4)*H$4+'Set UP'!$R$15)</f>
        <v>0</v>
      </c>
      <c r="I46" s="200" t="str">
        <f>IF('Wet Incident'!$JW60="","",IFERROR(F46&amp;" ( "&amp;INT(H46)&amp;" )",F46))</f>
        <v/>
      </c>
      <c r="J46" s="124" t="str">
        <f>IF('Dry Incident'!$JW60="","",'Dry Incident'!$JW60)</f>
        <v/>
      </c>
      <c r="K46" s="124" t="str">
        <f>IF('Dry Incident'!$JW60="","",'Dry Incident'!$JZ60)</f>
        <v/>
      </c>
      <c r="L46" s="124">
        <f>IF(K46="",0,(K46-J$4)*L$4+'Set UP'!$R$15)</f>
        <v>0</v>
      </c>
      <c r="M46" s="200" t="str">
        <f>IF('Dry Incident'!$JW60="","",IFERROR(J46&amp;" ( "&amp;INT(L46)&amp;" )",J46))</f>
        <v/>
      </c>
      <c r="N46" s="124" t="str">
        <f>IF('Extra Incident'!$JW60="","",'Extra Incident'!$JW60)</f>
        <v/>
      </c>
      <c r="O46" s="124" t="str">
        <f>IF('Extra Incident'!$JW60="","",'Extra Incident'!$JZ60)</f>
        <v/>
      </c>
      <c r="P46" s="124">
        <f>IF(O46="",0,(O46-N$4)*P$4+'Set UP'!$R$15)</f>
        <v>0</v>
      </c>
      <c r="Q46" s="200" t="str">
        <f>IF('Extra Incident'!$JW60="","",IFERROR(N46&amp;" ( "&amp;INT(O46)&amp;" )",N46))</f>
        <v/>
      </c>
      <c r="R46" s="124" t="str">
        <f>IF(RopeThrow!$AH46="","",RopeThrow!$AH46)</f>
        <v/>
      </c>
      <c r="S46" s="124" t="str">
        <f>IF(RopeThrow!$AH46="","",RopeThrow!$AN46)</f>
        <v/>
      </c>
      <c r="T46" s="124">
        <f>IF(S46="",0,(S46-R$4)*T$4+'Set UP'!$R$15)</f>
        <v>0</v>
      </c>
      <c r="U46" s="200" t="str">
        <f>IF(RopeThrow!$AH46="","",IFERROR(R46&amp;" ( "&amp;INT(T46)&amp;" )",R46))</f>
        <v/>
      </c>
      <c r="V46" s="124" t="str">
        <f>IF('Swim&amp;Tow'!$AH46="","",'Swim&amp;Tow'!$AH46)</f>
        <v/>
      </c>
      <c r="W46" s="124" t="str">
        <f>IF('Swim&amp;Tow'!$AH46="","",'Swim&amp;Tow'!$AK46)</f>
        <v/>
      </c>
      <c r="X46" s="124">
        <f>IF(W46="",0,(W46-V$4)*X$4+'Set UP'!$R$15)</f>
        <v>0</v>
      </c>
      <c r="Y46" s="200" t="str">
        <f>IF('Swim&amp;Tow'!$AH46="","",IFERROR(V46&amp;" ( "&amp;INT(X46)&amp;" )",V46))</f>
        <v/>
      </c>
      <c r="Z46" s="124" t="str">
        <f>IF(Medley!AA46="","",Medley!$AA46)</f>
        <v/>
      </c>
      <c r="AA46" s="124" t="str">
        <f>IF(Medley!AA46="","",Medley!$AD46)</f>
        <v/>
      </c>
      <c r="AB46" s="124">
        <f>IF(AA46="",0,(AA46-Z$4)*AB$4+'Set UP'!$R$15)</f>
        <v>0</v>
      </c>
      <c r="AC46" s="200" t="str">
        <f>IF(Medley!$AA46="","",IFERROR(Z46&amp;" ( "&amp;INT(AB46)&amp;" )",Z46))</f>
        <v/>
      </c>
      <c r="AD46" s="124" t="str">
        <f>IF('Manikin Carry'!AA46="","",'Manikin Carry'!$AA46)</f>
        <v/>
      </c>
      <c r="AE46" s="124" t="str">
        <f>IF('Manikin Carry'!AA46="","",'Manikin Carry'!$AD46)</f>
        <v/>
      </c>
      <c r="AF46" s="124">
        <f>IF(AE46="",0,(AE46-AD$4)*AF$4+'Set UP'!$R$15)</f>
        <v>0</v>
      </c>
      <c r="AG46" s="200" t="str">
        <f>IF('Manikin Carry'!$AA46="","",IFERROR(AD46&amp;" ( "&amp;INT(AF46)&amp;" )",AD46))</f>
        <v/>
      </c>
      <c r="AH46" s="124" t="str">
        <f>IF(Obstacle!AA46="","",Obstacle!$AA46)</f>
        <v/>
      </c>
      <c r="AI46" s="124" t="str">
        <f>IF(Obstacle!AA46="","",Obstacle!$AD46)</f>
        <v/>
      </c>
      <c r="AJ46" s="124">
        <f>IF(AI46="",0,(AI46-AH$4)*AJ$4+'Set UP'!$R$15)</f>
        <v>0</v>
      </c>
      <c r="AK46" s="200" t="str">
        <f>IF(Obstacle!$AA46="","",IFERROR(AH46&amp;" ( "&amp;INT(AJ46)&amp;" )",AH46))</f>
        <v/>
      </c>
      <c r="AL46" s="127" t="str">
        <f>IF(OR(LEFT('Set UP'!F46)&lt;&gt;"F",AND(I46="",M46="",Q46="",U46="",Y46="",AC46="",AG46="",AK46="")),"",(I$3*H46+M$3*L46+AC$3*AB46+Q$3*P46+U$3*T46+Y$3*X46+AG$3*AF46+AK$3*AJ46))</f>
        <v/>
      </c>
      <c r="AM46" s="95" t="str">
        <f t="shared" si="0"/>
        <v/>
      </c>
      <c r="AQ46" s="95" t="str">
        <f t="shared" si="2"/>
        <v/>
      </c>
    </row>
    <row r="47" spans="2:43" x14ac:dyDescent="0.2">
      <c r="B47" s="204">
        <v>41</v>
      </c>
      <c r="C47" s="123" t="str">
        <f>IF(OR('Set UP'!$C47=0,'Set UP'!$D47=0,'Set UP'!$E47=0,'Set UP'!F47=0),"  --",'Set UP'!C47)</f>
        <v xml:space="preserve">  --</v>
      </c>
      <c r="D47" s="124" t="str">
        <f>IF(OR('Set UP'!$C47=0,'Set UP'!$D47=0,'Set UP'!$E47=0,'Set UP'!F47=0),"  --",'Set UP'!D47&amp;" "&amp;'Set UP'!E47)</f>
        <v xml:space="preserve">  --</v>
      </c>
      <c r="E47" s="124" t="str">
        <f>IF(OR('Set UP'!$C47=0,'Set UP'!$D47=0,'Set UP'!$E47=0,'Set UP'!F47=0)," --",'Set UP'!F47)</f>
        <v xml:space="preserve"> --</v>
      </c>
      <c r="F47" s="124" t="str">
        <f>IF('Wet Incident'!$JW61="","",'Wet Incident'!$JW61)</f>
        <v/>
      </c>
      <c r="G47" s="124" t="str">
        <f>IF('Wet Incident'!$JW61="","",'Wet Incident'!$JZ61)</f>
        <v/>
      </c>
      <c r="H47" s="124">
        <f>IF(G47="",0,(G47-F$4)*H$4+'Set UP'!$R$15)</f>
        <v>0</v>
      </c>
      <c r="I47" s="200" t="str">
        <f>IF('Wet Incident'!$JW61="","",IFERROR(F47&amp;" ( "&amp;INT(H47)&amp;" )",F47))</f>
        <v/>
      </c>
      <c r="J47" s="124" t="str">
        <f>IF('Dry Incident'!$JW61="","",'Dry Incident'!$JW61)</f>
        <v/>
      </c>
      <c r="K47" s="124" t="str">
        <f>IF('Dry Incident'!$JW61="","",'Dry Incident'!$JZ61)</f>
        <v/>
      </c>
      <c r="L47" s="124">
        <f>IF(K47="",0,(K47-J$4)*L$4+'Set UP'!$R$15)</f>
        <v>0</v>
      </c>
      <c r="M47" s="200" t="str">
        <f>IF('Dry Incident'!$JW61="","",IFERROR(J47&amp;" ( "&amp;INT(L47)&amp;" )",J47))</f>
        <v/>
      </c>
      <c r="N47" s="124" t="str">
        <f>IF('Extra Incident'!$JW61="","",'Extra Incident'!$JW61)</f>
        <v/>
      </c>
      <c r="O47" s="124" t="str">
        <f>IF('Extra Incident'!$JW61="","",'Extra Incident'!$JZ61)</f>
        <v/>
      </c>
      <c r="P47" s="124">
        <f>IF(O47="",0,(O47-N$4)*P$4+'Set UP'!$R$15)</f>
        <v>0</v>
      </c>
      <c r="Q47" s="200" t="str">
        <f>IF('Extra Incident'!$JW61="","",IFERROR(N47&amp;" ( "&amp;INT(O47)&amp;" )",N47))</f>
        <v/>
      </c>
      <c r="R47" s="124" t="str">
        <f>IF(RopeThrow!$AH47="","",RopeThrow!$AH47)</f>
        <v/>
      </c>
      <c r="S47" s="124" t="str">
        <f>IF(RopeThrow!$AH47="","",RopeThrow!$AN47)</f>
        <v/>
      </c>
      <c r="T47" s="124">
        <f>IF(S47="",0,(S47-R$4)*T$4+'Set UP'!$R$15)</f>
        <v>0</v>
      </c>
      <c r="U47" s="200" t="str">
        <f>IF(RopeThrow!$AH47="","",IFERROR(R47&amp;" ( "&amp;INT(T47)&amp;" )",R47))</f>
        <v/>
      </c>
      <c r="V47" s="124" t="str">
        <f>IF('Swim&amp;Tow'!$AH47="","",'Swim&amp;Tow'!$AH47)</f>
        <v/>
      </c>
      <c r="W47" s="124" t="str">
        <f>IF('Swim&amp;Tow'!$AH47="","",'Swim&amp;Tow'!$AK47)</f>
        <v/>
      </c>
      <c r="X47" s="124">
        <f>IF(W47="",0,(W47-V$4)*X$4+'Set UP'!$R$15)</f>
        <v>0</v>
      </c>
      <c r="Y47" s="200" t="str">
        <f>IF('Swim&amp;Tow'!$AH47="","",IFERROR(V47&amp;" ( "&amp;INT(X47)&amp;" )",V47))</f>
        <v/>
      </c>
      <c r="Z47" s="124" t="str">
        <f>IF(Medley!AA47="","",Medley!$AA47)</f>
        <v/>
      </c>
      <c r="AA47" s="124" t="str">
        <f>IF(Medley!AA47="","",Medley!$AD47)</f>
        <v/>
      </c>
      <c r="AB47" s="124">
        <f>IF(AA47="",0,(AA47-Z$4)*AB$4+'Set UP'!$R$15)</f>
        <v>0</v>
      </c>
      <c r="AC47" s="200" t="str">
        <f>IF(Medley!$AA47="","",IFERROR(Z47&amp;" ( "&amp;INT(AB47)&amp;" )",Z47))</f>
        <v/>
      </c>
      <c r="AD47" s="124" t="str">
        <f>IF('Manikin Carry'!AA47="","",'Manikin Carry'!$AA47)</f>
        <v/>
      </c>
      <c r="AE47" s="124" t="str">
        <f>IF('Manikin Carry'!AA47="","",'Manikin Carry'!$AD47)</f>
        <v/>
      </c>
      <c r="AF47" s="124">
        <f>IF(AE47="",0,(AE47-AD$4)*AF$4+'Set UP'!$R$15)</f>
        <v>0</v>
      </c>
      <c r="AG47" s="200" t="str">
        <f>IF('Manikin Carry'!$AA47="","",IFERROR(AD47&amp;" ( "&amp;INT(AF47)&amp;" )",AD47))</f>
        <v/>
      </c>
      <c r="AH47" s="124" t="str">
        <f>IF(Obstacle!AA47="","",Obstacle!$AA47)</f>
        <v/>
      </c>
      <c r="AI47" s="124" t="str">
        <f>IF(Obstacle!AA47="","",Obstacle!$AD47)</f>
        <v/>
      </c>
      <c r="AJ47" s="124">
        <f>IF(AI47="",0,(AI47-AH$4)*AJ$4+'Set UP'!$R$15)</f>
        <v>0</v>
      </c>
      <c r="AK47" s="200" t="str">
        <f>IF(Obstacle!$AA47="","",IFERROR(AH47&amp;" ( "&amp;INT(AJ47)&amp;" )",AH47))</f>
        <v/>
      </c>
      <c r="AL47" s="127" t="str">
        <f>IF(OR(LEFT('Set UP'!F47)&lt;&gt;"F",AND(I47="",M47="",Q47="",U47="",Y47="",AC47="",AG47="",AK47="")),"",(I$3*H47+M$3*L47+AC$3*AB47+Q$3*P47+U$3*T47+Y$3*X47+AG$3*AF47+AK$3*AJ47))</f>
        <v/>
      </c>
      <c r="AM47" s="95" t="str">
        <f t="shared" si="0"/>
        <v/>
      </c>
      <c r="AQ47" s="95" t="str">
        <f t="shared" si="2"/>
        <v/>
      </c>
    </row>
    <row r="48" spans="2:43" x14ac:dyDescent="0.2">
      <c r="B48" s="204">
        <v>42</v>
      </c>
      <c r="C48" s="123" t="str">
        <f>IF(OR('Set UP'!$C48=0,'Set UP'!$D48=0,'Set UP'!$E48=0,'Set UP'!F48=0),"  --",'Set UP'!C48)</f>
        <v xml:space="preserve">  --</v>
      </c>
      <c r="D48" s="124" t="str">
        <f>IF(OR('Set UP'!$C48=0,'Set UP'!$D48=0,'Set UP'!$E48=0,'Set UP'!F48=0),"  --",'Set UP'!D48&amp;" "&amp;'Set UP'!E48)</f>
        <v xml:space="preserve">  --</v>
      </c>
      <c r="E48" s="124" t="str">
        <f>IF(OR('Set UP'!$C48=0,'Set UP'!$D48=0,'Set UP'!$E48=0,'Set UP'!F48=0)," --",'Set UP'!F48)</f>
        <v xml:space="preserve"> --</v>
      </c>
      <c r="F48" s="124" t="str">
        <f>IF('Wet Incident'!$JW62="","",'Wet Incident'!$JW62)</f>
        <v/>
      </c>
      <c r="G48" s="124" t="str">
        <f>IF('Wet Incident'!$JW62="","",'Wet Incident'!$JZ62)</f>
        <v/>
      </c>
      <c r="H48" s="124">
        <f>IF(G48="",0,(G48-F$4)*H$4+'Set UP'!$R$15)</f>
        <v>0</v>
      </c>
      <c r="I48" s="200" t="str">
        <f>IF('Wet Incident'!$JW62="","",IFERROR(F48&amp;" ( "&amp;INT(H48)&amp;" )",F48))</f>
        <v/>
      </c>
      <c r="J48" s="124" t="str">
        <f>IF('Dry Incident'!$JW62="","",'Dry Incident'!$JW62)</f>
        <v/>
      </c>
      <c r="K48" s="124" t="str">
        <f>IF('Dry Incident'!$JW62="","",'Dry Incident'!$JZ62)</f>
        <v/>
      </c>
      <c r="L48" s="124">
        <f>IF(K48="",0,(K48-J$4)*L$4+'Set UP'!$R$15)</f>
        <v>0</v>
      </c>
      <c r="M48" s="200" t="str">
        <f>IF('Dry Incident'!$JW62="","",IFERROR(J48&amp;" ( "&amp;INT(L48)&amp;" )",J48))</f>
        <v/>
      </c>
      <c r="N48" s="124" t="str">
        <f>IF('Extra Incident'!$JW62="","",'Extra Incident'!$JW62)</f>
        <v/>
      </c>
      <c r="O48" s="124" t="str">
        <f>IF('Extra Incident'!$JW62="","",'Extra Incident'!$JZ62)</f>
        <v/>
      </c>
      <c r="P48" s="124">
        <f>IF(O48="",0,(O48-N$4)*P$4+'Set UP'!$R$15)</f>
        <v>0</v>
      </c>
      <c r="Q48" s="200" t="str">
        <f>IF('Extra Incident'!$JW62="","",IFERROR(N48&amp;" ( "&amp;INT(O48)&amp;" )",N48))</f>
        <v/>
      </c>
      <c r="R48" s="124" t="str">
        <f>IF(RopeThrow!$AH48="","",RopeThrow!$AH48)</f>
        <v/>
      </c>
      <c r="S48" s="124" t="str">
        <f>IF(RopeThrow!$AH48="","",RopeThrow!$AN48)</f>
        <v/>
      </c>
      <c r="T48" s="124">
        <f>IF(S48="",0,(S48-R$4)*T$4+'Set UP'!$R$15)</f>
        <v>0</v>
      </c>
      <c r="U48" s="200" t="str">
        <f>IF(RopeThrow!$AH48="","",IFERROR(R48&amp;" ( "&amp;INT(T48)&amp;" )",R48))</f>
        <v/>
      </c>
      <c r="V48" s="124" t="str">
        <f>IF('Swim&amp;Tow'!$AH48="","",'Swim&amp;Tow'!$AH48)</f>
        <v/>
      </c>
      <c r="W48" s="124" t="str">
        <f>IF('Swim&amp;Tow'!$AH48="","",'Swim&amp;Tow'!$AK48)</f>
        <v/>
      </c>
      <c r="X48" s="124">
        <f>IF(W48="",0,(W48-V$4)*X$4+'Set UP'!$R$15)</f>
        <v>0</v>
      </c>
      <c r="Y48" s="200" t="str">
        <f>IF('Swim&amp;Tow'!$AH48="","",IFERROR(V48&amp;" ( "&amp;INT(X48)&amp;" )",V48))</f>
        <v/>
      </c>
      <c r="Z48" s="124" t="str">
        <f>IF(Medley!AA48="","",Medley!$AA48)</f>
        <v/>
      </c>
      <c r="AA48" s="124" t="str">
        <f>IF(Medley!AA48="","",Medley!$AD48)</f>
        <v/>
      </c>
      <c r="AB48" s="124">
        <f>IF(AA48="",0,(AA48-Z$4)*AB$4+'Set UP'!$R$15)</f>
        <v>0</v>
      </c>
      <c r="AC48" s="200" t="str">
        <f>IF(Medley!$AA48="","",IFERROR(Z48&amp;" ( "&amp;INT(AB48)&amp;" )",Z48))</f>
        <v/>
      </c>
      <c r="AD48" s="124" t="str">
        <f>IF('Manikin Carry'!AA48="","",'Manikin Carry'!$AA48)</f>
        <v/>
      </c>
      <c r="AE48" s="124" t="str">
        <f>IF('Manikin Carry'!AA48="","",'Manikin Carry'!$AD48)</f>
        <v/>
      </c>
      <c r="AF48" s="124">
        <f>IF(AE48="",0,(AE48-AD$4)*AF$4+'Set UP'!$R$15)</f>
        <v>0</v>
      </c>
      <c r="AG48" s="200" t="str">
        <f>IF('Manikin Carry'!$AA48="","",IFERROR(AD48&amp;" ( "&amp;INT(AF48)&amp;" )",AD48))</f>
        <v/>
      </c>
      <c r="AH48" s="124" t="str">
        <f>IF(Obstacle!AA48="","",Obstacle!$AA48)</f>
        <v/>
      </c>
      <c r="AI48" s="124" t="str">
        <f>IF(Obstacle!AA48="","",Obstacle!$AD48)</f>
        <v/>
      </c>
      <c r="AJ48" s="124">
        <f>IF(AI48="",0,(AI48-AH$4)*AJ$4+'Set UP'!$R$15)</f>
        <v>0</v>
      </c>
      <c r="AK48" s="200" t="str">
        <f>IF(Obstacle!$AA48="","",IFERROR(AH48&amp;" ( "&amp;INT(AJ48)&amp;" )",AH48))</f>
        <v/>
      </c>
      <c r="AL48" s="127" t="str">
        <f>IF(OR(LEFT('Set UP'!F48)&lt;&gt;"F",AND(I48="",M48="",Q48="",U48="",Y48="",AC48="",AG48="",AK48="")),"",(I$3*H48+M$3*L48+AC$3*AB48+Q$3*P48+U$3*T48+Y$3*X48+AG$3*AF48+AK$3*AJ48))</f>
        <v/>
      </c>
      <c r="AM48" s="95" t="str">
        <f t="shared" si="0"/>
        <v/>
      </c>
      <c r="AQ48" s="95" t="str">
        <f t="shared" si="2"/>
        <v/>
      </c>
    </row>
    <row r="49" spans="2:43" ht="15.75" customHeight="1" x14ac:dyDescent="0.2">
      <c r="B49" s="204">
        <v>43</v>
      </c>
      <c r="C49" s="123" t="str">
        <f>IF(OR('Set UP'!$C49=0,'Set UP'!$D49=0,'Set UP'!$E49=0,'Set UP'!F49=0),"  --",'Set UP'!C49)</f>
        <v xml:space="preserve">  --</v>
      </c>
      <c r="D49" s="124" t="str">
        <f>IF(OR('Set UP'!$C49=0,'Set UP'!$D49=0,'Set UP'!$E49=0,'Set UP'!F49=0),"  --",'Set UP'!D49&amp;" "&amp;'Set UP'!E49)</f>
        <v xml:space="preserve">  --</v>
      </c>
      <c r="E49" s="124" t="str">
        <f>IF(OR('Set UP'!$C49=0,'Set UP'!$D49=0,'Set UP'!$E49=0,'Set UP'!F49=0)," --",'Set UP'!F49)</f>
        <v xml:space="preserve"> --</v>
      </c>
      <c r="F49" s="124" t="str">
        <f>IF('Wet Incident'!$JW63="","",'Wet Incident'!$JW63)</f>
        <v/>
      </c>
      <c r="G49" s="124" t="str">
        <f>IF('Wet Incident'!$JW63="","",'Wet Incident'!$JZ63)</f>
        <v/>
      </c>
      <c r="H49" s="124">
        <f>IF(G49="",0,(G49-F$4)*H$4+'Set UP'!$R$15)</f>
        <v>0</v>
      </c>
      <c r="I49" s="200" t="str">
        <f>IF('Wet Incident'!$JW63="","",IFERROR(F49&amp;" ( "&amp;INT(H49)&amp;" )",F49))</f>
        <v/>
      </c>
      <c r="J49" s="124" t="str">
        <f>IF('Dry Incident'!$JW63="","",'Dry Incident'!$JW63)</f>
        <v/>
      </c>
      <c r="K49" s="124" t="str">
        <f>IF('Dry Incident'!$JW63="","",'Dry Incident'!$JZ63)</f>
        <v/>
      </c>
      <c r="L49" s="124">
        <f>IF(K49="",0,(K49-J$4)*L$4+'Set UP'!$R$15)</f>
        <v>0</v>
      </c>
      <c r="M49" s="200" t="str">
        <f>IF('Dry Incident'!$JW63="","",IFERROR(J49&amp;" ( "&amp;INT(L49)&amp;" )",J49))</f>
        <v/>
      </c>
      <c r="N49" s="124" t="str">
        <f>IF('Extra Incident'!$JW63="","",'Extra Incident'!$JW63)</f>
        <v/>
      </c>
      <c r="O49" s="124" t="str">
        <f>IF('Extra Incident'!$JW63="","",'Extra Incident'!$JZ63)</f>
        <v/>
      </c>
      <c r="P49" s="124">
        <f>IF(O49="",0,(O49-N$4)*P$4+'Set UP'!$R$15)</f>
        <v>0</v>
      </c>
      <c r="Q49" s="200" t="str">
        <f>IF('Extra Incident'!$JW63="","",IFERROR(N49&amp;" ( "&amp;INT(O49)&amp;" )",N49))</f>
        <v/>
      </c>
      <c r="R49" s="124" t="str">
        <f>IF(RopeThrow!$AH49="","",RopeThrow!$AH49)</f>
        <v/>
      </c>
      <c r="S49" s="124" t="str">
        <f>IF(RopeThrow!$AH49="","",RopeThrow!$AN49)</f>
        <v/>
      </c>
      <c r="T49" s="124">
        <f>IF(S49="",0,(S49-R$4)*T$4+'Set UP'!$R$15)</f>
        <v>0</v>
      </c>
      <c r="U49" s="200" t="str">
        <f>IF(RopeThrow!$AH49="","",IFERROR(R49&amp;" ( "&amp;INT(T49)&amp;" )",R49))</f>
        <v/>
      </c>
      <c r="V49" s="124" t="str">
        <f>IF('Swim&amp;Tow'!$AH49="","",'Swim&amp;Tow'!$AH49)</f>
        <v/>
      </c>
      <c r="W49" s="124" t="str">
        <f>IF('Swim&amp;Tow'!$AH49="","",'Swim&amp;Tow'!$AK49)</f>
        <v/>
      </c>
      <c r="X49" s="124">
        <f>IF(W49="",0,(W49-V$4)*X$4+'Set UP'!$R$15)</f>
        <v>0</v>
      </c>
      <c r="Y49" s="200" t="str">
        <f>IF('Swim&amp;Tow'!$AH49="","",IFERROR(V49&amp;" ( "&amp;INT(X49)&amp;" )",V49))</f>
        <v/>
      </c>
      <c r="Z49" s="124" t="str">
        <f>IF(Medley!AA49="","",Medley!$AA49)</f>
        <v/>
      </c>
      <c r="AA49" s="124" t="str">
        <f>IF(Medley!AA49="","",Medley!$AD49)</f>
        <v/>
      </c>
      <c r="AB49" s="124">
        <f>IF(AA49="",0,(AA49-Z$4)*AB$4+'Set UP'!$R$15)</f>
        <v>0</v>
      </c>
      <c r="AC49" s="200" t="str">
        <f>IF(Medley!$AA49="","",IFERROR(Z49&amp;" ( "&amp;INT(AB49)&amp;" )",Z49))</f>
        <v/>
      </c>
      <c r="AD49" s="124" t="str">
        <f>IF('Manikin Carry'!AA49="","",'Manikin Carry'!$AA49)</f>
        <v/>
      </c>
      <c r="AE49" s="124" t="str">
        <f>IF('Manikin Carry'!AA49="","",'Manikin Carry'!$AD49)</f>
        <v/>
      </c>
      <c r="AF49" s="124">
        <f>IF(AE49="",0,(AE49-AD$4)*AF$4+'Set UP'!$R$15)</f>
        <v>0</v>
      </c>
      <c r="AG49" s="200" t="str">
        <f>IF('Manikin Carry'!$AA49="","",IFERROR(AD49&amp;" ( "&amp;INT(AF49)&amp;" )",AD49))</f>
        <v/>
      </c>
      <c r="AH49" s="124" t="str">
        <f>IF(Obstacle!AA49="","",Obstacle!$AA49)</f>
        <v/>
      </c>
      <c r="AI49" s="124" t="str">
        <f>IF(Obstacle!AA49="","",Obstacle!$AD49)</f>
        <v/>
      </c>
      <c r="AJ49" s="124">
        <f>IF(AI49="",0,(AI49-AH$4)*AJ$4+'Set UP'!$R$15)</f>
        <v>0</v>
      </c>
      <c r="AK49" s="200" t="str">
        <f>IF(Obstacle!$AA49="","",IFERROR(AH49&amp;" ( "&amp;INT(AJ49)&amp;" )",AH49))</f>
        <v/>
      </c>
      <c r="AL49" s="127" t="str">
        <f>IF(OR(LEFT('Set UP'!F49)&lt;&gt;"F",AND(I49="",M49="",Q49="",U49="",Y49="",AC49="",AG49="",AK49="")),"",(I$3*H49+M$3*L49+AC$3*AB49+Q$3*P49+U$3*T49+Y$3*X49+AG$3*AF49+AK$3*AJ49))</f>
        <v/>
      </c>
      <c r="AM49" s="95" t="str">
        <f t="shared" si="0"/>
        <v/>
      </c>
      <c r="AQ49" s="95" t="str">
        <f t="shared" si="2"/>
        <v/>
      </c>
    </row>
    <row r="50" spans="2:43" x14ac:dyDescent="0.2">
      <c r="B50" s="204">
        <v>44</v>
      </c>
      <c r="C50" s="123" t="str">
        <f>IF(OR('Set UP'!$C50=0,'Set UP'!$D50=0,'Set UP'!$E50=0,'Set UP'!F50=0),"  --",'Set UP'!C50)</f>
        <v xml:space="preserve">  --</v>
      </c>
      <c r="D50" s="124" t="str">
        <f>IF(OR('Set UP'!$C50=0,'Set UP'!$D50=0,'Set UP'!$E50=0,'Set UP'!F50=0),"  --",'Set UP'!D50&amp;" "&amp;'Set UP'!E50)</f>
        <v xml:space="preserve">  --</v>
      </c>
      <c r="E50" s="124" t="str">
        <f>IF(OR('Set UP'!$C50=0,'Set UP'!$D50=0,'Set UP'!$E50=0,'Set UP'!F50=0)," --",'Set UP'!F50)</f>
        <v xml:space="preserve"> --</v>
      </c>
      <c r="F50" s="124" t="str">
        <f>IF('Wet Incident'!$JW64="","",'Wet Incident'!$JW64)</f>
        <v/>
      </c>
      <c r="G50" s="124" t="str">
        <f>IF('Wet Incident'!$JW64="","",'Wet Incident'!$JZ64)</f>
        <v/>
      </c>
      <c r="H50" s="124">
        <f>IF(G50="",0,(G50-F$4)*H$4+'Set UP'!$R$15)</f>
        <v>0</v>
      </c>
      <c r="I50" s="200" t="str">
        <f>IF('Wet Incident'!$JW64="","",IFERROR(F50&amp;" ( "&amp;INT(H50)&amp;" )",F50))</f>
        <v/>
      </c>
      <c r="J50" s="124" t="str">
        <f>IF('Dry Incident'!$JW64="","",'Dry Incident'!$JW64)</f>
        <v/>
      </c>
      <c r="K50" s="124" t="str">
        <f>IF('Dry Incident'!$JW64="","",'Dry Incident'!$JZ64)</f>
        <v/>
      </c>
      <c r="L50" s="124">
        <f>IF(K50="",0,(K50-J$4)*L$4+'Set UP'!$R$15)</f>
        <v>0</v>
      </c>
      <c r="M50" s="200" t="str">
        <f>IF('Dry Incident'!$JW64="","",IFERROR(J50&amp;" ( "&amp;INT(L50)&amp;" )",J50))</f>
        <v/>
      </c>
      <c r="N50" s="124" t="str">
        <f>IF('Extra Incident'!$JW64="","",'Extra Incident'!$JW64)</f>
        <v/>
      </c>
      <c r="O50" s="124" t="str">
        <f>IF('Extra Incident'!$JW64="","",'Extra Incident'!$JZ64)</f>
        <v/>
      </c>
      <c r="P50" s="124">
        <f>IF(O50="",0,(O50-N$4)*P$4+'Set UP'!$R$15)</f>
        <v>0</v>
      </c>
      <c r="Q50" s="200" t="str">
        <f>IF('Extra Incident'!$JW64="","",IFERROR(N50&amp;" ( "&amp;INT(O50)&amp;" )",N50))</f>
        <v/>
      </c>
      <c r="R50" s="124" t="str">
        <f>IF(RopeThrow!$AH50="","",RopeThrow!$AH50)</f>
        <v/>
      </c>
      <c r="S50" s="124" t="str">
        <f>IF(RopeThrow!$AH50="","",RopeThrow!$AN50)</f>
        <v/>
      </c>
      <c r="T50" s="124">
        <f>IF(S50="",0,(S50-R$4)*T$4+'Set UP'!$R$15)</f>
        <v>0</v>
      </c>
      <c r="U50" s="200" t="str">
        <f>IF(RopeThrow!$AH50="","",IFERROR(R50&amp;" ( "&amp;INT(T50)&amp;" )",R50))</f>
        <v/>
      </c>
      <c r="V50" s="124" t="str">
        <f>IF('Swim&amp;Tow'!$AH50="","",'Swim&amp;Tow'!$AH50)</f>
        <v/>
      </c>
      <c r="W50" s="124" t="str">
        <f>IF('Swim&amp;Tow'!$AH50="","",'Swim&amp;Tow'!$AK50)</f>
        <v/>
      </c>
      <c r="X50" s="124">
        <f>IF(W50="",0,(W50-V$4)*X$4+'Set UP'!$R$15)</f>
        <v>0</v>
      </c>
      <c r="Y50" s="200" t="str">
        <f>IF('Swim&amp;Tow'!$AH50="","",IFERROR(V50&amp;" ( "&amp;INT(X50)&amp;" )",V50))</f>
        <v/>
      </c>
      <c r="Z50" s="124" t="str">
        <f>IF(Medley!AA50="","",Medley!$AA50)</f>
        <v/>
      </c>
      <c r="AA50" s="124" t="str">
        <f>IF(Medley!AA50="","",Medley!$AD50)</f>
        <v/>
      </c>
      <c r="AB50" s="124">
        <f>IF(AA50="",0,(AA50-Z$4)*AB$4+'Set UP'!$R$15)</f>
        <v>0</v>
      </c>
      <c r="AC50" s="200" t="str">
        <f>IF(Medley!$AA50="","",IFERROR(Z50&amp;" ( "&amp;INT(AB50)&amp;" )",Z50))</f>
        <v/>
      </c>
      <c r="AD50" s="124" t="str">
        <f>IF('Manikin Carry'!AA50="","",'Manikin Carry'!$AA50)</f>
        <v/>
      </c>
      <c r="AE50" s="124" t="str">
        <f>IF('Manikin Carry'!AA50="","",'Manikin Carry'!$AD50)</f>
        <v/>
      </c>
      <c r="AF50" s="124">
        <f>IF(AE50="",0,(AE50-AD$4)*AF$4+'Set UP'!$R$15)</f>
        <v>0</v>
      </c>
      <c r="AG50" s="200" t="str">
        <f>IF('Manikin Carry'!$AA50="","",IFERROR(AD50&amp;" ( "&amp;INT(AF50)&amp;" )",AD50))</f>
        <v/>
      </c>
      <c r="AH50" s="124" t="str">
        <f>IF(Obstacle!AA50="","",Obstacle!$AA50)</f>
        <v/>
      </c>
      <c r="AI50" s="124" t="str">
        <f>IF(Obstacle!AA50="","",Obstacle!$AD50)</f>
        <v/>
      </c>
      <c r="AJ50" s="124">
        <f>IF(AI50="",0,(AI50-AH$4)*AJ$4+'Set UP'!$R$15)</f>
        <v>0</v>
      </c>
      <c r="AK50" s="200" t="str">
        <f>IF(Obstacle!$AA50="","",IFERROR(AH50&amp;" ( "&amp;INT(AJ50)&amp;" )",AH50))</f>
        <v/>
      </c>
      <c r="AL50" s="127" t="str">
        <f>IF(OR(LEFT('Set UP'!F50)&lt;&gt;"F",AND(I50="",M50="",Q50="",U50="",Y50="",AC50="",AG50="",AK50="")),"",(I$3*H50+M$3*L50+AC$3*AB50+Q$3*P50+U$3*T50+Y$3*X50+AG$3*AF50+AK$3*AJ50))</f>
        <v/>
      </c>
      <c r="AM50" s="95" t="str">
        <f t="shared" si="0"/>
        <v/>
      </c>
      <c r="AQ50" s="95" t="str">
        <f t="shared" si="2"/>
        <v/>
      </c>
    </row>
    <row r="51" spans="2:43" x14ac:dyDescent="0.2">
      <c r="B51" s="204">
        <v>45</v>
      </c>
      <c r="C51" s="123" t="str">
        <f>IF(OR('Set UP'!$C51=0,'Set UP'!$D51=0,'Set UP'!$E51=0,'Set UP'!F51=0),"  --",'Set UP'!C51)</f>
        <v xml:space="preserve">  --</v>
      </c>
      <c r="D51" s="124" t="str">
        <f>IF(OR('Set UP'!$C51=0,'Set UP'!$D51=0,'Set UP'!$E51=0,'Set UP'!F51=0),"  --",'Set UP'!D51&amp;" "&amp;'Set UP'!E51)</f>
        <v xml:space="preserve">  --</v>
      </c>
      <c r="E51" s="124" t="str">
        <f>IF(OR('Set UP'!$C51=0,'Set UP'!$D51=0,'Set UP'!$E51=0,'Set UP'!F51=0)," --",'Set UP'!F51)</f>
        <v xml:space="preserve"> --</v>
      </c>
      <c r="F51" s="124" t="str">
        <f>IF('Wet Incident'!$JW65="","",'Wet Incident'!$JW65)</f>
        <v/>
      </c>
      <c r="G51" s="124" t="str">
        <f>IF('Wet Incident'!$JW65="","",'Wet Incident'!$JZ65)</f>
        <v/>
      </c>
      <c r="H51" s="124">
        <f>IF(G51="",0,(G51-F$4)*H$4+'Set UP'!$R$15)</f>
        <v>0</v>
      </c>
      <c r="I51" s="200" t="str">
        <f>IF('Wet Incident'!$JW65="","",IFERROR(F51&amp;" ( "&amp;INT(H51)&amp;" )",F51))</f>
        <v/>
      </c>
      <c r="J51" s="124" t="str">
        <f>IF('Dry Incident'!$JW65="","",'Dry Incident'!$JW65)</f>
        <v/>
      </c>
      <c r="K51" s="124" t="str">
        <f>IF('Dry Incident'!$JW65="","",'Dry Incident'!$JZ65)</f>
        <v/>
      </c>
      <c r="L51" s="124">
        <f>IF(K51="",0,(K51-J$4)*L$4+'Set UP'!$R$15)</f>
        <v>0</v>
      </c>
      <c r="M51" s="200" t="str">
        <f>IF('Dry Incident'!$JW65="","",IFERROR(J51&amp;" ( "&amp;INT(L51)&amp;" )",J51))</f>
        <v/>
      </c>
      <c r="N51" s="124" t="str">
        <f>IF('Extra Incident'!$JW65="","",'Extra Incident'!$JW65)</f>
        <v/>
      </c>
      <c r="O51" s="124" t="str">
        <f>IF('Extra Incident'!$JW65="","",'Extra Incident'!$JZ65)</f>
        <v/>
      </c>
      <c r="P51" s="124">
        <f>IF(O51="",0,(O51-N$4)*P$4+'Set UP'!$R$15)</f>
        <v>0</v>
      </c>
      <c r="Q51" s="200" t="str">
        <f>IF('Extra Incident'!$JW65="","",IFERROR(N51&amp;" ( "&amp;INT(O51)&amp;" )",N51))</f>
        <v/>
      </c>
      <c r="R51" s="124" t="str">
        <f>IF(RopeThrow!$AH51="","",RopeThrow!$AH51)</f>
        <v/>
      </c>
      <c r="S51" s="124" t="str">
        <f>IF(RopeThrow!$AH51="","",RopeThrow!$AN51)</f>
        <v/>
      </c>
      <c r="T51" s="124">
        <f>IF(S51="",0,(S51-R$4)*T$4+'Set UP'!$R$15)</f>
        <v>0</v>
      </c>
      <c r="U51" s="200" t="str">
        <f>IF(RopeThrow!$AH51="","",IFERROR(R51&amp;" ( "&amp;INT(T51)&amp;" )",R51))</f>
        <v/>
      </c>
      <c r="V51" s="124" t="str">
        <f>IF('Swim&amp;Tow'!$AH51="","",'Swim&amp;Tow'!$AH51)</f>
        <v/>
      </c>
      <c r="W51" s="124" t="str">
        <f>IF('Swim&amp;Tow'!$AH51="","",'Swim&amp;Tow'!$AK51)</f>
        <v/>
      </c>
      <c r="X51" s="124">
        <f>IF(W51="",0,(W51-V$4)*X$4+'Set UP'!$R$15)</f>
        <v>0</v>
      </c>
      <c r="Y51" s="200" t="str">
        <f>IF('Swim&amp;Tow'!$AH51="","",IFERROR(V51&amp;" ( "&amp;INT(X51)&amp;" )",V51))</f>
        <v/>
      </c>
      <c r="Z51" s="124" t="str">
        <f>IF(Medley!AA51="","",Medley!$AA51)</f>
        <v/>
      </c>
      <c r="AA51" s="124" t="str">
        <f>IF(Medley!AA51="","",Medley!$AD51)</f>
        <v/>
      </c>
      <c r="AB51" s="124">
        <f>IF(AA51="",0,(AA51-Z$4)*AB$4+'Set UP'!$R$15)</f>
        <v>0</v>
      </c>
      <c r="AC51" s="200" t="str">
        <f>IF(Medley!$AA51="","",IFERROR(Z51&amp;" ( "&amp;INT(AB51)&amp;" )",Z51))</f>
        <v/>
      </c>
      <c r="AD51" s="124" t="str">
        <f>IF('Manikin Carry'!AA51="","",'Manikin Carry'!$AA51)</f>
        <v/>
      </c>
      <c r="AE51" s="124" t="str">
        <f>IF('Manikin Carry'!AA51="","",'Manikin Carry'!$AD51)</f>
        <v/>
      </c>
      <c r="AF51" s="124">
        <f>IF(AE51="",0,(AE51-AD$4)*AF$4+'Set UP'!$R$15)</f>
        <v>0</v>
      </c>
      <c r="AG51" s="200" t="str">
        <f>IF('Manikin Carry'!$AA51="","",IFERROR(AD51&amp;" ( "&amp;INT(AF51)&amp;" )",AD51))</f>
        <v/>
      </c>
      <c r="AH51" s="124" t="str">
        <f>IF(Obstacle!AA51="","",Obstacle!$AA51)</f>
        <v/>
      </c>
      <c r="AI51" s="124" t="str">
        <f>IF(Obstacle!AA51="","",Obstacle!$AD51)</f>
        <v/>
      </c>
      <c r="AJ51" s="124">
        <f>IF(AI51="",0,(AI51-AH$4)*AJ$4+'Set UP'!$R$15)</f>
        <v>0</v>
      </c>
      <c r="AK51" s="200" t="str">
        <f>IF(Obstacle!$AA51="","",IFERROR(AH51&amp;" ( "&amp;INT(AJ51)&amp;" )",AH51))</f>
        <v/>
      </c>
      <c r="AL51" s="127" t="str">
        <f>IF(OR(LEFT('Set UP'!F51)&lt;&gt;"F",AND(I51="",M51="",Q51="",U51="",Y51="",AC51="",AG51="",AK51="")),"",(I$3*H51+M$3*L51+AC$3*AB51+Q$3*P51+U$3*T51+Y$3*X51+AG$3*AF51+AK$3*AJ51))</f>
        <v/>
      </c>
      <c r="AM51" s="95" t="str">
        <f t="shared" si="0"/>
        <v/>
      </c>
      <c r="AQ51" s="95" t="str">
        <f t="shared" si="2"/>
        <v/>
      </c>
    </row>
    <row r="52" spans="2:43" x14ac:dyDescent="0.2">
      <c r="B52" s="204">
        <v>46</v>
      </c>
      <c r="C52" s="123" t="str">
        <f>IF(OR('Set UP'!$C52=0,'Set UP'!$D52=0,'Set UP'!$E52=0,'Set UP'!F52=0),"  --",'Set UP'!C52)</f>
        <v xml:space="preserve">  --</v>
      </c>
      <c r="D52" s="124" t="str">
        <f>IF(OR('Set UP'!$C52=0,'Set UP'!$D52=0,'Set UP'!$E52=0,'Set UP'!F52=0),"  --",'Set UP'!D52&amp;" "&amp;'Set UP'!E52)</f>
        <v xml:space="preserve">  --</v>
      </c>
      <c r="E52" s="124" t="str">
        <f>IF(OR('Set UP'!$C52=0,'Set UP'!$D52=0,'Set UP'!$E52=0,'Set UP'!F52=0)," --",'Set UP'!F52)</f>
        <v xml:space="preserve"> --</v>
      </c>
      <c r="F52" s="124" t="str">
        <f>IF('Wet Incident'!$JW66="","",'Wet Incident'!$JW66)</f>
        <v/>
      </c>
      <c r="G52" s="124" t="str">
        <f>IF('Wet Incident'!$JW66="","",'Wet Incident'!$JZ66)</f>
        <v/>
      </c>
      <c r="H52" s="124">
        <f>IF(G52="",0,(G52-F$4)*H$4+'Set UP'!$R$15)</f>
        <v>0</v>
      </c>
      <c r="I52" s="200" t="str">
        <f>IF('Wet Incident'!$JW66="","",IFERROR(F52&amp;" ( "&amp;INT(H52)&amp;" )",F52))</f>
        <v/>
      </c>
      <c r="J52" s="124" t="str">
        <f>IF('Dry Incident'!$JW66="","",'Dry Incident'!$JW66)</f>
        <v/>
      </c>
      <c r="K52" s="124" t="str">
        <f>IF('Dry Incident'!$JW66="","",'Dry Incident'!$JZ66)</f>
        <v/>
      </c>
      <c r="L52" s="124">
        <f>IF(K52="",0,(K52-J$4)*L$4+'Set UP'!$R$15)</f>
        <v>0</v>
      </c>
      <c r="M52" s="200" t="str">
        <f>IF('Dry Incident'!$JW66="","",IFERROR(J52&amp;" ( "&amp;INT(L52)&amp;" )",J52))</f>
        <v/>
      </c>
      <c r="N52" s="124" t="str">
        <f>IF('Extra Incident'!$JW66="","",'Extra Incident'!$JW66)</f>
        <v/>
      </c>
      <c r="O52" s="124" t="str">
        <f>IF('Extra Incident'!$JW66="","",'Extra Incident'!$JZ66)</f>
        <v/>
      </c>
      <c r="P52" s="124">
        <f>IF(O52="",0,(O52-N$4)*P$4+'Set UP'!$R$15)</f>
        <v>0</v>
      </c>
      <c r="Q52" s="200" t="str">
        <f>IF('Extra Incident'!$JW66="","",IFERROR(N52&amp;" ( "&amp;INT(O52)&amp;" )",N52))</f>
        <v/>
      </c>
      <c r="R52" s="124" t="str">
        <f>IF(RopeThrow!$AH52="","",RopeThrow!$AH52)</f>
        <v/>
      </c>
      <c r="S52" s="124" t="str">
        <f>IF(RopeThrow!$AH52="","",RopeThrow!$AN52)</f>
        <v/>
      </c>
      <c r="T52" s="124">
        <f>IF(S52="",0,(S52-R$4)*T$4+'Set UP'!$R$15)</f>
        <v>0</v>
      </c>
      <c r="U52" s="200" t="str">
        <f>IF(RopeThrow!$AH52="","",IFERROR(R52&amp;" ( "&amp;INT(T52)&amp;" )",R52))</f>
        <v/>
      </c>
      <c r="V52" s="124" t="str">
        <f>IF('Swim&amp;Tow'!$AH52="","",'Swim&amp;Tow'!$AH52)</f>
        <v/>
      </c>
      <c r="W52" s="124" t="str">
        <f>IF('Swim&amp;Tow'!$AH52="","",'Swim&amp;Tow'!$AK52)</f>
        <v/>
      </c>
      <c r="X52" s="124">
        <f>IF(W52="",0,(W52-V$4)*X$4+'Set UP'!$R$15)</f>
        <v>0</v>
      </c>
      <c r="Y52" s="200" t="str">
        <f>IF('Swim&amp;Tow'!$AH52="","",IFERROR(V52&amp;" ( "&amp;INT(X52)&amp;" )",V52))</f>
        <v/>
      </c>
      <c r="Z52" s="124" t="str">
        <f>IF(Medley!AA52="","",Medley!$AA52)</f>
        <v/>
      </c>
      <c r="AA52" s="124" t="str">
        <f>IF(Medley!AA52="","",Medley!$AD52)</f>
        <v/>
      </c>
      <c r="AB52" s="124">
        <f>IF(AA52="",0,(AA52-Z$4)*AB$4+'Set UP'!$R$15)</f>
        <v>0</v>
      </c>
      <c r="AC52" s="200" t="str">
        <f>IF(Medley!$AA52="","",IFERROR(Z52&amp;" ( "&amp;INT(AB52)&amp;" )",Z52))</f>
        <v/>
      </c>
      <c r="AD52" s="124" t="str">
        <f>IF('Manikin Carry'!AA52="","",'Manikin Carry'!$AA52)</f>
        <v/>
      </c>
      <c r="AE52" s="124" t="str">
        <f>IF('Manikin Carry'!AA52="","",'Manikin Carry'!$AD52)</f>
        <v/>
      </c>
      <c r="AF52" s="124">
        <f>IF(AE52="",0,(AE52-AD$4)*AF$4+'Set UP'!$R$15)</f>
        <v>0</v>
      </c>
      <c r="AG52" s="200" t="str">
        <f>IF('Manikin Carry'!$AA52="","",IFERROR(AD52&amp;" ( "&amp;INT(AF52)&amp;" )",AD52))</f>
        <v/>
      </c>
      <c r="AH52" s="124" t="str">
        <f>IF(Obstacle!AA52="","",Obstacle!$AA52)</f>
        <v/>
      </c>
      <c r="AI52" s="124" t="str">
        <f>IF(Obstacle!AA52="","",Obstacle!$AD52)</f>
        <v/>
      </c>
      <c r="AJ52" s="124">
        <f>IF(AI52="",0,(AI52-AH$4)*AJ$4+'Set UP'!$R$15)</f>
        <v>0</v>
      </c>
      <c r="AK52" s="200" t="str">
        <f>IF(Obstacle!$AA52="","",IFERROR(AH52&amp;" ( "&amp;INT(AJ52)&amp;" )",AH52))</f>
        <v/>
      </c>
      <c r="AL52" s="127" t="str">
        <f>IF(OR(LEFT('Set UP'!F52)&lt;&gt;"F",AND(I52="",M52="",Q52="",U52="",Y52="",AC52="",AG52="",AK52="")),"",(I$3*H52+M$3*L52+AC$3*AB52+Q$3*P52+U$3*T52+Y$3*X52+AG$3*AF52+AK$3*AJ52))</f>
        <v/>
      </c>
      <c r="AM52" s="95" t="str">
        <f t="shared" si="0"/>
        <v/>
      </c>
      <c r="AQ52" s="95" t="str">
        <f t="shared" si="2"/>
        <v/>
      </c>
    </row>
    <row r="53" spans="2:43" x14ac:dyDescent="0.2">
      <c r="B53" s="204">
        <v>47</v>
      </c>
      <c r="C53" s="123" t="str">
        <f>IF(OR('Set UP'!$C53=0,'Set UP'!$D53=0,'Set UP'!$E53=0,'Set UP'!F53=0),"  --",'Set UP'!C53)</f>
        <v xml:space="preserve">  --</v>
      </c>
      <c r="D53" s="124" t="str">
        <f>IF(OR('Set UP'!$C53=0,'Set UP'!$D53=0,'Set UP'!$E53=0,'Set UP'!F53=0),"  --",'Set UP'!D53&amp;" "&amp;'Set UP'!E53)</f>
        <v xml:space="preserve">  --</v>
      </c>
      <c r="E53" s="124" t="str">
        <f>IF(OR('Set UP'!$C53=0,'Set UP'!$D53=0,'Set UP'!$E53=0,'Set UP'!F53=0)," --",'Set UP'!F53)</f>
        <v xml:space="preserve"> --</v>
      </c>
      <c r="F53" s="124" t="str">
        <f>IF('Wet Incident'!$JW67="","",'Wet Incident'!$JW67)</f>
        <v/>
      </c>
      <c r="G53" s="124" t="str">
        <f>IF('Wet Incident'!$JW67="","",'Wet Incident'!$JZ67)</f>
        <v/>
      </c>
      <c r="H53" s="124">
        <f>IF(G53="",0,(G53-F$4)*H$4+'Set UP'!$R$15)</f>
        <v>0</v>
      </c>
      <c r="I53" s="200" t="str">
        <f>IF('Wet Incident'!$JW67="","",IFERROR(F53&amp;" ( "&amp;INT(H53)&amp;" )",F53))</f>
        <v/>
      </c>
      <c r="J53" s="124" t="str">
        <f>IF('Dry Incident'!$JW67="","",'Dry Incident'!$JW67)</f>
        <v/>
      </c>
      <c r="K53" s="124" t="str">
        <f>IF('Dry Incident'!$JW67="","",'Dry Incident'!$JZ67)</f>
        <v/>
      </c>
      <c r="L53" s="124">
        <f>IF(K53="",0,(K53-J$4)*L$4+'Set UP'!$R$15)</f>
        <v>0</v>
      </c>
      <c r="M53" s="200" t="str">
        <f>IF('Dry Incident'!$JW67="","",IFERROR(J53&amp;" ( "&amp;INT(L53)&amp;" )",J53))</f>
        <v/>
      </c>
      <c r="N53" s="124" t="str">
        <f>IF('Extra Incident'!$JW67="","",'Extra Incident'!$JW67)</f>
        <v/>
      </c>
      <c r="O53" s="124" t="str">
        <f>IF('Extra Incident'!$JW67="","",'Extra Incident'!$JZ67)</f>
        <v/>
      </c>
      <c r="P53" s="124">
        <f>IF(O53="",0,(O53-N$4)*P$4+'Set UP'!$R$15)</f>
        <v>0</v>
      </c>
      <c r="Q53" s="200" t="str">
        <f>IF('Extra Incident'!$JW67="","",IFERROR(N53&amp;" ( "&amp;INT(O53)&amp;" )",N53))</f>
        <v/>
      </c>
      <c r="R53" s="124" t="str">
        <f>IF(RopeThrow!$AH53="","",RopeThrow!$AH53)</f>
        <v/>
      </c>
      <c r="S53" s="124" t="str">
        <f>IF(RopeThrow!$AH53="","",RopeThrow!$AN53)</f>
        <v/>
      </c>
      <c r="T53" s="124">
        <f>IF(S53="",0,(S53-R$4)*T$4+'Set UP'!$R$15)</f>
        <v>0</v>
      </c>
      <c r="U53" s="200" t="str">
        <f>IF(RopeThrow!$AH53="","",IFERROR(R53&amp;" ( "&amp;INT(T53)&amp;" )",R53))</f>
        <v/>
      </c>
      <c r="V53" s="124" t="str">
        <f>IF('Swim&amp;Tow'!$AH53="","",'Swim&amp;Tow'!$AH53)</f>
        <v/>
      </c>
      <c r="W53" s="124" t="str">
        <f>IF('Swim&amp;Tow'!$AH53="","",'Swim&amp;Tow'!$AK53)</f>
        <v/>
      </c>
      <c r="X53" s="124">
        <f>IF(W53="",0,(W53-V$4)*X$4+'Set UP'!$R$15)</f>
        <v>0</v>
      </c>
      <c r="Y53" s="200" t="str">
        <f>IF('Swim&amp;Tow'!$AH53="","",IFERROR(V53&amp;" ( "&amp;INT(X53)&amp;" )",V53))</f>
        <v/>
      </c>
      <c r="Z53" s="124" t="str">
        <f>IF(Medley!AA53="","",Medley!$AA53)</f>
        <v/>
      </c>
      <c r="AA53" s="124" t="str">
        <f>IF(Medley!AA53="","",Medley!$AD53)</f>
        <v/>
      </c>
      <c r="AB53" s="124">
        <f>IF(AA53="",0,(AA53-Z$4)*AB$4+'Set UP'!$R$15)</f>
        <v>0</v>
      </c>
      <c r="AC53" s="200" t="str">
        <f>IF(Medley!$AA53="","",IFERROR(Z53&amp;" ( "&amp;INT(AB53)&amp;" )",Z53))</f>
        <v/>
      </c>
      <c r="AD53" s="124" t="str">
        <f>IF('Manikin Carry'!AA53="","",'Manikin Carry'!$AA53)</f>
        <v/>
      </c>
      <c r="AE53" s="124" t="str">
        <f>IF('Manikin Carry'!AA53="","",'Manikin Carry'!$AD53)</f>
        <v/>
      </c>
      <c r="AF53" s="124">
        <f>IF(AE53="",0,(AE53-AD$4)*AF$4+'Set UP'!$R$15)</f>
        <v>0</v>
      </c>
      <c r="AG53" s="200" t="str">
        <f>IF('Manikin Carry'!$AA53="","",IFERROR(AD53&amp;" ( "&amp;INT(AF53)&amp;" )",AD53))</f>
        <v/>
      </c>
      <c r="AH53" s="124" t="str">
        <f>IF(Obstacle!AA53="","",Obstacle!$AA53)</f>
        <v/>
      </c>
      <c r="AI53" s="124" t="str">
        <f>IF(Obstacle!AA53="","",Obstacle!$AD53)</f>
        <v/>
      </c>
      <c r="AJ53" s="124">
        <f>IF(AI53="",0,(AI53-AH$4)*AJ$4+'Set UP'!$R$15)</f>
        <v>0</v>
      </c>
      <c r="AK53" s="200" t="str">
        <f>IF(Obstacle!$AA53="","",IFERROR(AH53&amp;" ( "&amp;INT(AJ53)&amp;" )",AH53))</f>
        <v/>
      </c>
      <c r="AL53" s="127" t="str">
        <f>IF(OR(LEFT('Set UP'!F53)&lt;&gt;"F",AND(I53="",M53="",Q53="",U53="",Y53="",AC53="",AG53="",AK53="")),"",(I$3*H53+M$3*L53+AC$3*AB53+Q$3*P53+U$3*T53+Y$3*X53+AG$3*AF53+AK$3*AJ53))</f>
        <v/>
      </c>
      <c r="AM53" s="95" t="str">
        <f t="shared" si="0"/>
        <v/>
      </c>
      <c r="AQ53" s="95" t="str">
        <f t="shared" si="2"/>
        <v/>
      </c>
    </row>
    <row r="54" spans="2:43" x14ac:dyDescent="0.2">
      <c r="B54" s="204">
        <v>48</v>
      </c>
      <c r="C54" s="123" t="str">
        <f>IF(OR('Set UP'!$C54=0,'Set UP'!$D54=0,'Set UP'!$E54=0,'Set UP'!F54=0),"  --",'Set UP'!C54)</f>
        <v xml:space="preserve">  --</v>
      </c>
      <c r="D54" s="124" t="str">
        <f>IF(OR('Set UP'!$C54=0,'Set UP'!$D54=0,'Set UP'!$E54=0,'Set UP'!F54=0),"  --",'Set UP'!D54&amp;" "&amp;'Set UP'!E54)</f>
        <v xml:space="preserve">  --</v>
      </c>
      <c r="E54" s="124" t="str">
        <f>IF(OR('Set UP'!$C54=0,'Set UP'!$D54=0,'Set UP'!$E54=0,'Set UP'!F54=0)," --",'Set UP'!F54)</f>
        <v xml:space="preserve"> --</v>
      </c>
      <c r="F54" s="124" t="str">
        <f>IF('Wet Incident'!$JW68="","",'Wet Incident'!$JW68)</f>
        <v/>
      </c>
      <c r="G54" s="124" t="str">
        <f>IF('Wet Incident'!$JW68="","",'Wet Incident'!$JZ68)</f>
        <v/>
      </c>
      <c r="H54" s="124">
        <f>IF(G54="",0,(G54-F$4)*H$4+'Set UP'!$R$15)</f>
        <v>0</v>
      </c>
      <c r="I54" s="200" t="str">
        <f>IF('Wet Incident'!$JW68="","",IFERROR(F54&amp;" ( "&amp;INT(H54)&amp;" )",F54))</f>
        <v/>
      </c>
      <c r="J54" s="124" t="str">
        <f>IF('Dry Incident'!$JW68="","",'Dry Incident'!$JW68)</f>
        <v/>
      </c>
      <c r="K54" s="124" t="str">
        <f>IF('Dry Incident'!$JW68="","",'Dry Incident'!$JZ68)</f>
        <v/>
      </c>
      <c r="L54" s="124">
        <f>IF(K54="",0,(K54-J$4)*L$4+'Set UP'!$R$15)</f>
        <v>0</v>
      </c>
      <c r="M54" s="200" t="str">
        <f>IF('Dry Incident'!$JW68="","",IFERROR(J54&amp;" ( "&amp;INT(L54)&amp;" )",J54))</f>
        <v/>
      </c>
      <c r="N54" s="124" t="str">
        <f>IF('Extra Incident'!$JW68="","",'Extra Incident'!$JW68)</f>
        <v/>
      </c>
      <c r="O54" s="124" t="str">
        <f>IF('Extra Incident'!$JW68="","",'Extra Incident'!$JZ68)</f>
        <v/>
      </c>
      <c r="P54" s="124">
        <f>IF(O54="",0,(O54-N$4)*P$4+'Set UP'!$R$15)</f>
        <v>0</v>
      </c>
      <c r="Q54" s="200" t="str">
        <f>IF('Extra Incident'!$JW68="","",IFERROR(N54&amp;" ( "&amp;INT(O54)&amp;" )",N54))</f>
        <v/>
      </c>
      <c r="R54" s="124" t="str">
        <f>IF(RopeThrow!$AH54="","",RopeThrow!$AH54)</f>
        <v/>
      </c>
      <c r="S54" s="124" t="str">
        <f>IF(RopeThrow!$AH54="","",RopeThrow!$AN54)</f>
        <v/>
      </c>
      <c r="T54" s="124">
        <f>IF(S54="",0,(S54-R$4)*T$4+'Set UP'!$R$15)</f>
        <v>0</v>
      </c>
      <c r="U54" s="200" t="str">
        <f>IF(RopeThrow!$AH54="","",IFERROR(R54&amp;" ( "&amp;INT(T54)&amp;" )",R54))</f>
        <v/>
      </c>
      <c r="V54" s="124" t="str">
        <f>IF('Swim&amp;Tow'!$AH54="","",'Swim&amp;Tow'!$AH54)</f>
        <v/>
      </c>
      <c r="W54" s="124" t="str">
        <f>IF('Swim&amp;Tow'!$AH54="","",'Swim&amp;Tow'!$AK54)</f>
        <v/>
      </c>
      <c r="X54" s="124">
        <f>IF(W54="",0,(W54-V$4)*X$4+'Set UP'!$R$15)</f>
        <v>0</v>
      </c>
      <c r="Y54" s="200" t="str">
        <f>IF('Swim&amp;Tow'!$AH54="","",IFERROR(V54&amp;" ( "&amp;INT(X54)&amp;" )",V54))</f>
        <v/>
      </c>
      <c r="Z54" s="124" t="str">
        <f>IF(Medley!AA54="","",Medley!$AA54)</f>
        <v/>
      </c>
      <c r="AA54" s="124" t="str">
        <f>IF(Medley!AA54="","",Medley!$AD54)</f>
        <v/>
      </c>
      <c r="AB54" s="124">
        <f>IF(AA54="",0,(AA54-Z$4)*AB$4+'Set UP'!$R$15)</f>
        <v>0</v>
      </c>
      <c r="AC54" s="200" t="str">
        <f>IF(Medley!$AA54="","",IFERROR(Z54&amp;" ( "&amp;INT(AB54)&amp;" )",Z54))</f>
        <v/>
      </c>
      <c r="AD54" s="124" t="str">
        <f>IF('Manikin Carry'!AA54="","",'Manikin Carry'!$AA54)</f>
        <v/>
      </c>
      <c r="AE54" s="124" t="str">
        <f>IF('Manikin Carry'!AA54="","",'Manikin Carry'!$AD54)</f>
        <v/>
      </c>
      <c r="AF54" s="124">
        <f>IF(AE54="",0,(AE54-AD$4)*AF$4+'Set UP'!$R$15)</f>
        <v>0</v>
      </c>
      <c r="AG54" s="200" t="str">
        <f>IF('Manikin Carry'!$AA54="","",IFERROR(AD54&amp;" ( "&amp;INT(AF54)&amp;" )",AD54))</f>
        <v/>
      </c>
      <c r="AH54" s="124" t="str">
        <f>IF(Obstacle!AA54="","",Obstacle!$AA54)</f>
        <v/>
      </c>
      <c r="AI54" s="124" t="str">
        <f>IF(Obstacle!AA54="","",Obstacle!$AD54)</f>
        <v/>
      </c>
      <c r="AJ54" s="124">
        <f>IF(AI54="",0,(AI54-AH$4)*AJ$4+'Set UP'!$R$15)</f>
        <v>0</v>
      </c>
      <c r="AK54" s="200" t="str">
        <f>IF(Obstacle!$AA54="","",IFERROR(AH54&amp;" ( "&amp;INT(AJ54)&amp;" )",AH54))</f>
        <v/>
      </c>
      <c r="AL54" s="127" t="str">
        <f>IF(OR(LEFT('Set UP'!F54)&lt;&gt;"F",AND(I54="",M54="",Q54="",U54="",Y54="",AC54="",AG54="",AK54="")),"",(I$3*H54+M$3*L54+AC$3*AB54+Q$3*P54+U$3*T54+Y$3*X54+AG$3*AF54+AK$3*AJ54))</f>
        <v/>
      </c>
      <c r="AM54" s="95" t="str">
        <f t="shared" si="0"/>
        <v/>
      </c>
      <c r="AQ54" s="95" t="str">
        <f t="shared" si="2"/>
        <v/>
      </c>
    </row>
    <row r="1048575" ht="12" customHeight="1" x14ac:dyDescent="0.2"/>
  </sheetData>
  <mergeCells count="9">
    <mergeCell ref="B3:C3"/>
    <mergeCell ref="B4:C4"/>
    <mergeCell ref="F5:I5"/>
    <mergeCell ref="AL5:AL6"/>
    <mergeCell ref="AM5:AM6"/>
    <mergeCell ref="B5:B6"/>
    <mergeCell ref="C5:C6"/>
    <mergeCell ref="D5:D6"/>
    <mergeCell ref="E5:E6"/>
  </mergeCells>
  <conditionalFormatting sqref="C7:AL54">
    <cfRule type="expression" dxfId="11" priority="1" stopIfTrue="1">
      <formula>IF($AM7=3,1,0)</formula>
    </cfRule>
    <cfRule type="expression" dxfId="10" priority="2" stopIfTrue="1">
      <formula>IF($AM7=2,1,0)</formula>
    </cfRule>
    <cfRule type="expression" dxfId="9" priority="3" stopIfTrue="1">
      <formula>IF($AM7=1,1,0)</formula>
    </cfRule>
    <cfRule type="expression" priority="4" stopIfTrue="1">
      <formula>IF($B$4="",1,0)</formula>
    </cfRule>
    <cfRule type="expression" dxfId="8" priority="5">
      <formula>IF(SEARCH($B$4,$D7)&gt;0,1,0)</formula>
    </cfRule>
  </conditionalFormatting>
  <conditionalFormatting sqref="AM7:AM54">
    <cfRule type="cellIs" dxfId="7" priority="6" operator="greaterThan">
      <formula>#REF!</formula>
    </cfRule>
    <cfRule type="cellIs" dxfId="6" priority="7" operator="lessThan">
      <formula>#REF!</formula>
    </cfRule>
  </conditionalFormatting>
  <dataValidations count="7">
    <dataValidation type="decimal" operator="greaterThanOrEqual" allowBlank="1" showInputMessage="1" showErrorMessage="1" errorTitle="SwimEvent3 Weighting" error="Enter a number greater than or equal to zero." promptTitle="SwimEvent3 Weighting" prompt="Enter a number greater than or equal to zero here.  This is multiplied by the position to give the weighted position below." sqref="AG3 AK3" xr:uid="{00000000-0002-0000-1900-000000000000}">
      <formula1>0</formula1>
    </dataValidation>
    <dataValidation type="decimal" operator="greaterThanOrEqual" allowBlank="1" showInputMessage="1" showErrorMessage="1" errorTitle="SwimEvent2 Weighting" error="Enter a number greater than or equal to zero." promptTitle="SwimEvent2 Weighting" prompt="Enter a number greater than or equal to zero here.  This is multiplied by the position to give the weighted position below." sqref="AC3" xr:uid="{00000000-0002-0000-1900-000001000000}">
      <formula1>0</formula1>
    </dataValidation>
    <dataValidation type="decimal" operator="greaterThanOrEqual" allowBlank="1" showInputMessage="1" showErrorMessage="1" errorTitle="SwimEvent1 Weighting" error="Enter a number greater than or equal to zero." promptTitle="SwimEvent1 Weighting" prompt="Enter a number greater than or equal to zero.  This is multiplied by the position to give the weighted position below." sqref="Y3" xr:uid="{00000000-0002-0000-1900-000002000000}">
      <formula1>0</formula1>
    </dataValidation>
    <dataValidation type="decimal" operator="greaterThanOrEqual" allowBlank="1" showInputMessage="1" showErrorMessage="1" errorTitle="Rope Throw Weighting" error="Enter a number greater than or equal to zero." promptTitle="Rope Throw Weighting" prompt="Enter a number greater than or equal to zero.  This is multiplied by the position to give the weighted position below." sqref="U3" xr:uid="{00000000-0002-0000-1900-000003000000}">
      <formula1>0</formula1>
    </dataValidation>
    <dataValidation type="decimal" operator="greaterThanOrEqual" allowBlank="1" showInputMessage="1" showErrorMessage="1" errorTitle="Incident2 Weighting" error="Enter a number greater than or equal to zero." promptTitle="Incident2 Weighting" prompt="Enter a number that is greater than or equal to zero.  This is multiplied by the position to give the weighted position below." sqref="M3 Q3" xr:uid="{00000000-0002-0000-1900-000004000000}">
      <formula1>0</formula1>
    </dataValidation>
    <dataValidation type="decimal" operator="greaterThanOrEqual" allowBlank="1" showInputMessage="1" showErrorMessage="1" errorTitle="Incident1 Weighting" error="Enter a number greater than or equal to zero." promptTitle="Incident1 Weighting" prompt="Enter a number that is greater than or equal to zero.  This is multiplied by the position to give the weighted position below." sqref="I3" xr:uid="{00000000-0002-0000-1900-000005000000}">
      <formula1>0</formula1>
    </dataValidation>
    <dataValidation type="list" showInputMessage="1" showErrorMessage="1" sqref="B4:C4" xr:uid="{00000000-0002-0000-1900-000006000000}">
      <formula1>Clubs</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B1:AQ54"/>
  <sheetViews>
    <sheetView zoomScale="70" zoomScaleNormal="70" workbookViewId="0">
      <selection activeCell="A7" sqref="A7"/>
    </sheetView>
  </sheetViews>
  <sheetFormatPr defaultColWidth="9.140625" defaultRowHeight="15" x14ac:dyDescent="0.2"/>
  <cols>
    <col min="1" max="1" width="6.7109375" style="95" customWidth="1"/>
    <col min="2" max="2" width="6.5703125" style="95" customWidth="1"/>
    <col min="3" max="3" width="10.140625" style="95" customWidth="1"/>
    <col min="4" max="4" width="41.7109375" style="95" bestFit="1" customWidth="1"/>
    <col min="5" max="6" width="7.42578125" style="95" customWidth="1"/>
    <col min="7" max="7" width="6.5703125" style="95" customWidth="1"/>
    <col min="8" max="8" width="8.5703125" style="95" customWidth="1"/>
    <col min="9" max="9" width="20.85546875" style="95" customWidth="1"/>
    <col min="10" max="10" width="7.42578125" style="95" customWidth="1"/>
    <col min="11" max="11" width="6.5703125" style="95" customWidth="1"/>
    <col min="12" max="12" width="8.5703125" style="95" customWidth="1"/>
    <col min="13" max="13" width="20.85546875" style="95" customWidth="1"/>
    <col min="14" max="14" width="7.42578125" style="95" customWidth="1"/>
    <col min="15" max="15" width="6.5703125" style="95" customWidth="1"/>
    <col min="16" max="16" width="8.5703125" style="95" customWidth="1"/>
    <col min="17" max="17" width="20.85546875" style="95" customWidth="1"/>
    <col min="18" max="18" width="7.42578125" style="95" customWidth="1"/>
    <col min="19" max="19" width="6.5703125" style="95" customWidth="1"/>
    <col min="20" max="20" width="8.5703125" style="95" customWidth="1"/>
    <col min="21" max="21" width="20.85546875" style="95" customWidth="1"/>
    <col min="22" max="22" width="7.42578125" style="95" customWidth="1"/>
    <col min="23" max="23" width="6.5703125" style="95" customWidth="1"/>
    <col min="24" max="24" width="8.5703125" style="95" customWidth="1"/>
    <col min="25" max="25" width="20.85546875" style="95" customWidth="1"/>
    <col min="26" max="26" width="7.42578125" style="95" customWidth="1"/>
    <col min="27" max="27" width="6.5703125" style="95" customWidth="1"/>
    <col min="28" max="28" width="8.5703125" style="95" customWidth="1"/>
    <col min="29" max="29" width="20.85546875" style="95" customWidth="1"/>
    <col min="30" max="30" width="7.42578125" style="95" customWidth="1"/>
    <col min="31" max="31" width="6.5703125" style="95" customWidth="1"/>
    <col min="32" max="32" width="8.5703125" style="95" customWidth="1"/>
    <col min="33" max="33" width="20.85546875" style="95" customWidth="1"/>
    <col min="34" max="34" width="7.42578125" style="95" customWidth="1"/>
    <col min="35" max="35" width="6.5703125" style="95" customWidth="1"/>
    <col min="36" max="36" width="8.5703125" style="95" customWidth="1"/>
    <col min="37" max="37" width="20.85546875" style="95" customWidth="1"/>
    <col min="38" max="38" width="22" style="95" customWidth="1"/>
    <col min="39" max="39" width="19.42578125" style="95" customWidth="1"/>
    <col min="40" max="42" width="9.140625" style="95"/>
    <col min="43" max="43" width="14.28515625" style="95" customWidth="1"/>
    <col min="44" max="16384" width="9.140625" style="95"/>
  </cols>
  <sheetData>
    <row r="1" spans="2:43" ht="14.25" customHeight="1" thickBot="1" x14ac:dyDescent="0.25"/>
    <row r="2" spans="2:43" ht="15.75" customHeight="1" thickTop="1" thickBot="1" x14ac:dyDescent="0.3">
      <c r="B2" s="100"/>
      <c r="C2" s="101"/>
      <c r="D2" s="102"/>
      <c r="E2" s="101"/>
      <c r="F2" s="101"/>
      <c r="G2" s="101"/>
      <c r="H2" s="101"/>
      <c r="I2" s="190" t="s">
        <v>24</v>
      </c>
      <c r="J2" s="101"/>
      <c r="K2" s="101"/>
      <c r="L2" s="101"/>
      <c r="M2" s="191" t="s">
        <v>24</v>
      </c>
      <c r="N2" s="101"/>
      <c r="O2" s="101"/>
      <c r="P2" s="101"/>
      <c r="Q2" s="191" t="s">
        <v>24</v>
      </c>
      <c r="R2" s="101"/>
      <c r="S2" s="101"/>
      <c r="T2" s="101"/>
      <c r="U2" s="191" t="s">
        <v>24</v>
      </c>
      <c r="V2" s="101"/>
      <c r="W2" s="101"/>
      <c r="X2" s="101"/>
      <c r="Y2" s="191" t="s">
        <v>24</v>
      </c>
      <c r="Z2" s="101"/>
      <c r="AA2" s="101"/>
      <c r="AB2" s="101"/>
      <c r="AC2" s="191" t="s">
        <v>24</v>
      </c>
      <c r="AD2" s="101"/>
      <c r="AE2" s="101"/>
      <c r="AF2" s="101"/>
      <c r="AG2" s="191" t="s">
        <v>24</v>
      </c>
      <c r="AH2" s="101"/>
      <c r="AI2" s="101"/>
      <c r="AJ2" s="101"/>
      <c r="AK2" s="210" t="s">
        <v>24</v>
      </c>
      <c r="AM2" s="330"/>
      <c r="AN2" s="330"/>
    </row>
    <row r="3" spans="2:43" ht="27" thickTop="1" x14ac:dyDescent="0.4">
      <c r="B3" s="444" t="s">
        <v>273</v>
      </c>
      <c r="C3" s="526"/>
      <c r="D3" s="108" t="s">
        <v>527</v>
      </c>
      <c r="E3" s="193"/>
      <c r="F3" s="107" t="s">
        <v>406</v>
      </c>
      <c r="G3" s="278" t="s">
        <v>407</v>
      </c>
      <c r="H3" s="107" t="s">
        <v>384</v>
      </c>
      <c r="I3" s="194">
        <f>'Set UP'!U6</f>
        <v>2</v>
      </c>
      <c r="J3" s="107" t="s">
        <v>406</v>
      </c>
      <c r="K3" s="278" t="s">
        <v>407</v>
      </c>
      <c r="L3" s="107" t="s">
        <v>384</v>
      </c>
      <c r="M3" s="195">
        <f>'Set UP'!U7</f>
        <v>2</v>
      </c>
      <c r="N3" s="107" t="s">
        <v>406</v>
      </c>
      <c r="O3" s="278" t="s">
        <v>407</v>
      </c>
      <c r="P3" s="107" t="s">
        <v>384</v>
      </c>
      <c r="Q3" s="195">
        <f>'Set UP'!U8</f>
        <v>0</v>
      </c>
      <c r="R3" s="107" t="s">
        <v>406</v>
      </c>
      <c r="S3" s="278" t="s">
        <v>407</v>
      </c>
      <c r="T3" s="107" t="s">
        <v>384</v>
      </c>
      <c r="U3" s="195">
        <f>'Set UP'!U9</f>
        <v>1</v>
      </c>
      <c r="V3" s="107" t="s">
        <v>406</v>
      </c>
      <c r="W3" s="278" t="s">
        <v>407</v>
      </c>
      <c r="X3" s="107" t="s">
        <v>384</v>
      </c>
      <c r="Y3" s="195">
        <f>'Set UP'!U10</f>
        <v>1</v>
      </c>
      <c r="Z3" s="107" t="s">
        <v>406</v>
      </c>
      <c r="AA3" s="278" t="s">
        <v>407</v>
      </c>
      <c r="AB3" s="107" t="s">
        <v>384</v>
      </c>
      <c r="AC3" s="195">
        <f>'Set UP'!U11</f>
        <v>1</v>
      </c>
      <c r="AD3" s="107" t="s">
        <v>406</v>
      </c>
      <c r="AE3" s="278" t="s">
        <v>407</v>
      </c>
      <c r="AF3" s="107" t="s">
        <v>384</v>
      </c>
      <c r="AG3" s="195">
        <f>'Set UP'!U12</f>
        <v>0</v>
      </c>
      <c r="AH3" s="107" t="s">
        <v>406</v>
      </c>
      <c r="AI3" s="278" t="s">
        <v>407</v>
      </c>
      <c r="AJ3" s="107" t="s">
        <v>384</v>
      </c>
      <c r="AK3" s="279">
        <f>'Set UP'!U13</f>
        <v>0</v>
      </c>
      <c r="AL3" s="281" t="s">
        <v>411</v>
      </c>
      <c r="AM3" s="330"/>
      <c r="AN3" s="330"/>
    </row>
    <row r="4" spans="2:43" ht="15.75" x14ac:dyDescent="0.25">
      <c r="B4" s="527"/>
      <c r="C4" s="528"/>
      <c r="D4" s="115"/>
      <c r="E4" s="107"/>
      <c r="F4" s="107" t="str">
        <f>IF(COUNT(G7:G54)=0,"",MIN(G7:G54))</f>
        <v/>
      </c>
      <c r="G4" s="115" t="str">
        <f>IF(COUNT(G7:G46)=0,"",MAX(G7:G46))</f>
        <v/>
      </c>
      <c r="H4" s="107" t="str">
        <f>IF(F4="","",(1000-'Set UP'!$R15)/(G4-F4))</f>
        <v/>
      </c>
      <c r="I4" s="107"/>
      <c r="J4" s="107" t="str">
        <f>IF(COUNT(K7:K54)=0,"",MIN(K7:K54))</f>
        <v/>
      </c>
      <c r="K4" s="115" t="str">
        <f>IF(COUNT(K7:K46)=0,"",MAX(K7:K46))</f>
        <v/>
      </c>
      <c r="L4" s="107" t="str">
        <f>IF(J4="","",(1000-'Set UP'!$R15)/(K4-J4))</f>
        <v/>
      </c>
      <c r="M4" s="115"/>
      <c r="N4" s="107" t="str">
        <f>IF(COUNT(O7:O54)=0,"",MIN(O7:O54))</f>
        <v/>
      </c>
      <c r="O4" s="115" t="str">
        <f>IF(COUNT(O7:O46)=0,"",MAX(O7:O46))</f>
        <v/>
      </c>
      <c r="P4" s="107" t="str">
        <f>IF(N4="","",(1000-'Set UP'!$R15)/(O4-N4))</f>
        <v/>
      </c>
      <c r="Q4" s="115"/>
      <c r="R4" s="107" t="str">
        <f>IF(COUNT(S7:S54)=0,"",MIN(S7:S54))</f>
        <v/>
      </c>
      <c r="S4" s="115" t="str">
        <f>IF(COUNT(S7:S46)=0,"",MAX(S7:S46))</f>
        <v/>
      </c>
      <c r="T4" s="107" t="str">
        <f>IF(R4="","",(1000-'Set UP'!$R15)/(S4-R4))</f>
        <v/>
      </c>
      <c r="U4" s="115"/>
      <c r="V4" s="107" t="str">
        <f>IF(COUNT(W7:W54)=0,"",MIN(W7:W54))</f>
        <v/>
      </c>
      <c r="W4" s="115" t="str">
        <f>IF(COUNT(W7:W46)=0,"",MAX(W7:W46))</f>
        <v/>
      </c>
      <c r="X4" s="107" t="str">
        <f>IF(V4="","",(1000-'Set UP'!$R15)/(W4-V4))</f>
        <v/>
      </c>
      <c r="Y4" s="115"/>
      <c r="Z4" s="107" t="str">
        <f>IF(COUNT(AA7:AA54)=0,"",MIN(AA7:AA54))</f>
        <v/>
      </c>
      <c r="AA4" s="115" t="str">
        <f>IF(COUNT(AA7:AA46)=0,"",MAX(AA7:AA46))</f>
        <v/>
      </c>
      <c r="AB4" s="107" t="str">
        <f>IF(Z4="","",(1000-'Set UP'!$R15)/(AA4-Z4))</f>
        <v/>
      </c>
      <c r="AC4" s="115"/>
      <c r="AD4" s="107" t="str">
        <f>IF(COUNT(AE7:AE54)=0,"",MIN(AE7:AE54))</f>
        <v/>
      </c>
      <c r="AE4" s="115" t="str">
        <f>IF(COUNT(AE7:AE46)=0,"",MAX(AE7:AE46))</f>
        <v/>
      </c>
      <c r="AF4" s="107" t="str">
        <f>IF(AD4="","",(1000-'Set UP'!$R15)/(AE4-AD4))</f>
        <v/>
      </c>
      <c r="AG4" s="115"/>
      <c r="AH4" s="107" t="str">
        <f>IF(COUNT(AI7:AI54)=0,"",MIN(AI7:AI54))</f>
        <v/>
      </c>
      <c r="AI4" s="115" t="str">
        <f>IF(COUNT(AI7:AI46)=0,"",MAX(AI7:AI46))</f>
        <v/>
      </c>
      <c r="AJ4" s="107" t="str">
        <f>IF(AH4="","",(1000-'Set UP'!$R15)/(AI4-AH4))</f>
        <v/>
      </c>
      <c r="AK4" s="280"/>
      <c r="AL4" s="110">
        <f>SUM(I3,M3,Q3,U3,Y3,AC3,AG3,AK3)*1000</f>
        <v>7000</v>
      </c>
      <c r="AN4" s="330"/>
    </row>
    <row r="5" spans="2:43" ht="16.5" customHeight="1" x14ac:dyDescent="0.25">
      <c r="B5" s="516"/>
      <c r="C5" s="520" t="s">
        <v>96</v>
      </c>
      <c r="D5" s="515" t="s">
        <v>0</v>
      </c>
      <c r="E5" s="522" t="s">
        <v>102</v>
      </c>
      <c r="F5" s="444" t="str">
        <f>'Set UP'!Q6</f>
        <v>Wet Incident</v>
      </c>
      <c r="G5" s="541"/>
      <c r="H5" s="541"/>
      <c r="I5" s="526"/>
      <c r="J5" s="277"/>
      <c r="K5" s="277"/>
      <c r="L5" s="277"/>
      <c r="M5" s="145" t="str">
        <f>'Set UP'!Q7</f>
        <v>Dry Incident</v>
      </c>
      <c r="N5" s="277"/>
      <c r="O5" s="277"/>
      <c r="P5" s="277"/>
      <c r="Q5" s="145" t="str">
        <f>'Set UP'!Q8</f>
        <v>Extra Incident</v>
      </c>
      <c r="R5" s="277"/>
      <c r="S5" s="277"/>
      <c r="T5" s="277"/>
      <c r="U5" s="198" t="str">
        <f>'Set UP'!Q9</f>
        <v>Rope Throw</v>
      </c>
      <c r="V5" s="277"/>
      <c r="W5" s="277"/>
      <c r="X5" s="277"/>
      <c r="Y5" s="145" t="str">
        <f>'Set UP'!Q10</f>
        <v>Swim and Tow</v>
      </c>
      <c r="Z5" s="277"/>
      <c r="AA5" s="277"/>
      <c r="AB5" s="277"/>
      <c r="AC5" s="198" t="str">
        <f>'Set UP'!Q11</f>
        <v>Medley</v>
      </c>
      <c r="AD5" s="277"/>
      <c r="AE5" s="277"/>
      <c r="AF5" s="277"/>
      <c r="AG5" s="198" t="str">
        <f>'Set UP'!Q12</f>
        <v>Manikin Carry</v>
      </c>
      <c r="AH5" s="277"/>
      <c r="AI5" s="277"/>
      <c r="AJ5" s="277"/>
      <c r="AK5" s="198" t="str">
        <f>'Set UP'!Q13</f>
        <v>Obs Relay</v>
      </c>
      <c r="AL5" s="540" t="s">
        <v>415</v>
      </c>
      <c r="AM5" s="540" t="s">
        <v>386</v>
      </c>
    </row>
    <row r="6" spans="2:43" ht="15.75" x14ac:dyDescent="0.25">
      <c r="B6" s="517"/>
      <c r="C6" s="521"/>
      <c r="D6" s="466"/>
      <c r="E6" s="523"/>
      <c r="F6" s="276" t="s">
        <v>382</v>
      </c>
      <c r="G6" s="276" t="s">
        <v>383</v>
      </c>
      <c r="H6" s="276" t="s">
        <v>385</v>
      </c>
      <c r="I6" s="199" t="s">
        <v>381</v>
      </c>
      <c r="J6" s="276" t="s">
        <v>382</v>
      </c>
      <c r="K6" s="276" t="s">
        <v>383</v>
      </c>
      <c r="L6" s="276" t="s">
        <v>385</v>
      </c>
      <c r="M6" s="199" t="s">
        <v>381</v>
      </c>
      <c r="N6" s="276" t="s">
        <v>382</v>
      </c>
      <c r="O6" s="276" t="s">
        <v>383</v>
      </c>
      <c r="P6" s="276" t="s">
        <v>385</v>
      </c>
      <c r="Q6" s="199" t="s">
        <v>381</v>
      </c>
      <c r="R6" s="276" t="s">
        <v>382</v>
      </c>
      <c r="S6" s="276" t="s">
        <v>383</v>
      </c>
      <c r="T6" s="276" t="s">
        <v>385</v>
      </c>
      <c r="U6" s="199" t="s">
        <v>381</v>
      </c>
      <c r="V6" s="276" t="s">
        <v>382</v>
      </c>
      <c r="W6" s="276" t="s">
        <v>383</v>
      </c>
      <c r="X6" s="276" t="s">
        <v>385</v>
      </c>
      <c r="Y6" s="199" t="s">
        <v>381</v>
      </c>
      <c r="Z6" s="276" t="s">
        <v>382</v>
      </c>
      <c r="AA6" s="276" t="s">
        <v>383</v>
      </c>
      <c r="AB6" s="276" t="s">
        <v>385</v>
      </c>
      <c r="AC6" s="199" t="s">
        <v>381</v>
      </c>
      <c r="AD6" s="276" t="s">
        <v>382</v>
      </c>
      <c r="AE6" s="276" t="s">
        <v>383</v>
      </c>
      <c r="AF6" s="276" t="s">
        <v>385</v>
      </c>
      <c r="AG6" s="199" t="s">
        <v>381</v>
      </c>
      <c r="AH6" s="276" t="s">
        <v>382</v>
      </c>
      <c r="AI6" s="276" t="s">
        <v>383</v>
      </c>
      <c r="AJ6" s="276" t="s">
        <v>385</v>
      </c>
      <c r="AK6" s="199" t="s">
        <v>381</v>
      </c>
      <c r="AL6" s="519"/>
      <c r="AM6" s="519"/>
      <c r="AQ6" s="331" t="s">
        <v>520</v>
      </c>
    </row>
    <row r="7" spans="2:43" x14ac:dyDescent="0.2">
      <c r="B7" s="106">
        <v>1</v>
      </c>
      <c r="C7" s="123"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124" t="str">
        <f>IF('Wet Incident'!$JY21="","",'Wet Incident'!$JY21)</f>
        <v/>
      </c>
      <c r="G7" s="124" t="str">
        <f>IF('Wet Incident'!$JY21="","",'Wet Incident'!$JZ21)</f>
        <v/>
      </c>
      <c r="H7" s="124">
        <f>IF(G7="",0,(G7-F$4)*H$4+'Set UP'!$R$15)</f>
        <v>0</v>
      </c>
      <c r="I7" s="200" t="str">
        <f>IF('Wet Incident'!$JY21="","",IFERROR(F7&amp;" ( "&amp;INT(H7)&amp;" )",F7))</f>
        <v/>
      </c>
      <c r="J7" s="124" t="str">
        <f>IF('Dry Incident'!$JY21="","",'Dry Incident'!$JY21)</f>
        <v/>
      </c>
      <c r="K7" s="124" t="str">
        <f>IF('Dry Incident'!$JY21="","",'Dry Incident'!$JZ21)</f>
        <v/>
      </c>
      <c r="L7" s="124">
        <f>IF(K7="",0,(K7-J$4)*L$4+'Set UP'!$R$15)</f>
        <v>0</v>
      </c>
      <c r="M7" s="200" t="str">
        <f>IF('Dry Incident'!$JY21="","",IFERROR(J7&amp;" ( "&amp;INT(L7)&amp;" )",J7))</f>
        <v/>
      </c>
      <c r="N7" s="124" t="str">
        <f>IF('Extra Incident'!$JY21="","",'Extra Incident'!$JY21)</f>
        <v/>
      </c>
      <c r="O7" s="124" t="str">
        <f>IF('Extra Incident'!$JY21="","",'Extra Incident'!$JZ21)</f>
        <v/>
      </c>
      <c r="P7" s="124">
        <f>IF(O7="",0,(O7-N$4)*P$4+'Set UP'!$R$15)</f>
        <v>0</v>
      </c>
      <c r="Q7" s="200" t="str">
        <f>IF('Extra Incident'!$JY21="","",IFERROR(N7&amp;" ( "&amp;INT(O7)&amp;" )",N7))</f>
        <v/>
      </c>
      <c r="R7" s="124" t="str">
        <f>IF(RopeThrow!$AJ7="","",RopeThrow!$AJ7)</f>
        <v/>
      </c>
      <c r="S7" s="124" t="str">
        <f>IF(RopeThrow!$AJ7="","",RopeThrow!$AO7)</f>
        <v/>
      </c>
      <c r="T7" s="124">
        <f>IF(S7="",0,(S7-R$4)*T$4+'Set UP'!$R$15)</f>
        <v>0</v>
      </c>
      <c r="U7" s="200" t="str">
        <f>IF(RopeThrow!$AJ7="","",IFERROR(R7&amp;" ( "&amp;INT(T7)&amp;" )",R7))</f>
        <v/>
      </c>
      <c r="V7" s="124" t="str">
        <f>IF('Swim&amp;Tow'!$AJ7="","",'Swim&amp;Tow'!$AJ7)</f>
        <v/>
      </c>
      <c r="W7" s="124" t="str">
        <f>IF('Swim&amp;Tow'!$AJ7="","",'Swim&amp;Tow'!$AK7)</f>
        <v/>
      </c>
      <c r="X7" s="124">
        <f>IF(W7="",0,(W7-V$4)*X$4+'Set UP'!$R$15)</f>
        <v>0</v>
      </c>
      <c r="Y7" s="200" t="str">
        <f>IF('Swim&amp;Tow'!$AJ7="","",IFERROR(V7&amp;" ( "&amp;INT(X7)&amp;" )",V7))</f>
        <v/>
      </c>
      <c r="Z7" s="124" t="str">
        <f>IF(Medley!AC7="","",Medley!$AC7)</f>
        <v/>
      </c>
      <c r="AA7" s="124" t="str">
        <f>IF(Medley!AC7="","",Medley!$AD7)</f>
        <v/>
      </c>
      <c r="AB7" s="124">
        <f>IF(AA7="",0,(AA7-Z$4)*AB$4+'Set UP'!$R$15)</f>
        <v>0</v>
      </c>
      <c r="AC7" s="200" t="str">
        <f>IF(Medley!$AC7="","",IFERROR(Z7&amp;" ( "&amp;INT(AB7)&amp;" )",Z7))</f>
        <v/>
      </c>
      <c r="AD7" s="124" t="str">
        <f>IF('Manikin Carry'!AC7="","",'Manikin Carry'!$AC7)</f>
        <v/>
      </c>
      <c r="AE7" s="124" t="str">
        <f>IF('Manikin Carry'!AC7="","",'Manikin Carry'!$AD7)</f>
        <v/>
      </c>
      <c r="AF7" s="124">
        <f>IF(AE7="",0,(AE7-AD$4)*AF$4+'Set UP'!$R$15)</f>
        <v>0</v>
      </c>
      <c r="AG7" s="200" t="str">
        <f>IF('Manikin Carry'!$AC7="","",IFERROR(AD7&amp;" ( "&amp;INT(AF7)&amp;" )",AD7))</f>
        <v/>
      </c>
      <c r="AH7" s="124" t="str">
        <f>IF(Obstacle!AC7="","",Obstacle!$AC7)</f>
        <v/>
      </c>
      <c r="AI7" s="124" t="str">
        <f>IF(Obstacle!AC7="","",Obstacle!$AD7)</f>
        <v/>
      </c>
      <c r="AJ7" s="124">
        <f>IF(AI7="",0,(AI7-AH$4)*AJ$4+'Set UP'!$R$15)</f>
        <v>0</v>
      </c>
      <c r="AK7" s="200" t="str">
        <f>IF(Obstacle!$AC7="","",IFERROR(AH7&amp;" ( "&amp;INT(AJ7)&amp;" )",AH7))</f>
        <v/>
      </c>
      <c r="AL7" s="127" t="str">
        <f t="shared" ref="AL7:AL9" si="0">IF(OR(E7&lt;&gt;"NS",AND(I7="",M7="",Q7="",U7="",Y7="",AC7="",AG7="",AK7="")),"",(I$3*H7+M$3*L7+AC$3*AB7+Q$3*P7+U$3*T7+Y$3*X7+AG$3*AF7+AK$3*AJ7))</f>
        <v/>
      </c>
      <c r="AM7" s="95" t="str">
        <f>IF(AL7="","",RANK(AL7,AL$7:AL$54))</f>
        <v/>
      </c>
      <c r="AQ7" s="95" t="str">
        <f>IFERROR(D7 &amp; " (" &amp; INT(AL7) &amp; ")","")</f>
        <v/>
      </c>
    </row>
    <row r="8" spans="2:43" x14ac:dyDescent="0.2">
      <c r="B8" s="106">
        <v>2</v>
      </c>
      <c r="C8" s="123"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124" t="str">
        <f>IF('Wet Incident'!$JY22="","",'Wet Incident'!$JY22)</f>
        <v/>
      </c>
      <c r="G8" s="124" t="str">
        <f>IF('Wet Incident'!$JY22="","",'Wet Incident'!$JZ22)</f>
        <v/>
      </c>
      <c r="H8" s="124">
        <f>IF(G8="",0,(G8-F$4)*H$4+'Set UP'!$R$15)</f>
        <v>0</v>
      </c>
      <c r="I8" s="200" t="str">
        <f>IF('Wet Incident'!$JY22="","",IFERROR(F8&amp;" ( "&amp;INT(H8)&amp;" )",F8))</f>
        <v/>
      </c>
      <c r="J8" s="124" t="str">
        <f>IF('Dry Incident'!$JY22="","",'Dry Incident'!$JY22)</f>
        <v/>
      </c>
      <c r="K8" s="124" t="str">
        <f>IF('Dry Incident'!$JY22="","",'Dry Incident'!$JZ22)</f>
        <v/>
      </c>
      <c r="L8" s="124">
        <f>IF(K8="",0,(K8-J$4)*L$4+'Set UP'!$R$15)</f>
        <v>0</v>
      </c>
      <c r="M8" s="200" t="str">
        <f>IF('Dry Incident'!$JY22="","",IFERROR(J8&amp;" ( "&amp;INT(L8)&amp;" )",J8))</f>
        <v/>
      </c>
      <c r="N8" s="124" t="str">
        <f>IF('Extra Incident'!$JY22="","",'Extra Incident'!$JY22)</f>
        <v/>
      </c>
      <c r="O8" s="124" t="str">
        <f>IF('Extra Incident'!$JY22="","",'Extra Incident'!$JZ22)</f>
        <v/>
      </c>
      <c r="P8" s="124">
        <f>IF(O8="",0,(O8-N$4)*P$4+'Set UP'!$R$15)</f>
        <v>0</v>
      </c>
      <c r="Q8" s="200" t="str">
        <f>IF('Extra Incident'!$JY22="","",IFERROR(N8&amp;" ( "&amp;INT(O8)&amp;" )",N8))</f>
        <v/>
      </c>
      <c r="R8" s="124" t="str">
        <f>IF(RopeThrow!$AJ8="","",RopeThrow!$AJ8)</f>
        <v/>
      </c>
      <c r="S8" s="124" t="str">
        <f>IF(RopeThrow!$AJ8="","",RopeThrow!$AO8)</f>
        <v/>
      </c>
      <c r="T8" s="124">
        <f>IF(S8="",0,(S8-R$4)*T$4+'Set UP'!$R$15)</f>
        <v>0</v>
      </c>
      <c r="U8" s="200" t="str">
        <f>IF(RopeThrow!$AJ8="","",IFERROR(R8&amp;" ( "&amp;INT(T8)&amp;" )",R8))</f>
        <v/>
      </c>
      <c r="V8" s="124" t="str">
        <f>IF('Swim&amp;Tow'!$AJ8="","",'Swim&amp;Tow'!$AJ8)</f>
        <v/>
      </c>
      <c r="W8" s="124" t="str">
        <f>IF('Swim&amp;Tow'!$AJ8="","",'Swim&amp;Tow'!$AK8)</f>
        <v/>
      </c>
      <c r="X8" s="124">
        <f>IF(W8="",0,(W8-V$4)*X$4+'Set UP'!$R$15)</f>
        <v>0</v>
      </c>
      <c r="Y8" s="200" t="str">
        <f>IF('Swim&amp;Tow'!$AJ8="","",IFERROR(V8&amp;" ( "&amp;INT(X8)&amp;" )",V8))</f>
        <v/>
      </c>
      <c r="Z8" s="124" t="str">
        <f>IF(Medley!AC8="","",Medley!$AC8)</f>
        <v/>
      </c>
      <c r="AA8" s="124" t="str">
        <f>IF(Medley!AC8="","",Medley!$AD8)</f>
        <v/>
      </c>
      <c r="AB8" s="124">
        <f>IF(AA8="",0,(AA8-Z$4)*AB$4+'Set UP'!$R$15)</f>
        <v>0</v>
      </c>
      <c r="AC8" s="200" t="str">
        <f>IF(Medley!$AC8="","",IFERROR(Z8&amp;" ( "&amp;INT(AB8)&amp;" )",Z8))</f>
        <v/>
      </c>
      <c r="AD8" s="124" t="str">
        <f>IF('Manikin Carry'!AC8="","",'Manikin Carry'!$AC8)</f>
        <v/>
      </c>
      <c r="AE8" s="124" t="str">
        <f>IF('Manikin Carry'!AC8="","",'Manikin Carry'!$AD8)</f>
        <v/>
      </c>
      <c r="AF8" s="124">
        <f>IF(AE8="",0,(AE8-AD$4)*AF$4+'Set UP'!$R$15)</f>
        <v>0</v>
      </c>
      <c r="AG8" s="200" t="str">
        <f>IF('Manikin Carry'!$AC8="","",IFERROR(AD8&amp;" ( "&amp;INT(AF8)&amp;" )",AD8))</f>
        <v/>
      </c>
      <c r="AH8" s="124" t="str">
        <f>IF(Obstacle!AC8="","",Obstacle!$AC8)</f>
        <v/>
      </c>
      <c r="AI8" s="124" t="str">
        <f>IF(Obstacle!AC8="","",Obstacle!$AD8)</f>
        <v/>
      </c>
      <c r="AJ8" s="124">
        <f>IF(AI8="",0,(AI8-AH$4)*AJ$4+'Set UP'!$R$15)</f>
        <v>0</v>
      </c>
      <c r="AK8" s="200" t="str">
        <f>IF(Obstacle!$AC8="","",IFERROR(AH8&amp;" ( "&amp;INT(AJ8)&amp;" )",AH8))</f>
        <v/>
      </c>
      <c r="AL8" s="127" t="str">
        <f t="shared" si="0"/>
        <v/>
      </c>
      <c r="AM8" s="95" t="str">
        <f t="shared" ref="AM8:AM54" si="1">IF(AL8="","",RANK(AL8,AL$7:AL$54))</f>
        <v/>
      </c>
      <c r="AQ8" s="95" t="str">
        <f t="shared" ref="AQ8:AQ10" si="2">IFERROR(D8 &amp; " (" &amp; INT(AL8) &amp; ")","")</f>
        <v/>
      </c>
    </row>
    <row r="9" spans="2:43" x14ac:dyDescent="0.2">
      <c r="B9" s="106">
        <v>3</v>
      </c>
      <c r="C9" s="123"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124" t="str">
        <f>IF('Wet Incident'!$JY23="","",'Wet Incident'!$JY23)</f>
        <v/>
      </c>
      <c r="G9" s="124" t="str">
        <f>IF('Wet Incident'!$JY23="","",'Wet Incident'!$JZ23)</f>
        <v/>
      </c>
      <c r="H9" s="124">
        <f>IF(G9="",0,(G9-F$4)*H$4+'Set UP'!$R$15)</f>
        <v>0</v>
      </c>
      <c r="I9" s="200" t="str">
        <f>IF('Wet Incident'!$JY23="","",IFERROR(F9&amp;" ( "&amp;INT(H9)&amp;" )",F9))</f>
        <v/>
      </c>
      <c r="J9" s="124" t="str">
        <f>IF('Dry Incident'!$JY23="","",'Dry Incident'!$JY23)</f>
        <v/>
      </c>
      <c r="K9" s="124" t="str">
        <f>IF('Dry Incident'!$JY23="","",'Dry Incident'!$JZ23)</f>
        <v/>
      </c>
      <c r="L9" s="124">
        <f>IF(K9="",0,(K9-J$4)*L$4+'Set UP'!$R$15)</f>
        <v>0</v>
      </c>
      <c r="M9" s="200" t="str">
        <f>IF('Dry Incident'!$JY23="","",IFERROR(J9&amp;" ( "&amp;INT(L9)&amp;" )",J9))</f>
        <v/>
      </c>
      <c r="N9" s="124" t="str">
        <f>IF('Extra Incident'!$JY23="","",'Extra Incident'!$JY23)</f>
        <v/>
      </c>
      <c r="O9" s="124" t="str">
        <f>IF('Extra Incident'!$JY23="","",'Extra Incident'!$JZ23)</f>
        <v/>
      </c>
      <c r="P9" s="124">
        <f>IF(O9="",0,(O9-N$4)*P$4+'Set UP'!$R$15)</f>
        <v>0</v>
      </c>
      <c r="Q9" s="200" t="str">
        <f>IF('Extra Incident'!$JY23="","",IFERROR(N9&amp;" ( "&amp;INT(O9)&amp;" )",N9))</f>
        <v/>
      </c>
      <c r="R9" s="124" t="str">
        <f>IF(RopeThrow!$AJ9="","",RopeThrow!$AJ9)</f>
        <v/>
      </c>
      <c r="S9" s="124" t="str">
        <f>IF(RopeThrow!$AJ9="","",RopeThrow!$AO9)</f>
        <v/>
      </c>
      <c r="T9" s="124">
        <f>IF(S9="",0,(S9-R$4)*T$4+'Set UP'!$R$15)</f>
        <v>0</v>
      </c>
      <c r="U9" s="200" t="str">
        <f>IF(RopeThrow!$AJ9="","",IFERROR(R9&amp;" ( "&amp;INT(T9)&amp;" )",R9))</f>
        <v/>
      </c>
      <c r="V9" s="124" t="str">
        <f>IF('Swim&amp;Tow'!$AJ9="","",'Swim&amp;Tow'!$AJ9)</f>
        <v/>
      </c>
      <c r="W9" s="124" t="str">
        <f>IF('Swim&amp;Tow'!$AJ9="","",'Swim&amp;Tow'!$AK9)</f>
        <v/>
      </c>
      <c r="X9" s="124">
        <f>IF(W9="",0,(W9-V$4)*X$4+'Set UP'!$R$15)</f>
        <v>0</v>
      </c>
      <c r="Y9" s="200" t="str">
        <f>IF('Swim&amp;Tow'!$AJ9="","",IFERROR(V9&amp;" ( "&amp;INT(X9)&amp;" )",V9))</f>
        <v/>
      </c>
      <c r="Z9" s="124" t="str">
        <f>IF(Medley!AC9="","",Medley!$AC9)</f>
        <v/>
      </c>
      <c r="AA9" s="124" t="str">
        <f>IF(Medley!AC9="","",Medley!$AD9)</f>
        <v/>
      </c>
      <c r="AB9" s="124">
        <f>IF(AA9="",0,(AA9-Z$4)*AB$4+'Set UP'!$R$15)</f>
        <v>0</v>
      </c>
      <c r="AC9" s="200" t="str">
        <f>IF(Medley!$AC9="","",IFERROR(Z9&amp;" ( "&amp;INT(AB9)&amp;" )",Z9))</f>
        <v/>
      </c>
      <c r="AD9" s="124" t="str">
        <f>IF('Manikin Carry'!AC9="","",'Manikin Carry'!$AC9)</f>
        <v/>
      </c>
      <c r="AE9" s="124" t="str">
        <f>IF('Manikin Carry'!AC9="","",'Manikin Carry'!$AD9)</f>
        <v/>
      </c>
      <c r="AF9" s="124">
        <f>IF(AE9="",0,(AE9-AD$4)*AF$4+'Set UP'!$R$15)</f>
        <v>0</v>
      </c>
      <c r="AG9" s="200" t="str">
        <f>IF('Manikin Carry'!$AC9="","",IFERROR(AD9&amp;" ( "&amp;INT(AF9)&amp;" )",AD9))</f>
        <v/>
      </c>
      <c r="AH9" s="124" t="str">
        <f>IF(Obstacle!AC9="","",Obstacle!$AC9)</f>
        <v/>
      </c>
      <c r="AI9" s="124" t="str">
        <f>IF(Obstacle!AC9="","",Obstacle!$AD9)</f>
        <v/>
      </c>
      <c r="AJ9" s="124">
        <f>IF(AI9="",0,(AI9-AH$4)*AJ$4+'Set UP'!$R$15)</f>
        <v>0</v>
      </c>
      <c r="AK9" s="200" t="str">
        <f>IF(Obstacle!$AC9="","",IFERROR(AH9&amp;" ( "&amp;INT(AJ9)&amp;" )",AH9))</f>
        <v/>
      </c>
      <c r="AL9" s="127" t="str">
        <f t="shared" si="0"/>
        <v/>
      </c>
      <c r="AM9" s="95" t="str">
        <f t="shared" si="1"/>
        <v/>
      </c>
      <c r="AQ9" s="95" t="str">
        <f t="shared" si="2"/>
        <v/>
      </c>
    </row>
    <row r="10" spans="2:43" x14ac:dyDescent="0.2">
      <c r="B10" s="106">
        <v>4</v>
      </c>
      <c r="C10" s="123"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124" t="str">
        <f>IF('Wet Incident'!$JY24="","",'Wet Incident'!$JY24)</f>
        <v/>
      </c>
      <c r="G10" s="124" t="str">
        <f>IF('Wet Incident'!$JY24="","",'Wet Incident'!$JZ24)</f>
        <v/>
      </c>
      <c r="H10" s="124">
        <f>IF(G10="",0,(G10-F$4)*H$4+'Set UP'!$R$15)</f>
        <v>0</v>
      </c>
      <c r="I10" s="200" t="str">
        <f>IF('Wet Incident'!$JY24="","",IFERROR(F10&amp;" ( "&amp;INT(H10)&amp;" )",F10))</f>
        <v/>
      </c>
      <c r="J10" s="124" t="str">
        <f>IF('Dry Incident'!$JY24="","",'Dry Incident'!$JY24)</f>
        <v/>
      </c>
      <c r="K10" s="124" t="str">
        <f>IF('Dry Incident'!$JY24="","",'Dry Incident'!$JZ24)</f>
        <v/>
      </c>
      <c r="L10" s="124">
        <f>IF(K10="",0,(K10-J$4)*L$4+'Set UP'!$R$15)</f>
        <v>0</v>
      </c>
      <c r="M10" s="200" t="str">
        <f>IF('Dry Incident'!$JY24="","",IFERROR(J10&amp;" ( "&amp;INT(L10)&amp;" )",J10))</f>
        <v/>
      </c>
      <c r="N10" s="124" t="str">
        <f>IF('Extra Incident'!$JY24="","",'Extra Incident'!$JY24)</f>
        <v/>
      </c>
      <c r="O10" s="124" t="str">
        <f>IF('Extra Incident'!$JY24="","",'Extra Incident'!$JZ24)</f>
        <v/>
      </c>
      <c r="P10" s="124">
        <f>IF(O10="",0,(O10-N$4)*P$4+'Set UP'!$R$15)</f>
        <v>0</v>
      </c>
      <c r="Q10" s="200" t="str">
        <f>IF('Extra Incident'!$JY24="","",IFERROR(N10&amp;" ( "&amp;INT(O10)&amp;" )",N10))</f>
        <v/>
      </c>
      <c r="R10" s="124" t="str">
        <f>IF(RopeThrow!$AJ10="","",RopeThrow!$AJ10)</f>
        <v/>
      </c>
      <c r="S10" s="124" t="str">
        <f>IF(RopeThrow!$AJ10="","",RopeThrow!$AO10)</f>
        <v/>
      </c>
      <c r="T10" s="124">
        <f>IF(S10="",0,(S10-R$4)*T$4+'Set UP'!$R$15)</f>
        <v>0</v>
      </c>
      <c r="U10" s="200" t="str">
        <f>IF(RopeThrow!$AJ10="","",IFERROR(R10&amp;" ( "&amp;INT(T10)&amp;" )",R10))</f>
        <v/>
      </c>
      <c r="V10" s="124" t="str">
        <f>IF('Swim&amp;Tow'!$AJ10="","",'Swim&amp;Tow'!$AJ10)</f>
        <v/>
      </c>
      <c r="W10" s="124" t="str">
        <f>IF('Swim&amp;Tow'!$AJ10="","",'Swim&amp;Tow'!$AK10)</f>
        <v/>
      </c>
      <c r="X10" s="124">
        <f>IF(W10="",0,(W10-V$4)*X$4+'Set UP'!$R$15)</f>
        <v>0</v>
      </c>
      <c r="Y10" s="200" t="str">
        <f>IF('Swim&amp;Tow'!$AJ10="","",IFERROR(V10&amp;" ( "&amp;INT(X10)&amp;" )",V10))</f>
        <v/>
      </c>
      <c r="Z10" s="124" t="str">
        <f>IF(Medley!AC10="","",Medley!$AC10)</f>
        <v/>
      </c>
      <c r="AA10" s="124" t="str">
        <f>IF(Medley!AC10="","",Medley!$AD10)</f>
        <v/>
      </c>
      <c r="AB10" s="124">
        <f>IF(AA10="",0,(AA10-Z$4)*AB$4+'Set UP'!$R$15)</f>
        <v>0</v>
      </c>
      <c r="AC10" s="200" t="str">
        <f>IF(Medley!$AC10="","",IFERROR(Z10&amp;" ( "&amp;INT(AB10)&amp;" )",Z10))</f>
        <v/>
      </c>
      <c r="AD10" s="124" t="str">
        <f>IF('Manikin Carry'!AC10="","",'Manikin Carry'!$AC10)</f>
        <v/>
      </c>
      <c r="AE10" s="124" t="str">
        <f>IF('Manikin Carry'!AC10="","",'Manikin Carry'!$AD10)</f>
        <v/>
      </c>
      <c r="AF10" s="124">
        <f>IF(AE10="",0,(AE10-AD$4)*AF$4+'Set UP'!$R$15)</f>
        <v>0</v>
      </c>
      <c r="AG10" s="200" t="str">
        <f>IF('Manikin Carry'!$AC10="","",IFERROR(AD10&amp;" ( "&amp;INT(AF10)&amp;" )",AD10))</f>
        <v/>
      </c>
      <c r="AH10" s="124" t="str">
        <f>IF(Obstacle!AC10="","",Obstacle!$AC10)</f>
        <v/>
      </c>
      <c r="AI10" s="124" t="str">
        <f>IF(Obstacle!AC10="","",Obstacle!$AD10)</f>
        <v/>
      </c>
      <c r="AJ10" s="124">
        <f>IF(AI10="",0,(AI10-AH$4)*AJ$4+'Set UP'!$R$15)</f>
        <v>0</v>
      </c>
      <c r="AK10" s="200" t="str">
        <f>IF(Obstacle!$AC10="","",IFERROR(AH10&amp;" ( "&amp;INT(AJ10)&amp;" )",AH10))</f>
        <v/>
      </c>
      <c r="AL10" s="127" t="str">
        <f t="shared" ref="AL10:AL54" si="3">IF(OR(E10&lt;&gt;"NS",AND(I10="",M10="",Q10="",U10="",Y10="",AC10="",AG10="",AK10="")),"",(I$3*H10+M$3*L10+AC$3*AB10+Q$3*P10+U$3*T10+Y$3*X10+AG$3*AF10+AK$3*AJ10))</f>
        <v/>
      </c>
      <c r="AM10" s="95" t="str">
        <f t="shared" si="1"/>
        <v/>
      </c>
      <c r="AQ10" s="95" t="str">
        <f t="shared" si="2"/>
        <v/>
      </c>
    </row>
    <row r="11" spans="2:43" x14ac:dyDescent="0.2">
      <c r="B11" s="106">
        <v>5</v>
      </c>
      <c r="C11" s="123"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124" t="str">
        <f>IF('Wet Incident'!$JY25="","",'Wet Incident'!$JY25)</f>
        <v/>
      </c>
      <c r="G11" s="124" t="str">
        <f>IF('Wet Incident'!$JY25="","",'Wet Incident'!$JZ25)</f>
        <v/>
      </c>
      <c r="H11" s="124">
        <f>IF(G11="",0,(G11-F$4)*H$4+'Set UP'!$R$15)</f>
        <v>0</v>
      </c>
      <c r="I11" s="200" t="str">
        <f>IF('Wet Incident'!$JY25="","",IFERROR(F11&amp;" ( "&amp;INT(H11)&amp;" )",F11))</f>
        <v/>
      </c>
      <c r="J11" s="124" t="str">
        <f>IF('Dry Incident'!$JY25="","",'Dry Incident'!$JY25)</f>
        <v/>
      </c>
      <c r="K11" s="124" t="str">
        <f>IF('Dry Incident'!$JY25="","",'Dry Incident'!$JZ25)</f>
        <v/>
      </c>
      <c r="L11" s="124">
        <f>IF(K11="",0,(K11-J$4)*L$4+'Set UP'!$R$15)</f>
        <v>0</v>
      </c>
      <c r="M11" s="200" t="str">
        <f>IF('Dry Incident'!$JY25="","",IFERROR(J11&amp;" ( "&amp;INT(L11)&amp;" )",J11))</f>
        <v/>
      </c>
      <c r="N11" s="124" t="str">
        <f>IF('Extra Incident'!$JY25="","",'Extra Incident'!$JY25)</f>
        <v/>
      </c>
      <c r="O11" s="124" t="str">
        <f>IF('Extra Incident'!$JY25="","",'Extra Incident'!$JZ25)</f>
        <v/>
      </c>
      <c r="P11" s="124">
        <f>IF(O11="",0,(O11-N$4)*P$4+'Set UP'!$R$15)</f>
        <v>0</v>
      </c>
      <c r="Q11" s="200" t="str">
        <f>IF('Extra Incident'!$JY25="","",IFERROR(N11&amp;" ( "&amp;INT(O11)&amp;" )",N11))</f>
        <v/>
      </c>
      <c r="R11" s="124" t="str">
        <f>IF(RopeThrow!$AJ11="","",RopeThrow!$AJ11)</f>
        <v/>
      </c>
      <c r="S11" s="124" t="str">
        <f>IF(RopeThrow!$AJ11="","",RopeThrow!$AO11)</f>
        <v/>
      </c>
      <c r="T11" s="124">
        <f>IF(S11="",0,(S11-R$4)*T$4+'Set UP'!$R$15)</f>
        <v>0</v>
      </c>
      <c r="U11" s="200" t="str">
        <f>IF(RopeThrow!$AJ11="","",IFERROR(R11&amp;" ( "&amp;INT(T11)&amp;" )",R11))</f>
        <v/>
      </c>
      <c r="V11" s="124" t="str">
        <f>IF('Swim&amp;Tow'!$AJ11="","",'Swim&amp;Tow'!$AJ11)</f>
        <v/>
      </c>
      <c r="W11" s="124" t="str">
        <f>IF('Swim&amp;Tow'!$AJ11="","",'Swim&amp;Tow'!$AK11)</f>
        <v/>
      </c>
      <c r="X11" s="124">
        <f>IF(W11="",0,(W11-V$4)*X$4+'Set UP'!$R$15)</f>
        <v>0</v>
      </c>
      <c r="Y11" s="200" t="str">
        <f>IF('Swim&amp;Tow'!$AJ11="","",IFERROR(V11&amp;" ( "&amp;INT(X11)&amp;" )",V11))</f>
        <v/>
      </c>
      <c r="Z11" s="124" t="str">
        <f>IF(Medley!AC11="","",Medley!$AC11)</f>
        <v/>
      </c>
      <c r="AA11" s="124" t="str">
        <f>IF(Medley!AC11="","",Medley!$AD11)</f>
        <v/>
      </c>
      <c r="AB11" s="124">
        <f>IF(AA11="",0,(AA11-Z$4)*AB$4+'Set UP'!$R$15)</f>
        <v>0</v>
      </c>
      <c r="AC11" s="200" t="str">
        <f>IF(Medley!$AC11="","",IFERROR(Z11&amp;" ( "&amp;INT(AB11)&amp;" )",Z11))</f>
        <v/>
      </c>
      <c r="AD11" s="124" t="str">
        <f>IF('Manikin Carry'!AC11="","",'Manikin Carry'!$AC11)</f>
        <v/>
      </c>
      <c r="AE11" s="124" t="str">
        <f>IF('Manikin Carry'!AC11="","",'Manikin Carry'!$AD11)</f>
        <v/>
      </c>
      <c r="AF11" s="124">
        <f>IF(AE11="",0,(AE11-AD$4)*AF$4+'Set UP'!$R$15)</f>
        <v>0</v>
      </c>
      <c r="AG11" s="200" t="str">
        <f>IF('Manikin Carry'!$AC11="","",IFERROR(AD11&amp;" ( "&amp;INT(AF11)&amp;" )",AD11))</f>
        <v/>
      </c>
      <c r="AH11" s="124" t="str">
        <f>IF(Obstacle!AC11="","",Obstacle!$AC11)</f>
        <v/>
      </c>
      <c r="AI11" s="124" t="str">
        <f>IF(Obstacle!AC11="","",Obstacle!$AD11)</f>
        <v/>
      </c>
      <c r="AJ11" s="124">
        <f>IF(AI11="",0,(AI11-AH$4)*AJ$4+'Set UP'!$R$15)</f>
        <v>0</v>
      </c>
      <c r="AK11" s="200" t="str">
        <f>IF(Obstacle!$AC11="","",IFERROR(AH11&amp;" ( "&amp;INT(AJ11)&amp;" )",AH11))</f>
        <v/>
      </c>
      <c r="AL11" s="127" t="str">
        <f t="shared" si="3"/>
        <v/>
      </c>
      <c r="AM11" s="95" t="str">
        <f t="shared" si="1"/>
        <v/>
      </c>
      <c r="AQ11" s="95" t="str">
        <f t="shared" ref="AQ11:AQ54" si="4">IFERROR(D11 &amp; " (" &amp; INT(AL11) &amp; ")","")</f>
        <v/>
      </c>
    </row>
    <row r="12" spans="2:43" x14ac:dyDescent="0.2">
      <c r="B12" s="106">
        <v>6</v>
      </c>
      <c r="C12" s="123"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124" t="str">
        <f>IF('Wet Incident'!$JY26="","",'Wet Incident'!$JY26)</f>
        <v/>
      </c>
      <c r="G12" s="124" t="str">
        <f>IF('Wet Incident'!$JY26="","",'Wet Incident'!$JZ26)</f>
        <v/>
      </c>
      <c r="H12" s="124">
        <f>IF(G12="",0,(G12-F$4)*H$4+'Set UP'!$R$15)</f>
        <v>0</v>
      </c>
      <c r="I12" s="200" t="str">
        <f>IF('Wet Incident'!$JY26="","",IFERROR(F12&amp;" ( "&amp;INT(H12)&amp;" )",F12))</f>
        <v/>
      </c>
      <c r="J12" s="124" t="str">
        <f>IF('Dry Incident'!$JY26="","",'Dry Incident'!$JY26)</f>
        <v/>
      </c>
      <c r="K12" s="124" t="str">
        <f>IF('Dry Incident'!$JY26="","",'Dry Incident'!$JZ26)</f>
        <v/>
      </c>
      <c r="L12" s="124">
        <f>IF(K12="",0,(K12-J$4)*L$4+'Set UP'!$R$15)</f>
        <v>0</v>
      </c>
      <c r="M12" s="200" t="str">
        <f>IF('Dry Incident'!$JY26="","",IFERROR(J12&amp;" ( "&amp;INT(L12)&amp;" )",J12))</f>
        <v/>
      </c>
      <c r="N12" s="124" t="str">
        <f>IF('Extra Incident'!$JY26="","",'Extra Incident'!$JY26)</f>
        <v/>
      </c>
      <c r="O12" s="124" t="str">
        <f>IF('Extra Incident'!$JY26="","",'Extra Incident'!$JZ26)</f>
        <v/>
      </c>
      <c r="P12" s="124">
        <f>IF(O12="",0,(O12-N$4)*P$4+'Set UP'!$R$15)</f>
        <v>0</v>
      </c>
      <c r="Q12" s="200" t="str">
        <f>IF('Extra Incident'!$JY26="","",IFERROR(N12&amp;" ( "&amp;INT(O12)&amp;" )",N12))</f>
        <v/>
      </c>
      <c r="R12" s="124" t="str">
        <f>IF(RopeThrow!$AJ12="","",RopeThrow!$AJ12)</f>
        <v/>
      </c>
      <c r="S12" s="124" t="str">
        <f>IF(RopeThrow!$AJ12="","",RopeThrow!$AO12)</f>
        <v/>
      </c>
      <c r="T12" s="124">
        <f>IF(S12="",0,(S12-R$4)*T$4+'Set UP'!$R$15)</f>
        <v>0</v>
      </c>
      <c r="U12" s="200" t="str">
        <f>IF(RopeThrow!$AJ12="","",IFERROR(R12&amp;" ( "&amp;INT(T12)&amp;" )",R12))</f>
        <v/>
      </c>
      <c r="V12" s="124" t="str">
        <f>IF('Swim&amp;Tow'!$AJ12="","",'Swim&amp;Tow'!$AJ12)</f>
        <v/>
      </c>
      <c r="W12" s="124" t="str">
        <f>IF('Swim&amp;Tow'!$AJ12="","",'Swim&amp;Tow'!$AK12)</f>
        <v/>
      </c>
      <c r="X12" s="124">
        <f>IF(W12="",0,(W12-V$4)*X$4+'Set UP'!$R$15)</f>
        <v>0</v>
      </c>
      <c r="Y12" s="200" t="str">
        <f>IF('Swim&amp;Tow'!$AJ12="","",IFERROR(V12&amp;" ( "&amp;INT(X12)&amp;" )",V12))</f>
        <v/>
      </c>
      <c r="Z12" s="124" t="str">
        <f>IF(Medley!AC12="","",Medley!$AC12)</f>
        <v/>
      </c>
      <c r="AA12" s="124" t="str">
        <f>IF(Medley!AC12="","",Medley!$AD12)</f>
        <v/>
      </c>
      <c r="AB12" s="124">
        <f>IF(AA12="",0,(AA12-Z$4)*AB$4+'Set UP'!$R$15)</f>
        <v>0</v>
      </c>
      <c r="AC12" s="200" t="str">
        <f>IF(Medley!$AC12="","",IFERROR(Z12&amp;" ( "&amp;INT(AB12)&amp;" )",Z12))</f>
        <v/>
      </c>
      <c r="AD12" s="124" t="str">
        <f>IF('Manikin Carry'!AC12="","",'Manikin Carry'!$AC12)</f>
        <v/>
      </c>
      <c r="AE12" s="124" t="str">
        <f>IF('Manikin Carry'!AC12="","",'Manikin Carry'!$AD12)</f>
        <v/>
      </c>
      <c r="AF12" s="124">
        <f>IF(AE12="",0,(AE12-AD$4)*AF$4+'Set UP'!$R$15)</f>
        <v>0</v>
      </c>
      <c r="AG12" s="200" t="str">
        <f>IF('Manikin Carry'!$AC12="","",IFERROR(AD12&amp;" ( "&amp;INT(AF12)&amp;" )",AD12))</f>
        <v/>
      </c>
      <c r="AH12" s="124" t="str">
        <f>IF(Obstacle!AC12="","",Obstacle!$AC12)</f>
        <v/>
      </c>
      <c r="AI12" s="124" t="str">
        <f>IF(Obstacle!AC12="","",Obstacle!$AD12)</f>
        <v/>
      </c>
      <c r="AJ12" s="124">
        <f>IF(AI12="",0,(AI12-AH$4)*AJ$4+'Set UP'!$R$15)</f>
        <v>0</v>
      </c>
      <c r="AK12" s="200" t="str">
        <f>IF(Obstacle!$AC12="","",IFERROR(AH12&amp;" ( "&amp;INT(AJ12)&amp;" )",AH12))</f>
        <v/>
      </c>
      <c r="AL12" s="127" t="str">
        <f t="shared" si="3"/>
        <v/>
      </c>
      <c r="AM12" s="95" t="str">
        <f t="shared" si="1"/>
        <v/>
      </c>
      <c r="AQ12" s="95" t="str">
        <f t="shared" si="4"/>
        <v/>
      </c>
    </row>
    <row r="13" spans="2:43" x14ac:dyDescent="0.2">
      <c r="B13" s="106">
        <v>7</v>
      </c>
      <c r="C13" s="123"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124" t="str">
        <f>IF('Wet Incident'!$JY27="","",'Wet Incident'!$JY27)</f>
        <v/>
      </c>
      <c r="G13" s="124" t="str">
        <f>IF('Wet Incident'!$JY27="","",'Wet Incident'!$JZ27)</f>
        <v/>
      </c>
      <c r="H13" s="124">
        <f>IF(G13="",0,(G13-F$4)*H$4+'Set UP'!$R$15)</f>
        <v>0</v>
      </c>
      <c r="I13" s="200" t="str">
        <f>IF('Wet Incident'!$JY27="","",IFERROR(F13&amp;" ( "&amp;INT(H13)&amp;" )",F13))</f>
        <v/>
      </c>
      <c r="J13" s="124" t="str">
        <f>IF('Dry Incident'!$JY27="","",'Dry Incident'!$JY27)</f>
        <v/>
      </c>
      <c r="K13" s="124" t="str">
        <f>IF('Dry Incident'!$JY27="","",'Dry Incident'!$JZ27)</f>
        <v/>
      </c>
      <c r="L13" s="124">
        <f>IF(K13="",0,(K13-J$4)*L$4+'Set UP'!$R$15)</f>
        <v>0</v>
      </c>
      <c r="M13" s="200" t="str">
        <f>IF('Dry Incident'!$JY27="","",IFERROR(J13&amp;" ( "&amp;INT(L13)&amp;" )",J13))</f>
        <v/>
      </c>
      <c r="N13" s="124" t="str">
        <f>IF('Extra Incident'!$JY27="","",'Extra Incident'!$JY27)</f>
        <v/>
      </c>
      <c r="O13" s="124" t="str">
        <f>IF('Extra Incident'!$JY27="","",'Extra Incident'!$JZ27)</f>
        <v/>
      </c>
      <c r="P13" s="124">
        <f>IF(O13="",0,(O13-N$4)*P$4+'Set UP'!$R$15)</f>
        <v>0</v>
      </c>
      <c r="Q13" s="200" t="str">
        <f>IF('Extra Incident'!$JY27="","",IFERROR(N13&amp;" ( "&amp;INT(O13)&amp;" )",N13))</f>
        <v/>
      </c>
      <c r="R13" s="124" t="str">
        <f>IF(RopeThrow!$AJ13="","",RopeThrow!$AJ13)</f>
        <v/>
      </c>
      <c r="S13" s="124" t="str">
        <f>IF(RopeThrow!$AJ13="","",RopeThrow!$AO13)</f>
        <v/>
      </c>
      <c r="T13" s="124">
        <f>IF(S13="",0,(S13-R$4)*T$4+'Set UP'!$R$15)</f>
        <v>0</v>
      </c>
      <c r="U13" s="200" t="str">
        <f>IF(RopeThrow!$AJ13="","",IFERROR(R13&amp;" ( "&amp;INT(T13)&amp;" )",R13))</f>
        <v/>
      </c>
      <c r="V13" s="124" t="str">
        <f>IF('Swim&amp;Tow'!$AJ13="","",'Swim&amp;Tow'!$AJ13)</f>
        <v/>
      </c>
      <c r="W13" s="124" t="str">
        <f>IF('Swim&amp;Tow'!$AJ13="","",'Swim&amp;Tow'!$AK13)</f>
        <v/>
      </c>
      <c r="X13" s="124">
        <f>IF(W13="",0,(W13-V$4)*X$4+'Set UP'!$R$15)</f>
        <v>0</v>
      </c>
      <c r="Y13" s="200" t="str">
        <f>IF('Swim&amp;Tow'!$AJ13="","",IFERROR(V13&amp;" ( "&amp;INT(X13)&amp;" )",V13))</f>
        <v/>
      </c>
      <c r="Z13" s="124" t="str">
        <f>IF(Medley!AC13="","",Medley!$AC13)</f>
        <v/>
      </c>
      <c r="AA13" s="124" t="str">
        <f>IF(Medley!AC13="","",Medley!$AD13)</f>
        <v/>
      </c>
      <c r="AB13" s="124">
        <f>IF(AA13="",0,(AA13-Z$4)*AB$4+'Set UP'!$R$15)</f>
        <v>0</v>
      </c>
      <c r="AC13" s="200" t="str">
        <f>IF(Medley!$AC13="","",IFERROR(Z13&amp;" ( "&amp;INT(AB13)&amp;" )",Z13))</f>
        <v/>
      </c>
      <c r="AD13" s="124" t="str">
        <f>IF('Manikin Carry'!AC13="","",'Manikin Carry'!$AC13)</f>
        <v/>
      </c>
      <c r="AE13" s="124" t="str">
        <f>IF('Manikin Carry'!AC13="","",'Manikin Carry'!$AD13)</f>
        <v/>
      </c>
      <c r="AF13" s="124">
        <f>IF(AE13="",0,(AE13-AD$4)*AF$4+'Set UP'!$R$15)</f>
        <v>0</v>
      </c>
      <c r="AG13" s="200" t="str">
        <f>IF('Manikin Carry'!$AC13="","",IFERROR(AD13&amp;" ( "&amp;INT(AF13)&amp;" )",AD13))</f>
        <v/>
      </c>
      <c r="AH13" s="124" t="str">
        <f>IF(Obstacle!AC13="","",Obstacle!$AC13)</f>
        <v/>
      </c>
      <c r="AI13" s="124" t="str">
        <f>IF(Obstacle!AC13="","",Obstacle!$AD13)</f>
        <v/>
      </c>
      <c r="AJ13" s="124">
        <f>IF(AI13="",0,(AI13-AH$4)*AJ$4+'Set UP'!$R$15)</f>
        <v>0</v>
      </c>
      <c r="AK13" s="200" t="str">
        <f>IF(Obstacle!$AC13="","",IFERROR(AH13&amp;" ( "&amp;INT(AJ13)&amp;" )",AH13))</f>
        <v/>
      </c>
      <c r="AL13" s="127" t="str">
        <f t="shared" si="3"/>
        <v/>
      </c>
      <c r="AM13" s="95" t="str">
        <f t="shared" si="1"/>
        <v/>
      </c>
      <c r="AQ13" s="95" t="str">
        <f t="shared" si="4"/>
        <v/>
      </c>
    </row>
    <row r="14" spans="2:43" x14ac:dyDescent="0.2">
      <c r="B14" s="106">
        <v>8</v>
      </c>
      <c r="C14" s="123"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124" t="str">
        <f>IF('Wet Incident'!$JY28="","",'Wet Incident'!$JY28)</f>
        <v/>
      </c>
      <c r="G14" s="124" t="str">
        <f>IF('Wet Incident'!$JY28="","",'Wet Incident'!$JZ28)</f>
        <v/>
      </c>
      <c r="H14" s="124">
        <f>IF(G14="",0,(G14-F$4)*H$4+'Set UP'!$R$15)</f>
        <v>0</v>
      </c>
      <c r="I14" s="200" t="str">
        <f>IF('Wet Incident'!$JY28="","",IFERROR(F14&amp;" ( "&amp;INT(H14)&amp;" )",F14))</f>
        <v/>
      </c>
      <c r="J14" s="124" t="str">
        <f>IF('Dry Incident'!$JY28="","",'Dry Incident'!$JY28)</f>
        <v/>
      </c>
      <c r="K14" s="124" t="str">
        <f>IF('Dry Incident'!$JY28="","",'Dry Incident'!$JZ28)</f>
        <v/>
      </c>
      <c r="L14" s="124">
        <f>IF(K14="",0,(K14-J$4)*L$4+'Set UP'!$R$15)</f>
        <v>0</v>
      </c>
      <c r="M14" s="200" t="str">
        <f>IF('Dry Incident'!$JY28="","",IFERROR(J14&amp;" ( "&amp;INT(L14)&amp;" )",J14))</f>
        <v/>
      </c>
      <c r="N14" s="124" t="str">
        <f>IF('Extra Incident'!$JY28="","",'Extra Incident'!$JY28)</f>
        <v/>
      </c>
      <c r="O14" s="124" t="str">
        <f>IF('Extra Incident'!$JY28="","",'Extra Incident'!$JZ28)</f>
        <v/>
      </c>
      <c r="P14" s="124">
        <f>IF(O14="",0,(O14-N$4)*P$4+'Set UP'!$R$15)</f>
        <v>0</v>
      </c>
      <c r="Q14" s="200" t="str">
        <f>IF('Extra Incident'!$JY28="","",IFERROR(N14&amp;" ( "&amp;INT(O14)&amp;" )",N14))</f>
        <v/>
      </c>
      <c r="R14" s="124" t="str">
        <f>IF(RopeThrow!$AJ14="","",RopeThrow!$AJ14)</f>
        <v/>
      </c>
      <c r="S14" s="124" t="str">
        <f>IF(RopeThrow!$AJ14="","",RopeThrow!$AO14)</f>
        <v/>
      </c>
      <c r="T14" s="124">
        <f>IF(S14="",0,(S14-R$4)*T$4+'Set UP'!$R$15)</f>
        <v>0</v>
      </c>
      <c r="U14" s="200" t="str">
        <f>IF(RopeThrow!$AJ14="","",IFERROR(R14&amp;" ( "&amp;INT(T14)&amp;" )",R14))</f>
        <v/>
      </c>
      <c r="V14" s="124" t="str">
        <f>IF('Swim&amp;Tow'!$AJ14="","",'Swim&amp;Tow'!$AJ14)</f>
        <v/>
      </c>
      <c r="W14" s="124" t="str">
        <f>IF('Swim&amp;Tow'!$AJ14="","",'Swim&amp;Tow'!$AK14)</f>
        <v/>
      </c>
      <c r="X14" s="124">
        <f>IF(W14="",0,(W14-V$4)*X$4+'Set UP'!$R$15)</f>
        <v>0</v>
      </c>
      <c r="Y14" s="200" t="str">
        <f>IF('Swim&amp;Tow'!$AJ14="","",IFERROR(V14&amp;" ( "&amp;INT(X14)&amp;" )",V14))</f>
        <v/>
      </c>
      <c r="Z14" s="124" t="str">
        <f>IF(Medley!AC14="","",Medley!$AC14)</f>
        <v/>
      </c>
      <c r="AA14" s="124" t="str">
        <f>IF(Medley!AC14="","",Medley!$AD14)</f>
        <v/>
      </c>
      <c r="AB14" s="124">
        <f>IF(AA14="",0,(AA14-Z$4)*AB$4+'Set UP'!$R$15)</f>
        <v>0</v>
      </c>
      <c r="AC14" s="200" t="str">
        <f>IF(Medley!$AC14="","",IFERROR(Z14&amp;" ( "&amp;INT(AB14)&amp;" )",Z14))</f>
        <v/>
      </c>
      <c r="AD14" s="124" t="str">
        <f>IF('Manikin Carry'!AC14="","",'Manikin Carry'!$AC14)</f>
        <v/>
      </c>
      <c r="AE14" s="124" t="str">
        <f>IF('Manikin Carry'!AC14="","",'Manikin Carry'!$AD14)</f>
        <v/>
      </c>
      <c r="AF14" s="124">
        <f>IF(AE14="",0,(AE14-AD$4)*AF$4+'Set UP'!$R$15)</f>
        <v>0</v>
      </c>
      <c r="AG14" s="200" t="str">
        <f>IF('Manikin Carry'!$AC14="","",IFERROR(AD14&amp;" ( "&amp;INT(AF14)&amp;" )",AD14))</f>
        <v/>
      </c>
      <c r="AH14" s="124" t="str">
        <f>IF(Obstacle!AC14="","",Obstacle!$AC14)</f>
        <v/>
      </c>
      <c r="AI14" s="124" t="str">
        <f>IF(Obstacle!AC14="","",Obstacle!$AD14)</f>
        <v/>
      </c>
      <c r="AJ14" s="124">
        <f>IF(AI14="",0,(AI14-AH$4)*AJ$4+'Set UP'!$R$15)</f>
        <v>0</v>
      </c>
      <c r="AK14" s="200" t="str">
        <f>IF(Obstacle!$AC14="","",IFERROR(AH14&amp;" ( "&amp;INT(AJ14)&amp;" )",AH14))</f>
        <v/>
      </c>
      <c r="AL14" s="127" t="str">
        <f t="shared" si="3"/>
        <v/>
      </c>
      <c r="AM14" s="95" t="str">
        <f t="shared" si="1"/>
        <v/>
      </c>
      <c r="AQ14" s="95" t="str">
        <f t="shared" si="4"/>
        <v/>
      </c>
    </row>
    <row r="15" spans="2:43" x14ac:dyDescent="0.2">
      <c r="B15" s="106">
        <v>9</v>
      </c>
      <c r="C15" s="123"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124" t="str">
        <f>IF('Wet Incident'!$JY29="","",'Wet Incident'!$JY29)</f>
        <v/>
      </c>
      <c r="G15" s="124" t="str">
        <f>IF('Wet Incident'!$JY29="","",'Wet Incident'!$JZ29)</f>
        <v/>
      </c>
      <c r="H15" s="124">
        <f>IF(G15="",0,(G15-F$4)*H$4+'Set UP'!$R$15)</f>
        <v>0</v>
      </c>
      <c r="I15" s="200" t="str">
        <f>IF('Wet Incident'!$JY29="","",IFERROR(F15&amp;" ( "&amp;INT(H15)&amp;" )",F15))</f>
        <v/>
      </c>
      <c r="J15" s="124" t="str">
        <f>IF('Dry Incident'!$JY29="","",'Dry Incident'!$JY29)</f>
        <v/>
      </c>
      <c r="K15" s="124" t="str">
        <f>IF('Dry Incident'!$JY29="","",'Dry Incident'!$JZ29)</f>
        <v/>
      </c>
      <c r="L15" s="124">
        <f>IF(K15="",0,(K15-J$4)*L$4+'Set UP'!$R$15)</f>
        <v>0</v>
      </c>
      <c r="M15" s="200" t="str">
        <f>IF('Dry Incident'!$JY29="","",IFERROR(J15&amp;" ( "&amp;INT(L15)&amp;" )",J15))</f>
        <v/>
      </c>
      <c r="N15" s="124" t="str">
        <f>IF('Extra Incident'!$JY29="","",'Extra Incident'!$JY29)</f>
        <v/>
      </c>
      <c r="O15" s="124" t="str">
        <f>IF('Extra Incident'!$JY29="","",'Extra Incident'!$JZ29)</f>
        <v/>
      </c>
      <c r="P15" s="124">
        <f>IF(O15="",0,(O15-N$4)*P$4+'Set UP'!$R$15)</f>
        <v>0</v>
      </c>
      <c r="Q15" s="200" t="str">
        <f>IF('Extra Incident'!$JY29="","",IFERROR(N15&amp;" ( "&amp;INT(O15)&amp;" )",N15))</f>
        <v/>
      </c>
      <c r="R15" s="124" t="str">
        <f>IF(RopeThrow!$AJ15="","",RopeThrow!$AJ15)</f>
        <v/>
      </c>
      <c r="S15" s="124" t="str">
        <f>IF(RopeThrow!$AJ15="","",RopeThrow!$AO15)</f>
        <v/>
      </c>
      <c r="T15" s="124">
        <f>IF(S15="",0,(S15-R$4)*T$4+'Set UP'!$R$15)</f>
        <v>0</v>
      </c>
      <c r="U15" s="200" t="str">
        <f>IF(RopeThrow!$AJ15="","",IFERROR(R15&amp;" ( "&amp;INT(T15)&amp;" )",R15))</f>
        <v/>
      </c>
      <c r="V15" s="124" t="str">
        <f>IF('Swim&amp;Tow'!$AJ15="","",'Swim&amp;Tow'!$AJ15)</f>
        <v/>
      </c>
      <c r="W15" s="124" t="str">
        <f>IF('Swim&amp;Tow'!$AJ15="","",'Swim&amp;Tow'!$AK15)</f>
        <v/>
      </c>
      <c r="X15" s="124">
        <f>IF(W15="",0,(W15-V$4)*X$4+'Set UP'!$R$15)</f>
        <v>0</v>
      </c>
      <c r="Y15" s="200" t="str">
        <f>IF('Swim&amp;Tow'!$AJ15="","",IFERROR(V15&amp;" ( "&amp;INT(X15)&amp;" )",V15))</f>
        <v/>
      </c>
      <c r="Z15" s="124" t="str">
        <f>IF(Medley!AC15="","",Medley!$AC15)</f>
        <v/>
      </c>
      <c r="AA15" s="124" t="str">
        <f>IF(Medley!AC15="","",Medley!$AD15)</f>
        <v/>
      </c>
      <c r="AB15" s="124">
        <f>IF(AA15="",0,(AA15-Z$4)*AB$4+'Set UP'!$R$15)</f>
        <v>0</v>
      </c>
      <c r="AC15" s="200" t="str">
        <f>IF(Medley!$AC15="","",IFERROR(Z15&amp;" ( "&amp;INT(AB15)&amp;" )",Z15))</f>
        <v/>
      </c>
      <c r="AD15" s="124" t="str">
        <f>IF('Manikin Carry'!AC15="","",'Manikin Carry'!$AC15)</f>
        <v/>
      </c>
      <c r="AE15" s="124" t="str">
        <f>IF('Manikin Carry'!AC15="","",'Manikin Carry'!$AD15)</f>
        <v/>
      </c>
      <c r="AF15" s="124">
        <f>IF(AE15="",0,(AE15-AD$4)*AF$4+'Set UP'!$R$15)</f>
        <v>0</v>
      </c>
      <c r="AG15" s="200" t="str">
        <f>IF('Manikin Carry'!$AC15="","",IFERROR(AD15&amp;" ( "&amp;INT(AF15)&amp;" )",AD15))</f>
        <v/>
      </c>
      <c r="AH15" s="124" t="str">
        <f>IF(Obstacle!AC15="","",Obstacle!$AC15)</f>
        <v/>
      </c>
      <c r="AI15" s="124" t="str">
        <f>IF(Obstacle!AC15="","",Obstacle!$AD15)</f>
        <v/>
      </c>
      <c r="AJ15" s="124">
        <f>IF(AI15="",0,(AI15-AH$4)*AJ$4+'Set UP'!$R$15)</f>
        <v>0</v>
      </c>
      <c r="AK15" s="200" t="str">
        <f>IF(Obstacle!$AC15="","",IFERROR(AH15&amp;" ( "&amp;INT(AJ15)&amp;" )",AH15))</f>
        <v/>
      </c>
      <c r="AL15" s="127" t="str">
        <f t="shared" si="3"/>
        <v/>
      </c>
      <c r="AM15" s="95" t="str">
        <f t="shared" si="1"/>
        <v/>
      </c>
      <c r="AQ15" s="95" t="str">
        <f t="shared" si="4"/>
        <v/>
      </c>
    </row>
    <row r="16" spans="2:43" x14ac:dyDescent="0.2">
      <c r="B16" s="106">
        <v>10</v>
      </c>
      <c r="C16" s="123"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124" t="str">
        <f>IF('Wet Incident'!$JY30="","",'Wet Incident'!$JY30)</f>
        <v/>
      </c>
      <c r="G16" s="124" t="str">
        <f>IF('Wet Incident'!$JY30="","",'Wet Incident'!$JZ30)</f>
        <v/>
      </c>
      <c r="H16" s="124">
        <f>IF(G16="",0,(G16-F$4)*H$4+'Set UP'!$R$15)</f>
        <v>0</v>
      </c>
      <c r="I16" s="200" t="str">
        <f>IF('Wet Incident'!$JY30="","",IFERROR(F16&amp;" ( "&amp;INT(H16)&amp;" )",F16))</f>
        <v/>
      </c>
      <c r="J16" s="124" t="str">
        <f>IF('Dry Incident'!$JY30="","",'Dry Incident'!$JY30)</f>
        <v/>
      </c>
      <c r="K16" s="124" t="str">
        <f>IF('Dry Incident'!$JY30="","",'Dry Incident'!$JZ30)</f>
        <v/>
      </c>
      <c r="L16" s="124">
        <f>IF(K16="",0,(K16-J$4)*L$4+'Set UP'!$R$15)</f>
        <v>0</v>
      </c>
      <c r="M16" s="200" t="str">
        <f>IF('Dry Incident'!$JY30="","",IFERROR(J16&amp;" ( "&amp;INT(L16)&amp;" )",J16))</f>
        <v/>
      </c>
      <c r="N16" s="124" t="str">
        <f>IF('Extra Incident'!$JY30="","",'Extra Incident'!$JY30)</f>
        <v/>
      </c>
      <c r="O16" s="124" t="str">
        <f>IF('Extra Incident'!$JY30="","",'Extra Incident'!$JZ30)</f>
        <v/>
      </c>
      <c r="P16" s="124">
        <f>IF(O16="",0,(O16-N$4)*P$4+'Set UP'!$R$15)</f>
        <v>0</v>
      </c>
      <c r="Q16" s="200" t="str">
        <f>IF('Extra Incident'!$JY30="","",IFERROR(N16&amp;" ( "&amp;INT(O16)&amp;" )",N16))</f>
        <v/>
      </c>
      <c r="R16" s="124" t="str">
        <f>IF(RopeThrow!$AJ16="","",RopeThrow!$AJ16)</f>
        <v/>
      </c>
      <c r="S16" s="124" t="str">
        <f>IF(RopeThrow!$AJ16="","",RopeThrow!$AO16)</f>
        <v/>
      </c>
      <c r="T16" s="124">
        <f>IF(S16="",0,(S16-R$4)*T$4+'Set UP'!$R$15)</f>
        <v>0</v>
      </c>
      <c r="U16" s="200" t="str">
        <f>IF(RopeThrow!$AJ16="","",IFERROR(R16&amp;" ( "&amp;INT(T16)&amp;" )",R16))</f>
        <v/>
      </c>
      <c r="V16" s="124" t="str">
        <f>IF('Swim&amp;Tow'!$AJ16="","",'Swim&amp;Tow'!$AJ16)</f>
        <v/>
      </c>
      <c r="W16" s="124" t="str">
        <f>IF('Swim&amp;Tow'!$AJ16="","",'Swim&amp;Tow'!$AK16)</f>
        <v/>
      </c>
      <c r="X16" s="124">
        <f>IF(W16="",0,(W16-V$4)*X$4+'Set UP'!$R$15)</f>
        <v>0</v>
      </c>
      <c r="Y16" s="200" t="str">
        <f>IF('Swim&amp;Tow'!$AJ16="","",IFERROR(V16&amp;" ( "&amp;INT(X16)&amp;" )",V16))</f>
        <v/>
      </c>
      <c r="Z16" s="124" t="str">
        <f>IF(Medley!AC16="","",Medley!$AC16)</f>
        <v/>
      </c>
      <c r="AA16" s="124" t="str">
        <f>IF(Medley!AC16="","",Medley!$AD16)</f>
        <v/>
      </c>
      <c r="AB16" s="124">
        <f>IF(AA16="",0,(AA16-Z$4)*AB$4+'Set UP'!$R$15)</f>
        <v>0</v>
      </c>
      <c r="AC16" s="200" t="str">
        <f>IF(Medley!$AC16="","",IFERROR(Z16&amp;" ( "&amp;INT(AB16)&amp;" )",Z16))</f>
        <v/>
      </c>
      <c r="AD16" s="124" t="str">
        <f>IF('Manikin Carry'!AC16="","",'Manikin Carry'!$AC16)</f>
        <v/>
      </c>
      <c r="AE16" s="124" t="str">
        <f>IF('Manikin Carry'!AC16="","",'Manikin Carry'!$AD16)</f>
        <v/>
      </c>
      <c r="AF16" s="124">
        <f>IF(AE16="",0,(AE16-AD$4)*AF$4+'Set UP'!$R$15)</f>
        <v>0</v>
      </c>
      <c r="AG16" s="200" t="str">
        <f>IF('Manikin Carry'!$AC16="","",IFERROR(AD16&amp;" ( "&amp;INT(AF16)&amp;" )",AD16))</f>
        <v/>
      </c>
      <c r="AH16" s="124" t="str">
        <f>IF(Obstacle!AC16="","",Obstacle!$AC16)</f>
        <v/>
      </c>
      <c r="AI16" s="124" t="str">
        <f>IF(Obstacle!AC16="","",Obstacle!$AD16)</f>
        <v/>
      </c>
      <c r="AJ16" s="124">
        <f>IF(AI16="",0,(AI16-AH$4)*AJ$4+'Set UP'!$R$15)</f>
        <v>0</v>
      </c>
      <c r="AK16" s="200" t="str">
        <f>IF(Obstacle!$AC16="","",IFERROR(AH16&amp;" ( "&amp;INT(AJ16)&amp;" )",AH16))</f>
        <v/>
      </c>
      <c r="AL16" s="127" t="str">
        <f t="shared" si="3"/>
        <v/>
      </c>
      <c r="AM16" s="95" t="str">
        <f t="shared" si="1"/>
        <v/>
      </c>
      <c r="AQ16" s="95" t="str">
        <f t="shared" si="4"/>
        <v/>
      </c>
    </row>
    <row r="17" spans="2:43" x14ac:dyDescent="0.2">
      <c r="B17" s="106">
        <v>11</v>
      </c>
      <c r="C17" s="123"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124" t="str">
        <f>IF('Wet Incident'!$JY31="","",'Wet Incident'!$JY31)</f>
        <v/>
      </c>
      <c r="G17" s="124" t="str">
        <f>IF('Wet Incident'!$JY31="","",'Wet Incident'!$JZ31)</f>
        <v/>
      </c>
      <c r="H17" s="124">
        <f>IF(G17="",0,(G17-F$4)*H$4+'Set UP'!$R$15)</f>
        <v>0</v>
      </c>
      <c r="I17" s="200" t="str">
        <f>IF('Wet Incident'!$JY31="","",IFERROR(F17&amp;" ( "&amp;INT(H17)&amp;" )",F17))</f>
        <v/>
      </c>
      <c r="J17" s="124" t="str">
        <f>IF('Dry Incident'!$JY31="","",'Dry Incident'!$JY31)</f>
        <v/>
      </c>
      <c r="K17" s="124" t="str">
        <f>IF('Dry Incident'!$JY31="","",'Dry Incident'!$JZ31)</f>
        <v/>
      </c>
      <c r="L17" s="124">
        <f>IF(K17="",0,(K17-J$4)*L$4+'Set UP'!$R$15)</f>
        <v>0</v>
      </c>
      <c r="M17" s="200" t="str">
        <f>IF('Dry Incident'!$JY31="","",IFERROR(J17&amp;" ( "&amp;INT(L17)&amp;" )",J17))</f>
        <v/>
      </c>
      <c r="N17" s="124" t="str">
        <f>IF('Extra Incident'!$JY31="","",'Extra Incident'!$JY31)</f>
        <v/>
      </c>
      <c r="O17" s="124" t="str">
        <f>IF('Extra Incident'!$JY31="","",'Extra Incident'!$JZ31)</f>
        <v/>
      </c>
      <c r="P17" s="124">
        <f>IF(O17="",0,(O17-N$4)*P$4+'Set UP'!$R$15)</f>
        <v>0</v>
      </c>
      <c r="Q17" s="200" t="str">
        <f>IF('Extra Incident'!$JY31="","",IFERROR(N17&amp;" ( "&amp;INT(O17)&amp;" )",N17))</f>
        <v/>
      </c>
      <c r="R17" s="124" t="str">
        <f>IF(RopeThrow!$AJ17="","",RopeThrow!$AJ17)</f>
        <v/>
      </c>
      <c r="S17" s="124" t="str">
        <f>IF(RopeThrow!$AJ17="","",RopeThrow!$AO17)</f>
        <v/>
      </c>
      <c r="T17" s="124">
        <f>IF(S17="",0,(S17-R$4)*T$4+'Set UP'!$R$15)</f>
        <v>0</v>
      </c>
      <c r="U17" s="200" t="str">
        <f>IF(RopeThrow!$AJ17="","",IFERROR(R17&amp;" ( "&amp;INT(T17)&amp;" )",R17))</f>
        <v/>
      </c>
      <c r="V17" s="124" t="str">
        <f>IF('Swim&amp;Tow'!$AJ17="","",'Swim&amp;Tow'!$AJ17)</f>
        <v/>
      </c>
      <c r="W17" s="124" t="str">
        <f>IF('Swim&amp;Tow'!$AJ17="","",'Swim&amp;Tow'!$AK17)</f>
        <v/>
      </c>
      <c r="X17" s="124">
        <f>IF(W17="",0,(W17-V$4)*X$4+'Set UP'!$R$15)</f>
        <v>0</v>
      </c>
      <c r="Y17" s="200" t="str">
        <f>IF('Swim&amp;Tow'!$AJ17="","",IFERROR(V17&amp;" ( "&amp;INT(X17)&amp;" )",V17))</f>
        <v/>
      </c>
      <c r="Z17" s="124" t="str">
        <f>IF(Medley!AC17="","",Medley!$AC17)</f>
        <v/>
      </c>
      <c r="AA17" s="124" t="str">
        <f>IF(Medley!AC17="","",Medley!$AD17)</f>
        <v/>
      </c>
      <c r="AB17" s="124">
        <f>IF(AA17="",0,(AA17-Z$4)*AB$4+'Set UP'!$R$15)</f>
        <v>0</v>
      </c>
      <c r="AC17" s="200" t="str">
        <f>IF(Medley!$AC17="","",IFERROR(Z17&amp;" ( "&amp;INT(AB17)&amp;" )",Z17))</f>
        <v/>
      </c>
      <c r="AD17" s="124" t="str">
        <f>IF('Manikin Carry'!AC17="","",'Manikin Carry'!$AC17)</f>
        <v/>
      </c>
      <c r="AE17" s="124" t="str">
        <f>IF('Manikin Carry'!AC17="","",'Manikin Carry'!$AD17)</f>
        <v/>
      </c>
      <c r="AF17" s="124">
        <f>IF(AE17="",0,(AE17-AD$4)*AF$4+'Set UP'!$R$15)</f>
        <v>0</v>
      </c>
      <c r="AG17" s="200" t="str">
        <f>IF('Manikin Carry'!$AC17="","",IFERROR(AD17&amp;" ( "&amp;INT(AF17)&amp;" )",AD17))</f>
        <v/>
      </c>
      <c r="AH17" s="124" t="str">
        <f>IF(Obstacle!AC17="","",Obstacle!$AC17)</f>
        <v/>
      </c>
      <c r="AI17" s="124" t="str">
        <f>IF(Obstacle!AC17="","",Obstacle!$AD17)</f>
        <v/>
      </c>
      <c r="AJ17" s="124">
        <f>IF(AI17="",0,(AI17-AH$4)*AJ$4+'Set UP'!$R$15)</f>
        <v>0</v>
      </c>
      <c r="AK17" s="200" t="str">
        <f>IF(Obstacle!$AC17="","",IFERROR(AH17&amp;" ( "&amp;INT(AJ17)&amp;" )",AH17))</f>
        <v/>
      </c>
      <c r="AL17" s="127" t="str">
        <f t="shared" si="3"/>
        <v/>
      </c>
      <c r="AM17" s="95" t="str">
        <f t="shared" si="1"/>
        <v/>
      </c>
      <c r="AQ17" s="95" t="str">
        <f t="shared" si="4"/>
        <v/>
      </c>
    </row>
    <row r="18" spans="2:43" x14ac:dyDescent="0.2">
      <c r="B18" s="106">
        <v>12</v>
      </c>
      <c r="C18" s="123"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124" t="str">
        <f>IF('Wet Incident'!$JY32="","",'Wet Incident'!$JY32)</f>
        <v/>
      </c>
      <c r="G18" s="124" t="str">
        <f>IF('Wet Incident'!$JY32="","",'Wet Incident'!$JZ32)</f>
        <v/>
      </c>
      <c r="H18" s="124">
        <f>IF(G18="",0,(G18-F$4)*H$4+'Set UP'!$R$15)</f>
        <v>0</v>
      </c>
      <c r="I18" s="200" t="str">
        <f>IF('Wet Incident'!$JY32="","",IFERROR(F18&amp;" ( "&amp;INT(H18)&amp;" )",F18))</f>
        <v/>
      </c>
      <c r="J18" s="124" t="str">
        <f>IF('Dry Incident'!$JY32="","",'Dry Incident'!$JY32)</f>
        <v/>
      </c>
      <c r="K18" s="124" t="str">
        <f>IF('Dry Incident'!$JY32="","",'Dry Incident'!$JZ32)</f>
        <v/>
      </c>
      <c r="L18" s="124">
        <f>IF(K18="",0,(K18-J$4)*L$4+'Set UP'!$R$15)</f>
        <v>0</v>
      </c>
      <c r="M18" s="200" t="str">
        <f>IF('Dry Incident'!$JY32="","",IFERROR(J18&amp;" ( "&amp;INT(L18)&amp;" )",J18))</f>
        <v/>
      </c>
      <c r="N18" s="124" t="str">
        <f>IF('Extra Incident'!$JY32="","",'Extra Incident'!$JY32)</f>
        <v/>
      </c>
      <c r="O18" s="124" t="str">
        <f>IF('Extra Incident'!$JY32="","",'Extra Incident'!$JZ32)</f>
        <v/>
      </c>
      <c r="P18" s="124">
        <f>IF(O18="",0,(O18-N$4)*P$4+'Set UP'!$R$15)</f>
        <v>0</v>
      </c>
      <c r="Q18" s="200" t="str">
        <f>IF('Extra Incident'!$JY32="","",IFERROR(N18&amp;" ( "&amp;INT(O18)&amp;" )",N18))</f>
        <v/>
      </c>
      <c r="R18" s="124" t="str">
        <f>IF(RopeThrow!$AJ18="","",RopeThrow!$AJ18)</f>
        <v/>
      </c>
      <c r="S18" s="124" t="str">
        <f>IF(RopeThrow!$AJ18="","",RopeThrow!$AO18)</f>
        <v/>
      </c>
      <c r="T18" s="124">
        <f>IF(S18="",0,(S18-R$4)*T$4+'Set UP'!$R$15)</f>
        <v>0</v>
      </c>
      <c r="U18" s="200" t="str">
        <f>IF(RopeThrow!$AJ18="","",IFERROR(R18&amp;" ( "&amp;INT(T18)&amp;" )",R18))</f>
        <v/>
      </c>
      <c r="V18" s="124" t="str">
        <f>IF('Swim&amp;Tow'!$AJ18="","",'Swim&amp;Tow'!$AJ18)</f>
        <v/>
      </c>
      <c r="W18" s="124" t="str">
        <f>IF('Swim&amp;Tow'!$AJ18="","",'Swim&amp;Tow'!$AK18)</f>
        <v/>
      </c>
      <c r="X18" s="124">
        <f>IF(W18="",0,(W18-V$4)*X$4+'Set UP'!$R$15)</f>
        <v>0</v>
      </c>
      <c r="Y18" s="200" t="str">
        <f>IF('Swim&amp;Tow'!$AJ18="","",IFERROR(V18&amp;" ( "&amp;INT(X18)&amp;" )",V18))</f>
        <v/>
      </c>
      <c r="Z18" s="124" t="str">
        <f>IF(Medley!AC18="","",Medley!$AC18)</f>
        <v/>
      </c>
      <c r="AA18" s="124" t="str">
        <f>IF(Medley!AC18="","",Medley!$AD18)</f>
        <v/>
      </c>
      <c r="AB18" s="124">
        <f>IF(AA18="",0,(AA18-Z$4)*AB$4+'Set UP'!$R$15)</f>
        <v>0</v>
      </c>
      <c r="AC18" s="200" t="str">
        <f>IF(Medley!$AC18="","",IFERROR(Z18&amp;" ( "&amp;INT(AB18)&amp;" )",Z18))</f>
        <v/>
      </c>
      <c r="AD18" s="124" t="str">
        <f>IF('Manikin Carry'!AC18="","",'Manikin Carry'!$AC18)</f>
        <v/>
      </c>
      <c r="AE18" s="124" t="str">
        <f>IF('Manikin Carry'!AC18="","",'Manikin Carry'!$AD18)</f>
        <v/>
      </c>
      <c r="AF18" s="124">
        <f>IF(AE18="",0,(AE18-AD$4)*AF$4+'Set UP'!$R$15)</f>
        <v>0</v>
      </c>
      <c r="AG18" s="200" t="str">
        <f>IF('Manikin Carry'!$AC18="","",IFERROR(AD18&amp;" ( "&amp;INT(AF18)&amp;" )",AD18))</f>
        <v/>
      </c>
      <c r="AH18" s="124" t="str">
        <f>IF(Obstacle!AC18="","",Obstacle!$AC18)</f>
        <v/>
      </c>
      <c r="AI18" s="124" t="str">
        <f>IF(Obstacle!AC18="","",Obstacle!$AD18)</f>
        <v/>
      </c>
      <c r="AJ18" s="124">
        <f>IF(AI18="",0,(AI18-AH$4)*AJ$4+'Set UP'!$R$15)</f>
        <v>0</v>
      </c>
      <c r="AK18" s="200" t="str">
        <f>IF(Obstacle!$AC18="","",IFERROR(AH18&amp;" ( "&amp;INT(AJ18)&amp;" )",AH18))</f>
        <v/>
      </c>
      <c r="AL18" s="127" t="str">
        <f t="shared" si="3"/>
        <v/>
      </c>
      <c r="AM18" s="95" t="str">
        <f t="shared" si="1"/>
        <v/>
      </c>
      <c r="AQ18" s="95" t="str">
        <f t="shared" si="4"/>
        <v/>
      </c>
    </row>
    <row r="19" spans="2:43" x14ac:dyDescent="0.2">
      <c r="B19" s="106">
        <v>13</v>
      </c>
      <c r="C19" s="123"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124" t="str">
        <f>IF('Wet Incident'!$JY33="","",'Wet Incident'!$JY33)</f>
        <v/>
      </c>
      <c r="G19" s="124" t="str">
        <f>IF('Wet Incident'!$JY33="","",'Wet Incident'!$JZ33)</f>
        <v/>
      </c>
      <c r="H19" s="124">
        <f>IF(G19="",0,(G19-F$4)*H$4+'Set UP'!$R$15)</f>
        <v>0</v>
      </c>
      <c r="I19" s="200" t="str">
        <f>IF('Wet Incident'!$JY33="","",IFERROR(F19&amp;" ( "&amp;INT(H19)&amp;" )",F19))</f>
        <v/>
      </c>
      <c r="J19" s="124" t="str">
        <f>IF('Dry Incident'!$JY33="","",'Dry Incident'!$JY33)</f>
        <v/>
      </c>
      <c r="K19" s="124" t="str">
        <f>IF('Dry Incident'!$JY33="","",'Dry Incident'!$JZ33)</f>
        <v/>
      </c>
      <c r="L19" s="124">
        <f>IF(K19="",0,(K19-J$4)*L$4+'Set UP'!$R$15)</f>
        <v>0</v>
      </c>
      <c r="M19" s="200" t="str">
        <f>IF('Dry Incident'!$JY33="","",IFERROR(J19&amp;" ( "&amp;INT(L19)&amp;" )",J19))</f>
        <v/>
      </c>
      <c r="N19" s="124" t="str">
        <f>IF('Extra Incident'!$JY33="","",'Extra Incident'!$JY33)</f>
        <v/>
      </c>
      <c r="O19" s="124" t="str">
        <f>IF('Extra Incident'!$JY33="","",'Extra Incident'!$JZ33)</f>
        <v/>
      </c>
      <c r="P19" s="124">
        <f>IF(O19="",0,(O19-N$4)*P$4+'Set UP'!$R$15)</f>
        <v>0</v>
      </c>
      <c r="Q19" s="200" t="str">
        <f>IF('Extra Incident'!$JY33="","",IFERROR(N19&amp;" ( "&amp;INT(O19)&amp;" )",N19))</f>
        <v/>
      </c>
      <c r="R19" s="124" t="str">
        <f>IF(RopeThrow!$AJ19="","",RopeThrow!$AJ19)</f>
        <v/>
      </c>
      <c r="S19" s="124" t="str">
        <f>IF(RopeThrow!$AJ19="","",RopeThrow!$AO19)</f>
        <v/>
      </c>
      <c r="T19" s="124">
        <f>IF(S19="",0,(S19-R$4)*T$4+'Set UP'!$R$15)</f>
        <v>0</v>
      </c>
      <c r="U19" s="200" t="str">
        <f>IF(RopeThrow!$AJ19="","",IFERROR(R19&amp;" ( "&amp;INT(T19)&amp;" )",R19))</f>
        <v/>
      </c>
      <c r="V19" s="124" t="str">
        <f>IF('Swim&amp;Tow'!$AJ19="","",'Swim&amp;Tow'!$AJ19)</f>
        <v/>
      </c>
      <c r="W19" s="124" t="str">
        <f>IF('Swim&amp;Tow'!$AJ19="","",'Swim&amp;Tow'!$AK19)</f>
        <v/>
      </c>
      <c r="X19" s="124">
        <f>IF(W19="",0,(W19-V$4)*X$4+'Set UP'!$R$15)</f>
        <v>0</v>
      </c>
      <c r="Y19" s="200" t="str">
        <f>IF('Swim&amp;Tow'!$AJ19="","",IFERROR(V19&amp;" ( "&amp;INT(X19)&amp;" )",V19))</f>
        <v/>
      </c>
      <c r="Z19" s="124" t="str">
        <f>IF(Medley!AC19="","",Medley!$AC19)</f>
        <v/>
      </c>
      <c r="AA19" s="124" t="str">
        <f>IF(Medley!AC19="","",Medley!$AD19)</f>
        <v/>
      </c>
      <c r="AB19" s="124">
        <f>IF(AA19="",0,(AA19-Z$4)*AB$4+'Set UP'!$R$15)</f>
        <v>0</v>
      </c>
      <c r="AC19" s="200" t="str">
        <f>IF(Medley!$AC19="","",IFERROR(Z19&amp;" ( "&amp;INT(AB19)&amp;" )",Z19))</f>
        <v/>
      </c>
      <c r="AD19" s="124" t="str">
        <f>IF('Manikin Carry'!AC19="","",'Manikin Carry'!$AC19)</f>
        <v/>
      </c>
      <c r="AE19" s="124" t="str">
        <f>IF('Manikin Carry'!AC19="","",'Manikin Carry'!$AD19)</f>
        <v/>
      </c>
      <c r="AF19" s="124">
        <f>IF(AE19="",0,(AE19-AD$4)*AF$4+'Set UP'!$R$15)</f>
        <v>0</v>
      </c>
      <c r="AG19" s="200" t="str">
        <f>IF('Manikin Carry'!$AC19="","",IFERROR(AD19&amp;" ( "&amp;INT(AF19)&amp;" )",AD19))</f>
        <v/>
      </c>
      <c r="AH19" s="124" t="str">
        <f>IF(Obstacle!AC19="","",Obstacle!$AC19)</f>
        <v/>
      </c>
      <c r="AI19" s="124" t="str">
        <f>IF(Obstacle!AC19="","",Obstacle!$AD19)</f>
        <v/>
      </c>
      <c r="AJ19" s="124">
        <f>IF(AI19="",0,(AI19-AH$4)*AJ$4+'Set UP'!$R$15)</f>
        <v>0</v>
      </c>
      <c r="AK19" s="200" t="str">
        <f>IF(Obstacle!$AC19="","",IFERROR(AH19&amp;" ( "&amp;INT(AJ19)&amp;" )",AH19))</f>
        <v/>
      </c>
      <c r="AL19" s="127" t="str">
        <f t="shared" si="3"/>
        <v/>
      </c>
      <c r="AM19" s="95" t="str">
        <f t="shared" si="1"/>
        <v/>
      </c>
      <c r="AQ19" s="95" t="str">
        <f t="shared" si="4"/>
        <v/>
      </c>
    </row>
    <row r="20" spans="2:43" x14ac:dyDescent="0.2">
      <c r="B20" s="106">
        <v>14</v>
      </c>
      <c r="C20" s="123"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124" t="str">
        <f>IF('Wet Incident'!$JY34="","",'Wet Incident'!$JY34)</f>
        <v/>
      </c>
      <c r="G20" s="124" t="str">
        <f>IF('Wet Incident'!$JY34="","",'Wet Incident'!$JZ34)</f>
        <v/>
      </c>
      <c r="H20" s="124">
        <f>IF(G20="",0,(G20-F$4)*H$4+'Set UP'!$R$15)</f>
        <v>0</v>
      </c>
      <c r="I20" s="200" t="str">
        <f>IF('Wet Incident'!$JY34="","",IFERROR(F20&amp;" ( "&amp;INT(H20)&amp;" )",F20))</f>
        <v/>
      </c>
      <c r="J20" s="124" t="str">
        <f>IF('Dry Incident'!$JY34="","",'Dry Incident'!$JY34)</f>
        <v/>
      </c>
      <c r="K20" s="124" t="str">
        <f>IF('Dry Incident'!$JY34="","",'Dry Incident'!$JZ34)</f>
        <v/>
      </c>
      <c r="L20" s="124">
        <f>IF(K20="",0,(K20-J$4)*L$4+'Set UP'!$R$15)</f>
        <v>0</v>
      </c>
      <c r="M20" s="200" t="str">
        <f>IF('Dry Incident'!$JY34="","",IFERROR(J20&amp;" ( "&amp;INT(L20)&amp;" )",J20))</f>
        <v/>
      </c>
      <c r="N20" s="124" t="str">
        <f>IF('Extra Incident'!$JY34="","",'Extra Incident'!$JY34)</f>
        <v/>
      </c>
      <c r="O20" s="124" t="str">
        <f>IF('Extra Incident'!$JY34="","",'Extra Incident'!$JZ34)</f>
        <v/>
      </c>
      <c r="P20" s="124">
        <f>IF(O20="",0,(O20-N$4)*P$4+'Set UP'!$R$15)</f>
        <v>0</v>
      </c>
      <c r="Q20" s="200" t="str">
        <f>IF('Extra Incident'!$JY34="","",IFERROR(N20&amp;" ( "&amp;INT(O20)&amp;" )",N20))</f>
        <v/>
      </c>
      <c r="R20" s="124" t="str">
        <f>IF(RopeThrow!$AJ20="","",RopeThrow!$AJ20)</f>
        <v/>
      </c>
      <c r="S20" s="124" t="str">
        <f>IF(RopeThrow!$AJ20="","",RopeThrow!$AO20)</f>
        <v/>
      </c>
      <c r="T20" s="124">
        <f>IF(S20="",0,(S20-R$4)*T$4+'Set UP'!$R$15)</f>
        <v>0</v>
      </c>
      <c r="U20" s="200" t="str">
        <f>IF(RopeThrow!$AJ20="","",IFERROR(R20&amp;" ( "&amp;INT(T20)&amp;" )",R20))</f>
        <v/>
      </c>
      <c r="V20" s="124" t="str">
        <f>IF('Swim&amp;Tow'!$AJ20="","",'Swim&amp;Tow'!$AJ20)</f>
        <v/>
      </c>
      <c r="W20" s="124" t="str">
        <f>IF('Swim&amp;Tow'!$AJ20="","",'Swim&amp;Tow'!$AK20)</f>
        <v/>
      </c>
      <c r="X20" s="124">
        <f>IF(W20="",0,(W20-V$4)*X$4+'Set UP'!$R$15)</f>
        <v>0</v>
      </c>
      <c r="Y20" s="200" t="str">
        <f>IF('Swim&amp;Tow'!$AJ20="","",IFERROR(V20&amp;" ( "&amp;INT(X20)&amp;" )",V20))</f>
        <v/>
      </c>
      <c r="Z20" s="124" t="str">
        <f>IF(Medley!AC20="","",Medley!$AC20)</f>
        <v/>
      </c>
      <c r="AA20" s="124" t="str">
        <f>IF(Medley!AC20="","",Medley!$AD20)</f>
        <v/>
      </c>
      <c r="AB20" s="124">
        <f>IF(AA20="",0,(AA20-Z$4)*AB$4+'Set UP'!$R$15)</f>
        <v>0</v>
      </c>
      <c r="AC20" s="200" t="str">
        <f>IF(Medley!$AC20="","",IFERROR(Z20&amp;" ( "&amp;INT(AB20)&amp;" )",Z20))</f>
        <v/>
      </c>
      <c r="AD20" s="124" t="str">
        <f>IF('Manikin Carry'!AC20="","",'Manikin Carry'!$AC20)</f>
        <v/>
      </c>
      <c r="AE20" s="124" t="str">
        <f>IF('Manikin Carry'!AC20="","",'Manikin Carry'!$AD20)</f>
        <v/>
      </c>
      <c r="AF20" s="124">
        <f>IF(AE20="",0,(AE20-AD$4)*AF$4+'Set UP'!$R$15)</f>
        <v>0</v>
      </c>
      <c r="AG20" s="200" t="str">
        <f>IF('Manikin Carry'!$AC20="","",IFERROR(AD20&amp;" ( "&amp;INT(AF20)&amp;" )",AD20))</f>
        <v/>
      </c>
      <c r="AH20" s="124" t="str">
        <f>IF(Obstacle!AC20="","",Obstacle!$AC20)</f>
        <v/>
      </c>
      <c r="AI20" s="124" t="str">
        <f>IF(Obstacle!AC20="","",Obstacle!$AD20)</f>
        <v/>
      </c>
      <c r="AJ20" s="124">
        <f>IF(AI20="",0,(AI20-AH$4)*AJ$4+'Set UP'!$R$15)</f>
        <v>0</v>
      </c>
      <c r="AK20" s="200" t="str">
        <f>IF(Obstacle!$AC20="","",IFERROR(AH20&amp;" ( "&amp;INT(AJ20)&amp;" )",AH20))</f>
        <v/>
      </c>
      <c r="AL20" s="127" t="str">
        <f t="shared" si="3"/>
        <v/>
      </c>
      <c r="AM20" s="95" t="str">
        <f t="shared" si="1"/>
        <v/>
      </c>
      <c r="AQ20" s="95" t="str">
        <f t="shared" si="4"/>
        <v/>
      </c>
    </row>
    <row r="21" spans="2:43" x14ac:dyDescent="0.2">
      <c r="B21" s="106">
        <v>15</v>
      </c>
      <c r="C21" s="123"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124" t="str">
        <f>IF('Wet Incident'!$JY35="","",'Wet Incident'!$JY35)</f>
        <v/>
      </c>
      <c r="G21" s="124" t="str">
        <f>IF('Wet Incident'!$JY35="","",'Wet Incident'!$JZ35)</f>
        <v/>
      </c>
      <c r="H21" s="124">
        <f>IF(G21="",0,(G21-F$4)*H$4+'Set UP'!$R$15)</f>
        <v>0</v>
      </c>
      <c r="I21" s="200" t="str">
        <f>IF('Wet Incident'!$JY35="","",IFERROR(F21&amp;" ( "&amp;INT(H21)&amp;" )",F21))</f>
        <v/>
      </c>
      <c r="J21" s="124" t="str">
        <f>IF('Dry Incident'!$JY35="","",'Dry Incident'!$JY35)</f>
        <v/>
      </c>
      <c r="K21" s="124" t="str">
        <f>IF('Dry Incident'!$JY35="","",'Dry Incident'!$JZ35)</f>
        <v/>
      </c>
      <c r="L21" s="124">
        <f>IF(K21="",0,(K21-J$4)*L$4+'Set UP'!$R$15)</f>
        <v>0</v>
      </c>
      <c r="M21" s="200" t="str">
        <f>IF('Dry Incident'!$JY35="","",IFERROR(J21&amp;" ( "&amp;INT(L21)&amp;" )",J21))</f>
        <v/>
      </c>
      <c r="N21" s="124" t="str">
        <f>IF('Extra Incident'!$JY35="","",'Extra Incident'!$JY35)</f>
        <v/>
      </c>
      <c r="O21" s="124" t="str">
        <f>IF('Extra Incident'!$JY35="","",'Extra Incident'!$JZ35)</f>
        <v/>
      </c>
      <c r="P21" s="124">
        <f>IF(O21="",0,(O21-N$4)*P$4+'Set UP'!$R$15)</f>
        <v>0</v>
      </c>
      <c r="Q21" s="200" t="str">
        <f>IF('Extra Incident'!$JY35="","",IFERROR(N21&amp;" ( "&amp;INT(O21)&amp;" )",N21))</f>
        <v/>
      </c>
      <c r="R21" s="124" t="str">
        <f>IF(RopeThrow!$AJ21="","",RopeThrow!$AJ21)</f>
        <v/>
      </c>
      <c r="S21" s="124" t="str">
        <f>IF(RopeThrow!$AJ21="","",RopeThrow!$AO21)</f>
        <v/>
      </c>
      <c r="T21" s="124">
        <f>IF(S21="",0,(S21-R$4)*T$4+'Set UP'!$R$15)</f>
        <v>0</v>
      </c>
      <c r="U21" s="200" t="str">
        <f>IF(RopeThrow!$AJ21="","",IFERROR(R21&amp;" ( "&amp;INT(T21)&amp;" )",R21))</f>
        <v/>
      </c>
      <c r="V21" s="124" t="str">
        <f>IF('Swim&amp;Tow'!$AJ21="","",'Swim&amp;Tow'!$AJ21)</f>
        <v/>
      </c>
      <c r="W21" s="124" t="str">
        <f>IF('Swim&amp;Tow'!$AJ21="","",'Swim&amp;Tow'!$AK21)</f>
        <v/>
      </c>
      <c r="X21" s="124">
        <f>IF(W21="",0,(W21-V$4)*X$4+'Set UP'!$R$15)</f>
        <v>0</v>
      </c>
      <c r="Y21" s="200" t="str">
        <f>IF('Swim&amp;Tow'!$AJ21="","",IFERROR(V21&amp;" ( "&amp;INT(X21)&amp;" )",V21))</f>
        <v/>
      </c>
      <c r="Z21" s="124" t="str">
        <f>IF(Medley!AC21="","",Medley!$AC21)</f>
        <v/>
      </c>
      <c r="AA21" s="124" t="str">
        <f>IF(Medley!AC21="","",Medley!$AD21)</f>
        <v/>
      </c>
      <c r="AB21" s="124">
        <f>IF(AA21="",0,(AA21-Z$4)*AB$4+'Set UP'!$R$15)</f>
        <v>0</v>
      </c>
      <c r="AC21" s="200" t="str">
        <f>IF(Medley!$AC21="","",IFERROR(Z21&amp;" ( "&amp;INT(AB21)&amp;" )",Z21))</f>
        <v/>
      </c>
      <c r="AD21" s="124" t="str">
        <f>IF('Manikin Carry'!AC21="","",'Manikin Carry'!$AC21)</f>
        <v/>
      </c>
      <c r="AE21" s="124" t="str">
        <f>IF('Manikin Carry'!AC21="","",'Manikin Carry'!$AD21)</f>
        <v/>
      </c>
      <c r="AF21" s="124">
        <f>IF(AE21="",0,(AE21-AD$4)*AF$4+'Set UP'!$R$15)</f>
        <v>0</v>
      </c>
      <c r="AG21" s="200" t="str">
        <f>IF('Manikin Carry'!$AC21="","",IFERROR(AD21&amp;" ( "&amp;INT(AF21)&amp;" )",AD21))</f>
        <v/>
      </c>
      <c r="AH21" s="124" t="str">
        <f>IF(Obstacle!AC21="","",Obstacle!$AC21)</f>
        <v/>
      </c>
      <c r="AI21" s="124" t="str">
        <f>IF(Obstacle!AC21="","",Obstacle!$AD21)</f>
        <v/>
      </c>
      <c r="AJ21" s="124">
        <f>IF(AI21="",0,(AI21-AH$4)*AJ$4+'Set UP'!$R$15)</f>
        <v>0</v>
      </c>
      <c r="AK21" s="200" t="str">
        <f>IF(Obstacle!$AC21="","",IFERROR(AH21&amp;" ( "&amp;INT(AJ21)&amp;" )",AH21))</f>
        <v/>
      </c>
      <c r="AL21" s="127" t="str">
        <f t="shared" si="3"/>
        <v/>
      </c>
      <c r="AM21" s="95" t="str">
        <f t="shared" si="1"/>
        <v/>
      </c>
      <c r="AQ21" s="95" t="str">
        <f t="shared" si="4"/>
        <v/>
      </c>
    </row>
    <row r="22" spans="2:43" x14ac:dyDescent="0.2">
      <c r="B22" s="106">
        <v>16</v>
      </c>
      <c r="C22" s="123"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124" t="str">
        <f>IF('Wet Incident'!$JY36="","",'Wet Incident'!$JY36)</f>
        <v/>
      </c>
      <c r="G22" s="124" t="str">
        <f>IF('Wet Incident'!$JY36="","",'Wet Incident'!$JZ36)</f>
        <v/>
      </c>
      <c r="H22" s="124">
        <f>IF(G22="",0,(G22-F$4)*H$4+'Set UP'!$R$15)</f>
        <v>0</v>
      </c>
      <c r="I22" s="200" t="str">
        <f>IF('Wet Incident'!$JY36="","",IFERROR(F22&amp;" ( "&amp;INT(H22)&amp;" )",F22))</f>
        <v/>
      </c>
      <c r="J22" s="124" t="str">
        <f>IF('Dry Incident'!$JY36="","",'Dry Incident'!$JY36)</f>
        <v/>
      </c>
      <c r="K22" s="124" t="str">
        <f>IF('Dry Incident'!$JY36="","",'Dry Incident'!$JZ36)</f>
        <v/>
      </c>
      <c r="L22" s="124">
        <f>IF(K22="",0,(K22-J$4)*L$4+'Set UP'!$R$15)</f>
        <v>0</v>
      </c>
      <c r="M22" s="200" t="str">
        <f>IF('Dry Incident'!$JY36="","",IFERROR(J22&amp;" ( "&amp;INT(L22)&amp;" )",J22))</f>
        <v/>
      </c>
      <c r="N22" s="124" t="str">
        <f>IF('Extra Incident'!$JY36="","",'Extra Incident'!$JY36)</f>
        <v/>
      </c>
      <c r="O22" s="124" t="str">
        <f>IF('Extra Incident'!$JY36="","",'Extra Incident'!$JZ36)</f>
        <v/>
      </c>
      <c r="P22" s="124">
        <f>IF(O22="",0,(O22-N$4)*P$4+'Set UP'!$R$15)</f>
        <v>0</v>
      </c>
      <c r="Q22" s="200" t="str">
        <f>IF('Extra Incident'!$JY36="","",IFERROR(N22&amp;" ( "&amp;INT(O22)&amp;" )",N22))</f>
        <v/>
      </c>
      <c r="R22" s="124" t="str">
        <f>IF(RopeThrow!$AJ22="","",RopeThrow!$AJ22)</f>
        <v/>
      </c>
      <c r="S22" s="124" t="str">
        <f>IF(RopeThrow!$AJ22="","",RopeThrow!$AO22)</f>
        <v/>
      </c>
      <c r="T22" s="124">
        <f>IF(S22="",0,(S22-R$4)*T$4+'Set UP'!$R$15)</f>
        <v>0</v>
      </c>
      <c r="U22" s="200" t="str">
        <f>IF(RopeThrow!$AJ22="","",IFERROR(R22&amp;" ( "&amp;INT(T22)&amp;" )",R22))</f>
        <v/>
      </c>
      <c r="V22" s="124" t="str">
        <f>IF('Swim&amp;Tow'!$AJ22="","",'Swim&amp;Tow'!$AJ22)</f>
        <v/>
      </c>
      <c r="W22" s="124" t="str">
        <f>IF('Swim&amp;Tow'!$AJ22="","",'Swim&amp;Tow'!$AK22)</f>
        <v/>
      </c>
      <c r="X22" s="124">
        <f>IF(W22="",0,(W22-V$4)*X$4+'Set UP'!$R$15)</f>
        <v>0</v>
      </c>
      <c r="Y22" s="200" t="str">
        <f>IF('Swim&amp;Tow'!$AJ22="","",IFERROR(V22&amp;" ( "&amp;INT(X22)&amp;" )",V22))</f>
        <v/>
      </c>
      <c r="Z22" s="124" t="str">
        <f>IF(Medley!AC22="","",Medley!$AC22)</f>
        <v/>
      </c>
      <c r="AA22" s="124" t="str">
        <f>IF(Medley!AC22="","",Medley!$AD22)</f>
        <v/>
      </c>
      <c r="AB22" s="124">
        <f>IF(AA22="",0,(AA22-Z$4)*AB$4+'Set UP'!$R$15)</f>
        <v>0</v>
      </c>
      <c r="AC22" s="200" t="str">
        <f>IF(Medley!$AC22="","",IFERROR(Z22&amp;" ( "&amp;INT(AB22)&amp;" )",Z22))</f>
        <v/>
      </c>
      <c r="AD22" s="124" t="str">
        <f>IF('Manikin Carry'!AC22="","",'Manikin Carry'!$AC22)</f>
        <v/>
      </c>
      <c r="AE22" s="124" t="str">
        <f>IF('Manikin Carry'!AC22="","",'Manikin Carry'!$AD22)</f>
        <v/>
      </c>
      <c r="AF22" s="124">
        <f>IF(AE22="",0,(AE22-AD$4)*AF$4+'Set UP'!$R$15)</f>
        <v>0</v>
      </c>
      <c r="AG22" s="200" t="str">
        <f>IF('Manikin Carry'!$AC22="","",IFERROR(AD22&amp;" ( "&amp;INT(AF22)&amp;" )",AD22))</f>
        <v/>
      </c>
      <c r="AH22" s="124" t="str">
        <f>IF(Obstacle!AC22="","",Obstacle!$AC22)</f>
        <v/>
      </c>
      <c r="AI22" s="124" t="str">
        <f>IF(Obstacle!AC22="","",Obstacle!$AD22)</f>
        <v/>
      </c>
      <c r="AJ22" s="124">
        <f>IF(AI22="",0,(AI22-AH$4)*AJ$4+'Set UP'!$R$15)</f>
        <v>0</v>
      </c>
      <c r="AK22" s="200" t="str">
        <f>IF(Obstacle!$AC22="","",IFERROR(AH22&amp;" ( "&amp;INT(AJ22)&amp;" )",AH22))</f>
        <v/>
      </c>
      <c r="AL22" s="127" t="str">
        <f t="shared" si="3"/>
        <v/>
      </c>
      <c r="AM22" s="95" t="str">
        <f t="shared" si="1"/>
        <v/>
      </c>
      <c r="AQ22" s="95" t="str">
        <f t="shared" si="4"/>
        <v/>
      </c>
    </row>
    <row r="23" spans="2:43" x14ac:dyDescent="0.2">
      <c r="B23" s="106">
        <v>17</v>
      </c>
      <c r="C23" s="123"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124" t="str">
        <f>IF('Wet Incident'!$JY37="","",'Wet Incident'!$JY37)</f>
        <v/>
      </c>
      <c r="G23" s="124" t="str">
        <f>IF('Wet Incident'!$JY37="","",'Wet Incident'!$JZ37)</f>
        <v/>
      </c>
      <c r="H23" s="124">
        <f>IF(G23="",0,(G23-F$4)*H$4+'Set UP'!$R$15)</f>
        <v>0</v>
      </c>
      <c r="I23" s="200" t="str">
        <f>IF('Wet Incident'!$JY37="","",IFERROR(F23&amp;" ( "&amp;INT(H23)&amp;" )",F23))</f>
        <v/>
      </c>
      <c r="J23" s="124" t="str">
        <f>IF('Dry Incident'!$JY37="","",'Dry Incident'!$JY37)</f>
        <v/>
      </c>
      <c r="K23" s="124" t="str">
        <f>IF('Dry Incident'!$JY37="","",'Dry Incident'!$JZ37)</f>
        <v/>
      </c>
      <c r="L23" s="124">
        <f>IF(K23="",0,(K23-J$4)*L$4+'Set UP'!$R$15)</f>
        <v>0</v>
      </c>
      <c r="M23" s="200" t="str">
        <f>IF('Dry Incident'!$JY37="","",IFERROR(J23&amp;" ( "&amp;INT(L23)&amp;" )",J23))</f>
        <v/>
      </c>
      <c r="N23" s="124" t="str">
        <f>IF('Extra Incident'!$JY37="","",'Extra Incident'!$JY37)</f>
        <v/>
      </c>
      <c r="O23" s="124" t="str">
        <f>IF('Extra Incident'!$JY37="","",'Extra Incident'!$JZ37)</f>
        <v/>
      </c>
      <c r="P23" s="124">
        <f>IF(O23="",0,(O23-N$4)*P$4+'Set UP'!$R$15)</f>
        <v>0</v>
      </c>
      <c r="Q23" s="200" t="str">
        <f>IF('Extra Incident'!$JY37="","",IFERROR(N23&amp;" ( "&amp;INT(O23)&amp;" )",N23))</f>
        <v/>
      </c>
      <c r="R23" s="124" t="str">
        <f>IF(RopeThrow!$AJ23="","",RopeThrow!$AJ23)</f>
        <v/>
      </c>
      <c r="S23" s="124" t="str">
        <f>IF(RopeThrow!$AJ23="","",RopeThrow!$AO23)</f>
        <v/>
      </c>
      <c r="T23" s="124">
        <f>IF(S23="",0,(S23-R$4)*T$4+'Set UP'!$R$15)</f>
        <v>0</v>
      </c>
      <c r="U23" s="200" t="str">
        <f>IF(RopeThrow!$AJ23="","",IFERROR(R23&amp;" ( "&amp;INT(T23)&amp;" )",R23))</f>
        <v/>
      </c>
      <c r="V23" s="124" t="str">
        <f>IF('Swim&amp;Tow'!$AJ23="","",'Swim&amp;Tow'!$AJ23)</f>
        <v/>
      </c>
      <c r="W23" s="124" t="str">
        <f>IF('Swim&amp;Tow'!$AJ23="","",'Swim&amp;Tow'!$AK23)</f>
        <v/>
      </c>
      <c r="X23" s="124">
        <f>IF(W23="",0,(W23-V$4)*X$4+'Set UP'!$R$15)</f>
        <v>0</v>
      </c>
      <c r="Y23" s="200" t="str">
        <f>IF('Swim&amp;Tow'!$AJ23="","",IFERROR(V23&amp;" ( "&amp;INT(X23)&amp;" )",V23))</f>
        <v/>
      </c>
      <c r="Z23" s="124" t="str">
        <f>IF(Medley!AC23="","",Medley!$AC23)</f>
        <v/>
      </c>
      <c r="AA23" s="124" t="str">
        <f>IF(Medley!AC23="","",Medley!$AD23)</f>
        <v/>
      </c>
      <c r="AB23" s="124">
        <f>IF(AA23="",0,(AA23-Z$4)*AB$4+'Set UP'!$R$15)</f>
        <v>0</v>
      </c>
      <c r="AC23" s="200" t="str">
        <f>IF(Medley!$AC23="","",IFERROR(Z23&amp;" ( "&amp;INT(AB23)&amp;" )",Z23))</f>
        <v/>
      </c>
      <c r="AD23" s="124" t="str">
        <f>IF('Manikin Carry'!AC23="","",'Manikin Carry'!$AC23)</f>
        <v/>
      </c>
      <c r="AE23" s="124" t="str">
        <f>IF('Manikin Carry'!AC23="","",'Manikin Carry'!$AD23)</f>
        <v/>
      </c>
      <c r="AF23" s="124">
        <f>IF(AE23="",0,(AE23-AD$4)*AF$4+'Set UP'!$R$15)</f>
        <v>0</v>
      </c>
      <c r="AG23" s="200" t="str">
        <f>IF('Manikin Carry'!$AC23="","",IFERROR(AD23&amp;" ( "&amp;INT(AF23)&amp;" )",AD23))</f>
        <v/>
      </c>
      <c r="AH23" s="124" t="str">
        <f>IF(Obstacle!AC23="","",Obstacle!$AC23)</f>
        <v/>
      </c>
      <c r="AI23" s="124" t="str">
        <f>IF(Obstacle!AC23="","",Obstacle!$AD23)</f>
        <v/>
      </c>
      <c r="AJ23" s="124">
        <f>IF(AI23="",0,(AI23-AH$4)*AJ$4+'Set UP'!$R$15)</f>
        <v>0</v>
      </c>
      <c r="AK23" s="200" t="str">
        <f>IF(Obstacle!$AC23="","",IFERROR(AH23&amp;" ( "&amp;INT(AJ23)&amp;" )",AH23))</f>
        <v/>
      </c>
      <c r="AL23" s="127" t="str">
        <f t="shared" si="3"/>
        <v/>
      </c>
      <c r="AM23" s="95" t="str">
        <f t="shared" si="1"/>
        <v/>
      </c>
      <c r="AQ23" s="95" t="str">
        <f t="shared" si="4"/>
        <v/>
      </c>
    </row>
    <row r="24" spans="2:43" x14ac:dyDescent="0.2">
      <c r="B24" s="106">
        <v>18</v>
      </c>
      <c r="C24" s="123"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124" t="str">
        <f>IF('Wet Incident'!$JY38="","",'Wet Incident'!$JY38)</f>
        <v/>
      </c>
      <c r="G24" s="124" t="str">
        <f>IF('Wet Incident'!$JY38="","",'Wet Incident'!$JZ38)</f>
        <v/>
      </c>
      <c r="H24" s="124">
        <f>IF(G24="",0,(G24-F$4)*H$4+'Set UP'!$R$15)</f>
        <v>0</v>
      </c>
      <c r="I24" s="200" t="str">
        <f>IF('Wet Incident'!$JY38="","",IFERROR(F24&amp;" ( "&amp;INT(H24)&amp;" )",F24))</f>
        <v/>
      </c>
      <c r="J24" s="124" t="str">
        <f>IF('Dry Incident'!$JY38="","",'Dry Incident'!$JY38)</f>
        <v/>
      </c>
      <c r="K24" s="124" t="str">
        <f>IF('Dry Incident'!$JY38="","",'Dry Incident'!$JZ38)</f>
        <v/>
      </c>
      <c r="L24" s="124">
        <f>IF(K24="",0,(K24-J$4)*L$4+'Set UP'!$R$15)</f>
        <v>0</v>
      </c>
      <c r="M24" s="200" t="str">
        <f>IF('Dry Incident'!$JY38="","",IFERROR(J24&amp;" ( "&amp;INT(L24)&amp;" )",J24))</f>
        <v/>
      </c>
      <c r="N24" s="124" t="str">
        <f>IF('Extra Incident'!$JY38="","",'Extra Incident'!$JY38)</f>
        <v/>
      </c>
      <c r="O24" s="124" t="str">
        <f>IF('Extra Incident'!$JY38="","",'Extra Incident'!$JZ38)</f>
        <v/>
      </c>
      <c r="P24" s="124">
        <f>IF(O24="",0,(O24-N$4)*P$4+'Set UP'!$R$15)</f>
        <v>0</v>
      </c>
      <c r="Q24" s="200" t="str">
        <f>IF('Extra Incident'!$JY38="","",IFERROR(N24&amp;" ( "&amp;INT(O24)&amp;" )",N24))</f>
        <v/>
      </c>
      <c r="R24" s="124" t="str">
        <f>IF(RopeThrow!$AJ24="","",RopeThrow!$AJ24)</f>
        <v/>
      </c>
      <c r="S24" s="124" t="str">
        <f>IF(RopeThrow!$AJ24="","",RopeThrow!$AO24)</f>
        <v/>
      </c>
      <c r="T24" s="124">
        <f>IF(S24="",0,(S24-R$4)*T$4+'Set UP'!$R$15)</f>
        <v>0</v>
      </c>
      <c r="U24" s="200" t="str">
        <f>IF(RopeThrow!$AJ24="","",IFERROR(R24&amp;" ( "&amp;INT(T24)&amp;" )",R24))</f>
        <v/>
      </c>
      <c r="V24" s="124" t="str">
        <f>IF('Swim&amp;Tow'!$AJ24="","",'Swim&amp;Tow'!$AJ24)</f>
        <v/>
      </c>
      <c r="W24" s="124" t="str">
        <f>IF('Swim&amp;Tow'!$AJ24="","",'Swim&amp;Tow'!$AK24)</f>
        <v/>
      </c>
      <c r="X24" s="124">
        <f>IF(W24="",0,(W24-V$4)*X$4+'Set UP'!$R$15)</f>
        <v>0</v>
      </c>
      <c r="Y24" s="200" t="str">
        <f>IF('Swim&amp;Tow'!$AJ24="","",IFERROR(V24&amp;" ( "&amp;INT(X24)&amp;" )",V24))</f>
        <v/>
      </c>
      <c r="Z24" s="124" t="str">
        <f>IF(Medley!AC24="","",Medley!$AC24)</f>
        <v/>
      </c>
      <c r="AA24" s="124" t="str">
        <f>IF(Medley!AC24="","",Medley!$AD24)</f>
        <v/>
      </c>
      <c r="AB24" s="124">
        <f>IF(AA24="",0,(AA24-Z$4)*AB$4+'Set UP'!$R$15)</f>
        <v>0</v>
      </c>
      <c r="AC24" s="200" t="str">
        <f>IF(Medley!$AC24="","",IFERROR(Z24&amp;" ( "&amp;INT(AB24)&amp;" )",Z24))</f>
        <v/>
      </c>
      <c r="AD24" s="124" t="str">
        <f>IF('Manikin Carry'!AC24="","",'Manikin Carry'!$AC24)</f>
        <v/>
      </c>
      <c r="AE24" s="124" t="str">
        <f>IF('Manikin Carry'!AC24="","",'Manikin Carry'!$AD24)</f>
        <v/>
      </c>
      <c r="AF24" s="124">
        <f>IF(AE24="",0,(AE24-AD$4)*AF$4+'Set UP'!$R$15)</f>
        <v>0</v>
      </c>
      <c r="AG24" s="200" t="str">
        <f>IF('Manikin Carry'!$AC24="","",IFERROR(AD24&amp;" ( "&amp;INT(AF24)&amp;" )",AD24))</f>
        <v/>
      </c>
      <c r="AH24" s="124" t="str">
        <f>IF(Obstacle!AC24="","",Obstacle!$AC24)</f>
        <v/>
      </c>
      <c r="AI24" s="124" t="str">
        <f>IF(Obstacle!AC24="","",Obstacle!$AD24)</f>
        <v/>
      </c>
      <c r="AJ24" s="124">
        <f>IF(AI24="",0,(AI24-AH$4)*AJ$4+'Set UP'!$R$15)</f>
        <v>0</v>
      </c>
      <c r="AK24" s="200" t="str">
        <f>IF(Obstacle!$AC24="","",IFERROR(AH24&amp;" ( "&amp;INT(AJ24)&amp;" )",AH24))</f>
        <v/>
      </c>
      <c r="AL24" s="127" t="str">
        <f t="shared" si="3"/>
        <v/>
      </c>
      <c r="AM24" s="95" t="str">
        <f t="shared" si="1"/>
        <v/>
      </c>
      <c r="AQ24" s="95" t="str">
        <f t="shared" si="4"/>
        <v/>
      </c>
    </row>
    <row r="25" spans="2:43" x14ac:dyDescent="0.2">
      <c r="B25" s="106">
        <v>19</v>
      </c>
      <c r="C25" s="123"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124" t="str">
        <f>IF('Wet Incident'!$JY39="","",'Wet Incident'!$JY39)</f>
        <v/>
      </c>
      <c r="G25" s="124" t="str">
        <f>IF('Wet Incident'!$JY39="","",'Wet Incident'!$JZ39)</f>
        <v/>
      </c>
      <c r="H25" s="124">
        <f>IF(G25="",0,(G25-F$4)*H$4+'Set UP'!$R$15)</f>
        <v>0</v>
      </c>
      <c r="I25" s="200" t="str">
        <f>IF('Wet Incident'!$JY39="","",IFERROR(F25&amp;" ( "&amp;INT(H25)&amp;" )",F25))</f>
        <v/>
      </c>
      <c r="J25" s="124" t="str">
        <f>IF('Dry Incident'!$JY39="","",'Dry Incident'!$JY39)</f>
        <v/>
      </c>
      <c r="K25" s="124" t="str">
        <f>IF('Dry Incident'!$JY39="","",'Dry Incident'!$JZ39)</f>
        <v/>
      </c>
      <c r="L25" s="124">
        <f>IF(K25="",0,(K25-J$4)*L$4+'Set UP'!$R$15)</f>
        <v>0</v>
      </c>
      <c r="M25" s="200" t="str">
        <f>IF('Dry Incident'!$JY39="","",IFERROR(J25&amp;" ( "&amp;INT(L25)&amp;" )",J25))</f>
        <v/>
      </c>
      <c r="N25" s="124" t="str">
        <f>IF('Extra Incident'!$JY39="","",'Extra Incident'!$JY39)</f>
        <v/>
      </c>
      <c r="O25" s="124" t="str">
        <f>IF('Extra Incident'!$JY39="","",'Extra Incident'!$JZ39)</f>
        <v/>
      </c>
      <c r="P25" s="124">
        <f>IF(O25="",0,(O25-N$4)*P$4+'Set UP'!$R$15)</f>
        <v>0</v>
      </c>
      <c r="Q25" s="200" t="str">
        <f>IF('Extra Incident'!$JY39="","",IFERROR(N25&amp;" ( "&amp;INT(O25)&amp;" )",N25))</f>
        <v/>
      </c>
      <c r="R25" s="124" t="str">
        <f>IF(RopeThrow!$AJ25="","",RopeThrow!$AJ25)</f>
        <v/>
      </c>
      <c r="S25" s="124" t="str">
        <f>IF(RopeThrow!$AJ25="","",RopeThrow!$AO25)</f>
        <v/>
      </c>
      <c r="T25" s="124">
        <f>IF(S25="",0,(S25-R$4)*T$4+'Set UP'!$R$15)</f>
        <v>0</v>
      </c>
      <c r="U25" s="200" t="str">
        <f>IF(RopeThrow!$AJ25="","",IFERROR(R25&amp;" ( "&amp;INT(T25)&amp;" )",R25))</f>
        <v/>
      </c>
      <c r="V25" s="124" t="str">
        <f>IF('Swim&amp;Tow'!$AJ25="","",'Swim&amp;Tow'!$AJ25)</f>
        <v/>
      </c>
      <c r="W25" s="124" t="str">
        <f>IF('Swim&amp;Tow'!$AJ25="","",'Swim&amp;Tow'!$AK25)</f>
        <v/>
      </c>
      <c r="X25" s="124">
        <f>IF(W25="",0,(W25-V$4)*X$4+'Set UP'!$R$15)</f>
        <v>0</v>
      </c>
      <c r="Y25" s="200" t="str">
        <f>IF('Swim&amp;Tow'!$AJ25="","",IFERROR(V25&amp;" ( "&amp;INT(X25)&amp;" )",V25))</f>
        <v/>
      </c>
      <c r="Z25" s="124" t="str">
        <f>IF(Medley!AC25="","",Medley!$AC25)</f>
        <v/>
      </c>
      <c r="AA25" s="124" t="str">
        <f>IF(Medley!AC25="","",Medley!$AD25)</f>
        <v/>
      </c>
      <c r="AB25" s="124">
        <f>IF(AA25="",0,(AA25-Z$4)*AB$4+'Set UP'!$R$15)</f>
        <v>0</v>
      </c>
      <c r="AC25" s="200" t="str">
        <f>IF(Medley!$AC25="","",IFERROR(Z25&amp;" ( "&amp;INT(AB25)&amp;" )",Z25))</f>
        <v/>
      </c>
      <c r="AD25" s="124" t="str">
        <f>IF('Manikin Carry'!AC25="","",'Manikin Carry'!$AC25)</f>
        <v/>
      </c>
      <c r="AE25" s="124" t="str">
        <f>IF('Manikin Carry'!AC25="","",'Manikin Carry'!$AD25)</f>
        <v/>
      </c>
      <c r="AF25" s="124">
        <f>IF(AE25="",0,(AE25-AD$4)*AF$4+'Set UP'!$R$15)</f>
        <v>0</v>
      </c>
      <c r="AG25" s="200" t="str">
        <f>IF('Manikin Carry'!$AC25="","",IFERROR(AD25&amp;" ( "&amp;INT(AF25)&amp;" )",AD25))</f>
        <v/>
      </c>
      <c r="AH25" s="124" t="str">
        <f>IF(Obstacle!AC25="","",Obstacle!$AC25)</f>
        <v/>
      </c>
      <c r="AI25" s="124" t="str">
        <f>IF(Obstacle!AC25="","",Obstacle!$AD25)</f>
        <v/>
      </c>
      <c r="AJ25" s="124">
        <f>IF(AI25="",0,(AI25-AH$4)*AJ$4+'Set UP'!$R$15)</f>
        <v>0</v>
      </c>
      <c r="AK25" s="200" t="str">
        <f>IF(Obstacle!$AC25="","",IFERROR(AH25&amp;" ( "&amp;INT(AJ25)&amp;" )",AH25))</f>
        <v/>
      </c>
      <c r="AL25" s="127" t="str">
        <f t="shared" si="3"/>
        <v/>
      </c>
      <c r="AM25" s="95" t="str">
        <f t="shared" si="1"/>
        <v/>
      </c>
      <c r="AQ25" s="95" t="str">
        <f t="shared" si="4"/>
        <v/>
      </c>
    </row>
    <row r="26" spans="2:43" x14ac:dyDescent="0.2">
      <c r="B26" s="106">
        <v>20</v>
      </c>
      <c r="C26" s="123"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124" t="str">
        <f>IF('Wet Incident'!$JY40="","",'Wet Incident'!$JY40)</f>
        <v/>
      </c>
      <c r="G26" s="124" t="str">
        <f>IF('Wet Incident'!$JY40="","",'Wet Incident'!$JZ40)</f>
        <v/>
      </c>
      <c r="H26" s="124">
        <f>IF(G26="",0,(G26-F$4)*H$4+'Set UP'!$R$15)</f>
        <v>0</v>
      </c>
      <c r="I26" s="200" t="str">
        <f>IF('Wet Incident'!$JY40="","",IFERROR(F26&amp;" ( "&amp;INT(H26)&amp;" )",F26))</f>
        <v/>
      </c>
      <c r="J26" s="124" t="str">
        <f>IF('Dry Incident'!$JY40="","",'Dry Incident'!$JY40)</f>
        <v/>
      </c>
      <c r="K26" s="124" t="str">
        <f>IF('Dry Incident'!$JY40="","",'Dry Incident'!$JZ40)</f>
        <v/>
      </c>
      <c r="L26" s="124">
        <f>IF(K26="",0,(K26-J$4)*L$4+'Set UP'!$R$15)</f>
        <v>0</v>
      </c>
      <c r="M26" s="200" t="str">
        <f>IF('Dry Incident'!$JY40="","",IFERROR(J26&amp;" ( "&amp;INT(L26)&amp;" )",J26))</f>
        <v/>
      </c>
      <c r="N26" s="124" t="str">
        <f>IF('Extra Incident'!$JY40="","",'Extra Incident'!$JY40)</f>
        <v/>
      </c>
      <c r="O26" s="124" t="str">
        <f>IF('Extra Incident'!$JY40="","",'Extra Incident'!$JZ40)</f>
        <v/>
      </c>
      <c r="P26" s="124">
        <f>IF(O26="",0,(O26-N$4)*P$4+'Set UP'!$R$15)</f>
        <v>0</v>
      </c>
      <c r="Q26" s="200" t="str">
        <f>IF('Extra Incident'!$JY40="","",IFERROR(N26&amp;" ( "&amp;INT(O26)&amp;" )",N26))</f>
        <v/>
      </c>
      <c r="R26" s="124" t="str">
        <f>IF(RopeThrow!$AJ26="","",RopeThrow!$AJ26)</f>
        <v/>
      </c>
      <c r="S26" s="124" t="str">
        <f>IF(RopeThrow!$AJ26="","",RopeThrow!$AO26)</f>
        <v/>
      </c>
      <c r="T26" s="124">
        <f>IF(S26="",0,(S26-R$4)*T$4+'Set UP'!$R$15)</f>
        <v>0</v>
      </c>
      <c r="U26" s="200" t="str">
        <f>IF(RopeThrow!$AJ26="","",IFERROR(R26&amp;" ( "&amp;INT(T26)&amp;" )",R26))</f>
        <v/>
      </c>
      <c r="V26" s="124" t="str">
        <f>IF('Swim&amp;Tow'!$AJ26="","",'Swim&amp;Tow'!$AJ26)</f>
        <v/>
      </c>
      <c r="W26" s="124" t="str">
        <f>IF('Swim&amp;Tow'!$AJ26="","",'Swim&amp;Tow'!$AK26)</f>
        <v/>
      </c>
      <c r="X26" s="124">
        <f>IF(W26="",0,(W26-V$4)*X$4+'Set UP'!$R$15)</f>
        <v>0</v>
      </c>
      <c r="Y26" s="200" t="str">
        <f>IF('Swim&amp;Tow'!$AJ26="","",IFERROR(V26&amp;" ( "&amp;INT(X26)&amp;" )",V26))</f>
        <v/>
      </c>
      <c r="Z26" s="124" t="str">
        <f>IF(Medley!AC26="","",Medley!$AC26)</f>
        <v/>
      </c>
      <c r="AA26" s="124" t="str">
        <f>IF(Medley!AC26="","",Medley!$AD26)</f>
        <v/>
      </c>
      <c r="AB26" s="124">
        <f>IF(AA26="",0,(AA26-Z$4)*AB$4+'Set UP'!$R$15)</f>
        <v>0</v>
      </c>
      <c r="AC26" s="200" t="str">
        <f>IF(Medley!$AC26="","",IFERROR(Z26&amp;" ( "&amp;INT(AB26)&amp;" )",Z26))</f>
        <v/>
      </c>
      <c r="AD26" s="124" t="str">
        <f>IF('Manikin Carry'!AC26="","",'Manikin Carry'!$AC26)</f>
        <v/>
      </c>
      <c r="AE26" s="124" t="str">
        <f>IF('Manikin Carry'!AC26="","",'Manikin Carry'!$AD26)</f>
        <v/>
      </c>
      <c r="AF26" s="124">
        <f>IF(AE26="",0,(AE26-AD$4)*AF$4+'Set UP'!$R$15)</f>
        <v>0</v>
      </c>
      <c r="AG26" s="200" t="str">
        <f>IF('Manikin Carry'!$AC26="","",IFERROR(AD26&amp;" ( "&amp;INT(AF26)&amp;" )",AD26))</f>
        <v/>
      </c>
      <c r="AH26" s="124" t="str">
        <f>IF(Obstacle!AC26="","",Obstacle!$AC26)</f>
        <v/>
      </c>
      <c r="AI26" s="124" t="str">
        <f>IF(Obstacle!AC26="","",Obstacle!$AD26)</f>
        <v/>
      </c>
      <c r="AJ26" s="124">
        <f>IF(AI26="",0,(AI26-AH$4)*AJ$4+'Set UP'!$R$15)</f>
        <v>0</v>
      </c>
      <c r="AK26" s="200" t="str">
        <f>IF(Obstacle!$AC26="","",IFERROR(AH26&amp;" ( "&amp;INT(AJ26)&amp;" )",AH26))</f>
        <v/>
      </c>
      <c r="AL26" s="127" t="str">
        <f t="shared" si="3"/>
        <v/>
      </c>
      <c r="AM26" s="95" t="str">
        <f t="shared" si="1"/>
        <v/>
      </c>
      <c r="AQ26" s="95" t="str">
        <f t="shared" si="4"/>
        <v/>
      </c>
    </row>
    <row r="27" spans="2:43" x14ac:dyDescent="0.2">
      <c r="B27" s="106">
        <v>21</v>
      </c>
      <c r="C27" s="123"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124" t="str">
        <f>IF('Wet Incident'!$JY41="","",'Wet Incident'!$JY41)</f>
        <v/>
      </c>
      <c r="G27" s="124" t="str">
        <f>IF('Wet Incident'!$JY41="","",'Wet Incident'!$JZ41)</f>
        <v/>
      </c>
      <c r="H27" s="124">
        <f>IF(G27="",0,(G27-F$4)*H$4+'Set UP'!$R$15)</f>
        <v>0</v>
      </c>
      <c r="I27" s="200" t="str">
        <f>IF('Wet Incident'!$JY41="","",IFERROR(F27&amp;" ( "&amp;INT(H27)&amp;" )",F27))</f>
        <v/>
      </c>
      <c r="J27" s="124" t="str">
        <f>IF('Dry Incident'!$JY41="","",'Dry Incident'!$JY41)</f>
        <v/>
      </c>
      <c r="K27" s="124" t="str">
        <f>IF('Dry Incident'!$JY41="","",'Dry Incident'!$JZ41)</f>
        <v/>
      </c>
      <c r="L27" s="124">
        <f>IF(K27="",0,(K27-J$4)*L$4+'Set UP'!$R$15)</f>
        <v>0</v>
      </c>
      <c r="M27" s="200" t="str">
        <f>IF('Dry Incident'!$JY41="","",IFERROR(J27&amp;" ( "&amp;INT(L27)&amp;" )",J27))</f>
        <v/>
      </c>
      <c r="N27" s="124" t="str">
        <f>IF('Extra Incident'!$JY41="","",'Extra Incident'!$JY41)</f>
        <v/>
      </c>
      <c r="O27" s="124" t="str">
        <f>IF('Extra Incident'!$JY41="","",'Extra Incident'!$JZ41)</f>
        <v/>
      </c>
      <c r="P27" s="124">
        <f>IF(O27="",0,(O27-N$4)*P$4+'Set UP'!$R$15)</f>
        <v>0</v>
      </c>
      <c r="Q27" s="200" t="str">
        <f>IF('Extra Incident'!$JY41="","",IFERROR(N27&amp;" ( "&amp;INT(O27)&amp;" )",N27))</f>
        <v/>
      </c>
      <c r="R27" s="124" t="str">
        <f>IF(RopeThrow!$AJ27="","",RopeThrow!$AJ27)</f>
        <v/>
      </c>
      <c r="S27" s="124" t="str">
        <f>IF(RopeThrow!$AJ27="","",RopeThrow!$AO27)</f>
        <v/>
      </c>
      <c r="T27" s="124">
        <f>IF(S27="",0,(S27-R$4)*T$4+'Set UP'!$R$15)</f>
        <v>0</v>
      </c>
      <c r="U27" s="200" t="str">
        <f>IF(RopeThrow!$AJ27="","",IFERROR(R27&amp;" ( "&amp;INT(T27)&amp;" )",R27))</f>
        <v/>
      </c>
      <c r="V27" s="124" t="str">
        <f>IF('Swim&amp;Tow'!$AJ27="","",'Swim&amp;Tow'!$AJ27)</f>
        <v/>
      </c>
      <c r="W27" s="124" t="str">
        <f>IF('Swim&amp;Tow'!$AJ27="","",'Swim&amp;Tow'!$AK27)</f>
        <v/>
      </c>
      <c r="X27" s="124">
        <f>IF(W27="",0,(W27-V$4)*X$4+'Set UP'!$R$15)</f>
        <v>0</v>
      </c>
      <c r="Y27" s="200" t="str">
        <f>IF('Swim&amp;Tow'!$AJ27="","",IFERROR(V27&amp;" ( "&amp;INT(X27)&amp;" )",V27))</f>
        <v/>
      </c>
      <c r="Z27" s="124" t="str">
        <f>IF(Medley!AC27="","",Medley!$AC27)</f>
        <v/>
      </c>
      <c r="AA27" s="124" t="str">
        <f>IF(Medley!AC27="","",Medley!$AD27)</f>
        <v/>
      </c>
      <c r="AB27" s="124">
        <f>IF(AA27="",0,(AA27-Z$4)*AB$4+'Set UP'!$R$15)</f>
        <v>0</v>
      </c>
      <c r="AC27" s="200" t="str">
        <f>IF(Medley!$AC27="","",IFERROR(Z27&amp;" ( "&amp;INT(AB27)&amp;" )",Z27))</f>
        <v/>
      </c>
      <c r="AD27" s="124" t="str">
        <f>IF('Manikin Carry'!AC27="","",'Manikin Carry'!$AC27)</f>
        <v/>
      </c>
      <c r="AE27" s="124" t="str">
        <f>IF('Manikin Carry'!AC27="","",'Manikin Carry'!$AD27)</f>
        <v/>
      </c>
      <c r="AF27" s="124">
        <f>IF(AE27="",0,(AE27-AD$4)*AF$4+'Set UP'!$R$15)</f>
        <v>0</v>
      </c>
      <c r="AG27" s="200" t="str">
        <f>IF('Manikin Carry'!$AC27="","",IFERROR(AD27&amp;" ( "&amp;INT(AF27)&amp;" )",AD27))</f>
        <v/>
      </c>
      <c r="AH27" s="124" t="str">
        <f>IF(Obstacle!AC27="","",Obstacle!$AC27)</f>
        <v/>
      </c>
      <c r="AI27" s="124" t="str">
        <f>IF(Obstacle!AC27="","",Obstacle!$AD27)</f>
        <v/>
      </c>
      <c r="AJ27" s="124">
        <f>IF(AI27="",0,(AI27-AH$4)*AJ$4+'Set UP'!$R$15)</f>
        <v>0</v>
      </c>
      <c r="AK27" s="200" t="str">
        <f>IF(Obstacle!$AC27="","",IFERROR(AH27&amp;" ( "&amp;INT(AJ27)&amp;" )",AH27))</f>
        <v/>
      </c>
      <c r="AL27" s="127" t="str">
        <f t="shared" si="3"/>
        <v/>
      </c>
      <c r="AM27" s="95" t="str">
        <f t="shared" si="1"/>
        <v/>
      </c>
      <c r="AQ27" s="95" t="str">
        <f t="shared" si="4"/>
        <v/>
      </c>
    </row>
    <row r="28" spans="2:43" x14ac:dyDescent="0.2">
      <c r="B28" s="106">
        <v>22</v>
      </c>
      <c r="C28" s="123"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124" t="str">
        <f>IF('Wet Incident'!$JY42="","",'Wet Incident'!$JY42)</f>
        <v/>
      </c>
      <c r="G28" s="124" t="str">
        <f>IF('Wet Incident'!$JY42="","",'Wet Incident'!$JZ42)</f>
        <v/>
      </c>
      <c r="H28" s="124">
        <f>IF(G28="",0,(G28-F$4)*H$4+'Set UP'!$R$15)</f>
        <v>0</v>
      </c>
      <c r="I28" s="200" t="str">
        <f>IF('Wet Incident'!$JY42="","",IFERROR(F28&amp;" ( "&amp;INT(H28)&amp;" )",F28))</f>
        <v/>
      </c>
      <c r="J28" s="124" t="str">
        <f>IF('Dry Incident'!$JY42="","",'Dry Incident'!$JY42)</f>
        <v/>
      </c>
      <c r="K28" s="124" t="str">
        <f>IF('Dry Incident'!$JY42="","",'Dry Incident'!$JZ42)</f>
        <v/>
      </c>
      <c r="L28" s="124">
        <f>IF(K28="",0,(K28-J$4)*L$4+'Set UP'!$R$15)</f>
        <v>0</v>
      </c>
      <c r="M28" s="200" t="str">
        <f>IF('Dry Incident'!$JY42="","",IFERROR(J28&amp;" ( "&amp;INT(L28)&amp;" )",J28))</f>
        <v/>
      </c>
      <c r="N28" s="124" t="str">
        <f>IF('Extra Incident'!$JY42="","",'Extra Incident'!$JY42)</f>
        <v/>
      </c>
      <c r="O28" s="124" t="str">
        <f>IF('Extra Incident'!$JY42="","",'Extra Incident'!$JZ42)</f>
        <v/>
      </c>
      <c r="P28" s="124">
        <f>IF(O28="",0,(O28-N$4)*P$4+'Set UP'!$R$15)</f>
        <v>0</v>
      </c>
      <c r="Q28" s="200" t="str">
        <f>IF('Extra Incident'!$JY42="","",IFERROR(N28&amp;" ( "&amp;INT(O28)&amp;" )",N28))</f>
        <v/>
      </c>
      <c r="R28" s="124" t="str">
        <f>IF(RopeThrow!$AJ28="","",RopeThrow!$AJ28)</f>
        <v/>
      </c>
      <c r="S28" s="124" t="str">
        <f>IF(RopeThrow!$AJ28="","",RopeThrow!$AO28)</f>
        <v/>
      </c>
      <c r="T28" s="124">
        <f>IF(S28="",0,(S28-R$4)*T$4+'Set UP'!$R$15)</f>
        <v>0</v>
      </c>
      <c r="U28" s="200" t="str">
        <f>IF(RopeThrow!$AJ28="","",IFERROR(R28&amp;" ( "&amp;INT(T28)&amp;" )",R28))</f>
        <v/>
      </c>
      <c r="V28" s="124" t="str">
        <f>IF('Swim&amp;Tow'!$AJ28="","",'Swim&amp;Tow'!$AJ28)</f>
        <v/>
      </c>
      <c r="W28" s="124" t="str">
        <f>IF('Swim&amp;Tow'!$AJ28="","",'Swim&amp;Tow'!$AK28)</f>
        <v/>
      </c>
      <c r="X28" s="124">
        <f>IF(W28="",0,(W28-V$4)*X$4+'Set UP'!$R$15)</f>
        <v>0</v>
      </c>
      <c r="Y28" s="200" t="str">
        <f>IF('Swim&amp;Tow'!$AJ28="","",IFERROR(V28&amp;" ( "&amp;INT(X28)&amp;" )",V28))</f>
        <v/>
      </c>
      <c r="Z28" s="124" t="str">
        <f>IF(Medley!AC28="","",Medley!$AC28)</f>
        <v/>
      </c>
      <c r="AA28" s="124" t="str">
        <f>IF(Medley!AC28="","",Medley!$AD28)</f>
        <v/>
      </c>
      <c r="AB28" s="124">
        <f>IF(AA28="",0,(AA28-Z$4)*AB$4+'Set UP'!$R$15)</f>
        <v>0</v>
      </c>
      <c r="AC28" s="200" t="str">
        <f>IF(Medley!$AC28="","",IFERROR(Z28&amp;" ( "&amp;INT(AB28)&amp;" )",Z28))</f>
        <v/>
      </c>
      <c r="AD28" s="124" t="str">
        <f>IF('Manikin Carry'!AC28="","",'Manikin Carry'!$AC28)</f>
        <v/>
      </c>
      <c r="AE28" s="124" t="str">
        <f>IF('Manikin Carry'!AC28="","",'Manikin Carry'!$AD28)</f>
        <v/>
      </c>
      <c r="AF28" s="124">
        <f>IF(AE28="",0,(AE28-AD$4)*AF$4+'Set UP'!$R$15)</f>
        <v>0</v>
      </c>
      <c r="AG28" s="200" t="str">
        <f>IF('Manikin Carry'!$AC28="","",IFERROR(AD28&amp;" ( "&amp;INT(AF28)&amp;" )",AD28))</f>
        <v/>
      </c>
      <c r="AH28" s="124" t="str">
        <f>IF(Obstacle!AC28="","",Obstacle!$AC28)</f>
        <v/>
      </c>
      <c r="AI28" s="124" t="str">
        <f>IF(Obstacle!AC28="","",Obstacle!$AD28)</f>
        <v/>
      </c>
      <c r="AJ28" s="124">
        <f>IF(AI28="",0,(AI28-AH$4)*AJ$4+'Set UP'!$R$15)</f>
        <v>0</v>
      </c>
      <c r="AK28" s="200" t="str">
        <f>IF(Obstacle!$AC28="","",IFERROR(AH28&amp;" ( "&amp;INT(AJ28)&amp;" )",AH28))</f>
        <v/>
      </c>
      <c r="AL28" s="127" t="str">
        <f t="shared" si="3"/>
        <v/>
      </c>
      <c r="AM28" s="95" t="str">
        <f t="shared" si="1"/>
        <v/>
      </c>
      <c r="AQ28" s="95" t="str">
        <f t="shared" si="4"/>
        <v/>
      </c>
    </row>
    <row r="29" spans="2:43" x14ac:dyDescent="0.2">
      <c r="B29" s="106">
        <v>23</v>
      </c>
      <c r="C29" s="123"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124" t="str">
        <f>IF('Wet Incident'!$JY43="","",'Wet Incident'!$JY43)</f>
        <v/>
      </c>
      <c r="G29" s="124" t="str">
        <f>IF('Wet Incident'!$JY43="","",'Wet Incident'!$JZ43)</f>
        <v/>
      </c>
      <c r="H29" s="124">
        <f>IF(G29="",0,(G29-F$4)*H$4+'Set UP'!$R$15)</f>
        <v>0</v>
      </c>
      <c r="I29" s="200" t="str">
        <f>IF('Wet Incident'!$JY43="","",IFERROR(F29&amp;" ( "&amp;INT(H29)&amp;" )",F29))</f>
        <v/>
      </c>
      <c r="J29" s="124" t="str">
        <f>IF('Dry Incident'!$JY43="","",'Dry Incident'!$JY43)</f>
        <v/>
      </c>
      <c r="K29" s="124" t="str">
        <f>IF('Dry Incident'!$JY43="","",'Dry Incident'!$JZ43)</f>
        <v/>
      </c>
      <c r="L29" s="124">
        <f>IF(K29="",0,(K29-J$4)*L$4+'Set UP'!$R$15)</f>
        <v>0</v>
      </c>
      <c r="M29" s="200" t="str">
        <f>IF('Dry Incident'!$JY43="","",IFERROR(J29&amp;" ( "&amp;INT(L29)&amp;" )",J29))</f>
        <v/>
      </c>
      <c r="N29" s="124" t="str">
        <f>IF('Extra Incident'!$JY43="","",'Extra Incident'!$JY43)</f>
        <v/>
      </c>
      <c r="O29" s="124" t="str">
        <f>IF('Extra Incident'!$JY43="","",'Extra Incident'!$JZ43)</f>
        <v/>
      </c>
      <c r="P29" s="124">
        <f>IF(O29="",0,(O29-N$4)*P$4+'Set UP'!$R$15)</f>
        <v>0</v>
      </c>
      <c r="Q29" s="200" t="str">
        <f>IF('Extra Incident'!$JY43="","",IFERROR(N29&amp;" ( "&amp;INT(O29)&amp;" )",N29))</f>
        <v/>
      </c>
      <c r="R29" s="124" t="str">
        <f>IF(RopeThrow!$AJ29="","",RopeThrow!$AJ29)</f>
        <v/>
      </c>
      <c r="S29" s="124" t="str">
        <f>IF(RopeThrow!$AJ29="","",RopeThrow!$AO29)</f>
        <v/>
      </c>
      <c r="T29" s="124">
        <f>IF(S29="",0,(S29-R$4)*T$4+'Set UP'!$R$15)</f>
        <v>0</v>
      </c>
      <c r="U29" s="200" t="str">
        <f>IF(RopeThrow!$AJ29="","",IFERROR(R29&amp;" ( "&amp;INT(T29)&amp;" )",R29))</f>
        <v/>
      </c>
      <c r="V29" s="124" t="str">
        <f>IF('Swim&amp;Tow'!$AJ29="","",'Swim&amp;Tow'!$AJ29)</f>
        <v/>
      </c>
      <c r="W29" s="124" t="str">
        <f>IF('Swim&amp;Tow'!$AJ29="","",'Swim&amp;Tow'!$AK29)</f>
        <v/>
      </c>
      <c r="X29" s="124">
        <f>IF(W29="",0,(W29-V$4)*X$4+'Set UP'!$R$15)</f>
        <v>0</v>
      </c>
      <c r="Y29" s="200" t="str">
        <f>IF('Swim&amp;Tow'!$AJ29="","",IFERROR(V29&amp;" ( "&amp;INT(X29)&amp;" )",V29))</f>
        <v/>
      </c>
      <c r="Z29" s="124" t="str">
        <f>IF(Medley!AC29="","",Medley!$AC29)</f>
        <v/>
      </c>
      <c r="AA29" s="124" t="str">
        <f>IF(Medley!AC29="","",Medley!$AD29)</f>
        <v/>
      </c>
      <c r="AB29" s="124">
        <f>IF(AA29="",0,(AA29-Z$4)*AB$4+'Set UP'!$R$15)</f>
        <v>0</v>
      </c>
      <c r="AC29" s="200" t="str">
        <f>IF(Medley!$AC29="","",IFERROR(Z29&amp;" ( "&amp;INT(AB29)&amp;" )",Z29))</f>
        <v/>
      </c>
      <c r="AD29" s="124" t="str">
        <f>IF('Manikin Carry'!AC29="","",'Manikin Carry'!$AC29)</f>
        <v/>
      </c>
      <c r="AE29" s="124" t="str">
        <f>IF('Manikin Carry'!AC29="","",'Manikin Carry'!$AD29)</f>
        <v/>
      </c>
      <c r="AF29" s="124">
        <f>IF(AE29="",0,(AE29-AD$4)*AF$4+'Set UP'!$R$15)</f>
        <v>0</v>
      </c>
      <c r="AG29" s="200" t="str">
        <f>IF('Manikin Carry'!$AC29="","",IFERROR(AD29&amp;" ( "&amp;INT(AF29)&amp;" )",AD29))</f>
        <v/>
      </c>
      <c r="AH29" s="124" t="str">
        <f>IF(Obstacle!AC29="","",Obstacle!$AC29)</f>
        <v/>
      </c>
      <c r="AI29" s="124" t="str">
        <f>IF(Obstacle!AC29="","",Obstacle!$AD29)</f>
        <v/>
      </c>
      <c r="AJ29" s="124">
        <f>IF(AI29="",0,(AI29-AH$4)*AJ$4+'Set UP'!$R$15)</f>
        <v>0</v>
      </c>
      <c r="AK29" s="200" t="str">
        <f>IF(Obstacle!$AC29="","",IFERROR(AH29&amp;" ( "&amp;INT(AJ29)&amp;" )",AH29))</f>
        <v/>
      </c>
      <c r="AL29" s="127" t="str">
        <f t="shared" si="3"/>
        <v/>
      </c>
      <c r="AM29" s="95" t="str">
        <f t="shared" si="1"/>
        <v/>
      </c>
      <c r="AQ29" s="95" t="str">
        <f t="shared" si="4"/>
        <v/>
      </c>
    </row>
    <row r="30" spans="2:43" x14ac:dyDescent="0.2">
      <c r="B30" s="106">
        <v>24</v>
      </c>
      <c r="C30" s="123"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124" t="str">
        <f>IF('Wet Incident'!$JY44="","",'Wet Incident'!$JY44)</f>
        <v/>
      </c>
      <c r="G30" s="124" t="str">
        <f>IF('Wet Incident'!$JY44="","",'Wet Incident'!$JZ44)</f>
        <v/>
      </c>
      <c r="H30" s="124">
        <f>IF(G30="",0,(G30-F$4)*H$4+'Set UP'!$R$15)</f>
        <v>0</v>
      </c>
      <c r="I30" s="200" t="str">
        <f>IF('Wet Incident'!$JY44="","",IFERROR(F30&amp;" ( "&amp;INT(H30)&amp;" )",F30))</f>
        <v/>
      </c>
      <c r="J30" s="124" t="str">
        <f>IF('Dry Incident'!$JY44="","",'Dry Incident'!$JY44)</f>
        <v/>
      </c>
      <c r="K30" s="124" t="str">
        <f>IF('Dry Incident'!$JY44="","",'Dry Incident'!$JZ44)</f>
        <v/>
      </c>
      <c r="L30" s="124">
        <f>IF(K30="",0,(K30-J$4)*L$4+'Set UP'!$R$15)</f>
        <v>0</v>
      </c>
      <c r="M30" s="200" t="str">
        <f>IF('Dry Incident'!$JY44="","",IFERROR(J30&amp;" ( "&amp;INT(L30)&amp;" )",J30))</f>
        <v/>
      </c>
      <c r="N30" s="124" t="str">
        <f>IF('Extra Incident'!$JY44="","",'Extra Incident'!$JY44)</f>
        <v/>
      </c>
      <c r="O30" s="124" t="str">
        <f>IF('Extra Incident'!$JY44="","",'Extra Incident'!$JZ44)</f>
        <v/>
      </c>
      <c r="P30" s="124">
        <f>IF(O30="",0,(O30-N$4)*P$4+'Set UP'!$R$15)</f>
        <v>0</v>
      </c>
      <c r="Q30" s="200" t="str">
        <f>IF('Extra Incident'!$JY44="","",IFERROR(N30&amp;" ( "&amp;INT(O30)&amp;" )",N30))</f>
        <v/>
      </c>
      <c r="R30" s="124" t="str">
        <f>IF(RopeThrow!$AJ30="","",RopeThrow!$AJ30)</f>
        <v/>
      </c>
      <c r="S30" s="124" t="str">
        <f>IF(RopeThrow!$AJ30="","",RopeThrow!$AO30)</f>
        <v/>
      </c>
      <c r="T30" s="124">
        <f>IF(S30="",0,(S30-R$4)*T$4+'Set UP'!$R$15)</f>
        <v>0</v>
      </c>
      <c r="U30" s="200" t="str">
        <f>IF(RopeThrow!$AJ30="","",IFERROR(R30&amp;" ( "&amp;INT(T30)&amp;" )",R30))</f>
        <v/>
      </c>
      <c r="V30" s="124" t="str">
        <f>IF('Swim&amp;Tow'!$AJ30="","",'Swim&amp;Tow'!$AJ30)</f>
        <v/>
      </c>
      <c r="W30" s="124" t="str">
        <f>IF('Swim&amp;Tow'!$AJ30="","",'Swim&amp;Tow'!$AK30)</f>
        <v/>
      </c>
      <c r="X30" s="124">
        <f>IF(W30="",0,(W30-V$4)*X$4+'Set UP'!$R$15)</f>
        <v>0</v>
      </c>
      <c r="Y30" s="200" t="str">
        <f>IF('Swim&amp;Tow'!$AJ30="","",IFERROR(V30&amp;" ( "&amp;INT(X30)&amp;" )",V30))</f>
        <v/>
      </c>
      <c r="Z30" s="124" t="str">
        <f>IF(Medley!AC30="","",Medley!$AC30)</f>
        <v/>
      </c>
      <c r="AA30" s="124" t="str">
        <f>IF(Medley!AC30="","",Medley!$AD30)</f>
        <v/>
      </c>
      <c r="AB30" s="124">
        <f>IF(AA30="",0,(AA30-Z$4)*AB$4+'Set UP'!$R$15)</f>
        <v>0</v>
      </c>
      <c r="AC30" s="200" t="str">
        <f>IF(Medley!$AC30="","",IFERROR(Z30&amp;" ( "&amp;INT(AB30)&amp;" )",Z30))</f>
        <v/>
      </c>
      <c r="AD30" s="124" t="str">
        <f>IF('Manikin Carry'!AC30="","",'Manikin Carry'!$AC30)</f>
        <v/>
      </c>
      <c r="AE30" s="124" t="str">
        <f>IF('Manikin Carry'!AC30="","",'Manikin Carry'!$AD30)</f>
        <v/>
      </c>
      <c r="AF30" s="124">
        <f>IF(AE30="",0,(AE30-AD$4)*AF$4+'Set UP'!$R$15)</f>
        <v>0</v>
      </c>
      <c r="AG30" s="200" t="str">
        <f>IF('Manikin Carry'!$AC30="","",IFERROR(AD30&amp;" ( "&amp;INT(AF30)&amp;" )",AD30))</f>
        <v/>
      </c>
      <c r="AH30" s="124" t="str">
        <f>IF(Obstacle!AC30="","",Obstacle!$AC30)</f>
        <v/>
      </c>
      <c r="AI30" s="124" t="str">
        <f>IF(Obstacle!AC30="","",Obstacle!$AD30)</f>
        <v/>
      </c>
      <c r="AJ30" s="124">
        <f>IF(AI30="",0,(AI30-AH$4)*AJ$4+'Set UP'!$R$15)</f>
        <v>0</v>
      </c>
      <c r="AK30" s="200" t="str">
        <f>IF(Obstacle!$AC30="","",IFERROR(AH30&amp;" ( "&amp;INT(AJ30)&amp;" )",AH30))</f>
        <v/>
      </c>
      <c r="AL30" s="127" t="str">
        <f t="shared" si="3"/>
        <v/>
      </c>
      <c r="AM30" s="95" t="str">
        <f t="shared" si="1"/>
        <v/>
      </c>
      <c r="AQ30" s="95" t="str">
        <f t="shared" si="4"/>
        <v/>
      </c>
    </row>
    <row r="31" spans="2:43" x14ac:dyDescent="0.2">
      <c r="B31" s="106">
        <v>25</v>
      </c>
      <c r="C31" s="123"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124" t="str">
        <f>IF('Wet Incident'!$JY45="","",'Wet Incident'!$JY45)</f>
        <v/>
      </c>
      <c r="G31" s="124" t="str">
        <f>IF('Wet Incident'!$JY45="","",'Wet Incident'!$JZ45)</f>
        <v/>
      </c>
      <c r="H31" s="124">
        <f>IF(G31="",0,(G31-F$4)*H$4+'Set UP'!$R$15)</f>
        <v>0</v>
      </c>
      <c r="I31" s="200" t="str">
        <f>IF('Wet Incident'!$JY45="","",IFERROR(F31&amp;" ( "&amp;INT(H31)&amp;" )",F31))</f>
        <v/>
      </c>
      <c r="J31" s="124" t="str">
        <f>IF('Dry Incident'!$JY45="","",'Dry Incident'!$JY45)</f>
        <v/>
      </c>
      <c r="K31" s="124" t="str">
        <f>IF('Dry Incident'!$JY45="","",'Dry Incident'!$JZ45)</f>
        <v/>
      </c>
      <c r="L31" s="124">
        <f>IF(K31="",0,(K31-J$4)*L$4+'Set UP'!$R$15)</f>
        <v>0</v>
      </c>
      <c r="M31" s="200" t="str">
        <f>IF('Dry Incident'!$JY45="","",IFERROR(J31&amp;" ( "&amp;INT(L31)&amp;" )",J31))</f>
        <v/>
      </c>
      <c r="N31" s="124" t="str">
        <f>IF('Extra Incident'!$JY45="","",'Extra Incident'!$JY45)</f>
        <v/>
      </c>
      <c r="O31" s="124" t="str">
        <f>IF('Extra Incident'!$JY45="","",'Extra Incident'!$JZ45)</f>
        <v/>
      </c>
      <c r="P31" s="124">
        <f>IF(O31="",0,(O31-N$4)*P$4+'Set UP'!$R$15)</f>
        <v>0</v>
      </c>
      <c r="Q31" s="200" t="str">
        <f>IF('Extra Incident'!$JY45="","",IFERROR(N31&amp;" ( "&amp;INT(O31)&amp;" )",N31))</f>
        <v/>
      </c>
      <c r="R31" s="124" t="str">
        <f>IF(RopeThrow!$AJ31="","",RopeThrow!$AJ31)</f>
        <v/>
      </c>
      <c r="S31" s="124" t="str">
        <f>IF(RopeThrow!$AJ31="","",RopeThrow!$AO31)</f>
        <v/>
      </c>
      <c r="T31" s="124">
        <f>IF(S31="",0,(S31-R$4)*T$4+'Set UP'!$R$15)</f>
        <v>0</v>
      </c>
      <c r="U31" s="200" t="str">
        <f>IF(RopeThrow!$AJ31="","",IFERROR(R31&amp;" ( "&amp;INT(T31)&amp;" )",R31))</f>
        <v/>
      </c>
      <c r="V31" s="124" t="str">
        <f>IF('Swim&amp;Tow'!$AJ31="","",'Swim&amp;Tow'!$AJ31)</f>
        <v/>
      </c>
      <c r="W31" s="124" t="str">
        <f>IF('Swim&amp;Tow'!$AJ31="","",'Swim&amp;Tow'!$AK31)</f>
        <v/>
      </c>
      <c r="X31" s="124">
        <f>IF(W31="",0,(W31-V$4)*X$4+'Set UP'!$R$15)</f>
        <v>0</v>
      </c>
      <c r="Y31" s="200" t="str">
        <f>IF('Swim&amp;Tow'!$AJ31="","",IFERROR(V31&amp;" ( "&amp;INT(X31)&amp;" )",V31))</f>
        <v/>
      </c>
      <c r="Z31" s="124" t="str">
        <f>IF(Medley!AC31="","",Medley!$AC31)</f>
        <v/>
      </c>
      <c r="AA31" s="124" t="str">
        <f>IF(Medley!AC31="","",Medley!$AD31)</f>
        <v/>
      </c>
      <c r="AB31" s="124">
        <f>IF(AA31="",0,(AA31-Z$4)*AB$4+'Set UP'!$R$15)</f>
        <v>0</v>
      </c>
      <c r="AC31" s="200" t="str">
        <f>IF(Medley!$AC31="","",IFERROR(Z31&amp;" ( "&amp;INT(AB31)&amp;" )",Z31))</f>
        <v/>
      </c>
      <c r="AD31" s="124" t="str">
        <f>IF('Manikin Carry'!AC31="","",'Manikin Carry'!$AC31)</f>
        <v/>
      </c>
      <c r="AE31" s="124" t="str">
        <f>IF('Manikin Carry'!AC31="","",'Manikin Carry'!$AD31)</f>
        <v/>
      </c>
      <c r="AF31" s="124">
        <f>IF(AE31="",0,(AE31-AD$4)*AF$4+'Set UP'!$R$15)</f>
        <v>0</v>
      </c>
      <c r="AG31" s="200" t="str">
        <f>IF('Manikin Carry'!$AC31="","",IFERROR(AD31&amp;" ( "&amp;INT(AF31)&amp;" )",AD31))</f>
        <v/>
      </c>
      <c r="AH31" s="124" t="str">
        <f>IF(Obstacle!AC31="","",Obstacle!$AC31)</f>
        <v/>
      </c>
      <c r="AI31" s="124" t="str">
        <f>IF(Obstacle!AC31="","",Obstacle!$AD31)</f>
        <v/>
      </c>
      <c r="AJ31" s="124">
        <f>IF(AI31="",0,(AI31-AH$4)*AJ$4+'Set UP'!$R$15)</f>
        <v>0</v>
      </c>
      <c r="AK31" s="200" t="str">
        <f>IF(Obstacle!$AC31="","",IFERROR(AH31&amp;" ( "&amp;INT(AJ31)&amp;" )",AH31))</f>
        <v/>
      </c>
      <c r="AL31" s="127" t="str">
        <f t="shared" si="3"/>
        <v/>
      </c>
      <c r="AM31" s="95" t="str">
        <f t="shared" si="1"/>
        <v/>
      </c>
      <c r="AQ31" s="95" t="str">
        <f t="shared" si="4"/>
        <v/>
      </c>
    </row>
    <row r="32" spans="2:43" x14ac:dyDescent="0.2">
      <c r="B32" s="106">
        <v>26</v>
      </c>
      <c r="C32" s="123"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124" t="str">
        <f>IF('Wet Incident'!$JY46="","",'Wet Incident'!$JY46)</f>
        <v/>
      </c>
      <c r="G32" s="124" t="str">
        <f>IF('Wet Incident'!$JY46="","",'Wet Incident'!$JZ46)</f>
        <v/>
      </c>
      <c r="H32" s="124">
        <f>IF(G32="",0,(G32-F$4)*H$4+'Set UP'!$R$15)</f>
        <v>0</v>
      </c>
      <c r="I32" s="200" t="str">
        <f>IF('Wet Incident'!$JY46="","",IFERROR(F32&amp;" ( "&amp;INT(H32)&amp;" )",F32))</f>
        <v/>
      </c>
      <c r="J32" s="124" t="str">
        <f>IF('Dry Incident'!$JY46="","",'Dry Incident'!$JY46)</f>
        <v/>
      </c>
      <c r="K32" s="124" t="str">
        <f>IF('Dry Incident'!$JY46="","",'Dry Incident'!$JZ46)</f>
        <v/>
      </c>
      <c r="L32" s="124">
        <f>IF(K32="",0,(K32-J$4)*L$4+'Set UP'!$R$15)</f>
        <v>0</v>
      </c>
      <c r="M32" s="200" t="str">
        <f>IF('Dry Incident'!$JY46="","",IFERROR(J32&amp;" ( "&amp;INT(L32)&amp;" )",J32))</f>
        <v/>
      </c>
      <c r="N32" s="124" t="str">
        <f>IF('Extra Incident'!$JY46="","",'Extra Incident'!$JY46)</f>
        <v/>
      </c>
      <c r="O32" s="124" t="str">
        <f>IF('Extra Incident'!$JY46="","",'Extra Incident'!$JZ46)</f>
        <v/>
      </c>
      <c r="P32" s="124">
        <f>IF(O32="",0,(O32-N$4)*P$4+'Set UP'!$R$15)</f>
        <v>0</v>
      </c>
      <c r="Q32" s="200" t="str">
        <f>IF('Extra Incident'!$JY46="","",IFERROR(N32&amp;" ( "&amp;INT(O32)&amp;" )",N32))</f>
        <v/>
      </c>
      <c r="R32" s="124" t="str">
        <f>IF(RopeThrow!$AJ32="","",RopeThrow!$AJ32)</f>
        <v/>
      </c>
      <c r="S32" s="124" t="str">
        <f>IF(RopeThrow!$AJ32="","",RopeThrow!$AO32)</f>
        <v/>
      </c>
      <c r="T32" s="124">
        <f>IF(S32="",0,(S32-R$4)*T$4+'Set UP'!$R$15)</f>
        <v>0</v>
      </c>
      <c r="U32" s="200" t="str">
        <f>IF(RopeThrow!$AJ32="","",IFERROR(R32&amp;" ( "&amp;INT(T32)&amp;" )",R32))</f>
        <v/>
      </c>
      <c r="V32" s="124" t="str">
        <f>IF('Swim&amp;Tow'!$AJ32="","",'Swim&amp;Tow'!$AJ32)</f>
        <v/>
      </c>
      <c r="W32" s="124" t="str">
        <f>IF('Swim&amp;Tow'!$AJ32="","",'Swim&amp;Tow'!$AK32)</f>
        <v/>
      </c>
      <c r="X32" s="124">
        <f>IF(W32="",0,(W32-V$4)*X$4+'Set UP'!$R$15)</f>
        <v>0</v>
      </c>
      <c r="Y32" s="200" t="str">
        <f>IF('Swim&amp;Tow'!$AJ32="","",IFERROR(V32&amp;" ( "&amp;INT(X32)&amp;" )",V32))</f>
        <v/>
      </c>
      <c r="Z32" s="124" t="str">
        <f>IF(Medley!AC32="","",Medley!$AC32)</f>
        <v/>
      </c>
      <c r="AA32" s="124" t="str">
        <f>IF(Medley!AC32="","",Medley!$AD32)</f>
        <v/>
      </c>
      <c r="AB32" s="124">
        <f>IF(AA32="",0,(AA32-Z$4)*AB$4+'Set UP'!$R$15)</f>
        <v>0</v>
      </c>
      <c r="AC32" s="200" t="str">
        <f>IF(Medley!$AC32="","",IFERROR(Z32&amp;" ( "&amp;INT(AB32)&amp;" )",Z32))</f>
        <v/>
      </c>
      <c r="AD32" s="124" t="str">
        <f>IF('Manikin Carry'!AC32="","",'Manikin Carry'!$AC32)</f>
        <v/>
      </c>
      <c r="AE32" s="124" t="str">
        <f>IF('Manikin Carry'!AC32="","",'Manikin Carry'!$AD32)</f>
        <v/>
      </c>
      <c r="AF32" s="124">
        <f>IF(AE32="",0,(AE32-AD$4)*AF$4+'Set UP'!$R$15)</f>
        <v>0</v>
      </c>
      <c r="AG32" s="200" t="str">
        <f>IF('Manikin Carry'!$AC32="","",IFERROR(AD32&amp;" ( "&amp;INT(AF32)&amp;" )",AD32))</f>
        <v/>
      </c>
      <c r="AH32" s="124" t="str">
        <f>IF(Obstacle!AC32="","",Obstacle!$AC32)</f>
        <v/>
      </c>
      <c r="AI32" s="124" t="str">
        <f>IF(Obstacle!AC32="","",Obstacle!$AD32)</f>
        <v/>
      </c>
      <c r="AJ32" s="124">
        <f>IF(AI32="",0,(AI32-AH$4)*AJ$4+'Set UP'!$R$15)</f>
        <v>0</v>
      </c>
      <c r="AK32" s="200" t="str">
        <f>IF(Obstacle!$AC32="","",IFERROR(AH32&amp;" ( "&amp;INT(AJ32)&amp;" )",AH32))</f>
        <v/>
      </c>
      <c r="AL32" s="127" t="str">
        <f t="shared" si="3"/>
        <v/>
      </c>
      <c r="AM32" s="95" t="str">
        <f t="shared" si="1"/>
        <v/>
      </c>
      <c r="AQ32" s="95" t="str">
        <f t="shared" si="4"/>
        <v/>
      </c>
    </row>
    <row r="33" spans="2:43" x14ac:dyDescent="0.2">
      <c r="B33" s="106">
        <v>27</v>
      </c>
      <c r="C33" s="123"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124" t="str">
        <f>IF('Wet Incident'!$JY47="","",'Wet Incident'!$JY47)</f>
        <v/>
      </c>
      <c r="G33" s="124" t="str">
        <f>IF('Wet Incident'!$JY47="","",'Wet Incident'!$JZ47)</f>
        <v/>
      </c>
      <c r="H33" s="124">
        <f>IF(G33="",0,(G33-F$4)*H$4+'Set UP'!$R$15)</f>
        <v>0</v>
      </c>
      <c r="I33" s="200" t="str">
        <f>IF('Wet Incident'!$JY47="","",IFERROR(F33&amp;" ( "&amp;INT(H33)&amp;" )",F33))</f>
        <v/>
      </c>
      <c r="J33" s="124" t="str">
        <f>IF('Dry Incident'!$JY47="","",'Dry Incident'!$JY47)</f>
        <v/>
      </c>
      <c r="K33" s="124" t="str">
        <f>IF('Dry Incident'!$JY47="","",'Dry Incident'!$JZ47)</f>
        <v/>
      </c>
      <c r="L33" s="124">
        <f>IF(K33="",0,(K33-J$4)*L$4+'Set UP'!$R$15)</f>
        <v>0</v>
      </c>
      <c r="M33" s="200" t="str">
        <f>IF('Dry Incident'!$JY47="","",IFERROR(J33&amp;" ( "&amp;INT(L33)&amp;" )",J33))</f>
        <v/>
      </c>
      <c r="N33" s="124" t="str">
        <f>IF('Extra Incident'!$JY47="","",'Extra Incident'!$JY47)</f>
        <v/>
      </c>
      <c r="O33" s="124" t="str">
        <f>IF('Extra Incident'!$JY47="","",'Extra Incident'!$JZ47)</f>
        <v/>
      </c>
      <c r="P33" s="124">
        <f>IF(O33="",0,(O33-N$4)*P$4+'Set UP'!$R$15)</f>
        <v>0</v>
      </c>
      <c r="Q33" s="200" t="str">
        <f>IF('Extra Incident'!$JY47="","",IFERROR(N33&amp;" ( "&amp;INT(O33)&amp;" )",N33))</f>
        <v/>
      </c>
      <c r="R33" s="124" t="str">
        <f>IF(RopeThrow!$AJ33="","",RopeThrow!$AJ33)</f>
        <v/>
      </c>
      <c r="S33" s="124" t="str">
        <f>IF(RopeThrow!$AJ33="","",RopeThrow!$AO33)</f>
        <v/>
      </c>
      <c r="T33" s="124">
        <f>IF(S33="",0,(S33-R$4)*T$4+'Set UP'!$R$15)</f>
        <v>0</v>
      </c>
      <c r="U33" s="200" t="str">
        <f>IF(RopeThrow!$AJ33="","",IFERROR(R33&amp;" ( "&amp;INT(T33)&amp;" )",R33))</f>
        <v/>
      </c>
      <c r="V33" s="124" t="str">
        <f>IF('Swim&amp;Tow'!$AJ33="","",'Swim&amp;Tow'!$AJ33)</f>
        <v/>
      </c>
      <c r="W33" s="124" t="str">
        <f>IF('Swim&amp;Tow'!$AJ33="","",'Swim&amp;Tow'!$AK33)</f>
        <v/>
      </c>
      <c r="X33" s="124">
        <f>IF(W33="",0,(W33-V$4)*X$4+'Set UP'!$R$15)</f>
        <v>0</v>
      </c>
      <c r="Y33" s="200" t="str">
        <f>IF('Swim&amp;Tow'!$AJ33="","",IFERROR(V33&amp;" ( "&amp;INT(X33)&amp;" )",V33))</f>
        <v/>
      </c>
      <c r="Z33" s="124" t="str">
        <f>IF(Medley!AC33="","",Medley!$AC33)</f>
        <v/>
      </c>
      <c r="AA33" s="124" t="str">
        <f>IF(Medley!AC33="","",Medley!$AD33)</f>
        <v/>
      </c>
      <c r="AB33" s="124">
        <f>IF(AA33="",0,(AA33-Z$4)*AB$4+'Set UP'!$R$15)</f>
        <v>0</v>
      </c>
      <c r="AC33" s="200" t="str">
        <f>IF(Medley!$AC33="","",IFERROR(Z33&amp;" ( "&amp;INT(AB33)&amp;" )",Z33))</f>
        <v/>
      </c>
      <c r="AD33" s="124" t="str">
        <f>IF('Manikin Carry'!AC33="","",'Manikin Carry'!$AC33)</f>
        <v/>
      </c>
      <c r="AE33" s="124" t="str">
        <f>IF('Manikin Carry'!AC33="","",'Manikin Carry'!$AD33)</f>
        <v/>
      </c>
      <c r="AF33" s="124">
        <f>IF(AE33="",0,(AE33-AD$4)*AF$4+'Set UP'!$R$15)</f>
        <v>0</v>
      </c>
      <c r="AG33" s="200" t="str">
        <f>IF('Manikin Carry'!$AC33="","",IFERROR(AD33&amp;" ( "&amp;INT(AF33)&amp;" )",AD33))</f>
        <v/>
      </c>
      <c r="AH33" s="124" t="str">
        <f>IF(Obstacle!AC33="","",Obstacle!$AC33)</f>
        <v/>
      </c>
      <c r="AI33" s="124" t="str">
        <f>IF(Obstacle!AC33="","",Obstacle!$AD33)</f>
        <v/>
      </c>
      <c r="AJ33" s="124">
        <f>IF(AI33="",0,(AI33-AH$4)*AJ$4+'Set UP'!$R$15)</f>
        <v>0</v>
      </c>
      <c r="AK33" s="200" t="str">
        <f>IF(Obstacle!$AC33="","",IFERROR(AH33&amp;" ( "&amp;INT(AJ33)&amp;" )",AH33))</f>
        <v/>
      </c>
      <c r="AL33" s="127" t="str">
        <f t="shared" si="3"/>
        <v/>
      </c>
      <c r="AM33" s="95" t="str">
        <f t="shared" si="1"/>
        <v/>
      </c>
      <c r="AQ33" s="95" t="str">
        <f t="shared" si="4"/>
        <v/>
      </c>
    </row>
    <row r="34" spans="2:43" x14ac:dyDescent="0.2">
      <c r="B34" s="106">
        <v>28</v>
      </c>
      <c r="C34" s="123"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124" t="str">
        <f>IF('Wet Incident'!$JY48="","",'Wet Incident'!$JY48)</f>
        <v/>
      </c>
      <c r="G34" s="124" t="str">
        <f>IF('Wet Incident'!$JY48="","",'Wet Incident'!$JZ48)</f>
        <v/>
      </c>
      <c r="H34" s="124">
        <f>IF(G34="",0,(G34-F$4)*H$4+'Set UP'!$R$15)</f>
        <v>0</v>
      </c>
      <c r="I34" s="200" t="str">
        <f>IF('Wet Incident'!$JY48="","",IFERROR(F34&amp;" ( "&amp;INT(H34)&amp;" )",F34))</f>
        <v/>
      </c>
      <c r="J34" s="124" t="str">
        <f>IF('Dry Incident'!$JY48="","",'Dry Incident'!$JY48)</f>
        <v/>
      </c>
      <c r="K34" s="124" t="str">
        <f>IF('Dry Incident'!$JY48="","",'Dry Incident'!$JZ48)</f>
        <v/>
      </c>
      <c r="L34" s="124">
        <f>IF(K34="",0,(K34-J$4)*L$4+'Set UP'!$R$15)</f>
        <v>0</v>
      </c>
      <c r="M34" s="200" t="str">
        <f>IF('Dry Incident'!$JY48="","",IFERROR(J34&amp;" ( "&amp;INT(L34)&amp;" )",J34))</f>
        <v/>
      </c>
      <c r="N34" s="124" t="str">
        <f>IF('Extra Incident'!$JY48="","",'Extra Incident'!$JY48)</f>
        <v/>
      </c>
      <c r="O34" s="124" t="str">
        <f>IF('Extra Incident'!$JY48="","",'Extra Incident'!$JZ48)</f>
        <v/>
      </c>
      <c r="P34" s="124">
        <f>IF(O34="",0,(O34-N$4)*P$4+'Set UP'!$R$15)</f>
        <v>0</v>
      </c>
      <c r="Q34" s="200" t="str">
        <f>IF('Extra Incident'!$JY48="","",IFERROR(N34&amp;" ( "&amp;INT(O34)&amp;" )",N34))</f>
        <v/>
      </c>
      <c r="R34" s="124" t="str">
        <f>IF(RopeThrow!$AJ34="","",RopeThrow!$AJ34)</f>
        <v/>
      </c>
      <c r="S34" s="124" t="str">
        <f>IF(RopeThrow!$AJ34="","",RopeThrow!$AO34)</f>
        <v/>
      </c>
      <c r="T34" s="124">
        <f>IF(S34="",0,(S34-R$4)*T$4+'Set UP'!$R$15)</f>
        <v>0</v>
      </c>
      <c r="U34" s="200" t="str">
        <f>IF(RopeThrow!$AJ34="","",IFERROR(R34&amp;" ( "&amp;INT(T34)&amp;" )",R34))</f>
        <v/>
      </c>
      <c r="V34" s="124" t="str">
        <f>IF('Swim&amp;Tow'!$AJ34="","",'Swim&amp;Tow'!$AJ34)</f>
        <v/>
      </c>
      <c r="W34" s="124" t="str">
        <f>IF('Swim&amp;Tow'!$AJ34="","",'Swim&amp;Tow'!$AK34)</f>
        <v/>
      </c>
      <c r="X34" s="124">
        <f>IF(W34="",0,(W34-V$4)*X$4+'Set UP'!$R$15)</f>
        <v>0</v>
      </c>
      <c r="Y34" s="200" t="str">
        <f>IF('Swim&amp;Tow'!$AJ34="","",IFERROR(V34&amp;" ( "&amp;INT(X34)&amp;" )",V34))</f>
        <v/>
      </c>
      <c r="Z34" s="124" t="str">
        <f>IF(Medley!AC34="","",Medley!$AC34)</f>
        <v/>
      </c>
      <c r="AA34" s="124" t="str">
        <f>IF(Medley!AC34="","",Medley!$AD34)</f>
        <v/>
      </c>
      <c r="AB34" s="124">
        <f>IF(AA34="",0,(AA34-Z$4)*AB$4+'Set UP'!$R$15)</f>
        <v>0</v>
      </c>
      <c r="AC34" s="200" t="str">
        <f>IF(Medley!$AC34="","",IFERROR(Z34&amp;" ( "&amp;INT(AB34)&amp;" )",Z34))</f>
        <v/>
      </c>
      <c r="AD34" s="124" t="str">
        <f>IF('Manikin Carry'!AC34="","",'Manikin Carry'!$AC34)</f>
        <v/>
      </c>
      <c r="AE34" s="124" t="str">
        <f>IF('Manikin Carry'!AC34="","",'Manikin Carry'!$AD34)</f>
        <v/>
      </c>
      <c r="AF34" s="124">
        <f>IF(AE34="",0,(AE34-AD$4)*AF$4+'Set UP'!$R$15)</f>
        <v>0</v>
      </c>
      <c r="AG34" s="200" t="str">
        <f>IF('Manikin Carry'!$AC34="","",IFERROR(AD34&amp;" ( "&amp;INT(AF34)&amp;" )",AD34))</f>
        <v/>
      </c>
      <c r="AH34" s="124" t="str">
        <f>IF(Obstacle!AC34="","",Obstacle!$AC34)</f>
        <v/>
      </c>
      <c r="AI34" s="124" t="str">
        <f>IF(Obstacle!AC34="","",Obstacle!$AD34)</f>
        <v/>
      </c>
      <c r="AJ34" s="124">
        <f>IF(AI34="",0,(AI34-AH$4)*AJ$4+'Set UP'!$R$15)</f>
        <v>0</v>
      </c>
      <c r="AK34" s="200" t="str">
        <f>IF(Obstacle!$AC34="","",IFERROR(AH34&amp;" ( "&amp;INT(AJ34)&amp;" )",AH34))</f>
        <v/>
      </c>
      <c r="AL34" s="127" t="str">
        <f t="shared" si="3"/>
        <v/>
      </c>
      <c r="AM34" s="95" t="str">
        <f t="shared" si="1"/>
        <v/>
      </c>
      <c r="AQ34" s="95" t="str">
        <f t="shared" si="4"/>
        <v/>
      </c>
    </row>
    <row r="35" spans="2:43" x14ac:dyDescent="0.2">
      <c r="B35" s="106">
        <v>29</v>
      </c>
      <c r="C35" s="123"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124" t="str">
        <f>IF('Wet Incident'!$JY49="","",'Wet Incident'!$JY49)</f>
        <v/>
      </c>
      <c r="G35" s="124" t="str">
        <f>IF('Wet Incident'!$JY49="","",'Wet Incident'!$JZ49)</f>
        <v/>
      </c>
      <c r="H35" s="124">
        <f>IF(G35="",0,(G35-F$4)*H$4+'Set UP'!$R$15)</f>
        <v>0</v>
      </c>
      <c r="I35" s="200" t="str">
        <f>IF('Wet Incident'!$JY49="","",IFERROR(F35&amp;" ( "&amp;INT(H35)&amp;" )",F35))</f>
        <v/>
      </c>
      <c r="J35" s="124" t="str">
        <f>IF('Dry Incident'!$JY49="","",'Dry Incident'!$JY49)</f>
        <v/>
      </c>
      <c r="K35" s="124" t="str">
        <f>IF('Dry Incident'!$JY49="","",'Dry Incident'!$JZ49)</f>
        <v/>
      </c>
      <c r="L35" s="124">
        <f>IF(K35="",0,(K35-J$4)*L$4+'Set UP'!$R$15)</f>
        <v>0</v>
      </c>
      <c r="M35" s="200" t="str">
        <f>IF('Dry Incident'!$JY49="","",IFERROR(J35&amp;" ( "&amp;INT(L35)&amp;" )",J35))</f>
        <v/>
      </c>
      <c r="N35" s="124" t="str">
        <f>IF('Extra Incident'!$JY49="","",'Extra Incident'!$JY49)</f>
        <v/>
      </c>
      <c r="O35" s="124" t="str">
        <f>IF('Extra Incident'!$JY49="","",'Extra Incident'!$JZ49)</f>
        <v/>
      </c>
      <c r="P35" s="124">
        <f>IF(O35="",0,(O35-N$4)*P$4+'Set UP'!$R$15)</f>
        <v>0</v>
      </c>
      <c r="Q35" s="200" t="str">
        <f>IF('Extra Incident'!$JY49="","",IFERROR(N35&amp;" ( "&amp;INT(O35)&amp;" )",N35))</f>
        <v/>
      </c>
      <c r="R35" s="124" t="str">
        <f>IF(RopeThrow!$AJ35="","",RopeThrow!$AJ35)</f>
        <v/>
      </c>
      <c r="S35" s="124" t="str">
        <f>IF(RopeThrow!$AJ35="","",RopeThrow!$AO35)</f>
        <v/>
      </c>
      <c r="T35" s="124">
        <f>IF(S35="",0,(S35-R$4)*T$4+'Set UP'!$R$15)</f>
        <v>0</v>
      </c>
      <c r="U35" s="200" t="str">
        <f>IF(RopeThrow!$AJ35="","",IFERROR(R35&amp;" ( "&amp;INT(T35)&amp;" )",R35))</f>
        <v/>
      </c>
      <c r="V35" s="124" t="str">
        <f>IF('Swim&amp;Tow'!$AJ35="","",'Swim&amp;Tow'!$AJ35)</f>
        <v/>
      </c>
      <c r="W35" s="124" t="str">
        <f>IF('Swim&amp;Tow'!$AJ35="","",'Swim&amp;Tow'!$AK35)</f>
        <v/>
      </c>
      <c r="X35" s="124">
        <f>IF(W35="",0,(W35-V$4)*X$4+'Set UP'!$R$15)</f>
        <v>0</v>
      </c>
      <c r="Y35" s="200" t="str">
        <f>IF('Swim&amp;Tow'!$AJ35="","",IFERROR(V35&amp;" ( "&amp;INT(X35)&amp;" )",V35))</f>
        <v/>
      </c>
      <c r="Z35" s="124" t="str">
        <f>IF(Medley!AC35="","",Medley!$AC35)</f>
        <v/>
      </c>
      <c r="AA35" s="124" t="str">
        <f>IF(Medley!AC35="","",Medley!$AD35)</f>
        <v/>
      </c>
      <c r="AB35" s="124">
        <f>IF(AA35="",0,(AA35-Z$4)*AB$4+'Set UP'!$R$15)</f>
        <v>0</v>
      </c>
      <c r="AC35" s="200" t="str">
        <f>IF(Medley!$AC35="","",IFERROR(Z35&amp;" ( "&amp;INT(AB35)&amp;" )",Z35))</f>
        <v/>
      </c>
      <c r="AD35" s="124" t="str">
        <f>IF('Manikin Carry'!AC35="","",'Manikin Carry'!$AC35)</f>
        <v/>
      </c>
      <c r="AE35" s="124" t="str">
        <f>IF('Manikin Carry'!AC35="","",'Manikin Carry'!$AD35)</f>
        <v/>
      </c>
      <c r="AF35" s="124">
        <f>IF(AE35="",0,(AE35-AD$4)*AF$4+'Set UP'!$R$15)</f>
        <v>0</v>
      </c>
      <c r="AG35" s="200" t="str">
        <f>IF('Manikin Carry'!$AC35="","",IFERROR(AD35&amp;" ( "&amp;INT(AF35)&amp;" )",AD35))</f>
        <v/>
      </c>
      <c r="AH35" s="124" t="str">
        <f>IF(Obstacle!AC35="","",Obstacle!$AC35)</f>
        <v/>
      </c>
      <c r="AI35" s="124" t="str">
        <f>IF(Obstacle!AC35="","",Obstacle!$AD35)</f>
        <v/>
      </c>
      <c r="AJ35" s="124">
        <f>IF(AI35="",0,(AI35-AH$4)*AJ$4+'Set UP'!$R$15)</f>
        <v>0</v>
      </c>
      <c r="AK35" s="200" t="str">
        <f>IF(Obstacle!$AC35="","",IFERROR(AH35&amp;" ( "&amp;INT(AJ35)&amp;" )",AH35))</f>
        <v/>
      </c>
      <c r="AL35" s="127" t="str">
        <f t="shared" si="3"/>
        <v/>
      </c>
      <c r="AM35" s="95" t="str">
        <f t="shared" si="1"/>
        <v/>
      </c>
      <c r="AQ35" s="95" t="str">
        <f t="shared" si="4"/>
        <v/>
      </c>
    </row>
    <row r="36" spans="2:43" x14ac:dyDescent="0.2">
      <c r="B36" s="106">
        <v>30</v>
      </c>
      <c r="C36" s="123"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124" t="str">
        <f>IF('Wet Incident'!$JY50="","",'Wet Incident'!$JY50)</f>
        <v/>
      </c>
      <c r="G36" s="124" t="str">
        <f>IF('Wet Incident'!$JY50="","",'Wet Incident'!$JZ50)</f>
        <v/>
      </c>
      <c r="H36" s="124">
        <f>IF(G36="",0,(G36-F$4)*H$4+'Set UP'!$R$15)</f>
        <v>0</v>
      </c>
      <c r="I36" s="200" t="str">
        <f>IF('Wet Incident'!$JY50="","",IFERROR(F36&amp;" ( "&amp;INT(H36)&amp;" )",F36))</f>
        <v/>
      </c>
      <c r="J36" s="124" t="str">
        <f>IF('Dry Incident'!$JY50="","",'Dry Incident'!$JY50)</f>
        <v/>
      </c>
      <c r="K36" s="124" t="str">
        <f>IF('Dry Incident'!$JY50="","",'Dry Incident'!$JZ50)</f>
        <v/>
      </c>
      <c r="L36" s="124">
        <f>IF(K36="",0,(K36-J$4)*L$4+'Set UP'!$R$15)</f>
        <v>0</v>
      </c>
      <c r="M36" s="200" t="str">
        <f>IF('Dry Incident'!$JY50="","",IFERROR(J36&amp;" ( "&amp;INT(L36)&amp;" )",J36))</f>
        <v/>
      </c>
      <c r="N36" s="124" t="str">
        <f>IF('Extra Incident'!$JY50="","",'Extra Incident'!$JY50)</f>
        <v/>
      </c>
      <c r="O36" s="124" t="str">
        <f>IF('Extra Incident'!$JY50="","",'Extra Incident'!$JZ50)</f>
        <v/>
      </c>
      <c r="P36" s="124">
        <f>IF(O36="",0,(O36-N$4)*P$4+'Set UP'!$R$15)</f>
        <v>0</v>
      </c>
      <c r="Q36" s="200" t="str">
        <f>IF('Extra Incident'!$JY50="","",IFERROR(N36&amp;" ( "&amp;INT(O36)&amp;" )",N36))</f>
        <v/>
      </c>
      <c r="R36" s="124" t="str">
        <f>IF(RopeThrow!$AJ36="","",RopeThrow!$AJ36)</f>
        <v/>
      </c>
      <c r="S36" s="124" t="str">
        <f>IF(RopeThrow!$AJ36="","",RopeThrow!$AO36)</f>
        <v/>
      </c>
      <c r="T36" s="124">
        <f>IF(S36="",0,(S36-R$4)*T$4+'Set UP'!$R$15)</f>
        <v>0</v>
      </c>
      <c r="U36" s="200" t="str">
        <f>IF(RopeThrow!$AJ36="","",IFERROR(R36&amp;" ( "&amp;INT(T36)&amp;" )",R36))</f>
        <v/>
      </c>
      <c r="V36" s="124" t="str">
        <f>IF('Swim&amp;Tow'!$AJ36="","",'Swim&amp;Tow'!$AJ36)</f>
        <v/>
      </c>
      <c r="W36" s="124" t="str">
        <f>IF('Swim&amp;Tow'!$AJ36="","",'Swim&amp;Tow'!$AK36)</f>
        <v/>
      </c>
      <c r="X36" s="124">
        <f>IF(W36="",0,(W36-V$4)*X$4+'Set UP'!$R$15)</f>
        <v>0</v>
      </c>
      <c r="Y36" s="200" t="str">
        <f>IF('Swim&amp;Tow'!$AJ36="","",IFERROR(V36&amp;" ( "&amp;INT(X36)&amp;" )",V36))</f>
        <v/>
      </c>
      <c r="Z36" s="124" t="str">
        <f>IF(Medley!AC36="","",Medley!$AC36)</f>
        <v/>
      </c>
      <c r="AA36" s="124" t="str">
        <f>IF(Medley!AC36="","",Medley!$AD36)</f>
        <v/>
      </c>
      <c r="AB36" s="124">
        <f>IF(AA36="",0,(AA36-Z$4)*AB$4+'Set UP'!$R$15)</f>
        <v>0</v>
      </c>
      <c r="AC36" s="200" t="str">
        <f>IF(Medley!$AC36="","",IFERROR(Z36&amp;" ( "&amp;INT(AB36)&amp;" )",Z36))</f>
        <v/>
      </c>
      <c r="AD36" s="124" t="str">
        <f>IF('Manikin Carry'!AC36="","",'Manikin Carry'!$AC36)</f>
        <v/>
      </c>
      <c r="AE36" s="124" t="str">
        <f>IF('Manikin Carry'!AC36="","",'Manikin Carry'!$AD36)</f>
        <v/>
      </c>
      <c r="AF36" s="124">
        <f>IF(AE36="",0,(AE36-AD$4)*AF$4+'Set UP'!$R$15)</f>
        <v>0</v>
      </c>
      <c r="AG36" s="200" t="str">
        <f>IF('Manikin Carry'!$AC36="","",IFERROR(AD36&amp;" ( "&amp;INT(AF36)&amp;" )",AD36))</f>
        <v/>
      </c>
      <c r="AH36" s="124" t="str">
        <f>IF(Obstacle!AC36="","",Obstacle!$AC36)</f>
        <v/>
      </c>
      <c r="AI36" s="124" t="str">
        <f>IF(Obstacle!AC36="","",Obstacle!$AD36)</f>
        <v/>
      </c>
      <c r="AJ36" s="124">
        <f>IF(AI36="",0,(AI36-AH$4)*AJ$4+'Set UP'!$R$15)</f>
        <v>0</v>
      </c>
      <c r="AK36" s="200" t="str">
        <f>IF(Obstacle!$AC36="","",IFERROR(AH36&amp;" ( "&amp;INT(AJ36)&amp;" )",AH36))</f>
        <v/>
      </c>
      <c r="AL36" s="127" t="str">
        <f t="shared" si="3"/>
        <v/>
      </c>
      <c r="AM36" s="95" t="str">
        <f t="shared" si="1"/>
        <v/>
      </c>
      <c r="AQ36" s="95" t="str">
        <f t="shared" si="4"/>
        <v/>
      </c>
    </row>
    <row r="37" spans="2:43" x14ac:dyDescent="0.2">
      <c r="B37" s="106">
        <v>31</v>
      </c>
      <c r="C37" s="123"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124" t="str">
        <f>IF('Wet Incident'!$JY51="","",'Wet Incident'!$JY51)</f>
        <v/>
      </c>
      <c r="G37" s="124" t="str">
        <f>IF('Wet Incident'!$JY51="","",'Wet Incident'!$JZ51)</f>
        <v/>
      </c>
      <c r="H37" s="124">
        <f>IF(G37="",0,(G37-F$4)*H$4+'Set UP'!$R$15)</f>
        <v>0</v>
      </c>
      <c r="I37" s="200" t="str">
        <f>IF('Wet Incident'!$JY51="","",IFERROR(F37&amp;" ( "&amp;INT(H37)&amp;" )",F37))</f>
        <v/>
      </c>
      <c r="J37" s="124" t="str">
        <f>IF('Dry Incident'!$JY51="","",'Dry Incident'!$JY51)</f>
        <v/>
      </c>
      <c r="K37" s="124" t="str">
        <f>IF('Dry Incident'!$JY51="","",'Dry Incident'!$JZ51)</f>
        <v/>
      </c>
      <c r="L37" s="124">
        <f>IF(K37="",0,(K37-J$4)*L$4+'Set UP'!$R$15)</f>
        <v>0</v>
      </c>
      <c r="M37" s="200" t="str">
        <f>IF('Dry Incident'!$JY51="","",IFERROR(J37&amp;" ( "&amp;INT(L37)&amp;" )",J37))</f>
        <v/>
      </c>
      <c r="N37" s="124" t="str">
        <f>IF('Extra Incident'!$JY51="","",'Extra Incident'!$JY51)</f>
        <v/>
      </c>
      <c r="O37" s="124" t="str">
        <f>IF('Extra Incident'!$JY51="","",'Extra Incident'!$JZ51)</f>
        <v/>
      </c>
      <c r="P37" s="124">
        <f>IF(O37="",0,(O37-N$4)*P$4+'Set UP'!$R$15)</f>
        <v>0</v>
      </c>
      <c r="Q37" s="200" t="str">
        <f>IF('Extra Incident'!$JY51="","",IFERROR(N37&amp;" ( "&amp;INT(O37)&amp;" )",N37))</f>
        <v/>
      </c>
      <c r="R37" s="124" t="str">
        <f>IF(RopeThrow!$AJ37="","",RopeThrow!$AJ37)</f>
        <v/>
      </c>
      <c r="S37" s="124" t="str">
        <f>IF(RopeThrow!$AJ37="","",RopeThrow!$AO37)</f>
        <v/>
      </c>
      <c r="T37" s="124">
        <f>IF(S37="",0,(S37-R$4)*T$4+'Set UP'!$R$15)</f>
        <v>0</v>
      </c>
      <c r="U37" s="200" t="str">
        <f>IF(RopeThrow!$AJ37="","",IFERROR(R37&amp;" ( "&amp;INT(T37)&amp;" )",R37))</f>
        <v/>
      </c>
      <c r="V37" s="124" t="str">
        <f>IF('Swim&amp;Tow'!$AJ37="","",'Swim&amp;Tow'!$AJ37)</f>
        <v/>
      </c>
      <c r="W37" s="124" t="str">
        <f>IF('Swim&amp;Tow'!$AJ37="","",'Swim&amp;Tow'!$AK37)</f>
        <v/>
      </c>
      <c r="X37" s="124">
        <f>IF(W37="",0,(W37-V$4)*X$4+'Set UP'!$R$15)</f>
        <v>0</v>
      </c>
      <c r="Y37" s="200" t="str">
        <f>IF('Swim&amp;Tow'!$AJ37="","",IFERROR(V37&amp;" ( "&amp;INT(X37)&amp;" )",V37))</f>
        <v/>
      </c>
      <c r="Z37" s="124" t="str">
        <f>IF(Medley!AC37="","",Medley!$AC37)</f>
        <v/>
      </c>
      <c r="AA37" s="124" t="str">
        <f>IF(Medley!AC37="","",Medley!$AD37)</f>
        <v/>
      </c>
      <c r="AB37" s="124">
        <f>IF(AA37="",0,(AA37-Z$4)*AB$4+'Set UP'!$R$15)</f>
        <v>0</v>
      </c>
      <c r="AC37" s="200" t="str">
        <f>IF(Medley!$AC37="","",IFERROR(Z37&amp;" ( "&amp;INT(AB37)&amp;" )",Z37))</f>
        <v/>
      </c>
      <c r="AD37" s="124" t="str">
        <f>IF('Manikin Carry'!AC37="","",'Manikin Carry'!$AC37)</f>
        <v/>
      </c>
      <c r="AE37" s="124" t="str">
        <f>IF('Manikin Carry'!AC37="","",'Manikin Carry'!$AD37)</f>
        <v/>
      </c>
      <c r="AF37" s="124">
        <f>IF(AE37="",0,(AE37-AD$4)*AF$4+'Set UP'!$R$15)</f>
        <v>0</v>
      </c>
      <c r="AG37" s="200" t="str">
        <f>IF('Manikin Carry'!$AC37="","",IFERROR(AD37&amp;" ( "&amp;INT(AF37)&amp;" )",AD37))</f>
        <v/>
      </c>
      <c r="AH37" s="124" t="str">
        <f>IF(Obstacle!AC37="","",Obstacle!$AC37)</f>
        <v/>
      </c>
      <c r="AI37" s="124" t="str">
        <f>IF(Obstacle!AC37="","",Obstacle!$AD37)</f>
        <v/>
      </c>
      <c r="AJ37" s="124">
        <f>IF(AI37="",0,(AI37-AH$4)*AJ$4+'Set UP'!$R$15)</f>
        <v>0</v>
      </c>
      <c r="AK37" s="200" t="str">
        <f>IF(Obstacle!$AC37="","",IFERROR(AH37&amp;" ( "&amp;INT(AJ37)&amp;" )",AH37))</f>
        <v/>
      </c>
      <c r="AL37" s="127" t="str">
        <f t="shared" si="3"/>
        <v/>
      </c>
      <c r="AM37" s="95" t="str">
        <f t="shared" si="1"/>
        <v/>
      </c>
      <c r="AQ37" s="95" t="str">
        <f t="shared" si="4"/>
        <v/>
      </c>
    </row>
    <row r="38" spans="2:43" x14ac:dyDescent="0.2">
      <c r="B38" s="106">
        <v>32</v>
      </c>
      <c r="C38" s="123"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124" t="str">
        <f>IF('Wet Incident'!$JY52="","",'Wet Incident'!$JY52)</f>
        <v/>
      </c>
      <c r="G38" s="124" t="str">
        <f>IF('Wet Incident'!$JY52="","",'Wet Incident'!$JZ52)</f>
        <v/>
      </c>
      <c r="H38" s="124">
        <f>IF(G38="",0,(G38-F$4)*H$4+'Set UP'!$R$15)</f>
        <v>0</v>
      </c>
      <c r="I38" s="200" t="str">
        <f>IF('Wet Incident'!$JY52="","",IFERROR(F38&amp;" ( "&amp;INT(H38)&amp;" )",F38))</f>
        <v/>
      </c>
      <c r="J38" s="124" t="str">
        <f>IF('Dry Incident'!$JY52="","",'Dry Incident'!$JY52)</f>
        <v/>
      </c>
      <c r="K38" s="124" t="str">
        <f>IF('Dry Incident'!$JY52="","",'Dry Incident'!$JZ52)</f>
        <v/>
      </c>
      <c r="L38" s="124">
        <f>IF(K38="",0,(K38-J$4)*L$4+'Set UP'!$R$15)</f>
        <v>0</v>
      </c>
      <c r="M38" s="200" t="str">
        <f>IF('Dry Incident'!$JY52="","",IFERROR(J38&amp;" ( "&amp;INT(L38)&amp;" )",J38))</f>
        <v/>
      </c>
      <c r="N38" s="124" t="str">
        <f>IF('Extra Incident'!$JY52="","",'Extra Incident'!$JY52)</f>
        <v/>
      </c>
      <c r="O38" s="124" t="str">
        <f>IF('Extra Incident'!$JY52="","",'Extra Incident'!$JZ52)</f>
        <v/>
      </c>
      <c r="P38" s="124">
        <f>IF(O38="",0,(O38-N$4)*P$4+'Set UP'!$R$15)</f>
        <v>0</v>
      </c>
      <c r="Q38" s="200" t="str">
        <f>IF('Extra Incident'!$JY52="","",IFERROR(N38&amp;" ( "&amp;INT(O38)&amp;" )",N38))</f>
        <v/>
      </c>
      <c r="R38" s="124" t="str">
        <f>IF(RopeThrow!$AJ38="","",RopeThrow!$AJ38)</f>
        <v/>
      </c>
      <c r="S38" s="124" t="str">
        <f>IF(RopeThrow!$AJ38="","",RopeThrow!$AO38)</f>
        <v/>
      </c>
      <c r="T38" s="124">
        <f>IF(S38="",0,(S38-R$4)*T$4+'Set UP'!$R$15)</f>
        <v>0</v>
      </c>
      <c r="U38" s="200" t="str">
        <f>IF(RopeThrow!$AJ38="","",IFERROR(R38&amp;" ( "&amp;INT(T38)&amp;" )",R38))</f>
        <v/>
      </c>
      <c r="V38" s="124" t="str">
        <f>IF('Swim&amp;Tow'!$AJ38="","",'Swim&amp;Tow'!$AJ38)</f>
        <v/>
      </c>
      <c r="W38" s="124" t="str">
        <f>IF('Swim&amp;Tow'!$AJ38="","",'Swim&amp;Tow'!$AK38)</f>
        <v/>
      </c>
      <c r="X38" s="124">
        <f>IF(W38="",0,(W38-V$4)*X$4+'Set UP'!$R$15)</f>
        <v>0</v>
      </c>
      <c r="Y38" s="200" t="str">
        <f>IF('Swim&amp;Tow'!$AJ38="","",IFERROR(V38&amp;" ( "&amp;INT(X38)&amp;" )",V38))</f>
        <v/>
      </c>
      <c r="Z38" s="124" t="str">
        <f>IF(Medley!AC38="","",Medley!$AC38)</f>
        <v/>
      </c>
      <c r="AA38" s="124" t="str">
        <f>IF(Medley!AC38="","",Medley!$AD38)</f>
        <v/>
      </c>
      <c r="AB38" s="124">
        <f>IF(AA38="",0,(AA38-Z$4)*AB$4+'Set UP'!$R$15)</f>
        <v>0</v>
      </c>
      <c r="AC38" s="200" t="str">
        <f>IF(Medley!$AC38="","",IFERROR(Z38&amp;" ( "&amp;INT(AB38)&amp;" )",Z38))</f>
        <v/>
      </c>
      <c r="AD38" s="124" t="str">
        <f>IF('Manikin Carry'!AC38="","",'Manikin Carry'!$AC38)</f>
        <v/>
      </c>
      <c r="AE38" s="124" t="str">
        <f>IF('Manikin Carry'!AC38="","",'Manikin Carry'!$AD38)</f>
        <v/>
      </c>
      <c r="AF38" s="124">
        <f>IF(AE38="",0,(AE38-AD$4)*AF$4+'Set UP'!$R$15)</f>
        <v>0</v>
      </c>
      <c r="AG38" s="200" t="str">
        <f>IF('Manikin Carry'!$AC38="","",IFERROR(AD38&amp;" ( "&amp;INT(AF38)&amp;" )",AD38))</f>
        <v/>
      </c>
      <c r="AH38" s="124" t="str">
        <f>IF(Obstacle!AC38="","",Obstacle!$AC38)</f>
        <v/>
      </c>
      <c r="AI38" s="124" t="str">
        <f>IF(Obstacle!AC38="","",Obstacle!$AD38)</f>
        <v/>
      </c>
      <c r="AJ38" s="124">
        <f>IF(AI38="",0,(AI38-AH$4)*AJ$4+'Set UP'!$R$15)</f>
        <v>0</v>
      </c>
      <c r="AK38" s="200" t="str">
        <f>IF(Obstacle!$AC38="","",IFERROR(AH38&amp;" ( "&amp;INT(AJ38)&amp;" )",AH38))</f>
        <v/>
      </c>
      <c r="AL38" s="127" t="str">
        <f t="shared" si="3"/>
        <v/>
      </c>
      <c r="AM38" s="95" t="str">
        <f t="shared" si="1"/>
        <v/>
      </c>
      <c r="AQ38" s="95" t="str">
        <f t="shared" si="4"/>
        <v/>
      </c>
    </row>
    <row r="39" spans="2:43" x14ac:dyDescent="0.2">
      <c r="B39" s="106">
        <v>33</v>
      </c>
      <c r="C39" s="123"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124" t="str">
        <f>IF('Wet Incident'!$JY53="","",'Wet Incident'!$JY53)</f>
        <v/>
      </c>
      <c r="G39" s="124" t="str">
        <f>IF('Wet Incident'!$JY53="","",'Wet Incident'!$JZ53)</f>
        <v/>
      </c>
      <c r="H39" s="124">
        <f>IF(G39="",0,(G39-F$4)*H$4+'Set UP'!$R$15)</f>
        <v>0</v>
      </c>
      <c r="I39" s="200" t="str">
        <f>IF('Wet Incident'!$JY53="","",IFERROR(F39&amp;" ( "&amp;INT(H39)&amp;" )",F39))</f>
        <v/>
      </c>
      <c r="J39" s="124" t="str">
        <f>IF('Dry Incident'!$JY53="","",'Dry Incident'!$JY53)</f>
        <v/>
      </c>
      <c r="K39" s="124" t="str">
        <f>IF('Dry Incident'!$JY53="","",'Dry Incident'!$JZ53)</f>
        <v/>
      </c>
      <c r="L39" s="124">
        <f>IF(K39="",0,(K39-J$4)*L$4+'Set UP'!$R$15)</f>
        <v>0</v>
      </c>
      <c r="M39" s="200" t="str">
        <f>IF('Dry Incident'!$JY53="","",IFERROR(J39&amp;" ( "&amp;INT(L39)&amp;" )",J39))</f>
        <v/>
      </c>
      <c r="N39" s="124" t="str">
        <f>IF('Extra Incident'!$JY53="","",'Extra Incident'!$JY53)</f>
        <v/>
      </c>
      <c r="O39" s="124" t="str">
        <f>IF('Extra Incident'!$JY53="","",'Extra Incident'!$JZ53)</f>
        <v/>
      </c>
      <c r="P39" s="124">
        <f>IF(O39="",0,(O39-N$4)*P$4+'Set UP'!$R$15)</f>
        <v>0</v>
      </c>
      <c r="Q39" s="200" t="str">
        <f>IF('Extra Incident'!$JY53="","",IFERROR(N39&amp;" ( "&amp;INT(O39)&amp;" )",N39))</f>
        <v/>
      </c>
      <c r="R39" s="124" t="str">
        <f>IF(RopeThrow!$AJ39="","",RopeThrow!$AJ39)</f>
        <v/>
      </c>
      <c r="S39" s="124" t="str">
        <f>IF(RopeThrow!$AJ39="","",RopeThrow!$AO39)</f>
        <v/>
      </c>
      <c r="T39" s="124">
        <f>IF(S39="",0,(S39-R$4)*T$4+'Set UP'!$R$15)</f>
        <v>0</v>
      </c>
      <c r="U39" s="200" t="str">
        <f>IF(RopeThrow!$AJ39="","",IFERROR(R39&amp;" ( "&amp;INT(T39)&amp;" )",R39))</f>
        <v/>
      </c>
      <c r="V39" s="124" t="str">
        <f>IF('Swim&amp;Tow'!$AJ39="","",'Swim&amp;Tow'!$AJ39)</f>
        <v/>
      </c>
      <c r="W39" s="124" t="str">
        <f>IF('Swim&amp;Tow'!$AJ39="","",'Swim&amp;Tow'!$AK39)</f>
        <v/>
      </c>
      <c r="X39" s="124">
        <f>IF(W39="",0,(W39-V$4)*X$4+'Set UP'!$R$15)</f>
        <v>0</v>
      </c>
      <c r="Y39" s="200" t="str">
        <f>IF('Swim&amp;Tow'!$AJ39="","",IFERROR(V39&amp;" ( "&amp;INT(X39)&amp;" )",V39))</f>
        <v/>
      </c>
      <c r="Z39" s="124" t="str">
        <f>IF(Medley!AC39="","",Medley!$AC39)</f>
        <v/>
      </c>
      <c r="AA39" s="124" t="str">
        <f>IF(Medley!AC39="","",Medley!$AD39)</f>
        <v/>
      </c>
      <c r="AB39" s="124">
        <f>IF(AA39="",0,(AA39-Z$4)*AB$4+'Set UP'!$R$15)</f>
        <v>0</v>
      </c>
      <c r="AC39" s="200" t="str">
        <f>IF(Medley!$AC39="","",IFERROR(Z39&amp;" ( "&amp;INT(AB39)&amp;" )",Z39))</f>
        <v/>
      </c>
      <c r="AD39" s="124" t="str">
        <f>IF('Manikin Carry'!AC39="","",'Manikin Carry'!$AC39)</f>
        <v/>
      </c>
      <c r="AE39" s="124" t="str">
        <f>IF('Manikin Carry'!AC39="","",'Manikin Carry'!$AD39)</f>
        <v/>
      </c>
      <c r="AF39" s="124">
        <f>IF(AE39="",0,(AE39-AD$4)*AF$4+'Set UP'!$R$15)</f>
        <v>0</v>
      </c>
      <c r="AG39" s="200" t="str">
        <f>IF('Manikin Carry'!$AC39="","",IFERROR(AD39&amp;" ( "&amp;INT(AF39)&amp;" )",AD39))</f>
        <v/>
      </c>
      <c r="AH39" s="124" t="str">
        <f>IF(Obstacle!AC39="","",Obstacle!$AC39)</f>
        <v/>
      </c>
      <c r="AI39" s="124" t="str">
        <f>IF(Obstacle!AC39="","",Obstacle!$AD39)</f>
        <v/>
      </c>
      <c r="AJ39" s="124">
        <f>IF(AI39="",0,(AI39-AH$4)*AJ$4+'Set UP'!$R$15)</f>
        <v>0</v>
      </c>
      <c r="AK39" s="200" t="str">
        <f>IF(Obstacle!$AC39="","",IFERROR(AH39&amp;" ( "&amp;INT(AJ39)&amp;" )",AH39))</f>
        <v/>
      </c>
      <c r="AL39" s="127" t="str">
        <f t="shared" si="3"/>
        <v/>
      </c>
      <c r="AM39" s="95" t="str">
        <f t="shared" si="1"/>
        <v/>
      </c>
      <c r="AQ39" s="95" t="str">
        <f t="shared" si="4"/>
        <v/>
      </c>
    </row>
    <row r="40" spans="2:43" x14ac:dyDescent="0.2">
      <c r="B40" s="106">
        <v>34</v>
      </c>
      <c r="C40" s="123"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124" t="str">
        <f>IF('Wet Incident'!$JY54="","",'Wet Incident'!$JY54)</f>
        <v/>
      </c>
      <c r="G40" s="124" t="str">
        <f>IF('Wet Incident'!$JY54="","",'Wet Incident'!$JZ54)</f>
        <v/>
      </c>
      <c r="H40" s="124">
        <f>IF(G40="",0,(G40-F$4)*H$4+'Set UP'!$R$15)</f>
        <v>0</v>
      </c>
      <c r="I40" s="200" t="str">
        <f>IF('Wet Incident'!$JY54="","",IFERROR(F40&amp;" ( "&amp;INT(H40)&amp;" )",F40))</f>
        <v/>
      </c>
      <c r="J40" s="124" t="str">
        <f>IF('Dry Incident'!$JY54="","",'Dry Incident'!$JY54)</f>
        <v/>
      </c>
      <c r="K40" s="124" t="str">
        <f>IF('Dry Incident'!$JY54="","",'Dry Incident'!$JZ54)</f>
        <v/>
      </c>
      <c r="L40" s="124">
        <f>IF(K40="",0,(K40-J$4)*L$4+'Set UP'!$R$15)</f>
        <v>0</v>
      </c>
      <c r="M40" s="200" t="str">
        <f>IF('Dry Incident'!$JY54="","",IFERROR(J40&amp;" ( "&amp;INT(L40)&amp;" )",J40))</f>
        <v/>
      </c>
      <c r="N40" s="124" t="str">
        <f>IF('Extra Incident'!$JY54="","",'Extra Incident'!$JY54)</f>
        <v/>
      </c>
      <c r="O40" s="124" t="str">
        <f>IF('Extra Incident'!$JY54="","",'Extra Incident'!$JZ54)</f>
        <v/>
      </c>
      <c r="P40" s="124">
        <f>IF(O40="",0,(O40-N$4)*P$4+'Set UP'!$R$15)</f>
        <v>0</v>
      </c>
      <c r="Q40" s="200" t="str">
        <f>IF('Extra Incident'!$JY54="","",IFERROR(N40&amp;" ( "&amp;INT(O40)&amp;" )",N40))</f>
        <v/>
      </c>
      <c r="R40" s="124" t="str">
        <f>IF(RopeThrow!$AJ40="","",RopeThrow!$AJ40)</f>
        <v/>
      </c>
      <c r="S40" s="124" t="str">
        <f>IF(RopeThrow!$AJ40="","",RopeThrow!$AO40)</f>
        <v/>
      </c>
      <c r="T40" s="124">
        <f>IF(S40="",0,(S40-R$4)*T$4+'Set UP'!$R$15)</f>
        <v>0</v>
      </c>
      <c r="U40" s="200" t="str">
        <f>IF(RopeThrow!$AJ40="","",IFERROR(R40&amp;" ( "&amp;INT(T40)&amp;" )",R40))</f>
        <v/>
      </c>
      <c r="V40" s="124" t="str">
        <f>IF('Swim&amp;Tow'!$AJ40="","",'Swim&amp;Tow'!$AJ40)</f>
        <v/>
      </c>
      <c r="W40" s="124" t="str">
        <f>IF('Swim&amp;Tow'!$AJ40="","",'Swim&amp;Tow'!$AK40)</f>
        <v/>
      </c>
      <c r="X40" s="124">
        <f>IF(W40="",0,(W40-V$4)*X$4+'Set UP'!$R$15)</f>
        <v>0</v>
      </c>
      <c r="Y40" s="200" t="str">
        <f>IF('Swim&amp;Tow'!$AJ40="","",IFERROR(V40&amp;" ( "&amp;INT(X40)&amp;" )",V40))</f>
        <v/>
      </c>
      <c r="Z40" s="124" t="str">
        <f>IF(Medley!AC40="","",Medley!$AC40)</f>
        <v/>
      </c>
      <c r="AA40" s="124" t="str">
        <f>IF(Medley!AC40="","",Medley!$AD40)</f>
        <v/>
      </c>
      <c r="AB40" s="124">
        <f>IF(AA40="",0,(AA40-Z$4)*AB$4+'Set UP'!$R$15)</f>
        <v>0</v>
      </c>
      <c r="AC40" s="200" t="str">
        <f>IF(Medley!$AC40="","",IFERROR(Z40&amp;" ( "&amp;INT(AB40)&amp;" )",Z40))</f>
        <v/>
      </c>
      <c r="AD40" s="124" t="str">
        <f>IF('Manikin Carry'!AC40="","",'Manikin Carry'!$AC40)</f>
        <v/>
      </c>
      <c r="AE40" s="124" t="str">
        <f>IF('Manikin Carry'!AC40="","",'Manikin Carry'!$AD40)</f>
        <v/>
      </c>
      <c r="AF40" s="124">
        <f>IF(AE40="",0,(AE40-AD$4)*AF$4+'Set UP'!$R$15)</f>
        <v>0</v>
      </c>
      <c r="AG40" s="200" t="str">
        <f>IF('Manikin Carry'!$AC40="","",IFERROR(AD40&amp;" ( "&amp;INT(AF40)&amp;" )",AD40))</f>
        <v/>
      </c>
      <c r="AH40" s="124" t="str">
        <f>IF(Obstacle!AC40="","",Obstacle!$AC40)</f>
        <v/>
      </c>
      <c r="AI40" s="124" t="str">
        <f>IF(Obstacle!AC40="","",Obstacle!$AD40)</f>
        <v/>
      </c>
      <c r="AJ40" s="124">
        <f>IF(AI40="",0,(AI40-AH$4)*AJ$4+'Set UP'!$R$15)</f>
        <v>0</v>
      </c>
      <c r="AK40" s="200" t="str">
        <f>IF(Obstacle!$AC40="","",IFERROR(AH40&amp;" ( "&amp;INT(AJ40)&amp;" )",AH40))</f>
        <v/>
      </c>
      <c r="AL40" s="127" t="str">
        <f t="shared" si="3"/>
        <v/>
      </c>
      <c r="AM40" s="95" t="str">
        <f t="shared" si="1"/>
        <v/>
      </c>
      <c r="AQ40" s="95" t="str">
        <f t="shared" si="4"/>
        <v/>
      </c>
    </row>
    <row r="41" spans="2:43" x14ac:dyDescent="0.2">
      <c r="B41" s="106">
        <v>35</v>
      </c>
      <c r="C41" s="123"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124" t="str">
        <f>IF('Wet Incident'!$JY55="","",'Wet Incident'!$JY55)</f>
        <v/>
      </c>
      <c r="G41" s="124" t="str">
        <f>IF('Wet Incident'!$JY55="","",'Wet Incident'!$JZ55)</f>
        <v/>
      </c>
      <c r="H41" s="124">
        <f>IF(G41="",0,(G41-F$4)*H$4+'Set UP'!$R$15)</f>
        <v>0</v>
      </c>
      <c r="I41" s="200" t="str">
        <f>IF('Wet Incident'!$JY55="","",IFERROR(F41&amp;" ( "&amp;INT(H41)&amp;" )",F41))</f>
        <v/>
      </c>
      <c r="J41" s="124" t="str">
        <f>IF('Dry Incident'!$JY55="","",'Dry Incident'!$JY55)</f>
        <v/>
      </c>
      <c r="K41" s="124" t="str">
        <f>IF('Dry Incident'!$JY55="","",'Dry Incident'!$JZ55)</f>
        <v/>
      </c>
      <c r="L41" s="124">
        <f>IF(K41="",0,(K41-J$4)*L$4+'Set UP'!$R$15)</f>
        <v>0</v>
      </c>
      <c r="M41" s="200" t="str">
        <f>IF('Dry Incident'!$JY55="","",IFERROR(J41&amp;" ( "&amp;INT(L41)&amp;" )",J41))</f>
        <v/>
      </c>
      <c r="N41" s="124" t="str">
        <f>IF('Extra Incident'!$JY55="","",'Extra Incident'!$JY55)</f>
        <v/>
      </c>
      <c r="O41" s="124" t="str">
        <f>IF('Extra Incident'!$JY55="","",'Extra Incident'!$JZ55)</f>
        <v/>
      </c>
      <c r="P41" s="124">
        <f>IF(O41="",0,(O41-N$4)*P$4+'Set UP'!$R$15)</f>
        <v>0</v>
      </c>
      <c r="Q41" s="200" t="str">
        <f>IF('Extra Incident'!$JY55="","",IFERROR(N41&amp;" ( "&amp;INT(O41)&amp;" )",N41))</f>
        <v/>
      </c>
      <c r="R41" s="124" t="str">
        <f>IF(RopeThrow!$AJ41="","",RopeThrow!$AJ41)</f>
        <v/>
      </c>
      <c r="S41" s="124" t="str">
        <f>IF(RopeThrow!$AJ41="","",RopeThrow!$AO41)</f>
        <v/>
      </c>
      <c r="T41" s="124">
        <f>IF(S41="",0,(S41-R$4)*T$4+'Set UP'!$R$15)</f>
        <v>0</v>
      </c>
      <c r="U41" s="200" t="str">
        <f>IF(RopeThrow!$AJ41="","",IFERROR(R41&amp;" ( "&amp;INT(T41)&amp;" )",R41))</f>
        <v/>
      </c>
      <c r="V41" s="124" t="str">
        <f>IF('Swim&amp;Tow'!$AJ41="","",'Swim&amp;Tow'!$AJ41)</f>
        <v/>
      </c>
      <c r="W41" s="124" t="str">
        <f>IF('Swim&amp;Tow'!$AJ41="","",'Swim&amp;Tow'!$AK41)</f>
        <v/>
      </c>
      <c r="X41" s="124">
        <f>IF(W41="",0,(W41-V$4)*X$4+'Set UP'!$R$15)</f>
        <v>0</v>
      </c>
      <c r="Y41" s="200" t="str">
        <f>IF('Swim&amp;Tow'!$AJ41="","",IFERROR(V41&amp;" ( "&amp;INT(X41)&amp;" )",V41))</f>
        <v/>
      </c>
      <c r="Z41" s="124" t="str">
        <f>IF(Medley!AC41="","",Medley!$AC41)</f>
        <v/>
      </c>
      <c r="AA41" s="124" t="str">
        <f>IF(Medley!AC41="","",Medley!$AD41)</f>
        <v/>
      </c>
      <c r="AB41" s="124">
        <f>IF(AA41="",0,(AA41-Z$4)*AB$4+'Set UP'!$R$15)</f>
        <v>0</v>
      </c>
      <c r="AC41" s="200" t="str">
        <f>IF(Medley!$AC41="","",IFERROR(Z41&amp;" ( "&amp;INT(AB41)&amp;" )",Z41))</f>
        <v/>
      </c>
      <c r="AD41" s="124" t="str">
        <f>IF('Manikin Carry'!AC41="","",'Manikin Carry'!$AC41)</f>
        <v/>
      </c>
      <c r="AE41" s="124" t="str">
        <f>IF('Manikin Carry'!AC41="","",'Manikin Carry'!$AD41)</f>
        <v/>
      </c>
      <c r="AF41" s="124">
        <f>IF(AE41="",0,(AE41-AD$4)*AF$4+'Set UP'!$R$15)</f>
        <v>0</v>
      </c>
      <c r="AG41" s="200" t="str">
        <f>IF('Manikin Carry'!$AC41="","",IFERROR(AD41&amp;" ( "&amp;INT(AF41)&amp;" )",AD41))</f>
        <v/>
      </c>
      <c r="AH41" s="124" t="str">
        <f>IF(Obstacle!AC41="","",Obstacle!$AC41)</f>
        <v/>
      </c>
      <c r="AI41" s="124" t="str">
        <f>IF(Obstacle!AC41="","",Obstacle!$AD41)</f>
        <v/>
      </c>
      <c r="AJ41" s="124">
        <f>IF(AI41="",0,(AI41-AH$4)*AJ$4+'Set UP'!$R$15)</f>
        <v>0</v>
      </c>
      <c r="AK41" s="200" t="str">
        <f>IF(Obstacle!$AC41="","",IFERROR(AH41&amp;" ( "&amp;INT(AJ41)&amp;" )",AH41))</f>
        <v/>
      </c>
      <c r="AL41" s="127" t="str">
        <f t="shared" si="3"/>
        <v/>
      </c>
      <c r="AM41" s="95" t="str">
        <f t="shared" si="1"/>
        <v/>
      </c>
      <c r="AQ41" s="95" t="str">
        <f t="shared" si="4"/>
        <v/>
      </c>
    </row>
    <row r="42" spans="2:43" x14ac:dyDescent="0.2">
      <c r="B42" s="106">
        <v>36</v>
      </c>
      <c r="C42" s="123"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124" t="str">
        <f>IF('Wet Incident'!$JY56="","",'Wet Incident'!$JY56)</f>
        <v/>
      </c>
      <c r="G42" s="124" t="str">
        <f>IF('Wet Incident'!$JY56="","",'Wet Incident'!$JZ56)</f>
        <v/>
      </c>
      <c r="H42" s="124">
        <f>IF(G42="",0,(G42-F$4)*H$4+'Set UP'!$R$15)</f>
        <v>0</v>
      </c>
      <c r="I42" s="200" t="str">
        <f>IF('Wet Incident'!$JY56="","",IFERROR(F42&amp;" ( "&amp;INT(H42)&amp;" )",F42))</f>
        <v/>
      </c>
      <c r="J42" s="124" t="str">
        <f>IF('Dry Incident'!$JY56="","",'Dry Incident'!$JY56)</f>
        <v/>
      </c>
      <c r="K42" s="124" t="str">
        <f>IF('Dry Incident'!$JY56="","",'Dry Incident'!$JZ56)</f>
        <v/>
      </c>
      <c r="L42" s="124">
        <f>IF(K42="",0,(K42-J$4)*L$4+'Set UP'!$R$15)</f>
        <v>0</v>
      </c>
      <c r="M42" s="200" t="str">
        <f>IF('Dry Incident'!$JY56="","",IFERROR(J42&amp;" ( "&amp;INT(L42)&amp;" )",J42))</f>
        <v/>
      </c>
      <c r="N42" s="124" t="str">
        <f>IF('Extra Incident'!$JY56="","",'Extra Incident'!$JY56)</f>
        <v/>
      </c>
      <c r="O42" s="124" t="str">
        <f>IF('Extra Incident'!$JY56="","",'Extra Incident'!$JZ56)</f>
        <v/>
      </c>
      <c r="P42" s="124">
        <f>IF(O42="",0,(O42-N$4)*P$4+'Set UP'!$R$15)</f>
        <v>0</v>
      </c>
      <c r="Q42" s="200" t="str">
        <f>IF('Extra Incident'!$JY56="","",IFERROR(N42&amp;" ( "&amp;INT(O42)&amp;" )",N42))</f>
        <v/>
      </c>
      <c r="R42" s="124" t="str">
        <f>IF(RopeThrow!$AJ42="","",RopeThrow!$AJ42)</f>
        <v/>
      </c>
      <c r="S42" s="124" t="str">
        <f>IF(RopeThrow!$AJ42="","",RopeThrow!$AO42)</f>
        <v/>
      </c>
      <c r="T42" s="124">
        <f>IF(S42="",0,(S42-R$4)*T$4+'Set UP'!$R$15)</f>
        <v>0</v>
      </c>
      <c r="U42" s="200" t="str">
        <f>IF(RopeThrow!$AJ42="","",IFERROR(R42&amp;" ( "&amp;INT(T42)&amp;" )",R42))</f>
        <v/>
      </c>
      <c r="V42" s="124" t="str">
        <f>IF('Swim&amp;Tow'!$AJ42="","",'Swim&amp;Tow'!$AJ42)</f>
        <v/>
      </c>
      <c r="W42" s="124" t="str">
        <f>IF('Swim&amp;Tow'!$AJ42="","",'Swim&amp;Tow'!$AK42)</f>
        <v/>
      </c>
      <c r="X42" s="124">
        <f>IF(W42="",0,(W42-V$4)*X$4+'Set UP'!$R$15)</f>
        <v>0</v>
      </c>
      <c r="Y42" s="200" t="str">
        <f>IF('Swim&amp;Tow'!$AJ42="","",IFERROR(V42&amp;" ( "&amp;INT(X42)&amp;" )",V42))</f>
        <v/>
      </c>
      <c r="Z42" s="124" t="str">
        <f>IF(Medley!AC42="","",Medley!$AC42)</f>
        <v/>
      </c>
      <c r="AA42" s="124" t="str">
        <f>IF(Medley!AC42="","",Medley!$AD42)</f>
        <v/>
      </c>
      <c r="AB42" s="124">
        <f>IF(AA42="",0,(AA42-Z$4)*AB$4+'Set UP'!$R$15)</f>
        <v>0</v>
      </c>
      <c r="AC42" s="200" t="str">
        <f>IF(Medley!$AC42="","",IFERROR(Z42&amp;" ( "&amp;INT(AB42)&amp;" )",Z42))</f>
        <v/>
      </c>
      <c r="AD42" s="124" t="str">
        <f>IF('Manikin Carry'!AC42="","",'Manikin Carry'!$AC42)</f>
        <v/>
      </c>
      <c r="AE42" s="124" t="str">
        <f>IF('Manikin Carry'!AC42="","",'Manikin Carry'!$AD42)</f>
        <v/>
      </c>
      <c r="AF42" s="124">
        <f>IF(AE42="",0,(AE42-AD$4)*AF$4+'Set UP'!$R$15)</f>
        <v>0</v>
      </c>
      <c r="AG42" s="200" t="str">
        <f>IF('Manikin Carry'!$AC42="","",IFERROR(AD42&amp;" ( "&amp;INT(AF42)&amp;" )",AD42))</f>
        <v/>
      </c>
      <c r="AH42" s="124" t="str">
        <f>IF(Obstacle!AC42="","",Obstacle!$AC42)</f>
        <v/>
      </c>
      <c r="AI42" s="124" t="str">
        <f>IF(Obstacle!AC42="","",Obstacle!$AD42)</f>
        <v/>
      </c>
      <c r="AJ42" s="124">
        <f>IF(AI42="",0,(AI42-AH$4)*AJ$4+'Set UP'!$R$15)</f>
        <v>0</v>
      </c>
      <c r="AK42" s="200" t="str">
        <f>IF(Obstacle!$AC42="","",IFERROR(AH42&amp;" ( "&amp;INT(AJ42)&amp;" )",AH42))</f>
        <v/>
      </c>
      <c r="AL42" s="127" t="str">
        <f t="shared" si="3"/>
        <v/>
      </c>
      <c r="AM42" s="95" t="str">
        <f t="shared" si="1"/>
        <v/>
      </c>
      <c r="AQ42" s="95" t="str">
        <f t="shared" si="4"/>
        <v/>
      </c>
    </row>
    <row r="43" spans="2:43" x14ac:dyDescent="0.2">
      <c r="B43" s="106">
        <v>37</v>
      </c>
      <c r="C43" s="123"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124" t="str">
        <f>IF('Wet Incident'!$JY57="","",'Wet Incident'!$JY57)</f>
        <v/>
      </c>
      <c r="G43" s="124" t="str">
        <f>IF('Wet Incident'!$JY57="","",'Wet Incident'!$JZ57)</f>
        <v/>
      </c>
      <c r="H43" s="124">
        <f>IF(G43="",0,(G43-F$4)*H$4+'Set UP'!$R$15)</f>
        <v>0</v>
      </c>
      <c r="I43" s="200" t="str">
        <f>IF('Wet Incident'!$JY57="","",IFERROR(F43&amp;" ( "&amp;INT(H43)&amp;" )",F43))</f>
        <v/>
      </c>
      <c r="J43" s="124" t="str">
        <f>IF('Dry Incident'!$JY57="","",'Dry Incident'!$JY57)</f>
        <v/>
      </c>
      <c r="K43" s="124" t="str">
        <f>IF('Dry Incident'!$JY57="","",'Dry Incident'!$JZ57)</f>
        <v/>
      </c>
      <c r="L43" s="124">
        <f>IF(K43="",0,(K43-J$4)*L$4+'Set UP'!$R$15)</f>
        <v>0</v>
      </c>
      <c r="M43" s="200" t="str">
        <f>IF('Dry Incident'!$JY57="","",IFERROR(J43&amp;" ( "&amp;INT(L43)&amp;" )",J43))</f>
        <v/>
      </c>
      <c r="N43" s="124" t="str">
        <f>IF('Extra Incident'!$JY57="","",'Extra Incident'!$JY57)</f>
        <v/>
      </c>
      <c r="O43" s="124" t="str">
        <f>IF('Extra Incident'!$JY57="","",'Extra Incident'!$JZ57)</f>
        <v/>
      </c>
      <c r="P43" s="124">
        <f>IF(O43="",0,(O43-N$4)*P$4+'Set UP'!$R$15)</f>
        <v>0</v>
      </c>
      <c r="Q43" s="200" t="str">
        <f>IF('Extra Incident'!$JY57="","",IFERROR(N43&amp;" ( "&amp;INT(O43)&amp;" )",N43))</f>
        <v/>
      </c>
      <c r="R43" s="124" t="str">
        <f>IF(RopeThrow!$AJ43="","",RopeThrow!$AJ43)</f>
        <v/>
      </c>
      <c r="S43" s="124" t="str">
        <f>IF(RopeThrow!$AJ43="","",RopeThrow!$AO43)</f>
        <v/>
      </c>
      <c r="T43" s="124">
        <f>IF(S43="",0,(S43-R$4)*T$4+'Set UP'!$R$15)</f>
        <v>0</v>
      </c>
      <c r="U43" s="200" t="str">
        <f>IF(RopeThrow!$AJ43="","",IFERROR(R43&amp;" ( "&amp;INT(T43)&amp;" )",R43))</f>
        <v/>
      </c>
      <c r="V43" s="124" t="str">
        <f>IF('Swim&amp;Tow'!$AJ43="","",'Swim&amp;Tow'!$AJ43)</f>
        <v/>
      </c>
      <c r="W43" s="124" t="str">
        <f>IF('Swim&amp;Tow'!$AJ43="","",'Swim&amp;Tow'!$AK43)</f>
        <v/>
      </c>
      <c r="X43" s="124">
        <f>IF(W43="",0,(W43-V$4)*X$4+'Set UP'!$R$15)</f>
        <v>0</v>
      </c>
      <c r="Y43" s="200" t="str">
        <f>IF('Swim&amp;Tow'!$AJ43="","",IFERROR(V43&amp;" ( "&amp;INT(X43)&amp;" )",V43))</f>
        <v/>
      </c>
      <c r="Z43" s="124" t="str">
        <f>IF(Medley!AC43="","",Medley!$AC43)</f>
        <v/>
      </c>
      <c r="AA43" s="124" t="str">
        <f>IF(Medley!AC43="","",Medley!$AD43)</f>
        <v/>
      </c>
      <c r="AB43" s="124">
        <f>IF(AA43="",0,(AA43-Z$4)*AB$4+'Set UP'!$R$15)</f>
        <v>0</v>
      </c>
      <c r="AC43" s="200" t="str">
        <f>IF(Medley!$AC43="","",IFERROR(Z43&amp;" ( "&amp;INT(AB43)&amp;" )",Z43))</f>
        <v/>
      </c>
      <c r="AD43" s="124" t="str">
        <f>IF('Manikin Carry'!AC43="","",'Manikin Carry'!$AC43)</f>
        <v/>
      </c>
      <c r="AE43" s="124" t="str">
        <f>IF('Manikin Carry'!AC43="","",'Manikin Carry'!$AD43)</f>
        <v/>
      </c>
      <c r="AF43" s="124">
        <f>IF(AE43="",0,(AE43-AD$4)*AF$4+'Set UP'!$R$15)</f>
        <v>0</v>
      </c>
      <c r="AG43" s="200" t="str">
        <f>IF('Manikin Carry'!$AC43="","",IFERROR(AD43&amp;" ( "&amp;INT(AF43)&amp;" )",AD43))</f>
        <v/>
      </c>
      <c r="AH43" s="124" t="str">
        <f>IF(Obstacle!AC43="","",Obstacle!$AC43)</f>
        <v/>
      </c>
      <c r="AI43" s="124" t="str">
        <f>IF(Obstacle!AC43="","",Obstacle!$AD43)</f>
        <v/>
      </c>
      <c r="AJ43" s="124">
        <f>IF(AI43="",0,(AI43-AH$4)*AJ$4+'Set UP'!$R$15)</f>
        <v>0</v>
      </c>
      <c r="AK43" s="200" t="str">
        <f>IF(Obstacle!$AC43="","",IFERROR(AH43&amp;" ( "&amp;INT(AJ43)&amp;" )",AH43))</f>
        <v/>
      </c>
      <c r="AL43" s="127" t="str">
        <f t="shared" si="3"/>
        <v/>
      </c>
      <c r="AM43" s="95" t="str">
        <f t="shared" si="1"/>
        <v/>
      </c>
      <c r="AQ43" s="95" t="str">
        <f t="shared" si="4"/>
        <v/>
      </c>
    </row>
    <row r="44" spans="2:43" x14ac:dyDescent="0.2">
      <c r="B44" s="106">
        <v>38</v>
      </c>
      <c r="C44" s="123"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124" t="str">
        <f>IF('Wet Incident'!$JY58="","",'Wet Incident'!$JY58)</f>
        <v/>
      </c>
      <c r="G44" s="124" t="str">
        <f>IF('Wet Incident'!$JY58="","",'Wet Incident'!$JZ58)</f>
        <v/>
      </c>
      <c r="H44" s="124">
        <f>IF(G44="",0,(G44-F$4)*H$4+'Set UP'!$R$15)</f>
        <v>0</v>
      </c>
      <c r="I44" s="200" t="str">
        <f>IF('Wet Incident'!$JY58="","",IFERROR(F44&amp;" ( "&amp;INT(H44)&amp;" )",F44))</f>
        <v/>
      </c>
      <c r="J44" s="124" t="str">
        <f>IF('Dry Incident'!$JY58="","",'Dry Incident'!$JY58)</f>
        <v/>
      </c>
      <c r="K44" s="124" t="str">
        <f>IF('Dry Incident'!$JY58="","",'Dry Incident'!$JZ58)</f>
        <v/>
      </c>
      <c r="L44" s="124">
        <f>IF(K44="",0,(K44-J$4)*L$4+'Set UP'!$R$15)</f>
        <v>0</v>
      </c>
      <c r="M44" s="200" t="str">
        <f>IF('Dry Incident'!$JY58="","",IFERROR(J44&amp;" ( "&amp;INT(L44)&amp;" )",J44))</f>
        <v/>
      </c>
      <c r="N44" s="124" t="str">
        <f>IF('Extra Incident'!$JY58="","",'Extra Incident'!$JY58)</f>
        <v/>
      </c>
      <c r="O44" s="124" t="str">
        <f>IF('Extra Incident'!$JY58="","",'Extra Incident'!$JZ58)</f>
        <v/>
      </c>
      <c r="P44" s="124">
        <f>IF(O44="",0,(O44-N$4)*P$4+'Set UP'!$R$15)</f>
        <v>0</v>
      </c>
      <c r="Q44" s="200" t="str">
        <f>IF('Extra Incident'!$JY58="","",IFERROR(N44&amp;" ( "&amp;INT(O44)&amp;" )",N44))</f>
        <v/>
      </c>
      <c r="R44" s="124" t="str">
        <f>IF(RopeThrow!$AJ44="","",RopeThrow!$AJ44)</f>
        <v/>
      </c>
      <c r="S44" s="124" t="str">
        <f>IF(RopeThrow!$AJ44="","",RopeThrow!$AO44)</f>
        <v/>
      </c>
      <c r="T44" s="124">
        <f>IF(S44="",0,(S44-R$4)*T$4+'Set UP'!$R$15)</f>
        <v>0</v>
      </c>
      <c r="U44" s="200" t="str">
        <f>IF(RopeThrow!$AJ44="","",IFERROR(R44&amp;" ( "&amp;INT(T44)&amp;" )",R44))</f>
        <v/>
      </c>
      <c r="V44" s="124" t="str">
        <f>IF('Swim&amp;Tow'!$AJ44="","",'Swim&amp;Tow'!$AJ44)</f>
        <v/>
      </c>
      <c r="W44" s="124" t="str">
        <f>IF('Swim&amp;Tow'!$AJ44="","",'Swim&amp;Tow'!$AK44)</f>
        <v/>
      </c>
      <c r="X44" s="124">
        <f>IF(W44="",0,(W44-V$4)*X$4+'Set UP'!$R$15)</f>
        <v>0</v>
      </c>
      <c r="Y44" s="200" t="str">
        <f>IF('Swim&amp;Tow'!$AJ44="","",IFERROR(V44&amp;" ( "&amp;INT(X44)&amp;" )",V44))</f>
        <v/>
      </c>
      <c r="Z44" s="124" t="str">
        <f>IF(Medley!AC44="","",Medley!$AC44)</f>
        <v/>
      </c>
      <c r="AA44" s="124" t="str">
        <f>IF(Medley!AC44="","",Medley!$AD44)</f>
        <v/>
      </c>
      <c r="AB44" s="124">
        <f>IF(AA44="",0,(AA44-Z$4)*AB$4+'Set UP'!$R$15)</f>
        <v>0</v>
      </c>
      <c r="AC44" s="200" t="str">
        <f>IF(Medley!$AC44="","",IFERROR(Z44&amp;" ( "&amp;INT(AB44)&amp;" )",Z44))</f>
        <v/>
      </c>
      <c r="AD44" s="124" t="str">
        <f>IF('Manikin Carry'!AC44="","",'Manikin Carry'!$AC44)</f>
        <v/>
      </c>
      <c r="AE44" s="124" t="str">
        <f>IF('Manikin Carry'!AC44="","",'Manikin Carry'!$AD44)</f>
        <v/>
      </c>
      <c r="AF44" s="124">
        <f>IF(AE44="",0,(AE44-AD$4)*AF$4+'Set UP'!$R$15)</f>
        <v>0</v>
      </c>
      <c r="AG44" s="200" t="str">
        <f>IF('Manikin Carry'!$AC44="","",IFERROR(AD44&amp;" ( "&amp;INT(AF44)&amp;" )",AD44))</f>
        <v/>
      </c>
      <c r="AH44" s="124" t="str">
        <f>IF(Obstacle!AC44="","",Obstacle!$AC44)</f>
        <v/>
      </c>
      <c r="AI44" s="124" t="str">
        <f>IF(Obstacle!AC44="","",Obstacle!$AD44)</f>
        <v/>
      </c>
      <c r="AJ44" s="124">
        <f>IF(AI44="",0,(AI44-AH$4)*AJ$4+'Set UP'!$R$15)</f>
        <v>0</v>
      </c>
      <c r="AK44" s="200" t="str">
        <f>IF(Obstacle!$AC44="","",IFERROR(AH44&amp;" ( "&amp;INT(AJ44)&amp;" )",AH44))</f>
        <v/>
      </c>
      <c r="AL44" s="127" t="str">
        <f t="shared" si="3"/>
        <v/>
      </c>
      <c r="AM44" s="95" t="str">
        <f t="shared" si="1"/>
        <v/>
      </c>
      <c r="AQ44" s="95" t="str">
        <f t="shared" si="4"/>
        <v/>
      </c>
    </row>
    <row r="45" spans="2:43" x14ac:dyDescent="0.2">
      <c r="B45" s="106">
        <v>39</v>
      </c>
      <c r="C45" s="123"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124" t="str">
        <f>IF('Wet Incident'!$JY59="","",'Wet Incident'!$JY59)</f>
        <v/>
      </c>
      <c r="G45" s="124" t="str">
        <f>IF('Wet Incident'!$JY59="","",'Wet Incident'!$JZ59)</f>
        <v/>
      </c>
      <c r="H45" s="124">
        <f>IF(G45="",0,(G45-F$4)*H$4+'Set UP'!$R$15)</f>
        <v>0</v>
      </c>
      <c r="I45" s="200" t="str">
        <f>IF('Wet Incident'!$JY59="","",IFERROR(F45&amp;" ( "&amp;INT(H45)&amp;" )",F45))</f>
        <v/>
      </c>
      <c r="J45" s="124" t="str">
        <f>IF('Dry Incident'!$JY59="","",'Dry Incident'!$JY59)</f>
        <v/>
      </c>
      <c r="K45" s="124" t="str">
        <f>IF('Dry Incident'!$JY59="","",'Dry Incident'!$JZ59)</f>
        <v/>
      </c>
      <c r="L45" s="124">
        <f>IF(K45="",0,(K45-J$4)*L$4+'Set UP'!$R$15)</f>
        <v>0</v>
      </c>
      <c r="M45" s="200" t="str">
        <f>IF('Dry Incident'!$JY59="","",IFERROR(J45&amp;" ( "&amp;INT(L45)&amp;" )",J45))</f>
        <v/>
      </c>
      <c r="N45" s="124" t="str">
        <f>IF('Extra Incident'!$JY59="","",'Extra Incident'!$JY59)</f>
        <v/>
      </c>
      <c r="O45" s="124" t="str">
        <f>IF('Extra Incident'!$JY59="","",'Extra Incident'!$JZ59)</f>
        <v/>
      </c>
      <c r="P45" s="124">
        <f>IF(O45="",0,(O45-N$4)*P$4+'Set UP'!$R$15)</f>
        <v>0</v>
      </c>
      <c r="Q45" s="200" t="str">
        <f>IF('Extra Incident'!$JY59="","",IFERROR(N45&amp;" ( "&amp;INT(O45)&amp;" )",N45))</f>
        <v/>
      </c>
      <c r="R45" s="124" t="str">
        <f>IF(RopeThrow!$AJ45="","",RopeThrow!$AJ45)</f>
        <v/>
      </c>
      <c r="S45" s="124" t="str">
        <f>IF(RopeThrow!$AJ45="","",RopeThrow!$AO45)</f>
        <v/>
      </c>
      <c r="T45" s="124">
        <f>IF(S45="",0,(S45-R$4)*T$4+'Set UP'!$R$15)</f>
        <v>0</v>
      </c>
      <c r="U45" s="200" t="str">
        <f>IF(RopeThrow!$AJ45="","",IFERROR(R45&amp;" ( "&amp;INT(T45)&amp;" )",R45))</f>
        <v/>
      </c>
      <c r="V45" s="124" t="str">
        <f>IF('Swim&amp;Tow'!$AJ45="","",'Swim&amp;Tow'!$AJ45)</f>
        <v/>
      </c>
      <c r="W45" s="124" t="str">
        <f>IF('Swim&amp;Tow'!$AJ45="","",'Swim&amp;Tow'!$AK45)</f>
        <v/>
      </c>
      <c r="X45" s="124">
        <f>IF(W45="",0,(W45-V$4)*X$4+'Set UP'!$R$15)</f>
        <v>0</v>
      </c>
      <c r="Y45" s="200" t="str">
        <f>IF('Swim&amp;Tow'!$AJ45="","",IFERROR(V45&amp;" ( "&amp;INT(X45)&amp;" )",V45))</f>
        <v/>
      </c>
      <c r="Z45" s="124" t="str">
        <f>IF(Medley!AC45="","",Medley!$AC45)</f>
        <v/>
      </c>
      <c r="AA45" s="124" t="str">
        <f>IF(Medley!AC45="","",Medley!$AD45)</f>
        <v/>
      </c>
      <c r="AB45" s="124">
        <f>IF(AA45="",0,(AA45-Z$4)*AB$4+'Set UP'!$R$15)</f>
        <v>0</v>
      </c>
      <c r="AC45" s="200" t="str">
        <f>IF(Medley!$AC45="","",IFERROR(Z45&amp;" ( "&amp;INT(AB45)&amp;" )",Z45))</f>
        <v/>
      </c>
      <c r="AD45" s="124" t="str">
        <f>IF('Manikin Carry'!AC45="","",'Manikin Carry'!$AC45)</f>
        <v/>
      </c>
      <c r="AE45" s="124" t="str">
        <f>IF('Manikin Carry'!AC45="","",'Manikin Carry'!$AD45)</f>
        <v/>
      </c>
      <c r="AF45" s="124">
        <f>IF(AE45="",0,(AE45-AD$4)*AF$4+'Set UP'!$R$15)</f>
        <v>0</v>
      </c>
      <c r="AG45" s="200" t="str">
        <f>IF('Manikin Carry'!$AC45="","",IFERROR(AD45&amp;" ( "&amp;INT(AF45)&amp;" )",AD45))</f>
        <v/>
      </c>
      <c r="AH45" s="124" t="str">
        <f>IF(Obstacle!AC45="","",Obstacle!$AC45)</f>
        <v/>
      </c>
      <c r="AI45" s="124" t="str">
        <f>IF(Obstacle!AC45="","",Obstacle!$AD45)</f>
        <v/>
      </c>
      <c r="AJ45" s="124">
        <f>IF(AI45="",0,(AI45-AH$4)*AJ$4+'Set UP'!$R$15)</f>
        <v>0</v>
      </c>
      <c r="AK45" s="200" t="str">
        <f>IF(Obstacle!$AC45="","",IFERROR(AH45&amp;" ( "&amp;INT(AJ45)&amp;" )",AH45))</f>
        <v/>
      </c>
      <c r="AL45" s="127" t="str">
        <f t="shared" si="3"/>
        <v/>
      </c>
      <c r="AM45" s="95" t="str">
        <f t="shared" si="1"/>
        <v/>
      </c>
      <c r="AQ45" s="95" t="str">
        <f t="shared" si="4"/>
        <v/>
      </c>
    </row>
    <row r="46" spans="2:43" x14ac:dyDescent="0.2">
      <c r="B46" s="106">
        <v>40</v>
      </c>
      <c r="C46" s="123"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124" t="str">
        <f>IF('Wet Incident'!$JY60="","",'Wet Incident'!$JY60)</f>
        <v/>
      </c>
      <c r="G46" s="124" t="str">
        <f>IF('Wet Incident'!$JY60="","",'Wet Incident'!$JZ60)</f>
        <v/>
      </c>
      <c r="H46" s="124">
        <f>IF(G46="",0,(G46-F$4)*H$4+'Set UP'!$R$15)</f>
        <v>0</v>
      </c>
      <c r="I46" s="200" t="str">
        <f>IF('Wet Incident'!$JY60="","",IFERROR(F46&amp;" ( "&amp;INT(H46)&amp;" )",F46))</f>
        <v/>
      </c>
      <c r="J46" s="124" t="str">
        <f>IF('Dry Incident'!$JY60="","",'Dry Incident'!$JY60)</f>
        <v/>
      </c>
      <c r="K46" s="124" t="str">
        <f>IF('Dry Incident'!$JY60="","",'Dry Incident'!$JZ60)</f>
        <v/>
      </c>
      <c r="L46" s="124">
        <f>IF(K46="",0,(K46-J$4)*L$4+'Set UP'!$R$15)</f>
        <v>0</v>
      </c>
      <c r="M46" s="200" t="str">
        <f>IF('Dry Incident'!$JY60="","",IFERROR(J46&amp;" ( "&amp;INT(L46)&amp;" )",J46))</f>
        <v/>
      </c>
      <c r="N46" s="124" t="str">
        <f>IF('Extra Incident'!$JY60="","",'Extra Incident'!$JY60)</f>
        <v/>
      </c>
      <c r="O46" s="124" t="str">
        <f>IF('Extra Incident'!$JY60="","",'Extra Incident'!$JZ60)</f>
        <v/>
      </c>
      <c r="P46" s="124">
        <f>IF(O46="",0,(O46-N$4)*P$4+'Set UP'!$R$15)</f>
        <v>0</v>
      </c>
      <c r="Q46" s="200" t="str">
        <f>IF('Extra Incident'!$JY60="","",IFERROR(N46&amp;" ( "&amp;INT(O46)&amp;" )",N46))</f>
        <v/>
      </c>
      <c r="R46" s="124" t="str">
        <f>IF(RopeThrow!$AJ46="","",RopeThrow!$AJ46)</f>
        <v/>
      </c>
      <c r="S46" s="124" t="str">
        <f>IF(RopeThrow!$AJ46="","",RopeThrow!$AO46)</f>
        <v/>
      </c>
      <c r="T46" s="124">
        <f>IF(S46="",0,(S46-R$4)*T$4+'Set UP'!$R$15)</f>
        <v>0</v>
      </c>
      <c r="U46" s="200" t="str">
        <f>IF(RopeThrow!$AJ46="","",IFERROR(R46&amp;" ( "&amp;INT(T46)&amp;" )",R46))</f>
        <v/>
      </c>
      <c r="V46" s="124" t="str">
        <f>IF('Swim&amp;Tow'!$AJ46="","",'Swim&amp;Tow'!$AJ46)</f>
        <v/>
      </c>
      <c r="W46" s="124" t="str">
        <f>IF('Swim&amp;Tow'!$AJ46="","",'Swim&amp;Tow'!$AK46)</f>
        <v/>
      </c>
      <c r="X46" s="124">
        <f>IF(W46="",0,(W46-V$4)*X$4+'Set UP'!$R$15)</f>
        <v>0</v>
      </c>
      <c r="Y46" s="200" t="str">
        <f>IF('Swim&amp;Tow'!$AJ46="","",IFERROR(V46&amp;" ( "&amp;INT(X46)&amp;" )",V46))</f>
        <v/>
      </c>
      <c r="Z46" s="124" t="str">
        <f>IF(Medley!AC46="","",Medley!$AC46)</f>
        <v/>
      </c>
      <c r="AA46" s="124" t="str">
        <f>IF(Medley!AC46="","",Medley!$AD46)</f>
        <v/>
      </c>
      <c r="AB46" s="124">
        <f>IF(AA46="",0,(AA46-Z$4)*AB$4+'Set UP'!$R$15)</f>
        <v>0</v>
      </c>
      <c r="AC46" s="200" t="str">
        <f>IF(Medley!$AC46="","",IFERROR(Z46&amp;" ( "&amp;INT(AB46)&amp;" )",Z46))</f>
        <v/>
      </c>
      <c r="AD46" s="124" t="str">
        <f>IF('Manikin Carry'!AC46="","",'Manikin Carry'!$AC46)</f>
        <v/>
      </c>
      <c r="AE46" s="124" t="str">
        <f>IF('Manikin Carry'!AC46="","",'Manikin Carry'!$AD46)</f>
        <v/>
      </c>
      <c r="AF46" s="124">
        <f>IF(AE46="",0,(AE46-AD$4)*AF$4+'Set UP'!$R$15)</f>
        <v>0</v>
      </c>
      <c r="AG46" s="200" t="str">
        <f>IF('Manikin Carry'!$AC46="","",IFERROR(AD46&amp;" ( "&amp;INT(AF46)&amp;" )",AD46))</f>
        <v/>
      </c>
      <c r="AH46" s="124" t="str">
        <f>IF(Obstacle!AC46="","",Obstacle!$AC46)</f>
        <v/>
      </c>
      <c r="AI46" s="124" t="str">
        <f>IF(Obstacle!AC46="","",Obstacle!$AD46)</f>
        <v/>
      </c>
      <c r="AJ46" s="124">
        <f>IF(AI46="",0,(AI46-AH$4)*AJ$4+'Set UP'!$R$15)</f>
        <v>0</v>
      </c>
      <c r="AK46" s="200" t="str">
        <f>IF(Obstacle!$AC46="","",IFERROR(AH46&amp;" ( "&amp;INT(AJ46)&amp;" )",AH46))</f>
        <v/>
      </c>
      <c r="AL46" s="127" t="str">
        <f t="shared" si="3"/>
        <v/>
      </c>
      <c r="AM46" s="95" t="str">
        <f t="shared" si="1"/>
        <v/>
      </c>
      <c r="AQ46" s="95" t="str">
        <f t="shared" si="4"/>
        <v/>
      </c>
    </row>
    <row r="47" spans="2:43" x14ac:dyDescent="0.2">
      <c r="B47" s="106">
        <v>41</v>
      </c>
      <c r="C47" s="123" t="str">
        <f>IF(OR('Set UP'!$C47=0,'Set UP'!$D47=0,'Set UP'!$E47=0,'Set UP'!F47=0),"  --",'Set UP'!C47)</f>
        <v xml:space="preserve">  --</v>
      </c>
      <c r="D47" s="124" t="str">
        <f>IF(OR('Set UP'!$C47=0,'Set UP'!$D47=0,'Set UP'!$E47=0,'Set UP'!F47=0),"  --",'Set UP'!D47&amp;" "&amp;'Set UP'!E47)</f>
        <v xml:space="preserve">  --</v>
      </c>
      <c r="E47" s="124" t="str">
        <f>IF(OR('Set UP'!$C47=0,'Set UP'!$D47=0,'Set UP'!$E47=0,'Set UP'!F47=0)," --",'Set UP'!F47)</f>
        <v xml:space="preserve"> --</v>
      </c>
      <c r="F47" s="124" t="str">
        <f>IF('Wet Incident'!$JY61="","",'Wet Incident'!$JY61)</f>
        <v/>
      </c>
      <c r="G47" s="124" t="str">
        <f>IF('Wet Incident'!$JY61="","",'Wet Incident'!$JZ61)</f>
        <v/>
      </c>
      <c r="H47" s="124">
        <f>IF(G47="",0,(G47-F$4)*H$4+'Set UP'!$R$15)</f>
        <v>0</v>
      </c>
      <c r="I47" s="200" t="str">
        <f>IF('Wet Incident'!$JY61="","",IFERROR(F47&amp;" ( "&amp;INT(H47)&amp;" )",F47))</f>
        <v/>
      </c>
      <c r="J47" s="124" t="str">
        <f>IF('Dry Incident'!$JY61="","",'Dry Incident'!$JY61)</f>
        <v/>
      </c>
      <c r="K47" s="124" t="str">
        <f>IF('Dry Incident'!$JY61="","",'Dry Incident'!$JZ61)</f>
        <v/>
      </c>
      <c r="L47" s="124">
        <f>IF(K47="",0,(K47-J$4)*L$4+'Set UP'!$R$15)</f>
        <v>0</v>
      </c>
      <c r="M47" s="200" t="str">
        <f>IF('Dry Incident'!$JY61="","",IFERROR(J47&amp;" ( "&amp;INT(L47)&amp;" )",J47))</f>
        <v/>
      </c>
      <c r="N47" s="124" t="str">
        <f>IF('Extra Incident'!$JY61="","",'Extra Incident'!$JY61)</f>
        <v/>
      </c>
      <c r="O47" s="124" t="str">
        <f>IF('Extra Incident'!$JY61="","",'Extra Incident'!$JZ61)</f>
        <v/>
      </c>
      <c r="P47" s="124">
        <f>IF(O47="",0,(O47-N$4)*P$4+'Set UP'!$R$15)</f>
        <v>0</v>
      </c>
      <c r="Q47" s="200" t="str">
        <f>IF('Extra Incident'!$JY61="","",IFERROR(N47&amp;" ( "&amp;INT(O47)&amp;" )",N47))</f>
        <v/>
      </c>
      <c r="R47" s="124" t="str">
        <f>IF(RopeThrow!$AJ47="","",RopeThrow!$AJ47)</f>
        <v/>
      </c>
      <c r="S47" s="124" t="str">
        <f>IF(RopeThrow!$AJ47="","",RopeThrow!$AO47)</f>
        <v/>
      </c>
      <c r="T47" s="124">
        <f>IF(S47="",0,(S47-R$4)*T$4+'Set UP'!$R$15)</f>
        <v>0</v>
      </c>
      <c r="U47" s="200" t="str">
        <f>IF(RopeThrow!$AJ47="","",IFERROR(R47&amp;" ( "&amp;INT(T47)&amp;" )",R47))</f>
        <v/>
      </c>
      <c r="V47" s="124" t="str">
        <f>IF('Swim&amp;Tow'!$AJ47="","",'Swim&amp;Tow'!$AJ47)</f>
        <v/>
      </c>
      <c r="W47" s="124" t="str">
        <f>IF('Swim&amp;Tow'!$AJ47="","",'Swim&amp;Tow'!$AK47)</f>
        <v/>
      </c>
      <c r="X47" s="124">
        <f>IF(W47="",0,(W47-V$4)*X$4+'Set UP'!$R$15)</f>
        <v>0</v>
      </c>
      <c r="Y47" s="200" t="str">
        <f>IF('Swim&amp;Tow'!$AJ47="","",IFERROR(V47&amp;" ( "&amp;INT(X47)&amp;" )",V47))</f>
        <v/>
      </c>
      <c r="Z47" s="124" t="str">
        <f>IF(Medley!AC47="","",Medley!$AC47)</f>
        <v/>
      </c>
      <c r="AA47" s="124" t="str">
        <f>IF(Medley!AC47="","",Medley!$AD47)</f>
        <v/>
      </c>
      <c r="AB47" s="124">
        <f>IF(AA47="",0,(AA47-Z$4)*AB$4+'Set UP'!$R$15)</f>
        <v>0</v>
      </c>
      <c r="AC47" s="200" t="str">
        <f>IF(Medley!$AC47="","",IFERROR(Z47&amp;" ( "&amp;INT(AB47)&amp;" )",Z47))</f>
        <v/>
      </c>
      <c r="AD47" s="124" t="str">
        <f>IF('Manikin Carry'!AC47="","",'Manikin Carry'!$AC47)</f>
        <v/>
      </c>
      <c r="AE47" s="124" t="str">
        <f>IF('Manikin Carry'!AC47="","",'Manikin Carry'!$AD47)</f>
        <v/>
      </c>
      <c r="AF47" s="124">
        <f>IF(AE47="",0,(AE47-AD$4)*AF$4+'Set UP'!$R$15)</f>
        <v>0</v>
      </c>
      <c r="AG47" s="200" t="str">
        <f>IF('Manikin Carry'!$AC47="","",IFERROR(AD47&amp;" ( "&amp;INT(AF47)&amp;" )",AD47))</f>
        <v/>
      </c>
      <c r="AH47" s="124" t="str">
        <f>IF(Obstacle!AC47="","",Obstacle!$AC47)</f>
        <v/>
      </c>
      <c r="AI47" s="124" t="str">
        <f>IF(Obstacle!AC47="","",Obstacle!$AD47)</f>
        <v/>
      </c>
      <c r="AJ47" s="124">
        <f>IF(AI47="",0,(AI47-AH$4)*AJ$4+'Set UP'!$R$15)</f>
        <v>0</v>
      </c>
      <c r="AK47" s="200" t="str">
        <f>IF(Obstacle!$AC47="","",IFERROR(AH47&amp;" ( "&amp;INT(AJ47)&amp;" )",AH47))</f>
        <v/>
      </c>
      <c r="AL47" s="127" t="str">
        <f t="shared" si="3"/>
        <v/>
      </c>
      <c r="AM47" s="95" t="str">
        <f t="shared" si="1"/>
        <v/>
      </c>
      <c r="AQ47" s="95" t="str">
        <f t="shared" si="4"/>
        <v/>
      </c>
    </row>
    <row r="48" spans="2:43" x14ac:dyDescent="0.2">
      <c r="B48" s="106">
        <v>42</v>
      </c>
      <c r="C48" s="123" t="str">
        <f>IF(OR('Set UP'!$C48=0,'Set UP'!$D48=0,'Set UP'!$E48=0,'Set UP'!F48=0),"  --",'Set UP'!C48)</f>
        <v xml:space="preserve">  --</v>
      </c>
      <c r="D48" s="124" t="str">
        <f>IF(OR('Set UP'!$C48=0,'Set UP'!$D48=0,'Set UP'!$E48=0,'Set UP'!F48=0),"  --",'Set UP'!D48&amp;" "&amp;'Set UP'!E48)</f>
        <v xml:space="preserve">  --</v>
      </c>
      <c r="E48" s="124" t="str">
        <f>IF(OR('Set UP'!$C48=0,'Set UP'!$D48=0,'Set UP'!$E48=0,'Set UP'!F48=0)," --",'Set UP'!F48)</f>
        <v xml:space="preserve"> --</v>
      </c>
      <c r="F48" s="124" t="str">
        <f>IF('Wet Incident'!$JY62="","",'Wet Incident'!$JY62)</f>
        <v/>
      </c>
      <c r="G48" s="124" t="str">
        <f>IF('Wet Incident'!$JY62="","",'Wet Incident'!$JZ62)</f>
        <v/>
      </c>
      <c r="H48" s="124">
        <f>IF(G48="",0,(G48-F$4)*H$4+'Set UP'!$R$15)</f>
        <v>0</v>
      </c>
      <c r="I48" s="200" t="str">
        <f>IF('Wet Incident'!$JY62="","",IFERROR(F48&amp;" ( "&amp;INT(H48)&amp;" )",F48))</f>
        <v/>
      </c>
      <c r="J48" s="124" t="str">
        <f>IF('Dry Incident'!$JY62="","",'Dry Incident'!$JY62)</f>
        <v/>
      </c>
      <c r="K48" s="124" t="str">
        <f>IF('Dry Incident'!$JY62="","",'Dry Incident'!$JZ62)</f>
        <v/>
      </c>
      <c r="L48" s="124">
        <f>IF(K48="",0,(K48-J$4)*L$4+'Set UP'!$R$15)</f>
        <v>0</v>
      </c>
      <c r="M48" s="200" t="str">
        <f>IF('Dry Incident'!$JY62="","",IFERROR(J48&amp;" ( "&amp;INT(L48)&amp;" )",J48))</f>
        <v/>
      </c>
      <c r="N48" s="124" t="str">
        <f>IF('Extra Incident'!$JY62="","",'Extra Incident'!$JY62)</f>
        <v/>
      </c>
      <c r="O48" s="124" t="str">
        <f>IF('Extra Incident'!$JY62="","",'Extra Incident'!$JZ62)</f>
        <v/>
      </c>
      <c r="P48" s="124">
        <f>IF(O48="",0,(O48-N$4)*P$4+'Set UP'!$R$15)</f>
        <v>0</v>
      </c>
      <c r="Q48" s="200" t="str">
        <f>IF('Extra Incident'!$JY62="","",IFERROR(N48&amp;" ( "&amp;INT(O48)&amp;" )",N48))</f>
        <v/>
      </c>
      <c r="R48" s="124" t="str">
        <f>IF(RopeThrow!$AJ48="","",RopeThrow!$AJ48)</f>
        <v/>
      </c>
      <c r="S48" s="124" t="str">
        <f>IF(RopeThrow!$AJ48="","",RopeThrow!$AO48)</f>
        <v/>
      </c>
      <c r="T48" s="124">
        <f>IF(S48="",0,(S48-R$4)*T$4+'Set UP'!$R$15)</f>
        <v>0</v>
      </c>
      <c r="U48" s="200" t="str">
        <f>IF(RopeThrow!$AJ48="","",IFERROR(R48&amp;" ( "&amp;INT(T48)&amp;" )",R48))</f>
        <v/>
      </c>
      <c r="V48" s="124" t="str">
        <f>IF('Swim&amp;Tow'!$AJ48="","",'Swim&amp;Tow'!$AJ48)</f>
        <v/>
      </c>
      <c r="W48" s="124" t="str">
        <f>IF('Swim&amp;Tow'!$AJ48="","",'Swim&amp;Tow'!$AK48)</f>
        <v/>
      </c>
      <c r="X48" s="124">
        <f>IF(W48="",0,(W48-V$4)*X$4+'Set UP'!$R$15)</f>
        <v>0</v>
      </c>
      <c r="Y48" s="200" t="str">
        <f>IF('Swim&amp;Tow'!$AJ48="","",IFERROR(V48&amp;" ( "&amp;INT(X48)&amp;" )",V48))</f>
        <v/>
      </c>
      <c r="Z48" s="124" t="str">
        <f>IF(Medley!AC48="","",Medley!$AC48)</f>
        <v/>
      </c>
      <c r="AA48" s="124" t="str">
        <f>IF(Medley!AC48="","",Medley!$AD48)</f>
        <v/>
      </c>
      <c r="AB48" s="124">
        <f>IF(AA48="",0,(AA48-Z$4)*AB$4+'Set UP'!$R$15)</f>
        <v>0</v>
      </c>
      <c r="AC48" s="200" t="str">
        <f>IF(Medley!$AC48="","",IFERROR(Z48&amp;" ( "&amp;INT(AB48)&amp;" )",Z48))</f>
        <v/>
      </c>
      <c r="AD48" s="124" t="str">
        <f>IF('Manikin Carry'!AC48="","",'Manikin Carry'!$AC48)</f>
        <v/>
      </c>
      <c r="AE48" s="124" t="str">
        <f>IF('Manikin Carry'!AC48="","",'Manikin Carry'!$AD48)</f>
        <v/>
      </c>
      <c r="AF48" s="124">
        <f>IF(AE48="",0,(AE48-AD$4)*AF$4+'Set UP'!$R$15)</f>
        <v>0</v>
      </c>
      <c r="AG48" s="200" t="str">
        <f>IF('Manikin Carry'!$AC48="","",IFERROR(AD48&amp;" ( "&amp;INT(AF48)&amp;" )",AD48))</f>
        <v/>
      </c>
      <c r="AH48" s="124" t="str">
        <f>IF(Obstacle!AC48="","",Obstacle!$AC48)</f>
        <v/>
      </c>
      <c r="AI48" s="124" t="str">
        <f>IF(Obstacle!AC48="","",Obstacle!$AD48)</f>
        <v/>
      </c>
      <c r="AJ48" s="124">
        <f>IF(AI48="",0,(AI48-AH$4)*AJ$4+'Set UP'!$R$15)</f>
        <v>0</v>
      </c>
      <c r="AK48" s="200" t="str">
        <f>IF(Obstacle!$AC48="","",IFERROR(AH48&amp;" ( "&amp;INT(AJ48)&amp;" )",AH48))</f>
        <v/>
      </c>
      <c r="AL48" s="127" t="str">
        <f t="shared" si="3"/>
        <v/>
      </c>
      <c r="AM48" s="95" t="str">
        <f t="shared" si="1"/>
        <v/>
      </c>
      <c r="AQ48" s="95" t="str">
        <f t="shared" si="4"/>
        <v/>
      </c>
    </row>
    <row r="49" spans="2:43" x14ac:dyDescent="0.2">
      <c r="B49" s="106">
        <v>43</v>
      </c>
      <c r="C49" s="123" t="str">
        <f>IF(OR('Set UP'!$C49=0,'Set UP'!$D49=0,'Set UP'!$E49=0,'Set UP'!F49=0),"  --",'Set UP'!C49)</f>
        <v xml:space="preserve">  --</v>
      </c>
      <c r="D49" s="124" t="str">
        <f>IF(OR('Set UP'!$C49=0,'Set UP'!$D49=0,'Set UP'!$E49=0,'Set UP'!F49=0),"  --",'Set UP'!D49&amp;" "&amp;'Set UP'!E49)</f>
        <v xml:space="preserve">  --</v>
      </c>
      <c r="E49" s="124" t="str">
        <f>IF(OR('Set UP'!$C49=0,'Set UP'!$D49=0,'Set UP'!$E49=0,'Set UP'!F49=0)," --",'Set UP'!F49)</f>
        <v xml:space="preserve"> --</v>
      </c>
      <c r="F49" s="124" t="str">
        <f>IF('Wet Incident'!$JY63="","",'Wet Incident'!$JY63)</f>
        <v/>
      </c>
      <c r="G49" s="124" t="str">
        <f>IF('Wet Incident'!$JY63="","",'Wet Incident'!$JZ63)</f>
        <v/>
      </c>
      <c r="H49" s="124">
        <f>IF(G49="",0,(G49-F$4)*H$4+'Set UP'!$R$15)</f>
        <v>0</v>
      </c>
      <c r="I49" s="200" t="str">
        <f>IF('Wet Incident'!$JY63="","",IFERROR(F49&amp;" ( "&amp;INT(H49)&amp;" )",F49))</f>
        <v/>
      </c>
      <c r="J49" s="124" t="str">
        <f>IF('Dry Incident'!$JY63="","",'Dry Incident'!$JY63)</f>
        <v/>
      </c>
      <c r="K49" s="124" t="str">
        <f>IF('Dry Incident'!$JY63="","",'Dry Incident'!$JZ63)</f>
        <v/>
      </c>
      <c r="L49" s="124">
        <f>IF(K49="",0,(K49-J$4)*L$4+'Set UP'!$R$15)</f>
        <v>0</v>
      </c>
      <c r="M49" s="200" t="str">
        <f>IF('Dry Incident'!$JY63="","",IFERROR(J49&amp;" ( "&amp;INT(L49)&amp;" )",J49))</f>
        <v/>
      </c>
      <c r="N49" s="124" t="str">
        <f>IF('Extra Incident'!$JY63="","",'Extra Incident'!$JY63)</f>
        <v/>
      </c>
      <c r="O49" s="124" t="str">
        <f>IF('Extra Incident'!$JY63="","",'Extra Incident'!$JZ63)</f>
        <v/>
      </c>
      <c r="P49" s="124">
        <f>IF(O49="",0,(O49-N$4)*P$4+'Set UP'!$R$15)</f>
        <v>0</v>
      </c>
      <c r="Q49" s="200" t="str">
        <f>IF('Extra Incident'!$JY63="","",IFERROR(N49&amp;" ( "&amp;INT(O49)&amp;" )",N49))</f>
        <v/>
      </c>
      <c r="R49" s="124" t="str">
        <f>IF(RopeThrow!$AJ49="","",RopeThrow!$AJ49)</f>
        <v/>
      </c>
      <c r="S49" s="124" t="str">
        <f>IF(RopeThrow!$AJ49="","",RopeThrow!$AO49)</f>
        <v/>
      </c>
      <c r="T49" s="124">
        <f>IF(S49="",0,(S49-R$4)*T$4+'Set UP'!$R$15)</f>
        <v>0</v>
      </c>
      <c r="U49" s="200" t="str">
        <f>IF(RopeThrow!$AJ49="","",IFERROR(R49&amp;" ( "&amp;INT(T49)&amp;" )",R49))</f>
        <v/>
      </c>
      <c r="V49" s="124" t="str">
        <f>IF('Swim&amp;Tow'!$AJ49="","",'Swim&amp;Tow'!$AJ49)</f>
        <v/>
      </c>
      <c r="W49" s="124" t="str">
        <f>IF('Swim&amp;Tow'!$AJ49="","",'Swim&amp;Tow'!$AK49)</f>
        <v/>
      </c>
      <c r="X49" s="124">
        <f>IF(W49="",0,(W49-V$4)*X$4+'Set UP'!$R$15)</f>
        <v>0</v>
      </c>
      <c r="Y49" s="200" t="str">
        <f>IF('Swim&amp;Tow'!$AJ49="","",IFERROR(V49&amp;" ( "&amp;INT(X49)&amp;" )",V49))</f>
        <v/>
      </c>
      <c r="Z49" s="124" t="str">
        <f>IF(Medley!AC49="","",Medley!$AC49)</f>
        <v/>
      </c>
      <c r="AA49" s="124" t="str">
        <f>IF(Medley!AC49="","",Medley!$AD49)</f>
        <v/>
      </c>
      <c r="AB49" s="124">
        <f>IF(AA49="",0,(AA49-Z$4)*AB$4+'Set UP'!$R$15)</f>
        <v>0</v>
      </c>
      <c r="AC49" s="200" t="str">
        <f>IF(Medley!$AC49="","",IFERROR(Z49&amp;" ( "&amp;INT(AB49)&amp;" )",Z49))</f>
        <v/>
      </c>
      <c r="AD49" s="124" t="str">
        <f>IF('Manikin Carry'!AC49="","",'Manikin Carry'!$AC49)</f>
        <v/>
      </c>
      <c r="AE49" s="124" t="str">
        <f>IF('Manikin Carry'!AC49="","",'Manikin Carry'!$AD49)</f>
        <v/>
      </c>
      <c r="AF49" s="124">
        <f>IF(AE49="",0,(AE49-AD$4)*AF$4+'Set UP'!$R$15)</f>
        <v>0</v>
      </c>
      <c r="AG49" s="200" t="str">
        <f>IF('Manikin Carry'!$AC49="","",IFERROR(AD49&amp;" ( "&amp;INT(AF49)&amp;" )",AD49))</f>
        <v/>
      </c>
      <c r="AH49" s="124" t="str">
        <f>IF(Obstacle!AC49="","",Obstacle!$AC49)</f>
        <v/>
      </c>
      <c r="AI49" s="124" t="str">
        <f>IF(Obstacle!AC49="","",Obstacle!$AD49)</f>
        <v/>
      </c>
      <c r="AJ49" s="124">
        <f>IF(AI49="",0,(AI49-AH$4)*AJ$4+'Set UP'!$R$15)</f>
        <v>0</v>
      </c>
      <c r="AK49" s="200" t="str">
        <f>IF(Obstacle!$AC49="","",IFERROR(AH49&amp;" ( "&amp;INT(AJ49)&amp;" )",AH49))</f>
        <v/>
      </c>
      <c r="AL49" s="127" t="str">
        <f t="shared" si="3"/>
        <v/>
      </c>
      <c r="AM49" s="95" t="str">
        <f t="shared" si="1"/>
        <v/>
      </c>
      <c r="AQ49" s="95" t="str">
        <f t="shared" si="4"/>
        <v/>
      </c>
    </row>
    <row r="50" spans="2:43" x14ac:dyDescent="0.2">
      <c r="B50" s="106">
        <v>44</v>
      </c>
      <c r="C50" s="123" t="str">
        <f>IF(OR('Set UP'!$C50=0,'Set UP'!$D50=0,'Set UP'!$E50=0,'Set UP'!F50=0),"  --",'Set UP'!C50)</f>
        <v xml:space="preserve">  --</v>
      </c>
      <c r="D50" s="124" t="str">
        <f>IF(OR('Set UP'!$C50=0,'Set UP'!$D50=0,'Set UP'!$E50=0,'Set UP'!F50=0),"  --",'Set UP'!D50&amp;" "&amp;'Set UP'!E50)</f>
        <v xml:space="preserve">  --</v>
      </c>
      <c r="E50" s="124" t="str">
        <f>IF(OR('Set UP'!$C50=0,'Set UP'!$D50=0,'Set UP'!$E50=0,'Set UP'!F50=0)," --",'Set UP'!F50)</f>
        <v xml:space="preserve"> --</v>
      </c>
      <c r="F50" s="124" t="str">
        <f>IF('Wet Incident'!$JY64="","",'Wet Incident'!$JY64)</f>
        <v/>
      </c>
      <c r="G50" s="124" t="str">
        <f>IF('Wet Incident'!$JY64="","",'Wet Incident'!$JZ64)</f>
        <v/>
      </c>
      <c r="H50" s="124">
        <f>IF(G50="",0,(G50-F$4)*H$4+'Set UP'!$R$15)</f>
        <v>0</v>
      </c>
      <c r="I50" s="200" t="str">
        <f>IF('Wet Incident'!$JY64="","",IFERROR(F50&amp;" ( "&amp;INT(H50)&amp;" )",F50))</f>
        <v/>
      </c>
      <c r="J50" s="124" t="str">
        <f>IF('Dry Incident'!$JY64="","",'Dry Incident'!$JY64)</f>
        <v/>
      </c>
      <c r="K50" s="124" t="str">
        <f>IF('Dry Incident'!$JY64="","",'Dry Incident'!$JZ64)</f>
        <v/>
      </c>
      <c r="L50" s="124">
        <f>IF(K50="",0,(K50-J$4)*L$4+'Set UP'!$R$15)</f>
        <v>0</v>
      </c>
      <c r="M50" s="200" t="str">
        <f>IF('Dry Incident'!$JY64="","",IFERROR(J50&amp;" ( "&amp;INT(L50)&amp;" )",J50))</f>
        <v/>
      </c>
      <c r="N50" s="124" t="str">
        <f>IF('Extra Incident'!$JY64="","",'Extra Incident'!$JY64)</f>
        <v/>
      </c>
      <c r="O50" s="124" t="str">
        <f>IF('Extra Incident'!$JY64="","",'Extra Incident'!$JZ64)</f>
        <v/>
      </c>
      <c r="P50" s="124">
        <f>IF(O50="",0,(O50-N$4)*P$4+'Set UP'!$R$15)</f>
        <v>0</v>
      </c>
      <c r="Q50" s="200" t="str">
        <f>IF('Extra Incident'!$JY64="","",IFERROR(N50&amp;" ( "&amp;INT(O50)&amp;" )",N50))</f>
        <v/>
      </c>
      <c r="R50" s="124" t="str">
        <f>IF(RopeThrow!$AJ50="","",RopeThrow!$AJ50)</f>
        <v/>
      </c>
      <c r="S50" s="124" t="str">
        <f>IF(RopeThrow!$AJ50="","",RopeThrow!$AO50)</f>
        <v/>
      </c>
      <c r="T50" s="124">
        <f>IF(S50="",0,(S50-R$4)*T$4+'Set UP'!$R$15)</f>
        <v>0</v>
      </c>
      <c r="U50" s="200" t="str">
        <f>IF(RopeThrow!$AJ50="","",IFERROR(R50&amp;" ( "&amp;INT(T50)&amp;" )",R50))</f>
        <v/>
      </c>
      <c r="V50" s="124" t="str">
        <f>IF('Swim&amp;Tow'!$AJ50="","",'Swim&amp;Tow'!$AJ50)</f>
        <v/>
      </c>
      <c r="W50" s="124" t="str">
        <f>IF('Swim&amp;Tow'!$AJ50="","",'Swim&amp;Tow'!$AK50)</f>
        <v/>
      </c>
      <c r="X50" s="124">
        <f>IF(W50="",0,(W50-V$4)*X$4+'Set UP'!$R$15)</f>
        <v>0</v>
      </c>
      <c r="Y50" s="200" t="str">
        <f>IF('Swim&amp;Tow'!$AJ50="","",IFERROR(V50&amp;" ( "&amp;INT(X50)&amp;" )",V50))</f>
        <v/>
      </c>
      <c r="Z50" s="124" t="str">
        <f>IF(Medley!AC50="","",Medley!$AC50)</f>
        <v/>
      </c>
      <c r="AA50" s="124" t="str">
        <f>IF(Medley!AC50="","",Medley!$AD50)</f>
        <v/>
      </c>
      <c r="AB50" s="124">
        <f>IF(AA50="",0,(AA50-Z$4)*AB$4+'Set UP'!$R$15)</f>
        <v>0</v>
      </c>
      <c r="AC50" s="200" t="str">
        <f>IF(Medley!$AC50="","",IFERROR(Z50&amp;" ( "&amp;INT(AB50)&amp;" )",Z50))</f>
        <v/>
      </c>
      <c r="AD50" s="124" t="str">
        <f>IF('Manikin Carry'!AC50="","",'Manikin Carry'!$AC50)</f>
        <v/>
      </c>
      <c r="AE50" s="124" t="str">
        <f>IF('Manikin Carry'!AC50="","",'Manikin Carry'!$AD50)</f>
        <v/>
      </c>
      <c r="AF50" s="124">
        <f>IF(AE50="",0,(AE50-AD$4)*AF$4+'Set UP'!$R$15)</f>
        <v>0</v>
      </c>
      <c r="AG50" s="200" t="str">
        <f>IF('Manikin Carry'!$AC50="","",IFERROR(AD50&amp;" ( "&amp;INT(AF50)&amp;" )",AD50))</f>
        <v/>
      </c>
      <c r="AH50" s="124" t="str">
        <f>IF(Obstacle!AC50="","",Obstacle!$AC50)</f>
        <v/>
      </c>
      <c r="AI50" s="124" t="str">
        <f>IF(Obstacle!AC50="","",Obstacle!$AD50)</f>
        <v/>
      </c>
      <c r="AJ50" s="124">
        <f>IF(AI50="",0,(AI50-AH$4)*AJ$4+'Set UP'!$R$15)</f>
        <v>0</v>
      </c>
      <c r="AK50" s="200" t="str">
        <f>IF(Obstacle!$AC50="","",IFERROR(AH50&amp;" ( "&amp;INT(AJ50)&amp;" )",AH50))</f>
        <v/>
      </c>
      <c r="AL50" s="127" t="str">
        <f t="shared" si="3"/>
        <v/>
      </c>
      <c r="AM50" s="95" t="str">
        <f t="shared" si="1"/>
        <v/>
      </c>
      <c r="AQ50" s="95" t="str">
        <f t="shared" si="4"/>
        <v/>
      </c>
    </row>
    <row r="51" spans="2:43" x14ac:dyDescent="0.2">
      <c r="B51" s="106">
        <v>45</v>
      </c>
      <c r="C51" s="123" t="str">
        <f>IF(OR('Set UP'!$C51=0,'Set UP'!$D51=0,'Set UP'!$E51=0,'Set UP'!F51=0),"  --",'Set UP'!C51)</f>
        <v xml:space="preserve">  --</v>
      </c>
      <c r="D51" s="124" t="str">
        <f>IF(OR('Set UP'!$C51=0,'Set UP'!$D51=0,'Set UP'!$E51=0,'Set UP'!F51=0),"  --",'Set UP'!D51&amp;" "&amp;'Set UP'!E51)</f>
        <v xml:space="preserve">  --</v>
      </c>
      <c r="E51" s="124" t="str">
        <f>IF(OR('Set UP'!$C51=0,'Set UP'!$D51=0,'Set UP'!$E51=0,'Set UP'!F51=0)," --",'Set UP'!F51)</f>
        <v xml:space="preserve"> --</v>
      </c>
      <c r="F51" s="124" t="str">
        <f>IF('Wet Incident'!$JY65="","",'Wet Incident'!$JY65)</f>
        <v/>
      </c>
      <c r="G51" s="124" t="str">
        <f>IF('Wet Incident'!$JY65="","",'Wet Incident'!$JZ65)</f>
        <v/>
      </c>
      <c r="H51" s="124">
        <f>IF(G51="",0,(G51-F$4)*H$4+'Set UP'!$R$15)</f>
        <v>0</v>
      </c>
      <c r="I51" s="200" t="str">
        <f>IF('Wet Incident'!$JY65="","",IFERROR(F51&amp;" ( "&amp;INT(H51)&amp;" )",F51))</f>
        <v/>
      </c>
      <c r="J51" s="124" t="str">
        <f>IF('Dry Incident'!$JY65="","",'Dry Incident'!$JY65)</f>
        <v/>
      </c>
      <c r="K51" s="124" t="str">
        <f>IF('Dry Incident'!$JY65="","",'Dry Incident'!$JZ65)</f>
        <v/>
      </c>
      <c r="L51" s="124">
        <f>IF(K51="",0,(K51-J$4)*L$4+'Set UP'!$R$15)</f>
        <v>0</v>
      </c>
      <c r="M51" s="200" t="str">
        <f>IF('Dry Incident'!$JY65="","",IFERROR(J51&amp;" ( "&amp;INT(L51)&amp;" )",J51))</f>
        <v/>
      </c>
      <c r="N51" s="124" t="str">
        <f>IF('Extra Incident'!$JY65="","",'Extra Incident'!$JY65)</f>
        <v/>
      </c>
      <c r="O51" s="124" t="str">
        <f>IF('Extra Incident'!$JY65="","",'Extra Incident'!$JZ65)</f>
        <v/>
      </c>
      <c r="P51" s="124">
        <f>IF(O51="",0,(O51-N$4)*P$4+'Set UP'!$R$15)</f>
        <v>0</v>
      </c>
      <c r="Q51" s="200" t="str">
        <f>IF('Extra Incident'!$JY65="","",IFERROR(N51&amp;" ( "&amp;INT(O51)&amp;" )",N51))</f>
        <v/>
      </c>
      <c r="R51" s="124" t="str">
        <f>IF(RopeThrow!$AJ51="","",RopeThrow!$AJ51)</f>
        <v/>
      </c>
      <c r="S51" s="124" t="str">
        <f>IF(RopeThrow!$AJ51="","",RopeThrow!$AO51)</f>
        <v/>
      </c>
      <c r="T51" s="124">
        <f>IF(S51="",0,(S51-R$4)*T$4+'Set UP'!$R$15)</f>
        <v>0</v>
      </c>
      <c r="U51" s="200" t="str">
        <f>IF(RopeThrow!$AJ51="","",IFERROR(R51&amp;" ( "&amp;INT(T51)&amp;" )",R51))</f>
        <v/>
      </c>
      <c r="V51" s="124" t="str">
        <f>IF('Swim&amp;Tow'!$AJ51="","",'Swim&amp;Tow'!$AJ51)</f>
        <v/>
      </c>
      <c r="W51" s="124" t="str">
        <f>IF('Swim&amp;Tow'!$AJ51="","",'Swim&amp;Tow'!$AK51)</f>
        <v/>
      </c>
      <c r="X51" s="124">
        <f>IF(W51="",0,(W51-V$4)*X$4+'Set UP'!$R$15)</f>
        <v>0</v>
      </c>
      <c r="Y51" s="200" t="str">
        <f>IF('Swim&amp;Tow'!$AJ51="","",IFERROR(V51&amp;" ( "&amp;INT(X51)&amp;" )",V51))</f>
        <v/>
      </c>
      <c r="Z51" s="124" t="str">
        <f>IF(Medley!AC51="","",Medley!$AC51)</f>
        <v/>
      </c>
      <c r="AA51" s="124" t="str">
        <f>IF(Medley!AC51="","",Medley!$AD51)</f>
        <v/>
      </c>
      <c r="AB51" s="124">
        <f>IF(AA51="",0,(AA51-Z$4)*AB$4+'Set UP'!$R$15)</f>
        <v>0</v>
      </c>
      <c r="AC51" s="200" t="str">
        <f>IF(Medley!$AC51="","",IFERROR(Z51&amp;" ( "&amp;INT(AB51)&amp;" )",Z51))</f>
        <v/>
      </c>
      <c r="AD51" s="124" t="str">
        <f>IF('Manikin Carry'!AC51="","",'Manikin Carry'!$AC51)</f>
        <v/>
      </c>
      <c r="AE51" s="124" t="str">
        <f>IF('Manikin Carry'!AC51="","",'Manikin Carry'!$AD51)</f>
        <v/>
      </c>
      <c r="AF51" s="124">
        <f>IF(AE51="",0,(AE51-AD$4)*AF$4+'Set UP'!$R$15)</f>
        <v>0</v>
      </c>
      <c r="AG51" s="200" t="str">
        <f>IF('Manikin Carry'!$AC51="","",IFERROR(AD51&amp;" ( "&amp;INT(AF51)&amp;" )",AD51))</f>
        <v/>
      </c>
      <c r="AH51" s="124" t="str">
        <f>IF(Obstacle!AC51="","",Obstacle!$AC51)</f>
        <v/>
      </c>
      <c r="AI51" s="124" t="str">
        <f>IF(Obstacle!AC51="","",Obstacle!$AD51)</f>
        <v/>
      </c>
      <c r="AJ51" s="124">
        <f>IF(AI51="",0,(AI51-AH$4)*AJ$4+'Set UP'!$R$15)</f>
        <v>0</v>
      </c>
      <c r="AK51" s="200" t="str">
        <f>IF(Obstacle!$AC51="","",IFERROR(AH51&amp;" ( "&amp;INT(AJ51)&amp;" )",AH51))</f>
        <v/>
      </c>
      <c r="AL51" s="127" t="str">
        <f t="shared" si="3"/>
        <v/>
      </c>
      <c r="AM51" s="95" t="str">
        <f t="shared" si="1"/>
        <v/>
      </c>
      <c r="AQ51" s="95" t="str">
        <f t="shared" si="4"/>
        <v/>
      </c>
    </row>
    <row r="52" spans="2:43" x14ac:dyDescent="0.2">
      <c r="B52" s="106">
        <v>46</v>
      </c>
      <c r="C52" s="123" t="str">
        <f>IF(OR('Set UP'!$C52=0,'Set UP'!$D52=0,'Set UP'!$E52=0,'Set UP'!F52=0),"  --",'Set UP'!C52)</f>
        <v xml:space="preserve">  --</v>
      </c>
      <c r="D52" s="124" t="str">
        <f>IF(OR('Set UP'!$C52=0,'Set UP'!$D52=0,'Set UP'!$E52=0,'Set UP'!F52=0),"  --",'Set UP'!D52&amp;" "&amp;'Set UP'!E52)</f>
        <v xml:space="preserve">  --</v>
      </c>
      <c r="E52" s="124" t="str">
        <f>IF(OR('Set UP'!$C52=0,'Set UP'!$D52=0,'Set UP'!$E52=0,'Set UP'!F52=0)," --",'Set UP'!F52)</f>
        <v xml:space="preserve"> --</v>
      </c>
      <c r="F52" s="124" t="str">
        <f>IF('Wet Incident'!$JY66="","",'Wet Incident'!$JY66)</f>
        <v/>
      </c>
      <c r="G52" s="124" t="str">
        <f>IF('Wet Incident'!$JY66="","",'Wet Incident'!$JZ66)</f>
        <v/>
      </c>
      <c r="H52" s="124">
        <f>IF(G52="",0,(G52-F$4)*H$4+'Set UP'!$R$15)</f>
        <v>0</v>
      </c>
      <c r="I52" s="200" t="str">
        <f>IF('Wet Incident'!$JY66="","",IFERROR(F52&amp;" ( "&amp;INT(H52)&amp;" )",F52))</f>
        <v/>
      </c>
      <c r="J52" s="124" t="str">
        <f>IF('Dry Incident'!$JY66="","",'Dry Incident'!$JY66)</f>
        <v/>
      </c>
      <c r="K52" s="124" t="str">
        <f>IF('Dry Incident'!$JY66="","",'Dry Incident'!$JZ66)</f>
        <v/>
      </c>
      <c r="L52" s="124">
        <f>IF(K52="",0,(K52-J$4)*L$4+'Set UP'!$R$15)</f>
        <v>0</v>
      </c>
      <c r="M52" s="200" t="str">
        <f>IF('Dry Incident'!$JY66="","",IFERROR(J52&amp;" ( "&amp;INT(L52)&amp;" )",J52))</f>
        <v/>
      </c>
      <c r="N52" s="124" t="str">
        <f>IF('Extra Incident'!$JY66="","",'Extra Incident'!$JY66)</f>
        <v/>
      </c>
      <c r="O52" s="124" t="str">
        <f>IF('Extra Incident'!$JY66="","",'Extra Incident'!$JZ66)</f>
        <v/>
      </c>
      <c r="P52" s="124">
        <f>IF(O52="",0,(O52-N$4)*P$4+'Set UP'!$R$15)</f>
        <v>0</v>
      </c>
      <c r="Q52" s="200" t="str">
        <f>IF('Extra Incident'!$JY66="","",IFERROR(N52&amp;" ( "&amp;INT(O52)&amp;" )",N52))</f>
        <v/>
      </c>
      <c r="R52" s="124" t="str">
        <f>IF(RopeThrow!$AJ52="","",RopeThrow!$AJ52)</f>
        <v/>
      </c>
      <c r="S52" s="124" t="str">
        <f>IF(RopeThrow!$AJ52="","",RopeThrow!$AO52)</f>
        <v/>
      </c>
      <c r="T52" s="124">
        <f>IF(S52="",0,(S52-R$4)*T$4+'Set UP'!$R$15)</f>
        <v>0</v>
      </c>
      <c r="U52" s="200" t="str">
        <f>IF(RopeThrow!$AJ52="","",IFERROR(R52&amp;" ( "&amp;INT(T52)&amp;" )",R52))</f>
        <v/>
      </c>
      <c r="V52" s="124" t="str">
        <f>IF('Swim&amp;Tow'!$AJ52="","",'Swim&amp;Tow'!$AJ52)</f>
        <v/>
      </c>
      <c r="W52" s="124" t="str">
        <f>IF('Swim&amp;Tow'!$AJ52="","",'Swim&amp;Tow'!$AK52)</f>
        <v/>
      </c>
      <c r="X52" s="124">
        <f>IF(W52="",0,(W52-V$4)*X$4+'Set UP'!$R$15)</f>
        <v>0</v>
      </c>
      <c r="Y52" s="200" t="str">
        <f>IF('Swim&amp;Tow'!$AJ52="","",IFERROR(V52&amp;" ( "&amp;INT(X52)&amp;" )",V52))</f>
        <v/>
      </c>
      <c r="Z52" s="124" t="str">
        <f>IF(Medley!AC52="","",Medley!$AC52)</f>
        <v/>
      </c>
      <c r="AA52" s="124" t="str">
        <f>IF(Medley!AC52="","",Medley!$AD52)</f>
        <v/>
      </c>
      <c r="AB52" s="124">
        <f>IF(AA52="",0,(AA52-Z$4)*AB$4+'Set UP'!$R$15)</f>
        <v>0</v>
      </c>
      <c r="AC52" s="200" t="str">
        <f>IF(Medley!$AC52="","",IFERROR(Z52&amp;" ( "&amp;INT(AB52)&amp;" )",Z52))</f>
        <v/>
      </c>
      <c r="AD52" s="124" t="str">
        <f>IF('Manikin Carry'!AC52="","",'Manikin Carry'!$AC52)</f>
        <v/>
      </c>
      <c r="AE52" s="124" t="str">
        <f>IF('Manikin Carry'!AC52="","",'Manikin Carry'!$AD52)</f>
        <v/>
      </c>
      <c r="AF52" s="124">
        <f>IF(AE52="",0,(AE52-AD$4)*AF$4+'Set UP'!$R$15)</f>
        <v>0</v>
      </c>
      <c r="AG52" s="200" t="str">
        <f>IF('Manikin Carry'!$AC52="","",IFERROR(AD52&amp;" ( "&amp;INT(AF52)&amp;" )",AD52))</f>
        <v/>
      </c>
      <c r="AH52" s="124" t="str">
        <f>IF(Obstacle!AC52="","",Obstacle!$AC52)</f>
        <v/>
      </c>
      <c r="AI52" s="124" t="str">
        <f>IF(Obstacle!AC52="","",Obstacle!$AD52)</f>
        <v/>
      </c>
      <c r="AJ52" s="124">
        <f>IF(AI52="",0,(AI52-AH$4)*AJ$4+'Set UP'!$R$15)</f>
        <v>0</v>
      </c>
      <c r="AK52" s="200" t="str">
        <f>IF(Obstacle!$AC52="","",IFERROR(AH52&amp;" ( "&amp;INT(AJ52)&amp;" )",AH52))</f>
        <v/>
      </c>
      <c r="AL52" s="127" t="str">
        <f t="shared" si="3"/>
        <v/>
      </c>
      <c r="AM52" s="95" t="str">
        <f t="shared" si="1"/>
        <v/>
      </c>
      <c r="AQ52" s="95" t="str">
        <f t="shared" si="4"/>
        <v/>
      </c>
    </row>
    <row r="53" spans="2:43" x14ac:dyDescent="0.2">
      <c r="B53" s="106">
        <v>47</v>
      </c>
      <c r="C53" s="123" t="str">
        <f>IF(OR('Set UP'!$C53=0,'Set UP'!$D53=0,'Set UP'!$E53=0,'Set UP'!F53=0),"  --",'Set UP'!C53)</f>
        <v xml:space="preserve">  --</v>
      </c>
      <c r="D53" s="124" t="str">
        <f>IF(OR('Set UP'!$C53=0,'Set UP'!$D53=0,'Set UP'!$E53=0,'Set UP'!F53=0),"  --",'Set UP'!D53&amp;" "&amp;'Set UP'!E53)</f>
        <v xml:space="preserve">  --</v>
      </c>
      <c r="E53" s="124" t="str">
        <f>IF(OR('Set UP'!$C53=0,'Set UP'!$D53=0,'Set UP'!$E53=0,'Set UP'!F53=0)," --",'Set UP'!F53)</f>
        <v xml:space="preserve"> --</v>
      </c>
      <c r="F53" s="124" t="str">
        <f>IF('Wet Incident'!$JY67="","",'Wet Incident'!$JY67)</f>
        <v/>
      </c>
      <c r="G53" s="124" t="str">
        <f>IF('Wet Incident'!$JY67="","",'Wet Incident'!$JZ67)</f>
        <v/>
      </c>
      <c r="H53" s="124">
        <f>IF(G53="",0,(G53-F$4)*H$4+'Set UP'!$R$15)</f>
        <v>0</v>
      </c>
      <c r="I53" s="200" t="str">
        <f>IF('Wet Incident'!$JY67="","",IFERROR(F53&amp;" ( "&amp;INT(H53)&amp;" )",F53))</f>
        <v/>
      </c>
      <c r="J53" s="124" t="str">
        <f>IF('Dry Incident'!$JY67="","",'Dry Incident'!$JY67)</f>
        <v/>
      </c>
      <c r="K53" s="124" t="str">
        <f>IF('Dry Incident'!$JY67="","",'Dry Incident'!$JZ67)</f>
        <v/>
      </c>
      <c r="L53" s="124">
        <f>IF(K53="",0,(K53-J$4)*L$4+'Set UP'!$R$15)</f>
        <v>0</v>
      </c>
      <c r="M53" s="200" t="str">
        <f>IF('Dry Incident'!$JY67="","",IFERROR(J53&amp;" ( "&amp;INT(L53)&amp;" )",J53))</f>
        <v/>
      </c>
      <c r="N53" s="124" t="str">
        <f>IF('Extra Incident'!$JY67="","",'Extra Incident'!$JY67)</f>
        <v/>
      </c>
      <c r="O53" s="124" t="str">
        <f>IF('Extra Incident'!$JY67="","",'Extra Incident'!$JZ67)</f>
        <v/>
      </c>
      <c r="P53" s="124">
        <f>IF(O53="",0,(O53-N$4)*P$4+'Set UP'!$R$15)</f>
        <v>0</v>
      </c>
      <c r="Q53" s="200" t="str">
        <f>IF('Extra Incident'!$JY67="","",IFERROR(N53&amp;" ( "&amp;INT(O53)&amp;" )",N53))</f>
        <v/>
      </c>
      <c r="R53" s="124" t="str">
        <f>IF(RopeThrow!$AJ53="","",RopeThrow!$AJ53)</f>
        <v/>
      </c>
      <c r="S53" s="124" t="str">
        <f>IF(RopeThrow!$AJ53="","",RopeThrow!$AO53)</f>
        <v/>
      </c>
      <c r="T53" s="124">
        <f>IF(S53="",0,(S53-R$4)*T$4+'Set UP'!$R$15)</f>
        <v>0</v>
      </c>
      <c r="U53" s="200" t="str">
        <f>IF(RopeThrow!$AJ53="","",IFERROR(R53&amp;" ( "&amp;INT(T53)&amp;" )",R53))</f>
        <v/>
      </c>
      <c r="V53" s="124" t="str">
        <f>IF('Swim&amp;Tow'!$AJ53="","",'Swim&amp;Tow'!$AJ53)</f>
        <v/>
      </c>
      <c r="W53" s="124" t="str">
        <f>IF('Swim&amp;Tow'!$AJ53="","",'Swim&amp;Tow'!$AK53)</f>
        <v/>
      </c>
      <c r="X53" s="124">
        <f>IF(W53="",0,(W53-V$4)*X$4+'Set UP'!$R$15)</f>
        <v>0</v>
      </c>
      <c r="Y53" s="200" t="str">
        <f>IF('Swim&amp;Tow'!$AJ53="","",IFERROR(V53&amp;" ( "&amp;INT(X53)&amp;" )",V53))</f>
        <v/>
      </c>
      <c r="Z53" s="124" t="str">
        <f>IF(Medley!AC53="","",Medley!$AC53)</f>
        <v/>
      </c>
      <c r="AA53" s="124" t="str">
        <f>IF(Medley!AC53="","",Medley!$AD53)</f>
        <v/>
      </c>
      <c r="AB53" s="124">
        <f>IF(AA53="",0,(AA53-Z$4)*AB$4+'Set UP'!$R$15)</f>
        <v>0</v>
      </c>
      <c r="AC53" s="200" t="str">
        <f>IF(Medley!$AC53="","",IFERROR(Z53&amp;" ( "&amp;INT(AB53)&amp;" )",Z53))</f>
        <v/>
      </c>
      <c r="AD53" s="124" t="str">
        <f>IF('Manikin Carry'!AC53="","",'Manikin Carry'!$AC53)</f>
        <v/>
      </c>
      <c r="AE53" s="124" t="str">
        <f>IF('Manikin Carry'!AC53="","",'Manikin Carry'!$AD53)</f>
        <v/>
      </c>
      <c r="AF53" s="124">
        <f>IF(AE53="",0,(AE53-AD$4)*AF$4+'Set UP'!$R$15)</f>
        <v>0</v>
      </c>
      <c r="AG53" s="200" t="str">
        <f>IF('Manikin Carry'!$AC53="","",IFERROR(AD53&amp;" ( "&amp;INT(AF53)&amp;" )",AD53))</f>
        <v/>
      </c>
      <c r="AH53" s="124" t="str">
        <f>IF(Obstacle!AC53="","",Obstacle!$AC53)</f>
        <v/>
      </c>
      <c r="AI53" s="124" t="str">
        <f>IF(Obstacle!AC53="","",Obstacle!$AD53)</f>
        <v/>
      </c>
      <c r="AJ53" s="124">
        <f>IF(AI53="",0,(AI53-AH$4)*AJ$4+'Set UP'!$R$15)</f>
        <v>0</v>
      </c>
      <c r="AK53" s="200" t="str">
        <f>IF(Obstacle!$AC53="","",IFERROR(AH53&amp;" ( "&amp;INT(AJ53)&amp;" )",AH53))</f>
        <v/>
      </c>
      <c r="AL53" s="127" t="str">
        <f t="shared" si="3"/>
        <v/>
      </c>
      <c r="AM53" s="95" t="str">
        <f t="shared" si="1"/>
        <v/>
      </c>
      <c r="AQ53" s="95" t="str">
        <f t="shared" si="4"/>
        <v/>
      </c>
    </row>
    <row r="54" spans="2:43" x14ac:dyDescent="0.2">
      <c r="B54" s="106">
        <v>48</v>
      </c>
      <c r="C54" s="123" t="str">
        <f>IF(OR('Set UP'!$C54=0,'Set UP'!$D54=0,'Set UP'!$E54=0,'Set UP'!F54=0),"  --",'Set UP'!C54)</f>
        <v xml:space="preserve">  --</v>
      </c>
      <c r="D54" s="124" t="str">
        <f>IF(OR('Set UP'!$C54=0,'Set UP'!$D54=0,'Set UP'!$E54=0,'Set UP'!F54=0),"  --",'Set UP'!D54&amp;" "&amp;'Set UP'!E54)</f>
        <v xml:space="preserve">  --</v>
      </c>
      <c r="E54" s="124" t="str">
        <f>IF(OR('Set UP'!$C54=0,'Set UP'!$D54=0,'Set UP'!$E54=0,'Set UP'!F54=0)," --",'Set UP'!F54)</f>
        <v xml:space="preserve"> --</v>
      </c>
      <c r="F54" s="124" t="str">
        <f>IF('Wet Incident'!$JY68="","",'Wet Incident'!$JY68)</f>
        <v/>
      </c>
      <c r="G54" s="124" t="str">
        <f>IF('Wet Incident'!$JY68="","",'Wet Incident'!$JZ68)</f>
        <v/>
      </c>
      <c r="H54" s="124">
        <f>IF(G54="",0,(G54-F$4)*H$4+'Set UP'!$R$15)</f>
        <v>0</v>
      </c>
      <c r="I54" s="200" t="str">
        <f>IF('Wet Incident'!$JY68="","",IFERROR(F54&amp;" ( "&amp;INT(H54)&amp;" )",F54))</f>
        <v/>
      </c>
      <c r="J54" s="124" t="str">
        <f>IF('Dry Incident'!$JY68="","",'Dry Incident'!$JY68)</f>
        <v/>
      </c>
      <c r="K54" s="124" t="str">
        <f>IF('Dry Incident'!$JY68="","",'Dry Incident'!$JZ68)</f>
        <v/>
      </c>
      <c r="L54" s="124">
        <f>IF(K54="",0,(K54-J$4)*L$4+'Set UP'!$R$15)</f>
        <v>0</v>
      </c>
      <c r="M54" s="200" t="str">
        <f>IF('Dry Incident'!$JY68="","",IFERROR(J54&amp;" ( "&amp;INT(L54)&amp;" )",J54))</f>
        <v/>
      </c>
      <c r="N54" s="124" t="str">
        <f>IF('Extra Incident'!$JY68="","",'Extra Incident'!$JY68)</f>
        <v/>
      </c>
      <c r="O54" s="124" t="str">
        <f>IF('Extra Incident'!$JY68="","",'Extra Incident'!$JZ68)</f>
        <v/>
      </c>
      <c r="P54" s="124">
        <f>IF(O54="",0,(O54-N$4)*P$4+'Set UP'!$R$15)</f>
        <v>0</v>
      </c>
      <c r="Q54" s="200" t="str">
        <f>IF('Extra Incident'!$JY68="","",IFERROR(N54&amp;" ( "&amp;INT(O54)&amp;" )",N54))</f>
        <v/>
      </c>
      <c r="R54" s="124" t="str">
        <f>IF(RopeThrow!$AJ54="","",RopeThrow!$AJ54)</f>
        <v/>
      </c>
      <c r="S54" s="124" t="str">
        <f>IF(RopeThrow!$AJ54="","",RopeThrow!$AO54)</f>
        <v/>
      </c>
      <c r="T54" s="124">
        <f>IF(S54="",0,(S54-R$4)*T$4+'Set UP'!$R$15)</f>
        <v>0</v>
      </c>
      <c r="U54" s="200" t="str">
        <f>IF(RopeThrow!$AJ54="","",IFERROR(R54&amp;" ( "&amp;INT(T54)&amp;" )",R54))</f>
        <v/>
      </c>
      <c r="V54" s="124" t="str">
        <f>IF('Swim&amp;Tow'!$AJ54="","",'Swim&amp;Tow'!$AJ54)</f>
        <v/>
      </c>
      <c r="W54" s="124" t="str">
        <f>IF('Swim&amp;Tow'!$AJ54="","",'Swim&amp;Tow'!$AK54)</f>
        <v/>
      </c>
      <c r="X54" s="124">
        <f>IF(W54="",0,(W54-V$4)*X$4+'Set UP'!$R$15)</f>
        <v>0</v>
      </c>
      <c r="Y54" s="200" t="str">
        <f>IF('Swim&amp;Tow'!$AJ54="","",IFERROR(V54&amp;" ( "&amp;INT(X54)&amp;" )",V54))</f>
        <v/>
      </c>
      <c r="Z54" s="124" t="str">
        <f>IF(Medley!AC54="","",Medley!$AC54)</f>
        <v/>
      </c>
      <c r="AA54" s="124" t="str">
        <f>IF(Medley!AC54="","",Medley!$AD54)</f>
        <v/>
      </c>
      <c r="AB54" s="124">
        <f>IF(AA54="",0,(AA54-Z$4)*AB$4+'Set UP'!$R$15)</f>
        <v>0</v>
      </c>
      <c r="AC54" s="200" t="str">
        <f>IF(Medley!$AC54="","",IFERROR(Z54&amp;" ( "&amp;INT(AB54)&amp;" )",Z54))</f>
        <v/>
      </c>
      <c r="AD54" s="124" t="str">
        <f>IF('Manikin Carry'!AC54="","",'Manikin Carry'!$AC54)</f>
        <v/>
      </c>
      <c r="AE54" s="124" t="str">
        <f>IF('Manikin Carry'!AC54="","",'Manikin Carry'!$AD54)</f>
        <v/>
      </c>
      <c r="AF54" s="124">
        <f>IF(AE54="",0,(AE54-AD$4)*AF$4+'Set UP'!$R$15)</f>
        <v>0</v>
      </c>
      <c r="AG54" s="200" t="str">
        <f>IF('Manikin Carry'!$AC54="","",IFERROR(AD54&amp;" ( "&amp;INT(AF54)&amp;" )",AD54))</f>
        <v/>
      </c>
      <c r="AH54" s="124" t="str">
        <f>IF(Obstacle!AC54="","",Obstacle!$AC54)</f>
        <v/>
      </c>
      <c r="AI54" s="124" t="str">
        <f>IF(Obstacle!AC54="","",Obstacle!$AD54)</f>
        <v/>
      </c>
      <c r="AJ54" s="124">
        <f>IF(AI54="",0,(AI54-AH$4)*AJ$4+'Set UP'!$R$15)</f>
        <v>0</v>
      </c>
      <c r="AK54" s="200" t="str">
        <f>IF(Obstacle!$AC54="","",IFERROR(AH54&amp;" ( "&amp;INT(AJ54)&amp;" )",AH54))</f>
        <v/>
      </c>
      <c r="AL54" s="127" t="str">
        <f t="shared" si="3"/>
        <v/>
      </c>
      <c r="AM54" s="95" t="str">
        <f t="shared" si="1"/>
        <v/>
      </c>
      <c r="AQ54" s="95" t="str">
        <f t="shared" si="4"/>
        <v/>
      </c>
    </row>
  </sheetData>
  <mergeCells count="9">
    <mergeCell ref="F5:I5"/>
    <mergeCell ref="AL5:AL6"/>
    <mergeCell ref="AM5:AM6"/>
    <mergeCell ref="E5:E6"/>
    <mergeCell ref="B3:C3"/>
    <mergeCell ref="B4:C4"/>
    <mergeCell ref="B5:B6"/>
    <mergeCell ref="C5:C6"/>
    <mergeCell ref="D5:D6"/>
  </mergeCells>
  <conditionalFormatting sqref="C7:AL54">
    <cfRule type="expression" dxfId="5" priority="1" stopIfTrue="1">
      <formula>IF($AM7=3,1,0)</formula>
    </cfRule>
    <cfRule type="expression" dxfId="4" priority="2" stopIfTrue="1">
      <formula>IF($AM7=2,1,0)</formula>
    </cfRule>
    <cfRule type="expression" dxfId="3" priority="3" stopIfTrue="1">
      <formula>IF($AM7=1,1,0)</formula>
    </cfRule>
    <cfRule type="expression" priority="4" stopIfTrue="1">
      <formula>IF($B$4="",1,0)</formula>
    </cfRule>
    <cfRule type="expression" dxfId="2" priority="5">
      <formula>IF(SEARCH($B$4,$D7)&gt;0,1,0)</formula>
    </cfRule>
  </conditionalFormatting>
  <conditionalFormatting sqref="AM7:AM54">
    <cfRule type="cellIs" dxfId="1" priority="6" operator="greaterThan">
      <formula>#REF!</formula>
    </cfRule>
    <cfRule type="cellIs" dxfId="0" priority="7" operator="lessThan">
      <formula>#REF!</formula>
    </cfRule>
  </conditionalFormatting>
  <dataValidations count="7">
    <dataValidation type="list" showInputMessage="1" showErrorMessage="1" sqref="B4:C4" xr:uid="{00000000-0002-0000-1A00-000000000000}">
      <formula1>Clubs</formula1>
    </dataValidation>
    <dataValidation type="decimal" operator="greaterThanOrEqual" allowBlank="1" showInputMessage="1" showErrorMessage="1" errorTitle="Incident1 Weighting" error="Enter a number greater than or equal to zero." promptTitle="Incident1 Weighting" prompt="Enter a number that is greater than or equal to zero.  This is multiplied by the position to give the weighted position below." sqref="I3" xr:uid="{00000000-0002-0000-1A00-000001000000}">
      <formula1>0</formula1>
    </dataValidation>
    <dataValidation type="decimal" operator="greaterThanOrEqual" allowBlank="1" showInputMessage="1" showErrorMessage="1" errorTitle="Incident2 Weighting" error="Enter a number greater than or equal to zero." promptTitle="Incident2 Weighting" prompt="Enter a number that is greater than or equal to zero.  This is multiplied by the position to give the weighted position below." sqref="M3 Q3" xr:uid="{00000000-0002-0000-1A00-000002000000}">
      <formula1>0</formula1>
    </dataValidation>
    <dataValidation type="decimal" operator="greaterThanOrEqual" allowBlank="1" showInputMessage="1" showErrorMessage="1" errorTitle="Rope Throw Weighting" error="Enter a number greater than or equal to zero." promptTitle="Rope Throw Weighting" prompt="Enter a number greater than or equal to zero.  This is multiplied by the position to give the weighted position below." sqref="U3" xr:uid="{00000000-0002-0000-1A00-000003000000}">
      <formula1>0</formula1>
    </dataValidation>
    <dataValidation type="decimal" operator="greaterThanOrEqual" allowBlank="1" showInputMessage="1" showErrorMessage="1" errorTitle="SwimEvent1 Weighting" error="Enter a number greater than or equal to zero." promptTitle="SwimEvent1 Weighting" prompt="Enter a number greater than or equal to zero.  This is multiplied by the position to give the weighted position below." sqref="Y3" xr:uid="{00000000-0002-0000-1A00-000004000000}">
      <formula1>0</formula1>
    </dataValidation>
    <dataValidation type="decimal" operator="greaterThanOrEqual" allowBlank="1" showInputMessage="1" showErrorMessage="1" errorTitle="SwimEvent2 Weighting" error="Enter a number greater than or equal to zero." promptTitle="SwimEvent2 Weighting" prompt="Enter a number greater than or equal to zero here.  This is multiplied by the position to give the weighted position below." sqref="AC3" xr:uid="{00000000-0002-0000-1A00-000005000000}">
      <formula1>0</formula1>
    </dataValidation>
    <dataValidation type="decimal" operator="greaterThanOrEqual" allowBlank="1" showInputMessage="1" showErrorMessage="1" errorTitle="SwimEvent3 Weighting" error="Enter a number greater than or equal to zero." promptTitle="SwimEvent3 Weighting" prompt="Enter a number greater than or equal to zero here.  This is multiplied by the position to give the weighted position below." sqref="AG3 AK3" xr:uid="{00000000-0002-0000-1A00-000006000000}">
      <formula1>0</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H77"/>
  <sheetViews>
    <sheetView zoomScale="75" workbookViewId="0">
      <selection activeCell="B67" sqref="B67"/>
    </sheetView>
  </sheetViews>
  <sheetFormatPr defaultColWidth="9.140625" defaultRowHeight="15" x14ac:dyDescent="0.2"/>
  <cols>
    <col min="1" max="1" width="9.140625" style="51"/>
    <col min="2" max="2" width="9.7109375" style="51" customWidth="1"/>
    <col min="3" max="3" width="182.85546875" style="51" customWidth="1"/>
    <col min="4" max="16384" width="9.140625" style="51"/>
  </cols>
  <sheetData>
    <row r="1" spans="2:8" ht="15.75" thickBot="1" x14ac:dyDescent="0.25"/>
    <row r="2" spans="2:8" ht="15.75" thickTop="1" x14ac:dyDescent="0.2">
      <c r="B2" s="60"/>
      <c r="C2" s="53"/>
      <c r="D2" s="53"/>
      <c r="E2" s="53"/>
      <c r="F2" s="53"/>
      <c r="G2" s="53"/>
      <c r="H2" s="54"/>
    </row>
    <row r="3" spans="2:8" ht="26.25" x14ac:dyDescent="0.4">
      <c r="B3" s="55"/>
      <c r="C3" s="61" t="s">
        <v>52</v>
      </c>
      <c r="H3" s="56"/>
    </row>
    <row r="4" spans="2:8" x14ac:dyDescent="0.2">
      <c r="B4" s="55"/>
      <c r="H4" s="56"/>
    </row>
    <row r="5" spans="2:8" ht="15.75" x14ac:dyDescent="0.25">
      <c r="B5" s="55"/>
      <c r="C5" s="62" t="s">
        <v>56</v>
      </c>
      <c r="H5" s="56"/>
    </row>
    <row r="6" spans="2:8" x14ac:dyDescent="0.2">
      <c r="B6" s="55"/>
      <c r="H6" s="56"/>
    </row>
    <row r="7" spans="2:8" ht="15.75" x14ac:dyDescent="0.25">
      <c r="B7" s="55"/>
      <c r="C7" s="63" t="s">
        <v>30</v>
      </c>
      <c r="H7" s="56"/>
    </row>
    <row r="8" spans="2:8" x14ac:dyDescent="0.2">
      <c r="B8" s="55"/>
      <c r="C8" s="51" t="s">
        <v>26</v>
      </c>
      <c r="H8" s="56"/>
    </row>
    <row r="9" spans="2:8" x14ac:dyDescent="0.2">
      <c r="B9" s="55"/>
      <c r="C9" s="51" t="s">
        <v>272</v>
      </c>
      <c r="H9" s="56"/>
    </row>
    <row r="10" spans="2:8" x14ac:dyDescent="0.2">
      <c r="B10" s="55"/>
      <c r="C10" s="51" t="s">
        <v>229</v>
      </c>
      <c r="H10" s="56"/>
    </row>
    <row r="11" spans="2:8" x14ac:dyDescent="0.2">
      <c r="B11" s="55"/>
      <c r="H11" s="56"/>
    </row>
    <row r="12" spans="2:8" ht="15.75" x14ac:dyDescent="0.25">
      <c r="B12" s="55"/>
      <c r="C12" s="63" t="s">
        <v>181</v>
      </c>
      <c r="H12" s="56"/>
    </row>
    <row r="13" spans="2:8" x14ac:dyDescent="0.2">
      <c r="B13" s="55"/>
      <c r="C13" s="51" t="s">
        <v>180</v>
      </c>
      <c r="H13" s="56"/>
    </row>
    <row r="14" spans="2:8" x14ac:dyDescent="0.2">
      <c r="B14" s="55"/>
      <c r="C14" s="51" t="s">
        <v>182</v>
      </c>
      <c r="H14" s="56"/>
    </row>
    <row r="15" spans="2:8" x14ac:dyDescent="0.2">
      <c r="B15" s="55"/>
      <c r="C15" s="51" t="s">
        <v>183</v>
      </c>
      <c r="H15" s="56"/>
    </row>
    <row r="16" spans="2:8" x14ac:dyDescent="0.2">
      <c r="B16" s="55"/>
      <c r="H16" s="56"/>
    </row>
    <row r="17" spans="2:8" ht="15.75" x14ac:dyDescent="0.25">
      <c r="B17" s="55"/>
      <c r="C17" s="63" t="s">
        <v>27</v>
      </c>
      <c r="H17" s="56"/>
    </row>
    <row r="18" spans="2:8" x14ac:dyDescent="0.2">
      <c r="B18" s="55"/>
      <c r="C18" s="51" t="s">
        <v>214</v>
      </c>
      <c r="H18" s="56"/>
    </row>
    <row r="19" spans="2:8" x14ac:dyDescent="0.2">
      <c r="B19" s="55"/>
      <c r="C19" s="51" t="s">
        <v>108</v>
      </c>
      <c r="H19" s="56"/>
    </row>
    <row r="20" spans="2:8" x14ac:dyDescent="0.2">
      <c r="B20" s="55"/>
      <c r="C20" s="51" t="s">
        <v>32</v>
      </c>
      <c r="H20" s="56"/>
    </row>
    <row r="21" spans="2:8" x14ac:dyDescent="0.2">
      <c r="B21" s="55"/>
      <c r="C21" s="51" t="s">
        <v>28</v>
      </c>
      <c r="H21" s="56"/>
    </row>
    <row r="22" spans="2:8" x14ac:dyDescent="0.2">
      <c r="B22" s="55"/>
      <c r="C22" s="51" t="s">
        <v>29</v>
      </c>
      <c r="H22" s="56"/>
    </row>
    <row r="23" spans="2:8" x14ac:dyDescent="0.2">
      <c r="B23" s="55"/>
      <c r="H23" s="56"/>
    </row>
    <row r="24" spans="2:8" ht="15.75" x14ac:dyDescent="0.25">
      <c r="B24" s="55"/>
      <c r="C24" s="63" t="s">
        <v>31</v>
      </c>
      <c r="H24" s="56"/>
    </row>
    <row r="25" spans="2:8" x14ac:dyDescent="0.2">
      <c r="B25" s="55"/>
      <c r="C25" s="51" t="s">
        <v>33</v>
      </c>
      <c r="H25" s="56"/>
    </row>
    <row r="26" spans="2:8" x14ac:dyDescent="0.2">
      <c r="B26" s="55"/>
      <c r="C26" s="51" t="s">
        <v>41</v>
      </c>
      <c r="H26" s="56"/>
    </row>
    <row r="27" spans="2:8" x14ac:dyDescent="0.2">
      <c r="B27" s="55"/>
      <c r="C27" s="51" t="s">
        <v>34</v>
      </c>
      <c r="H27" s="56"/>
    </row>
    <row r="28" spans="2:8" x14ac:dyDescent="0.2">
      <c r="B28" s="55"/>
      <c r="C28" s="51" t="s">
        <v>35</v>
      </c>
      <c r="H28" s="56"/>
    </row>
    <row r="29" spans="2:8" x14ac:dyDescent="0.2">
      <c r="B29" s="55"/>
      <c r="C29" s="51" t="s">
        <v>36</v>
      </c>
      <c r="H29" s="56"/>
    </row>
    <row r="30" spans="2:8" x14ac:dyDescent="0.2">
      <c r="B30" s="55"/>
      <c r="C30" s="51" t="s">
        <v>37</v>
      </c>
      <c r="H30" s="56"/>
    </row>
    <row r="31" spans="2:8" x14ac:dyDescent="0.2">
      <c r="B31" s="55"/>
      <c r="C31" s="51" t="s">
        <v>38</v>
      </c>
      <c r="H31" s="56"/>
    </row>
    <row r="32" spans="2:8" x14ac:dyDescent="0.2">
      <c r="B32" s="55"/>
      <c r="C32" s="51" t="s">
        <v>39</v>
      </c>
      <c r="H32" s="56"/>
    </row>
    <row r="33" spans="2:8" x14ac:dyDescent="0.2">
      <c r="B33" s="55"/>
      <c r="C33" s="51" t="s">
        <v>40</v>
      </c>
      <c r="H33" s="56"/>
    </row>
    <row r="34" spans="2:8" x14ac:dyDescent="0.2">
      <c r="B34" s="55"/>
      <c r="C34" s="51" t="s">
        <v>42</v>
      </c>
      <c r="H34" s="56"/>
    </row>
    <row r="35" spans="2:8" x14ac:dyDescent="0.2">
      <c r="B35" s="55"/>
      <c r="C35" s="51" t="s">
        <v>53</v>
      </c>
      <c r="H35" s="56"/>
    </row>
    <row r="36" spans="2:8" x14ac:dyDescent="0.2">
      <c r="B36" s="55"/>
      <c r="C36" s="51" t="s">
        <v>44</v>
      </c>
      <c r="H36" s="56"/>
    </row>
    <row r="37" spans="2:8" x14ac:dyDescent="0.2">
      <c r="B37" s="55"/>
      <c r="C37" s="51" t="s">
        <v>54</v>
      </c>
      <c r="H37" s="56"/>
    </row>
    <row r="38" spans="2:8" x14ac:dyDescent="0.2">
      <c r="B38" s="55"/>
      <c r="C38" s="51" t="s">
        <v>184</v>
      </c>
      <c r="H38" s="56"/>
    </row>
    <row r="39" spans="2:8" x14ac:dyDescent="0.2">
      <c r="B39" s="55"/>
      <c r="H39" s="56"/>
    </row>
    <row r="40" spans="2:8" ht="15.75" x14ac:dyDescent="0.25">
      <c r="B40" s="55"/>
      <c r="C40" s="63" t="s">
        <v>127</v>
      </c>
      <c r="H40" s="56"/>
    </row>
    <row r="41" spans="2:8" x14ac:dyDescent="0.2">
      <c r="B41" s="55"/>
      <c r="C41" s="51" t="s">
        <v>185</v>
      </c>
      <c r="H41" s="56"/>
    </row>
    <row r="42" spans="2:8" x14ac:dyDescent="0.2">
      <c r="B42" s="55"/>
      <c r="C42" s="51" t="s">
        <v>45</v>
      </c>
      <c r="H42" s="56"/>
    </row>
    <row r="43" spans="2:8" x14ac:dyDescent="0.2">
      <c r="B43" s="55"/>
      <c r="C43" s="51" t="s">
        <v>46</v>
      </c>
      <c r="H43" s="56"/>
    </row>
    <row r="44" spans="2:8" x14ac:dyDescent="0.2">
      <c r="B44" s="55"/>
      <c r="C44" s="51" t="s">
        <v>47</v>
      </c>
      <c r="H44" s="56"/>
    </row>
    <row r="45" spans="2:8" x14ac:dyDescent="0.2">
      <c r="B45" s="55"/>
      <c r="C45" s="51" t="s">
        <v>42</v>
      </c>
      <c r="H45" s="56"/>
    </row>
    <row r="46" spans="2:8" x14ac:dyDescent="0.2">
      <c r="B46" s="55"/>
      <c r="C46" s="51" t="s">
        <v>43</v>
      </c>
      <c r="H46" s="56"/>
    </row>
    <row r="47" spans="2:8" x14ac:dyDescent="0.2">
      <c r="B47" s="55"/>
      <c r="C47" s="51" t="s">
        <v>44</v>
      </c>
      <c r="H47" s="56"/>
    </row>
    <row r="48" spans="2:8" ht="30" x14ac:dyDescent="0.2">
      <c r="B48" s="55"/>
      <c r="C48" s="256" t="s">
        <v>322</v>
      </c>
      <c r="H48" s="56"/>
    </row>
    <row r="49" spans="2:8" x14ac:dyDescent="0.2">
      <c r="B49" s="55"/>
      <c r="H49" s="56"/>
    </row>
    <row r="50" spans="2:8" ht="15.75" x14ac:dyDescent="0.25">
      <c r="B50" s="55"/>
      <c r="C50" s="63" t="s">
        <v>110</v>
      </c>
      <c r="H50" s="56"/>
    </row>
    <row r="51" spans="2:8" x14ac:dyDescent="0.2">
      <c r="B51" s="55"/>
      <c r="C51" s="51" t="s">
        <v>109</v>
      </c>
      <c r="H51" s="56"/>
    </row>
    <row r="52" spans="2:8" x14ac:dyDescent="0.2">
      <c r="B52" s="55"/>
      <c r="C52" s="51" t="s">
        <v>188</v>
      </c>
      <c r="H52" s="56"/>
    </row>
    <row r="53" spans="2:8" ht="13.5" customHeight="1" x14ac:dyDescent="0.2">
      <c r="B53" s="55"/>
      <c r="C53" s="64"/>
      <c r="H53" s="56"/>
    </row>
    <row r="54" spans="2:8" x14ac:dyDescent="0.2">
      <c r="B54" s="55"/>
      <c r="C54" s="51" t="s">
        <v>48</v>
      </c>
      <c r="H54" s="56"/>
    </row>
    <row r="55" spans="2:8" x14ac:dyDescent="0.2">
      <c r="B55" s="55"/>
      <c r="C55" s="51" t="s">
        <v>50</v>
      </c>
      <c r="H55" s="56"/>
    </row>
    <row r="56" spans="2:8" x14ac:dyDescent="0.2">
      <c r="B56" s="55"/>
      <c r="C56" s="51" t="s">
        <v>49</v>
      </c>
      <c r="H56" s="56"/>
    </row>
    <row r="57" spans="2:8" x14ac:dyDescent="0.2">
      <c r="B57" s="55"/>
      <c r="C57" s="51" t="s">
        <v>55</v>
      </c>
      <c r="H57" s="56"/>
    </row>
    <row r="58" spans="2:8" x14ac:dyDescent="0.2">
      <c r="B58" s="55"/>
      <c r="H58" s="56"/>
    </row>
    <row r="59" spans="2:8" ht="15.75" x14ac:dyDescent="0.25">
      <c r="B59" s="55"/>
      <c r="C59" s="63" t="s">
        <v>51</v>
      </c>
      <c r="H59" s="56"/>
    </row>
    <row r="60" spans="2:8" x14ac:dyDescent="0.2">
      <c r="B60" s="55"/>
      <c r="C60" s="51" t="s">
        <v>186</v>
      </c>
      <c r="H60" s="56"/>
    </row>
    <row r="61" spans="2:8" x14ac:dyDescent="0.2">
      <c r="B61" s="55"/>
      <c r="H61" s="56"/>
    </row>
    <row r="62" spans="2:8" x14ac:dyDescent="0.2">
      <c r="B62" s="55"/>
      <c r="H62" s="56"/>
    </row>
    <row r="63" spans="2:8" x14ac:dyDescent="0.2">
      <c r="B63" s="55"/>
      <c r="C63" s="51" t="s">
        <v>187</v>
      </c>
      <c r="H63" s="56"/>
    </row>
    <row r="64" spans="2:8" x14ac:dyDescent="0.2">
      <c r="B64" s="55"/>
      <c r="C64" s="51" t="s">
        <v>189</v>
      </c>
      <c r="H64" s="56"/>
    </row>
    <row r="65" spans="2:8" x14ac:dyDescent="0.2">
      <c r="B65" s="55"/>
      <c r="C65" s="51" t="s">
        <v>190</v>
      </c>
      <c r="H65" s="56"/>
    </row>
    <row r="66" spans="2:8" x14ac:dyDescent="0.2">
      <c r="B66" s="55"/>
      <c r="C66" s="51" t="s">
        <v>207</v>
      </c>
      <c r="H66" s="56"/>
    </row>
    <row r="67" spans="2:8" ht="15.75" thickBot="1" x14ac:dyDescent="0.25">
      <c r="B67" s="57"/>
      <c r="D67" s="58"/>
      <c r="E67" s="58"/>
      <c r="F67" s="58"/>
      <c r="G67" s="58"/>
      <c r="H67" s="59"/>
    </row>
    <row r="68" spans="2:8" ht="16.5" thickTop="1" x14ac:dyDescent="0.25">
      <c r="C68" s="63" t="s">
        <v>323</v>
      </c>
    </row>
    <row r="70" spans="2:8" x14ac:dyDescent="0.2">
      <c r="C70" s="239" t="s">
        <v>324</v>
      </c>
    </row>
    <row r="72" spans="2:8" x14ac:dyDescent="0.2">
      <c r="C72" s="239" t="s">
        <v>325</v>
      </c>
    </row>
    <row r="76" spans="2:8" ht="15.75" thickBot="1" x14ac:dyDescent="0.25">
      <c r="C76" s="58"/>
    </row>
    <row r="77" spans="2:8" ht="15.75" thickTop="1" x14ac:dyDescent="0.2"/>
  </sheetData>
  <sheetProtection sheet="1" objects="1" scenarios="1" selectLockedCells="1"/>
  <phoneticPr fontId="0"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C1:D266"/>
  <sheetViews>
    <sheetView topLeftCell="A235" zoomScale="55" zoomScaleNormal="55" workbookViewId="0">
      <selection activeCell="G256" sqref="G256"/>
    </sheetView>
  </sheetViews>
  <sheetFormatPr defaultColWidth="9.140625" defaultRowHeight="15" x14ac:dyDescent="0.2"/>
  <cols>
    <col min="1" max="1" width="9.140625" style="51"/>
    <col min="2" max="2" width="9.7109375" style="51" customWidth="1"/>
    <col min="3" max="3" width="182.85546875" style="51" customWidth="1"/>
    <col min="4" max="16384" width="9.140625" style="51"/>
  </cols>
  <sheetData>
    <row r="1" spans="3:3" ht="15.75" thickTop="1" x14ac:dyDescent="0.2">
      <c r="C1" s="82"/>
    </row>
    <row r="2" spans="3:3" x14ac:dyDescent="0.2">
      <c r="C2" s="83"/>
    </row>
    <row r="3" spans="3:3" ht="26.25" x14ac:dyDescent="0.4">
      <c r="C3" s="84" t="s">
        <v>57</v>
      </c>
    </row>
    <row r="4" spans="3:3" x14ac:dyDescent="0.2">
      <c r="C4" s="83"/>
    </row>
    <row r="5" spans="3:3" ht="15.75" x14ac:dyDescent="0.25">
      <c r="C5" s="85" t="s">
        <v>62</v>
      </c>
    </row>
    <row r="6" spans="3:3" ht="18.75" customHeight="1" x14ac:dyDescent="0.25">
      <c r="C6" s="86" t="s">
        <v>63</v>
      </c>
    </row>
    <row r="7" spans="3:3" ht="18" customHeight="1" x14ac:dyDescent="0.25">
      <c r="C7" s="87" t="s">
        <v>64</v>
      </c>
    </row>
    <row r="8" spans="3:3" ht="18" customHeight="1" x14ac:dyDescent="0.25">
      <c r="C8" s="87" t="s">
        <v>114</v>
      </c>
    </row>
    <row r="9" spans="3:3" x14ac:dyDescent="0.2">
      <c r="C9" s="83"/>
    </row>
    <row r="10" spans="3:3" ht="19.5" customHeight="1" x14ac:dyDescent="0.25">
      <c r="C10" s="85" t="s">
        <v>61</v>
      </c>
    </row>
    <row r="11" spans="3:3" ht="24" customHeight="1" x14ac:dyDescent="0.25">
      <c r="C11" s="86" t="s">
        <v>59</v>
      </c>
    </row>
    <row r="12" spans="3:3" ht="24" customHeight="1" x14ac:dyDescent="0.25">
      <c r="C12" s="86" t="s">
        <v>60</v>
      </c>
    </row>
    <row r="13" spans="3:3" ht="66.75" customHeight="1" x14ac:dyDescent="0.2">
      <c r="C13" s="88" t="s">
        <v>58</v>
      </c>
    </row>
    <row r="14" spans="3:3" ht="27" customHeight="1" x14ac:dyDescent="0.25">
      <c r="C14" s="86" t="s">
        <v>65</v>
      </c>
    </row>
    <row r="15" spans="3:3" ht="27" customHeight="1" x14ac:dyDescent="0.25">
      <c r="C15" s="86" t="s">
        <v>115</v>
      </c>
    </row>
    <row r="16" spans="3:3" ht="20.25" customHeight="1" x14ac:dyDescent="0.2">
      <c r="C16" s="86"/>
    </row>
    <row r="17" spans="3:3" ht="19.5" customHeight="1" x14ac:dyDescent="0.25">
      <c r="C17" s="85" t="s">
        <v>66</v>
      </c>
    </row>
    <row r="18" spans="3:3" ht="24" customHeight="1" x14ac:dyDescent="0.25">
      <c r="C18" s="86" t="s">
        <v>67</v>
      </c>
    </row>
    <row r="19" spans="3:3" ht="24" customHeight="1" x14ac:dyDescent="0.25">
      <c r="C19" s="86" t="s">
        <v>60</v>
      </c>
    </row>
    <row r="20" spans="3:3" ht="65.25" customHeight="1" x14ac:dyDescent="0.2">
      <c r="C20" s="88" t="s">
        <v>116</v>
      </c>
    </row>
    <row r="21" spans="3:3" ht="20.25" customHeight="1" x14ac:dyDescent="0.25">
      <c r="C21" s="86" t="s">
        <v>68</v>
      </c>
    </row>
    <row r="22" spans="3:3" ht="20.25" customHeight="1" x14ac:dyDescent="0.25">
      <c r="C22" s="86" t="s">
        <v>117</v>
      </c>
    </row>
    <row r="23" spans="3:3" ht="20.25" customHeight="1" x14ac:dyDescent="0.2">
      <c r="C23" s="86"/>
    </row>
    <row r="24" spans="3:3" ht="19.5" customHeight="1" x14ac:dyDescent="0.25">
      <c r="C24" s="85" t="s">
        <v>111</v>
      </c>
    </row>
    <row r="25" spans="3:3" ht="24" customHeight="1" x14ac:dyDescent="0.25">
      <c r="C25" s="86" t="s">
        <v>112</v>
      </c>
    </row>
    <row r="26" spans="3:3" ht="21.75" customHeight="1" x14ac:dyDescent="0.25">
      <c r="C26" s="86" t="s">
        <v>113</v>
      </c>
    </row>
    <row r="27" spans="3:3" ht="111" customHeight="1" x14ac:dyDescent="0.2">
      <c r="C27" s="88" t="s">
        <v>119</v>
      </c>
    </row>
    <row r="28" spans="3:3" ht="20.25" customHeight="1" x14ac:dyDescent="0.25">
      <c r="C28" s="86" t="s">
        <v>118</v>
      </c>
    </row>
    <row r="29" spans="3:3" x14ac:dyDescent="0.2">
      <c r="C29" s="83"/>
    </row>
    <row r="30" spans="3:3" ht="15.75" x14ac:dyDescent="0.25">
      <c r="C30" s="85" t="s">
        <v>122</v>
      </c>
    </row>
    <row r="31" spans="3:3" ht="30.75" x14ac:dyDescent="0.25">
      <c r="C31" s="86" t="s">
        <v>123</v>
      </c>
    </row>
    <row r="32" spans="3:3" ht="30.75" x14ac:dyDescent="0.25">
      <c r="C32" s="86" t="s">
        <v>124</v>
      </c>
    </row>
    <row r="33" spans="3:3" ht="15.75" x14ac:dyDescent="0.25">
      <c r="C33" s="88" t="s">
        <v>126</v>
      </c>
    </row>
    <row r="34" spans="3:3" ht="30.75" x14ac:dyDescent="0.25">
      <c r="C34" s="86" t="s">
        <v>125</v>
      </c>
    </row>
    <row r="35" spans="3:3" x14ac:dyDescent="0.2">
      <c r="C35" s="83"/>
    </row>
    <row r="36" spans="3:3" ht="15.75" x14ac:dyDescent="0.25">
      <c r="C36" s="85" t="s">
        <v>136</v>
      </c>
    </row>
    <row r="37" spans="3:3" ht="30.75" x14ac:dyDescent="0.25">
      <c r="C37" s="86" t="s">
        <v>123</v>
      </c>
    </row>
    <row r="38" spans="3:3" ht="30.75" x14ac:dyDescent="0.25">
      <c r="C38" s="86" t="s">
        <v>161</v>
      </c>
    </row>
    <row r="39" spans="3:3" ht="15.75" x14ac:dyDescent="0.25">
      <c r="C39" s="88" t="s">
        <v>137</v>
      </c>
    </row>
    <row r="40" spans="3:3" ht="30.75" x14ac:dyDescent="0.25">
      <c r="C40" s="86" t="s">
        <v>125</v>
      </c>
    </row>
    <row r="41" spans="3:3" x14ac:dyDescent="0.2">
      <c r="C41" s="83"/>
    </row>
    <row r="42" spans="3:3" ht="15.75" x14ac:dyDescent="0.25">
      <c r="C42" s="85" t="s">
        <v>140</v>
      </c>
    </row>
    <row r="43" spans="3:3" ht="30.75" x14ac:dyDescent="0.25">
      <c r="C43" s="86" t="s">
        <v>141</v>
      </c>
    </row>
    <row r="44" spans="3:3" ht="30.75" x14ac:dyDescent="0.25">
      <c r="C44" s="86" t="s">
        <v>142</v>
      </c>
    </row>
    <row r="45" spans="3:3" ht="15.75" x14ac:dyDescent="0.25">
      <c r="C45" s="88" t="s">
        <v>138</v>
      </c>
    </row>
    <row r="46" spans="3:3" ht="30.75" x14ac:dyDescent="0.25">
      <c r="C46" s="86" t="s">
        <v>125</v>
      </c>
    </row>
    <row r="47" spans="3:3" x14ac:dyDescent="0.2">
      <c r="C47" s="83"/>
    </row>
    <row r="48" spans="3:3" ht="15.75" x14ac:dyDescent="0.25">
      <c r="C48" s="85" t="s">
        <v>144</v>
      </c>
    </row>
    <row r="49" spans="3:3" ht="30.75" x14ac:dyDescent="0.25">
      <c r="C49" s="86" t="s">
        <v>176</v>
      </c>
    </row>
    <row r="50" spans="3:3" ht="30.75" x14ac:dyDescent="0.25">
      <c r="C50" s="86" t="s">
        <v>143</v>
      </c>
    </row>
    <row r="51" spans="3:3" ht="30.75" x14ac:dyDescent="0.2">
      <c r="C51" s="88" t="s">
        <v>173</v>
      </c>
    </row>
    <row r="52" spans="3:3" ht="30.75" x14ac:dyDescent="0.25">
      <c r="C52" s="86" t="s">
        <v>125</v>
      </c>
    </row>
    <row r="53" spans="3:3" x14ac:dyDescent="0.2">
      <c r="C53" s="83"/>
    </row>
    <row r="54" spans="3:3" ht="30.75" x14ac:dyDescent="0.25">
      <c r="C54" s="86" t="s">
        <v>162</v>
      </c>
    </row>
    <row r="55" spans="3:3" ht="15.75" x14ac:dyDescent="0.25">
      <c r="C55" s="88" t="s">
        <v>178</v>
      </c>
    </row>
    <row r="56" spans="3:3" ht="30.75" x14ac:dyDescent="0.25">
      <c r="C56" s="86" t="s">
        <v>125</v>
      </c>
    </row>
    <row r="57" spans="3:3" x14ac:dyDescent="0.2">
      <c r="C57" s="83"/>
    </row>
    <row r="58" spans="3:3" ht="30.75" x14ac:dyDescent="0.25">
      <c r="C58" s="86" t="s">
        <v>162</v>
      </c>
    </row>
    <row r="59" spans="3:3" ht="15.75" x14ac:dyDescent="0.25">
      <c r="C59" s="88" t="s">
        <v>177</v>
      </c>
    </row>
    <row r="60" spans="3:3" ht="30.75" x14ac:dyDescent="0.25">
      <c r="C60" s="86" t="s">
        <v>125</v>
      </c>
    </row>
    <row r="61" spans="3:3" ht="30.75" x14ac:dyDescent="0.25">
      <c r="C61" s="86" t="s">
        <v>162</v>
      </c>
    </row>
    <row r="62" spans="3:3" ht="15.75" x14ac:dyDescent="0.25">
      <c r="C62" s="88" t="s">
        <v>179</v>
      </c>
    </row>
    <row r="63" spans="3:3" ht="30.75" x14ac:dyDescent="0.25">
      <c r="C63" s="86" t="s">
        <v>125</v>
      </c>
    </row>
    <row r="64" spans="3:3" x14ac:dyDescent="0.2">
      <c r="C64" s="86"/>
    </row>
    <row r="65" spans="3:3" ht="15.75" x14ac:dyDescent="0.25">
      <c r="C65" s="85" t="s">
        <v>191</v>
      </c>
    </row>
    <row r="66" spans="3:3" ht="30.75" x14ac:dyDescent="0.25">
      <c r="C66" s="86" t="s">
        <v>192</v>
      </c>
    </row>
    <row r="67" spans="3:3" ht="30.75" x14ac:dyDescent="0.25">
      <c r="C67" s="86" t="s">
        <v>193</v>
      </c>
    </row>
    <row r="68" spans="3:3" ht="30.75" x14ac:dyDescent="0.2">
      <c r="C68" s="88" t="s">
        <v>194</v>
      </c>
    </row>
    <row r="69" spans="3:3" ht="30.75" x14ac:dyDescent="0.25">
      <c r="C69" s="86" t="s">
        <v>195</v>
      </c>
    </row>
    <row r="70" spans="3:3" x14ac:dyDescent="0.2">
      <c r="C70" s="83"/>
    </row>
    <row r="71" spans="3:3" ht="15.75" x14ac:dyDescent="0.25">
      <c r="C71" s="85" t="s">
        <v>196</v>
      </c>
    </row>
    <row r="72" spans="3:3" ht="30.75" x14ac:dyDescent="0.25">
      <c r="C72" s="86" t="s">
        <v>197</v>
      </c>
    </row>
    <row r="73" spans="3:3" ht="30.75" x14ac:dyDescent="0.25">
      <c r="C73" s="86" t="s">
        <v>198</v>
      </c>
    </row>
    <row r="74" spans="3:3" ht="60.75" x14ac:dyDescent="0.2">
      <c r="C74" s="86" t="s">
        <v>208</v>
      </c>
    </row>
    <row r="75" spans="3:3" ht="30.75" x14ac:dyDescent="0.25">
      <c r="C75" s="86" t="s">
        <v>195</v>
      </c>
    </row>
    <row r="76" spans="3:3" ht="21.75" customHeight="1" x14ac:dyDescent="0.25">
      <c r="C76" s="85" t="s">
        <v>209</v>
      </c>
    </row>
    <row r="77" spans="3:3" ht="30.75" x14ac:dyDescent="0.25">
      <c r="C77" s="86" t="s">
        <v>210</v>
      </c>
    </row>
    <row r="78" spans="3:3" ht="30.75" x14ac:dyDescent="0.25">
      <c r="C78" s="86" t="s">
        <v>211</v>
      </c>
    </row>
    <row r="79" spans="3:3" ht="30.75" x14ac:dyDescent="0.2">
      <c r="C79" s="86" t="s">
        <v>227</v>
      </c>
    </row>
    <row r="80" spans="3:3" ht="30.75" x14ac:dyDescent="0.25">
      <c r="C80" s="86" t="s">
        <v>212</v>
      </c>
    </row>
    <row r="81" spans="3:3" ht="75.75" x14ac:dyDescent="0.2">
      <c r="C81" s="86" t="s">
        <v>257</v>
      </c>
    </row>
    <row r="82" spans="3:3" x14ac:dyDescent="0.2">
      <c r="C82" s="86"/>
    </row>
    <row r="83" spans="3:3" ht="30.75" x14ac:dyDescent="0.25">
      <c r="C83" s="86" t="s">
        <v>213</v>
      </c>
    </row>
    <row r="84" spans="3:3" ht="15.75" x14ac:dyDescent="0.25">
      <c r="C84" s="86" t="s">
        <v>228</v>
      </c>
    </row>
    <row r="85" spans="3:3" ht="30.75" x14ac:dyDescent="0.25">
      <c r="C85" s="86" t="s">
        <v>195</v>
      </c>
    </row>
    <row r="86" spans="3:3" x14ac:dyDescent="0.2">
      <c r="C86" s="86"/>
    </row>
    <row r="87" spans="3:3" ht="15.75" x14ac:dyDescent="0.25">
      <c r="C87" s="85" t="s">
        <v>260</v>
      </c>
    </row>
    <row r="88" spans="3:3" ht="30.75" x14ac:dyDescent="0.25">
      <c r="C88" s="86" t="s">
        <v>263</v>
      </c>
    </row>
    <row r="89" spans="3:3" ht="30.75" x14ac:dyDescent="0.25">
      <c r="C89" s="86" t="s">
        <v>261</v>
      </c>
    </row>
    <row r="90" spans="3:3" ht="30.75" x14ac:dyDescent="0.2">
      <c r="C90" s="86" t="s">
        <v>262</v>
      </c>
    </row>
    <row r="91" spans="3:3" x14ac:dyDescent="0.2">
      <c r="C91" s="86"/>
    </row>
    <row r="92" spans="3:3" ht="30.75" x14ac:dyDescent="0.25">
      <c r="C92" s="86" t="s">
        <v>195</v>
      </c>
    </row>
    <row r="93" spans="3:3" x14ac:dyDescent="0.2">
      <c r="C93" s="86"/>
    </row>
    <row r="94" spans="3:3" ht="15.75" x14ac:dyDescent="0.25">
      <c r="C94" s="85" t="s">
        <v>264</v>
      </c>
    </row>
    <row r="95" spans="3:3" ht="30.75" x14ac:dyDescent="0.25">
      <c r="C95" s="86" t="s">
        <v>268</v>
      </c>
    </row>
    <row r="96" spans="3:3" ht="30.75" x14ac:dyDescent="0.25">
      <c r="C96" s="86" t="s">
        <v>265</v>
      </c>
    </row>
    <row r="97" spans="3:3" ht="15.75" x14ac:dyDescent="0.25">
      <c r="C97" s="86" t="s">
        <v>266</v>
      </c>
    </row>
    <row r="98" spans="3:3" x14ac:dyDescent="0.2">
      <c r="C98" s="86"/>
    </row>
    <row r="99" spans="3:3" ht="30.75" x14ac:dyDescent="0.25">
      <c r="C99" s="86" t="s">
        <v>195</v>
      </c>
    </row>
    <row r="100" spans="3:3" x14ac:dyDescent="0.2">
      <c r="C100" s="83"/>
    </row>
    <row r="101" spans="3:3" ht="15.75" x14ac:dyDescent="0.25">
      <c r="C101" s="85" t="s">
        <v>267</v>
      </c>
    </row>
    <row r="102" spans="3:3" ht="30.75" x14ac:dyDescent="0.25">
      <c r="C102" s="86" t="s">
        <v>269</v>
      </c>
    </row>
    <row r="103" spans="3:3" ht="30.75" x14ac:dyDescent="0.25">
      <c r="C103" s="86" t="s">
        <v>270</v>
      </c>
    </row>
    <row r="104" spans="3:3" ht="15.75" x14ac:dyDescent="0.25">
      <c r="C104" s="86" t="s">
        <v>271</v>
      </c>
    </row>
    <row r="105" spans="3:3" x14ac:dyDescent="0.2">
      <c r="C105" s="86"/>
    </row>
    <row r="106" spans="3:3" ht="30.75" x14ac:dyDescent="0.25">
      <c r="C106" s="86" t="s">
        <v>195</v>
      </c>
    </row>
    <row r="107" spans="3:3" ht="15.75" x14ac:dyDescent="0.25">
      <c r="C107" s="85" t="s">
        <v>274</v>
      </c>
    </row>
    <row r="108" spans="3:3" ht="30.75" x14ac:dyDescent="0.25">
      <c r="C108" s="232" t="s">
        <v>275</v>
      </c>
    </row>
    <row r="109" spans="3:3" ht="30.75" x14ac:dyDescent="0.25">
      <c r="C109" s="232" t="s">
        <v>276</v>
      </c>
    </row>
    <row r="110" spans="3:3" ht="15.75" x14ac:dyDescent="0.25">
      <c r="C110" s="232" t="s">
        <v>277</v>
      </c>
    </row>
    <row r="111" spans="3:3" x14ac:dyDescent="0.2">
      <c r="C111" s="86"/>
    </row>
    <row r="112" spans="3:3" ht="30.75" x14ac:dyDescent="0.25">
      <c r="C112" s="86" t="s">
        <v>195</v>
      </c>
    </row>
    <row r="113" spans="3:3" ht="15.75" x14ac:dyDescent="0.25">
      <c r="C113" s="85" t="s">
        <v>283</v>
      </c>
    </row>
    <row r="114" spans="3:3" ht="30.75" x14ac:dyDescent="0.25">
      <c r="C114" s="232" t="s">
        <v>280</v>
      </c>
    </row>
    <row r="115" spans="3:3" ht="30.75" x14ac:dyDescent="0.25">
      <c r="C115" s="232" t="s">
        <v>349</v>
      </c>
    </row>
    <row r="116" spans="3:3" ht="15.75" x14ac:dyDescent="0.25">
      <c r="C116" s="232" t="s">
        <v>279</v>
      </c>
    </row>
    <row r="117" spans="3:3" x14ac:dyDescent="0.2">
      <c r="C117" s="232"/>
    </row>
    <row r="118" spans="3:3" ht="30.75" x14ac:dyDescent="0.25">
      <c r="C118" s="232" t="s">
        <v>282</v>
      </c>
    </row>
    <row r="119" spans="3:3" ht="15.75" x14ac:dyDescent="0.25">
      <c r="C119" s="232" t="s">
        <v>284</v>
      </c>
    </row>
    <row r="120" spans="3:3" ht="30.75" x14ac:dyDescent="0.25">
      <c r="C120" s="86" t="s">
        <v>195</v>
      </c>
    </row>
    <row r="121" spans="3:3" ht="15.75" x14ac:dyDescent="0.25">
      <c r="C121" s="85" t="s">
        <v>285</v>
      </c>
    </row>
    <row r="122" spans="3:3" ht="30.75" x14ac:dyDescent="0.25">
      <c r="C122" s="232" t="s">
        <v>320</v>
      </c>
    </row>
    <row r="123" spans="3:3" ht="30.75" x14ac:dyDescent="0.25">
      <c r="C123" s="232" t="s">
        <v>287</v>
      </c>
    </row>
    <row r="124" spans="3:3" ht="15.75" x14ac:dyDescent="0.25">
      <c r="C124" s="232" t="s">
        <v>288</v>
      </c>
    </row>
    <row r="125" spans="3:3" x14ac:dyDescent="0.2">
      <c r="C125" s="232"/>
    </row>
    <row r="126" spans="3:3" ht="30.75" x14ac:dyDescent="0.25">
      <c r="C126" s="232" t="s">
        <v>286</v>
      </c>
    </row>
    <row r="127" spans="3:3" ht="30.75" x14ac:dyDescent="0.2">
      <c r="C127" s="232" t="s">
        <v>321</v>
      </c>
    </row>
    <row r="128" spans="3:3" ht="30.75" x14ac:dyDescent="0.25">
      <c r="C128" s="232" t="s">
        <v>195</v>
      </c>
    </row>
    <row r="129" spans="3:3" ht="15.75" x14ac:dyDescent="0.25">
      <c r="C129" s="85" t="s">
        <v>326</v>
      </c>
    </row>
    <row r="130" spans="3:3" ht="30.75" x14ac:dyDescent="0.25">
      <c r="C130" s="232" t="s">
        <v>327</v>
      </c>
    </row>
    <row r="131" spans="3:3" ht="30.75" x14ac:dyDescent="0.25">
      <c r="C131" s="232" t="s">
        <v>287</v>
      </c>
    </row>
    <row r="132" spans="3:3" ht="15.75" x14ac:dyDescent="0.25">
      <c r="C132" s="232" t="s">
        <v>328</v>
      </c>
    </row>
    <row r="133" spans="3:3" x14ac:dyDescent="0.2">
      <c r="C133" s="232"/>
    </row>
    <row r="134" spans="3:3" ht="30.75" x14ac:dyDescent="0.25">
      <c r="C134" s="232" t="s">
        <v>195</v>
      </c>
    </row>
    <row r="135" spans="3:3" x14ac:dyDescent="0.2">
      <c r="C135" s="232"/>
    </row>
    <row r="136" spans="3:3" ht="15.75" x14ac:dyDescent="0.25">
      <c r="C136" s="85" t="s">
        <v>343</v>
      </c>
    </row>
    <row r="137" spans="3:3" ht="30.75" x14ac:dyDescent="0.25">
      <c r="C137" s="232" t="s">
        <v>344</v>
      </c>
    </row>
    <row r="138" spans="3:3" ht="30.75" x14ac:dyDescent="0.25">
      <c r="C138" s="232" t="s">
        <v>339</v>
      </c>
    </row>
    <row r="139" spans="3:3" ht="15.75" x14ac:dyDescent="0.25">
      <c r="C139" s="232" t="s">
        <v>340</v>
      </c>
    </row>
    <row r="140" spans="3:3" x14ac:dyDescent="0.2">
      <c r="C140" s="232"/>
    </row>
    <row r="141" spans="3:3" ht="30.75" x14ac:dyDescent="0.25">
      <c r="C141" s="86" t="s">
        <v>195</v>
      </c>
    </row>
    <row r="142" spans="3:3" x14ac:dyDescent="0.2">
      <c r="C142" s="232"/>
    </row>
    <row r="143" spans="3:3" ht="15.75" x14ac:dyDescent="0.25">
      <c r="C143" s="85" t="s">
        <v>345</v>
      </c>
    </row>
    <row r="144" spans="3:3" ht="30.75" x14ac:dyDescent="0.25">
      <c r="C144" s="232" t="s">
        <v>350</v>
      </c>
    </row>
    <row r="145" spans="3:3" ht="30.75" x14ac:dyDescent="0.25">
      <c r="C145" s="232" t="s">
        <v>348</v>
      </c>
    </row>
    <row r="146" spans="3:3" ht="30.75" x14ac:dyDescent="0.2">
      <c r="C146" s="232" t="s">
        <v>347</v>
      </c>
    </row>
    <row r="147" spans="3:3" x14ac:dyDescent="0.2">
      <c r="C147" s="232"/>
    </row>
    <row r="148" spans="3:3" ht="30.75" x14ac:dyDescent="0.25">
      <c r="C148" s="86" t="s">
        <v>195</v>
      </c>
    </row>
    <row r="149" spans="3:3" x14ac:dyDescent="0.2">
      <c r="C149" s="232"/>
    </row>
    <row r="150" spans="3:3" ht="15.75" x14ac:dyDescent="0.25">
      <c r="C150" s="85" t="s">
        <v>351</v>
      </c>
    </row>
    <row r="151" spans="3:3" ht="30.75" x14ac:dyDescent="0.25">
      <c r="C151" s="232" t="s">
        <v>346</v>
      </c>
    </row>
    <row r="152" spans="3:3" ht="30.75" x14ac:dyDescent="0.25">
      <c r="C152" s="232" t="s">
        <v>353</v>
      </c>
    </row>
    <row r="153" spans="3:3" ht="30.75" x14ac:dyDescent="0.2">
      <c r="C153" s="267" t="s">
        <v>352</v>
      </c>
    </row>
    <row r="154" spans="3:3" ht="30.75" x14ac:dyDescent="0.25">
      <c r="C154" s="232" t="s">
        <v>354</v>
      </c>
    </row>
    <row r="155" spans="3:3" ht="30.75" x14ac:dyDescent="0.2">
      <c r="C155" s="267" t="s">
        <v>355</v>
      </c>
    </row>
    <row r="156" spans="3:3" x14ac:dyDescent="0.2">
      <c r="C156" s="232"/>
    </row>
    <row r="157" spans="3:3" ht="30.75" x14ac:dyDescent="0.25">
      <c r="C157" s="86" t="s">
        <v>195</v>
      </c>
    </row>
    <row r="158" spans="3:3" x14ac:dyDescent="0.2">
      <c r="C158" s="86"/>
    </row>
    <row r="159" spans="3:3" ht="15.75" x14ac:dyDescent="0.25">
      <c r="C159" s="85" t="s">
        <v>374</v>
      </c>
    </row>
    <row r="160" spans="3:3" ht="30.75" x14ac:dyDescent="0.25">
      <c r="C160" s="232" t="s">
        <v>391</v>
      </c>
    </row>
    <row r="161" spans="3:3" ht="30.75" x14ac:dyDescent="0.25">
      <c r="C161" s="232" t="s">
        <v>376</v>
      </c>
    </row>
    <row r="162" spans="3:3" ht="30.75" x14ac:dyDescent="0.2">
      <c r="C162" s="267" t="s">
        <v>392</v>
      </c>
    </row>
    <row r="163" spans="3:3" x14ac:dyDescent="0.2">
      <c r="C163" s="232"/>
    </row>
    <row r="164" spans="3:3" ht="30" x14ac:dyDescent="0.2">
      <c r="C164" s="232" t="s">
        <v>379</v>
      </c>
    </row>
    <row r="165" spans="3:3" x14ac:dyDescent="0.2">
      <c r="C165" s="232"/>
    </row>
    <row r="166" spans="3:3" x14ac:dyDescent="0.2">
      <c r="C166" s="232" t="s">
        <v>393</v>
      </c>
    </row>
    <row r="167" spans="3:3" ht="30.75" x14ac:dyDescent="0.25">
      <c r="C167" s="232" t="s">
        <v>375</v>
      </c>
    </row>
    <row r="168" spans="3:3" x14ac:dyDescent="0.2">
      <c r="C168" s="232"/>
    </row>
    <row r="169" spans="3:3" ht="15.75" x14ac:dyDescent="0.25">
      <c r="C169" s="85" t="s">
        <v>378</v>
      </c>
    </row>
    <row r="170" spans="3:3" ht="30.75" x14ac:dyDescent="0.25">
      <c r="C170" s="232" t="s">
        <v>396</v>
      </c>
    </row>
    <row r="171" spans="3:3" ht="30.75" x14ac:dyDescent="0.25">
      <c r="C171" s="232" t="s">
        <v>376</v>
      </c>
    </row>
    <row r="172" spans="3:3" ht="15.75" x14ac:dyDescent="0.25">
      <c r="C172" s="267" t="s">
        <v>414</v>
      </c>
    </row>
    <row r="173" spans="3:3" x14ac:dyDescent="0.2">
      <c r="C173" s="232" t="s">
        <v>394</v>
      </c>
    </row>
    <row r="174" spans="3:3" x14ac:dyDescent="0.2">
      <c r="C174" s="232"/>
    </row>
    <row r="175" spans="3:3" ht="30.75" x14ac:dyDescent="0.25">
      <c r="C175" s="232" t="s">
        <v>375</v>
      </c>
    </row>
    <row r="176" spans="3:3" x14ac:dyDescent="0.2">
      <c r="C176" s="83"/>
    </row>
    <row r="177" spans="3:3" ht="15.75" x14ac:dyDescent="0.25">
      <c r="C177" s="85" t="s">
        <v>395</v>
      </c>
    </row>
    <row r="178" spans="3:3" ht="30.75" x14ac:dyDescent="0.25">
      <c r="C178" s="232" t="s">
        <v>397</v>
      </c>
    </row>
    <row r="179" spans="3:3" ht="30.75" x14ac:dyDescent="0.25">
      <c r="C179" s="232" t="s">
        <v>412</v>
      </c>
    </row>
    <row r="180" spans="3:3" ht="15.75" x14ac:dyDescent="0.25">
      <c r="C180" s="267" t="s">
        <v>410</v>
      </c>
    </row>
    <row r="181" spans="3:3" ht="15.75" customHeight="1" x14ac:dyDescent="0.2">
      <c r="C181" s="232" t="s">
        <v>398</v>
      </c>
    </row>
    <row r="182" spans="3:3" x14ac:dyDescent="0.2">
      <c r="C182" s="232" t="s">
        <v>409</v>
      </c>
    </row>
    <row r="183" spans="3:3" x14ac:dyDescent="0.2">
      <c r="C183" s="232" t="s">
        <v>413</v>
      </c>
    </row>
    <row r="184" spans="3:3" ht="30.75" x14ac:dyDescent="0.25">
      <c r="C184" s="232" t="s">
        <v>375</v>
      </c>
    </row>
    <row r="185" spans="3:3" ht="15.75" x14ac:dyDescent="0.25">
      <c r="C185" s="85" t="s">
        <v>416</v>
      </c>
    </row>
    <row r="186" spans="3:3" ht="30.75" x14ac:dyDescent="0.25">
      <c r="C186" s="232" t="s">
        <v>417</v>
      </c>
    </row>
    <row r="187" spans="3:3" ht="30.75" x14ac:dyDescent="0.25">
      <c r="C187" s="232" t="s">
        <v>418</v>
      </c>
    </row>
    <row r="188" spans="3:3" ht="30.75" x14ac:dyDescent="0.2">
      <c r="C188" s="267" t="s">
        <v>419</v>
      </c>
    </row>
    <row r="189" spans="3:3" x14ac:dyDescent="0.2">
      <c r="C189" s="232"/>
    </row>
    <row r="190" spans="3:3" x14ac:dyDescent="0.2">
      <c r="C190" s="232"/>
    </row>
    <row r="191" spans="3:3" x14ac:dyDescent="0.2">
      <c r="C191" s="232"/>
    </row>
    <row r="192" spans="3:3" ht="30.75" x14ac:dyDescent="0.25">
      <c r="C192" s="232" t="s">
        <v>375</v>
      </c>
    </row>
    <row r="193" spans="3:3" ht="15.75" x14ac:dyDescent="0.25">
      <c r="C193" s="85" t="s">
        <v>420</v>
      </c>
    </row>
    <row r="194" spans="3:3" ht="30.75" x14ac:dyDescent="0.25">
      <c r="C194" s="232" t="s">
        <v>417</v>
      </c>
    </row>
    <row r="195" spans="3:3" ht="30.75" x14ac:dyDescent="0.25">
      <c r="C195" s="232" t="s">
        <v>418</v>
      </c>
    </row>
    <row r="196" spans="3:3" ht="15.75" x14ac:dyDescent="0.25">
      <c r="C196" s="267" t="s">
        <v>421</v>
      </c>
    </row>
    <row r="197" spans="3:3" x14ac:dyDescent="0.2">
      <c r="C197" s="232"/>
    </row>
    <row r="198" spans="3:3" x14ac:dyDescent="0.2">
      <c r="C198" s="232"/>
    </row>
    <row r="199" spans="3:3" x14ac:dyDescent="0.2">
      <c r="C199" s="232"/>
    </row>
    <row r="200" spans="3:3" ht="30.75" x14ac:dyDescent="0.25">
      <c r="C200" s="232" t="s">
        <v>375</v>
      </c>
    </row>
    <row r="201" spans="3:3" ht="15.75" x14ac:dyDescent="0.25">
      <c r="C201" s="85" t="s">
        <v>470</v>
      </c>
    </row>
    <row r="202" spans="3:3" ht="30.75" x14ac:dyDescent="0.25">
      <c r="C202" s="232" t="s">
        <v>471</v>
      </c>
    </row>
    <row r="203" spans="3:3" ht="30.75" x14ac:dyDescent="0.25">
      <c r="C203" s="232" t="s">
        <v>502</v>
      </c>
    </row>
    <row r="204" spans="3:3" ht="15.75" x14ac:dyDescent="0.25">
      <c r="C204" s="267" t="s">
        <v>472</v>
      </c>
    </row>
    <row r="205" spans="3:3" x14ac:dyDescent="0.2">
      <c r="C205" s="232"/>
    </row>
    <row r="206" spans="3:3" x14ac:dyDescent="0.2">
      <c r="C206" s="232" t="s">
        <v>473</v>
      </c>
    </row>
    <row r="207" spans="3:3" x14ac:dyDescent="0.2">
      <c r="C207" s="232" t="s">
        <v>474</v>
      </c>
    </row>
    <row r="208" spans="3:3" ht="30.75" x14ac:dyDescent="0.25">
      <c r="C208" s="232" t="s">
        <v>501</v>
      </c>
    </row>
    <row r="209" spans="3:3" ht="15.75" x14ac:dyDescent="0.25">
      <c r="C209" s="267" t="s">
        <v>504</v>
      </c>
    </row>
    <row r="210" spans="3:3" x14ac:dyDescent="0.2">
      <c r="C210" s="232"/>
    </row>
    <row r="211" spans="3:3" x14ac:dyDescent="0.2">
      <c r="C211" s="232" t="s">
        <v>473</v>
      </c>
    </row>
    <row r="212" spans="3:3" x14ac:dyDescent="0.2">
      <c r="C212" s="232" t="s">
        <v>503</v>
      </c>
    </row>
    <row r="213" spans="3:3" x14ac:dyDescent="0.2">
      <c r="C213" s="232"/>
    </row>
    <row r="214" spans="3:3" x14ac:dyDescent="0.2">
      <c r="C214" s="232"/>
    </row>
    <row r="215" spans="3:3" x14ac:dyDescent="0.2">
      <c r="C215" s="232"/>
    </row>
    <row r="216" spans="3:3" ht="30.75" x14ac:dyDescent="0.25">
      <c r="C216" s="232" t="s">
        <v>375</v>
      </c>
    </row>
    <row r="217" spans="3:3" ht="15.75" x14ac:dyDescent="0.25">
      <c r="C217" s="85" t="s">
        <v>514</v>
      </c>
    </row>
    <row r="218" spans="3:3" ht="30.75" x14ac:dyDescent="0.25">
      <c r="C218" s="232" t="s">
        <v>515</v>
      </c>
    </row>
    <row r="219" spans="3:3" ht="30.75" x14ac:dyDescent="0.25">
      <c r="C219" s="232" t="s">
        <v>516</v>
      </c>
    </row>
    <row r="220" spans="3:3" ht="30.75" x14ac:dyDescent="0.2">
      <c r="C220" s="267" t="s">
        <v>517</v>
      </c>
    </row>
    <row r="221" spans="3:3" x14ac:dyDescent="0.2">
      <c r="C221" s="232"/>
    </row>
    <row r="222" spans="3:3" x14ac:dyDescent="0.2">
      <c r="C222" s="232"/>
    </row>
    <row r="223" spans="3:3" ht="30.75" x14ac:dyDescent="0.25">
      <c r="C223" s="232" t="s">
        <v>375</v>
      </c>
    </row>
    <row r="224" spans="3:3" ht="15.75" x14ac:dyDescent="0.25">
      <c r="C224" s="85" t="s">
        <v>526</v>
      </c>
    </row>
    <row r="225" spans="3:3" ht="30.75" x14ac:dyDescent="0.25">
      <c r="C225" s="232" t="s">
        <v>522</v>
      </c>
    </row>
    <row r="226" spans="3:3" ht="30.75" x14ac:dyDescent="0.25">
      <c r="C226" s="232" t="s">
        <v>523</v>
      </c>
    </row>
    <row r="227" spans="3:3" ht="15.75" x14ac:dyDescent="0.25">
      <c r="C227" s="267" t="s">
        <v>525</v>
      </c>
    </row>
    <row r="228" spans="3:3" x14ac:dyDescent="0.2">
      <c r="C228" s="232"/>
    </row>
    <row r="229" spans="3:3" x14ac:dyDescent="0.2">
      <c r="C229" s="232"/>
    </row>
    <row r="230" spans="3:3" ht="30.75" x14ac:dyDescent="0.25">
      <c r="C230" s="232" t="s">
        <v>524</v>
      </c>
    </row>
    <row r="231" spans="3:3" ht="15.75" x14ac:dyDescent="0.25">
      <c r="C231" s="85" t="s">
        <v>532</v>
      </c>
    </row>
    <row r="232" spans="3:3" ht="30.75" x14ac:dyDescent="0.25">
      <c r="C232" s="232" t="s">
        <v>533</v>
      </c>
    </row>
    <row r="233" spans="3:3" ht="30.75" x14ac:dyDescent="0.25">
      <c r="C233" s="232" t="s">
        <v>534</v>
      </c>
    </row>
    <row r="234" spans="3:3" ht="15.75" x14ac:dyDescent="0.25">
      <c r="C234" s="267" t="s">
        <v>535</v>
      </c>
    </row>
    <row r="235" spans="3:3" x14ac:dyDescent="0.2">
      <c r="C235" s="232"/>
    </row>
    <row r="236" spans="3:3" x14ac:dyDescent="0.2">
      <c r="C236" s="232"/>
    </row>
    <row r="237" spans="3:3" ht="30.75" x14ac:dyDescent="0.25">
      <c r="C237" s="232" t="s">
        <v>524</v>
      </c>
    </row>
    <row r="238" spans="3:3" ht="15.75" x14ac:dyDescent="0.25">
      <c r="C238" s="85" t="s">
        <v>536</v>
      </c>
    </row>
    <row r="239" spans="3:3" ht="30.75" x14ac:dyDescent="0.25">
      <c r="C239" s="232" t="s">
        <v>537</v>
      </c>
    </row>
    <row r="240" spans="3:3" ht="30.75" x14ac:dyDescent="0.25">
      <c r="C240" s="232" t="s">
        <v>538</v>
      </c>
    </row>
    <row r="241" spans="3:4" ht="15.75" x14ac:dyDescent="0.25">
      <c r="C241" s="267" t="s">
        <v>539</v>
      </c>
    </row>
    <row r="242" spans="3:4" x14ac:dyDescent="0.2">
      <c r="C242" s="232"/>
    </row>
    <row r="243" spans="3:4" x14ac:dyDescent="0.2">
      <c r="C243" s="232"/>
    </row>
    <row r="244" spans="3:4" ht="30.75" x14ac:dyDescent="0.25">
      <c r="C244" s="232" t="s">
        <v>524</v>
      </c>
    </row>
    <row r="245" spans="3:4" ht="15.75" x14ac:dyDescent="0.25">
      <c r="C245" s="85" t="s">
        <v>540</v>
      </c>
    </row>
    <row r="246" spans="3:4" ht="30.75" x14ac:dyDescent="0.25">
      <c r="C246" s="232" t="s">
        <v>537</v>
      </c>
    </row>
    <row r="247" spans="3:4" ht="30.75" x14ac:dyDescent="0.25">
      <c r="C247" s="232" t="s">
        <v>538</v>
      </c>
    </row>
    <row r="248" spans="3:4" ht="15.75" x14ac:dyDescent="0.25">
      <c r="C248" s="267" t="s">
        <v>541</v>
      </c>
    </row>
    <row r="249" spans="3:4" x14ac:dyDescent="0.2">
      <c r="C249" s="232"/>
    </row>
    <row r="250" spans="3:4" x14ac:dyDescent="0.2">
      <c r="C250" s="232"/>
    </row>
    <row r="251" spans="3:4" ht="30.75" x14ac:dyDescent="0.25">
      <c r="C251" s="232" t="s">
        <v>524</v>
      </c>
    </row>
    <row r="252" spans="3:4" ht="15.75" x14ac:dyDescent="0.25">
      <c r="C252" s="85" t="s">
        <v>542</v>
      </c>
    </row>
    <row r="253" spans="3:4" ht="30.75" x14ac:dyDescent="0.25">
      <c r="C253" s="232" t="s">
        <v>543</v>
      </c>
    </row>
    <row r="254" spans="3:4" ht="30.75" x14ac:dyDescent="0.25">
      <c r="C254" s="232" t="s">
        <v>545</v>
      </c>
    </row>
    <row r="255" spans="3:4" ht="15.75" x14ac:dyDescent="0.25">
      <c r="C255" s="267" t="s">
        <v>546</v>
      </c>
      <c r="D255" s="239"/>
    </row>
    <row r="256" spans="3:4" x14ac:dyDescent="0.2">
      <c r="C256" s="232"/>
    </row>
    <row r="257" spans="3:4" x14ac:dyDescent="0.2">
      <c r="C257" s="232"/>
    </row>
    <row r="258" spans="3:4" ht="30.75" x14ac:dyDescent="0.25">
      <c r="C258" s="232" t="s">
        <v>544</v>
      </c>
      <c r="D258" s="239"/>
    </row>
    <row r="259" spans="3:4" ht="15.75" x14ac:dyDescent="0.25">
      <c r="C259" s="85" t="s">
        <v>608</v>
      </c>
    </row>
    <row r="260" spans="3:4" ht="30.75" x14ac:dyDescent="0.25">
      <c r="C260" s="232" t="s">
        <v>609</v>
      </c>
    </row>
    <row r="261" spans="3:4" ht="30.75" x14ac:dyDescent="0.25">
      <c r="C261" s="232" t="s">
        <v>610</v>
      </c>
    </row>
    <row r="262" spans="3:4" ht="15.75" x14ac:dyDescent="0.25">
      <c r="C262" s="267" t="s">
        <v>611</v>
      </c>
    </row>
    <row r="263" spans="3:4" x14ac:dyDescent="0.2">
      <c r="C263" s="232"/>
    </row>
    <row r="264" spans="3:4" x14ac:dyDescent="0.2">
      <c r="C264" s="232"/>
    </row>
    <row r="265" spans="3:4" ht="31.5" thickBot="1" x14ac:dyDescent="0.3">
      <c r="C265" s="275" t="s">
        <v>612</v>
      </c>
    </row>
    <row r="266" spans="3:4" ht="15.75" thickTop="1" x14ac:dyDescent="0.2"/>
  </sheetData>
  <sheetProtection password="DCE3" sheet="1" objects="1" scenarios="1" selectLockedCells="1"/>
  <phoneticPr fontId="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Z55"/>
  <sheetViews>
    <sheetView zoomScale="70" zoomScaleNormal="70" workbookViewId="0">
      <selection activeCell="F12" sqref="F12"/>
    </sheetView>
  </sheetViews>
  <sheetFormatPr defaultColWidth="9.140625" defaultRowHeight="12.75" x14ac:dyDescent="0.2"/>
  <cols>
    <col min="1" max="1" width="9.140625" style="99"/>
    <col min="2" max="2" width="4.7109375" style="99" customWidth="1"/>
    <col min="3" max="3" width="19.28515625" style="99" customWidth="1"/>
    <col min="4" max="4" width="34.5703125" style="99" customWidth="1"/>
    <col min="5" max="5" width="7" style="99" customWidth="1"/>
    <col min="6" max="6" width="17.7109375" style="99" customWidth="1"/>
    <col min="7" max="8" width="7.7109375" style="99" customWidth="1"/>
    <col min="9" max="9" width="13.42578125" style="99" hidden="1" customWidth="1"/>
    <col min="10" max="10" width="12.5703125" style="99" hidden="1" customWidth="1"/>
    <col min="11" max="11" width="9.140625" style="99" hidden="1" customWidth="1"/>
    <col min="12" max="12" width="40.28515625" style="167" customWidth="1"/>
    <col min="13" max="13" width="10.85546875" style="99" customWidth="1"/>
    <col min="14" max="15" width="9.140625" style="99" hidden="1" customWidth="1"/>
    <col min="16" max="16" width="9.140625" style="99" customWidth="1"/>
    <col min="17" max="17" width="16" style="99" customWidth="1"/>
    <col min="18" max="18" width="14.7109375" style="99" customWidth="1"/>
    <col min="19" max="19" width="18.28515625" style="99" customWidth="1"/>
    <col min="20" max="21" width="16.42578125" style="99" customWidth="1"/>
    <col min="22" max="22" width="9.140625" style="99"/>
    <col min="23" max="23" width="10" style="99" customWidth="1"/>
    <col min="24" max="25" width="9.140625" style="99"/>
    <col min="26" max="26" width="0" style="99" hidden="1" customWidth="1"/>
    <col min="27" max="16384" width="9.140625" style="99"/>
  </cols>
  <sheetData>
    <row r="1" spans="1:26" s="95" customFormat="1" ht="15.75" thickBot="1" x14ac:dyDescent="0.25">
      <c r="L1" s="158"/>
    </row>
    <row r="2" spans="1:26" s="95" customFormat="1" ht="15.75" thickTop="1" x14ac:dyDescent="0.2">
      <c r="B2" s="159"/>
      <c r="C2" s="160"/>
      <c r="D2" s="160"/>
      <c r="E2" s="160"/>
      <c r="F2" s="160"/>
      <c r="G2" s="160"/>
      <c r="H2" s="161"/>
      <c r="I2" s="160"/>
      <c r="J2" s="161"/>
      <c r="L2" s="158"/>
      <c r="Q2" s="159"/>
      <c r="R2" s="160"/>
      <c r="S2" s="160"/>
      <c r="T2" s="160"/>
      <c r="U2" s="161"/>
    </row>
    <row r="3" spans="1:26" ht="26.25" x14ac:dyDescent="0.4">
      <c r="B3" s="162"/>
      <c r="C3" s="163" t="s">
        <v>2</v>
      </c>
      <c r="D3" s="163"/>
      <c r="E3" s="164"/>
      <c r="F3" s="163"/>
      <c r="G3" s="165"/>
      <c r="H3" s="339"/>
      <c r="I3" s="165"/>
      <c r="J3" s="166"/>
      <c r="Q3" s="168" t="s">
        <v>157</v>
      </c>
      <c r="R3" s="164"/>
      <c r="S3" s="164"/>
      <c r="T3" s="164"/>
      <c r="U3" s="166"/>
    </row>
    <row r="4" spans="1:26" ht="15.75" thickBot="1" x14ac:dyDescent="0.25">
      <c r="A4" s="95"/>
      <c r="B4" s="169"/>
      <c r="C4" s="165"/>
      <c r="D4" s="170"/>
      <c r="E4" s="170"/>
      <c r="F4" s="170"/>
      <c r="G4" s="170"/>
      <c r="H4" s="171"/>
      <c r="I4" s="170"/>
      <c r="J4" s="171"/>
      <c r="P4" s="95"/>
      <c r="Q4" s="169"/>
      <c r="R4" s="164"/>
      <c r="S4" s="238"/>
      <c r="T4" s="238"/>
      <c r="U4" s="166"/>
    </row>
    <row r="5" spans="1:26" ht="54.75" thickTop="1" x14ac:dyDescent="0.25">
      <c r="A5" s="95"/>
      <c r="B5" s="172"/>
      <c r="C5" s="173" t="s">
        <v>163</v>
      </c>
      <c r="D5" s="174" t="s">
        <v>139</v>
      </c>
      <c r="E5" s="143" t="s">
        <v>0</v>
      </c>
      <c r="F5" s="337" t="s">
        <v>164</v>
      </c>
      <c r="G5" s="418" t="s">
        <v>18</v>
      </c>
      <c r="H5" s="419"/>
      <c r="I5" s="175" t="s">
        <v>172</v>
      </c>
      <c r="J5" s="176"/>
      <c r="L5" s="177" t="s">
        <v>102</v>
      </c>
      <c r="N5" s="99" t="s">
        <v>133</v>
      </c>
      <c r="P5" s="178"/>
      <c r="Q5" s="179" t="s">
        <v>158</v>
      </c>
      <c r="R5" s="180" t="s">
        <v>159</v>
      </c>
      <c r="S5" s="180" t="s">
        <v>160</v>
      </c>
      <c r="T5" s="269" t="s">
        <v>281</v>
      </c>
      <c r="U5" s="235" t="s">
        <v>336</v>
      </c>
      <c r="W5" s="420" t="s">
        <v>672</v>
      </c>
      <c r="X5" s="421"/>
      <c r="Y5" s="422"/>
    </row>
    <row r="6" spans="1:26" ht="18" x14ac:dyDescent="0.25">
      <c r="A6" s="95"/>
      <c r="B6" s="172"/>
      <c r="C6" s="175"/>
      <c r="D6" s="181"/>
      <c r="E6" s="143"/>
      <c r="F6" s="337"/>
      <c r="G6" s="119" t="s">
        <v>9</v>
      </c>
      <c r="H6" s="340" t="s">
        <v>7</v>
      </c>
      <c r="I6" s="175"/>
      <c r="J6" s="176"/>
      <c r="L6" s="333" t="s">
        <v>531</v>
      </c>
      <c r="P6" s="178"/>
      <c r="Q6" s="182" t="s">
        <v>19</v>
      </c>
      <c r="R6" s="183">
        <v>2</v>
      </c>
      <c r="S6" s="183">
        <v>2</v>
      </c>
      <c r="T6" s="270">
        <v>2</v>
      </c>
      <c r="U6" s="236">
        <v>2</v>
      </c>
      <c r="W6" s="179"/>
      <c r="X6" s="249"/>
      <c r="Y6" s="251"/>
    </row>
    <row r="7" spans="1:26" ht="18" x14ac:dyDescent="0.25">
      <c r="A7" s="95"/>
      <c r="B7" s="122">
        <v>1</v>
      </c>
      <c r="C7" s="224"/>
      <c r="D7" s="234"/>
      <c r="E7" s="189"/>
      <c r="F7" s="292"/>
      <c r="G7" s="4"/>
      <c r="H7" s="341"/>
      <c r="I7" s="338">
        <f>G7*60+H7</f>
        <v>0</v>
      </c>
      <c r="J7" s="110"/>
      <c r="K7" s="99">
        <f t="shared" ref="K7:K44" si="0">IF(OR(F7=0,E7=0,D7=0,C7=0),-1,VLOOKUP(F7,N$7:O$12,2)+IF(OR(E7="A",E7="a",VLOOKUP(F7,N$7:O$12,2)=0),0,1))</f>
        <v>-1</v>
      </c>
      <c r="L7" s="332" t="s">
        <v>530</v>
      </c>
      <c r="N7" s="186" t="s">
        <v>528</v>
      </c>
      <c r="O7" s="99">
        <v>1</v>
      </c>
      <c r="P7" s="178"/>
      <c r="Q7" s="182" t="s">
        <v>20</v>
      </c>
      <c r="R7" s="183">
        <v>2</v>
      </c>
      <c r="S7" s="183">
        <v>2</v>
      </c>
      <c r="T7" s="270">
        <v>2</v>
      </c>
      <c r="U7" s="236">
        <v>2</v>
      </c>
      <c r="W7" s="179"/>
      <c r="X7" s="249"/>
      <c r="Y7" s="251"/>
    </row>
    <row r="8" spans="1:26" ht="18" x14ac:dyDescent="0.25">
      <c r="A8" s="95"/>
      <c r="B8" s="122">
        <v>2</v>
      </c>
      <c r="C8" s="224"/>
      <c r="D8" s="234"/>
      <c r="E8" s="226"/>
      <c r="F8" s="292"/>
      <c r="G8" s="4"/>
      <c r="H8" s="341"/>
      <c r="I8" s="338">
        <f t="shared" ref="I8:I44" si="1">G8*60+H8</f>
        <v>0</v>
      </c>
      <c r="J8" s="110"/>
      <c r="K8" s="99">
        <f t="shared" si="0"/>
        <v>-1</v>
      </c>
      <c r="L8" s="185" t="s">
        <v>69</v>
      </c>
      <c r="N8" s="186" t="s">
        <v>529</v>
      </c>
      <c r="O8" s="99">
        <v>0</v>
      </c>
      <c r="P8" s="178"/>
      <c r="Q8" s="233" t="s">
        <v>278</v>
      </c>
      <c r="R8" s="183">
        <v>0</v>
      </c>
      <c r="S8" s="183">
        <v>0</v>
      </c>
      <c r="T8" s="270">
        <v>0</v>
      </c>
      <c r="U8" s="236">
        <v>0</v>
      </c>
      <c r="W8" s="179" t="s">
        <v>315</v>
      </c>
      <c r="X8" s="249" t="s">
        <v>316</v>
      </c>
      <c r="Y8" s="251" t="s">
        <v>317</v>
      </c>
    </row>
    <row r="9" spans="1:26" ht="18" x14ac:dyDescent="0.25">
      <c r="A9" s="95"/>
      <c r="B9" s="122">
        <v>3</v>
      </c>
      <c r="C9" s="273"/>
      <c r="D9" s="234"/>
      <c r="E9" s="226"/>
      <c r="F9" s="292"/>
      <c r="G9" s="4"/>
      <c r="H9" s="341"/>
      <c r="I9" s="338">
        <f t="shared" si="1"/>
        <v>0</v>
      </c>
      <c r="J9" s="110"/>
      <c r="K9" s="99">
        <f t="shared" si="0"/>
        <v>-1</v>
      </c>
      <c r="L9" s="185" t="s">
        <v>131</v>
      </c>
      <c r="N9" s="186" t="s">
        <v>129</v>
      </c>
      <c r="O9" s="99">
        <v>0</v>
      </c>
      <c r="P9" s="178"/>
      <c r="Q9" s="182" t="s">
        <v>17</v>
      </c>
      <c r="R9" s="183">
        <v>1</v>
      </c>
      <c r="S9" s="183">
        <v>1</v>
      </c>
      <c r="T9" s="270">
        <v>1</v>
      </c>
      <c r="U9" s="236">
        <v>1</v>
      </c>
      <c r="W9" s="248">
        <v>1</v>
      </c>
      <c r="X9" s="250">
        <v>12</v>
      </c>
      <c r="Y9" s="252">
        <v>40</v>
      </c>
      <c r="Z9" s="99">
        <f>W9*60+X9+Y9/100</f>
        <v>72.400000000000006</v>
      </c>
    </row>
    <row r="10" spans="1:26" ht="18" x14ac:dyDescent="0.25">
      <c r="A10" s="95"/>
      <c r="B10" s="122">
        <v>4</v>
      </c>
      <c r="C10" s="273"/>
      <c r="D10" s="234"/>
      <c r="E10" s="226"/>
      <c r="F10" s="292"/>
      <c r="G10" s="4"/>
      <c r="H10" s="341"/>
      <c r="I10" s="338">
        <f t="shared" si="1"/>
        <v>0</v>
      </c>
      <c r="J10" s="110"/>
      <c r="K10" s="99">
        <f t="shared" si="0"/>
        <v>-1</v>
      </c>
      <c r="L10" s="185" t="s">
        <v>130</v>
      </c>
      <c r="N10" s="186" t="s">
        <v>128</v>
      </c>
      <c r="O10" s="99">
        <v>0</v>
      </c>
      <c r="P10" s="188"/>
      <c r="Q10" s="182" t="s">
        <v>18</v>
      </c>
      <c r="R10" s="183">
        <v>1</v>
      </c>
      <c r="S10" s="183">
        <v>1</v>
      </c>
      <c r="T10" s="270">
        <v>1</v>
      </c>
      <c r="U10" s="236">
        <v>1</v>
      </c>
      <c r="W10" s="248">
        <v>6</v>
      </c>
      <c r="X10" s="250">
        <v>17</v>
      </c>
      <c r="Y10" s="252">
        <v>3</v>
      </c>
      <c r="Z10" s="99">
        <f t="shared" ref="Z10:Z13" si="2">W10*60+X10+Y10/100</f>
        <v>377.03</v>
      </c>
    </row>
    <row r="11" spans="1:26" ht="18" x14ac:dyDescent="0.25">
      <c r="A11" s="95"/>
      <c r="B11" s="122">
        <v>5</v>
      </c>
      <c r="C11" s="273"/>
      <c r="D11" s="234"/>
      <c r="E11" s="226"/>
      <c r="F11" s="292"/>
      <c r="G11" s="4"/>
      <c r="H11" s="341"/>
      <c r="I11" s="338">
        <f t="shared" si="1"/>
        <v>0</v>
      </c>
      <c r="J11" s="110"/>
      <c r="K11" s="99">
        <f t="shared" si="0"/>
        <v>-1</v>
      </c>
      <c r="L11" s="185" t="s">
        <v>134</v>
      </c>
      <c r="N11" s="186" t="s">
        <v>132</v>
      </c>
      <c r="O11" s="99">
        <v>0</v>
      </c>
      <c r="P11" s="188"/>
      <c r="Q11" s="182" t="s">
        <v>120</v>
      </c>
      <c r="R11" s="183">
        <v>1</v>
      </c>
      <c r="S11" s="183">
        <v>1</v>
      </c>
      <c r="T11" s="270">
        <v>1</v>
      </c>
      <c r="U11" s="236">
        <v>1</v>
      </c>
      <c r="W11" s="248">
        <v>1</v>
      </c>
      <c r="X11" s="250">
        <v>48</v>
      </c>
      <c r="Y11" s="252">
        <v>59</v>
      </c>
      <c r="Z11" s="99">
        <f t="shared" si="2"/>
        <v>108.59</v>
      </c>
    </row>
    <row r="12" spans="1:26" ht="18.75" thickBot="1" x14ac:dyDescent="0.3">
      <c r="A12" s="95"/>
      <c r="B12" s="122">
        <v>6</v>
      </c>
      <c r="C12" s="224"/>
      <c r="D12" s="234"/>
      <c r="E12" s="226"/>
      <c r="F12" s="292"/>
      <c r="G12" s="4"/>
      <c r="H12" s="341"/>
      <c r="I12" s="338">
        <f t="shared" si="1"/>
        <v>0</v>
      </c>
      <c r="J12" s="110"/>
      <c r="K12" s="99">
        <f t="shared" si="0"/>
        <v>-1</v>
      </c>
      <c r="N12" s="186" t="s">
        <v>70</v>
      </c>
      <c r="O12" s="99">
        <v>1</v>
      </c>
      <c r="P12" s="188"/>
      <c r="Q12" s="182" t="s">
        <v>135</v>
      </c>
      <c r="R12" s="183">
        <v>0</v>
      </c>
      <c r="S12" s="183">
        <v>0</v>
      </c>
      <c r="T12" s="270">
        <v>0</v>
      </c>
      <c r="U12" s="236">
        <v>0</v>
      </c>
      <c r="W12" s="248">
        <v>1</v>
      </c>
      <c r="X12" s="250">
        <v>26</v>
      </c>
      <c r="Y12" s="252">
        <v>30</v>
      </c>
      <c r="Z12" s="99">
        <f t="shared" si="2"/>
        <v>86.3</v>
      </c>
    </row>
    <row r="13" spans="1:26" ht="19.5" thickTop="1" thickBot="1" x14ac:dyDescent="0.3">
      <c r="A13" s="95"/>
      <c r="B13" s="122">
        <v>7</v>
      </c>
      <c r="C13" s="224"/>
      <c r="D13" s="234"/>
      <c r="E13" s="226"/>
      <c r="F13" s="292"/>
      <c r="G13" s="4"/>
      <c r="H13" s="341"/>
      <c r="I13" s="338">
        <f t="shared" si="1"/>
        <v>0</v>
      </c>
      <c r="J13" s="110"/>
      <c r="K13" s="99">
        <f t="shared" si="0"/>
        <v>-1</v>
      </c>
      <c r="L13" s="177" t="s">
        <v>273</v>
      </c>
      <c r="N13" s="186"/>
      <c r="P13" s="188"/>
      <c r="Q13" s="336" t="s">
        <v>548</v>
      </c>
      <c r="R13" s="295">
        <v>0</v>
      </c>
      <c r="S13" s="295">
        <v>0</v>
      </c>
      <c r="T13" s="271">
        <v>0</v>
      </c>
      <c r="U13" s="237">
        <v>0</v>
      </c>
      <c r="W13" s="253">
        <v>1</v>
      </c>
      <c r="X13" s="254">
        <v>57</v>
      </c>
      <c r="Y13" s="255">
        <v>23</v>
      </c>
      <c r="Z13" s="99">
        <f t="shared" si="2"/>
        <v>117.23</v>
      </c>
    </row>
    <row r="14" spans="1:26" ht="17.25" thickTop="1" thickBot="1" x14ac:dyDescent="0.3">
      <c r="A14" s="95"/>
      <c r="B14" s="122">
        <v>8</v>
      </c>
      <c r="C14" s="224"/>
      <c r="D14" s="234"/>
      <c r="E14" s="226"/>
      <c r="F14" s="292"/>
      <c r="G14" s="4"/>
      <c r="H14" s="341"/>
      <c r="I14" s="338">
        <f t="shared" si="1"/>
        <v>0</v>
      </c>
      <c r="J14" s="110"/>
      <c r="K14" s="99">
        <f t="shared" si="0"/>
        <v>-1</v>
      </c>
      <c r="L14" s="294"/>
      <c r="M14" s="296"/>
      <c r="P14" s="296"/>
      <c r="Q14" s="299"/>
      <c r="R14" s="299"/>
      <c r="S14" s="299"/>
    </row>
    <row r="15" spans="1:26" ht="16.5" thickTop="1" x14ac:dyDescent="0.25">
      <c r="A15" s="95"/>
      <c r="B15" s="122">
        <v>9</v>
      </c>
      <c r="C15" s="224"/>
      <c r="D15" s="234"/>
      <c r="E15" s="226"/>
      <c r="F15" s="292"/>
      <c r="G15" s="4"/>
      <c r="H15" s="341"/>
      <c r="I15" s="338">
        <f t="shared" si="1"/>
        <v>0</v>
      </c>
      <c r="J15" s="110"/>
      <c r="K15" s="99">
        <f t="shared" si="0"/>
        <v>-1</v>
      </c>
      <c r="L15" s="99"/>
      <c r="M15" s="296"/>
      <c r="N15" s="296"/>
      <c r="O15" s="296"/>
      <c r="P15" s="296"/>
      <c r="Q15" s="297" t="s">
        <v>408</v>
      </c>
      <c r="R15" s="298">
        <v>100</v>
      </c>
      <c r="S15" s="296"/>
    </row>
    <row r="16" spans="1:26" ht="15.75" x14ac:dyDescent="0.2">
      <c r="A16" s="95"/>
      <c r="B16" s="122">
        <v>10</v>
      </c>
      <c r="C16" s="224"/>
      <c r="D16" s="234"/>
      <c r="E16" s="226"/>
      <c r="F16" s="292"/>
      <c r="G16" s="4"/>
      <c r="H16" s="341"/>
      <c r="I16" s="338">
        <f t="shared" si="1"/>
        <v>0</v>
      </c>
      <c r="J16" s="110"/>
      <c r="K16" s="99">
        <f t="shared" si="0"/>
        <v>-1</v>
      </c>
      <c r="L16" s="99"/>
      <c r="M16" s="296"/>
      <c r="N16" s="296"/>
      <c r="O16" s="296"/>
      <c r="P16" s="296"/>
      <c r="Q16" s="296"/>
      <c r="R16" s="296"/>
      <c r="S16" s="296"/>
    </row>
    <row r="17" spans="1:19" ht="15.75" x14ac:dyDescent="0.2">
      <c r="A17" s="95"/>
      <c r="B17" s="122">
        <v>11</v>
      </c>
      <c r="C17" s="224"/>
      <c r="D17" s="234"/>
      <c r="E17" s="189"/>
      <c r="F17" s="292"/>
      <c r="G17" s="4"/>
      <c r="H17" s="341"/>
      <c r="I17" s="338">
        <f t="shared" si="1"/>
        <v>0</v>
      </c>
      <c r="J17" s="110"/>
      <c r="K17" s="99">
        <f t="shared" si="0"/>
        <v>-1</v>
      </c>
      <c r="L17" s="99"/>
      <c r="M17" s="296"/>
      <c r="N17" s="296"/>
      <c r="O17" s="296"/>
      <c r="P17" s="296"/>
      <c r="Q17" s="296"/>
      <c r="R17" s="296"/>
      <c r="S17" s="296"/>
    </row>
    <row r="18" spans="1:19" ht="15.75" x14ac:dyDescent="0.2">
      <c r="A18" s="95"/>
      <c r="B18" s="122">
        <v>12</v>
      </c>
      <c r="C18" s="224"/>
      <c r="D18" s="234"/>
      <c r="E18" s="184"/>
      <c r="F18" s="292"/>
      <c r="G18" s="4"/>
      <c r="H18" s="341"/>
      <c r="I18" s="338">
        <f t="shared" si="1"/>
        <v>0</v>
      </c>
      <c r="J18" s="110"/>
      <c r="K18" s="99">
        <f t="shared" si="0"/>
        <v>-1</v>
      </c>
      <c r="L18" s="99"/>
      <c r="M18" s="296"/>
      <c r="N18" s="296"/>
      <c r="O18" s="296"/>
      <c r="P18" s="296"/>
      <c r="Q18" s="296"/>
      <c r="R18" s="296"/>
      <c r="S18" s="296"/>
    </row>
    <row r="19" spans="1:19" ht="15.75" x14ac:dyDescent="0.2">
      <c r="A19" s="95"/>
      <c r="B19" s="122">
        <v>13</v>
      </c>
      <c r="C19" s="224"/>
      <c r="D19" s="234"/>
      <c r="E19" s="184"/>
      <c r="F19" s="292"/>
      <c r="G19" s="4"/>
      <c r="H19" s="341"/>
      <c r="I19" s="338">
        <f t="shared" si="1"/>
        <v>0</v>
      </c>
      <c r="J19" s="110"/>
      <c r="K19" s="99">
        <f t="shared" si="0"/>
        <v>-1</v>
      </c>
      <c r="N19" s="296"/>
      <c r="O19" s="296"/>
    </row>
    <row r="20" spans="1:19" ht="15.75" x14ac:dyDescent="0.2">
      <c r="A20" s="95"/>
      <c r="B20" s="122">
        <v>14</v>
      </c>
      <c r="C20" s="274"/>
      <c r="D20" s="234"/>
      <c r="E20" s="184"/>
      <c r="F20" s="292"/>
      <c r="G20" s="4"/>
      <c r="H20" s="341"/>
      <c r="I20" s="338">
        <f t="shared" si="1"/>
        <v>0</v>
      </c>
      <c r="J20" s="110"/>
      <c r="K20" s="99">
        <f t="shared" si="0"/>
        <v>-1</v>
      </c>
    </row>
    <row r="21" spans="1:19" ht="15.75" x14ac:dyDescent="0.2">
      <c r="A21" s="95"/>
      <c r="B21" s="122">
        <v>15</v>
      </c>
      <c r="C21" s="224"/>
      <c r="D21" s="234"/>
      <c r="E21" s="184"/>
      <c r="F21" s="292"/>
      <c r="G21" s="4"/>
      <c r="H21" s="341"/>
      <c r="I21" s="338">
        <f t="shared" si="1"/>
        <v>0</v>
      </c>
      <c r="J21" s="110"/>
      <c r="K21" s="99">
        <f t="shared" si="0"/>
        <v>-1</v>
      </c>
    </row>
    <row r="22" spans="1:19" ht="15.75" x14ac:dyDescent="0.2">
      <c r="A22" s="95"/>
      <c r="B22" s="122">
        <v>16</v>
      </c>
      <c r="C22" s="224"/>
      <c r="D22" s="234"/>
      <c r="E22" s="184"/>
      <c r="F22" s="292"/>
      <c r="G22" s="4"/>
      <c r="H22" s="341"/>
      <c r="I22" s="338">
        <f t="shared" si="1"/>
        <v>0</v>
      </c>
      <c r="J22" s="110"/>
      <c r="K22" s="99">
        <f t="shared" si="0"/>
        <v>-1</v>
      </c>
    </row>
    <row r="23" spans="1:19" ht="15.75" x14ac:dyDescent="0.2">
      <c r="A23" s="95"/>
      <c r="B23" s="122">
        <v>17</v>
      </c>
      <c r="C23" s="224"/>
      <c r="D23" s="234"/>
      <c r="E23" s="184"/>
      <c r="F23" s="292"/>
      <c r="G23" s="4"/>
      <c r="H23" s="341"/>
      <c r="I23" s="338">
        <f t="shared" si="1"/>
        <v>0</v>
      </c>
      <c r="J23" s="110"/>
      <c r="K23" s="99">
        <f t="shared" si="0"/>
        <v>-1</v>
      </c>
    </row>
    <row r="24" spans="1:19" ht="15.75" x14ac:dyDescent="0.2">
      <c r="A24" s="95"/>
      <c r="B24" s="122">
        <v>18</v>
      </c>
      <c r="C24" s="224"/>
      <c r="D24" s="234"/>
      <c r="E24" s="184"/>
      <c r="F24" s="292"/>
      <c r="G24" s="4"/>
      <c r="H24" s="341"/>
      <c r="I24" s="338">
        <f t="shared" si="1"/>
        <v>0</v>
      </c>
      <c r="J24" s="110"/>
      <c r="K24" s="99">
        <f t="shared" si="0"/>
        <v>-1</v>
      </c>
    </row>
    <row r="25" spans="1:19" ht="15.75" x14ac:dyDescent="0.2">
      <c r="A25" s="95"/>
      <c r="B25" s="122">
        <v>19</v>
      </c>
      <c r="C25" s="224"/>
      <c r="D25" s="234"/>
      <c r="E25" s="184"/>
      <c r="F25" s="292"/>
      <c r="G25" s="4"/>
      <c r="H25" s="341"/>
      <c r="I25" s="338">
        <f t="shared" si="1"/>
        <v>0</v>
      </c>
      <c r="J25" s="110"/>
      <c r="K25" s="99">
        <f t="shared" si="0"/>
        <v>-1</v>
      </c>
      <c r="L25"/>
    </row>
    <row r="26" spans="1:19" ht="15.75" x14ac:dyDescent="0.2">
      <c r="A26" s="95"/>
      <c r="B26" s="122">
        <v>20</v>
      </c>
      <c r="C26" s="224"/>
      <c r="D26" s="234"/>
      <c r="E26" s="184"/>
      <c r="F26" s="292"/>
      <c r="G26" s="4"/>
      <c r="H26" s="341"/>
      <c r="I26" s="338">
        <f t="shared" si="1"/>
        <v>0</v>
      </c>
      <c r="J26" s="110"/>
      <c r="K26" s="99">
        <f t="shared" si="0"/>
        <v>-1</v>
      </c>
    </row>
    <row r="27" spans="1:19" ht="15.75" x14ac:dyDescent="0.2">
      <c r="A27" s="95"/>
      <c r="B27" s="122">
        <v>21</v>
      </c>
      <c r="C27" s="224"/>
      <c r="D27" s="234"/>
      <c r="E27" s="184"/>
      <c r="F27" s="292"/>
      <c r="G27" s="4"/>
      <c r="H27" s="341"/>
      <c r="I27" s="338">
        <f t="shared" si="1"/>
        <v>0</v>
      </c>
      <c r="J27" s="110"/>
      <c r="K27" s="99">
        <f t="shared" si="0"/>
        <v>-1</v>
      </c>
    </row>
    <row r="28" spans="1:19" ht="15.75" x14ac:dyDescent="0.2">
      <c r="A28" s="95"/>
      <c r="B28" s="122">
        <v>22</v>
      </c>
      <c r="C28" s="224"/>
      <c r="D28" s="234"/>
      <c r="E28" s="189"/>
      <c r="F28" s="292"/>
      <c r="G28" s="4"/>
      <c r="H28" s="341"/>
      <c r="I28" s="338">
        <f t="shared" si="1"/>
        <v>0</v>
      </c>
      <c r="J28" s="110"/>
      <c r="K28" s="99">
        <f t="shared" si="0"/>
        <v>-1</v>
      </c>
    </row>
    <row r="29" spans="1:19" ht="15.75" x14ac:dyDescent="0.2">
      <c r="A29" s="95"/>
      <c r="B29" s="122">
        <v>23</v>
      </c>
      <c r="C29" s="224"/>
      <c r="D29" s="234"/>
      <c r="E29" s="184"/>
      <c r="F29" s="292"/>
      <c r="G29" s="4"/>
      <c r="H29" s="341"/>
      <c r="I29" s="338">
        <f t="shared" si="1"/>
        <v>0</v>
      </c>
      <c r="J29" s="110"/>
      <c r="K29" s="99">
        <f t="shared" si="0"/>
        <v>-1</v>
      </c>
    </row>
    <row r="30" spans="1:19" ht="15.75" x14ac:dyDescent="0.2">
      <c r="A30" s="95"/>
      <c r="B30" s="122">
        <v>24</v>
      </c>
      <c r="C30" s="224"/>
      <c r="D30" s="234"/>
      <c r="E30" s="189"/>
      <c r="F30" s="292"/>
      <c r="G30" s="4"/>
      <c r="H30" s="341"/>
      <c r="I30" s="338">
        <f t="shared" si="1"/>
        <v>0</v>
      </c>
      <c r="J30" s="110"/>
      <c r="K30" s="99">
        <f t="shared" si="0"/>
        <v>-1</v>
      </c>
    </row>
    <row r="31" spans="1:19" ht="15.75" x14ac:dyDescent="0.2">
      <c r="A31" s="95"/>
      <c r="B31" s="122">
        <v>25</v>
      </c>
      <c r="C31" s="293"/>
      <c r="D31" s="234"/>
      <c r="E31" s="226"/>
      <c r="F31" s="292"/>
      <c r="G31" s="4"/>
      <c r="H31" s="341"/>
      <c r="I31" s="338">
        <f t="shared" si="1"/>
        <v>0</v>
      </c>
      <c r="J31" s="110"/>
      <c r="K31" s="99">
        <f t="shared" si="0"/>
        <v>-1</v>
      </c>
    </row>
    <row r="32" spans="1:19" ht="15.75" x14ac:dyDescent="0.2">
      <c r="A32" s="95"/>
      <c r="B32" s="122">
        <v>26</v>
      </c>
      <c r="C32" s="293"/>
      <c r="D32" s="234"/>
      <c r="E32" s="189"/>
      <c r="F32" s="292"/>
      <c r="G32" s="4"/>
      <c r="H32" s="341"/>
      <c r="I32" s="338">
        <f t="shared" si="1"/>
        <v>0</v>
      </c>
      <c r="J32" s="110"/>
      <c r="K32" s="99">
        <f t="shared" si="0"/>
        <v>-1</v>
      </c>
    </row>
    <row r="33" spans="1:11" ht="15.75" x14ac:dyDescent="0.2">
      <c r="A33" s="95"/>
      <c r="B33" s="122">
        <v>27</v>
      </c>
      <c r="C33" s="293"/>
      <c r="D33" s="234"/>
      <c r="E33" s="189"/>
      <c r="F33" s="292"/>
      <c r="G33" s="4"/>
      <c r="H33" s="341"/>
      <c r="I33" s="338">
        <f t="shared" si="1"/>
        <v>0</v>
      </c>
      <c r="J33" s="110"/>
      <c r="K33" s="99">
        <f t="shared" si="0"/>
        <v>-1</v>
      </c>
    </row>
    <row r="34" spans="1:11" ht="15.75" x14ac:dyDescent="0.2">
      <c r="A34" s="95"/>
      <c r="B34" s="122">
        <v>28</v>
      </c>
      <c r="C34" s="293"/>
      <c r="D34" s="234"/>
      <c r="E34" s="189"/>
      <c r="F34" s="292"/>
      <c r="G34" s="4"/>
      <c r="H34" s="341"/>
      <c r="I34" s="338">
        <f t="shared" si="1"/>
        <v>0</v>
      </c>
      <c r="J34" s="110"/>
      <c r="K34" s="99">
        <f t="shared" si="0"/>
        <v>-1</v>
      </c>
    </row>
    <row r="35" spans="1:11" ht="15.75" x14ac:dyDescent="0.2">
      <c r="A35" s="95"/>
      <c r="B35" s="122">
        <v>29</v>
      </c>
      <c r="C35" s="293"/>
      <c r="D35" s="234"/>
      <c r="E35" s="189"/>
      <c r="F35" s="292"/>
      <c r="G35" s="4"/>
      <c r="H35" s="341"/>
      <c r="I35" s="338">
        <f t="shared" si="1"/>
        <v>0</v>
      </c>
      <c r="J35" s="110"/>
      <c r="K35" s="99">
        <f t="shared" si="0"/>
        <v>-1</v>
      </c>
    </row>
    <row r="36" spans="1:11" ht="15.75" x14ac:dyDescent="0.2">
      <c r="A36" s="95"/>
      <c r="B36" s="122">
        <v>30</v>
      </c>
      <c r="C36" s="214"/>
      <c r="D36" s="213"/>
      <c r="E36" s="189"/>
      <c r="F36" s="212"/>
      <c r="G36" s="65"/>
      <c r="H36" s="342"/>
      <c r="I36" s="338">
        <f t="shared" si="1"/>
        <v>0</v>
      </c>
      <c r="J36" s="110"/>
      <c r="K36" s="99">
        <f t="shared" si="0"/>
        <v>-1</v>
      </c>
    </row>
    <row r="37" spans="1:11" ht="15.75" x14ac:dyDescent="0.2">
      <c r="A37" s="95"/>
      <c r="B37" s="122">
        <v>31</v>
      </c>
      <c r="C37" s="214"/>
      <c r="D37" s="213"/>
      <c r="E37" s="189"/>
      <c r="F37" s="212"/>
      <c r="G37" s="65"/>
      <c r="H37" s="342"/>
      <c r="I37" s="338">
        <f t="shared" si="1"/>
        <v>0</v>
      </c>
      <c r="J37" s="110"/>
      <c r="K37" s="99">
        <f t="shared" si="0"/>
        <v>-1</v>
      </c>
    </row>
    <row r="38" spans="1:11" ht="15.75" x14ac:dyDescent="0.2">
      <c r="A38" s="95"/>
      <c r="B38" s="122">
        <v>32</v>
      </c>
      <c r="C38" s="214"/>
      <c r="D38" s="213"/>
      <c r="E38" s="187"/>
      <c r="F38" s="212"/>
      <c r="G38" s="65"/>
      <c r="H38" s="342"/>
      <c r="I38" s="338">
        <f t="shared" si="1"/>
        <v>0</v>
      </c>
      <c r="J38" s="110"/>
      <c r="K38" s="99">
        <f t="shared" si="0"/>
        <v>-1</v>
      </c>
    </row>
    <row r="39" spans="1:11" ht="15.75" x14ac:dyDescent="0.2">
      <c r="A39" s="95"/>
      <c r="B39" s="122">
        <v>33</v>
      </c>
      <c r="C39" s="214"/>
      <c r="D39" s="213"/>
      <c r="E39" s="187"/>
      <c r="F39" s="212"/>
      <c r="G39" s="65"/>
      <c r="H39" s="342"/>
      <c r="I39" s="338">
        <f t="shared" si="1"/>
        <v>0</v>
      </c>
      <c r="J39" s="110"/>
      <c r="K39" s="99">
        <f t="shared" si="0"/>
        <v>-1</v>
      </c>
    </row>
    <row r="40" spans="1:11" ht="15.75" x14ac:dyDescent="0.2">
      <c r="A40" s="95"/>
      <c r="B40" s="122">
        <v>34</v>
      </c>
      <c r="C40" s="214"/>
      <c r="D40" s="213"/>
      <c r="E40" s="189"/>
      <c r="F40" s="212"/>
      <c r="G40" s="65"/>
      <c r="H40" s="342"/>
      <c r="I40" s="338">
        <f t="shared" si="1"/>
        <v>0</v>
      </c>
      <c r="J40" s="110"/>
      <c r="K40" s="99">
        <f t="shared" si="0"/>
        <v>-1</v>
      </c>
    </row>
    <row r="41" spans="1:11" ht="15.75" x14ac:dyDescent="0.2">
      <c r="A41" s="95"/>
      <c r="B41" s="122">
        <v>35</v>
      </c>
      <c r="C41" s="214"/>
      <c r="D41" s="213"/>
      <c r="E41" s="187"/>
      <c r="F41" s="212"/>
      <c r="G41" s="65"/>
      <c r="H41" s="342"/>
      <c r="I41" s="338">
        <f t="shared" si="1"/>
        <v>0</v>
      </c>
      <c r="J41" s="110"/>
      <c r="K41" s="99">
        <f t="shared" si="0"/>
        <v>-1</v>
      </c>
    </row>
    <row r="42" spans="1:11" ht="15.75" x14ac:dyDescent="0.2">
      <c r="A42" s="95"/>
      <c r="B42" s="122">
        <v>36</v>
      </c>
      <c r="C42" s="214"/>
      <c r="D42" s="213"/>
      <c r="E42" s="187"/>
      <c r="F42" s="212"/>
      <c r="G42" s="65"/>
      <c r="H42" s="342"/>
      <c r="I42" s="338">
        <f t="shared" si="1"/>
        <v>0</v>
      </c>
      <c r="J42" s="110"/>
      <c r="K42" s="99">
        <f t="shared" si="0"/>
        <v>-1</v>
      </c>
    </row>
    <row r="43" spans="1:11" ht="15.75" x14ac:dyDescent="0.2">
      <c r="A43" s="95"/>
      <c r="B43" s="122">
        <v>37</v>
      </c>
      <c r="C43" s="214"/>
      <c r="D43" s="213"/>
      <c r="E43" s="187"/>
      <c r="F43" s="212"/>
      <c r="G43" s="65"/>
      <c r="H43" s="342"/>
      <c r="I43" s="338">
        <f t="shared" si="1"/>
        <v>0</v>
      </c>
      <c r="J43" s="110"/>
      <c r="K43" s="99">
        <f t="shared" si="0"/>
        <v>-1</v>
      </c>
    </row>
    <row r="44" spans="1:11" ht="15.75" x14ac:dyDescent="0.2">
      <c r="A44" s="95"/>
      <c r="B44" s="122">
        <v>38</v>
      </c>
      <c r="C44" s="214"/>
      <c r="D44" s="213"/>
      <c r="E44" s="189"/>
      <c r="F44" s="212"/>
      <c r="G44" s="65"/>
      <c r="H44" s="342"/>
      <c r="I44" s="338">
        <f t="shared" si="1"/>
        <v>0</v>
      </c>
      <c r="J44" s="110"/>
      <c r="K44" s="99">
        <f t="shared" si="0"/>
        <v>-1</v>
      </c>
    </row>
    <row r="45" spans="1:11" ht="15.75" x14ac:dyDescent="0.2">
      <c r="A45" s="95"/>
      <c r="B45" s="122">
        <v>39</v>
      </c>
      <c r="C45" s="214"/>
      <c r="D45" s="213"/>
      <c r="E45" s="189"/>
      <c r="F45" s="212"/>
      <c r="G45" s="65"/>
      <c r="H45" s="342"/>
      <c r="I45" s="338">
        <f t="shared" ref="I45:I54" si="3">G45*60+H45</f>
        <v>0</v>
      </c>
      <c r="J45" s="110"/>
      <c r="K45" s="99">
        <f t="shared" ref="K45:K54" si="4">IF(OR(F45=0,E45=0,D45=0,C45=0),-1,VLOOKUP(F45,N$7:O$12,2)+IF(OR(E45="A",E45="a",VLOOKUP(F45,N$7:O$12,2)=0),0,1))</f>
        <v>-1</v>
      </c>
    </row>
    <row r="46" spans="1:11" ht="15.75" x14ac:dyDescent="0.2">
      <c r="A46" s="95"/>
      <c r="B46" s="122">
        <v>40</v>
      </c>
      <c r="C46" s="214"/>
      <c r="D46" s="213"/>
      <c r="E46" s="189"/>
      <c r="F46" s="212"/>
      <c r="G46" s="65"/>
      <c r="H46" s="342"/>
      <c r="I46" s="338">
        <f t="shared" si="3"/>
        <v>0</v>
      </c>
      <c r="J46" s="110"/>
      <c r="K46" s="99">
        <f t="shared" si="4"/>
        <v>-1</v>
      </c>
    </row>
    <row r="47" spans="1:11" ht="15.75" x14ac:dyDescent="0.2">
      <c r="A47" s="95"/>
      <c r="B47" s="122">
        <v>41</v>
      </c>
      <c r="C47" s="214"/>
      <c r="D47" s="213"/>
      <c r="E47" s="189"/>
      <c r="F47" s="212"/>
      <c r="G47" s="65"/>
      <c r="H47" s="342"/>
      <c r="I47" s="338">
        <f t="shared" si="3"/>
        <v>0</v>
      </c>
      <c r="J47" s="110"/>
      <c r="K47" s="99">
        <f t="shared" si="4"/>
        <v>-1</v>
      </c>
    </row>
    <row r="48" spans="1:11" ht="15.75" x14ac:dyDescent="0.2">
      <c r="A48" s="95"/>
      <c r="B48" s="122">
        <v>42</v>
      </c>
      <c r="C48" s="214"/>
      <c r="D48" s="213"/>
      <c r="E48" s="189"/>
      <c r="F48" s="212"/>
      <c r="G48" s="65"/>
      <c r="H48" s="342"/>
      <c r="I48" s="338">
        <f t="shared" si="3"/>
        <v>0</v>
      </c>
      <c r="J48" s="110"/>
      <c r="K48" s="99">
        <f t="shared" si="4"/>
        <v>-1</v>
      </c>
    </row>
    <row r="49" spans="2:11" ht="15.75" x14ac:dyDescent="0.2">
      <c r="B49" s="122">
        <v>43</v>
      </c>
      <c r="C49" s="214"/>
      <c r="D49" s="213"/>
      <c r="E49" s="189"/>
      <c r="F49" s="212"/>
      <c r="G49" s="65"/>
      <c r="H49" s="342"/>
      <c r="I49" s="338">
        <f t="shared" si="3"/>
        <v>0</v>
      </c>
      <c r="J49" s="110"/>
      <c r="K49" s="99">
        <f t="shared" si="4"/>
        <v>-1</v>
      </c>
    </row>
    <row r="50" spans="2:11" ht="15.75" x14ac:dyDescent="0.2">
      <c r="B50" s="122">
        <v>44</v>
      </c>
      <c r="C50" s="214"/>
      <c r="D50" s="213"/>
      <c r="E50" s="189"/>
      <c r="F50" s="212"/>
      <c r="G50" s="65"/>
      <c r="H50" s="342"/>
      <c r="I50" s="338">
        <f t="shared" si="3"/>
        <v>0</v>
      </c>
      <c r="J50" s="110"/>
      <c r="K50" s="99">
        <f t="shared" si="4"/>
        <v>-1</v>
      </c>
    </row>
    <row r="51" spans="2:11" ht="15.75" x14ac:dyDescent="0.2">
      <c r="B51" s="122">
        <v>45</v>
      </c>
      <c r="C51" s="214"/>
      <c r="D51" s="213"/>
      <c r="E51" s="189"/>
      <c r="F51" s="212"/>
      <c r="G51" s="65"/>
      <c r="H51" s="342"/>
      <c r="I51" s="338">
        <f t="shared" si="3"/>
        <v>0</v>
      </c>
      <c r="J51" s="110"/>
      <c r="K51" s="99">
        <f t="shared" si="4"/>
        <v>-1</v>
      </c>
    </row>
    <row r="52" spans="2:11" ht="15.75" x14ac:dyDescent="0.2">
      <c r="B52" s="122">
        <v>46</v>
      </c>
      <c r="C52" s="214"/>
      <c r="D52" s="213"/>
      <c r="E52" s="189"/>
      <c r="F52" s="212"/>
      <c r="G52" s="65"/>
      <c r="H52" s="342"/>
      <c r="I52" s="338">
        <f t="shared" si="3"/>
        <v>0</v>
      </c>
      <c r="J52" s="110"/>
      <c r="K52" s="99">
        <f t="shared" si="4"/>
        <v>-1</v>
      </c>
    </row>
    <row r="53" spans="2:11" ht="15.75" x14ac:dyDescent="0.2">
      <c r="B53" s="122">
        <v>47</v>
      </c>
      <c r="C53" s="214"/>
      <c r="D53" s="213"/>
      <c r="E53" s="189"/>
      <c r="F53" s="212"/>
      <c r="G53" s="65"/>
      <c r="H53" s="342"/>
      <c r="I53" s="338">
        <f t="shared" si="3"/>
        <v>0</v>
      </c>
      <c r="J53" s="110"/>
      <c r="K53" s="99">
        <f t="shared" si="4"/>
        <v>-1</v>
      </c>
    </row>
    <row r="54" spans="2:11" ht="16.5" thickBot="1" x14ac:dyDescent="0.25">
      <c r="B54" s="343">
        <v>48</v>
      </c>
      <c r="C54" s="345"/>
      <c r="D54" s="346"/>
      <c r="E54" s="344"/>
      <c r="F54" s="347"/>
      <c r="G54" s="348"/>
      <c r="H54" s="349"/>
      <c r="I54" s="338">
        <f t="shared" si="3"/>
        <v>0</v>
      </c>
      <c r="J54" s="110"/>
      <c r="K54" s="99">
        <f t="shared" si="4"/>
        <v>-1</v>
      </c>
    </row>
    <row r="55" spans="2:11" ht="13.5" thickTop="1" x14ac:dyDescent="0.2"/>
  </sheetData>
  <sheetProtection algorithmName="SHA-512" hashValue="hxE8QaeCkYt+6PfyX2gAL5wkpP+x2b6hUtMTWldiLt4VyhvBjee3yjVn3hzMChS6Wpg5IXgYnkW2doCuGMlbVQ==" saltValue="hNc/+2Js3x5fc+VaPcS9Bw==" spinCount="100000" sheet="1" selectLockedCells="1"/>
  <mergeCells count="2">
    <mergeCell ref="G5:H5"/>
    <mergeCell ref="W5:Y5"/>
  </mergeCells>
  <phoneticPr fontId="0" type="noConversion"/>
  <conditionalFormatting sqref="C7:H54">
    <cfRule type="expression" priority="5" stopIfTrue="1">
      <formula>IF($L$14="",1,0)</formula>
    </cfRule>
    <cfRule type="expression" dxfId="234" priority="6">
      <formula>IF($D7=$L$14,1,0)</formula>
    </cfRule>
  </conditionalFormatting>
  <conditionalFormatting sqref="C7:H35">
    <cfRule type="expression" priority="1" stopIfTrue="1">
      <formula>IF($L$14="",1,0)</formula>
    </cfRule>
    <cfRule type="expression" dxfId="233" priority="2">
      <formula>IF($D7=$L$14,1,0)</formula>
    </cfRule>
  </conditionalFormatting>
  <dataValidations xWindow="533" yWindow="483" count="9">
    <dataValidation type="whole" allowBlank="1" showInputMessage="1" showErrorMessage="1" errorTitle="Seconds" error="Enter an integer number from 0-59." promptTitle="Seconds" prompt="Enter an integer number from 0-59.  Do not leave blank if zero." sqref="H7:H54" xr:uid="{00000000-0002-0000-0400-000000000000}">
      <formula1>0</formula1>
      <formula2>59</formula2>
    </dataValidation>
    <dataValidation type="whole" operator="greaterThan" allowBlank="1" showInputMessage="1" showErrorMessage="1" prompt="Please Enter the Website number for thsi Team. It's Value should be greater than 0" sqref="C31:C54" xr:uid="{00000000-0002-0000-0400-000001000000}">
      <formula1>0</formula1>
    </dataValidation>
    <dataValidation type="list" showInputMessage="1" showErrorMessage="1" sqref="L14" xr:uid="{00000000-0002-0000-0400-000002000000}">
      <formula1>Clubs</formula1>
    </dataValidation>
    <dataValidation type="whole" allowBlank="1" showInputMessage="1" showErrorMessage="1" errorTitle="Minutes" error="Enter an integer number from 0-59." promptTitle="Minutes" prompt="Enter an integer number from 0-59.  A blank cell is treated as zero." sqref="G26:G35 G7:G24 G37:G54" xr:uid="{00000000-0002-0000-0400-000003000000}">
      <formula1>1</formula1>
      <formula2>9</formula2>
    </dataValidation>
    <dataValidation type="textLength" allowBlank="1" showInputMessage="1" showErrorMessage="1" error="The Input shoudl be 1 or 2 Characters Long" prompt="Please Ente the Team Letter/s for this Team" sqref="E7:E54" xr:uid="{00000000-0002-0000-0400-000004000000}">
      <formula1>1</formula1>
      <formula2>2</formula2>
    </dataValidation>
    <dataValidation type="whole" allowBlank="1" showInputMessage="1" showErrorMessage="1" error="The Value Must be a postive whole Number less than or equal to  5" prompt="Please Enter the weighting requiored for this event" sqref="R6:U13" xr:uid="{00000000-0002-0000-0400-000005000000}">
      <formula1>0</formula1>
      <formula2>5</formula2>
    </dataValidation>
    <dataValidation type="whole" allowBlank="1" showInputMessage="1" showErrorMessage="1" error="The Value Must be a postive whole Number less than or equal to  5" prompt="Please Enter the weighting requiored for this event" sqref="R15" xr:uid="{00000000-0002-0000-0400-000006000000}">
      <formula1>0</formula1>
      <formula2>1000</formula2>
    </dataValidation>
    <dataValidation allowBlank="1" showInputMessage="1" showErrorMessage="1" errorTitle="Minutes" error="Enter an integer number from 0-59." promptTitle="Minutes" prompt="Enter an integer number from 0-59.  A blank cell is treated as zero." sqref="G36 G25" xr:uid="{00000000-0002-0000-0400-000007000000}"/>
    <dataValidation type="list" allowBlank="1" showErrorMessage="1" errorTitle="Invalid Input" error="That is noty  a valid Catorgory" sqref="F7:F54" xr:uid="{00000000-0002-0000-0400-000008000000}">
      <formula1>$N$7:$N$12</formula1>
    </dataValidation>
  </dataValidations>
  <printOptions horizontalCentered="1" verticalCentered="1"/>
  <pageMargins left="0.19685039370078741" right="0.19685039370078741" top="0.59055118110236227" bottom="0.59055118110236227" header="0.39370078740157483" footer="0.39370078740157483"/>
  <pageSetup paperSize="9" orientation="portrait" horizontalDpi="200" verticalDpi="200" r:id="rId1"/>
  <headerFooter alignWithMargins="0">
    <oddHeader>&amp;L&amp;A&amp;R&amp;D  &amp;T</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0]!Sheet3.MacroCheck_bt">
                <anchor moveWithCells="1" sizeWithCells="1">
                  <from>
                    <xdr:col>11</xdr:col>
                    <xdr:colOff>152400</xdr:colOff>
                    <xdr:row>17</xdr:row>
                    <xdr:rowOff>0</xdr:rowOff>
                  </from>
                  <to>
                    <xdr:col>11</xdr:col>
                    <xdr:colOff>2438400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KE152"/>
  <sheetViews>
    <sheetView showGridLines="0" topLeftCell="A2" zoomScale="60" zoomScaleNormal="60" workbookViewId="0">
      <selection activeCell="E2" sqref="E2"/>
    </sheetView>
  </sheetViews>
  <sheetFormatPr defaultColWidth="9.140625" defaultRowHeight="15" outlineLevelRow="1" x14ac:dyDescent="0.2"/>
  <cols>
    <col min="1" max="2" width="5.5703125" style="136" customWidth="1"/>
    <col min="3" max="3" width="9" style="136" customWidth="1"/>
    <col min="4" max="4" width="46.7109375" style="136" customWidth="1"/>
    <col min="5" max="5" width="18.140625" style="136" customWidth="1"/>
    <col min="6" max="15" width="5.28515625" style="136" customWidth="1"/>
    <col min="16" max="30" width="5.28515625" style="136" hidden="1" customWidth="1"/>
    <col min="31" max="31" width="5.28515625" style="219" hidden="1" customWidth="1"/>
    <col min="32" max="32" width="6.28515625" style="136" customWidth="1"/>
    <col min="33" max="33" width="5" style="136" hidden="1" customWidth="1"/>
    <col min="34" max="57" width="5.28515625" style="136" hidden="1" customWidth="1"/>
    <col min="58" max="58" width="5.28515625" style="219" hidden="1" customWidth="1"/>
    <col min="59" max="59" width="6.28515625" style="136" hidden="1" customWidth="1"/>
    <col min="60" max="84" width="5.28515625" style="136" hidden="1" customWidth="1"/>
    <col min="85" max="85" width="5.28515625" style="219" hidden="1" customWidth="1"/>
    <col min="86" max="86" width="6.28515625" style="136" hidden="1" customWidth="1"/>
    <col min="87" max="111" width="5.28515625" style="136" hidden="1" customWidth="1"/>
    <col min="112" max="112" width="5.28515625" style="219" hidden="1" customWidth="1"/>
    <col min="113" max="113" width="6.28515625" style="136" hidden="1" customWidth="1"/>
    <col min="114" max="138" width="5.28515625" style="136" hidden="1" customWidth="1"/>
    <col min="139" max="139" width="5.28515625" style="219" hidden="1" customWidth="1"/>
    <col min="140" max="140" width="6.28515625" style="136" hidden="1" customWidth="1"/>
    <col min="141" max="165" width="5.28515625" style="136" hidden="1" customWidth="1"/>
    <col min="166" max="166" width="5.28515625" style="219" hidden="1" customWidth="1"/>
    <col min="167" max="167" width="6.28515625" style="136" hidden="1" customWidth="1"/>
    <col min="168" max="192" width="5.28515625" style="136" hidden="1" customWidth="1"/>
    <col min="193" max="193" width="5.28515625" style="219" hidden="1" customWidth="1"/>
    <col min="194" max="194" width="6.28515625" style="136" hidden="1" customWidth="1"/>
    <col min="195" max="219" width="5.28515625" style="136" hidden="1" customWidth="1"/>
    <col min="220" max="220" width="5.28515625" style="219" hidden="1" customWidth="1"/>
    <col min="221" max="221" width="6.28515625" style="136" hidden="1" customWidth="1"/>
    <col min="222" max="246" width="5.28515625" style="136" hidden="1" customWidth="1"/>
    <col min="247" max="247" width="5.28515625" style="219" hidden="1" customWidth="1"/>
    <col min="248" max="248" width="6.28515625" style="136" hidden="1" customWidth="1"/>
    <col min="249" max="273" width="5.28515625" style="136" hidden="1" customWidth="1"/>
    <col min="274" max="274" width="5.28515625" style="219" hidden="1" customWidth="1"/>
    <col min="275" max="275" width="6.28515625" style="136" hidden="1" customWidth="1"/>
    <col min="276" max="276" width="11.85546875" style="136" customWidth="1"/>
    <col min="277" max="277" width="18.140625" style="136" customWidth="1"/>
    <col min="278" max="278" width="13.140625" style="136" hidden="1" customWidth="1"/>
    <col min="279" max="279" width="11" style="136" customWidth="1"/>
    <col min="280" max="280" width="13.140625" style="136" hidden="1" customWidth="1"/>
    <col min="281" max="281" width="11" style="136" customWidth="1"/>
    <col min="282" max="282" width="13.140625" style="136" hidden="1" customWidth="1"/>
    <col min="283" max="283" width="11" style="136" customWidth="1"/>
    <col min="284" max="284" width="11" style="136" hidden="1" customWidth="1"/>
    <col min="285" max="285" width="9.140625" style="136"/>
    <col min="286" max="286" width="9.140625" style="136" customWidth="1"/>
    <col min="287" max="288" width="9.140625" style="136"/>
    <col min="289" max="290" width="9.140625" style="136" hidden="1" customWidth="1"/>
    <col min="291" max="16384" width="9.140625" style="136"/>
  </cols>
  <sheetData>
    <row r="1" spans="1:291" s="219" customFormat="1" ht="12.75" hidden="1" customHeight="1" thickBot="1" x14ac:dyDescent="0.25">
      <c r="A1" s="136"/>
      <c r="B1" s="136"/>
      <c r="C1" s="136"/>
      <c r="E1" s="219" t="s">
        <v>215</v>
      </c>
      <c r="F1" s="219">
        <v>1</v>
      </c>
      <c r="AG1" s="219">
        <v>2</v>
      </c>
      <c r="BH1" s="219">
        <v>3</v>
      </c>
      <c r="CI1" s="219">
        <v>4</v>
      </c>
      <c r="DJ1" s="219">
        <v>5</v>
      </c>
      <c r="EK1" s="219">
        <v>6</v>
      </c>
      <c r="FL1" s="219">
        <v>7</v>
      </c>
      <c r="GM1" s="219">
        <v>8</v>
      </c>
      <c r="HN1" s="219">
        <v>9</v>
      </c>
      <c r="IO1" s="219">
        <v>10</v>
      </c>
      <c r="JP1" s="219">
        <v>11</v>
      </c>
      <c r="JR1" s="219" t="s">
        <v>258</v>
      </c>
      <c r="JT1" s="219" t="s">
        <v>258</v>
      </c>
      <c r="JV1" s="219" t="s">
        <v>258</v>
      </c>
      <c r="JX1" s="219" t="s">
        <v>258</v>
      </c>
      <c r="KC1" s="219" t="s">
        <v>258</v>
      </c>
      <c r="KD1" s="219" t="s">
        <v>258</v>
      </c>
      <c r="KE1" s="219" t="s">
        <v>259</v>
      </c>
    </row>
    <row r="2" spans="1:291" ht="15.75" outlineLevel="1" thickTop="1" x14ac:dyDescent="0.2">
      <c r="D2" s="216" t="s">
        <v>256</v>
      </c>
      <c r="E2" s="283">
        <v>1</v>
      </c>
    </row>
    <row r="3" spans="1:291" outlineLevel="1" x14ac:dyDescent="0.2">
      <c r="D3" s="217" t="s">
        <v>240</v>
      </c>
      <c r="E3" s="284">
        <v>10</v>
      </c>
    </row>
    <row r="4" spans="1:291" outlineLevel="1" x14ac:dyDescent="0.2">
      <c r="D4" s="217" t="s">
        <v>241</v>
      </c>
      <c r="E4" s="284">
        <v>10</v>
      </c>
    </row>
    <row r="5" spans="1:291" outlineLevel="1" x14ac:dyDescent="0.2">
      <c r="D5" s="217" t="s">
        <v>242</v>
      </c>
      <c r="E5" s="284">
        <v>10</v>
      </c>
    </row>
    <row r="6" spans="1:291" outlineLevel="1" x14ac:dyDescent="0.2">
      <c r="D6" s="217" t="s">
        <v>243</v>
      </c>
      <c r="E6" s="284">
        <v>10</v>
      </c>
    </row>
    <row r="7" spans="1:291" outlineLevel="1" x14ac:dyDescent="0.2">
      <c r="D7" s="217" t="s">
        <v>244</v>
      </c>
      <c r="E7" s="284">
        <v>10</v>
      </c>
    </row>
    <row r="8" spans="1:291" outlineLevel="1" x14ac:dyDescent="0.2">
      <c r="D8" s="223" t="s">
        <v>245</v>
      </c>
      <c r="E8" s="284">
        <v>10</v>
      </c>
    </row>
    <row r="9" spans="1:291" outlineLevel="1" x14ac:dyDescent="0.2">
      <c r="D9" s="217" t="s">
        <v>246</v>
      </c>
      <c r="E9" s="284">
        <v>10</v>
      </c>
    </row>
    <row r="10" spans="1:291" outlineLevel="1" x14ac:dyDescent="0.2">
      <c r="D10" s="217" t="s">
        <v>247</v>
      </c>
      <c r="E10" s="284">
        <v>10</v>
      </c>
    </row>
    <row r="11" spans="1:291" outlineLevel="1" x14ac:dyDescent="0.2">
      <c r="D11" s="225" t="s">
        <v>254</v>
      </c>
      <c r="E11" s="285">
        <v>10</v>
      </c>
    </row>
    <row r="12" spans="1:291" ht="15.75" outlineLevel="1" thickBot="1" x14ac:dyDescent="0.25">
      <c r="D12" s="218" t="s">
        <v>255</v>
      </c>
      <c r="E12" s="286">
        <v>10</v>
      </c>
    </row>
    <row r="13" spans="1:291" ht="16.5" thickTop="1" thickBot="1" x14ac:dyDescent="0.25"/>
    <row r="14" spans="1:291" ht="16.5" thickTop="1" x14ac:dyDescent="0.25">
      <c r="B14" s="137"/>
      <c r="C14" s="138"/>
      <c r="D14" s="138"/>
      <c r="E14" s="323" t="s">
        <v>466</v>
      </c>
      <c r="F14" s="424" t="s">
        <v>469</v>
      </c>
      <c r="G14" s="425"/>
      <c r="H14" s="42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row>
    <row r="15" spans="1:291" ht="27" thickBot="1" x14ac:dyDescent="0.45">
      <c r="B15" s="350"/>
      <c r="C15" s="351"/>
      <c r="D15" s="352" t="str">
        <f>'Set UP'!Q7</f>
        <v>Dry Incident</v>
      </c>
      <c r="E15" s="353" t="s">
        <v>459</v>
      </c>
      <c r="F15" s="354"/>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c r="IW15" s="355"/>
      <c r="IX15" s="355"/>
      <c r="IY15" s="355"/>
      <c r="IZ15" s="355"/>
      <c r="JA15" s="355"/>
      <c r="JB15" s="355"/>
      <c r="JC15" s="355"/>
      <c r="JD15" s="355"/>
      <c r="JE15" s="355"/>
      <c r="JF15" s="355"/>
      <c r="JG15" s="355"/>
      <c r="JH15" s="355"/>
      <c r="JI15" s="355"/>
      <c r="JJ15" s="355"/>
      <c r="JK15" s="355"/>
      <c r="JL15" s="355"/>
      <c r="JM15" s="355"/>
      <c r="JN15" s="355"/>
      <c r="JO15" s="355"/>
      <c r="JP15" s="355"/>
    </row>
    <row r="16" spans="1:291" ht="16.5" customHeight="1" thickTop="1" x14ac:dyDescent="0.25">
      <c r="B16" s="137"/>
      <c r="C16" s="138"/>
      <c r="D16" s="356" t="s">
        <v>273</v>
      </c>
      <c r="E16" s="357" t="s">
        <v>459</v>
      </c>
      <c r="F16" s="433" t="s">
        <v>81</v>
      </c>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t="s">
        <v>82</v>
      </c>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t="s">
        <v>85</v>
      </c>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t="s">
        <v>87</v>
      </c>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t="s">
        <v>89</v>
      </c>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t="s">
        <v>90</v>
      </c>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t="s">
        <v>226</v>
      </c>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t="s">
        <v>224</v>
      </c>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t="s">
        <v>248</v>
      </c>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t="s">
        <v>251</v>
      </c>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26" t="s">
        <v>93</v>
      </c>
      <c r="JQ16" s="426" t="s">
        <v>98</v>
      </c>
      <c r="JR16" s="437" t="s">
        <v>145</v>
      </c>
      <c r="JS16" s="437" t="s">
        <v>146</v>
      </c>
      <c r="JT16" s="440" t="s">
        <v>147</v>
      </c>
      <c r="JU16" s="437" t="s">
        <v>148</v>
      </c>
      <c r="JV16" s="440" t="s">
        <v>199</v>
      </c>
      <c r="JW16" s="437" t="s">
        <v>200</v>
      </c>
      <c r="JX16" s="437" t="s">
        <v>329</v>
      </c>
      <c r="JY16" s="434" t="s">
        <v>330</v>
      </c>
      <c r="JZ16" s="434" t="s">
        <v>377</v>
      </c>
    </row>
    <row r="17" spans="2:290" ht="15" customHeight="1" x14ac:dyDescent="0.25">
      <c r="B17" s="139"/>
      <c r="C17" s="140"/>
      <c r="D17" s="325"/>
      <c r="E17" s="326" t="s">
        <v>505</v>
      </c>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32"/>
      <c r="CH17" s="432"/>
      <c r="CI17" s="432"/>
      <c r="CJ17" s="432"/>
      <c r="CK17" s="432"/>
      <c r="CL17" s="432"/>
      <c r="CM17" s="432"/>
      <c r="CN17" s="432"/>
      <c r="CO17" s="432"/>
      <c r="CP17" s="432"/>
      <c r="CQ17" s="432"/>
      <c r="CR17" s="432"/>
      <c r="CS17" s="432"/>
      <c r="CT17" s="432"/>
      <c r="CU17" s="432"/>
      <c r="CV17" s="432"/>
      <c r="CW17" s="432"/>
      <c r="CX17" s="432"/>
      <c r="CY17" s="432"/>
      <c r="CZ17" s="432"/>
      <c r="DA17" s="432"/>
      <c r="DB17" s="432"/>
      <c r="DC17" s="432"/>
      <c r="DD17" s="432"/>
      <c r="DE17" s="432"/>
      <c r="DF17" s="432"/>
      <c r="DG17" s="432"/>
      <c r="DH17" s="432"/>
      <c r="DI17" s="432"/>
      <c r="DJ17" s="432"/>
      <c r="DK17" s="432"/>
      <c r="DL17" s="432"/>
      <c r="DM17" s="432"/>
      <c r="DN17" s="432"/>
      <c r="DO17" s="432"/>
      <c r="DP17" s="432"/>
      <c r="DQ17" s="432"/>
      <c r="DR17" s="432"/>
      <c r="DS17" s="432"/>
      <c r="DT17" s="432"/>
      <c r="DU17" s="432"/>
      <c r="DV17" s="432"/>
      <c r="DW17" s="432"/>
      <c r="DX17" s="432"/>
      <c r="DY17" s="432"/>
      <c r="DZ17" s="432"/>
      <c r="EA17" s="432"/>
      <c r="EB17" s="432"/>
      <c r="EC17" s="432"/>
      <c r="ED17" s="432"/>
      <c r="EE17" s="432"/>
      <c r="EF17" s="432"/>
      <c r="EG17" s="432"/>
      <c r="EH17" s="432"/>
      <c r="EI17" s="432"/>
      <c r="EJ17" s="432"/>
      <c r="EK17" s="432"/>
      <c r="EL17" s="432"/>
      <c r="EM17" s="432"/>
      <c r="EN17" s="432"/>
      <c r="EO17" s="432"/>
      <c r="EP17" s="432"/>
      <c r="EQ17" s="432"/>
      <c r="ER17" s="432"/>
      <c r="ES17" s="432"/>
      <c r="ET17" s="432"/>
      <c r="EU17" s="432"/>
      <c r="EV17" s="432"/>
      <c r="EW17" s="432"/>
      <c r="EX17" s="432"/>
      <c r="EY17" s="432"/>
      <c r="EZ17" s="432"/>
      <c r="FA17" s="432"/>
      <c r="FB17" s="432"/>
      <c r="FC17" s="432"/>
      <c r="FD17" s="432"/>
      <c r="FE17" s="432"/>
      <c r="FF17" s="432"/>
      <c r="FG17" s="432"/>
      <c r="FH17" s="432"/>
      <c r="FI17" s="432"/>
      <c r="FJ17" s="432"/>
      <c r="FK17" s="432"/>
      <c r="FL17" s="432" t="s">
        <v>513</v>
      </c>
      <c r="FM17" s="432"/>
      <c r="FN17" s="432"/>
      <c r="FO17" s="432"/>
      <c r="FP17" s="432"/>
      <c r="FQ17" s="432"/>
      <c r="FR17" s="432"/>
      <c r="FS17" s="432"/>
      <c r="FT17" s="432"/>
      <c r="FU17" s="432"/>
      <c r="FV17" s="432"/>
      <c r="FW17" s="432"/>
      <c r="FX17" s="432"/>
      <c r="FY17" s="432"/>
      <c r="FZ17" s="432"/>
      <c r="GA17" s="432"/>
      <c r="GB17" s="432"/>
      <c r="GC17" s="432"/>
      <c r="GD17" s="432"/>
      <c r="GE17" s="432"/>
      <c r="GF17" s="432"/>
      <c r="GG17" s="432"/>
      <c r="GH17" s="432"/>
      <c r="GI17" s="432"/>
      <c r="GJ17" s="432"/>
      <c r="GK17" s="432"/>
      <c r="GL17" s="432"/>
      <c r="GM17" s="432" t="s">
        <v>223</v>
      </c>
      <c r="GN17" s="432"/>
      <c r="GO17" s="432"/>
      <c r="GP17" s="432"/>
      <c r="GQ17" s="432"/>
      <c r="GR17" s="432"/>
      <c r="GS17" s="432"/>
      <c r="GT17" s="432"/>
      <c r="GU17" s="432"/>
      <c r="GV17" s="432"/>
      <c r="GW17" s="432"/>
      <c r="GX17" s="432"/>
      <c r="GY17" s="432"/>
      <c r="GZ17" s="432"/>
      <c r="HA17" s="432"/>
      <c r="HB17" s="432"/>
      <c r="HC17" s="432"/>
      <c r="HD17" s="432"/>
      <c r="HE17" s="432"/>
      <c r="HF17" s="432"/>
      <c r="HG17" s="432"/>
      <c r="HH17" s="432"/>
      <c r="HI17" s="432"/>
      <c r="HJ17" s="432"/>
      <c r="HK17" s="432"/>
      <c r="HL17" s="432"/>
      <c r="HM17" s="432"/>
      <c r="HN17" s="432" t="s">
        <v>249</v>
      </c>
      <c r="HO17" s="432"/>
      <c r="HP17" s="432"/>
      <c r="HQ17" s="432"/>
      <c r="HR17" s="432"/>
      <c r="HS17" s="432"/>
      <c r="HT17" s="432"/>
      <c r="HU17" s="432"/>
      <c r="HV17" s="432"/>
      <c r="HW17" s="432"/>
      <c r="HX17" s="432"/>
      <c r="HY17" s="432"/>
      <c r="HZ17" s="432"/>
      <c r="IA17" s="432"/>
      <c r="IB17" s="432"/>
      <c r="IC17" s="432"/>
      <c r="ID17" s="432"/>
      <c r="IE17" s="432"/>
      <c r="IF17" s="432"/>
      <c r="IG17" s="432"/>
      <c r="IH17" s="432"/>
      <c r="II17" s="432"/>
      <c r="IJ17" s="432"/>
      <c r="IK17" s="432"/>
      <c r="IL17" s="432"/>
      <c r="IM17" s="432"/>
      <c r="IN17" s="432"/>
      <c r="IO17" s="432" t="s">
        <v>250</v>
      </c>
      <c r="IP17" s="432"/>
      <c r="IQ17" s="432"/>
      <c r="IR17" s="432"/>
      <c r="IS17" s="432"/>
      <c r="IT17" s="432"/>
      <c r="IU17" s="432"/>
      <c r="IV17" s="432"/>
      <c r="IW17" s="432"/>
      <c r="IX17" s="432"/>
      <c r="IY17" s="432"/>
      <c r="IZ17" s="432"/>
      <c r="JA17" s="432"/>
      <c r="JB17" s="432"/>
      <c r="JC17" s="432"/>
      <c r="JD17" s="432"/>
      <c r="JE17" s="432"/>
      <c r="JF17" s="432"/>
      <c r="JG17" s="432"/>
      <c r="JH17" s="432"/>
      <c r="JI17" s="432"/>
      <c r="JJ17" s="432"/>
      <c r="JK17" s="432"/>
      <c r="JL17" s="432"/>
      <c r="JM17" s="432"/>
      <c r="JN17" s="432"/>
      <c r="JO17" s="432"/>
      <c r="JP17" s="427"/>
      <c r="JQ17" s="427"/>
      <c r="JR17" s="438"/>
      <c r="JS17" s="438"/>
      <c r="JT17" s="441"/>
      <c r="JU17" s="438"/>
      <c r="JV17" s="441"/>
      <c r="JW17" s="438"/>
      <c r="JX17" s="438"/>
      <c r="JY17" s="435"/>
      <c r="JZ17" s="435"/>
    </row>
    <row r="18" spans="2:290" s="141" customFormat="1" ht="273" customHeight="1" x14ac:dyDescent="0.2">
      <c r="B18" s="139"/>
      <c r="C18" s="140"/>
      <c r="D18" s="140"/>
      <c r="E18" s="140"/>
      <c r="F18" s="258" t="s">
        <v>547</v>
      </c>
      <c r="G18" s="258" t="s">
        <v>72</v>
      </c>
      <c r="H18" s="258" t="s">
        <v>73</v>
      </c>
      <c r="I18" s="258" t="s">
        <v>74</v>
      </c>
      <c r="J18" s="258" t="s">
        <v>75</v>
      </c>
      <c r="K18" s="258" t="s">
        <v>76</v>
      </c>
      <c r="L18" s="258" t="s">
        <v>77</v>
      </c>
      <c r="M18" s="258" t="s">
        <v>78</v>
      </c>
      <c r="N18" s="142" t="s">
        <v>79</v>
      </c>
      <c r="O18" s="142" t="s">
        <v>80</v>
      </c>
      <c r="P18" s="142" t="s">
        <v>216</v>
      </c>
      <c r="Q18" s="142" t="s">
        <v>217</v>
      </c>
      <c r="R18" s="142" t="s">
        <v>218</v>
      </c>
      <c r="S18" s="142" t="s">
        <v>219</v>
      </c>
      <c r="T18" s="142" t="s">
        <v>220</v>
      </c>
      <c r="U18" s="142" t="s">
        <v>230</v>
      </c>
      <c r="V18" s="142" t="s">
        <v>231</v>
      </c>
      <c r="W18" s="142" t="s">
        <v>232</v>
      </c>
      <c r="X18" s="142" t="s">
        <v>233</v>
      </c>
      <c r="Y18" s="142" t="s">
        <v>234</v>
      </c>
      <c r="Z18" s="142" t="s">
        <v>235</v>
      </c>
      <c r="AA18" s="142" t="s">
        <v>236</v>
      </c>
      <c r="AB18" s="142" t="s">
        <v>237</v>
      </c>
      <c r="AC18" s="142" t="s">
        <v>238</v>
      </c>
      <c r="AD18" s="142" t="s">
        <v>239</v>
      </c>
      <c r="AE18" s="220" t="s">
        <v>435</v>
      </c>
      <c r="AF18" s="428" t="s">
        <v>83</v>
      </c>
      <c r="AG18" s="258"/>
      <c r="AH18" s="258"/>
      <c r="AI18" s="258"/>
      <c r="AJ18" s="258"/>
      <c r="AK18" s="258"/>
      <c r="AL18" s="258"/>
      <c r="AM18" s="258"/>
      <c r="AN18" s="258"/>
      <c r="AO18" s="258"/>
      <c r="AP18" s="142" t="s">
        <v>80</v>
      </c>
      <c r="AQ18" s="142" t="s">
        <v>216</v>
      </c>
      <c r="AR18" s="142" t="s">
        <v>217</v>
      </c>
      <c r="AS18" s="142" t="s">
        <v>218</v>
      </c>
      <c r="AT18" s="142" t="s">
        <v>219</v>
      </c>
      <c r="AU18" s="142" t="s">
        <v>220</v>
      </c>
      <c r="AV18" s="142" t="s">
        <v>230</v>
      </c>
      <c r="AW18" s="142" t="s">
        <v>231</v>
      </c>
      <c r="AX18" s="142" t="s">
        <v>232</v>
      </c>
      <c r="AY18" s="142" t="s">
        <v>233</v>
      </c>
      <c r="AZ18" s="142" t="s">
        <v>234</v>
      </c>
      <c r="BA18" s="142" t="s">
        <v>235</v>
      </c>
      <c r="BB18" s="142" t="s">
        <v>236</v>
      </c>
      <c r="BC18" s="142" t="s">
        <v>237</v>
      </c>
      <c r="BD18" s="142" t="s">
        <v>238</v>
      </c>
      <c r="BE18" s="142" t="s">
        <v>239</v>
      </c>
      <c r="BF18" s="220" t="s">
        <v>221</v>
      </c>
      <c r="BG18" s="430" t="s">
        <v>84</v>
      </c>
      <c r="BH18" s="258"/>
      <c r="BI18" s="258"/>
      <c r="BJ18" s="258"/>
      <c r="BK18" s="258"/>
      <c r="BL18" s="258"/>
      <c r="BM18" s="258"/>
      <c r="BN18" s="258"/>
      <c r="BO18" s="258"/>
      <c r="BP18" s="258"/>
      <c r="BQ18" s="258"/>
      <c r="BR18" s="258"/>
      <c r="BS18" s="258"/>
      <c r="BT18" s="142" t="s">
        <v>218</v>
      </c>
      <c r="BU18" s="142" t="s">
        <v>219</v>
      </c>
      <c r="BV18" s="142" t="s">
        <v>220</v>
      </c>
      <c r="BW18" s="142" t="s">
        <v>230</v>
      </c>
      <c r="BX18" s="142" t="s">
        <v>231</v>
      </c>
      <c r="BY18" s="142" t="s">
        <v>232</v>
      </c>
      <c r="BZ18" s="142" t="s">
        <v>233</v>
      </c>
      <c r="CA18" s="142" t="s">
        <v>234</v>
      </c>
      <c r="CB18" s="142" t="s">
        <v>235</v>
      </c>
      <c r="CC18" s="142" t="s">
        <v>236</v>
      </c>
      <c r="CD18" s="142" t="s">
        <v>237</v>
      </c>
      <c r="CE18" s="142" t="s">
        <v>238</v>
      </c>
      <c r="CF18" s="142" t="s">
        <v>239</v>
      </c>
      <c r="CG18" s="220" t="s">
        <v>221</v>
      </c>
      <c r="CH18" s="430" t="s">
        <v>86</v>
      </c>
      <c r="CI18" s="258"/>
      <c r="CJ18" s="258"/>
      <c r="CK18" s="258"/>
      <c r="CL18" s="258"/>
      <c r="CM18" s="258"/>
      <c r="CN18" s="258"/>
      <c r="CO18" s="258"/>
      <c r="CP18" s="258"/>
      <c r="CQ18" s="258"/>
      <c r="CR18" s="142" t="s">
        <v>80</v>
      </c>
      <c r="CS18" s="142" t="s">
        <v>216</v>
      </c>
      <c r="CT18" s="142" t="s">
        <v>217</v>
      </c>
      <c r="CU18" s="142" t="s">
        <v>218</v>
      </c>
      <c r="CV18" s="142" t="s">
        <v>219</v>
      </c>
      <c r="CW18" s="142" t="s">
        <v>220</v>
      </c>
      <c r="CX18" s="142" t="s">
        <v>230</v>
      </c>
      <c r="CY18" s="142" t="s">
        <v>231</v>
      </c>
      <c r="CZ18" s="142" t="s">
        <v>232</v>
      </c>
      <c r="DA18" s="142" t="s">
        <v>233</v>
      </c>
      <c r="DB18" s="142" t="s">
        <v>234</v>
      </c>
      <c r="DC18" s="142" t="s">
        <v>235</v>
      </c>
      <c r="DD18" s="142" t="s">
        <v>236</v>
      </c>
      <c r="DE18" s="142" t="s">
        <v>237</v>
      </c>
      <c r="DF18" s="142" t="s">
        <v>238</v>
      </c>
      <c r="DG18" s="142" t="s">
        <v>239</v>
      </c>
      <c r="DH18" s="220" t="s">
        <v>221</v>
      </c>
      <c r="DI18" s="430" t="s">
        <v>88</v>
      </c>
      <c r="DJ18" s="258"/>
      <c r="DK18" s="258"/>
      <c r="DL18" s="258"/>
      <c r="DM18" s="258"/>
      <c r="DN18" s="258"/>
      <c r="DO18" s="258"/>
      <c r="DP18" s="258"/>
      <c r="DQ18" s="258"/>
      <c r="DR18" s="258"/>
      <c r="DS18" s="142" t="s">
        <v>80</v>
      </c>
      <c r="DT18" s="142" t="s">
        <v>216</v>
      </c>
      <c r="DU18" s="142" t="s">
        <v>217</v>
      </c>
      <c r="DV18" s="142" t="s">
        <v>218</v>
      </c>
      <c r="DW18" s="142" t="s">
        <v>219</v>
      </c>
      <c r="DX18" s="142" t="s">
        <v>220</v>
      </c>
      <c r="DY18" s="142" t="s">
        <v>230</v>
      </c>
      <c r="DZ18" s="142" t="s">
        <v>231</v>
      </c>
      <c r="EA18" s="142" t="s">
        <v>232</v>
      </c>
      <c r="EB18" s="142" t="s">
        <v>233</v>
      </c>
      <c r="EC18" s="142" t="s">
        <v>234</v>
      </c>
      <c r="ED18" s="142" t="s">
        <v>235</v>
      </c>
      <c r="EE18" s="142" t="s">
        <v>236</v>
      </c>
      <c r="EF18" s="142" t="s">
        <v>237</v>
      </c>
      <c r="EG18" s="142" t="s">
        <v>238</v>
      </c>
      <c r="EH18" s="142" t="s">
        <v>239</v>
      </c>
      <c r="EI18" s="220" t="s">
        <v>221</v>
      </c>
      <c r="EJ18" s="430" t="s">
        <v>91</v>
      </c>
      <c r="EK18" s="258"/>
      <c r="EL18" s="258"/>
      <c r="EM18" s="258"/>
      <c r="EN18" s="258"/>
      <c r="EO18" s="258"/>
      <c r="EP18" s="258"/>
      <c r="EQ18" s="258"/>
      <c r="ER18" s="258"/>
      <c r="ES18" s="258"/>
      <c r="ET18" s="258"/>
      <c r="EU18" s="258"/>
      <c r="EV18" s="142" t="s">
        <v>217</v>
      </c>
      <c r="EW18" s="142" t="s">
        <v>218</v>
      </c>
      <c r="EX18" s="142" t="s">
        <v>219</v>
      </c>
      <c r="EY18" s="142" t="s">
        <v>220</v>
      </c>
      <c r="EZ18" s="142" t="s">
        <v>230</v>
      </c>
      <c r="FA18" s="142" t="s">
        <v>231</v>
      </c>
      <c r="FB18" s="142" t="s">
        <v>232</v>
      </c>
      <c r="FC18" s="142" t="s">
        <v>233</v>
      </c>
      <c r="FD18" s="142" t="s">
        <v>234</v>
      </c>
      <c r="FE18" s="142" t="s">
        <v>235</v>
      </c>
      <c r="FF18" s="142" t="s">
        <v>236</v>
      </c>
      <c r="FG18" s="142" t="s">
        <v>237</v>
      </c>
      <c r="FH18" s="142" t="s">
        <v>238</v>
      </c>
      <c r="FI18" s="142" t="s">
        <v>239</v>
      </c>
      <c r="FJ18" s="220" t="s">
        <v>221</v>
      </c>
      <c r="FK18" s="430" t="s">
        <v>92</v>
      </c>
      <c r="FL18" s="258" t="s">
        <v>71</v>
      </c>
      <c r="FM18" s="258" t="s">
        <v>72</v>
      </c>
      <c r="FN18" s="258" t="s">
        <v>73</v>
      </c>
      <c r="FO18" s="258" t="s">
        <v>74</v>
      </c>
      <c r="FP18" s="258" t="s">
        <v>75</v>
      </c>
      <c r="FQ18" s="258" t="s">
        <v>76</v>
      </c>
      <c r="FR18" s="258" t="s">
        <v>77</v>
      </c>
      <c r="FS18" s="258" t="s">
        <v>78</v>
      </c>
      <c r="FT18" s="258" t="s">
        <v>79</v>
      </c>
      <c r="FU18" s="258" t="s">
        <v>80</v>
      </c>
      <c r="FV18" s="142" t="s">
        <v>216</v>
      </c>
      <c r="FW18" s="142" t="s">
        <v>217</v>
      </c>
      <c r="FX18" s="142" t="s">
        <v>218</v>
      </c>
      <c r="FY18" s="142" t="s">
        <v>219</v>
      </c>
      <c r="FZ18" s="142" t="s">
        <v>220</v>
      </c>
      <c r="GA18" s="142" t="s">
        <v>230</v>
      </c>
      <c r="GB18" s="142" t="s">
        <v>231</v>
      </c>
      <c r="GC18" s="142" t="s">
        <v>232</v>
      </c>
      <c r="GD18" s="142" t="s">
        <v>233</v>
      </c>
      <c r="GE18" s="142" t="s">
        <v>234</v>
      </c>
      <c r="GF18" s="142" t="s">
        <v>235</v>
      </c>
      <c r="GG18" s="142" t="s">
        <v>236</v>
      </c>
      <c r="GH18" s="142" t="s">
        <v>237</v>
      </c>
      <c r="GI18" s="142" t="s">
        <v>238</v>
      </c>
      <c r="GJ18" s="142" t="s">
        <v>239</v>
      </c>
      <c r="GK18" s="220" t="s">
        <v>221</v>
      </c>
      <c r="GL18" s="430" t="s">
        <v>222</v>
      </c>
      <c r="GM18" s="142" t="s">
        <v>71</v>
      </c>
      <c r="GN18" s="142" t="s">
        <v>72</v>
      </c>
      <c r="GO18" s="142" t="s">
        <v>73</v>
      </c>
      <c r="GP18" s="142" t="s">
        <v>74</v>
      </c>
      <c r="GQ18" s="142" t="s">
        <v>75</v>
      </c>
      <c r="GR18" s="142" t="s">
        <v>76</v>
      </c>
      <c r="GS18" s="142" t="s">
        <v>77</v>
      </c>
      <c r="GT18" s="142" t="s">
        <v>78</v>
      </c>
      <c r="GU18" s="142" t="s">
        <v>79</v>
      </c>
      <c r="GV18" s="142" t="s">
        <v>80</v>
      </c>
      <c r="GW18" s="142" t="s">
        <v>216</v>
      </c>
      <c r="GX18" s="142" t="s">
        <v>217</v>
      </c>
      <c r="GY18" s="142" t="s">
        <v>218</v>
      </c>
      <c r="GZ18" s="142" t="s">
        <v>219</v>
      </c>
      <c r="HA18" s="142" t="s">
        <v>220</v>
      </c>
      <c r="HB18" s="142" t="s">
        <v>230</v>
      </c>
      <c r="HC18" s="142" t="s">
        <v>231</v>
      </c>
      <c r="HD18" s="142" t="s">
        <v>232</v>
      </c>
      <c r="HE18" s="142" t="s">
        <v>233</v>
      </c>
      <c r="HF18" s="142" t="s">
        <v>234</v>
      </c>
      <c r="HG18" s="142" t="s">
        <v>235</v>
      </c>
      <c r="HH18" s="142" t="s">
        <v>236</v>
      </c>
      <c r="HI18" s="142" t="s">
        <v>237</v>
      </c>
      <c r="HJ18" s="142" t="s">
        <v>238</v>
      </c>
      <c r="HK18" s="142" t="s">
        <v>239</v>
      </c>
      <c r="HL18" s="220" t="s">
        <v>221</v>
      </c>
      <c r="HM18" s="430" t="s">
        <v>225</v>
      </c>
      <c r="HN18" s="142" t="s">
        <v>71</v>
      </c>
      <c r="HO18" s="142" t="s">
        <v>72</v>
      </c>
      <c r="HP18" s="142" t="s">
        <v>73</v>
      </c>
      <c r="HQ18" s="142" t="s">
        <v>74</v>
      </c>
      <c r="HR18" s="142" t="s">
        <v>75</v>
      </c>
      <c r="HS18" s="142" t="s">
        <v>76</v>
      </c>
      <c r="HT18" s="142" t="s">
        <v>77</v>
      </c>
      <c r="HU18" s="142" t="s">
        <v>78</v>
      </c>
      <c r="HV18" s="142" t="s">
        <v>79</v>
      </c>
      <c r="HW18" s="142" t="s">
        <v>80</v>
      </c>
      <c r="HX18" s="142" t="s">
        <v>216</v>
      </c>
      <c r="HY18" s="142" t="s">
        <v>217</v>
      </c>
      <c r="HZ18" s="142" t="s">
        <v>218</v>
      </c>
      <c r="IA18" s="142" t="s">
        <v>219</v>
      </c>
      <c r="IB18" s="142" t="s">
        <v>220</v>
      </c>
      <c r="IC18" s="142" t="s">
        <v>230</v>
      </c>
      <c r="ID18" s="142" t="s">
        <v>231</v>
      </c>
      <c r="IE18" s="142" t="s">
        <v>232</v>
      </c>
      <c r="IF18" s="142" t="s">
        <v>233</v>
      </c>
      <c r="IG18" s="142" t="s">
        <v>234</v>
      </c>
      <c r="IH18" s="142" t="s">
        <v>235</v>
      </c>
      <c r="II18" s="142" t="s">
        <v>236</v>
      </c>
      <c r="IJ18" s="142" t="s">
        <v>237</v>
      </c>
      <c r="IK18" s="142" t="s">
        <v>238</v>
      </c>
      <c r="IL18" s="142" t="s">
        <v>239</v>
      </c>
      <c r="IM18" s="220" t="s">
        <v>221</v>
      </c>
      <c r="IN18" s="430" t="s">
        <v>253</v>
      </c>
      <c r="IO18" s="142" t="s">
        <v>71</v>
      </c>
      <c r="IP18" s="142" t="s">
        <v>72</v>
      </c>
      <c r="IQ18" s="142" t="s">
        <v>73</v>
      </c>
      <c r="IR18" s="142" t="s">
        <v>74</v>
      </c>
      <c r="IS18" s="142" t="s">
        <v>75</v>
      </c>
      <c r="IT18" s="142" t="s">
        <v>76</v>
      </c>
      <c r="IU18" s="142" t="s">
        <v>77</v>
      </c>
      <c r="IV18" s="142" t="s">
        <v>78</v>
      </c>
      <c r="IW18" s="142" t="s">
        <v>79</v>
      </c>
      <c r="IX18" s="142" t="s">
        <v>80</v>
      </c>
      <c r="IY18" s="142" t="s">
        <v>216</v>
      </c>
      <c r="IZ18" s="142" t="s">
        <v>217</v>
      </c>
      <c r="JA18" s="142" t="s">
        <v>218</v>
      </c>
      <c r="JB18" s="142" t="s">
        <v>219</v>
      </c>
      <c r="JC18" s="142" t="s">
        <v>220</v>
      </c>
      <c r="JD18" s="142" t="s">
        <v>230</v>
      </c>
      <c r="JE18" s="142" t="s">
        <v>231</v>
      </c>
      <c r="JF18" s="142" t="s">
        <v>232</v>
      </c>
      <c r="JG18" s="142" t="s">
        <v>233</v>
      </c>
      <c r="JH18" s="142" t="s">
        <v>234</v>
      </c>
      <c r="JI18" s="142" t="s">
        <v>235</v>
      </c>
      <c r="JJ18" s="142" t="s">
        <v>236</v>
      </c>
      <c r="JK18" s="142" t="s">
        <v>237</v>
      </c>
      <c r="JL18" s="142" t="s">
        <v>238</v>
      </c>
      <c r="JM18" s="142" t="s">
        <v>239</v>
      </c>
      <c r="JN18" s="220" t="s">
        <v>221</v>
      </c>
      <c r="JO18" s="430" t="s">
        <v>252</v>
      </c>
      <c r="JP18" s="427"/>
      <c r="JQ18" s="427"/>
      <c r="JR18" s="438"/>
      <c r="JS18" s="438"/>
      <c r="JT18" s="441"/>
      <c r="JU18" s="438"/>
      <c r="JV18" s="441"/>
      <c r="JW18" s="438"/>
      <c r="JX18" s="438"/>
      <c r="JY18" s="435"/>
      <c r="JZ18" s="435"/>
      <c r="KC18" s="327" t="s">
        <v>481</v>
      </c>
      <c r="KD18" s="327" t="s">
        <v>482</v>
      </c>
    </row>
    <row r="19" spans="2:290" ht="15.75" x14ac:dyDescent="0.25">
      <c r="B19" s="139"/>
      <c r="C19" s="140"/>
      <c r="D19" s="140"/>
      <c r="E19" s="143" t="s">
        <v>94</v>
      </c>
      <c r="F19" s="68"/>
      <c r="G19" s="68"/>
      <c r="H19" s="68"/>
      <c r="I19" s="68"/>
      <c r="J19" s="144"/>
      <c r="K19" s="144"/>
      <c r="L19" s="144"/>
      <c r="M19" s="144"/>
      <c r="N19" s="144"/>
      <c r="O19" s="144"/>
      <c r="P19" s="144"/>
      <c r="Q19" s="144"/>
      <c r="R19" s="144"/>
      <c r="S19" s="144"/>
      <c r="T19" s="144"/>
      <c r="U19" s="144"/>
      <c r="V19" s="144"/>
      <c r="W19" s="144"/>
      <c r="X19" s="144"/>
      <c r="Y19" s="144"/>
      <c r="Z19" s="144"/>
      <c r="AA19" s="144"/>
      <c r="AB19" s="144"/>
      <c r="AC19" s="144"/>
      <c r="AD19" s="144"/>
      <c r="AE19" s="221"/>
      <c r="AF19" s="429"/>
      <c r="AG19" s="68"/>
      <c r="AH19" s="68"/>
      <c r="AI19" s="68"/>
      <c r="AJ19" s="68"/>
      <c r="AK19" s="68"/>
      <c r="AL19" s="68"/>
      <c r="AM19" s="144"/>
      <c r="AN19" s="144"/>
      <c r="AO19" s="144"/>
      <c r="AP19" s="144"/>
      <c r="AQ19" s="144"/>
      <c r="AR19" s="144"/>
      <c r="AS19" s="144"/>
      <c r="AT19" s="144"/>
      <c r="AU19" s="144"/>
      <c r="AV19" s="144"/>
      <c r="AW19" s="144"/>
      <c r="AX19" s="144"/>
      <c r="AY19" s="144"/>
      <c r="AZ19" s="144"/>
      <c r="BA19" s="144"/>
      <c r="BB19" s="144"/>
      <c r="BC19" s="144"/>
      <c r="BD19" s="144"/>
      <c r="BE19" s="144"/>
      <c r="BF19" s="221"/>
      <c r="BG19" s="429"/>
      <c r="BH19" s="68"/>
      <c r="BI19" s="68"/>
      <c r="BJ19" s="68"/>
      <c r="BK19" s="68"/>
      <c r="BL19" s="68"/>
      <c r="BM19" s="68"/>
      <c r="BN19" s="144"/>
      <c r="BO19" s="144"/>
      <c r="BP19" s="144"/>
      <c r="BQ19" s="144"/>
      <c r="BR19" s="144"/>
      <c r="BS19" s="144"/>
      <c r="BT19" s="144"/>
      <c r="BU19" s="144"/>
      <c r="BV19" s="144"/>
      <c r="BW19" s="144"/>
      <c r="BX19" s="144"/>
      <c r="BY19" s="144"/>
      <c r="BZ19" s="144"/>
      <c r="CA19" s="144"/>
      <c r="CB19" s="144"/>
      <c r="CC19" s="144"/>
      <c r="CD19" s="144"/>
      <c r="CE19" s="144"/>
      <c r="CF19" s="144"/>
      <c r="CG19" s="221"/>
      <c r="CH19" s="429"/>
      <c r="CI19" s="68"/>
      <c r="CJ19" s="68"/>
      <c r="CK19" s="68"/>
      <c r="CL19" s="68"/>
      <c r="CM19" s="68"/>
      <c r="CN19" s="144"/>
      <c r="CO19" s="144"/>
      <c r="CP19" s="144"/>
      <c r="CQ19" s="144"/>
      <c r="CR19" s="144"/>
      <c r="CS19" s="144"/>
      <c r="CT19" s="144"/>
      <c r="CU19" s="144"/>
      <c r="CV19" s="144"/>
      <c r="CW19" s="144"/>
      <c r="CX19" s="144"/>
      <c r="CY19" s="144"/>
      <c r="CZ19" s="144"/>
      <c r="DA19" s="144"/>
      <c r="DB19" s="144"/>
      <c r="DC19" s="144"/>
      <c r="DD19" s="144"/>
      <c r="DE19" s="144"/>
      <c r="DF19" s="144"/>
      <c r="DG19" s="144"/>
      <c r="DH19" s="221"/>
      <c r="DI19" s="429"/>
      <c r="DJ19" s="68"/>
      <c r="DK19" s="68"/>
      <c r="DL19" s="68"/>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221"/>
      <c r="EJ19" s="429"/>
      <c r="EK19" s="68"/>
      <c r="EL19" s="68"/>
      <c r="EM19" s="68"/>
      <c r="EN19" s="68"/>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221"/>
      <c r="FK19" s="429"/>
      <c r="FL19" s="68"/>
      <c r="FM19" s="68"/>
      <c r="FN19" s="68"/>
      <c r="FO19" s="68"/>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221"/>
      <c r="GL19" s="429"/>
      <c r="GM19" s="68"/>
      <c r="GN19" s="68"/>
      <c r="GO19" s="68"/>
      <c r="GP19" s="68"/>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221"/>
      <c r="HM19" s="429"/>
      <c r="HN19" s="68"/>
      <c r="HO19" s="68"/>
      <c r="HP19" s="68"/>
      <c r="HQ19" s="68"/>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221"/>
      <c r="IN19" s="429"/>
      <c r="IO19" s="68"/>
      <c r="IP19" s="68"/>
      <c r="IQ19" s="68"/>
      <c r="IR19" s="68"/>
      <c r="IS19" s="144"/>
      <c r="IT19" s="144"/>
      <c r="IU19" s="144"/>
      <c r="IV19" s="144"/>
      <c r="IW19" s="144"/>
      <c r="IX19" s="144"/>
      <c r="IY19" s="144"/>
      <c r="IZ19" s="144"/>
      <c r="JA19" s="144"/>
      <c r="JB19" s="144"/>
      <c r="JC19" s="144"/>
      <c r="JD19" s="144"/>
      <c r="JE19" s="144"/>
      <c r="JF19" s="144"/>
      <c r="JG19" s="144"/>
      <c r="JH19" s="144"/>
      <c r="JI19" s="144"/>
      <c r="JJ19" s="144"/>
      <c r="JK19" s="144"/>
      <c r="JL19" s="144"/>
      <c r="JM19" s="144"/>
      <c r="JN19" s="221"/>
      <c r="JO19" s="429"/>
      <c r="JP19" s="427"/>
      <c r="JQ19" s="427"/>
      <c r="JR19" s="438"/>
      <c r="JS19" s="438"/>
      <c r="JT19" s="441"/>
      <c r="JU19" s="438"/>
      <c r="JV19" s="441"/>
      <c r="JW19" s="438"/>
      <c r="JX19" s="438"/>
      <c r="JY19" s="435"/>
      <c r="JZ19" s="435"/>
      <c r="KC19" s="316"/>
      <c r="KD19" s="316"/>
    </row>
    <row r="20" spans="2:290" ht="15.75" x14ac:dyDescent="0.25">
      <c r="B20" s="139"/>
      <c r="C20" s="146" t="s">
        <v>95</v>
      </c>
      <c r="D20" s="227"/>
      <c r="E20" s="228"/>
      <c r="F20" s="147" t="str">
        <f>IFERROR(VLOOKUP($G87+0.3,$D98:$JP152,2+F97,FALSE),"")</f>
        <v/>
      </c>
      <c r="G20" s="147" t="str">
        <f t="shared" ref="G20:BR20" si="0">IFERROR(VLOOKUP($G87+0.3,$D98:$JP152,2+G97,FALSE),"")</f>
        <v/>
      </c>
      <c r="H20" s="147" t="str">
        <f t="shared" si="0"/>
        <v/>
      </c>
      <c r="I20" s="147" t="str">
        <f t="shared" si="0"/>
        <v/>
      </c>
      <c r="J20" s="147" t="str">
        <f t="shared" si="0"/>
        <v/>
      </c>
      <c r="K20" s="147" t="str">
        <f t="shared" si="0"/>
        <v/>
      </c>
      <c r="L20" s="147" t="str">
        <f t="shared" si="0"/>
        <v/>
      </c>
      <c r="M20" s="147" t="str">
        <f t="shared" si="0"/>
        <v/>
      </c>
      <c r="N20" s="147" t="str">
        <f t="shared" si="0"/>
        <v/>
      </c>
      <c r="O20" s="147" t="str">
        <f t="shared" si="0"/>
        <v/>
      </c>
      <c r="P20" s="147" t="str">
        <f t="shared" si="0"/>
        <v/>
      </c>
      <c r="Q20" s="147" t="str">
        <f t="shared" si="0"/>
        <v/>
      </c>
      <c r="R20" s="147" t="str">
        <f t="shared" si="0"/>
        <v/>
      </c>
      <c r="S20" s="147" t="str">
        <f t="shared" si="0"/>
        <v/>
      </c>
      <c r="T20" s="147" t="str">
        <f t="shared" si="0"/>
        <v/>
      </c>
      <c r="U20" s="147" t="str">
        <f t="shared" si="0"/>
        <v/>
      </c>
      <c r="V20" s="147" t="str">
        <f t="shared" si="0"/>
        <v/>
      </c>
      <c r="W20" s="147" t="str">
        <f t="shared" si="0"/>
        <v/>
      </c>
      <c r="X20" s="147" t="str">
        <f t="shared" si="0"/>
        <v/>
      </c>
      <c r="Y20" s="147" t="str">
        <f t="shared" si="0"/>
        <v/>
      </c>
      <c r="Z20" s="147" t="str">
        <f t="shared" si="0"/>
        <v/>
      </c>
      <c r="AA20" s="147" t="str">
        <f t="shared" si="0"/>
        <v/>
      </c>
      <c r="AB20" s="147" t="str">
        <f t="shared" si="0"/>
        <v/>
      </c>
      <c r="AC20" s="147" t="str">
        <f t="shared" si="0"/>
        <v/>
      </c>
      <c r="AD20" s="147" t="str">
        <f t="shared" si="0"/>
        <v/>
      </c>
      <c r="AE20" s="147" t="str">
        <f t="shared" si="0"/>
        <v/>
      </c>
      <c r="AF20" s="147" t="str">
        <f t="shared" si="0"/>
        <v/>
      </c>
      <c r="AG20" s="147" t="str">
        <f t="shared" si="0"/>
        <v/>
      </c>
      <c r="AH20" s="147" t="str">
        <f t="shared" si="0"/>
        <v/>
      </c>
      <c r="AI20" s="147" t="str">
        <f t="shared" si="0"/>
        <v/>
      </c>
      <c r="AJ20" s="147" t="str">
        <f t="shared" si="0"/>
        <v/>
      </c>
      <c r="AK20" s="147" t="str">
        <f t="shared" si="0"/>
        <v/>
      </c>
      <c r="AL20" s="147" t="str">
        <f t="shared" si="0"/>
        <v/>
      </c>
      <c r="AM20" s="147" t="str">
        <f t="shared" si="0"/>
        <v/>
      </c>
      <c r="AN20" s="147" t="str">
        <f t="shared" si="0"/>
        <v/>
      </c>
      <c r="AO20" s="147" t="str">
        <f t="shared" si="0"/>
        <v/>
      </c>
      <c r="AP20" s="147" t="str">
        <f t="shared" si="0"/>
        <v/>
      </c>
      <c r="AQ20" s="147" t="str">
        <f t="shared" si="0"/>
        <v/>
      </c>
      <c r="AR20" s="147" t="str">
        <f t="shared" si="0"/>
        <v/>
      </c>
      <c r="AS20" s="147" t="str">
        <f t="shared" si="0"/>
        <v/>
      </c>
      <c r="AT20" s="147" t="str">
        <f t="shared" si="0"/>
        <v/>
      </c>
      <c r="AU20" s="147" t="str">
        <f t="shared" si="0"/>
        <v/>
      </c>
      <c r="AV20" s="147" t="str">
        <f t="shared" si="0"/>
        <v/>
      </c>
      <c r="AW20" s="147" t="str">
        <f t="shared" si="0"/>
        <v/>
      </c>
      <c r="AX20" s="147" t="str">
        <f t="shared" si="0"/>
        <v/>
      </c>
      <c r="AY20" s="147" t="str">
        <f t="shared" si="0"/>
        <v/>
      </c>
      <c r="AZ20" s="147" t="str">
        <f t="shared" si="0"/>
        <v/>
      </c>
      <c r="BA20" s="147" t="str">
        <f t="shared" si="0"/>
        <v/>
      </c>
      <c r="BB20" s="147" t="str">
        <f t="shared" si="0"/>
        <v/>
      </c>
      <c r="BC20" s="147" t="str">
        <f t="shared" si="0"/>
        <v/>
      </c>
      <c r="BD20" s="147" t="str">
        <f t="shared" si="0"/>
        <v/>
      </c>
      <c r="BE20" s="147" t="str">
        <f t="shared" si="0"/>
        <v/>
      </c>
      <c r="BF20" s="147" t="str">
        <f t="shared" si="0"/>
        <v/>
      </c>
      <c r="BG20" s="147" t="str">
        <f t="shared" si="0"/>
        <v/>
      </c>
      <c r="BH20" s="147" t="str">
        <f t="shared" si="0"/>
        <v/>
      </c>
      <c r="BI20" s="147" t="str">
        <f t="shared" si="0"/>
        <v/>
      </c>
      <c r="BJ20" s="147" t="str">
        <f t="shared" si="0"/>
        <v/>
      </c>
      <c r="BK20" s="147" t="str">
        <f t="shared" si="0"/>
        <v/>
      </c>
      <c r="BL20" s="147" t="str">
        <f t="shared" si="0"/>
        <v/>
      </c>
      <c r="BM20" s="147" t="str">
        <f t="shared" si="0"/>
        <v/>
      </c>
      <c r="BN20" s="147" t="str">
        <f t="shared" si="0"/>
        <v/>
      </c>
      <c r="BO20" s="147" t="str">
        <f t="shared" si="0"/>
        <v/>
      </c>
      <c r="BP20" s="147" t="str">
        <f t="shared" si="0"/>
        <v/>
      </c>
      <c r="BQ20" s="147" t="str">
        <f t="shared" si="0"/>
        <v/>
      </c>
      <c r="BR20" s="147" t="str">
        <f t="shared" si="0"/>
        <v/>
      </c>
      <c r="BS20" s="147" t="str">
        <f t="shared" ref="BS20:ED20" si="1">IFERROR(VLOOKUP($G87+0.3,$D98:$JP152,2+BS97,FALSE),"")</f>
        <v/>
      </c>
      <c r="BT20" s="147" t="str">
        <f t="shared" si="1"/>
        <v/>
      </c>
      <c r="BU20" s="147" t="str">
        <f t="shared" si="1"/>
        <v/>
      </c>
      <c r="BV20" s="147" t="str">
        <f t="shared" si="1"/>
        <v/>
      </c>
      <c r="BW20" s="147" t="str">
        <f t="shared" si="1"/>
        <v/>
      </c>
      <c r="BX20" s="147" t="str">
        <f t="shared" si="1"/>
        <v/>
      </c>
      <c r="BY20" s="147" t="str">
        <f t="shared" si="1"/>
        <v/>
      </c>
      <c r="BZ20" s="147" t="str">
        <f t="shared" si="1"/>
        <v/>
      </c>
      <c r="CA20" s="147" t="str">
        <f t="shared" si="1"/>
        <v/>
      </c>
      <c r="CB20" s="147" t="str">
        <f t="shared" si="1"/>
        <v/>
      </c>
      <c r="CC20" s="147" t="str">
        <f t="shared" si="1"/>
        <v/>
      </c>
      <c r="CD20" s="147" t="str">
        <f t="shared" si="1"/>
        <v/>
      </c>
      <c r="CE20" s="147" t="str">
        <f t="shared" si="1"/>
        <v/>
      </c>
      <c r="CF20" s="147" t="str">
        <f t="shared" si="1"/>
        <v/>
      </c>
      <c r="CG20" s="147" t="str">
        <f t="shared" si="1"/>
        <v/>
      </c>
      <c r="CH20" s="147" t="str">
        <f t="shared" si="1"/>
        <v/>
      </c>
      <c r="CI20" s="147" t="str">
        <f t="shared" si="1"/>
        <v/>
      </c>
      <c r="CJ20" s="147" t="str">
        <f t="shared" si="1"/>
        <v/>
      </c>
      <c r="CK20" s="147" t="str">
        <f t="shared" si="1"/>
        <v/>
      </c>
      <c r="CL20" s="147" t="str">
        <f t="shared" si="1"/>
        <v/>
      </c>
      <c r="CM20" s="147" t="str">
        <f t="shared" si="1"/>
        <v/>
      </c>
      <c r="CN20" s="147" t="str">
        <f t="shared" si="1"/>
        <v/>
      </c>
      <c r="CO20" s="147" t="str">
        <f t="shared" si="1"/>
        <v/>
      </c>
      <c r="CP20" s="147" t="str">
        <f t="shared" si="1"/>
        <v/>
      </c>
      <c r="CQ20" s="147" t="str">
        <f t="shared" si="1"/>
        <v/>
      </c>
      <c r="CR20" s="147" t="str">
        <f t="shared" si="1"/>
        <v/>
      </c>
      <c r="CS20" s="147" t="str">
        <f t="shared" si="1"/>
        <v/>
      </c>
      <c r="CT20" s="147" t="str">
        <f t="shared" si="1"/>
        <v/>
      </c>
      <c r="CU20" s="147" t="str">
        <f t="shared" si="1"/>
        <v/>
      </c>
      <c r="CV20" s="147" t="str">
        <f t="shared" si="1"/>
        <v/>
      </c>
      <c r="CW20" s="147" t="str">
        <f t="shared" si="1"/>
        <v/>
      </c>
      <c r="CX20" s="147" t="str">
        <f t="shared" si="1"/>
        <v/>
      </c>
      <c r="CY20" s="147" t="str">
        <f t="shared" si="1"/>
        <v/>
      </c>
      <c r="CZ20" s="147" t="str">
        <f t="shared" si="1"/>
        <v/>
      </c>
      <c r="DA20" s="147" t="str">
        <f t="shared" si="1"/>
        <v/>
      </c>
      <c r="DB20" s="147" t="str">
        <f t="shared" si="1"/>
        <v/>
      </c>
      <c r="DC20" s="147" t="str">
        <f t="shared" si="1"/>
        <v/>
      </c>
      <c r="DD20" s="147" t="str">
        <f t="shared" si="1"/>
        <v/>
      </c>
      <c r="DE20" s="147" t="str">
        <f t="shared" si="1"/>
        <v/>
      </c>
      <c r="DF20" s="147" t="str">
        <f t="shared" si="1"/>
        <v/>
      </c>
      <c r="DG20" s="147" t="str">
        <f t="shared" si="1"/>
        <v/>
      </c>
      <c r="DH20" s="147" t="str">
        <f t="shared" si="1"/>
        <v/>
      </c>
      <c r="DI20" s="147" t="str">
        <f t="shared" si="1"/>
        <v/>
      </c>
      <c r="DJ20" s="147" t="str">
        <f t="shared" si="1"/>
        <v/>
      </c>
      <c r="DK20" s="147" t="str">
        <f t="shared" si="1"/>
        <v/>
      </c>
      <c r="DL20" s="147" t="str">
        <f t="shared" si="1"/>
        <v/>
      </c>
      <c r="DM20" s="147" t="str">
        <f t="shared" si="1"/>
        <v/>
      </c>
      <c r="DN20" s="147" t="str">
        <f t="shared" si="1"/>
        <v/>
      </c>
      <c r="DO20" s="147" t="str">
        <f t="shared" si="1"/>
        <v/>
      </c>
      <c r="DP20" s="147" t="str">
        <f t="shared" si="1"/>
        <v/>
      </c>
      <c r="DQ20" s="147" t="str">
        <f t="shared" si="1"/>
        <v/>
      </c>
      <c r="DR20" s="147" t="str">
        <f t="shared" si="1"/>
        <v/>
      </c>
      <c r="DS20" s="147" t="str">
        <f t="shared" si="1"/>
        <v/>
      </c>
      <c r="DT20" s="147" t="str">
        <f t="shared" si="1"/>
        <v/>
      </c>
      <c r="DU20" s="147" t="str">
        <f t="shared" si="1"/>
        <v/>
      </c>
      <c r="DV20" s="147" t="str">
        <f t="shared" si="1"/>
        <v/>
      </c>
      <c r="DW20" s="147" t="str">
        <f t="shared" si="1"/>
        <v/>
      </c>
      <c r="DX20" s="147" t="str">
        <f t="shared" si="1"/>
        <v/>
      </c>
      <c r="DY20" s="147" t="str">
        <f t="shared" si="1"/>
        <v/>
      </c>
      <c r="DZ20" s="147" t="str">
        <f t="shared" si="1"/>
        <v/>
      </c>
      <c r="EA20" s="147" t="str">
        <f t="shared" si="1"/>
        <v/>
      </c>
      <c r="EB20" s="147" t="str">
        <f t="shared" si="1"/>
        <v/>
      </c>
      <c r="EC20" s="147" t="str">
        <f t="shared" si="1"/>
        <v/>
      </c>
      <c r="ED20" s="147" t="str">
        <f t="shared" si="1"/>
        <v/>
      </c>
      <c r="EE20" s="147" t="str">
        <f t="shared" ref="EE20:GP20" si="2">IFERROR(VLOOKUP($G87+0.3,$D98:$JP152,2+EE97,FALSE),"")</f>
        <v/>
      </c>
      <c r="EF20" s="147" t="str">
        <f t="shared" si="2"/>
        <v/>
      </c>
      <c r="EG20" s="147" t="str">
        <f t="shared" si="2"/>
        <v/>
      </c>
      <c r="EH20" s="147" t="str">
        <f t="shared" si="2"/>
        <v/>
      </c>
      <c r="EI20" s="147" t="str">
        <f t="shared" si="2"/>
        <v/>
      </c>
      <c r="EJ20" s="147" t="str">
        <f t="shared" si="2"/>
        <v/>
      </c>
      <c r="EK20" s="147" t="str">
        <f t="shared" si="2"/>
        <v/>
      </c>
      <c r="EL20" s="147" t="str">
        <f t="shared" si="2"/>
        <v/>
      </c>
      <c r="EM20" s="147" t="str">
        <f t="shared" si="2"/>
        <v/>
      </c>
      <c r="EN20" s="147" t="str">
        <f t="shared" si="2"/>
        <v/>
      </c>
      <c r="EO20" s="147" t="str">
        <f t="shared" si="2"/>
        <v/>
      </c>
      <c r="EP20" s="147" t="str">
        <f t="shared" si="2"/>
        <v/>
      </c>
      <c r="EQ20" s="147" t="str">
        <f t="shared" si="2"/>
        <v/>
      </c>
      <c r="ER20" s="147" t="str">
        <f t="shared" si="2"/>
        <v/>
      </c>
      <c r="ES20" s="147" t="str">
        <f t="shared" si="2"/>
        <v/>
      </c>
      <c r="ET20" s="147" t="str">
        <f t="shared" si="2"/>
        <v/>
      </c>
      <c r="EU20" s="147" t="str">
        <f t="shared" si="2"/>
        <v/>
      </c>
      <c r="EV20" s="147" t="str">
        <f t="shared" si="2"/>
        <v/>
      </c>
      <c r="EW20" s="147" t="str">
        <f t="shared" si="2"/>
        <v/>
      </c>
      <c r="EX20" s="147" t="str">
        <f t="shared" si="2"/>
        <v/>
      </c>
      <c r="EY20" s="147" t="str">
        <f t="shared" si="2"/>
        <v/>
      </c>
      <c r="EZ20" s="147" t="str">
        <f t="shared" si="2"/>
        <v/>
      </c>
      <c r="FA20" s="147" t="str">
        <f t="shared" si="2"/>
        <v/>
      </c>
      <c r="FB20" s="147" t="str">
        <f t="shared" si="2"/>
        <v/>
      </c>
      <c r="FC20" s="147" t="str">
        <f t="shared" si="2"/>
        <v/>
      </c>
      <c r="FD20" s="147" t="str">
        <f t="shared" si="2"/>
        <v/>
      </c>
      <c r="FE20" s="147" t="str">
        <f t="shared" si="2"/>
        <v/>
      </c>
      <c r="FF20" s="147" t="str">
        <f t="shared" si="2"/>
        <v/>
      </c>
      <c r="FG20" s="147" t="str">
        <f t="shared" si="2"/>
        <v/>
      </c>
      <c r="FH20" s="147" t="str">
        <f t="shared" si="2"/>
        <v/>
      </c>
      <c r="FI20" s="147" t="str">
        <f t="shared" si="2"/>
        <v/>
      </c>
      <c r="FJ20" s="147" t="str">
        <f t="shared" si="2"/>
        <v/>
      </c>
      <c r="FK20" s="147" t="str">
        <f t="shared" si="2"/>
        <v/>
      </c>
      <c r="FL20" s="147" t="str">
        <f t="shared" si="2"/>
        <v/>
      </c>
      <c r="FM20" s="147" t="str">
        <f t="shared" si="2"/>
        <v/>
      </c>
      <c r="FN20" s="147" t="str">
        <f t="shared" si="2"/>
        <v/>
      </c>
      <c r="FO20" s="147" t="str">
        <f t="shared" si="2"/>
        <v/>
      </c>
      <c r="FP20" s="147" t="str">
        <f t="shared" si="2"/>
        <v/>
      </c>
      <c r="FQ20" s="147" t="str">
        <f t="shared" si="2"/>
        <v/>
      </c>
      <c r="FR20" s="147" t="str">
        <f t="shared" si="2"/>
        <v/>
      </c>
      <c r="FS20" s="147" t="str">
        <f t="shared" si="2"/>
        <v/>
      </c>
      <c r="FT20" s="147" t="str">
        <f t="shared" si="2"/>
        <v/>
      </c>
      <c r="FU20" s="147" t="str">
        <f t="shared" si="2"/>
        <v/>
      </c>
      <c r="FV20" s="147" t="str">
        <f t="shared" si="2"/>
        <v/>
      </c>
      <c r="FW20" s="147" t="str">
        <f t="shared" si="2"/>
        <v/>
      </c>
      <c r="FX20" s="147" t="str">
        <f t="shared" si="2"/>
        <v/>
      </c>
      <c r="FY20" s="147" t="str">
        <f t="shared" si="2"/>
        <v/>
      </c>
      <c r="FZ20" s="147" t="str">
        <f t="shared" si="2"/>
        <v/>
      </c>
      <c r="GA20" s="147" t="str">
        <f t="shared" si="2"/>
        <v/>
      </c>
      <c r="GB20" s="147" t="str">
        <f t="shared" si="2"/>
        <v/>
      </c>
      <c r="GC20" s="147" t="str">
        <f t="shared" si="2"/>
        <v/>
      </c>
      <c r="GD20" s="147" t="str">
        <f t="shared" si="2"/>
        <v/>
      </c>
      <c r="GE20" s="147" t="str">
        <f t="shared" si="2"/>
        <v/>
      </c>
      <c r="GF20" s="147" t="str">
        <f t="shared" si="2"/>
        <v/>
      </c>
      <c r="GG20" s="147" t="str">
        <f t="shared" si="2"/>
        <v/>
      </c>
      <c r="GH20" s="147" t="str">
        <f t="shared" si="2"/>
        <v/>
      </c>
      <c r="GI20" s="147" t="str">
        <f t="shared" si="2"/>
        <v/>
      </c>
      <c r="GJ20" s="147" t="str">
        <f t="shared" si="2"/>
        <v/>
      </c>
      <c r="GK20" s="147" t="str">
        <f t="shared" si="2"/>
        <v/>
      </c>
      <c r="GL20" s="147" t="str">
        <f t="shared" si="2"/>
        <v/>
      </c>
      <c r="GM20" s="147" t="str">
        <f t="shared" si="2"/>
        <v/>
      </c>
      <c r="GN20" s="147" t="str">
        <f t="shared" si="2"/>
        <v/>
      </c>
      <c r="GO20" s="147" t="str">
        <f t="shared" si="2"/>
        <v/>
      </c>
      <c r="GP20" s="147" t="str">
        <f t="shared" si="2"/>
        <v/>
      </c>
      <c r="GQ20" s="147" t="str">
        <f t="shared" ref="GQ20:JB20" si="3">IFERROR(VLOOKUP($G87+0.3,$D98:$JP152,2+GQ97,FALSE),"")</f>
        <v/>
      </c>
      <c r="GR20" s="147" t="str">
        <f t="shared" si="3"/>
        <v/>
      </c>
      <c r="GS20" s="147" t="str">
        <f t="shared" si="3"/>
        <v/>
      </c>
      <c r="GT20" s="147" t="str">
        <f t="shared" si="3"/>
        <v/>
      </c>
      <c r="GU20" s="147" t="str">
        <f t="shared" si="3"/>
        <v/>
      </c>
      <c r="GV20" s="147" t="str">
        <f t="shared" si="3"/>
        <v/>
      </c>
      <c r="GW20" s="147" t="str">
        <f t="shared" si="3"/>
        <v/>
      </c>
      <c r="GX20" s="147" t="str">
        <f t="shared" si="3"/>
        <v/>
      </c>
      <c r="GY20" s="147" t="str">
        <f t="shared" si="3"/>
        <v/>
      </c>
      <c r="GZ20" s="147" t="str">
        <f t="shared" si="3"/>
        <v/>
      </c>
      <c r="HA20" s="147" t="str">
        <f t="shared" si="3"/>
        <v/>
      </c>
      <c r="HB20" s="147" t="str">
        <f t="shared" si="3"/>
        <v/>
      </c>
      <c r="HC20" s="147" t="str">
        <f t="shared" si="3"/>
        <v/>
      </c>
      <c r="HD20" s="147" t="str">
        <f t="shared" si="3"/>
        <v/>
      </c>
      <c r="HE20" s="147" t="str">
        <f t="shared" si="3"/>
        <v/>
      </c>
      <c r="HF20" s="147" t="str">
        <f t="shared" si="3"/>
        <v/>
      </c>
      <c r="HG20" s="147" t="str">
        <f t="shared" si="3"/>
        <v/>
      </c>
      <c r="HH20" s="147" t="str">
        <f t="shared" si="3"/>
        <v/>
      </c>
      <c r="HI20" s="147" t="str">
        <f t="shared" si="3"/>
        <v/>
      </c>
      <c r="HJ20" s="147" t="str">
        <f t="shared" si="3"/>
        <v/>
      </c>
      <c r="HK20" s="147" t="str">
        <f t="shared" si="3"/>
        <v/>
      </c>
      <c r="HL20" s="147" t="str">
        <f t="shared" si="3"/>
        <v/>
      </c>
      <c r="HM20" s="147" t="str">
        <f t="shared" si="3"/>
        <v/>
      </c>
      <c r="HN20" s="147" t="str">
        <f t="shared" si="3"/>
        <v/>
      </c>
      <c r="HO20" s="147" t="str">
        <f t="shared" si="3"/>
        <v/>
      </c>
      <c r="HP20" s="147" t="str">
        <f t="shared" si="3"/>
        <v/>
      </c>
      <c r="HQ20" s="147" t="str">
        <f t="shared" si="3"/>
        <v/>
      </c>
      <c r="HR20" s="147" t="str">
        <f t="shared" si="3"/>
        <v/>
      </c>
      <c r="HS20" s="147" t="str">
        <f t="shared" si="3"/>
        <v/>
      </c>
      <c r="HT20" s="147" t="str">
        <f t="shared" si="3"/>
        <v/>
      </c>
      <c r="HU20" s="147" t="str">
        <f t="shared" si="3"/>
        <v/>
      </c>
      <c r="HV20" s="147" t="str">
        <f t="shared" si="3"/>
        <v/>
      </c>
      <c r="HW20" s="147" t="str">
        <f t="shared" si="3"/>
        <v/>
      </c>
      <c r="HX20" s="147" t="str">
        <f t="shared" si="3"/>
        <v/>
      </c>
      <c r="HY20" s="147" t="str">
        <f t="shared" si="3"/>
        <v/>
      </c>
      <c r="HZ20" s="147" t="str">
        <f t="shared" si="3"/>
        <v/>
      </c>
      <c r="IA20" s="147" t="str">
        <f t="shared" si="3"/>
        <v/>
      </c>
      <c r="IB20" s="147" t="str">
        <f t="shared" si="3"/>
        <v/>
      </c>
      <c r="IC20" s="147" t="str">
        <f t="shared" si="3"/>
        <v/>
      </c>
      <c r="ID20" s="147" t="str">
        <f t="shared" si="3"/>
        <v/>
      </c>
      <c r="IE20" s="147" t="str">
        <f t="shared" si="3"/>
        <v/>
      </c>
      <c r="IF20" s="147" t="str">
        <f t="shared" si="3"/>
        <v/>
      </c>
      <c r="IG20" s="147" t="str">
        <f t="shared" si="3"/>
        <v/>
      </c>
      <c r="IH20" s="147" t="str">
        <f t="shared" si="3"/>
        <v/>
      </c>
      <c r="II20" s="147" t="str">
        <f t="shared" si="3"/>
        <v/>
      </c>
      <c r="IJ20" s="147" t="str">
        <f t="shared" si="3"/>
        <v/>
      </c>
      <c r="IK20" s="147" t="str">
        <f t="shared" si="3"/>
        <v/>
      </c>
      <c r="IL20" s="147" t="str">
        <f t="shared" si="3"/>
        <v/>
      </c>
      <c r="IM20" s="147" t="str">
        <f t="shared" si="3"/>
        <v/>
      </c>
      <c r="IN20" s="147" t="str">
        <f t="shared" si="3"/>
        <v/>
      </c>
      <c r="IO20" s="147" t="str">
        <f t="shared" si="3"/>
        <v/>
      </c>
      <c r="IP20" s="147" t="str">
        <f t="shared" si="3"/>
        <v/>
      </c>
      <c r="IQ20" s="147" t="str">
        <f t="shared" si="3"/>
        <v/>
      </c>
      <c r="IR20" s="147" t="str">
        <f t="shared" si="3"/>
        <v/>
      </c>
      <c r="IS20" s="147" t="str">
        <f t="shared" si="3"/>
        <v/>
      </c>
      <c r="IT20" s="147" t="str">
        <f t="shared" si="3"/>
        <v/>
      </c>
      <c r="IU20" s="147" t="str">
        <f t="shared" si="3"/>
        <v/>
      </c>
      <c r="IV20" s="147" t="str">
        <f t="shared" si="3"/>
        <v/>
      </c>
      <c r="IW20" s="147" t="str">
        <f t="shared" si="3"/>
        <v/>
      </c>
      <c r="IX20" s="147" t="str">
        <f t="shared" si="3"/>
        <v/>
      </c>
      <c r="IY20" s="147" t="str">
        <f t="shared" si="3"/>
        <v/>
      </c>
      <c r="IZ20" s="147" t="str">
        <f t="shared" si="3"/>
        <v/>
      </c>
      <c r="JA20" s="147" t="str">
        <f t="shared" si="3"/>
        <v/>
      </c>
      <c r="JB20" s="147" t="str">
        <f t="shared" si="3"/>
        <v/>
      </c>
      <c r="JC20" s="147" t="str">
        <f t="shared" ref="JC20:JP20" si="4">IFERROR(VLOOKUP($G87+0.3,$D98:$JP152,2+JC97,FALSE),"")</f>
        <v/>
      </c>
      <c r="JD20" s="147" t="str">
        <f t="shared" si="4"/>
        <v/>
      </c>
      <c r="JE20" s="147" t="str">
        <f t="shared" si="4"/>
        <v/>
      </c>
      <c r="JF20" s="147" t="str">
        <f t="shared" si="4"/>
        <v/>
      </c>
      <c r="JG20" s="147" t="str">
        <f t="shared" si="4"/>
        <v/>
      </c>
      <c r="JH20" s="147" t="str">
        <f t="shared" si="4"/>
        <v/>
      </c>
      <c r="JI20" s="147" t="str">
        <f t="shared" si="4"/>
        <v/>
      </c>
      <c r="JJ20" s="147" t="str">
        <f t="shared" si="4"/>
        <v/>
      </c>
      <c r="JK20" s="147" t="str">
        <f t="shared" si="4"/>
        <v/>
      </c>
      <c r="JL20" s="147" t="str">
        <f t="shared" si="4"/>
        <v/>
      </c>
      <c r="JM20" s="147" t="str">
        <f t="shared" si="4"/>
        <v/>
      </c>
      <c r="JN20" s="147" t="str">
        <f t="shared" si="4"/>
        <v/>
      </c>
      <c r="JO20" s="147" t="str">
        <f t="shared" si="4"/>
        <v/>
      </c>
      <c r="JP20" s="147" t="str">
        <f t="shared" si="4"/>
        <v/>
      </c>
      <c r="JQ20" s="443"/>
      <c r="JR20" s="439"/>
      <c r="JS20" s="439"/>
      <c r="JT20" s="442"/>
      <c r="JU20" s="439"/>
      <c r="JV20" s="442"/>
      <c r="JW20" s="439"/>
      <c r="JX20" s="439"/>
      <c r="JY20" s="436"/>
      <c r="JZ20" s="436"/>
      <c r="KC20" s="316"/>
      <c r="KD20" s="316"/>
    </row>
    <row r="21" spans="2:290" x14ac:dyDescent="0.2">
      <c r="B21" s="139">
        <v>1</v>
      </c>
      <c r="C21" s="148" t="str">
        <f>IF(OR('Set UP'!$C7=0,'Set UP'!$D7=0,'Set UP'!$E7=0,'Set UP'!F7=0),"  --",'Set UP'!C7)</f>
        <v xml:space="preserve">  --</v>
      </c>
      <c r="D21" s="148" t="str">
        <f>IF(OR('Set UP'!$C7=0,'Set UP'!$D7=0,'Set UP'!$E7=0,'Set UP'!F7=0),"  --",'Set UP'!D7&amp;" "&amp;'Set UP'!E7)</f>
        <v xml:space="preserve">  --</v>
      </c>
      <c r="E21" s="148" t="str">
        <f>IF(OR('Set UP'!$C7=0,'Set UP'!$D7=0,'Set UP'!$E7=0,'Set UP'!F7=0),"  --",'Set UP'!F7)</f>
        <v xml:space="preserve">  --</v>
      </c>
      <c r="F21" s="65"/>
      <c r="G21" s="65"/>
      <c r="H21" s="65"/>
      <c r="I21" s="65"/>
      <c r="J21" s="149"/>
      <c r="K21" s="149"/>
      <c r="L21" s="149"/>
      <c r="M21" s="149"/>
      <c r="N21" s="149"/>
      <c r="O21" s="149"/>
      <c r="P21" s="149"/>
      <c r="Q21" s="149"/>
      <c r="R21" s="149"/>
      <c r="S21" s="149"/>
      <c r="T21" s="149"/>
      <c r="U21" s="149"/>
      <c r="V21" s="149"/>
      <c r="W21" s="149"/>
      <c r="X21" s="149"/>
      <c r="Y21" s="149"/>
      <c r="Z21" s="149"/>
      <c r="AA21" s="149"/>
      <c r="AB21" s="149"/>
      <c r="AC21" s="149"/>
      <c r="AD21" s="149"/>
      <c r="AE21" s="222"/>
      <c r="AF21" s="150" t="str">
        <f>IF(OR('Set UP'!$C7=0,'Set UP'!$D7=0,'Set UP'!$E7=0),"",(F$19*F21)+(G$19*G21)+(H$19*H21)+(I$19*I21)+(J$19*J21)+(K$19*K21)+(L$19*L21)+(M$19*M21)+(N$19*N21)+(O$19*O21)+(P$19*P21)+(Q$19*Q21)+(R$19*R21)+(S$19*S21)+(T$19*T21)+(U$19*U21)+(V$19*V21)+(W$19*W21)+(X$19*X21)+(Y$19*Y21)+(Z$19*Z21)+(AA$19*AA21)+(AB$19*AB21)+(AC$19*AC21)+(AD$19*AD21))</f>
        <v/>
      </c>
      <c r="AG21" s="65"/>
      <c r="AH21" s="65"/>
      <c r="AI21" s="65"/>
      <c r="AJ21" s="65"/>
      <c r="AK21" s="65"/>
      <c r="AL21" s="65"/>
      <c r="AM21" s="149"/>
      <c r="AN21" s="149"/>
      <c r="AO21" s="149"/>
      <c r="AP21" s="149"/>
      <c r="AQ21" s="149"/>
      <c r="AR21" s="149"/>
      <c r="AS21" s="149"/>
      <c r="AT21" s="149"/>
      <c r="AU21" s="149"/>
      <c r="AV21" s="149"/>
      <c r="AW21" s="149"/>
      <c r="AX21" s="149"/>
      <c r="AY21" s="149"/>
      <c r="AZ21" s="149"/>
      <c r="BA21" s="149"/>
      <c r="BB21" s="149"/>
      <c r="BC21" s="149"/>
      <c r="BD21" s="149"/>
      <c r="BE21" s="149"/>
      <c r="BF21" s="222"/>
      <c r="BG21" s="150" t="str">
        <f>IF(OR('Set UP'!$C7=0,'Set UP'!$D7=0,'Set UP'!$E7=0),"",(AG$19*AG21)+(AH$19*AH21)+(AI$19*AI21)+(AJ$19*AJ21)+(AK$19*AK21)+(AL$19*AL21)+(AM$19*AM21)+(AN$19*AN21)+(AO$19*AO21)+(AP$19*AP21)+(AQ$19*AQ21)+(AR$19*AR21)+(AS$19*AS21)+(AT$19*AT21)+(AU$19*AU21)+(AV$19*AV21)+(AW$19*AW21)+(AX$19*AX21)+(AY$19*AY21)+(AZ$19*AZ21)+(BA$19*BA21)+(BB$19*BB21)+(BC$19*BC21)+(BD$19*BD21)+(BE$19*BE21))</f>
        <v/>
      </c>
      <c r="BH21" s="65"/>
      <c r="BI21" s="65"/>
      <c r="BJ21" s="65"/>
      <c r="BK21" s="65"/>
      <c r="BL21" s="65"/>
      <c r="BM21" s="65"/>
      <c r="BN21" s="149"/>
      <c r="BO21" s="149"/>
      <c r="BP21" s="149"/>
      <c r="BQ21" s="149"/>
      <c r="BR21" s="149"/>
      <c r="BS21" s="149"/>
      <c r="BT21" s="149"/>
      <c r="BU21" s="149"/>
      <c r="BV21" s="149"/>
      <c r="BW21" s="149"/>
      <c r="BX21" s="149"/>
      <c r="BY21" s="149"/>
      <c r="BZ21" s="149"/>
      <c r="CA21" s="149"/>
      <c r="CB21" s="149"/>
      <c r="CC21" s="149"/>
      <c r="CD21" s="149"/>
      <c r="CE21" s="149"/>
      <c r="CF21" s="149"/>
      <c r="CG21" s="222"/>
      <c r="CH21" s="150" t="str">
        <f>IF(OR('Set UP'!$C7=0,'Set UP'!$D7=0,'Set UP'!$E7=0),"",(BH$19*BH21)+(BI$19*BI21)+(BJ$19*BJ21)+(BK$19*BK21)+(BL$19*BL21)+(BM$19*BM21)+(BN$19*BN21)+(BO$19*BO21)+(BP$19*BP21)+(BQ$19*BQ21)+(BR$19*BR21)+(BS$19*BS21)+(BT$19*BT21)+(BU$19*BU21)+(BV$19*BV21)+(BW$19*BW21)+(BX$19*BX21)+(BY$19*BY21)+(BZ$19*BZ21)+(CA$19*CA21)+(CB$19*CB21)+(CC$19*CC21)+(CD$19*CD21)+(CE$19*CE21)+(CF$19*CF21))</f>
        <v/>
      </c>
      <c r="CI21" s="65"/>
      <c r="CJ21" s="65"/>
      <c r="CK21" s="65"/>
      <c r="CL21" s="65"/>
      <c r="CM21" s="65"/>
      <c r="CN21" s="149"/>
      <c r="CO21" s="149"/>
      <c r="CP21" s="149"/>
      <c r="CQ21" s="149"/>
      <c r="CR21" s="149"/>
      <c r="CS21" s="149"/>
      <c r="CT21" s="149"/>
      <c r="CU21" s="149"/>
      <c r="CV21" s="149"/>
      <c r="CW21" s="149"/>
      <c r="CX21" s="149"/>
      <c r="CY21" s="149"/>
      <c r="CZ21" s="149"/>
      <c r="DA21" s="149"/>
      <c r="DB21" s="149"/>
      <c r="DC21" s="149"/>
      <c r="DD21" s="149"/>
      <c r="DE21" s="149"/>
      <c r="DF21" s="149"/>
      <c r="DG21" s="149"/>
      <c r="DH21" s="222"/>
      <c r="DI21" s="150" t="str">
        <f>IF(OR('Set UP'!$C7=0,'Set UP'!$D7=0,'Set UP'!$E7=0),"",(CI$19*CI21)+(CJ$19*CJ21)+(CK$19*CK21)+(CL$19*CL21)+(CM$19*CM21)+(CN$19*CN21)+(CO$19*CO21)+(CP$19*CP21)+(CQ$19*CQ21)+(CR$19*CR21)+(CS$19*CS21)+(CT$19*CT21)+(CU$19*CU21)+(CV$19*CV21)+(CW$19*CW21)+(CX$19*CX21)+(CY$19*CY21)+(CZ$19*CZ21)+(DA$19*DA21)+(DB$19*DB21)+(DC$19*DC21)+(DD$19*DD21)+(DE$19*DE21)+(DF$19*DF21)+(DG$19*DG21))</f>
        <v/>
      </c>
      <c r="DJ21" s="65"/>
      <c r="DK21" s="65"/>
      <c r="DL21" s="65"/>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222"/>
      <c r="EJ21" s="150" t="str">
        <f>IF(OR('Set UP'!$C7=0,'Set UP'!$D7=0,'Set UP'!$E7=0),"",(DJ$19*DJ21)+(DK$19*DK21)+(DL$19*DL21)+(DM$19*DM21)+(DN$19*DN21)+(DO$19*DO21)+(DP$19*DP21)+(DQ$19*DQ21)+(DR$19*DR21)+(DS$19*DS21)+(DT$19*DT21)+(DU$19*DU21)+(DV$19*DV21)+(DW$19*DW21)+(DX$19*DX21)+(DY$19*DY21)+(DZ$19*DZ21)+(EA$19*EA21)+(EB$19*EB21)+(EC$19*EC21)+(ED$19*ED21)+(EE$19*EE21)+(EF$19*EF21)+(EG$19*EG21)+(EH$19*EH21))</f>
        <v/>
      </c>
      <c r="EK21" s="65"/>
      <c r="EL21" s="65"/>
      <c r="EM21" s="65"/>
      <c r="EN21" s="65"/>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222"/>
      <c r="FK21" s="150" t="str">
        <f>IF(OR('Set UP'!$C7=0,'Set UP'!$D7=0,'Set UP'!$E7=0),"",(EK$19*EK21)+(EL$19*EL21)+(EM$19*EM21)+(EN$19*EN21)+(EO$19*EO21)+(EP$19*EP21)+(EQ$19*EQ21)+(ER$19*ER21)+(ES$19*ES21)+(ET$19*ET21)+(EU$19*EU21)+(EV$19*EV21)+(EW$19*EW21)+(EX$19*EX21)+(EY$19*EY21)+(EZ$19*EZ21)+(FA$19*FA21)+(FB$19*FB21)+(FC$19*FC21)+(FD$19*FD21)+(FE$19*FE21)+(FF$19*FF21)+(FG$19*FG21)+(FH$19*FH21)+(FI$19*FI21))</f>
        <v/>
      </c>
      <c r="FL21" s="65"/>
      <c r="FM21" s="65"/>
      <c r="FN21" s="65"/>
      <c r="FO21" s="65"/>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222"/>
      <c r="GL21" s="150" t="str">
        <f>IF(OR('Set UP'!$C7=0,'Set UP'!$D7=0,'Set UP'!$E7=0),"",(FL$19*FL21)+(FM$19*FM21)+(FN$19*FN21)+(FO$19*FO21)+(FP$19*FP21)+(FQ$19*FQ21)+(FR$19*FR21)+(FS$19*FS21)+(FT$19*FT21)+(FU$19*FU21)+(FV$19*FV21)+(FW$19*FW21)+(FX$19*FX21)+(FY$19*FY21)+(FZ$19*FZ21)+(GA$19*GA21)+(GB$19*GB21)+(GC$19*GC21)+(GD$19*GD21)+(GE$19*GE21)+(GF$19*GF21)+(GG$19*GG21)+(GH$19*GH21)+(GI$19*GI21)+(GJ$19*GJ21))</f>
        <v/>
      </c>
      <c r="GM21" s="65"/>
      <c r="GN21" s="65"/>
      <c r="GO21" s="65"/>
      <c r="GP21" s="65"/>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222"/>
      <c r="HM21" s="150" t="str">
        <f>IF(OR('Set UP'!$C7=0,'Set UP'!$D7=0,'Set UP'!$E7=0),"",(GM$19*GM21)+(GN$19*GN21)+(GO$19*GO21)+(GP$19*GP21)+(GQ$19*GQ21)+(GR$19*GR21)+(GS$19*GS21)+(GT$19*GT21)+(GU$19*GU21)+(GV$19*GV21)+(GW$19*GW21)+(GX$19*GX21)+(GY$19*GY21)+(GZ$19*GZ21)+(HA$19*HA21)+(HB$19*HB21)+(HC$19*HC21)+(HD$19*HD21)+(HE$19*HE21)+(HF$19*HF21)+(HG$19*HG21)+(HH$19*HH21)+(HI$19*HI21)+(HJ$19*HJ21)+(HK$19*HK21))</f>
        <v/>
      </c>
      <c r="HN21" s="65"/>
      <c r="HO21" s="65"/>
      <c r="HP21" s="65"/>
      <c r="HQ21" s="65"/>
      <c r="HR21" s="149"/>
      <c r="HS21" s="149"/>
      <c r="HT21" s="149"/>
      <c r="HU21" s="149"/>
      <c r="HV21" s="149"/>
      <c r="HW21" s="149"/>
      <c r="HX21" s="149"/>
      <c r="HY21" s="149"/>
      <c r="HZ21" s="149"/>
      <c r="IA21" s="149"/>
      <c r="IB21" s="149"/>
      <c r="IC21" s="149"/>
      <c r="ID21" s="149"/>
      <c r="IE21" s="149"/>
      <c r="IF21" s="149"/>
      <c r="IG21" s="149"/>
      <c r="IH21" s="149"/>
      <c r="II21" s="149"/>
      <c r="IJ21" s="149"/>
      <c r="IK21" s="149"/>
      <c r="IL21" s="149"/>
      <c r="IM21" s="222"/>
      <c r="IN21" s="150" t="str">
        <f>IF(OR('Set UP'!$C7=0,'Set UP'!$D7=0,'Set UP'!$E7=0),"",(HN$19*HN21)+(HO$19*HO21)+(HP$19*HP21)+(HQ$19*HQ21)+(HR$19*HR21)+(HS$19*HS21)+(HT$19*HT21)+(HU$19*HU21)+(HV$19*HV21)+(HW$19*HW21)+(HX$19*HX21)+(HY$19*HY21)+(HZ$19*HZ21)+(IA$19*IA21)+(IB$19*IB21)+(IC$19*IC21)+(ID$19*ID21)+(IE$19*IE21)+(IF$19*IF21)+(IG$19*IG21)+(IH$19*IH21)+(II$19*II21)+(IJ$19*IJ21)+(IK$19*IK21)+(IL$19*IL21))</f>
        <v/>
      </c>
      <c r="IO21" s="65"/>
      <c r="IP21" s="65"/>
      <c r="IQ21" s="65"/>
      <c r="IR21" s="65"/>
      <c r="IS21" s="149"/>
      <c r="IT21" s="149"/>
      <c r="IU21" s="149"/>
      <c r="IV21" s="149"/>
      <c r="IW21" s="149"/>
      <c r="IX21" s="149"/>
      <c r="IY21" s="149"/>
      <c r="IZ21" s="149"/>
      <c r="JA21" s="149"/>
      <c r="JB21" s="149"/>
      <c r="JC21" s="149"/>
      <c r="JD21" s="149"/>
      <c r="JE21" s="149"/>
      <c r="JF21" s="149"/>
      <c r="JG21" s="149"/>
      <c r="JH21" s="149"/>
      <c r="JI21" s="149"/>
      <c r="JJ21" s="149"/>
      <c r="JK21" s="149"/>
      <c r="JL21" s="149"/>
      <c r="JM21" s="149"/>
      <c r="JN21" s="222"/>
      <c r="JO21" s="150" t="str">
        <f>IF(OR('Set UP'!$C7=0,'Set UP'!$D7=0,'Set UP'!$E7=0),"",(IO$19*IO21)+(IP$19*IP21)+(IQ$19*IQ21)+(IR$19*IR21)+(IS$19*IS21)+(IT$19*IT21)+(IU$19*IU21)+(IV$19*IV21)+(IW$19*IW21)+(IX$19*IX21)+(IY$19*IY21)+(IZ$19*IZ21)+(JA$19*JA21)+(JB$19*JB21)+(JC$19*JC21)+(JD$19*JD21)+(JE$19*JE21)+(JF$19*JF21)+(JG$19*JG21)+(JH$19*JH21)+(JI$19*JI21)+(JJ$19*JJ21)+(JK$19*JK21)+(JL$19*JL21)+(JM$19*JM21))</f>
        <v/>
      </c>
      <c r="JP21" s="151" t="str">
        <f>IF(OR('Set UP'!$C7=0,'Set UP'!$D7=0,'Set UP'!$E7=0),"",(AF21+BG21+CH21+DI21+EJ21+FK21+GL21+HM21+IN21+JO21))</f>
        <v/>
      </c>
      <c r="JQ21" s="152" t="str">
        <f>IF(OR('Set UP'!$C7=0,'Set UP'!$D7=0,'Set UP'!$E7=0),"",RANK(JP21,$JP$21:$JP$68,0))</f>
        <v/>
      </c>
      <c r="JR21" s="151" t="str">
        <f>IF(OR('Set UP'!K7&lt;&gt;1,'Set UP'!C7=0,'Set UP'!D7=0,'Set UP'!E7=0,'Set UP'!F7=0),"",$JP21)</f>
        <v/>
      </c>
      <c r="JS21" s="151" t="str">
        <f>IF(OR('Set UP'!K7&lt;&gt;1,'Set UP'!C7=0,'Set UP'!D7=0,'Set UP'!E7=0,'Set UP'!F7=0),"",RANK(JR21,$JR$21:$JR$68,0))</f>
        <v/>
      </c>
      <c r="JT21" s="153" t="str">
        <f>IF(OR('Set UP'!K7&lt;&gt;2,'Set UP'!C7=0,'Set UP'!D7=0,'Set UP'!E7=0,'Set UP'!F7=0),"",$JP21)</f>
        <v/>
      </c>
      <c r="JU21" s="151" t="str">
        <f>IF(OR('Set UP'!K7&lt;&gt;2,'Set UP'!C7=0,'Set UP'!D7=0,'Set UP'!E7=0,'Set UP'!F7=0),"",RANK(JT21,$JT$21:$JT$68,0))</f>
        <v/>
      </c>
      <c r="JV21" s="151" t="str">
        <f>IF(OR(LEFT('Set UP'!F7,1)&lt;&gt;"F",'Set UP'!C7=0,'Set UP'!D7=0,'Set UP'!E7=0),"",$JP21)</f>
        <v/>
      </c>
      <c r="JW21" s="151" t="str">
        <f>IF(OR(LEFT('Set UP'!F7,1)&lt;&gt;"F",'Set UP'!C7=0,'Set UP'!D7=0,'Set UP'!E7=0),"",RANK(JV21,$JV$21:$JV$68,0))</f>
        <v/>
      </c>
      <c r="JX21" s="151" t="str">
        <f>IF(OR('Set UP'!F7&lt;&gt;"NS",'Set UP'!C7=0,'Set UP'!D7=0,'Set UP'!E7=0),"",$JP21)</f>
        <v/>
      </c>
      <c r="JY21" s="154" t="str">
        <f>IF(OR('Set UP'!F7&lt;&gt;"NS",'Set UP'!C7=0,'Set UP'!D7=0,'Set UP'!E7=0),"",RANK(JX21,$JX$21:$JX$68,0))</f>
        <v/>
      </c>
      <c r="JZ21" s="154" t="str">
        <f>IF(OR('Set UP'!$C7=0,'Set UP'!$D7=0,'Set UP'!$E7=0,JP21=0),"",JP21/MAX(JP$21:JP$68)*1000)</f>
        <v/>
      </c>
      <c r="KC21" s="316">
        <f t="array" ref="KC21">MAX(IF(Clubs='Set UP'!D7,'Wet Incident'!JU$21:JU$68))</f>
        <v>0</v>
      </c>
      <c r="KD21" s="316" t="str">
        <f>IF(AND(KC21=JU21,JU21&lt;&gt;""),KC21,"")</f>
        <v/>
      </c>
    </row>
    <row r="22" spans="2:290" x14ac:dyDescent="0.2">
      <c r="B22" s="139">
        <v>2</v>
      </c>
      <c r="C22" s="148" t="str">
        <f>IF(OR('Set UP'!$C8=0,'Set UP'!$D8=0,'Set UP'!$E8=0,'Set UP'!F8=0),"  --",'Set UP'!C8)</f>
        <v xml:space="preserve">  --</v>
      </c>
      <c r="D22" s="148" t="str">
        <f>IF(OR('Set UP'!$C8=0,'Set UP'!$D8=0,'Set UP'!$E8=0,'Set UP'!F8=0),"  --",'Set UP'!D8&amp;" "&amp;'Set UP'!E8)</f>
        <v xml:space="preserve">  --</v>
      </c>
      <c r="E22" s="148" t="str">
        <f>IF(OR('Set UP'!$C8=0,'Set UP'!$D8=0,'Set UP'!$E8=0,'Set UP'!F8=0),"  --",'Set UP'!F8)</f>
        <v xml:space="preserve">  --</v>
      </c>
      <c r="F22" s="65"/>
      <c r="G22" s="65"/>
      <c r="H22" s="65"/>
      <c r="I22" s="65"/>
      <c r="J22" s="149"/>
      <c r="K22" s="149"/>
      <c r="L22" s="149"/>
      <c r="M22" s="149"/>
      <c r="N22" s="149"/>
      <c r="O22" s="149"/>
      <c r="P22" s="149"/>
      <c r="Q22" s="149"/>
      <c r="R22" s="149"/>
      <c r="S22" s="149"/>
      <c r="T22" s="149"/>
      <c r="U22" s="149"/>
      <c r="V22" s="149"/>
      <c r="W22" s="149"/>
      <c r="X22" s="149"/>
      <c r="Y22" s="149"/>
      <c r="Z22" s="149"/>
      <c r="AA22" s="149"/>
      <c r="AB22" s="149"/>
      <c r="AC22" s="149"/>
      <c r="AD22" s="149"/>
      <c r="AE22" s="222"/>
      <c r="AF22" s="150" t="str">
        <f>IF(OR('Set UP'!$C8=0,'Set UP'!$D8=0,'Set UP'!$E8=0),"",(F$19*F22)+(G$19*G22)+(H$19*H22)+(I$19*I22)+(J$19*J22)+(K$19*K22)+(L$19*L22)+(M$19*M22)+(N$19*N22)+(O$19*O22)+(P$19*P22)+(Q$19*Q22)+(R$19*R22)+(S$19*S22)+(T$19*T22)+(U$19*U22)+(V$19*V22)+(W$19*W22)+(X$19*X22)+(Y$19*Y22)+(Z$19*Z22)+(AA$19*AA22)+(AB$19*AB22)+(AC$19*AC22)+(AD$19*AD22))</f>
        <v/>
      </c>
      <c r="AG22" s="65"/>
      <c r="AH22" s="65"/>
      <c r="AI22" s="65"/>
      <c r="AJ22" s="65"/>
      <c r="AK22" s="65"/>
      <c r="AL22" s="65"/>
      <c r="AM22" s="149"/>
      <c r="AN22" s="149"/>
      <c r="AO22" s="149"/>
      <c r="AP22" s="149"/>
      <c r="AQ22" s="149"/>
      <c r="AR22" s="149"/>
      <c r="AS22" s="149"/>
      <c r="AT22" s="149"/>
      <c r="AU22" s="149"/>
      <c r="AV22" s="149"/>
      <c r="AW22" s="149"/>
      <c r="AX22" s="149"/>
      <c r="AY22" s="149"/>
      <c r="AZ22" s="149"/>
      <c r="BA22" s="149"/>
      <c r="BB22" s="149"/>
      <c r="BC22" s="149"/>
      <c r="BD22" s="149"/>
      <c r="BE22" s="149"/>
      <c r="BF22" s="222"/>
      <c r="BG22" s="150" t="str">
        <f>IF(OR('Set UP'!$C8=0,'Set UP'!$D8=0,'Set UP'!$E8=0),"",(AG$19*AG22)+(AH$19*AH22)+(AI$19*AI22)+(AJ$19*AJ22)+(AK$19*AK22)+(AL$19*AL22)+(AM$19*AM22)+(AN$19*AN22)+(AO$19*AO22)+(AP$19*AP22)+(AQ$19*AQ22)+(AR$19*AR22)+(AS$19*AS22)+(AT$19*AT22)+(AU$19*AU22)+(AV$19*AV22)+(AW$19*AW22)+(AX$19*AX22)+(AY$19*AY22)+(AZ$19*AZ22)+(BA$19*BA22)+(BB$19*BB22)+(BC$19*BC22)+(BD$19*BD22)+(BE$19*BE22))</f>
        <v/>
      </c>
      <c r="BH22" s="65"/>
      <c r="BI22" s="65"/>
      <c r="BJ22" s="65"/>
      <c r="BK22" s="65"/>
      <c r="BL22" s="65"/>
      <c r="BM22" s="65"/>
      <c r="BN22" s="149"/>
      <c r="BO22" s="149"/>
      <c r="BP22" s="149"/>
      <c r="BQ22" s="149"/>
      <c r="BR22" s="149"/>
      <c r="BS22" s="149"/>
      <c r="BT22" s="149"/>
      <c r="BU22" s="149"/>
      <c r="BV22" s="149"/>
      <c r="BW22" s="149"/>
      <c r="BX22" s="149"/>
      <c r="BY22" s="149"/>
      <c r="BZ22" s="149"/>
      <c r="CA22" s="149"/>
      <c r="CB22" s="149"/>
      <c r="CC22" s="149"/>
      <c r="CD22" s="149"/>
      <c r="CE22" s="149"/>
      <c r="CF22" s="149"/>
      <c r="CG22" s="222"/>
      <c r="CH22" s="150" t="str">
        <f>IF(OR('Set UP'!$C8=0,'Set UP'!$D8=0,'Set UP'!$E8=0),"",(BH$19*BH22)+(BI$19*BI22)+(BJ$19*BJ22)+(BK$19*BK22)+(BL$19*BL22)+(BM$19*BM22)+(BN$19*BN22)+(BO$19*BO22)+(BP$19*BP22)+(BQ$19*BQ22)+(BR$19*BR22)+(BS$19*BS22)+(BT$19*BT22)+(BU$19*BU22)+(BV$19*BV22)+(BW$19*BW22)+(BX$19*BX22)+(BY$19*BY22)+(BZ$19*BZ22)+(CA$19*CA22)+(CB$19*CB22)+(CC$19*CC22)+(CD$19*CD22)+(CE$19*CE22)+(CF$19*CF22))</f>
        <v/>
      </c>
      <c r="CI22" s="65"/>
      <c r="CJ22" s="65"/>
      <c r="CK22" s="65"/>
      <c r="CL22" s="65"/>
      <c r="CM22" s="65"/>
      <c r="CN22" s="149"/>
      <c r="CO22" s="149"/>
      <c r="CP22" s="149"/>
      <c r="CQ22" s="149"/>
      <c r="CR22" s="149"/>
      <c r="CS22" s="149"/>
      <c r="CT22" s="149"/>
      <c r="CU22" s="149"/>
      <c r="CV22" s="149"/>
      <c r="CW22" s="149"/>
      <c r="CX22" s="149"/>
      <c r="CY22" s="149"/>
      <c r="CZ22" s="149"/>
      <c r="DA22" s="149"/>
      <c r="DB22" s="149"/>
      <c r="DC22" s="149"/>
      <c r="DD22" s="149"/>
      <c r="DE22" s="149"/>
      <c r="DF22" s="149"/>
      <c r="DG22" s="149"/>
      <c r="DH22" s="222"/>
      <c r="DI22" s="150" t="str">
        <f>IF(OR('Set UP'!$C8=0,'Set UP'!$D8=0,'Set UP'!$E8=0),"",(CI$19*CI22)+(CJ$19*CJ22)+(CK$19*CK22)+(CL$19*CL22)+(CM$19*CM22)+(CN$19*CN22)+(CO$19*CO22)+(CP$19*CP22)+(CQ$19*CQ22)+(CR$19*CR22)+(CS$19*CS22)+(CT$19*CT22)+(CU$19*CU22)+(CV$19*CV22)+(CW$19*CW22)+(CX$19*CX22)+(CY$19*CY22)+(CZ$19*CZ22)+(DA$19*DA22)+(DB$19*DB22)+(DC$19*DC22)+(DD$19*DD22)+(DE$19*DE22)+(DF$19*DF22)+(DG$19*DG22))</f>
        <v/>
      </c>
      <c r="DJ22" s="65"/>
      <c r="DK22" s="65"/>
      <c r="DL22" s="65"/>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222"/>
      <c r="EJ22" s="150" t="str">
        <f>IF(OR('Set UP'!$C8=0,'Set UP'!$D8=0,'Set UP'!$E8=0),"",(DJ$19*DJ22)+(DK$19*DK22)+(DL$19*DL22)+(DM$19*DM22)+(DN$19*DN22)+(DO$19*DO22)+(DP$19*DP22)+(DQ$19*DQ22)+(DR$19*DR22)+(DS$19*DS22)+(DT$19*DT22)+(DU$19*DU22)+(DV$19*DV22)+(DW$19*DW22)+(DX$19*DX22)+(DY$19*DY22)+(DZ$19*DZ22)+(EA$19*EA22)+(EB$19*EB22)+(EC$19*EC22)+(ED$19*ED22)+(EE$19*EE22)+(EF$19*EF22)+(EG$19*EG22)+(EH$19*EH22))</f>
        <v/>
      </c>
      <c r="EK22" s="65"/>
      <c r="EL22" s="65"/>
      <c r="EM22" s="65"/>
      <c r="EN22" s="65"/>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222"/>
      <c r="FK22" s="150" t="str">
        <f>IF(OR('Set UP'!$C8=0,'Set UP'!$D8=0,'Set UP'!$E8=0),"",(EK$19*EK22)+(EL$19*EL22)+(EM$19*EM22)+(EN$19*EN22)+(EO$19*EO22)+(EP$19*EP22)+(EQ$19*EQ22)+(ER$19*ER22)+(ES$19*ES22)+(ET$19*ET22)+(EU$19*EU22)+(EV$19*EV22)+(EW$19*EW22)+(EX$19*EX22)+(EY$19*EY22)+(EZ$19*EZ22)+(FA$19*FA22)+(FB$19*FB22)+(FC$19*FC22)+(FD$19*FD22)+(FE$19*FE22)+(FF$19*FF22)+(FG$19*FG22)+(FH$19*FH22)+(FI$19*FI22))</f>
        <v/>
      </c>
      <c r="FL22" s="65"/>
      <c r="FM22" s="65"/>
      <c r="FN22" s="65"/>
      <c r="FO22" s="65"/>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222"/>
      <c r="GL22" s="150" t="str">
        <f>IF(OR('Set UP'!$C8=0,'Set UP'!$D8=0,'Set UP'!$E8=0),"",(FL$19*FL22)+(FM$19*FM22)+(FN$19*FN22)+(FO$19*FO22)+(FP$19*FP22)+(FQ$19*FQ22)+(FR$19*FR22)+(FS$19*FS22)+(FT$19*FT22)+(FU$19*FU22)+(FV$19*FV22)+(FW$19*FW22)+(FX$19*FX22)+(FY$19*FY22)+(FZ$19*FZ22)+(GA$19*GA22)+(GB$19*GB22)+(GC$19*GC22)+(GD$19*GD22)+(GE$19*GE22)+(GF$19*GF22)+(GG$19*GG22)+(GH$19*GH22)+(GI$19*GI22)+(GJ$19*GJ22))</f>
        <v/>
      </c>
      <c r="GM22" s="65"/>
      <c r="GN22" s="65"/>
      <c r="GO22" s="65"/>
      <c r="GP22" s="65"/>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222"/>
      <c r="HM22" s="150" t="str">
        <f>IF(OR('Set UP'!$C8=0,'Set UP'!$D8=0,'Set UP'!$E8=0),"",(GM$19*GM22)+(GN$19*GN22)+(GO$19*GO22)+(GP$19*GP22)+(GQ$19*GQ22)+(GR$19*GR22)+(GS$19*GS22)+(GT$19*GT22)+(GU$19*GU22)+(GV$19*GV22)+(GW$19*GW22)+(GX$19*GX22)+(GY$19*GY22)+(GZ$19*GZ22)+(HA$19*HA22)+(HB$19*HB22)+(HC$19*HC22)+(HD$19*HD22)+(HE$19*HE22)+(HF$19*HF22)+(HG$19*HG22)+(HH$19*HH22)+(HI$19*HI22)+(HJ$19*HJ22)+(HK$19*HK22))</f>
        <v/>
      </c>
      <c r="HN22" s="65"/>
      <c r="HO22" s="65"/>
      <c r="HP22" s="65"/>
      <c r="HQ22" s="65"/>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222"/>
      <c r="IN22" s="150" t="str">
        <f>IF(OR('Set UP'!$C8=0,'Set UP'!$D8=0,'Set UP'!$E8=0),"",(HN$19*HN22)+(HO$19*HO22)+(HP$19*HP22)+(HQ$19*HQ22)+(HR$19*HR22)+(HS$19*HS22)+(HT$19*HT22)+(HU$19*HU22)+(HV$19*HV22)+(HW$19*HW22)+(HX$19*HX22)+(HY$19*HY22)+(HZ$19*HZ22)+(IA$19*IA22)+(IB$19*IB22)+(IC$19*IC22)+(ID$19*ID22)+(IE$19*IE22)+(IF$19*IF22)+(IG$19*IG22)+(IH$19*IH22)+(II$19*II22)+(IJ$19*IJ22)+(IK$19*IK22)+(IL$19*IL22))</f>
        <v/>
      </c>
      <c r="IO22" s="65"/>
      <c r="IP22" s="65"/>
      <c r="IQ22" s="65"/>
      <c r="IR22" s="65"/>
      <c r="IS22" s="149"/>
      <c r="IT22" s="149"/>
      <c r="IU22" s="149"/>
      <c r="IV22" s="149"/>
      <c r="IW22" s="149"/>
      <c r="IX22" s="149"/>
      <c r="IY22" s="149"/>
      <c r="IZ22" s="149"/>
      <c r="JA22" s="149"/>
      <c r="JB22" s="149"/>
      <c r="JC22" s="149"/>
      <c r="JD22" s="149"/>
      <c r="JE22" s="149"/>
      <c r="JF22" s="149"/>
      <c r="JG22" s="149"/>
      <c r="JH22" s="149"/>
      <c r="JI22" s="149"/>
      <c r="JJ22" s="149"/>
      <c r="JK22" s="149"/>
      <c r="JL22" s="149"/>
      <c r="JM22" s="149"/>
      <c r="JN22" s="222"/>
      <c r="JO22" s="150" t="str">
        <f>IF(OR('Set UP'!$C8=0,'Set UP'!$D8=0,'Set UP'!$E8=0),"",(IO$19*IO22)+(IP$19*IP22)+(IQ$19*IQ22)+(IR$19*IR22)+(IS$19*IS22)+(IT$19*IT22)+(IU$19*IU22)+(IV$19*IV22)+(IW$19*IW22)+(IX$19*IX22)+(IY$19*IY22)+(IZ$19*IZ22)+(JA$19*JA22)+(JB$19*JB22)+(JC$19*JC22)+(JD$19*JD22)+(JE$19*JE22)+(JF$19*JF22)+(JG$19*JG22)+(JH$19*JH22)+(JI$19*JI22)+(JJ$19*JJ22)+(JK$19*JK22)+(JL$19*JL22)+(JM$19*JM22))</f>
        <v/>
      </c>
      <c r="JP22" s="151" t="str">
        <f>IF(OR('Set UP'!$C8=0,'Set UP'!$D8=0,'Set UP'!$E8=0),"",(AF22+BG22+CH22+DI22+EJ22+FK22+GL22+HM22+IN22+JO22))</f>
        <v/>
      </c>
      <c r="JQ22" s="152" t="str">
        <f>IF(OR('Set UP'!$C8=0,'Set UP'!$D8=0,'Set UP'!$E8=0),"",RANK(JP22,$JP$21:$JP$68,0))</f>
        <v/>
      </c>
      <c r="JR22" s="151" t="str">
        <f>IF(OR('Set UP'!K8&lt;&gt;1,'Set UP'!C8=0,'Set UP'!D8=0,'Set UP'!E8=0,'Set UP'!F8=0),"",$JP22)</f>
        <v/>
      </c>
      <c r="JS22" s="151" t="str">
        <f>IF(OR('Set UP'!K8&lt;&gt;1,'Set UP'!C8=0,'Set UP'!D8=0,'Set UP'!E8=0,'Set UP'!F8=0),"",RANK(JR22,$JR$21:$JR$68,0))</f>
        <v/>
      </c>
      <c r="JT22" s="153" t="str">
        <f>IF(OR('Set UP'!K8&lt;&gt;2,'Set UP'!C8=0,'Set UP'!D8=0,'Set UP'!E8=0,'Set UP'!F8=0),"",$JP22)</f>
        <v/>
      </c>
      <c r="JU22" s="151" t="str">
        <f>IF(OR('Set UP'!K8&lt;&gt;2,'Set UP'!C8=0,'Set UP'!D8=0,'Set UP'!E8=0,'Set UP'!F8=0),"",RANK(JT22,$JT$21:$JT$68,0))</f>
        <v/>
      </c>
      <c r="JV22" s="151" t="str">
        <f>IF(OR(LEFT('Set UP'!F8,1)&lt;&gt;"F",'Set UP'!C8=0,'Set UP'!D8=0,'Set UP'!E8=0),"",$JP22)</f>
        <v/>
      </c>
      <c r="JW22" s="151" t="str">
        <f>IF(OR(LEFT('Set UP'!F8,1)&lt;&gt;"F",'Set UP'!C8=0,'Set UP'!D8=0,'Set UP'!E8=0),"",RANK(JV22,$JV$21:$JV$68,0))</f>
        <v/>
      </c>
      <c r="JX22" s="151" t="str">
        <f>IF(OR('Set UP'!F8&lt;&gt;"NS",'Set UP'!C8=0,'Set UP'!D8=0,'Set UP'!E8=0),"",$JP22)</f>
        <v/>
      </c>
      <c r="JY22" s="154" t="str">
        <f>IF(OR('Set UP'!F8&lt;&gt;"NS",'Set UP'!C8=0,'Set UP'!D8=0,'Set UP'!E8=0),"",RANK(JX22,$JX$21:$JX$68,0))</f>
        <v/>
      </c>
      <c r="JZ22" s="154" t="str">
        <f>IF(OR('Set UP'!$C8=0,'Set UP'!$D8=0,'Set UP'!$E8=0,JP22=0),"",JP22/MAX(JP$21:JP$68)*1000)</f>
        <v/>
      </c>
      <c r="KC22" s="316">
        <f t="array" ref="KC22">MAX(IF(Clubs='Set UP'!D8,'Wet Incident'!JU$21:JU$68))</f>
        <v>0</v>
      </c>
      <c r="KD22" s="316" t="str">
        <f t="shared" ref="KD22:KD68" si="5">IF(AND(KC22=JU22,JU22&lt;&gt;""),KC22,"")</f>
        <v/>
      </c>
    </row>
    <row r="23" spans="2:290" x14ac:dyDescent="0.2">
      <c r="B23" s="139">
        <v>3</v>
      </c>
      <c r="C23" s="148" t="str">
        <f>IF(OR('Set UP'!$C9=0,'Set UP'!$D9=0,'Set UP'!$E9=0,'Set UP'!F9=0),"  --",'Set UP'!C9)</f>
        <v xml:space="preserve">  --</v>
      </c>
      <c r="D23" s="148" t="str">
        <f>IF(OR('Set UP'!$C9=0,'Set UP'!$D9=0,'Set UP'!$E9=0,'Set UP'!F9=0),"  --",'Set UP'!D9&amp;" "&amp;'Set UP'!E9)</f>
        <v xml:space="preserve">  --</v>
      </c>
      <c r="E23" s="148" t="str">
        <f>IF(OR('Set UP'!$C9=0,'Set UP'!$D9=0,'Set UP'!$E9=0,'Set UP'!F9=0),"  --",'Set UP'!F9)</f>
        <v xml:space="preserve">  --</v>
      </c>
      <c r="F23" s="65"/>
      <c r="G23" s="65"/>
      <c r="H23" s="65"/>
      <c r="I23" s="65"/>
      <c r="J23" s="149"/>
      <c r="K23" s="149"/>
      <c r="L23" s="149"/>
      <c r="M23" s="149"/>
      <c r="N23" s="149"/>
      <c r="O23" s="149"/>
      <c r="P23" s="149"/>
      <c r="Q23" s="149"/>
      <c r="R23" s="149"/>
      <c r="S23" s="149"/>
      <c r="T23" s="149"/>
      <c r="U23" s="149"/>
      <c r="V23" s="149"/>
      <c r="W23" s="149"/>
      <c r="X23" s="149"/>
      <c r="Y23" s="149"/>
      <c r="Z23" s="149"/>
      <c r="AA23" s="149"/>
      <c r="AB23" s="149"/>
      <c r="AC23" s="149"/>
      <c r="AD23" s="149"/>
      <c r="AE23" s="222"/>
      <c r="AF23" s="150" t="str">
        <f>IF(OR('Set UP'!$C9=0,'Set UP'!$D9=0,'Set UP'!$E9=0),"",(F$19*F23)+(G$19*G23)+(H$19*H23)+(I$19*I23)+(J$19*J23)+(K$19*K23)+(L$19*L23)+(M$19*M23)+(N$19*N23)+(O$19*O23)+(P$19*P23)+(Q$19*Q23)+(R$19*R23)+(S$19*S23)+(T$19*T23)+(U$19*U23)+(V$19*V23)+(W$19*W23)+(X$19*X23)+(Y$19*Y23)+(Z$19*Z23)+(AA$19*AA23)+(AB$19*AB23)+(AC$19*AC23)+(AD$19*AD23))</f>
        <v/>
      </c>
      <c r="AG23" s="65"/>
      <c r="AH23" s="65"/>
      <c r="AI23" s="65"/>
      <c r="AJ23" s="65"/>
      <c r="AK23" s="65"/>
      <c r="AL23" s="65"/>
      <c r="AM23" s="149"/>
      <c r="AN23" s="149"/>
      <c r="AO23" s="149"/>
      <c r="AP23" s="149"/>
      <c r="AQ23" s="149"/>
      <c r="AR23" s="149"/>
      <c r="AS23" s="149"/>
      <c r="AT23" s="149"/>
      <c r="AU23" s="149"/>
      <c r="AV23" s="149"/>
      <c r="AW23" s="149"/>
      <c r="AX23" s="149"/>
      <c r="AY23" s="149"/>
      <c r="AZ23" s="149"/>
      <c r="BA23" s="149"/>
      <c r="BB23" s="149"/>
      <c r="BC23" s="149"/>
      <c r="BD23" s="149"/>
      <c r="BE23" s="149"/>
      <c r="BF23" s="222"/>
      <c r="BG23" s="150" t="str">
        <f>IF(OR('Set UP'!$C9=0,'Set UP'!$D9=0,'Set UP'!$E9=0),"",(AG$19*AG23)+(AH$19*AH23)+(AI$19*AI23)+(AJ$19*AJ23)+(AK$19*AK23)+(AL$19*AL23)+(AM$19*AM23)+(AN$19*AN23)+(AO$19*AO23)+(AP$19*AP23)+(AQ$19*AQ23)+(AR$19*AR23)+(AS$19*AS23)+(AT$19*AT23)+(AU$19*AU23)+(AV$19*AV23)+(AW$19*AW23)+(AX$19*AX23)+(AY$19*AY23)+(AZ$19*AZ23)+(BA$19*BA23)+(BB$19*BB23)+(BC$19*BC23)+(BD$19*BD23)+(BE$19*BE23))</f>
        <v/>
      </c>
      <c r="BH23" s="65"/>
      <c r="BI23" s="65"/>
      <c r="BJ23" s="65"/>
      <c r="BK23" s="65"/>
      <c r="BL23" s="65"/>
      <c r="BM23" s="65"/>
      <c r="BN23" s="149"/>
      <c r="BO23" s="149"/>
      <c r="BP23" s="149"/>
      <c r="BQ23" s="149"/>
      <c r="BR23" s="149"/>
      <c r="BS23" s="149"/>
      <c r="BT23" s="149"/>
      <c r="BU23" s="149"/>
      <c r="BV23" s="149"/>
      <c r="BW23" s="149"/>
      <c r="BX23" s="149"/>
      <c r="BY23" s="149"/>
      <c r="BZ23" s="149"/>
      <c r="CA23" s="149"/>
      <c r="CB23" s="149"/>
      <c r="CC23" s="149"/>
      <c r="CD23" s="149"/>
      <c r="CE23" s="149"/>
      <c r="CF23" s="149"/>
      <c r="CG23" s="222"/>
      <c r="CH23" s="150" t="str">
        <f>IF(OR('Set UP'!$C9=0,'Set UP'!$D9=0,'Set UP'!$E9=0),"",(BH$19*BH23)+(BI$19*BI23)+(BJ$19*BJ23)+(BK$19*BK23)+(BL$19*BL23)+(BM$19*BM23)+(BN$19*BN23)+(BO$19*BO23)+(BP$19*BP23)+(BQ$19*BQ23)+(BR$19*BR23)+(BS$19*BS23)+(BT$19*BT23)+(BU$19*BU23)+(BV$19*BV23)+(BW$19*BW23)+(BX$19*BX23)+(BY$19*BY23)+(BZ$19*BZ23)+(CA$19*CA23)+(CB$19*CB23)+(CC$19*CC23)+(CD$19*CD23)+(CE$19*CE23)+(CF$19*CF23))</f>
        <v/>
      </c>
      <c r="CI23" s="65"/>
      <c r="CJ23" s="65"/>
      <c r="CK23" s="65"/>
      <c r="CL23" s="65"/>
      <c r="CM23" s="65"/>
      <c r="CN23" s="149"/>
      <c r="CO23" s="149"/>
      <c r="CP23" s="149"/>
      <c r="CQ23" s="149"/>
      <c r="CR23" s="149"/>
      <c r="CS23" s="149"/>
      <c r="CT23" s="149"/>
      <c r="CU23" s="149"/>
      <c r="CV23" s="149"/>
      <c r="CW23" s="149"/>
      <c r="CX23" s="149"/>
      <c r="CY23" s="149"/>
      <c r="CZ23" s="149"/>
      <c r="DA23" s="149"/>
      <c r="DB23" s="149"/>
      <c r="DC23" s="149"/>
      <c r="DD23" s="149"/>
      <c r="DE23" s="149"/>
      <c r="DF23" s="149"/>
      <c r="DG23" s="149"/>
      <c r="DH23" s="222"/>
      <c r="DI23" s="150" t="str">
        <f>IF(OR('Set UP'!$C9=0,'Set UP'!$D9=0,'Set UP'!$E9=0),"",(CI$19*CI23)+(CJ$19*CJ23)+(CK$19*CK23)+(CL$19*CL23)+(CM$19*CM23)+(CN$19*CN23)+(CO$19*CO23)+(CP$19*CP23)+(CQ$19*CQ23)+(CR$19*CR23)+(CS$19*CS23)+(CT$19*CT23)+(CU$19*CU23)+(CV$19*CV23)+(CW$19*CW23)+(CX$19*CX23)+(CY$19*CY23)+(CZ$19*CZ23)+(DA$19*DA23)+(DB$19*DB23)+(DC$19*DC23)+(DD$19*DD23)+(DE$19*DE23)+(DF$19*DF23)+(DG$19*DG23))</f>
        <v/>
      </c>
      <c r="DJ23" s="65"/>
      <c r="DK23" s="65"/>
      <c r="DL23" s="65"/>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222"/>
      <c r="EJ23" s="150" t="str">
        <f>IF(OR('Set UP'!$C9=0,'Set UP'!$D9=0,'Set UP'!$E9=0),"",(DJ$19*DJ23)+(DK$19*DK23)+(DL$19*DL23)+(DM$19*DM23)+(DN$19*DN23)+(DO$19*DO23)+(DP$19*DP23)+(DQ$19*DQ23)+(DR$19*DR23)+(DS$19*DS23)+(DT$19*DT23)+(DU$19*DU23)+(DV$19*DV23)+(DW$19*DW23)+(DX$19*DX23)+(DY$19*DY23)+(DZ$19*DZ23)+(EA$19*EA23)+(EB$19*EB23)+(EC$19*EC23)+(ED$19*ED23)+(EE$19*EE23)+(EF$19*EF23)+(EG$19*EG23)+(EH$19*EH23))</f>
        <v/>
      </c>
      <c r="EK23" s="65"/>
      <c r="EL23" s="65"/>
      <c r="EM23" s="65"/>
      <c r="EN23" s="65"/>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222"/>
      <c r="FK23" s="150" t="str">
        <f>IF(OR('Set UP'!$C9=0,'Set UP'!$D9=0,'Set UP'!$E9=0),"",(EK$19*EK23)+(EL$19*EL23)+(EM$19*EM23)+(EN$19*EN23)+(EO$19*EO23)+(EP$19*EP23)+(EQ$19*EQ23)+(ER$19*ER23)+(ES$19*ES23)+(ET$19*ET23)+(EU$19*EU23)+(EV$19*EV23)+(EW$19*EW23)+(EX$19*EX23)+(EY$19*EY23)+(EZ$19*EZ23)+(FA$19*FA23)+(FB$19*FB23)+(FC$19*FC23)+(FD$19*FD23)+(FE$19*FE23)+(FF$19*FF23)+(FG$19*FG23)+(FH$19*FH23)+(FI$19*FI23))</f>
        <v/>
      </c>
      <c r="FL23" s="65"/>
      <c r="FM23" s="65"/>
      <c r="FN23" s="65"/>
      <c r="FO23" s="65"/>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222"/>
      <c r="GL23" s="150" t="str">
        <f>IF(OR('Set UP'!$C9=0,'Set UP'!$D9=0,'Set UP'!$E9=0),"",(FL$19*FL23)+(FM$19*FM23)+(FN$19*FN23)+(FO$19*FO23)+(FP$19*FP23)+(FQ$19*FQ23)+(FR$19*FR23)+(FS$19*FS23)+(FT$19*FT23)+(FU$19*FU23)+(FV$19*FV23)+(FW$19*FW23)+(FX$19*FX23)+(FY$19*FY23)+(FZ$19*FZ23)+(GA$19*GA23)+(GB$19*GB23)+(GC$19*GC23)+(GD$19*GD23)+(GE$19*GE23)+(GF$19*GF23)+(GG$19*GG23)+(GH$19*GH23)+(GI$19*GI23)+(GJ$19*GJ23))</f>
        <v/>
      </c>
      <c r="GM23" s="65"/>
      <c r="GN23" s="65"/>
      <c r="GO23" s="65"/>
      <c r="GP23" s="65"/>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222"/>
      <c r="HM23" s="150" t="str">
        <f>IF(OR('Set UP'!$C9=0,'Set UP'!$D9=0,'Set UP'!$E9=0),"",(GM$19*GM23)+(GN$19*GN23)+(GO$19*GO23)+(GP$19*GP23)+(GQ$19*GQ23)+(GR$19*GR23)+(GS$19*GS23)+(GT$19*GT23)+(GU$19*GU23)+(GV$19*GV23)+(GW$19*GW23)+(GX$19*GX23)+(GY$19*GY23)+(GZ$19*GZ23)+(HA$19*HA23)+(HB$19*HB23)+(HC$19*HC23)+(HD$19*HD23)+(HE$19*HE23)+(HF$19*HF23)+(HG$19*HG23)+(HH$19*HH23)+(HI$19*HI23)+(HJ$19*HJ23)+(HK$19*HK23))</f>
        <v/>
      </c>
      <c r="HN23" s="65"/>
      <c r="HO23" s="65"/>
      <c r="HP23" s="65"/>
      <c r="HQ23" s="65"/>
      <c r="HR23" s="149"/>
      <c r="HS23" s="149"/>
      <c r="HT23" s="149"/>
      <c r="HU23" s="149"/>
      <c r="HV23" s="149"/>
      <c r="HW23" s="149"/>
      <c r="HX23" s="149"/>
      <c r="HY23" s="149"/>
      <c r="HZ23" s="149"/>
      <c r="IA23" s="149"/>
      <c r="IB23" s="149"/>
      <c r="IC23" s="149"/>
      <c r="ID23" s="149"/>
      <c r="IE23" s="149"/>
      <c r="IF23" s="149"/>
      <c r="IG23" s="149"/>
      <c r="IH23" s="149"/>
      <c r="II23" s="149"/>
      <c r="IJ23" s="149"/>
      <c r="IK23" s="149"/>
      <c r="IL23" s="149"/>
      <c r="IM23" s="222"/>
      <c r="IN23" s="150" t="str">
        <f>IF(OR('Set UP'!$C9=0,'Set UP'!$D9=0,'Set UP'!$E9=0),"",(HN$19*HN23)+(HO$19*HO23)+(HP$19*HP23)+(HQ$19*HQ23)+(HR$19*HR23)+(HS$19*HS23)+(HT$19*HT23)+(HU$19*HU23)+(HV$19*HV23)+(HW$19*HW23)+(HX$19*HX23)+(HY$19*HY23)+(HZ$19*HZ23)+(IA$19*IA23)+(IB$19*IB23)+(IC$19*IC23)+(ID$19*ID23)+(IE$19*IE23)+(IF$19*IF23)+(IG$19*IG23)+(IH$19*IH23)+(II$19*II23)+(IJ$19*IJ23)+(IK$19*IK23)+(IL$19*IL23))</f>
        <v/>
      </c>
      <c r="IO23" s="65"/>
      <c r="IP23" s="65"/>
      <c r="IQ23" s="65"/>
      <c r="IR23" s="65"/>
      <c r="IS23" s="149"/>
      <c r="IT23" s="149"/>
      <c r="IU23" s="149"/>
      <c r="IV23" s="149"/>
      <c r="IW23" s="149"/>
      <c r="IX23" s="149"/>
      <c r="IY23" s="149"/>
      <c r="IZ23" s="149"/>
      <c r="JA23" s="149"/>
      <c r="JB23" s="149"/>
      <c r="JC23" s="149"/>
      <c r="JD23" s="149"/>
      <c r="JE23" s="149"/>
      <c r="JF23" s="149"/>
      <c r="JG23" s="149"/>
      <c r="JH23" s="149"/>
      <c r="JI23" s="149"/>
      <c r="JJ23" s="149"/>
      <c r="JK23" s="149"/>
      <c r="JL23" s="149"/>
      <c r="JM23" s="149"/>
      <c r="JN23" s="222"/>
      <c r="JO23" s="150" t="str">
        <f>IF(OR('Set UP'!$C9=0,'Set UP'!$D9=0,'Set UP'!$E9=0),"",(IO$19*IO23)+(IP$19*IP23)+(IQ$19*IQ23)+(IR$19*IR23)+(IS$19*IS23)+(IT$19*IT23)+(IU$19*IU23)+(IV$19*IV23)+(IW$19*IW23)+(IX$19*IX23)+(IY$19*IY23)+(IZ$19*IZ23)+(JA$19*JA23)+(JB$19*JB23)+(JC$19*JC23)+(JD$19*JD23)+(JE$19*JE23)+(JF$19*JF23)+(JG$19*JG23)+(JH$19*JH23)+(JI$19*JI23)+(JJ$19*JJ23)+(JK$19*JK23)+(JL$19*JL23)+(JM$19*JM23))</f>
        <v/>
      </c>
      <c r="JP23" s="151" t="str">
        <f>IF(OR('Set UP'!$C9=0,'Set UP'!$D9=0,'Set UP'!$E9=0),"",(AF23+BG23+CH23+DI23+EJ23+FK23+GL23+HM23+IN23+JO23))</f>
        <v/>
      </c>
      <c r="JQ23" s="152" t="str">
        <f>IF(OR('Set UP'!$C9=0,'Set UP'!$D9=0,'Set UP'!$E9=0),"",RANK(JP23,$JP$21:$JP$68,0))</f>
        <v/>
      </c>
      <c r="JR23" s="151" t="str">
        <f>IF(OR('Set UP'!K9&lt;&gt;1,'Set UP'!C9=0,'Set UP'!D9=0,'Set UP'!E9=0,'Set UP'!F9=0),"",$JP23)</f>
        <v/>
      </c>
      <c r="JS23" s="151" t="str">
        <f>IF(OR('Set UP'!K9&lt;&gt;1,'Set UP'!C9=0,'Set UP'!D9=0,'Set UP'!E9=0,'Set UP'!F9=0),"",RANK(JR23,$JR$21:$JR$68,0))</f>
        <v/>
      </c>
      <c r="JT23" s="153" t="str">
        <f>IF(OR('Set UP'!K9&lt;&gt;2,'Set UP'!C9=0,'Set UP'!D9=0,'Set UP'!E9=0,'Set UP'!F9=0),"",$JP23)</f>
        <v/>
      </c>
      <c r="JU23" s="151" t="str">
        <f>IF(OR('Set UP'!K9&lt;&gt;2,'Set UP'!C9=0,'Set UP'!D9=0,'Set UP'!E9=0,'Set UP'!F9=0),"",RANK(JT23,$JT$21:$JT$68,0))</f>
        <v/>
      </c>
      <c r="JV23" s="151" t="str">
        <f>IF(OR(LEFT('Set UP'!F9,1)&lt;&gt;"F",'Set UP'!C9=0,'Set UP'!D9=0,'Set UP'!E9=0),"",$JP23)</f>
        <v/>
      </c>
      <c r="JW23" s="151" t="str">
        <f>IF(OR(LEFT('Set UP'!F9,1)&lt;&gt;"F",'Set UP'!C9=0,'Set UP'!D9=0,'Set UP'!E9=0),"",RANK(JV23,$JV$21:$JV$68,0))</f>
        <v/>
      </c>
      <c r="JX23" s="151" t="str">
        <f>IF(OR('Set UP'!F9&lt;&gt;"NS",'Set UP'!C9=0,'Set UP'!D9=0,'Set UP'!E9=0),"",$JP23)</f>
        <v/>
      </c>
      <c r="JY23" s="154" t="str">
        <f>IF(OR('Set UP'!F9&lt;&gt;"NS",'Set UP'!C9=0,'Set UP'!D9=0,'Set UP'!E9=0),"",RANK(JX23,$JX$21:$JX$68,0))</f>
        <v/>
      </c>
      <c r="JZ23" s="154" t="str">
        <f>IF(OR('Set UP'!$C9=0,'Set UP'!$D9=0,'Set UP'!$E9=0,JP23=0),"",JP23/MAX(JP$21:JP$68)*1000)</f>
        <v/>
      </c>
      <c r="KC23" s="316">
        <f t="array" ref="KC23">MAX(IF(Clubs='Set UP'!D9,'Wet Incident'!JU$21:JU$68))</f>
        <v>0</v>
      </c>
      <c r="KD23" s="316" t="str">
        <f t="shared" si="5"/>
        <v/>
      </c>
    </row>
    <row r="24" spans="2:290" x14ac:dyDescent="0.2">
      <c r="B24" s="139">
        <v>4</v>
      </c>
      <c r="C24" s="148" t="str">
        <f>IF(OR('Set UP'!$C10=0,'Set UP'!$D10=0,'Set UP'!$E10=0,'Set UP'!F10=0),"  --",'Set UP'!C10)</f>
        <v xml:space="preserve">  --</v>
      </c>
      <c r="D24" s="148" t="str">
        <f>IF(OR('Set UP'!$C10=0,'Set UP'!$D10=0,'Set UP'!$E10=0,'Set UP'!F10=0),"  --",'Set UP'!D10&amp;" "&amp;'Set UP'!E10)</f>
        <v xml:space="preserve">  --</v>
      </c>
      <c r="E24" s="148" t="str">
        <f>IF(OR('Set UP'!$C10=0,'Set UP'!$D10=0,'Set UP'!$E10=0,'Set UP'!F10=0),"  --",'Set UP'!F10)</f>
        <v xml:space="preserve">  --</v>
      </c>
      <c r="F24" s="65"/>
      <c r="G24" s="65"/>
      <c r="H24" s="65"/>
      <c r="I24" s="65"/>
      <c r="J24" s="149"/>
      <c r="K24" s="149"/>
      <c r="L24" s="149"/>
      <c r="M24" s="149"/>
      <c r="N24" s="149"/>
      <c r="O24" s="149"/>
      <c r="P24" s="149"/>
      <c r="Q24" s="149"/>
      <c r="R24" s="149"/>
      <c r="S24" s="149"/>
      <c r="T24" s="149"/>
      <c r="U24" s="149"/>
      <c r="V24" s="149"/>
      <c r="W24" s="149"/>
      <c r="X24" s="149"/>
      <c r="Y24" s="149"/>
      <c r="Z24" s="149"/>
      <c r="AA24" s="149"/>
      <c r="AB24" s="149"/>
      <c r="AC24" s="149"/>
      <c r="AD24" s="149"/>
      <c r="AE24" s="222"/>
      <c r="AF24" s="150" t="str">
        <f>IF(OR('Set UP'!$C10=0,'Set UP'!$D10=0,'Set UP'!$E10=0),"",(F$19*F24)+(G$19*G24)+(H$19*H24)+(I$19*I24)+(J$19*J24)+(K$19*K24)+(L$19*L24)+(M$19*M24)+(N$19*N24)+(O$19*O24)+(P$19*P24)+(Q$19*Q24)+(R$19*R24)+(S$19*S24)+(T$19*T24)+(U$19*U24)+(V$19*V24)+(W$19*W24)+(X$19*X24)+(Y$19*Y24)+(Z$19*Z24)+(AA$19*AA24)+(AB$19*AB24)+(AC$19*AC24)+(AD$19*AD24))</f>
        <v/>
      </c>
      <c r="AG24" s="65"/>
      <c r="AH24" s="65"/>
      <c r="AI24" s="65"/>
      <c r="AJ24" s="65"/>
      <c r="AK24" s="65"/>
      <c r="AL24" s="65"/>
      <c r="AM24" s="149"/>
      <c r="AN24" s="149"/>
      <c r="AO24" s="149"/>
      <c r="AP24" s="149"/>
      <c r="AQ24" s="149"/>
      <c r="AR24" s="149"/>
      <c r="AS24" s="149"/>
      <c r="AT24" s="149"/>
      <c r="AU24" s="149"/>
      <c r="AV24" s="149"/>
      <c r="AW24" s="149"/>
      <c r="AX24" s="149"/>
      <c r="AY24" s="149"/>
      <c r="AZ24" s="149"/>
      <c r="BA24" s="149"/>
      <c r="BB24" s="149"/>
      <c r="BC24" s="149"/>
      <c r="BD24" s="149"/>
      <c r="BE24" s="149"/>
      <c r="BF24" s="222"/>
      <c r="BG24" s="150" t="str">
        <f>IF(OR('Set UP'!$C10=0,'Set UP'!$D10=0,'Set UP'!$E10=0),"",(AG$19*AG24)+(AH$19*AH24)+(AI$19*AI24)+(AJ$19*AJ24)+(AK$19*AK24)+(AL$19*AL24)+(AM$19*AM24)+(AN$19*AN24)+(AO$19*AO24)+(AP$19*AP24)+(AQ$19*AQ24)+(AR$19*AR24)+(AS$19*AS24)+(AT$19*AT24)+(AU$19*AU24)+(AV$19*AV24)+(AW$19*AW24)+(AX$19*AX24)+(AY$19*AY24)+(AZ$19*AZ24)+(BA$19*BA24)+(BB$19*BB24)+(BC$19*BC24)+(BD$19*BD24)+(BE$19*BE24))</f>
        <v/>
      </c>
      <c r="BH24" s="65"/>
      <c r="BI24" s="65"/>
      <c r="BJ24" s="65"/>
      <c r="BK24" s="65"/>
      <c r="BL24" s="65"/>
      <c r="BM24" s="65"/>
      <c r="BN24" s="149"/>
      <c r="BO24" s="149"/>
      <c r="BP24" s="149"/>
      <c r="BQ24" s="149"/>
      <c r="BR24" s="149"/>
      <c r="BS24" s="149"/>
      <c r="BT24" s="149"/>
      <c r="BU24" s="149"/>
      <c r="BV24" s="149"/>
      <c r="BW24" s="149"/>
      <c r="BX24" s="149"/>
      <c r="BY24" s="149"/>
      <c r="BZ24" s="149"/>
      <c r="CA24" s="149"/>
      <c r="CB24" s="149"/>
      <c r="CC24" s="149"/>
      <c r="CD24" s="149"/>
      <c r="CE24" s="149"/>
      <c r="CF24" s="149"/>
      <c r="CG24" s="222"/>
      <c r="CH24" s="150" t="str">
        <f>IF(OR('Set UP'!$C10=0,'Set UP'!$D10=0,'Set UP'!$E10=0),"",(BH$19*BH24)+(BI$19*BI24)+(BJ$19*BJ24)+(BK$19*BK24)+(BL$19*BL24)+(BM$19*BM24)+(BN$19*BN24)+(BO$19*BO24)+(BP$19*BP24)+(BQ$19*BQ24)+(BR$19*BR24)+(BS$19*BS24)+(BT$19*BT24)+(BU$19*BU24)+(BV$19*BV24)+(BW$19*BW24)+(BX$19*BX24)+(BY$19*BY24)+(BZ$19*BZ24)+(CA$19*CA24)+(CB$19*CB24)+(CC$19*CC24)+(CD$19*CD24)+(CE$19*CE24)+(CF$19*CF24))</f>
        <v/>
      </c>
      <c r="CI24" s="65"/>
      <c r="CJ24" s="65"/>
      <c r="CK24" s="65"/>
      <c r="CL24" s="65"/>
      <c r="CM24" s="65"/>
      <c r="CN24" s="149"/>
      <c r="CO24" s="149"/>
      <c r="CP24" s="149"/>
      <c r="CQ24" s="149"/>
      <c r="CR24" s="149"/>
      <c r="CS24" s="149"/>
      <c r="CT24" s="149"/>
      <c r="CU24" s="149"/>
      <c r="CV24" s="149"/>
      <c r="CW24" s="149"/>
      <c r="CX24" s="149"/>
      <c r="CY24" s="149"/>
      <c r="CZ24" s="149"/>
      <c r="DA24" s="149"/>
      <c r="DB24" s="149"/>
      <c r="DC24" s="149"/>
      <c r="DD24" s="149"/>
      <c r="DE24" s="149"/>
      <c r="DF24" s="149"/>
      <c r="DG24" s="149"/>
      <c r="DH24" s="222"/>
      <c r="DI24" s="150" t="str">
        <f>IF(OR('Set UP'!$C10=0,'Set UP'!$D10=0,'Set UP'!$E10=0),"",(CI$19*CI24)+(CJ$19*CJ24)+(CK$19*CK24)+(CL$19*CL24)+(CM$19*CM24)+(CN$19*CN24)+(CO$19*CO24)+(CP$19*CP24)+(CQ$19*CQ24)+(CR$19*CR24)+(CS$19*CS24)+(CT$19*CT24)+(CU$19*CU24)+(CV$19*CV24)+(CW$19*CW24)+(CX$19*CX24)+(CY$19*CY24)+(CZ$19*CZ24)+(DA$19*DA24)+(DB$19*DB24)+(DC$19*DC24)+(DD$19*DD24)+(DE$19*DE24)+(DF$19*DF24)+(DG$19*DG24))</f>
        <v/>
      </c>
      <c r="DJ24" s="65"/>
      <c r="DK24" s="65"/>
      <c r="DL24" s="65"/>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222"/>
      <c r="EJ24" s="150" t="str">
        <f>IF(OR('Set UP'!$C10=0,'Set UP'!$D10=0,'Set UP'!$E10=0),"",(DJ$19*DJ24)+(DK$19*DK24)+(DL$19*DL24)+(DM$19*DM24)+(DN$19*DN24)+(DO$19*DO24)+(DP$19*DP24)+(DQ$19*DQ24)+(DR$19*DR24)+(DS$19*DS24)+(DT$19*DT24)+(DU$19*DU24)+(DV$19*DV24)+(DW$19*DW24)+(DX$19*DX24)+(DY$19*DY24)+(DZ$19*DZ24)+(EA$19*EA24)+(EB$19*EB24)+(EC$19*EC24)+(ED$19*ED24)+(EE$19*EE24)+(EF$19*EF24)+(EG$19*EG24)+(EH$19*EH24))</f>
        <v/>
      </c>
      <c r="EK24" s="65"/>
      <c r="EL24" s="65"/>
      <c r="EM24" s="65"/>
      <c r="EN24" s="65"/>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222"/>
      <c r="FK24" s="150" t="str">
        <f>IF(OR('Set UP'!$C10=0,'Set UP'!$D10=0,'Set UP'!$E10=0),"",(EK$19*EK24)+(EL$19*EL24)+(EM$19*EM24)+(EN$19*EN24)+(EO$19*EO24)+(EP$19*EP24)+(EQ$19*EQ24)+(ER$19*ER24)+(ES$19*ES24)+(ET$19*ET24)+(EU$19*EU24)+(EV$19*EV24)+(EW$19*EW24)+(EX$19*EX24)+(EY$19*EY24)+(EZ$19*EZ24)+(FA$19*FA24)+(FB$19*FB24)+(FC$19*FC24)+(FD$19*FD24)+(FE$19*FE24)+(FF$19*FF24)+(FG$19*FG24)+(FH$19*FH24)+(FI$19*FI24))</f>
        <v/>
      </c>
      <c r="FL24" s="65"/>
      <c r="FM24" s="65"/>
      <c r="FN24" s="65"/>
      <c r="FO24" s="65"/>
      <c r="FP24" s="149"/>
      <c r="FQ24" s="149"/>
      <c r="FR24" s="149"/>
      <c r="FS24" s="149"/>
      <c r="FT24" s="149"/>
      <c r="FU24" s="149"/>
      <c r="FV24" s="149"/>
      <c r="FW24" s="149"/>
      <c r="FX24" s="149"/>
      <c r="FY24" s="149"/>
      <c r="FZ24" s="149"/>
      <c r="GA24" s="149"/>
      <c r="GB24" s="149"/>
      <c r="GC24" s="149"/>
      <c r="GD24" s="149"/>
      <c r="GE24" s="149"/>
      <c r="GF24" s="149"/>
      <c r="GG24" s="149"/>
      <c r="GH24" s="149"/>
      <c r="GI24" s="149"/>
      <c r="GJ24" s="149"/>
      <c r="GK24" s="222"/>
      <c r="GL24" s="150" t="str">
        <f>IF(OR('Set UP'!$C10=0,'Set UP'!$D10=0,'Set UP'!$E10=0),"",(FL$19*FL24)+(FM$19*FM24)+(FN$19*FN24)+(FO$19*FO24)+(FP$19*FP24)+(FQ$19*FQ24)+(FR$19*FR24)+(FS$19*FS24)+(FT$19*FT24)+(FU$19*FU24)+(FV$19*FV24)+(FW$19*FW24)+(FX$19*FX24)+(FY$19*FY24)+(FZ$19*FZ24)+(GA$19*GA24)+(GB$19*GB24)+(GC$19*GC24)+(GD$19*GD24)+(GE$19*GE24)+(GF$19*GF24)+(GG$19*GG24)+(GH$19*GH24)+(GI$19*GI24)+(GJ$19*GJ24))</f>
        <v/>
      </c>
      <c r="GM24" s="65"/>
      <c r="GN24" s="65"/>
      <c r="GO24" s="65"/>
      <c r="GP24" s="65"/>
      <c r="GQ24" s="149"/>
      <c r="GR24" s="149"/>
      <c r="GS24" s="149"/>
      <c r="GT24" s="149"/>
      <c r="GU24" s="149"/>
      <c r="GV24" s="149"/>
      <c r="GW24" s="149"/>
      <c r="GX24" s="149"/>
      <c r="GY24" s="149"/>
      <c r="GZ24" s="149"/>
      <c r="HA24" s="149"/>
      <c r="HB24" s="149"/>
      <c r="HC24" s="149"/>
      <c r="HD24" s="149"/>
      <c r="HE24" s="149"/>
      <c r="HF24" s="149"/>
      <c r="HG24" s="149"/>
      <c r="HH24" s="149"/>
      <c r="HI24" s="149"/>
      <c r="HJ24" s="149"/>
      <c r="HK24" s="149"/>
      <c r="HL24" s="222"/>
      <c r="HM24" s="150" t="str">
        <f>IF(OR('Set UP'!$C10=0,'Set UP'!$D10=0,'Set UP'!$E10=0),"",(GM$19*GM24)+(GN$19*GN24)+(GO$19*GO24)+(GP$19*GP24)+(GQ$19*GQ24)+(GR$19*GR24)+(GS$19*GS24)+(GT$19*GT24)+(GU$19*GU24)+(GV$19*GV24)+(GW$19*GW24)+(GX$19*GX24)+(GY$19*GY24)+(GZ$19*GZ24)+(HA$19*HA24)+(HB$19*HB24)+(HC$19*HC24)+(HD$19*HD24)+(HE$19*HE24)+(HF$19*HF24)+(HG$19*HG24)+(HH$19*HH24)+(HI$19*HI24)+(HJ$19*HJ24)+(HK$19*HK24))</f>
        <v/>
      </c>
      <c r="HN24" s="65"/>
      <c r="HO24" s="65"/>
      <c r="HP24" s="65"/>
      <c r="HQ24" s="65"/>
      <c r="HR24" s="149"/>
      <c r="HS24" s="149"/>
      <c r="HT24" s="149"/>
      <c r="HU24" s="149"/>
      <c r="HV24" s="149"/>
      <c r="HW24" s="149"/>
      <c r="HX24" s="149"/>
      <c r="HY24" s="149"/>
      <c r="HZ24" s="149"/>
      <c r="IA24" s="149"/>
      <c r="IB24" s="149"/>
      <c r="IC24" s="149"/>
      <c r="ID24" s="149"/>
      <c r="IE24" s="149"/>
      <c r="IF24" s="149"/>
      <c r="IG24" s="149"/>
      <c r="IH24" s="149"/>
      <c r="II24" s="149"/>
      <c r="IJ24" s="149"/>
      <c r="IK24" s="149"/>
      <c r="IL24" s="149"/>
      <c r="IM24" s="222"/>
      <c r="IN24" s="150" t="str">
        <f>IF(OR('Set UP'!$C10=0,'Set UP'!$D10=0,'Set UP'!$E10=0),"",(HN$19*HN24)+(HO$19*HO24)+(HP$19*HP24)+(HQ$19*HQ24)+(HR$19*HR24)+(HS$19*HS24)+(HT$19*HT24)+(HU$19*HU24)+(HV$19*HV24)+(HW$19*HW24)+(HX$19*HX24)+(HY$19*HY24)+(HZ$19*HZ24)+(IA$19*IA24)+(IB$19*IB24)+(IC$19*IC24)+(ID$19*ID24)+(IE$19*IE24)+(IF$19*IF24)+(IG$19*IG24)+(IH$19*IH24)+(II$19*II24)+(IJ$19*IJ24)+(IK$19*IK24)+(IL$19*IL24))</f>
        <v/>
      </c>
      <c r="IO24" s="65"/>
      <c r="IP24" s="65"/>
      <c r="IQ24" s="65"/>
      <c r="IR24" s="65"/>
      <c r="IS24" s="149"/>
      <c r="IT24" s="149"/>
      <c r="IU24" s="149"/>
      <c r="IV24" s="149"/>
      <c r="IW24" s="149"/>
      <c r="IX24" s="149"/>
      <c r="IY24" s="149"/>
      <c r="IZ24" s="149"/>
      <c r="JA24" s="149"/>
      <c r="JB24" s="149"/>
      <c r="JC24" s="149"/>
      <c r="JD24" s="149"/>
      <c r="JE24" s="149"/>
      <c r="JF24" s="149"/>
      <c r="JG24" s="149"/>
      <c r="JH24" s="149"/>
      <c r="JI24" s="149"/>
      <c r="JJ24" s="149"/>
      <c r="JK24" s="149"/>
      <c r="JL24" s="149"/>
      <c r="JM24" s="149"/>
      <c r="JN24" s="222"/>
      <c r="JO24" s="150" t="str">
        <f>IF(OR('Set UP'!$C10=0,'Set UP'!$D10=0,'Set UP'!$E10=0),"",(IO$19*IO24)+(IP$19*IP24)+(IQ$19*IQ24)+(IR$19*IR24)+(IS$19*IS24)+(IT$19*IT24)+(IU$19*IU24)+(IV$19*IV24)+(IW$19*IW24)+(IX$19*IX24)+(IY$19*IY24)+(IZ$19*IZ24)+(JA$19*JA24)+(JB$19*JB24)+(JC$19*JC24)+(JD$19*JD24)+(JE$19*JE24)+(JF$19*JF24)+(JG$19*JG24)+(JH$19*JH24)+(JI$19*JI24)+(JJ$19*JJ24)+(JK$19*JK24)+(JL$19*JL24)+(JM$19*JM24))</f>
        <v/>
      </c>
      <c r="JP24" s="151" t="str">
        <f>IF(OR('Set UP'!$C10=0,'Set UP'!$D10=0,'Set UP'!$E10=0),"",(AF24+BG24+CH24+DI24+EJ24+FK24+GL24+HM24+IN24+JO24))</f>
        <v/>
      </c>
      <c r="JQ24" s="152" t="str">
        <f>IF(OR('Set UP'!$C10=0,'Set UP'!$D10=0,'Set UP'!$E10=0),"",RANK(JP24,$JP$21:$JP$68,0))</f>
        <v/>
      </c>
      <c r="JR24" s="151" t="str">
        <f>IF(OR('Set UP'!K10&lt;&gt;1,'Set UP'!C10=0,'Set UP'!D10=0,'Set UP'!E10=0,'Set UP'!F10=0),"",$JP24)</f>
        <v/>
      </c>
      <c r="JS24" s="151" t="str">
        <f>IF(OR('Set UP'!K10&lt;&gt;1,'Set UP'!C10=0,'Set UP'!D10=0,'Set UP'!E10=0,'Set UP'!F10=0),"",RANK(JR24,$JR$21:$JR$68,0))</f>
        <v/>
      </c>
      <c r="JT24" s="153" t="str">
        <f>IF(OR('Set UP'!K10&lt;&gt;2,'Set UP'!C10=0,'Set UP'!D10=0,'Set UP'!E10=0,'Set UP'!F10=0),"",$JP24)</f>
        <v/>
      </c>
      <c r="JU24" s="151" t="str">
        <f>IF(OR('Set UP'!K10&lt;&gt;2,'Set UP'!C10=0,'Set UP'!D10=0,'Set UP'!E10=0,'Set UP'!F10=0),"",RANK(JT24,$JT$21:$JT$68,0))</f>
        <v/>
      </c>
      <c r="JV24" s="151" t="str">
        <f>IF(OR(LEFT('Set UP'!F10,1)&lt;&gt;"F",'Set UP'!C10=0,'Set UP'!D10=0,'Set UP'!E10=0),"",$JP24)</f>
        <v/>
      </c>
      <c r="JW24" s="151" t="str">
        <f>IF(OR(LEFT('Set UP'!F10,1)&lt;&gt;"F",'Set UP'!C10=0,'Set UP'!D10=0,'Set UP'!E10=0),"",RANK(JV24,$JV$21:$JV$68,0))</f>
        <v/>
      </c>
      <c r="JX24" s="151" t="str">
        <f>IF(OR('Set UP'!F10&lt;&gt;"NS",'Set UP'!C10=0,'Set UP'!D10=0,'Set UP'!E10=0),"",$JP24)</f>
        <v/>
      </c>
      <c r="JY24" s="154" t="str">
        <f>IF(OR('Set UP'!F10&lt;&gt;"NS",'Set UP'!C10=0,'Set UP'!D10=0,'Set UP'!E10=0),"",RANK(JX24,$JX$21:$JX$68,0))</f>
        <v/>
      </c>
      <c r="JZ24" s="154" t="str">
        <f>IF(OR('Set UP'!$C10=0,'Set UP'!$D10=0,'Set UP'!$E10=0,JP24=0),"",JP24/MAX(JP$21:JP$68)*1000)</f>
        <v/>
      </c>
      <c r="KC24" s="316">
        <f t="array" ref="KC24">MAX(IF(Clubs='Set UP'!D10,'Wet Incident'!JU$21:JU$68))</f>
        <v>0</v>
      </c>
      <c r="KD24" s="316" t="str">
        <f t="shared" si="5"/>
        <v/>
      </c>
    </row>
    <row r="25" spans="2:290" x14ac:dyDescent="0.2">
      <c r="B25" s="139">
        <v>5</v>
      </c>
      <c r="C25" s="148" t="str">
        <f>IF(OR('Set UP'!$C11=0,'Set UP'!$D11=0,'Set UP'!$E11=0,'Set UP'!F11=0),"  --",'Set UP'!C11)</f>
        <v xml:space="preserve">  --</v>
      </c>
      <c r="D25" s="148" t="str">
        <f>IF(OR('Set UP'!$C11=0,'Set UP'!$D11=0,'Set UP'!$E11=0,'Set UP'!F11=0),"  --",'Set UP'!D11&amp;" "&amp;'Set UP'!E11)</f>
        <v xml:space="preserve">  --</v>
      </c>
      <c r="E25" s="148" t="str">
        <f>IF(OR('Set UP'!$C11=0,'Set UP'!$D11=0,'Set UP'!$E11=0,'Set UP'!F11=0),"  --",'Set UP'!F11)</f>
        <v xml:space="preserve">  --</v>
      </c>
      <c r="F25" s="65"/>
      <c r="G25" s="65"/>
      <c r="H25" s="65"/>
      <c r="I25" s="65"/>
      <c r="J25" s="149"/>
      <c r="K25" s="149"/>
      <c r="L25" s="149"/>
      <c r="M25" s="149"/>
      <c r="N25" s="149"/>
      <c r="O25" s="149"/>
      <c r="P25" s="149"/>
      <c r="Q25" s="149"/>
      <c r="R25" s="149"/>
      <c r="S25" s="149"/>
      <c r="T25" s="149"/>
      <c r="U25" s="149"/>
      <c r="V25" s="149"/>
      <c r="W25" s="149"/>
      <c r="X25" s="149"/>
      <c r="Y25" s="149"/>
      <c r="Z25" s="149"/>
      <c r="AA25" s="149"/>
      <c r="AB25" s="149"/>
      <c r="AC25" s="149"/>
      <c r="AD25" s="149"/>
      <c r="AE25" s="222"/>
      <c r="AF25" s="150" t="str">
        <f>IF(OR('Set UP'!$C11=0,'Set UP'!$D11=0,'Set UP'!$E11=0),"",(F$19*F25)+(G$19*G25)+(H$19*H25)+(I$19*I25)+(J$19*J25)+(K$19*K25)+(L$19*L25)+(M$19*M25)+(N$19*N25)+(O$19*O25)+(P$19*P25)+(Q$19*Q25)+(R$19*R25)+(S$19*S25)+(T$19*T25)+(U$19*U25)+(V$19*V25)+(W$19*W25)+(X$19*X25)+(Y$19*Y25)+(Z$19*Z25)+(AA$19*AA25)+(AB$19*AB25)+(AC$19*AC25)+(AD$19*AD25))</f>
        <v/>
      </c>
      <c r="AG25" s="65"/>
      <c r="AH25" s="65"/>
      <c r="AI25" s="65"/>
      <c r="AJ25" s="65"/>
      <c r="AK25" s="65"/>
      <c r="AL25" s="65"/>
      <c r="AM25" s="149"/>
      <c r="AN25" s="149"/>
      <c r="AO25" s="149"/>
      <c r="AP25" s="149"/>
      <c r="AQ25" s="149"/>
      <c r="AR25" s="149"/>
      <c r="AS25" s="149"/>
      <c r="AT25" s="149"/>
      <c r="AU25" s="149"/>
      <c r="AV25" s="149"/>
      <c r="AW25" s="149"/>
      <c r="AX25" s="149"/>
      <c r="AY25" s="149"/>
      <c r="AZ25" s="149"/>
      <c r="BA25" s="149"/>
      <c r="BB25" s="149"/>
      <c r="BC25" s="149"/>
      <c r="BD25" s="149"/>
      <c r="BE25" s="149"/>
      <c r="BF25" s="222"/>
      <c r="BG25" s="150" t="str">
        <f>IF(OR('Set UP'!$C11=0,'Set UP'!$D11=0,'Set UP'!$E11=0),"",(AG$19*AG25)+(AH$19*AH25)+(AI$19*AI25)+(AJ$19*AJ25)+(AK$19*AK25)+(AL$19*AL25)+(AM$19*AM25)+(AN$19*AN25)+(AO$19*AO25)+(AP$19*AP25)+(AQ$19*AQ25)+(AR$19*AR25)+(AS$19*AS25)+(AT$19*AT25)+(AU$19*AU25)+(AV$19*AV25)+(AW$19*AW25)+(AX$19*AX25)+(AY$19*AY25)+(AZ$19*AZ25)+(BA$19*BA25)+(BB$19*BB25)+(BC$19*BC25)+(BD$19*BD25)+(BE$19*BE25))</f>
        <v/>
      </c>
      <c r="BH25" s="65"/>
      <c r="BI25" s="65"/>
      <c r="BJ25" s="65"/>
      <c r="BK25" s="65"/>
      <c r="BL25" s="65"/>
      <c r="BM25" s="65"/>
      <c r="BN25" s="149"/>
      <c r="BO25" s="149"/>
      <c r="BP25" s="149"/>
      <c r="BQ25" s="149"/>
      <c r="BR25" s="149"/>
      <c r="BS25" s="149"/>
      <c r="BT25" s="149"/>
      <c r="BU25" s="149"/>
      <c r="BV25" s="149"/>
      <c r="BW25" s="149"/>
      <c r="BX25" s="149"/>
      <c r="BY25" s="149"/>
      <c r="BZ25" s="149"/>
      <c r="CA25" s="149"/>
      <c r="CB25" s="149"/>
      <c r="CC25" s="149"/>
      <c r="CD25" s="149"/>
      <c r="CE25" s="149"/>
      <c r="CF25" s="149"/>
      <c r="CG25" s="222"/>
      <c r="CH25" s="150" t="str">
        <f>IF(OR('Set UP'!$C11=0,'Set UP'!$D11=0,'Set UP'!$E11=0),"",(BH$19*BH25)+(BI$19*BI25)+(BJ$19*BJ25)+(BK$19*BK25)+(BL$19*BL25)+(BM$19*BM25)+(BN$19*BN25)+(BO$19*BO25)+(BP$19*BP25)+(BQ$19*BQ25)+(BR$19*BR25)+(BS$19*BS25)+(BT$19*BT25)+(BU$19*BU25)+(BV$19*BV25)+(BW$19*BW25)+(BX$19*BX25)+(BY$19*BY25)+(BZ$19*BZ25)+(CA$19*CA25)+(CB$19*CB25)+(CC$19*CC25)+(CD$19*CD25)+(CE$19*CE25)+(CF$19*CF25))</f>
        <v/>
      </c>
      <c r="CI25" s="65"/>
      <c r="CJ25" s="65"/>
      <c r="CK25" s="65"/>
      <c r="CL25" s="65"/>
      <c r="CM25" s="65"/>
      <c r="CN25" s="149"/>
      <c r="CO25" s="149"/>
      <c r="CP25" s="149"/>
      <c r="CQ25" s="149"/>
      <c r="CR25" s="149"/>
      <c r="CS25" s="149"/>
      <c r="CT25" s="149"/>
      <c r="CU25" s="149"/>
      <c r="CV25" s="149"/>
      <c r="CW25" s="149"/>
      <c r="CX25" s="149"/>
      <c r="CY25" s="149"/>
      <c r="CZ25" s="149"/>
      <c r="DA25" s="149"/>
      <c r="DB25" s="149"/>
      <c r="DC25" s="149"/>
      <c r="DD25" s="149"/>
      <c r="DE25" s="149"/>
      <c r="DF25" s="149"/>
      <c r="DG25" s="149"/>
      <c r="DH25" s="222"/>
      <c r="DI25" s="150" t="str">
        <f>IF(OR('Set UP'!$C11=0,'Set UP'!$D11=0,'Set UP'!$E11=0),"",(CI$19*CI25)+(CJ$19*CJ25)+(CK$19*CK25)+(CL$19*CL25)+(CM$19*CM25)+(CN$19*CN25)+(CO$19*CO25)+(CP$19*CP25)+(CQ$19*CQ25)+(CR$19*CR25)+(CS$19*CS25)+(CT$19*CT25)+(CU$19*CU25)+(CV$19*CV25)+(CW$19*CW25)+(CX$19*CX25)+(CY$19*CY25)+(CZ$19*CZ25)+(DA$19*DA25)+(DB$19*DB25)+(DC$19*DC25)+(DD$19*DD25)+(DE$19*DE25)+(DF$19*DF25)+(DG$19*DG25))</f>
        <v/>
      </c>
      <c r="DJ25" s="65"/>
      <c r="DK25" s="65"/>
      <c r="DL25" s="65"/>
      <c r="DM25" s="149"/>
      <c r="DN25" s="149"/>
      <c r="DO25" s="149"/>
      <c r="DP25" s="149"/>
      <c r="DQ25" s="149"/>
      <c r="DR25" s="149"/>
      <c r="DS25" s="149"/>
      <c r="DT25" s="149"/>
      <c r="DU25" s="149"/>
      <c r="DV25" s="149"/>
      <c r="DW25" s="149"/>
      <c r="DX25" s="149"/>
      <c r="DY25" s="149"/>
      <c r="DZ25" s="149"/>
      <c r="EA25" s="149"/>
      <c r="EB25" s="149"/>
      <c r="EC25" s="149"/>
      <c r="ED25" s="149"/>
      <c r="EE25" s="149"/>
      <c r="EF25" s="149"/>
      <c r="EG25" s="149"/>
      <c r="EH25" s="149"/>
      <c r="EI25" s="222"/>
      <c r="EJ25" s="150" t="str">
        <f>IF(OR('Set UP'!$C11=0,'Set UP'!$D11=0,'Set UP'!$E11=0),"",(DJ$19*DJ25)+(DK$19*DK25)+(DL$19*DL25)+(DM$19*DM25)+(DN$19*DN25)+(DO$19*DO25)+(DP$19*DP25)+(DQ$19*DQ25)+(DR$19*DR25)+(DS$19*DS25)+(DT$19*DT25)+(DU$19*DU25)+(DV$19*DV25)+(DW$19*DW25)+(DX$19*DX25)+(DY$19*DY25)+(DZ$19*DZ25)+(EA$19*EA25)+(EB$19*EB25)+(EC$19*EC25)+(ED$19*ED25)+(EE$19*EE25)+(EF$19*EF25)+(EG$19*EG25)+(EH$19*EH25))</f>
        <v/>
      </c>
      <c r="EK25" s="65"/>
      <c r="EL25" s="65"/>
      <c r="EM25" s="65"/>
      <c r="EN25" s="65"/>
      <c r="EO25" s="149"/>
      <c r="EP25" s="149"/>
      <c r="EQ25" s="149"/>
      <c r="ER25" s="149"/>
      <c r="ES25" s="149"/>
      <c r="ET25" s="149"/>
      <c r="EU25" s="149"/>
      <c r="EV25" s="149"/>
      <c r="EW25" s="149"/>
      <c r="EX25" s="149"/>
      <c r="EY25" s="149"/>
      <c r="EZ25" s="149"/>
      <c r="FA25" s="149"/>
      <c r="FB25" s="149"/>
      <c r="FC25" s="149"/>
      <c r="FD25" s="149"/>
      <c r="FE25" s="149"/>
      <c r="FF25" s="149"/>
      <c r="FG25" s="149"/>
      <c r="FH25" s="149"/>
      <c r="FI25" s="149"/>
      <c r="FJ25" s="222"/>
      <c r="FK25" s="150" t="str">
        <f>IF(OR('Set UP'!$C11=0,'Set UP'!$D11=0,'Set UP'!$E11=0),"",(EK$19*EK25)+(EL$19*EL25)+(EM$19*EM25)+(EN$19*EN25)+(EO$19*EO25)+(EP$19*EP25)+(EQ$19*EQ25)+(ER$19*ER25)+(ES$19*ES25)+(ET$19*ET25)+(EU$19*EU25)+(EV$19*EV25)+(EW$19*EW25)+(EX$19*EX25)+(EY$19*EY25)+(EZ$19*EZ25)+(FA$19*FA25)+(FB$19*FB25)+(FC$19*FC25)+(FD$19*FD25)+(FE$19*FE25)+(FF$19*FF25)+(FG$19*FG25)+(FH$19*FH25)+(FI$19*FI25))</f>
        <v/>
      </c>
      <c r="FL25" s="65"/>
      <c r="FM25" s="65"/>
      <c r="FN25" s="65"/>
      <c r="FO25" s="65"/>
      <c r="FP25" s="149"/>
      <c r="FQ25" s="149"/>
      <c r="FR25" s="149"/>
      <c r="FS25" s="149"/>
      <c r="FT25" s="149"/>
      <c r="FU25" s="149"/>
      <c r="FV25" s="149"/>
      <c r="FW25" s="149"/>
      <c r="FX25" s="149"/>
      <c r="FY25" s="149"/>
      <c r="FZ25" s="149"/>
      <c r="GA25" s="149"/>
      <c r="GB25" s="149"/>
      <c r="GC25" s="149"/>
      <c r="GD25" s="149"/>
      <c r="GE25" s="149"/>
      <c r="GF25" s="149"/>
      <c r="GG25" s="149"/>
      <c r="GH25" s="149"/>
      <c r="GI25" s="149"/>
      <c r="GJ25" s="149"/>
      <c r="GK25" s="222"/>
      <c r="GL25" s="150" t="str">
        <f>IF(OR('Set UP'!$C11=0,'Set UP'!$D11=0,'Set UP'!$E11=0),"",(FL$19*FL25)+(FM$19*FM25)+(FN$19*FN25)+(FO$19*FO25)+(FP$19*FP25)+(FQ$19*FQ25)+(FR$19*FR25)+(FS$19*FS25)+(FT$19*FT25)+(FU$19*FU25)+(FV$19*FV25)+(FW$19*FW25)+(FX$19*FX25)+(FY$19*FY25)+(FZ$19*FZ25)+(GA$19*GA25)+(GB$19*GB25)+(GC$19*GC25)+(GD$19*GD25)+(GE$19*GE25)+(GF$19*GF25)+(GG$19*GG25)+(GH$19*GH25)+(GI$19*GI25)+(GJ$19*GJ25))</f>
        <v/>
      </c>
      <c r="GM25" s="65"/>
      <c r="GN25" s="65"/>
      <c r="GO25" s="65"/>
      <c r="GP25" s="65"/>
      <c r="GQ25" s="149"/>
      <c r="GR25" s="149"/>
      <c r="GS25" s="149"/>
      <c r="GT25" s="149"/>
      <c r="GU25" s="149"/>
      <c r="GV25" s="149"/>
      <c r="GW25" s="149"/>
      <c r="GX25" s="149"/>
      <c r="GY25" s="149"/>
      <c r="GZ25" s="149"/>
      <c r="HA25" s="149"/>
      <c r="HB25" s="149"/>
      <c r="HC25" s="149"/>
      <c r="HD25" s="149"/>
      <c r="HE25" s="149"/>
      <c r="HF25" s="149"/>
      <c r="HG25" s="149"/>
      <c r="HH25" s="149"/>
      <c r="HI25" s="149"/>
      <c r="HJ25" s="149"/>
      <c r="HK25" s="149"/>
      <c r="HL25" s="222"/>
      <c r="HM25" s="150" t="str">
        <f>IF(OR('Set UP'!$C11=0,'Set UP'!$D11=0,'Set UP'!$E11=0),"",(GM$19*GM25)+(GN$19*GN25)+(GO$19*GO25)+(GP$19*GP25)+(GQ$19*GQ25)+(GR$19*GR25)+(GS$19*GS25)+(GT$19*GT25)+(GU$19*GU25)+(GV$19*GV25)+(GW$19*GW25)+(GX$19*GX25)+(GY$19*GY25)+(GZ$19*GZ25)+(HA$19*HA25)+(HB$19*HB25)+(HC$19*HC25)+(HD$19*HD25)+(HE$19*HE25)+(HF$19*HF25)+(HG$19*HG25)+(HH$19*HH25)+(HI$19*HI25)+(HJ$19*HJ25)+(HK$19*HK25))</f>
        <v/>
      </c>
      <c r="HN25" s="65"/>
      <c r="HO25" s="65"/>
      <c r="HP25" s="65"/>
      <c r="HQ25" s="65"/>
      <c r="HR25" s="149"/>
      <c r="HS25" s="149"/>
      <c r="HT25" s="149"/>
      <c r="HU25" s="149"/>
      <c r="HV25" s="149"/>
      <c r="HW25" s="149"/>
      <c r="HX25" s="149"/>
      <c r="HY25" s="149"/>
      <c r="HZ25" s="149"/>
      <c r="IA25" s="149"/>
      <c r="IB25" s="149"/>
      <c r="IC25" s="149"/>
      <c r="ID25" s="149"/>
      <c r="IE25" s="149"/>
      <c r="IF25" s="149"/>
      <c r="IG25" s="149"/>
      <c r="IH25" s="149"/>
      <c r="II25" s="149"/>
      <c r="IJ25" s="149"/>
      <c r="IK25" s="149"/>
      <c r="IL25" s="149"/>
      <c r="IM25" s="222"/>
      <c r="IN25" s="150" t="str">
        <f>IF(OR('Set UP'!$C11=0,'Set UP'!$D11=0,'Set UP'!$E11=0),"",(HN$19*HN25)+(HO$19*HO25)+(HP$19*HP25)+(HQ$19*HQ25)+(HR$19*HR25)+(HS$19*HS25)+(HT$19*HT25)+(HU$19*HU25)+(HV$19*HV25)+(HW$19*HW25)+(HX$19*HX25)+(HY$19*HY25)+(HZ$19*HZ25)+(IA$19*IA25)+(IB$19*IB25)+(IC$19*IC25)+(ID$19*ID25)+(IE$19*IE25)+(IF$19*IF25)+(IG$19*IG25)+(IH$19*IH25)+(II$19*II25)+(IJ$19*IJ25)+(IK$19*IK25)+(IL$19*IL25))</f>
        <v/>
      </c>
      <c r="IO25" s="65"/>
      <c r="IP25" s="65"/>
      <c r="IQ25" s="65"/>
      <c r="IR25" s="65"/>
      <c r="IS25" s="149"/>
      <c r="IT25" s="149"/>
      <c r="IU25" s="149"/>
      <c r="IV25" s="149"/>
      <c r="IW25" s="149"/>
      <c r="IX25" s="149"/>
      <c r="IY25" s="149"/>
      <c r="IZ25" s="149"/>
      <c r="JA25" s="149"/>
      <c r="JB25" s="149"/>
      <c r="JC25" s="149"/>
      <c r="JD25" s="149"/>
      <c r="JE25" s="149"/>
      <c r="JF25" s="149"/>
      <c r="JG25" s="149"/>
      <c r="JH25" s="149"/>
      <c r="JI25" s="149"/>
      <c r="JJ25" s="149"/>
      <c r="JK25" s="149"/>
      <c r="JL25" s="149"/>
      <c r="JM25" s="149"/>
      <c r="JN25" s="222"/>
      <c r="JO25" s="150" t="str">
        <f>IF(OR('Set UP'!$C11=0,'Set UP'!$D11=0,'Set UP'!$E11=0),"",(IO$19*IO25)+(IP$19*IP25)+(IQ$19*IQ25)+(IR$19*IR25)+(IS$19*IS25)+(IT$19*IT25)+(IU$19*IU25)+(IV$19*IV25)+(IW$19*IW25)+(IX$19*IX25)+(IY$19*IY25)+(IZ$19*IZ25)+(JA$19*JA25)+(JB$19*JB25)+(JC$19*JC25)+(JD$19*JD25)+(JE$19*JE25)+(JF$19*JF25)+(JG$19*JG25)+(JH$19*JH25)+(JI$19*JI25)+(JJ$19*JJ25)+(JK$19*JK25)+(JL$19*JL25)+(JM$19*JM25))</f>
        <v/>
      </c>
      <c r="JP25" s="151" t="str">
        <f>IF(OR('Set UP'!$C11=0,'Set UP'!$D11=0,'Set UP'!$E11=0),"",(AF25+BG25+CH25+DI25+EJ25+FK25+GL25+HM25+IN25+JO25))</f>
        <v/>
      </c>
      <c r="JQ25" s="152" t="str">
        <f>IF(OR('Set UP'!$C11=0,'Set UP'!$D11=0,'Set UP'!$E11=0),"",RANK(JP25,$JP$21:$JP$68,0))</f>
        <v/>
      </c>
      <c r="JR25" s="151" t="str">
        <f>IF(OR('Set UP'!K11&lt;&gt;1,'Set UP'!C11=0,'Set UP'!D11=0,'Set UP'!E11=0,'Set UP'!F11=0),"",$JP25)</f>
        <v/>
      </c>
      <c r="JS25" s="151" t="str">
        <f>IF(OR('Set UP'!K11&lt;&gt;1,'Set UP'!C11=0,'Set UP'!D11=0,'Set UP'!E11=0,'Set UP'!F11=0),"",RANK(JR25,$JR$21:$JR$68,0))</f>
        <v/>
      </c>
      <c r="JT25" s="153" t="str">
        <f>IF(OR('Set UP'!K11&lt;&gt;2,'Set UP'!C11=0,'Set UP'!D11=0,'Set UP'!E11=0,'Set UP'!F11=0),"",$JP25)</f>
        <v/>
      </c>
      <c r="JU25" s="151" t="str">
        <f>IF(OR('Set UP'!K11&lt;&gt;2,'Set UP'!C11=0,'Set UP'!D11=0,'Set UP'!E11=0,'Set UP'!F11=0),"",RANK(JT25,$JT$21:$JT$68,0))</f>
        <v/>
      </c>
      <c r="JV25" s="151" t="str">
        <f>IF(OR(LEFT('Set UP'!F11,1)&lt;&gt;"F",'Set UP'!C11=0,'Set UP'!D11=0,'Set UP'!E11=0),"",$JP25)</f>
        <v/>
      </c>
      <c r="JW25" s="151" t="str">
        <f>IF(OR(LEFT('Set UP'!F11,1)&lt;&gt;"F",'Set UP'!C11=0,'Set UP'!D11=0,'Set UP'!E11=0),"",RANK(JV25,$JV$21:$JV$68,0))</f>
        <v/>
      </c>
      <c r="JX25" s="151" t="str">
        <f>IF(OR('Set UP'!F11&lt;&gt;"NS",'Set UP'!C11=0,'Set UP'!D11=0,'Set UP'!E11=0),"",$JP25)</f>
        <v/>
      </c>
      <c r="JY25" s="154" t="str">
        <f>IF(OR('Set UP'!F11&lt;&gt;"NS",'Set UP'!C11=0,'Set UP'!D11=0,'Set UP'!E11=0),"",RANK(JX25,$JX$21:$JX$68,0))</f>
        <v/>
      </c>
      <c r="JZ25" s="154" t="str">
        <f>IF(OR('Set UP'!$C11=0,'Set UP'!$D11=0,'Set UP'!$E11=0,JP25=0),"",JP25/MAX(JP$21:JP$68)*1000)</f>
        <v/>
      </c>
      <c r="KC25" s="316">
        <f t="array" ref="KC25">MAX(IF(Clubs='Set UP'!D11,'Wet Incident'!JU$21:JU$68))</f>
        <v>0</v>
      </c>
      <c r="KD25" s="316" t="str">
        <f t="shared" si="5"/>
        <v/>
      </c>
    </row>
    <row r="26" spans="2:290" x14ac:dyDescent="0.2">
      <c r="B26" s="139">
        <v>6</v>
      </c>
      <c r="C26" s="148" t="str">
        <f>IF(OR('Set UP'!$C12=0,'Set UP'!$D12=0,'Set UP'!$E12=0,'Set UP'!F12=0),"  --",'Set UP'!C12)</f>
        <v xml:space="preserve">  --</v>
      </c>
      <c r="D26" s="148" t="str">
        <f>IF(OR('Set UP'!$C12=0,'Set UP'!$D12=0,'Set UP'!$E12=0,'Set UP'!F12=0),"  --",'Set UP'!D12&amp;" "&amp;'Set UP'!E12)</f>
        <v xml:space="preserve">  --</v>
      </c>
      <c r="E26" s="148" t="str">
        <f>IF(OR('Set UP'!$C12=0,'Set UP'!$D12=0,'Set UP'!$E12=0,'Set UP'!F12=0),"  --",'Set UP'!F12)</f>
        <v xml:space="preserve">  --</v>
      </c>
      <c r="F26" s="65"/>
      <c r="G26" s="65"/>
      <c r="H26" s="65"/>
      <c r="I26" s="65"/>
      <c r="J26" s="149"/>
      <c r="K26" s="149"/>
      <c r="L26" s="149"/>
      <c r="M26" s="149"/>
      <c r="N26" s="149"/>
      <c r="O26" s="149"/>
      <c r="P26" s="149"/>
      <c r="Q26" s="149"/>
      <c r="R26" s="149"/>
      <c r="S26" s="149"/>
      <c r="T26" s="149"/>
      <c r="U26" s="149"/>
      <c r="V26" s="149"/>
      <c r="W26" s="149"/>
      <c r="X26" s="149"/>
      <c r="Y26" s="149"/>
      <c r="Z26" s="149"/>
      <c r="AA26" s="149"/>
      <c r="AB26" s="149"/>
      <c r="AC26" s="149"/>
      <c r="AD26" s="149"/>
      <c r="AE26" s="222"/>
      <c r="AF26" s="150" t="str">
        <f>IF(OR('Set UP'!$C12=0,'Set UP'!$D12=0,'Set UP'!$E12=0),"",(F$19*F26)+(G$19*G26)+(H$19*H26)+(I$19*I26)+(J$19*J26)+(K$19*K26)+(L$19*L26)+(M$19*M26)+(N$19*N26)+(O$19*O26)+(P$19*P26)+(Q$19*Q26)+(R$19*R26)+(S$19*S26)+(T$19*T26)+(U$19*U26)+(V$19*V26)+(W$19*W26)+(X$19*X26)+(Y$19*Y26)+(Z$19*Z26)+(AA$19*AA26)+(AB$19*AB26)+(AC$19*AC26)+(AD$19*AD26))</f>
        <v/>
      </c>
      <c r="AG26" s="65"/>
      <c r="AH26" s="65"/>
      <c r="AI26" s="65"/>
      <c r="AJ26" s="65"/>
      <c r="AK26" s="65"/>
      <c r="AL26" s="65"/>
      <c r="AM26" s="149"/>
      <c r="AN26" s="149"/>
      <c r="AO26" s="149"/>
      <c r="AP26" s="149"/>
      <c r="AQ26" s="149"/>
      <c r="AR26" s="149"/>
      <c r="AS26" s="149"/>
      <c r="AT26" s="149"/>
      <c r="AU26" s="149"/>
      <c r="AV26" s="149"/>
      <c r="AW26" s="149"/>
      <c r="AX26" s="149"/>
      <c r="AY26" s="149"/>
      <c r="AZ26" s="149"/>
      <c r="BA26" s="149"/>
      <c r="BB26" s="149"/>
      <c r="BC26" s="149"/>
      <c r="BD26" s="149"/>
      <c r="BE26" s="149"/>
      <c r="BF26" s="222"/>
      <c r="BG26" s="150" t="str">
        <f>IF(OR('Set UP'!$C12=0,'Set UP'!$D12=0,'Set UP'!$E12=0),"",(AG$19*AG26)+(AH$19*AH26)+(AI$19*AI26)+(AJ$19*AJ26)+(AK$19*AK26)+(AL$19*AL26)+(AM$19*AM26)+(AN$19*AN26)+(AO$19*AO26)+(AP$19*AP26)+(AQ$19*AQ26)+(AR$19*AR26)+(AS$19*AS26)+(AT$19*AT26)+(AU$19*AU26)+(AV$19*AV26)+(AW$19*AW26)+(AX$19*AX26)+(AY$19*AY26)+(AZ$19*AZ26)+(BA$19*BA26)+(BB$19*BB26)+(BC$19*BC26)+(BD$19*BD26)+(BE$19*BE26))</f>
        <v/>
      </c>
      <c r="BH26" s="65"/>
      <c r="BI26" s="65"/>
      <c r="BJ26" s="65"/>
      <c r="BK26" s="65"/>
      <c r="BL26" s="65"/>
      <c r="BM26" s="65"/>
      <c r="BN26" s="149"/>
      <c r="BO26" s="149"/>
      <c r="BP26" s="149"/>
      <c r="BQ26" s="149"/>
      <c r="BR26" s="149"/>
      <c r="BS26" s="149"/>
      <c r="BT26" s="149"/>
      <c r="BU26" s="149"/>
      <c r="BV26" s="149"/>
      <c r="BW26" s="149"/>
      <c r="BX26" s="149"/>
      <c r="BY26" s="149"/>
      <c r="BZ26" s="149"/>
      <c r="CA26" s="149"/>
      <c r="CB26" s="149"/>
      <c r="CC26" s="149"/>
      <c r="CD26" s="149"/>
      <c r="CE26" s="149"/>
      <c r="CF26" s="149"/>
      <c r="CG26" s="222"/>
      <c r="CH26" s="150" t="str">
        <f>IF(OR('Set UP'!$C12=0,'Set UP'!$D12=0,'Set UP'!$E12=0),"",(BH$19*BH26)+(BI$19*BI26)+(BJ$19*BJ26)+(BK$19*BK26)+(BL$19*BL26)+(BM$19*BM26)+(BN$19*BN26)+(BO$19*BO26)+(BP$19*BP26)+(BQ$19*BQ26)+(BR$19*BR26)+(BS$19*BS26)+(BT$19*BT26)+(BU$19*BU26)+(BV$19*BV26)+(BW$19*BW26)+(BX$19*BX26)+(BY$19*BY26)+(BZ$19*BZ26)+(CA$19*CA26)+(CB$19*CB26)+(CC$19*CC26)+(CD$19*CD26)+(CE$19*CE26)+(CF$19*CF26))</f>
        <v/>
      </c>
      <c r="CI26" s="65"/>
      <c r="CJ26" s="65"/>
      <c r="CK26" s="65"/>
      <c r="CL26" s="65"/>
      <c r="CM26" s="65"/>
      <c r="CN26" s="149"/>
      <c r="CO26" s="149"/>
      <c r="CP26" s="149"/>
      <c r="CQ26" s="149"/>
      <c r="CR26" s="149"/>
      <c r="CS26" s="149"/>
      <c r="CT26" s="149"/>
      <c r="CU26" s="149"/>
      <c r="CV26" s="149"/>
      <c r="CW26" s="149"/>
      <c r="CX26" s="149"/>
      <c r="CY26" s="149"/>
      <c r="CZ26" s="149"/>
      <c r="DA26" s="149"/>
      <c r="DB26" s="149"/>
      <c r="DC26" s="149"/>
      <c r="DD26" s="149"/>
      <c r="DE26" s="149"/>
      <c r="DF26" s="149"/>
      <c r="DG26" s="149"/>
      <c r="DH26" s="222"/>
      <c r="DI26" s="150" t="str">
        <f>IF(OR('Set UP'!$C12=0,'Set UP'!$D12=0,'Set UP'!$E12=0),"",(CI$19*CI26)+(CJ$19*CJ26)+(CK$19*CK26)+(CL$19*CL26)+(CM$19*CM26)+(CN$19*CN26)+(CO$19*CO26)+(CP$19*CP26)+(CQ$19*CQ26)+(CR$19*CR26)+(CS$19*CS26)+(CT$19*CT26)+(CU$19*CU26)+(CV$19*CV26)+(CW$19*CW26)+(CX$19*CX26)+(CY$19*CY26)+(CZ$19*CZ26)+(DA$19*DA26)+(DB$19*DB26)+(DC$19*DC26)+(DD$19*DD26)+(DE$19*DE26)+(DF$19*DF26)+(DG$19*DG26))</f>
        <v/>
      </c>
      <c r="DJ26" s="65"/>
      <c r="DK26" s="65"/>
      <c r="DL26" s="65"/>
      <c r="DM26" s="149"/>
      <c r="DN26" s="149"/>
      <c r="DO26" s="149"/>
      <c r="DP26" s="149"/>
      <c r="DQ26" s="149"/>
      <c r="DR26" s="149"/>
      <c r="DS26" s="149"/>
      <c r="DT26" s="149"/>
      <c r="DU26" s="149"/>
      <c r="DV26" s="149"/>
      <c r="DW26" s="149"/>
      <c r="DX26" s="149"/>
      <c r="DY26" s="149"/>
      <c r="DZ26" s="149"/>
      <c r="EA26" s="149"/>
      <c r="EB26" s="149"/>
      <c r="EC26" s="149"/>
      <c r="ED26" s="149"/>
      <c r="EE26" s="149"/>
      <c r="EF26" s="149"/>
      <c r="EG26" s="149"/>
      <c r="EH26" s="149"/>
      <c r="EI26" s="222"/>
      <c r="EJ26" s="150" t="str">
        <f>IF(OR('Set UP'!$C12=0,'Set UP'!$D12=0,'Set UP'!$E12=0),"",(DJ$19*DJ26)+(DK$19*DK26)+(DL$19*DL26)+(DM$19*DM26)+(DN$19*DN26)+(DO$19*DO26)+(DP$19*DP26)+(DQ$19*DQ26)+(DR$19*DR26)+(DS$19*DS26)+(DT$19*DT26)+(DU$19*DU26)+(DV$19*DV26)+(DW$19*DW26)+(DX$19*DX26)+(DY$19*DY26)+(DZ$19*DZ26)+(EA$19*EA26)+(EB$19*EB26)+(EC$19*EC26)+(ED$19*ED26)+(EE$19*EE26)+(EF$19*EF26)+(EG$19*EG26)+(EH$19*EH26))</f>
        <v/>
      </c>
      <c r="EK26" s="65"/>
      <c r="EL26" s="65"/>
      <c r="EM26" s="65"/>
      <c r="EN26" s="65"/>
      <c r="EO26" s="149"/>
      <c r="EP26" s="149"/>
      <c r="EQ26" s="149"/>
      <c r="ER26" s="149"/>
      <c r="ES26" s="149"/>
      <c r="ET26" s="149"/>
      <c r="EU26" s="149"/>
      <c r="EV26" s="149"/>
      <c r="EW26" s="149"/>
      <c r="EX26" s="149"/>
      <c r="EY26" s="149"/>
      <c r="EZ26" s="149"/>
      <c r="FA26" s="149"/>
      <c r="FB26" s="149"/>
      <c r="FC26" s="149"/>
      <c r="FD26" s="149"/>
      <c r="FE26" s="149"/>
      <c r="FF26" s="149"/>
      <c r="FG26" s="149"/>
      <c r="FH26" s="149"/>
      <c r="FI26" s="149"/>
      <c r="FJ26" s="222"/>
      <c r="FK26" s="150" t="str">
        <f>IF(OR('Set UP'!$C12=0,'Set UP'!$D12=0,'Set UP'!$E12=0),"",(EK$19*EK26)+(EL$19*EL26)+(EM$19*EM26)+(EN$19*EN26)+(EO$19*EO26)+(EP$19*EP26)+(EQ$19*EQ26)+(ER$19*ER26)+(ES$19*ES26)+(ET$19*ET26)+(EU$19*EU26)+(EV$19*EV26)+(EW$19*EW26)+(EX$19*EX26)+(EY$19*EY26)+(EZ$19*EZ26)+(FA$19*FA26)+(FB$19*FB26)+(FC$19*FC26)+(FD$19*FD26)+(FE$19*FE26)+(FF$19*FF26)+(FG$19*FG26)+(FH$19*FH26)+(FI$19*FI26))</f>
        <v/>
      </c>
      <c r="FL26" s="65"/>
      <c r="FM26" s="65"/>
      <c r="FN26" s="65"/>
      <c r="FO26" s="65"/>
      <c r="FP26" s="149"/>
      <c r="FQ26" s="149"/>
      <c r="FR26" s="149"/>
      <c r="FS26" s="149"/>
      <c r="FT26" s="149"/>
      <c r="FU26" s="149"/>
      <c r="FV26" s="149"/>
      <c r="FW26" s="149"/>
      <c r="FX26" s="149"/>
      <c r="FY26" s="149"/>
      <c r="FZ26" s="149"/>
      <c r="GA26" s="149"/>
      <c r="GB26" s="149"/>
      <c r="GC26" s="149"/>
      <c r="GD26" s="149"/>
      <c r="GE26" s="149"/>
      <c r="GF26" s="149"/>
      <c r="GG26" s="149"/>
      <c r="GH26" s="149"/>
      <c r="GI26" s="149"/>
      <c r="GJ26" s="149"/>
      <c r="GK26" s="222"/>
      <c r="GL26" s="150" t="str">
        <f>IF(OR('Set UP'!$C12=0,'Set UP'!$D12=0,'Set UP'!$E12=0),"",(FL$19*FL26)+(FM$19*FM26)+(FN$19*FN26)+(FO$19*FO26)+(FP$19*FP26)+(FQ$19*FQ26)+(FR$19*FR26)+(FS$19*FS26)+(FT$19*FT26)+(FU$19*FU26)+(FV$19*FV26)+(FW$19*FW26)+(FX$19*FX26)+(FY$19*FY26)+(FZ$19*FZ26)+(GA$19*GA26)+(GB$19*GB26)+(GC$19*GC26)+(GD$19*GD26)+(GE$19*GE26)+(GF$19*GF26)+(GG$19*GG26)+(GH$19*GH26)+(GI$19*GI26)+(GJ$19*GJ26))</f>
        <v/>
      </c>
      <c r="GM26" s="65"/>
      <c r="GN26" s="65"/>
      <c r="GO26" s="65"/>
      <c r="GP26" s="65"/>
      <c r="GQ26" s="149"/>
      <c r="GR26" s="149"/>
      <c r="GS26" s="149"/>
      <c r="GT26" s="149"/>
      <c r="GU26" s="149"/>
      <c r="GV26" s="149"/>
      <c r="GW26" s="149"/>
      <c r="GX26" s="149"/>
      <c r="GY26" s="149"/>
      <c r="GZ26" s="149"/>
      <c r="HA26" s="149"/>
      <c r="HB26" s="149"/>
      <c r="HC26" s="149"/>
      <c r="HD26" s="149"/>
      <c r="HE26" s="149"/>
      <c r="HF26" s="149"/>
      <c r="HG26" s="149"/>
      <c r="HH26" s="149"/>
      <c r="HI26" s="149"/>
      <c r="HJ26" s="149"/>
      <c r="HK26" s="149"/>
      <c r="HL26" s="222"/>
      <c r="HM26" s="150" t="str">
        <f>IF(OR('Set UP'!$C12=0,'Set UP'!$D12=0,'Set UP'!$E12=0),"",(GM$19*GM26)+(GN$19*GN26)+(GO$19*GO26)+(GP$19*GP26)+(GQ$19*GQ26)+(GR$19*GR26)+(GS$19*GS26)+(GT$19*GT26)+(GU$19*GU26)+(GV$19*GV26)+(GW$19*GW26)+(GX$19*GX26)+(GY$19*GY26)+(GZ$19*GZ26)+(HA$19*HA26)+(HB$19*HB26)+(HC$19*HC26)+(HD$19*HD26)+(HE$19*HE26)+(HF$19*HF26)+(HG$19*HG26)+(HH$19*HH26)+(HI$19*HI26)+(HJ$19*HJ26)+(HK$19*HK26))</f>
        <v/>
      </c>
      <c r="HN26" s="65"/>
      <c r="HO26" s="65"/>
      <c r="HP26" s="65"/>
      <c r="HQ26" s="65"/>
      <c r="HR26" s="149"/>
      <c r="HS26" s="149"/>
      <c r="HT26" s="149"/>
      <c r="HU26" s="149"/>
      <c r="HV26" s="149"/>
      <c r="HW26" s="149"/>
      <c r="HX26" s="149"/>
      <c r="HY26" s="149"/>
      <c r="HZ26" s="149"/>
      <c r="IA26" s="149"/>
      <c r="IB26" s="149"/>
      <c r="IC26" s="149"/>
      <c r="ID26" s="149"/>
      <c r="IE26" s="149"/>
      <c r="IF26" s="149"/>
      <c r="IG26" s="149"/>
      <c r="IH26" s="149"/>
      <c r="II26" s="149"/>
      <c r="IJ26" s="149"/>
      <c r="IK26" s="149"/>
      <c r="IL26" s="149"/>
      <c r="IM26" s="222"/>
      <c r="IN26" s="150" t="str">
        <f>IF(OR('Set UP'!$C12=0,'Set UP'!$D12=0,'Set UP'!$E12=0),"",(HN$19*HN26)+(HO$19*HO26)+(HP$19*HP26)+(HQ$19*HQ26)+(HR$19*HR26)+(HS$19*HS26)+(HT$19*HT26)+(HU$19*HU26)+(HV$19*HV26)+(HW$19*HW26)+(HX$19*HX26)+(HY$19*HY26)+(HZ$19*HZ26)+(IA$19*IA26)+(IB$19*IB26)+(IC$19*IC26)+(ID$19*ID26)+(IE$19*IE26)+(IF$19*IF26)+(IG$19*IG26)+(IH$19*IH26)+(II$19*II26)+(IJ$19*IJ26)+(IK$19*IK26)+(IL$19*IL26))</f>
        <v/>
      </c>
      <c r="IO26" s="65"/>
      <c r="IP26" s="65"/>
      <c r="IQ26" s="65"/>
      <c r="IR26" s="65"/>
      <c r="IS26" s="149"/>
      <c r="IT26" s="149"/>
      <c r="IU26" s="149"/>
      <c r="IV26" s="149"/>
      <c r="IW26" s="149"/>
      <c r="IX26" s="149"/>
      <c r="IY26" s="149"/>
      <c r="IZ26" s="149"/>
      <c r="JA26" s="149"/>
      <c r="JB26" s="149"/>
      <c r="JC26" s="149"/>
      <c r="JD26" s="149"/>
      <c r="JE26" s="149"/>
      <c r="JF26" s="149"/>
      <c r="JG26" s="149"/>
      <c r="JH26" s="149"/>
      <c r="JI26" s="149"/>
      <c r="JJ26" s="149"/>
      <c r="JK26" s="149"/>
      <c r="JL26" s="149"/>
      <c r="JM26" s="149"/>
      <c r="JN26" s="222"/>
      <c r="JO26" s="150" t="str">
        <f>IF(OR('Set UP'!$C12=0,'Set UP'!$D12=0,'Set UP'!$E12=0),"",(IO$19*IO26)+(IP$19*IP26)+(IQ$19*IQ26)+(IR$19*IR26)+(IS$19*IS26)+(IT$19*IT26)+(IU$19*IU26)+(IV$19*IV26)+(IW$19*IW26)+(IX$19*IX26)+(IY$19*IY26)+(IZ$19*IZ26)+(JA$19*JA26)+(JB$19*JB26)+(JC$19*JC26)+(JD$19*JD26)+(JE$19*JE26)+(JF$19*JF26)+(JG$19*JG26)+(JH$19*JH26)+(JI$19*JI26)+(JJ$19*JJ26)+(JK$19*JK26)+(JL$19*JL26)+(JM$19*JM26))</f>
        <v/>
      </c>
      <c r="JP26" s="151" t="str">
        <f>IF(OR('Set UP'!$C12=0,'Set UP'!$D12=0,'Set UP'!$E12=0),"",(AF26+BG26+CH26+DI26+EJ26+FK26+GL26+HM26+IN26+JO26))</f>
        <v/>
      </c>
      <c r="JQ26" s="152" t="str">
        <f>IF(OR('Set UP'!$C12=0,'Set UP'!$D12=0,'Set UP'!$E12=0),"",RANK(JP26,$JP$21:$JP$68,0))</f>
        <v/>
      </c>
      <c r="JR26" s="151" t="str">
        <f>IF(OR('Set UP'!K12&lt;&gt;1,'Set UP'!C12=0,'Set UP'!D12=0,'Set UP'!E12=0,'Set UP'!F12=0),"",$JP26)</f>
        <v/>
      </c>
      <c r="JS26" s="151" t="str">
        <f>IF(OR('Set UP'!K12&lt;&gt;1,'Set UP'!C12=0,'Set UP'!D12=0,'Set UP'!E12=0,'Set UP'!F12=0),"",RANK(JR26,$JR$21:$JR$68,0))</f>
        <v/>
      </c>
      <c r="JT26" s="153" t="str">
        <f>IF(OR('Set UP'!K12&lt;&gt;2,'Set UP'!C12=0,'Set UP'!D12=0,'Set UP'!E12=0,'Set UP'!F12=0),"",$JP26)</f>
        <v/>
      </c>
      <c r="JU26" s="151" t="str">
        <f>IF(OR('Set UP'!K12&lt;&gt;2,'Set UP'!C12=0,'Set UP'!D12=0,'Set UP'!E12=0,'Set UP'!F12=0),"",RANK(JT26,$JT$21:$JT$68,0))</f>
        <v/>
      </c>
      <c r="JV26" s="151" t="str">
        <f>IF(OR(LEFT('Set UP'!F12,1)&lt;&gt;"F",'Set UP'!C12=0,'Set UP'!D12=0,'Set UP'!E12=0),"",$JP26)</f>
        <v/>
      </c>
      <c r="JW26" s="151" t="str">
        <f>IF(OR(LEFT('Set UP'!F12,1)&lt;&gt;"F",'Set UP'!C12=0,'Set UP'!D12=0,'Set UP'!E12=0),"",RANK(JV26,$JV$21:$JV$68,0))</f>
        <v/>
      </c>
      <c r="JX26" s="151" t="str">
        <f>IF(OR('Set UP'!F12&lt;&gt;"NS",'Set UP'!C12=0,'Set UP'!D12=0,'Set UP'!E12=0),"",$JP26)</f>
        <v/>
      </c>
      <c r="JY26" s="154" t="str">
        <f>IF(OR('Set UP'!F12&lt;&gt;"NS",'Set UP'!C12=0,'Set UP'!D12=0,'Set UP'!E12=0),"",RANK(JX26,$JX$21:$JX$68,0))</f>
        <v/>
      </c>
      <c r="JZ26" s="154" t="str">
        <f>IF(OR('Set UP'!$C12=0,'Set UP'!$D12=0,'Set UP'!$E12=0,JP26=0),"",JP26/MAX(JP$21:JP$68)*1000)</f>
        <v/>
      </c>
      <c r="KC26" s="316">
        <f t="array" ref="KC26">MAX(IF(Clubs='Set UP'!D12,'Wet Incident'!JU$21:JU$68))</f>
        <v>0</v>
      </c>
      <c r="KD26" s="316" t="str">
        <f t="shared" si="5"/>
        <v/>
      </c>
    </row>
    <row r="27" spans="2:290" x14ac:dyDescent="0.2">
      <c r="B27" s="139">
        <v>7</v>
      </c>
      <c r="C27" s="148" t="str">
        <f>IF(OR('Set UP'!$C13=0,'Set UP'!$D13=0,'Set UP'!$E13=0,'Set UP'!F13=0),"  --",'Set UP'!C13)</f>
        <v xml:space="preserve">  --</v>
      </c>
      <c r="D27" s="148" t="str">
        <f>IF(OR('Set UP'!$C13=0,'Set UP'!$D13=0,'Set UP'!$E13=0,'Set UP'!F13=0),"  --",'Set UP'!D13&amp;" "&amp;'Set UP'!E13)</f>
        <v xml:space="preserve">  --</v>
      </c>
      <c r="E27" s="148" t="str">
        <f>IF(OR('Set UP'!$C13=0,'Set UP'!$D13=0,'Set UP'!$E13=0,'Set UP'!F13=0),"  --",'Set UP'!F13)</f>
        <v xml:space="preserve">  --</v>
      </c>
      <c r="F27" s="65"/>
      <c r="G27" s="65"/>
      <c r="H27" s="65"/>
      <c r="I27" s="65"/>
      <c r="J27" s="149"/>
      <c r="K27" s="149"/>
      <c r="L27" s="149"/>
      <c r="M27" s="149"/>
      <c r="N27" s="149"/>
      <c r="O27" s="149"/>
      <c r="P27" s="149"/>
      <c r="Q27" s="149"/>
      <c r="R27" s="149"/>
      <c r="S27" s="149"/>
      <c r="T27" s="149"/>
      <c r="U27" s="149"/>
      <c r="V27" s="149"/>
      <c r="W27" s="149"/>
      <c r="X27" s="149"/>
      <c r="Y27" s="149"/>
      <c r="Z27" s="149"/>
      <c r="AA27" s="149"/>
      <c r="AB27" s="149"/>
      <c r="AC27" s="149"/>
      <c r="AD27" s="149"/>
      <c r="AE27" s="222"/>
      <c r="AF27" s="150" t="str">
        <f>IF(OR('Set UP'!$C13=0,'Set UP'!$D13=0,'Set UP'!$E13=0),"",(F$19*F27)+(G$19*G27)+(H$19*H27)+(I$19*I27)+(J$19*J27)+(K$19*K27)+(L$19*L27)+(M$19*M27)+(N$19*N27)+(O$19*O27)+(P$19*P27)+(Q$19*Q27)+(R$19*R27)+(S$19*S27)+(T$19*T27)+(U$19*U27)+(V$19*V27)+(W$19*W27)+(X$19*X27)+(Y$19*Y27)+(Z$19*Z27)+(AA$19*AA27)+(AB$19*AB27)+(AC$19*AC27)+(AD$19*AD27))</f>
        <v/>
      </c>
      <c r="AG27" s="65"/>
      <c r="AH27" s="65"/>
      <c r="AI27" s="65"/>
      <c r="AJ27" s="65"/>
      <c r="AK27" s="65"/>
      <c r="AL27" s="65"/>
      <c r="AM27" s="149"/>
      <c r="AN27" s="149"/>
      <c r="AO27" s="149"/>
      <c r="AP27" s="149"/>
      <c r="AQ27" s="149"/>
      <c r="AR27" s="149"/>
      <c r="AS27" s="149"/>
      <c r="AT27" s="149"/>
      <c r="AU27" s="149"/>
      <c r="AV27" s="149"/>
      <c r="AW27" s="149"/>
      <c r="AX27" s="149"/>
      <c r="AY27" s="149"/>
      <c r="AZ27" s="149"/>
      <c r="BA27" s="149"/>
      <c r="BB27" s="149"/>
      <c r="BC27" s="149"/>
      <c r="BD27" s="149"/>
      <c r="BE27" s="149"/>
      <c r="BF27" s="222"/>
      <c r="BG27" s="150" t="str">
        <f>IF(OR('Set UP'!$C13=0,'Set UP'!$D13=0,'Set UP'!$E13=0),"",(AG$19*AG27)+(AH$19*AH27)+(AI$19*AI27)+(AJ$19*AJ27)+(AK$19*AK27)+(AL$19*AL27)+(AM$19*AM27)+(AN$19*AN27)+(AO$19*AO27)+(AP$19*AP27)+(AQ$19*AQ27)+(AR$19*AR27)+(AS$19*AS27)+(AT$19*AT27)+(AU$19*AU27)+(AV$19*AV27)+(AW$19*AW27)+(AX$19*AX27)+(AY$19*AY27)+(AZ$19*AZ27)+(BA$19*BA27)+(BB$19*BB27)+(BC$19*BC27)+(BD$19*BD27)+(BE$19*BE27))</f>
        <v/>
      </c>
      <c r="BH27" s="65"/>
      <c r="BI27" s="65"/>
      <c r="BJ27" s="65"/>
      <c r="BK27" s="65"/>
      <c r="BL27" s="65"/>
      <c r="BM27" s="65"/>
      <c r="BN27" s="149"/>
      <c r="BO27" s="149"/>
      <c r="BP27" s="149"/>
      <c r="BQ27" s="149"/>
      <c r="BR27" s="149"/>
      <c r="BS27" s="149"/>
      <c r="BT27" s="149"/>
      <c r="BU27" s="149"/>
      <c r="BV27" s="149"/>
      <c r="BW27" s="149"/>
      <c r="BX27" s="149"/>
      <c r="BY27" s="149"/>
      <c r="BZ27" s="149"/>
      <c r="CA27" s="149"/>
      <c r="CB27" s="149"/>
      <c r="CC27" s="149"/>
      <c r="CD27" s="149"/>
      <c r="CE27" s="149"/>
      <c r="CF27" s="149"/>
      <c r="CG27" s="222"/>
      <c r="CH27" s="150" t="str">
        <f>IF(OR('Set UP'!$C13=0,'Set UP'!$D13=0,'Set UP'!$E13=0),"",(BH$19*BH27)+(BI$19*BI27)+(BJ$19*BJ27)+(BK$19*BK27)+(BL$19*BL27)+(BM$19*BM27)+(BN$19*BN27)+(BO$19*BO27)+(BP$19*BP27)+(BQ$19*BQ27)+(BR$19*BR27)+(BS$19*BS27)+(BT$19*BT27)+(BU$19*BU27)+(BV$19*BV27)+(BW$19*BW27)+(BX$19*BX27)+(BY$19*BY27)+(BZ$19*BZ27)+(CA$19*CA27)+(CB$19*CB27)+(CC$19*CC27)+(CD$19*CD27)+(CE$19*CE27)+(CF$19*CF27))</f>
        <v/>
      </c>
      <c r="CI27" s="65"/>
      <c r="CJ27" s="65"/>
      <c r="CK27" s="65"/>
      <c r="CL27" s="65"/>
      <c r="CM27" s="65"/>
      <c r="CN27" s="149"/>
      <c r="CO27" s="149"/>
      <c r="CP27" s="149"/>
      <c r="CQ27" s="149"/>
      <c r="CR27" s="149"/>
      <c r="CS27" s="149"/>
      <c r="CT27" s="149"/>
      <c r="CU27" s="149"/>
      <c r="CV27" s="149"/>
      <c r="CW27" s="149"/>
      <c r="CX27" s="149"/>
      <c r="CY27" s="149"/>
      <c r="CZ27" s="149"/>
      <c r="DA27" s="149"/>
      <c r="DB27" s="149"/>
      <c r="DC27" s="149"/>
      <c r="DD27" s="149"/>
      <c r="DE27" s="149"/>
      <c r="DF27" s="149"/>
      <c r="DG27" s="149"/>
      <c r="DH27" s="222"/>
      <c r="DI27" s="150" t="str">
        <f>IF(OR('Set UP'!$C13=0,'Set UP'!$D13=0,'Set UP'!$E13=0),"",(CI$19*CI27)+(CJ$19*CJ27)+(CK$19*CK27)+(CL$19*CL27)+(CM$19*CM27)+(CN$19*CN27)+(CO$19*CO27)+(CP$19*CP27)+(CQ$19*CQ27)+(CR$19*CR27)+(CS$19*CS27)+(CT$19*CT27)+(CU$19*CU27)+(CV$19*CV27)+(CW$19*CW27)+(CX$19*CX27)+(CY$19*CY27)+(CZ$19*CZ27)+(DA$19*DA27)+(DB$19*DB27)+(DC$19*DC27)+(DD$19*DD27)+(DE$19*DE27)+(DF$19*DF27)+(DG$19*DG27))</f>
        <v/>
      </c>
      <c r="DJ27" s="65"/>
      <c r="DK27" s="65"/>
      <c r="DL27" s="65"/>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222"/>
      <c r="EJ27" s="150" t="str">
        <f>IF(OR('Set UP'!$C13=0,'Set UP'!$D13=0,'Set UP'!$E13=0),"",(DJ$19*DJ27)+(DK$19*DK27)+(DL$19*DL27)+(DM$19*DM27)+(DN$19*DN27)+(DO$19*DO27)+(DP$19*DP27)+(DQ$19*DQ27)+(DR$19*DR27)+(DS$19*DS27)+(DT$19*DT27)+(DU$19*DU27)+(DV$19*DV27)+(DW$19*DW27)+(DX$19*DX27)+(DY$19*DY27)+(DZ$19*DZ27)+(EA$19*EA27)+(EB$19*EB27)+(EC$19*EC27)+(ED$19*ED27)+(EE$19*EE27)+(EF$19*EF27)+(EG$19*EG27)+(EH$19*EH27))</f>
        <v/>
      </c>
      <c r="EK27" s="65"/>
      <c r="EL27" s="65"/>
      <c r="EM27" s="65"/>
      <c r="EN27" s="65"/>
      <c r="EO27" s="149"/>
      <c r="EP27" s="149"/>
      <c r="EQ27" s="149"/>
      <c r="ER27" s="149"/>
      <c r="ES27" s="149"/>
      <c r="ET27" s="149"/>
      <c r="EU27" s="149"/>
      <c r="EV27" s="149"/>
      <c r="EW27" s="149"/>
      <c r="EX27" s="149"/>
      <c r="EY27" s="149"/>
      <c r="EZ27" s="149"/>
      <c r="FA27" s="149"/>
      <c r="FB27" s="149"/>
      <c r="FC27" s="149"/>
      <c r="FD27" s="149"/>
      <c r="FE27" s="149"/>
      <c r="FF27" s="149"/>
      <c r="FG27" s="149"/>
      <c r="FH27" s="149"/>
      <c r="FI27" s="149"/>
      <c r="FJ27" s="222"/>
      <c r="FK27" s="150" t="str">
        <f>IF(OR('Set UP'!$C13=0,'Set UP'!$D13=0,'Set UP'!$E13=0),"",(EK$19*EK27)+(EL$19*EL27)+(EM$19*EM27)+(EN$19*EN27)+(EO$19*EO27)+(EP$19*EP27)+(EQ$19*EQ27)+(ER$19*ER27)+(ES$19*ES27)+(ET$19*ET27)+(EU$19*EU27)+(EV$19*EV27)+(EW$19*EW27)+(EX$19*EX27)+(EY$19*EY27)+(EZ$19*EZ27)+(FA$19*FA27)+(FB$19*FB27)+(FC$19*FC27)+(FD$19*FD27)+(FE$19*FE27)+(FF$19*FF27)+(FG$19*FG27)+(FH$19*FH27)+(FI$19*FI27))</f>
        <v/>
      </c>
      <c r="FL27" s="65"/>
      <c r="FM27" s="65"/>
      <c r="FN27" s="65"/>
      <c r="FO27" s="65"/>
      <c r="FP27" s="149"/>
      <c r="FQ27" s="149"/>
      <c r="FR27" s="149"/>
      <c r="FS27" s="149"/>
      <c r="FT27" s="149"/>
      <c r="FU27" s="149"/>
      <c r="FV27" s="149"/>
      <c r="FW27" s="149"/>
      <c r="FX27" s="149"/>
      <c r="FY27" s="149"/>
      <c r="FZ27" s="149"/>
      <c r="GA27" s="149"/>
      <c r="GB27" s="149"/>
      <c r="GC27" s="149"/>
      <c r="GD27" s="149"/>
      <c r="GE27" s="149"/>
      <c r="GF27" s="149"/>
      <c r="GG27" s="149"/>
      <c r="GH27" s="149"/>
      <c r="GI27" s="149"/>
      <c r="GJ27" s="149"/>
      <c r="GK27" s="222"/>
      <c r="GL27" s="150" t="str">
        <f>IF(OR('Set UP'!$C13=0,'Set UP'!$D13=0,'Set UP'!$E13=0),"",(FL$19*FL27)+(FM$19*FM27)+(FN$19*FN27)+(FO$19*FO27)+(FP$19*FP27)+(FQ$19*FQ27)+(FR$19*FR27)+(FS$19*FS27)+(FT$19*FT27)+(FU$19*FU27)+(FV$19*FV27)+(FW$19*FW27)+(FX$19*FX27)+(FY$19*FY27)+(FZ$19*FZ27)+(GA$19*GA27)+(GB$19*GB27)+(GC$19*GC27)+(GD$19*GD27)+(GE$19*GE27)+(GF$19*GF27)+(GG$19*GG27)+(GH$19*GH27)+(GI$19*GI27)+(GJ$19*GJ27))</f>
        <v/>
      </c>
      <c r="GM27" s="65"/>
      <c r="GN27" s="65"/>
      <c r="GO27" s="65"/>
      <c r="GP27" s="65"/>
      <c r="GQ27" s="149"/>
      <c r="GR27" s="149"/>
      <c r="GS27" s="149"/>
      <c r="GT27" s="149"/>
      <c r="GU27" s="149"/>
      <c r="GV27" s="149"/>
      <c r="GW27" s="149"/>
      <c r="GX27" s="149"/>
      <c r="GY27" s="149"/>
      <c r="GZ27" s="149"/>
      <c r="HA27" s="149"/>
      <c r="HB27" s="149"/>
      <c r="HC27" s="149"/>
      <c r="HD27" s="149"/>
      <c r="HE27" s="149"/>
      <c r="HF27" s="149"/>
      <c r="HG27" s="149"/>
      <c r="HH27" s="149"/>
      <c r="HI27" s="149"/>
      <c r="HJ27" s="149"/>
      <c r="HK27" s="149"/>
      <c r="HL27" s="222"/>
      <c r="HM27" s="150" t="str">
        <f>IF(OR('Set UP'!$C13=0,'Set UP'!$D13=0,'Set UP'!$E13=0),"",(GM$19*GM27)+(GN$19*GN27)+(GO$19*GO27)+(GP$19*GP27)+(GQ$19*GQ27)+(GR$19*GR27)+(GS$19*GS27)+(GT$19*GT27)+(GU$19*GU27)+(GV$19*GV27)+(GW$19*GW27)+(GX$19*GX27)+(GY$19*GY27)+(GZ$19*GZ27)+(HA$19*HA27)+(HB$19*HB27)+(HC$19*HC27)+(HD$19*HD27)+(HE$19*HE27)+(HF$19*HF27)+(HG$19*HG27)+(HH$19*HH27)+(HI$19*HI27)+(HJ$19*HJ27)+(HK$19*HK27))</f>
        <v/>
      </c>
      <c r="HN27" s="65"/>
      <c r="HO27" s="65"/>
      <c r="HP27" s="65"/>
      <c r="HQ27" s="65"/>
      <c r="HR27" s="149"/>
      <c r="HS27" s="149"/>
      <c r="HT27" s="149"/>
      <c r="HU27" s="149"/>
      <c r="HV27" s="149"/>
      <c r="HW27" s="149"/>
      <c r="HX27" s="149"/>
      <c r="HY27" s="149"/>
      <c r="HZ27" s="149"/>
      <c r="IA27" s="149"/>
      <c r="IB27" s="149"/>
      <c r="IC27" s="149"/>
      <c r="ID27" s="149"/>
      <c r="IE27" s="149"/>
      <c r="IF27" s="149"/>
      <c r="IG27" s="149"/>
      <c r="IH27" s="149"/>
      <c r="II27" s="149"/>
      <c r="IJ27" s="149"/>
      <c r="IK27" s="149"/>
      <c r="IL27" s="149"/>
      <c r="IM27" s="222"/>
      <c r="IN27" s="150" t="str">
        <f>IF(OR('Set UP'!$C13=0,'Set UP'!$D13=0,'Set UP'!$E13=0),"",(HN$19*HN27)+(HO$19*HO27)+(HP$19*HP27)+(HQ$19*HQ27)+(HR$19*HR27)+(HS$19*HS27)+(HT$19*HT27)+(HU$19*HU27)+(HV$19*HV27)+(HW$19*HW27)+(HX$19*HX27)+(HY$19*HY27)+(HZ$19*HZ27)+(IA$19*IA27)+(IB$19*IB27)+(IC$19*IC27)+(ID$19*ID27)+(IE$19*IE27)+(IF$19*IF27)+(IG$19*IG27)+(IH$19*IH27)+(II$19*II27)+(IJ$19*IJ27)+(IK$19*IK27)+(IL$19*IL27))</f>
        <v/>
      </c>
      <c r="IO27" s="65"/>
      <c r="IP27" s="65"/>
      <c r="IQ27" s="65"/>
      <c r="IR27" s="65"/>
      <c r="IS27" s="149"/>
      <c r="IT27" s="149"/>
      <c r="IU27" s="149"/>
      <c r="IV27" s="149"/>
      <c r="IW27" s="149"/>
      <c r="IX27" s="149"/>
      <c r="IY27" s="149"/>
      <c r="IZ27" s="149"/>
      <c r="JA27" s="149"/>
      <c r="JB27" s="149"/>
      <c r="JC27" s="149"/>
      <c r="JD27" s="149"/>
      <c r="JE27" s="149"/>
      <c r="JF27" s="149"/>
      <c r="JG27" s="149"/>
      <c r="JH27" s="149"/>
      <c r="JI27" s="149"/>
      <c r="JJ27" s="149"/>
      <c r="JK27" s="149"/>
      <c r="JL27" s="149"/>
      <c r="JM27" s="149"/>
      <c r="JN27" s="222"/>
      <c r="JO27" s="150" t="str">
        <f>IF(OR('Set UP'!$C13=0,'Set UP'!$D13=0,'Set UP'!$E13=0),"",(IO$19*IO27)+(IP$19*IP27)+(IQ$19*IQ27)+(IR$19*IR27)+(IS$19*IS27)+(IT$19*IT27)+(IU$19*IU27)+(IV$19*IV27)+(IW$19*IW27)+(IX$19*IX27)+(IY$19*IY27)+(IZ$19*IZ27)+(JA$19*JA27)+(JB$19*JB27)+(JC$19*JC27)+(JD$19*JD27)+(JE$19*JE27)+(JF$19*JF27)+(JG$19*JG27)+(JH$19*JH27)+(JI$19*JI27)+(JJ$19*JJ27)+(JK$19*JK27)+(JL$19*JL27)+(JM$19*JM27))</f>
        <v/>
      </c>
      <c r="JP27" s="151" t="str">
        <f>IF(OR('Set UP'!$C13=0,'Set UP'!$D13=0,'Set UP'!$E13=0),"",(AF27+BG27+CH27+DI27+EJ27+FK27+GL27+HM27+IN27+JO27))</f>
        <v/>
      </c>
      <c r="JQ27" s="152" t="str">
        <f>IF(OR('Set UP'!$C13=0,'Set UP'!$D13=0,'Set UP'!$E13=0),"",RANK(JP27,$JP$21:$JP$68,0))</f>
        <v/>
      </c>
      <c r="JR27" s="151" t="str">
        <f>IF(OR('Set UP'!K13&lt;&gt;1,'Set UP'!C13=0,'Set UP'!D13=0,'Set UP'!E13=0,'Set UP'!F13=0),"",$JP27)</f>
        <v/>
      </c>
      <c r="JS27" s="151" t="str">
        <f>IF(OR('Set UP'!K13&lt;&gt;1,'Set UP'!C13=0,'Set UP'!D13=0,'Set UP'!E13=0,'Set UP'!F13=0),"",RANK(JR27,$JR$21:$JR$68,0))</f>
        <v/>
      </c>
      <c r="JT27" s="153" t="str">
        <f>IF(OR('Set UP'!K13&lt;&gt;2,'Set UP'!C13=0,'Set UP'!D13=0,'Set UP'!E13=0,'Set UP'!F13=0),"",$JP27)</f>
        <v/>
      </c>
      <c r="JU27" s="151" t="str">
        <f>IF(OR('Set UP'!K13&lt;&gt;2,'Set UP'!C13=0,'Set UP'!D13=0,'Set UP'!E13=0,'Set UP'!F13=0),"",RANK(JT27,$JT$21:$JT$68,0))</f>
        <v/>
      </c>
      <c r="JV27" s="151" t="str">
        <f>IF(OR(LEFT('Set UP'!F13,1)&lt;&gt;"F",'Set UP'!C13=0,'Set UP'!D13=0,'Set UP'!E13=0),"",$JP27)</f>
        <v/>
      </c>
      <c r="JW27" s="151" t="str">
        <f>IF(OR(LEFT('Set UP'!F13,1)&lt;&gt;"F",'Set UP'!C13=0,'Set UP'!D13=0,'Set UP'!E13=0),"",RANK(JV27,$JV$21:$JV$68,0))</f>
        <v/>
      </c>
      <c r="JX27" s="151" t="str">
        <f>IF(OR('Set UP'!F13&lt;&gt;"NS",'Set UP'!C13=0,'Set UP'!D13=0,'Set UP'!E13=0),"",$JP27)</f>
        <v/>
      </c>
      <c r="JY27" s="154" t="str">
        <f>IF(OR('Set UP'!F13&lt;&gt;"NS",'Set UP'!C13=0,'Set UP'!D13=0,'Set UP'!E13=0),"",RANK(JX27,$JX$21:$JX$68,0))</f>
        <v/>
      </c>
      <c r="JZ27" s="154" t="str">
        <f>IF(OR('Set UP'!$C13=0,'Set UP'!$D13=0,'Set UP'!$E13=0,JP27=0),"",JP27/MAX(JP$21:JP$68)*1000)</f>
        <v/>
      </c>
      <c r="KC27" s="316">
        <f t="array" ref="KC27">MAX(IF(Clubs='Set UP'!D13,'Wet Incident'!JU$21:JU$68))</f>
        <v>0</v>
      </c>
      <c r="KD27" s="316" t="str">
        <f t="shared" si="5"/>
        <v/>
      </c>
    </row>
    <row r="28" spans="2:290" x14ac:dyDescent="0.2">
      <c r="B28" s="139">
        <v>8</v>
      </c>
      <c r="C28" s="148" t="str">
        <f>IF(OR('Set UP'!$C14=0,'Set UP'!$D14=0,'Set UP'!$E14=0,'Set UP'!F14=0),"  --",'Set UP'!C14)</f>
        <v xml:space="preserve">  --</v>
      </c>
      <c r="D28" s="148" t="str">
        <f>IF(OR('Set UP'!$C14=0,'Set UP'!$D14=0,'Set UP'!$E14=0,'Set UP'!F14=0),"  --",'Set UP'!D14&amp;" "&amp;'Set UP'!E14)</f>
        <v xml:space="preserve">  --</v>
      </c>
      <c r="E28" s="148" t="str">
        <f>IF(OR('Set UP'!$C14=0,'Set UP'!$D14=0,'Set UP'!$E14=0,'Set UP'!F14=0),"  --",'Set UP'!F14)</f>
        <v xml:space="preserve">  --</v>
      </c>
      <c r="F28" s="65"/>
      <c r="G28" s="65"/>
      <c r="H28" s="65"/>
      <c r="I28" s="65"/>
      <c r="J28" s="149"/>
      <c r="K28" s="149"/>
      <c r="L28" s="149"/>
      <c r="M28" s="149"/>
      <c r="N28" s="149"/>
      <c r="O28" s="149"/>
      <c r="P28" s="149"/>
      <c r="Q28" s="149"/>
      <c r="R28" s="149"/>
      <c r="S28" s="149"/>
      <c r="T28" s="149"/>
      <c r="U28" s="149"/>
      <c r="V28" s="149"/>
      <c r="W28" s="149"/>
      <c r="X28" s="149"/>
      <c r="Y28" s="149"/>
      <c r="Z28" s="149"/>
      <c r="AA28" s="149"/>
      <c r="AB28" s="149"/>
      <c r="AC28" s="149"/>
      <c r="AD28" s="149"/>
      <c r="AE28" s="222"/>
      <c r="AF28" s="150" t="str">
        <f>IF(OR('Set UP'!$C14=0,'Set UP'!$D14=0,'Set UP'!$E14=0),"",(F$19*F28)+(G$19*G28)+(H$19*H28)+(I$19*I28)+(J$19*J28)+(K$19*K28)+(L$19*L28)+(M$19*M28)+(N$19*N28)+(O$19*O28)+(P$19*P28)+(Q$19*Q28)+(R$19*R28)+(S$19*S28)+(T$19*T28)+(U$19*U28)+(V$19*V28)+(W$19*W28)+(X$19*X28)+(Y$19*Y28)+(Z$19*Z28)+(AA$19*AA28)+(AB$19*AB28)+(AC$19*AC28)+(AD$19*AD28))</f>
        <v/>
      </c>
      <c r="AG28" s="65"/>
      <c r="AH28" s="65"/>
      <c r="AI28" s="65"/>
      <c r="AJ28" s="65"/>
      <c r="AK28" s="65"/>
      <c r="AL28" s="65"/>
      <c r="AM28" s="149"/>
      <c r="AN28" s="149"/>
      <c r="AO28" s="149"/>
      <c r="AP28" s="149"/>
      <c r="AQ28" s="149"/>
      <c r="AR28" s="149"/>
      <c r="AS28" s="149"/>
      <c r="AT28" s="149"/>
      <c r="AU28" s="149"/>
      <c r="AV28" s="149"/>
      <c r="AW28" s="149"/>
      <c r="AX28" s="149"/>
      <c r="AY28" s="149"/>
      <c r="AZ28" s="149"/>
      <c r="BA28" s="149"/>
      <c r="BB28" s="149"/>
      <c r="BC28" s="149"/>
      <c r="BD28" s="149"/>
      <c r="BE28" s="149"/>
      <c r="BF28" s="222"/>
      <c r="BG28" s="150" t="str">
        <f>IF(OR('Set UP'!$C14=0,'Set UP'!$D14=0,'Set UP'!$E14=0),"",(AG$19*AG28)+(AH$19*AH28)+(AI$19*AI28)+(AJ$19*AJ28)+(AK$19*AK28)+(AL$19*AL28)+(AM$19*AM28)+(AN$19*AN28)+(AO$19*AO28)+(AP$19*AP28)+(AQ$19*AQ28)+(AR$19*AR28)+(AS$19*AS28)+(AT$19*AT28)+(AU$19*AU28)+(AV$19*AV28)+(AW$19*AW28)+(AX$19*AX28)+(AY$19*AY28)+(AZ$19*AZ28)+(BA$19*BA28)+(BB$19*BB28)+(BC$19*BC28)+(BD$19*BD28)+(BE$19*BE28))</f>
        <v/>
      </c>
      <c r="BH28" s="65"/>
      <c r="BI28" s="65"/>
      <c r="BJ28" s="65"/>
      <c r="BK28" s="65"/>
      <c r="BL28" s="65"/>
      <c r="BM28" s="65"/>
      <c r="BN28" s="149"/>
      <c r="BO28" s="149"/>
      <c r="BP28" s="149"/>
      <c r="BQ28" s="149"/>
      <c r="BR28" s="149"/>
      <c r="BS28" s="149"/>
      <c r="BT28" s="149"/>
      <c r="BU28" s="149"/>
      <c r="BV28" s="149"/>
      <c r="BW28" s="149"/>
      <c r="BX28" s="149"/>
      <c r="BY28" s="149"/>
      <c r="BZ28" s="149"/>
      <c r="CA28" s="149"/>
      <c r="CB28" s="149"/>
      <c r="CC28" s="149"/>
      <c r="CD28" s="149"/>
      <c r="CE28" s="149"/>
      <c r="CF28" s="149"/>
      <c r="CG28" s="222"/>
      <c r="CH28" s="150" t="str">
        <f>IF(OR('Set UP'!$C14=0,'Set UP'!$D14=0,'Set UP'!$E14=0),"",(BH$19*BH28)+(BI$19*BI28)+(BJ$19*BJ28)+(BK$19*BK28)+(BL$19*BL28)+(BM$19*BM28)+(BN$19*BN28)+(BO$19*BO28)+(BP$19*BP28)+(BQ$19*BQ28)+(BR$19*BR28)+(BS$19*BS28)+(BT$19*BT28)+(BU$19*BU28)+(BV$19*BV28)+(BW$19*BW28)+(BX$19*BX28)+(BY$19*BY28)+(BZ$19*BZ28)+(CA$19*CA28)+(CB$19*CB28)+(CC$19*CC28)+(CD$19*CD28)+(CE$19*CE28)+(CF$19*CF28))</f>
        <v/>
      </c>
      <c r="CI28" s="65"/>
      <c r="CJ28" s="65"/>
      <c r="CK28" s="65"/>
      <c r="CL28" s="65"/>
      <c r="CM28" s="65"/>
      <c r="CN28" s="149"/>
      <c r="CO28" s="149"/>
      <c r="CP28" s="149"/>
      <c r="CQ28" s="149"/>
      <c r="CR28" s="149"/>
      <c r="CS28" s="149"/>
      <c r="CT28" s="149"/>
      <c r="CU28" s="149"/>
      <c r="CV28" s="149"/>
      <c r="CW28" s="149"/>
      <c r="CX28" s="149"/>
      <c r="CY28" s="149"/>
      <c r="CZ28" s="149"/>
      <c r="DA28" s="149"/>
      <c r="DB28" s="149"/>
      <c r="DC28" s="149"/>
      <c r="DD28" s="149"/>
      <c r="DE28" s="149"/>
      <c r="DF28" s="149"/>
      <c r="DG28" s="149"/>
      <c r="DH28" s="222"/>
      <c r="DI28" s="150" t="str">
        <f>IF(OR('Set UP'!$C14=0,'Set UP'!$D14=0,'Set UP'!$E14=0),"",(CI$19*CI28)+(CJ$19*CJ28)+(CK$19*CK28)+(CL$19*CL28)+(CM$19*CM28)+(CN$19*CN28)+(CO$19*CO28)+(CP$19*CP28)+(CQ$19*CQ28)+(CR$19*CR28)+(CS$19*CS28)+(CT$19*CT28)+(CU$19*CU28)+(CV$19*CV28)+(CW$19*CW28)+(CX$19*CX28)+(CY$19*CY28)+(CZ$19*CZ28)+(DA$19*DA28)+(DB$19*DB28)+(DC$19*DC28)+(DD$19*DD28)+(DE$19*DE28)+(DF$19*DF28)+(DG$19*DG28))</f>
        <v/>
      </c>
      <c r="DJ28" s="65"/>
      <c r="DK28" s="65"/>
      <c r="DL28" s="65"/>
      <c r="DM28" s="149"/>
      <c r="DN28" s="149"/>
      <c r="DO28" s="149"/>
      <c r="DP28" s="149"/>
      <c r="DQ28" s="149"/>
      <c r="DR28" s="149"/>
      <c r="DS28" s="149"/>
      <c r="DT28" s="149"/>
      <c r="DU28" s="149"/>
      <c r="DV28" s="149"/>
      <c r="DW28" s="149"/>
      <c r="DX28" s="149"/>
      <c r="DY28" s="149"/>
      <c r="DZ28" s="149"/>
      <c r="EA28" s="149"/>
      <c r="EB28" s="149"/>
      <c r="EC28" s="149"/>
      <c r="ED28" s="149"/>
      <c r="EE28" s="149"/>
      <c r="EF28" s="149"/>
      <c r="EG28" s="149"/>
      <c r="EH28" s="149"/>
      <c r="EI28" s="222"/>
      <c r="EJ28" s="150" t="str">
        <f>IF(OR('Set UP'!$C14=0,'Set UP'!$D14=0,'Set UP'!$E14=0),"",(DJ$19*DJ28)+(DK$19*DK28)+(DL$19*DL28)+(DM$19*DM28)+(DN$19*DN28)+(DO$19*DO28)+(DP$19*DP28)+(DQ$19*DQ28)+(DR$19*DR28)+(DS$19*DS28)+(DT$19*DT28)+(DU$19*DU28)+(DV$19*DV28)+(DW$19*DW28)+(DX$19*DX28)+(DY$19*DY28)+(DZ$19*DZ28)+(EA$19*EA28)+(EB$19*EB28)+(EC$19*EC28)+(ED$19*ED28)+(EE$19*EE28)+(EF$19*EF28)+(EG$19*EG28)+(EH$19*EH28))</f>
        <v/>
      </c>
      <c r="EK28" s="65"/>
      <c r="EL28" s="65"/>
      <c r="EM28" s="65"/>
      <c r="EN28" s="65"/>
      <c r="EO28" s="149"/>
      <c r="EP28" s="149"/>
      <c r="EQ28" s="149"/>
      <c r="ER28" s="149"/>
      <c r="ES28" s="149"/>
      <c r="ET28" s="149"/>
      <c r="EU28" s="149"/>
      <c r="EV28" s="149"/>
      <c r="EW28" s="149"/>
      <c r="EX28" s="149"/>
      <c r="EY28" s="149"/>
      <c r="EZ28" s="149"/>
      <c r="FA28" s="149"/>
      <c r="FB28" s="149"/>
      <c r="FC28" s="149"/>
      <c r="FD28" s="149"/>
      <c r="FE28" s="149"/>
      <c r="FF28" s="149"/>
      <c r="FG28" s="149"/>
      <c r="FH28" s="149"/>
      <c r="FI28" s="149"/>
      <c r="FJ28" s="222"/>
      <c r="FK28" s="150" t="str">
        <f>IF(OR('Set UP'!$C14=0,'Set UP'!$D14=0,'Set UP'!$E14=0),"",(EK$19*EK28)+(EL$19*EL28)+(EM$19*EM28)+(EN$19*EN28)+(EO$19*EO28)+(EP$19*EP28)+(EQ$19*EQ28)+(ER$19*ER28)+(ES$19*ES28)+(ET$19*ET28)+(EU$19*EU28)+(EV$19*EV28)+(EW$19*EW28)+(EX$19*EX28)+(EY$19*EY28)+(EZ$19*EZ28)+(FA$19*FA28)+(FB$19*FB28)+(FC$19*FC28)+(FD$19*FD28)+(FE$19*FE28)+(FF$19*FF28)+(FG$19*FG28)+(FH$19*FH28)+(FI$19*FI28))</f>
        <v/>
      </c>
      <c r="FL28" s="65"/>
      <c r="FM28" s="65"/>
      <c r="FN28" s="65"/>
      <c r="FO28" s="65"/>
      <c r="FP28" s="149"/>
      <c r="FQ28" s="149"/>
      <c r="FR28" s="149"/>
      <c r="FS28" s="149"/>
      <c r="FT28" s="149"/>
      <c r="FU28" s="149"/>
      <c r="FV28" s="149"/>
      <c r="FW28" s="149"/>
      <c r="FX28" s="149"/>
      <c r="FY28" s="149"/>
      <c r="FZ28" s="149"/>
      <c r="GA28" s="149"/>
      <c r="GB28" s="149"/>
      <c r="GC28" s="149"/>
      <c r="GD28" s="149"/>
      <c r="GE28" s="149"/>
      <c r="GF28" s="149"/>
      <c r="GG28" s="149"/>
      <c r="GH28" s="149"/>
      <c r="GI28" s="149"/>
      <c r="GJ28" s="149"/>
      <c r="GK28" s="222"/>
      <c r="GL28" s="150" t="str">
        <f>IF(OR('Set UP'!$C14=0,'Set UP'!$D14=0,'Set UP'!$E14=0),"",(FL$19*FL28)+(FM$19*FM28)+(FN$19*FN28)+(FO$19*FO28)+(FP$19*FP28)+(FQ$19*FQ28)+(FR$19*FR28)+(FS$19*FS28)+(FT$19*FT28)+(FU$19*FU28)+(FV$19*FV28)+(FW$19*FW28)+(FX$19*FX28)+(FY$19*FY28)+(FZ$19*FZ28)+(GA$19*GA28)+(GB$19*GB28)+(GC$19*GC28)+(GD$19*GD28)+(GE$19*GE28)+(GF$19*GF28)+(GG$19*GG28)+(GH$19*GH28)+(GI$19*GI28)+(GJ$19*GJ28))</f>
        <v/>
      </c>
      <c r="GM28" s="65"/>
      <c r="GN28" s="65"/>
      <c r="GO28" s="65"/>
      <c r="GP28" s="65"/>
      <c r="GQ28" s="149"/>
      <c r="GR28" s="149"/>
      <c r="GS28" s="149"/>
      <c r="GT28" s="149"/>
      <c r="GU28" s="149"/>
      <c r="GV28" s="149"/>
      <c r="GW28" s="149"/>
      <c r="GX28" s="149"/>
      <c r="GY28" s="149"/>
      <c r="GZ28" s="149"/>
      <c r="HA28" s="149"/>
      <c r="HB28" s="149"/>
      <c r="HC28" s="149"/>
      <c r="HD28" s="149"/>
      <c r="HE28" s="149"/>
      <c r="HF28" s="149"/>
      <c r="HG28" s="149"/>
      <c r="HH28" s="149"/>
      <c r="HI28" s="149"/>
      <c r="HJ28" s="149"/>
      <c r="HK28" s="149"/>
      <c r="HL28" s="222"/>
      <c r="HM28" s="150" t="str">
        <f>IF(OR('Set UP'!$C14=0,'Set UP'!$D14=0,'Set UP'!$E14=0),"",(GM$19*GM28)+(GN$19*GN28)+(GO$19*GO28)+(GP$19*GP28)+(GQ$19*GQ28)+(GR$19*GR28)+(GS$19*GS28)+(GT$19*GT28)+(GU$19*GU28)+(GV$19*GV28)+(GW$19*GW28)+(GX$19*GX28)+(GY$19*GY28)+(GZ$19*GZ28)+(HA$19*HA28)+(HB$19*HB28)+(HC$19*HC28)+(HD$19*HD28)+(HE$19*HE28)+(HF$19*HF28)+(HG$19*HG28)+(HH$19*HH28)+(HI$19*HI28)+(HJ$19*HJ28)+(HK$19*HK28))</f>
        <v/>
      </c>
      <c r="HN28" s="65"/>
      <c r="HO28" s="65"/>
      <c r="HP28" s="65"/>
      <c r="HQ28" s="65"/>
      <c r="HR28" s="149"/>
      <c r="HS28" s="149"/>
      <c r="HT28" s="149"/>
      <c r="HU28" s="149"/>
      <c r="HV28" s="149"/>
      <c r="HW28" s="149"/>
      <c r="HX28" s="149"/>
      <c r="HY28" s="149"/>
      <c r="HZ28" s="149"/>
      <c r="IA28" s="149"/>
      <c r="IB28" s="149"/>
      <c r="IC28" s="149"/>
      <c r="ID28" s="149"/>
      <c r="IE28" s="149"/>
      <c r="IF28" s="149"/>
      <c r="IG28" s="149"/>
      <c r="IH28" s="149"/>
      <c r="II28" s="149"/>
      <c r="IJ28" s="149"/>
      <c r="IK28" s="149"/>
      <c r="IL28" s="149"/>
      <c r="IM28" s="222"/>
      <c r="IN28" s="150" t="str">
        <f>IF(OR('Set UP'!$C14=0,'Set UP'!$D14=0,'Set UP'!$E14=0),"",(HN$19*HN28)+(HO$19*HO28)+(HP$19*HP28)+(HQ$19*HQ28)+(HR$19*HR28)+(HS$19*HS28)+(HT$19*HT28)+(HU$19*HU28)+(HV$19*HV28)+(HW$19*HW28)+(HX$19*HX28)+(HY$19*HY28)+(HZ$19*HZ28)+(IA$19*IA28)+(IB$19*IB28)+(IC$19*IC28)+(ID$19*ID28)+(IE$19*IE28)+(IF$19*IF28)+(IG$19*IG28)+(IH$19*IH28)+(II$19*II28)+(IJ$19*IJ28)+(IK$19*IK28)+(IL$19*IL28))</f>
        <v/>
      </c>
      <c r="IO28" s="65"/>
      <c r="IP28" s="65"/>
      <c r="IQ28" s="65"/>
      <c r="IR28" s="65"/>
      <c r="IS28" s="149"/>
      <c r="IT28" s="149"/>
      <c r="IU28" s="149"/>
      <c r="IV28" s="149"/>
      <c r="IW28" s="149"/>
      <c r="IX28" s="149"/>
      <c r="IY28" s="149"/>
      <c r="IZ28" s="149"/>
      <c r="JA28" s="149"/>
      <c r="JB28" s="149"/>
      <c r="JC28" s="149"/>
      <c r="JD28" s="149"/>
      <c r="JE28" s="149"/>
      <c r="JF28" s="149"/>
      <c r="JG28" s="149"/>
      <c r="JH28" s="149"/>
      <c r="JI28" s="149"/>
      <c r="JJ28" s="149"/>
      <c r="JK28" s="149"/>
      <c r="JL28" s="149"/>
      <c r="JM28" s="149"/>
      <c r="JN28" s="222"/>
      <c r="JO28" s="150" t="str">
        <f>IF(OR('Set UP'!$C14=0,'Set UP'!$D14=0,'Set UP'!$E14=0),"",(IO$19*IO28)+(IP$19*IP28)+(IQ$19*IQ28)+(IR$19*IR28)+(IS$19*IS28)+(IT$19*IT28)+(IU$19*IU28)+(IV$19*IV28)+(IW$19*IW28)+(IX$19*IX28)+(IY$19*IY28)+(IZ$19*IZ28)+(JA$19*JA28)+(JB$19*JB28)+(JC$19*JC28)+(JD$19*JD28)+(JE$19*JE28)+(JF$19*JF28)+(JG$19*JG28)+(JH$19*JH28)+(JI$19*JI28)+(JJ$19*JJ28)+(JK$19*JK28)+(JL$19*JL28)+(JM$19*JM28))</f>
        <v/>
      </c>
      <c r="JP28" s="151" t="str">
        <f>IF(OR('Set UP'!$C14=0,'Set UP'!$D14=0,'Set UP'!$E14=0),"",(AF28+BG28+CH28+DI28+EJ28+FK28+GL28+HM28+IN28+JO28))</f>
        <v/>
      </c>
      <c r="JQ28" s="152" t="str">
        <f>IF(OR('Set UP'!$C14=0,'Set UP'!$D14=0,'Set UP'!$E14=0),"",RANK(JP28,$JP$21:$JP$68,0))</f>
        <v/>
      </c>
      <c r="JR28" s="151" t="str">
        <f>IF(OR('Set UP'!K14&lt;&gt;1,'Set UP'!C14=0,'Set UP'!D14=0,'Set UP'!E14=0,'Set UP'!F14=0),"",$JP28)</f>
        <v/>
      </c>
      <c r="JS28" s="151" t="str">
        <f>IF(OR('Set UP'!K14&lt;&gt;1,'Set UP'!C14=0,'Set UP'!D14=0,'Set UP'!E14=0,'Set UP'!F14=0),"",RANK(JR28,$JR$21:$JR$68,0))</f>
        <v/>
      </c>
      <c r="JT28" s="153" t="str">
        <f>IF(OR('Set UP'!K14&lt;&gt;2,'Set UP'!C14=0,'Set UP'!D14=0,'Set UP'!E14=0,'Set UP'!F14=0),"",$JP28)</f>
        <v/>
      </c>
      <c r="JU28" s="151" t="str">
        <f>IF(OR('Set UP'!K14&lt;&gt;2,'Set UP'!C14=0,'Set UP'!D14=0,'Set UP'!E14=0,'Set UP'!F14=0),"",RANK(JT28,$JT$21:$JT$68,0))</f>
        <v/>
      </c>
      <c r="JV28" s="151" t="str">
        <f>IF(OR(LEFT('Set UP'!F14,1)&lt;&gt;"F",'Set UP'!C14=0,'Set UP'!D14=0,'Set UP'!E14=0),"",$JP28)</f>
        <v/>
      </c>
      <c r="JW28" s="151" t="str">
        <f>IF(OR(LEFT('Set UP'!F14,1)&lt;&gt;"F",'Set UP'!C14=0,'Set UP'!D14=0,'Set UP'!E14=0),"",RANK(JV28,$JV$21:$JV$68,0))</f>
        <v/>
      </c>
      <c r="JX28" s="151" t="str">
        <f>IF(OR('Set UP'!F14&lt;&gt;"NS",'Set UP'!C14=0,'Set UP'!D14=0,'Set UP'!E14=0),"",$JP28)</f>
        <v/>
      </c>
      <c r="JY28" s="154" t="str">
        <f>IF(OR('Set UP'!F14&lt;&gt;"NS",'Set UP'!C14=0,'Set UP'!D14=0,'Set UP'!E14=0),"",RANK(JX28,$JX$21:$JX$68,0))</f>
        <v/>
      </c>
      <c r="JZ28" s="154" t="str">
        <f>IF(OR('Set UP'!$C14=0,'Set UP'!$D14=0,'Set UP'!$E14=0,JP28=0),"",JP28/MAX(JP$21:JP$68)*1000)</f>
        <v/>
      </c>
      <c r="KC28" s="316">
        <f t="array" ref="KC28">MAX(IF(Clubs='Set UP'!D14,'Wet Incident'!JU$21:JU$68))</f>
        <v>0</v>
      </c>
      <c r="KD28" s="316" t="str">
        <f t="shared" si="5"/>
        <v/>
      </c>
    </row>
    <row r="29" spans="2:290" x14ac:dyDescent="0.2">
      <c r="B29" s="139">
        <v>9</v>
      </c>
      <c r="C29" s="148" t="str">
        <f>IF(OR('Set UP'!$C15=0,'Set UP'!$D15=0,'Set UP'!$E15=0,'Set UP'!F15=0),"  --",'Set UP'!C15)</f>
        <v xml:space="preserve">  --</v>
      </c>
      <c r="D29" s="148" t="str">
        <f>IF(OR('Set UP'!$C15=0,'Set UP'!$D15=0,'Set UP'!$E15=0,'Set UP'!F15=0),"  --",'Set UP'!D15&amp;" "&amp;'Set UP'!E15)</f>
        <v xml:space="preserve">  --</v>
      </c>
      <c r="E29" s="148" t="str">
        <f>IF(OR('Set UP'!$C15=0,'Set UP'!$D15=0,'Set UP'!$E15=0,'Set UP'!F15=0),"  --",'Set UP'!F15)</f>
        <v xml:space="preserve">  --</v>
      </c>
      <c r="F29" s="65"/>
      <c r="G29" s="65"/>
      <c r="H29" s="65"/>
      <c r="I29" s="65"/>
      <c r="J29" s="149"/>
      <c r="K29" s="149"/>
      <c r="L29" s="149"/>
      <c r="M29" s="149"/>
      <c r="N29" s="149"/>
      <c r="O29" s="149"/>
      <c r="P29" s="149"/>
      <c r="Q29" s="149"/>
      <c r="R29" s="149"/>
      <c r="S29" s="149"/>
      <c r="T29" s="149"/>
      <c r="U29" s="149"/>
      <c r="V29" s="149"/>
      <c r="W29" s="149"/>
      <c r="X29" s="149"/>
      <c r="Y29" s="149"/>
      <c r="Z29" s="149"/>
      <c r="AA29" s="149"/>
      <c r="AB29" s="149"/>
      <c r="AC29" s="149"/>
      <c r="AD29" s="149"/>
      <c r="AE29" s="222"/>
      <c r="AF29" s="150" t="str">
        <f>IF(OR('Set UP'!$C15=0,'Set UP'!$D15=0,'Set UP'!$E15=0),"",(F$19*F29)+(G$19*G29)+(H$19*H29)+(I$19*I29)+(J$19*J29)+(K$19*K29)+(L$19*L29)+(M$19*M29)+(N$19*N29)+(O$19*O29)+(P$19*P29)+(Q$19*Q29)+(R$19*R29)+(S$19*S29)+(T$19*T29)+(U$19*U29)+(V$19*V29)+(W$19*W29)+(X$19*X29)+(Y$19*Y29)+(Z$19*Z29)+(AA$19*AA29)+(AB$19*AB29)+(AC$19*AC29)+(AD$19*AD29))</f>
        <v/>
      </c>
      <c r="AG29" s="65"/>
      <c r="AH29" s="65"/>
      <c r="AI29" s="65"/>
      <c r="AJ29" s="65"/>
      <c r="AK29" s="65"/>
      <c r="AL29" s="65"/>
      <c r="AM29" s="149"/>
      <c r="AN29" s="149"/>
      <c r="AO29" s="149"/>
      <c r="AP29" s="149"/>
      <c r="AQ29" s="149"/>
      <c r="AR29" s="149"/>
      <c r="AS29" s="149"/>
      <c r="AT29" s="149"/>
      <c r="AU29" s="149"/>
      <c r="AV29" s="149"/>
      <c r="AW29" s="149"/>
      <c r="AX29" s="149"/>
      <c r="AY29" s="149"/>
      <c r="AZ29" s="149"/>
      <c r="BA29" s="149"/>
      <c r="BB29" s="149"/>
      <c r="BC29" s="149"/>
      <c r="BD29" s="149"/>
      <c r="BE29" s="149"/>
      <c r="BF29" s="222"/>
      <c r="BG29" s="150" t="str">
        <f>IF(OR('Set UP'!$C15=0,'Set UP'!$D15=0,'Set UP'!$E15=0),"",(AG$19*AG29)+(AH$19*AH29)+(AI$19*AI29)+(AJ$19*AJ29)+(AK$19*AK29)+(AL$19*AL29)+(AM$19*AM29)+(AN$19*AN29)+(AO$19*AO29)+(AP$19*AP29)+(AQ$19*AQ29)+(AR$19*AR29)+(AS$19*AS29)+(AT$19*AT29)+(AU$19*AU29)+(AV$19*AV29)+(AW$19*AW29)+(AX$19*AX29)+(AY$19*AY29)+(AZ$19*AZ29)+(BA$19*BA29)+(BB$19*BB29)+(BC$19*BC29)+(BD$19*BD29)+(BE$19*BE29))</f>
        <v/>
      </c>
      <c r="BH29" s="65"/>
      <c r="BI29" s="65"/>
      <c r="BJ29" s="65"/>
      <c r="BK29" s="65"/>
      <c r="BL29" s="65"/>
      <c r="BM29" s="65"/>
      <c r="BN29" s="149"/>
      <c r="BO29" s="149"/>
      <c r="BP29" s="149"/>
      <c r="BQ29" s="149"/>
      <c r="BR29" s="149"/>
      <c r="BS29" s="149"/>
      <c r="BT29" s="149"/>
      <c r="BU29" s="149"/>
      <c r="BV29" s="149"/>
      <c r="BW29" s="149"/>
      <c r="BX29" s="149"/>
      <c r="BY29" s="149"/>
      <c r="BZ29" s="149"/>
      <c r="CA29" s="149"/>
      <c r="CB29" s="149"/>
      <c r="CC29" s="149"/>
      <c r="CD29" s="149"/>
      <c r="CE29" s="149"/>
      <c r="CF29" s="149"/>
      <c r="CG29" s="222"/>
      <c r="CH29" s="150" t="str">
        <f>IF(OR('Set UP'!$C15=0,'Set UP'!$D15=0,'Set UP'!$E15=0),"",(BH$19*BH29)+(BI$19*BI29)+(BJ$19*BJ29)+(BK$19*BK29)+(BL$19*BL29)+(BM$19*BM29)+(BN$19*BN29)+(BO$19*BO29)+(BP$19*BP29)+(BQ$19*BQ29)+(BR$19*BR29)+(BS$19*BS29)+(BT$19*BT29)+(BU$19*BU29)+(BV$19*BV29)+(BW$19*BW29)+(BX$19*BX29)+(BY$19*BY29)+(BZ$19*BZ29)+(CA$19*CA29)+(CB$19*CB29)+(CC$19*CC29)+(CD$19*CD29)+(CE$19*CE29)+(CF$19*CF29))</f>
        <v/>
      </c>
      <c r="CI29" s="65"/>
      <c r="CJ29" s="65"/>
      <c r="CK29" s="65"/>
      <c r="CL29" s="65"/>
      <c r="CM29" s="65"/>
      <c r="CN29" s="149"/>
      <c r="CO29" s="149"/>
      <c r="CP29" s="149"/>
      <c r="CQ29" s="149"/>
      <c r="CR29" s="149"/>
      <c r="CS29" s="149"/>
      <c r="CT29" s="149"/>
      <c r="CU29" s="149"/>
      <c r="CV29" s="149"/>
      <c r="CW29" s="149"/>
      <c r="CX29" s="149"/>
      <c r="CY29" s="149"/>
      <c r="CZ29" s="149"/>
      <c r="DA29" s="149"/>
      <c r="DB29" s="149"/>
      <c r="DC29" s="149"/>
      <c r="DD29" s="149"/>
      <c r="DE29" s="149"/>
      <c r="DF29" s="149"/>
      <c r="DG29" s="149"/>
      <c r="DH29" s="222"/>
      <c r="DI29" s="150" t="str">
        <f>IF(OR('Set UP'!$C15=0,'Set UP'!$D15=0,'Set UP'!$E15=0),"",(CI$19*CI29)+(CJ$19*CJ29)+(CK$19*CK29)+(CL$19*CL29)+(CM$19*CM29)+(CN$19*CN29)+(CO$19*CO29)+(CP$19*CP29)+(CQ$19*CQ29)+(CR$19*CR29)+(CS$19*CS29)+(CT$19*CT29)+(CU$19*CU29)+(CV$19*CV29)+(CW$19*CW29)+(CX$19*CX29)+(CY$19*CY29)+(CZ$19*CZ29)+(DA$19*DA29)+(DB$19*DB29)+(DC$19*DC29)+(DD$19*DD29)+(DE$19*DE29)+(DF$19*DF29)+(DG$19*DG29))</f>
        <v/>
      </c>
      <c r="DJ29" s="65"/>
      <c r="DK29" s="65"/>
      <c r="DL29" s="65"/>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222"/>
      <c r="EJ29" s="150" t="str">
        <f>IF(OR('Set UP'!$C15=0,'Set UP'!$D15=0,'Set UP'!$E15=0),"",(DJ$19*DJ29)+(DK$19*DK29)+(DL$19*DL29)+(DM$19*DM29)+(DN$19*DN29)+(DO$19*DO29)+(DP$19*DP29)+(DQ$19*DQ29)+(DR$19*DR29)+(DS$19*DS29)+(DT$19*DT29)+(DU$19*DU29)+(DV$19*DV29)+(DW$19*DW29)+(DX$19*DX29)+(DY$19*DY29)+(DZ$19*DZ29)+(EA$19*EA29)+(EB$19*EB29)+(EC$19*EC29)+(ED$19*ED29)+(EE$19*EE29)+(EF$19*EF29)+(EG$19*EG29)+(EH$19*EH29))</f>
        <v/>
      </c>
      <c r="EK29" s="65"/>
      <c r="EL29" s="65"/>
      <c r="EM29" s="65"/>
      <c r="EN29" s="65"/>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222"/>
      <c r="FK29" s="150" t="str">
        <f>IF(OR('Set UP'!$C15=0,'Set UP'!$D15=0,'Set UP'!$E15=0),"",(EK$19*EK29)+(EL$19*EL29)+(EM$19*EM29)+(EN$19*EN29)+(EO$19*EO29)+(EP$19*EP29)+(EQ$19*EQ29)+(ER$19*ER29)+(ES$19*ES29)+(ET$19*ET29)+(EU$19*EU29)+(EV$19*EV29)+(EW$19*EW29)+(EX$19*EX29)+(EY$19*EY29)+(EZ$19*EZ29)+(FA$19*FA29)+(FB$19*FB29)+(FC$19*FC29)+(FD$19*FD29)+(FE$19*FE29)+(FF$19*FF29)+(FG$19*FG29)+(FH$19*FH29)+(FI$19*FI29))</f>
        <v/>
      </c>
      <c r="FL29" s="65"/>
      <c r="FM29" s="65"/>
      <c r="FN29" s="65"/>
      <c r="FO29" s="65"/>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222"/>
      <c r="GL29" s="150" t="str">
        <f>IF(OR('Set UP'!$C15=0,'Set UP'!$D15=0,'Set UP'!$E15=0),"",(FL$19*FL29)+(FM$19*FM29)+(FN$19*FN29)+(FO$19*FO29)+(FP$19*FP29)+(FQ$19*FQ29)+(FR$19*FR29)+(FS$19*FS29)+(FT$19*FT29)+(FU$19*FU29)+(FV$19*FV29)+(FW$19*FW29)+(FX$19*FX29)+(FY$19*FY29)+(FZ$19*FZ29)+(GA$19*GA29)+(GB$19*GB29)+(GC$19*GC29)+(GD$19*GD29)+(GE$19*GE29)+(GF$19*GF29)+(GG$19*GG29)+(GH$19*GH29)+(GI$19*GI29)+(GJ$19*GJ29))</f>
        <v/>
      </c>
      <c r="GM29" s="65"/>
      <c r="GN29" s="65"/>
      <c r="GO29" s="65"/>
      <c r="GP29" s="65"/>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222"/>
      <c r="HM29" s="150" t="str">
        <f>IF(OR('Set UP'!$C15=0,'Set UP'!$D15=0,'Set UP'!$E15=0),"",(GM$19*GM29)+(GN$19*GN29)+(GO$19*GO29)+(GP$19*GP29)+(GQ$19*GQ29)+(GR$19*GR29)+(GS$19*GS29)+(GT$19*GT29)+(GU$19*GU29)+(GV$19*GV29)+(GW$19*GW29)+(GX$19*GX29)+(GY$19*GY29)+(GZ$19*GZ29)+(HA$19*HA29)+(HB$19*HB29)+(HC$19*HC29)+(HD$19*HD29)+(HE$19*HE29)+(HF$19*HF29)+(HG$19*HG29)+(HH$19*HH29)+(HI$19*HI29)+(HJ$19*HJ29)+(HK$19*HK29))</f>
        <v/>
      </c>
      <c r="HN29" s="65"/>
      <c r="HO29" s="65"/>
      <c r="HP29" s="65"/>
      <c r="HQ29" s="65"/>
      <c r="HR29" s="149"/>
      <c r="HS29" s="149"/>
      <c r="HT29" s="149"/>
      <c r="HU29" s="149"/>
      <c r="HV29" s="149"/>
      <c r="HW29" s="149"/>
      <c r="HX29" s="149"/>
      <c r="HY29" s="149"/>
      <c r="HZ29" s="149"/>
      <c r="IA29" s="149"/>
      <c r="IB29" s="149"/>
      <c r="IC29" s="149"/>
      <c r="ID29" s="149"/>
      <c r="IE29" s="149"/>
      <c r="IF29" s="149"/>
      <c r="IG29" s="149"/>
      <c r="IH29" s="149"/>
      <c r="II29" s="149"/>
      <c r="IJ29" s="149"/>
      <c r="IK29" s="149"/>
      <c r="IL29" s="149"/>
      <c r="IM29" s="222"/>
      <c r="IN29" s="150" t="str">
        <f>IF(OR('Set UP'!$C15=0,'Set UP'!$D15=0,'Set UP'!$E15=0),"",(HN$19*HN29)+(HO$19*HO29)+(HP$19*HP29)+(HQ$19*HQ29)+(HR$19*HR29)+(HS$19*HS29)+(HT$19*HT29)+(HU$19*HU29)+(HV$19*HV29)+(HW$19*HW29)+(HX$19*HX29)+(HY$19*HY29)+(HZ$19*HZ29)+(IA$19*IA29)+(IB$19*IB29)+(IC$19*IC29)+(ID$19*ID29)+(IE$19*IE29)+(IF$19*IF29)+(IG$19*IG29)+(IH$19*IH29)+(II$19*II29)+(IJ$19*IJ29)+(IK$19*IK29)+(IL$19*IL29))</f>
        <v/>
      </c>
      <c r="IO29" s="65"/>
      <c r="IP29" s="65"/>
      <c r="IQ29" s="65"/>
      <c r="IR29" s="65"/>
      <c r="IS29" s="149"/>
      <c r="IT29" s="149"/>
      <c r="IU29" s="149"/>
      <c r="IV29" s="149"/>
      <c r="IW29" s="149"/>
      <c r="IX29" s="149"/>
      <c r="IY29" s="149"/>
      <c r="IZ29" s="149"/>
      <c r="JA29" s="149"/>
      <c r="JB29" s="149"/>
      <c r="JC29" s="149"/>
      <c r="JD29" s="149"/>
      <c r="JE29" s="149"/>
      <c r="JF29" s="149"/>
      <c r="JG29" s="149"/>
      <c r="JH29" s="149"/>
      <c r="JI29" s="149"/>
      <c r="JJ29" s="149"/>
      <c r="JK29" s="149"/>
      <c r="JL29" s="149"/>
      <c r="JM29" s="149"/>
      <c r="JN29" s="222"/>
      <c r="JO29" s="150" t="str">
        <f>IF(OR('Set UP'!$C15=0,'Set UP'!$D15=0,'Set UP'!$E15=0),"",(IO$19*IO29)+(IP$19*IP29)+(IQ$19*IQ29)+(IR$19*IR29)+(IS$19*IS29)+(IT$19*IT29)+(IU$19*IU29)+(IV$19*IV29)+(IW$19*IW29)+(IX$19*IX29)+(IY$19*IY29)+(IZ$19*IZ29)+(JA$19*JA29)+(JB$19*JB29)+(JC$19*JC29)+(JD$19*JD29)+(JE$19*JE29)+(JF$19*JF29)+(JG$19*JG29)+(JH$19*JH29)+(JI$19*JI29)+(JJ$19*JJ29)+(JK$19*JK29)+(JL$19*JL29)+(JM$19*JM29))</f>
        <v/>
      </c>
      <c r="JP29" s="151" t="str">
        <f>IF(OR('Set UP'!$C15=0,'Set UP'!$D15=0,'Set UP'!$E15=0),"",(AF29+BG29+CH29+DI29+EJ29+FK29+GL29+HM29+IN29+JO29))</f>
        <v/>
      </c>
      <c r="JQ29" s="152" t="str">
        <f>IF(OR('Set UP'!$C15=0,'Set UP'!$D15=0,'Set UP'!$E15=0),"",RANK(JP29,$JP$21:$JP$68,0))</f>
        <v/>
      </c>
      <c r="JR29" s="151" t="str">
        <f>IF(OR('Set UP'!K15&lt;&gt;1,'Set UP'!C15=0,'Set UP'!D15=0,'Set UP'!E15=0,'Set UP'!F15=0),"",$JP29)</f>
        <v/>
      </c>
      <c r="JS29" s="151" t="str">
        <f>IF(OR('Set UP'!K15&lt;&gt;1,'Set UP'!C15=0,'Set UP'!D15=0,'Set UP'!E15=0,'Set UP'!F15=0),"",RANK(JR29,$JR$21:$JR$68,0))</f>
        <v/>
      </c>
      <c r="JT29" s="153" t="str">
        <f>IF(OR('Set UP'!K15&lt;&gt;2,'Set UP'!C15=0,'Set UP'!D15=0,'Set UP'!E15=0,'Set UP'!F15=0),"",$JP29)</f>
        <v/>
      </c>
      <c r="JU29" s="151" t="str">
        <f>IF(OR('Set UP'!K15&lt;&gt;2,'Set UP'!C15=0,'Set UP'!D15=0,'Set UP'!E15=0,'Set UP'!F15=0),"",RANK(JT29,$JT$21:$JT$68,0))</f>
        <v/>
      </c>
      <c r="JV29" s="151" t="str">
        <f>IF(OR(LEFT('Set UP'!F15,1)&lt;&gt;"F",'Set UP'!C15=0,'Set UP'!D15=0,'Set UP'!E15=0),"",$JP29)</f>
        <v/>
      </c>
      <c r="JW29" s="151" t="str">
        <f>IF(OR(LEFT('Set UP'!F15,1)&lt;&gt;"F",'Set UP'!C15=0,'Set UP'!D15=0,'Set UP'!E15=0),"",RANK(JV29,$JV$21:$JV$68,0))</f>
        <v/>
      </c>
      <c r="JX29" s="151" t="str">
        <f>IF(OR('Set UP'!F15&lt;&gt;"NS",'Set UP'!C15=0,'Set UP'!D15=0,'Set UP'!E15=0),"",$JP29)</f>
        <v/>
      </c>
      <c r="JY29" s="154" t="str">
        <f>IF(OR('Set UP'!F15&lt;&gt;"NS",'Set UP'!C15=0,'Set UP'!D15=0,'Set UP'!E15=0),"",RANK(JX29,$JX$21:$JX$68,0))</f>
        <v/>
      </c>
      <c r="JZ29" s="154" t="str">
        <f>IF(OR('Set UP'!$C15=0,'Set UP'!$D15=0,'Set UP'!$E15=0,JP29=0),"",JP29/MAX(JP$21:JP$68)*1000)</f>
        <v/>
      </c>
      <c r="KC29" s="316">
        <f t="array" ref="KC29">MAX(IF(Clubs='Set UP'!D15,'Wet Incident'!JU$21:JU$68))</f>
        <v>0</v>
      </c>
      <c r="KD29" s="316" t="str">
        <f t="shared" si="5"/>
        <v/>
      </c>
    </row>
    <row r="30" spans="2:290" x14ac:dyDescent="0.2">
      <c r="B30" s="139">
        <v>10</v>
      </c>
      <c r="C30" s="148" t="str">
        <f>IF(OR('Set UP'!$C16=0,'Set UP'!$D16=0,'Set UP'!$E16=0,'Set UP'!F16=0),"  --",'Set UP'!C16)</f>
        <v xml:space="preserve">  --</v>
      </c>
      <c r="D30" s="148" t="str">
        <f>IF(OR('Set UP'!$C16=0,'Set UP'!$D16=0,'Set UP'!$E16=0,'Set UP'!F16=0),"  --",'Set UP'!D16&amp;" "&amp;'Set UP'!E16)</f>
        <v xml:space="preserve">  --</v>
      </c>
      <c r="E30" s="148" t="str">
        <f>IF(OR('Set UP'!$C16=0,'Set UP'!$D16=0,'Set UP'!$E16=0,'Set UP'!F16=0),"  --",'Set UP'!F16)</f>
        <v xml:space="preserve">  --</v>
      </c>
      <c r="F30" s="65"/>
      <c r="G30" s="65"/>
      <c r="H30" s="65"/>
      <c r="I30" s="65"/>
      <c r="J30" s="149"/>
      <c r="K30" s="149"/>
      <c r="L30" s="149"/>
      <c r="M30" s="149"/>
      <c r="N30" s="149"/>
      <c r="O30" s="149"/>
      <c r="P30" s="149"/>
      <c r="Q30" s="149"/>
      <c r="R30" s="149"/>
      <c r="S30" s="149"/>
      <c r="T30" s="149"/>
      <c r="U30" s="149"/>
      <c r="V30" s="149"/>
      <c r="W30" s="149"/>
      <c r="X30" s="149"/>
      <c r="Y30" s="149"/>
      <c r="Z30" s="149"/>
      <c r="AA30" s="149"/>
      <c r="AB30" s="149"/>
      <c r="AC30" s="149"/>
      <c r="AD30" s="149"/>
      <c r="AE30" s="222"/>
      <c r="AF30" s="150" t="str">
        <f>IF(OR('Set UP'!$C16=0,'Set UP'!$D16=0,'Set UP'!$E16=0),"",(F$19*F30)+(G$19*G30)+(H$19*H30)+(I$19*I30)+(J$19*J30)+(K$19*K30)+(L$19*L30)+(M$19*M30)+(N$19*N30)+(O$19*O30)+(P$19*P30)+(Q$19*Q30)+(R$19*R30)+(S$19*S30)+(T$19*T30)+(U$19*U30)+(V$19*V30)+(W$19*W30)+(X$19*X30)+(Y$19*Y30)+(Z$19*Z30)+(AA$19*AA30)+(AB$19*AB30)+(AC$19*AC30)+(AD$19*AD30))</f>
        <v/>
      </c>
      <c r="AG30" s="65"/>
      <c r="AH30" s="65"/>
      <c r="AI30" s="65"/>
      <c r="AJ30" s="65"/>
      <c r="AK30" s="65"/>
      <c r="AL30" s="65"/>
      <c r="AM30" s="149"/>
      <c r="AN30" s="149"/>
      <c r="AO30" s="149"/>
      <c r="AP30" s="149"/>
      <c r="AQ30" s="149"/>
      <c r="AR30" s="149"/>
      <c r="AS30" s="149"/>
      <c r="AT30" s="149"/>
      <c r="AU30" s="149"/>
      <c r="AV30" s="149"/>
      <c r="AW30" s="149"/>
      <c r="AX30" s="149"/>
      <c r="AY30" s="149"/>
      <c r="AZ30" s="149"/>
      <c r="BA30" s="149"/>
      <c r="BB30" s="149"/>
      <c r="BC30" s="149"/>
      <c r="BD30" s="149"/>
      <c r="BE30" s="149"/>
      <c r="BF30" s="222"/>
      <c r="BG30" s="150" t="str">
        <f>IF(OR('Set UP'!$C16=0,'Set UP'!$D16=0,'Set UP'!$E16=0),"",(AG$19*AG30)+(AH$19*AH30)+(AI$19*AI30)+(AJ$19*AJ30)+(AK$19*AK30)+(AL$19*AL30)+(AM$19*AM30)+(AN$19*AN30)+(AO$19*AO30)+(AP$19*AP30)+(AQ$19*AQ30)+(AR$19*AR30)+(AS$19*AS30)+(AT$19*AT30)+(AU$19*AU30)+(AV$19*AV30)+(AW$19*AW30)+(AX$19*AX30)+(AY$19*AY30)+(AZ$19*AZ30)+(BA$19*BA30)+(BB$19*BB30)+(BC$19*BC30)+(BD$19*BD30)+(BE$19*BE30))</f>
        <v/>
      </c>
      <c r="BH30" s="65"/>
      <c r="BI30" s="65"/>
      <c r="BJ30" s="65"/>
      <c r="BK30" s="65"/>
      <c r="BL30" s="65"/>
      <c r="BM30" s="65"/>
      <c r="BN30" s="149"/>
      <c r="BO30" s="149"/>
      <c r="BP30" s="149"/>
      <c r="BQ30" s="149"/>
      <c r="BR30" s="149"/>
      <c r="BS30" s="149"/>
      <c r="BT30" s="149"/>
      <c r="BU30" s="149"/>
      <c r="BV30" s="149"/>
      <c r="BW30" s="149"/>
      <c r="BX30" s="149"/>
      <c r="BY30" s="149"/>
      <c r="BZ30" s="149"/>
      <c r="CA30" s="149"/>
      <c r="CB30" s="149"/>
      <c r="CC30" s="149"/>
      <c r="CD30" s="149"/>
      <c r="CE30" s="149"/>
      <c r="CF30" s="149"/>
      <c r="CG30" s="222"/>
      <c r="CH30" s="150" t="str">
        <f>IF(OR('Set UP'!$C16=0,'Set UP'!$D16=0,'Set UP'!$E16=0),"",(BH$19*BH30)+(BI$19*BI30)+(BJ$19*BJ30)+(BK$19*BK30)+(BL$19*BL30)+(BM$19*BM30)+(BN$19*BN30)+(BO$19*BO30)+(BP$19*BP30)+(BQ$19*BQ30)+(BR$19*BR30)+(BS$19*BS30)+(BT$19*BT30)+(BU$19*BU30)+(BV$19*BV30)+(BW$19*BW30)+(BX$19*BX30)+(BY$19*BY30)+(BZ$19*BZ30)+(CA$19*CA30)+(CB$19*CB30)+(CC$19*CC30)+(CD$19*CD30)+(CE$19*CE30)+(CF$19*CF30))</f>
        <v/>
      </c>
      <c r="CI30" s="65"/>
      <c r="CJ30" s="65"/>
      <c r="CK30" s="65"/>
      <c r="CL30" s="65"/>
      <c r="CM30" s="65"/>
      <c r="CN30" s="149"/>
      <c r="CO30" s="149"/>
      <c r="CP30" s="149"/>
      <c r="CQ30" s="149"/>
      <c r="CR30" s="149"/>
      <c r="CS30" s="149"/>
      <c r="CT30" s="149"/>
      <c r="CU30" s="149"/>
      <c r="CV30" s="149"/>
      <c r="CW30" s="149"/>
      <c r="CX30" s="149"/>
      <c r="CY30" s="149"/>
      <c r="CZ30" s="149"/>
      <c r="DA30" s="149"/>
      <c r="DB30" s="149"/>
      <c r="DC30" s="149"/>
      <c r="DD30" s="149"/>
      <c r="DE30" s="149"/>
      <c r="DF30" s="149"/>
      <c r="DG30" s="149"/>
      <c r="DH30" s="222"/>
      <c r="DI30" s="150" t="str">
        <f>IF(OR('Set UP'!$C16=0,'Set UP'!$D16=0,'Set UP'!$E16=0),"",(CI$19*CI30)+(CJ$19*CJ30)+(CK$19*CK30)+(CL$19*CL30)+(CM$19*CM30)+(CN$19*CN30)+(CO$19*CO30)+(CP$19*CP30)+(CQ$19*CQ30)+(CR$19*CR30)+(CS$19*CS30)+(CT$19*CT30)+(CU$19*CU30)+(CV$19*CV30)+(CW$19*CW30)+(CX$19*CX30)+(CY$19*CY30)+(CZ$19*CZ30)+(DA$19*DA30)+(DB$19*DB30)+(DC$19*DC30)+(DD$19*DD30)+(DE$19*DE30)+(DF$19*DF30)+(DG$19*DG30))</f>
        <v/>
      </c>
      <c r="DJ30" s="65"/>
      <c r="DK30" s="65"/>
      <c r="DL30" s="65"/>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222"/>
      <c r="EJ30" s="150" t="str">
        <f>IF(OR('Set UP'!$C16=0,'Set UP'!$D16=0,'Set UP'!$E16=0),"",(DJ$19*DJ30)+(DK$19*DK30)+(DL$19*DL30)+(DM$19*DM30)+(DN$19*DN30)+(DO$19*DO30)+(DP$19*DP30)+(DQ$19*DQ30)+(DR$19*DR30)+(DS$19*DS30)+(DT$19*DT30)+(DU$19*DU30)+(DV$19*DV30)+(DW$19*DW30)+(DX$19*DX30)+(DY$19*DY30)+(DZ$19*DZ30)+(EA$19*EA30)+(EB$19*EB30)+(EC$19*EC30)+(ED$19*ED30)+(EE$19*EE30)+(EF$19*EF30)+(EG$19*EG30)+(EH$19*EH30))</f>
        <v/>
      </c>
      <c r="EK30" s="65"/>
      <c r="EL30" s="65"/>
      <c r="EM30" s="65"/>
      <c r="EN30" s="65"/>
      <c r="EO30" s="149"/>
      <c r="EP30" s="149"/>
      <c r="EQ30" s="149"/>
      <c r="ER30" s="149"/>
      <c r="ES30" s="149"/>
      <c r="ET30" s="149"/>
      <c r="EU30" s="149"/>
      <c r="EV30" s="149"/>
      <c r="EW30" s="149"/>
      <c r="EX30" s="149"/>
      <c r="EY30" s="149"/>
      <c r="EZ30" s="149"/>
      <c r="FA30" s="149"/>
      <c r="FB30" s="149"/>
      <c r="FC30" s="149"/>
      <c r="FD30" s="149"/>
      <c r="FE30" s="149"/>
      <c r="FF30" s="149"/>
      <c r="FG30" s="149"/>
      <c r="FH30" s="149"/>
      <c r="FI30" s="149"/>
      <c r="FJ30" s="222"/>
      <c r="FK30" s="150" t="str">
        <f>IF(OR('Set UP'!$C16=0,'Set UP'!$D16=0,'Set UP'!$E16=0),"",(EK$19*EK30)+(EL$19*EL30)+(EM$19*EM30)+(EN$19*EN30)+(EO$19*EO30)+(EP$19*EP30)+(EQ$19*EQ30)+(ER$19*ER30)+(ES$19*ES30)+(ET$19*ET30)+(EU$19*EU30)+(EV$19*EV30)+(EW$19*EW30)+(EX$19*EX30)+(EY$19*EY30)+(EZ$19*EZ30)+(FA$19*FA30)+(FB$19*FB30)+(FC$19*FC30)+(FD$19*FD30)+(FE$19*FE30)+(FF$19*FF30)+(FG$19*FG30)+(FH$19*FH30)+(FI$19*FI30))</f>
        <v/>
      </c>
      <c r="FL30" s="65"/>
      <c r="FM30" s="65"/>
      <c r="FN30" s="65"/>
      <c r="FO30" s="65"/>
      <c r="FP30" s="149"/>
      <c r="FQ30" s="149"/>
      <c r="FR30" s="149"/>
      <c r="FS30" s="149"/>
      <c r="FT30" s="149"/>
      <c r="FU30" s="149"/>
      <c r="FV30" s="149"/>
      <c r="FW30" s="149"/>
      <c r="FX30" s="149"/>
      <c r="FY30" s="149"/>
      <c r="FZ30" s="149"/>
      <c r="GA30" s="149"/>
      <c r="GB30" s="149"/>
      <c r="GC30" s="149"/>
      <c r="GD30" s="149"/>
      <c r="GE30" s="149"/>
      <c r="GF30" s="149"/>
      <c r="GG30" s="149"/>
      <c r="GH30" s="149"/>
      <c r="GI30" s="149"/>
      <c r="GJ30" s="149"/>
      <c r="GK30" s="222"/>
      <c r="GL30" s="150" t="str">
        <f>IF(OR('Set UP'!$C16=0,'Set UP'!$D16=0,'Set UP'!$E16=0),"",(FL$19*FL30)+(FM$19*FM30)+(FN$19*FN30)+(FO$19*FO30)+(FP$19*FP30)+(FQ$19*FQ30)+(FR$19*FR30)+(FS$19*FS30)+(FT$19*FT30)+(FU$19*FU30)+(FV$19*FV30)+(FW$19*FW30)+(FX$19*FX30)+(FY$19*FY30)+(FZ$19*FZ30)+(GA$19*GA30)+(GB$19*GB30)+(GC$19*GC30)+(GD$19*GD30)+(GE$19*GE30)+(GF$19*GF30)+(GG$19*GG30)+(GH$19*GH30)+(GI$19*GI30)+(GJ$19*GJ30))</f>
        <v/>
      </c>
      <c r="GM30" s="65"/>
      <c r="GN30" s="65"/>
      <c r="GO30" s="65"/>
      <c r="GP30" s="65"/>
      <c r="GQ30" s="149"/>
      <c r="GR30" s="149"/>
      <c r="GS30" s="149"/>
      <c r="GT30" s="149"/>
      <c r="GU30" s="149"/>
      <c r="GV30" s="149"/>
      <c r="GW30" s="149"/>
      <c r="GX30" s="149"/>
      <c r="GY30" s="149"/>
      <c r="GZ30" s="149"/>
      <c r="HA30" s="149"/>
      <c r="HB30" s="149"/>
      <c r="HC30" s="149"/>
      <c r="HD30" s="149"/>
      <c r="HE30" s="149"/>
      <c r="HF30" s="149"/>
      <c r="HG30" s="149"/>
      <c r="HH30" s="149"/>
      <c r="HI30" s="149"/>
      <c r="HJ30" s="149"/>
      <c r="HK30" s="149"/>
      <c r="HL30" s="222"/>
      <c r="HM30" s="150" t="str">
        <f>IF(OR('Set UP'!$C16=0,'Set UP'!$D16=0,'Set UP'!$E16=0),"",(GM$19*GM30)+(GN$19*GN30)+(GO$19*GO30)+(GP$19*GP30)+(GQ$19*GQ30)+(GR$19*GR30)+(GS$19*GS30)+(GT$19*GT30)+(GU$19*GU30)+(GV$19*GV30)+(GW$19*GW30)+(GX$19*GX30)+(GY$19*GY30)+(GZ$19*GZ30)+(HA$19*HA30)+(HB$19*HB30)+(HC$19*HC30)+(HD$19*HD30)+(HE$19*HE30)+(HF$19*HF30)+(HG$19*HG30)+(HH$19*HH30)+(HI$19*HI30)+(HJ$19*HJ30)+(HK$19*HK30))</f>
        <v/>
      </c>
      <c r="HN30" s="65"/>
      <c r="HO30" s="65"/>
      <c r="HP30" s="65"/>
      <c r="HQ30" s="65"/>
      <c r="HR30" s="149"/>
      <c r="HS30" s="149"/>
      <c r="HT30" s="149"/>
      <c r="HU30" s="149"/>
      <c r="HV30" s="149"/>
      <c r="HW30" s="149"/>
      <c r="HX30" s="149"/>
      <c r="HY30" s="149"/>
      <c r="HZ30" s="149"/>
      <c r="IA30" s="149"/>
      <c r="IB30" s="149"/>
      <c r="IC30" s="149"/>
      <c r="ID30" s="149"/>
      <c r="IE30" s="149"/>
      <c r="IF30" s="149"/>
      <c r="IG30" s="149"/>
      <c r="IH30" s="149"/>
      <c r="II30" s="149"/>
      <c r="IJ30" s="149"/>
      <c r="IK30" s="149"/>
      <c r="IL30" s="149"/>
      <c r="IM30" s="222"/>
      <c r="IN30" s="150" t="str">
        <f>IF(OR('Set UP'!$C16=0,'Set UP'!$D16=0,'Set UP'!$E16=0),"",(HN$19*HN30)+(HO$19*HO30)+(HP$19*HP30)+(HQ$19*HQ30)+(HR$19*HR30)+(HS$19*HS30)+(HT$19*HT30)+(HU$19*HU30)+(HV$19*HV30)+(HW$19*HW30)+(HX$19*HX30)+(HY$19*HY30)+(HZ$19*HZ30)+(IA$19*IA30)+(IB$19*IB30)+(IC$19*IC30)+(ID$19*ID30)+(IE$19*IE30)+(IF$19*IF30)+(IG$19*IG30)+(IH$19*IH30)+(II$19*II30)+(IJ$19*IJ30)+(IK$19*IK30)+(IL$19*IL30))</f>
        <v/>
      </c>
      <c r="IO30" s="65"/>
      <c r="IP30" s="65"/>
      <c r="IQ30" s="65"/>
      <c r="IR30" s="65"/>
      <c r="IS30" s="149"/>
      <c r="IT30" s="149"/>
      <c r="IU30" s="149"/>
      <c r="IV30" s="149"/>
      <c r="IW30" s="149"/>
      <c r="IX30" s="149"/>
      <c r="IY30" s="149"/>
      <c r="IZ30" s="149"/>
      <c r="JA30" s="149"/>
      <c r="JB30" s="149"/>
      <c r="JC30" s="149"/>
      <c r="JD30" s="149"/>
      <c r="JE30" s="149"/>
      <c r="JF30" s="149"/>
      <c r="JG30" s="149"/>
      <c r="JH30" s="149"/>
      <c r="JI30" s="149"/>
      <c r="JJ30" s="149"/>
      <c r="JK30" s="149"/>
      <c r="JL30" s="149"/>
      <c r="JM30" s="149"/>
      <c r="JN30" s="222"/>
      <c r="JO30" s="150" t="str">
        <f>IF(OR('Set UP'!$C16=0,'Set UP'!$D16=0,'Set UP'!$E16=0),"",(IO$19*IO30)+(IP$19*IP30)+(IQ$19*IQ30)+(IR$19*IR30)+(IS$19*IS30)+(IT$19*IT30)+(IU$19*IU30)+(IV$19*IV30)+(IW$19*IW30)+(IX$19*IX30)+(IY$19*IY30)+(IZ$19*IZ30)+(JA$19*JA30)+(JB$19*JB30)+(JC$19*JC30)+(JD$19*JD30)+(JE$19*JE30)+(JF$19*JF30)+(JG$19*JG30)+(JH$19*JH30)+(JI$19*JI30)+(JJ$19*JJ30)+(JK$19*JK30)+(JL$19*JL30)+(JM$19*JM30))</f>
        <v/>
      </c>
      <c r="JP30" s="151" t="str">
        <f>IF(OR('Set UP'!$C16=0,'Set UP'!$D16=0,'Set UP'!$E16=0),"",(AF30+BG30+CH30+DI30+EJ30+FK30+GL30+HM30+IN30+JO30))</f>
        <v/>
      </c>
      <c r="JQ30" s="152" t="str">
        <f>IF(OR('Set UP'!$C16=0,'Set UP'!$D16=0,'Set UP'!$E16=0),"",RANK(JP30,$JP$21:$JP$68,0))</f>
        <v/>
      </c>
      <c r="JR30" s="151" t="str">
        <f>IF(OR('Set UP'!K16&lt;&gt;1,'Set UP'!C16=0,'Set UP'!D16=0,'Set UP'!E16=0,'Set UP'!F16=0),"",$JP30)</f>
        <v/>
      </c>
      <c r="JS30" s="151" t="str">
        <f>IF(OR('Set UP'!K16&lt;&gt;1,'Set UP'!C16=0,'Set UP'!D16=0,'Set UP'!E16=0,'Set UP'!F16=0),"",RANK(JR30,$JR$21:$JR$68,0))</f>
        <v/>
      </c>
      <c r="JT30" s="153" t="str">
        <f>IF(OR('Set UP'!K16&lt;&gt;2,'Set UP'!C16=0,'Set UP'!D16=0,'Set UP'!E16=0,'Set UP'!F16=0),"",$JP30)</f>
        <v/>
      </c>
      <c r="JU30" s="151" t="str">
        <f>IF(OR('Set UP'!K16&lt;&gt;2,'Set UP'!C16=0,'Set UP'!D16=0,'Set UP'!E16=0,'Set UP'!F16=0),"",RANK(JT30,$JT$21:$JT$68,0))</f>
        <v/>
      </c>
      <c r="JV30" s="151" t="str">
        <f>IF(OR(LEFT('Set UP'!F16,1)&lt;&gt;"F",'Set UP'!C16=0,'Set UP'!D16=0,'Set UP'!E16=0),"",$JP30)</f>
        <v/>
      </c>
      <c r="JW30" s="151" t="str">
        <f>IF(OR(LEFT('Set UP'!F16,1)&lt;&gt;"F",'Set UP'!C16=0,'Set UP'!D16=0,'Set UP'!E16=0),"",RANK(JV30,$JV$21:$JV$68,0))</f>
        <v/>
      </c>
      <c r="JX30" s="151" t="str">
        <f>IF(OR('Set UP'!F16&lt;&gt;"NS",'Set UP'!C16=0,'Set UP'!D16=0,'Set UP'!E16=0),"",$JP30)</f>
        <v/>
      </c>
      <c r="JY30" s="154" t="str">
        <f>IF(OR('Set UP'!F16&lt;&gt;"NS",'Set UP'!C16=0,'Set UP'!D16=0,'Set UP'!E16=0),"",RANK(JX30,$JX$21:$JX$68,0))</f>
        <v/>
      </c>
      <c r="JZ30" s="154" t="str">
        <f>IF(OR('Set UP'!$C16=0,'Set UP'!$D16=0,'Set UP'!$E16=0,JP30=0),"",JP30/MAX(JP$21:JP$68)*1000)</f>
        <v/>
      </c>
      <c r="KC30" s="316">
        <f t="array" ref="KC30">MAX(IF(Clubs='Set UP'!D16,'Wet Incident'!JU$21:JU$68))</f>
        <v>0</v>
      </c>
      <c r="KD30" s="316" t="str">
        <f t="shared" si="5"/>
        <v/>
      </c>
    </row>
    <row r="31" spans="2:290" x14ac:dyDescent="0.2">
      <c r="B31" s="139">
        <v>11</v>
      </c>
      <c r="C31" s="148" t="str">
        <f>IF(OR('Set UP'!$C17=0,'Set UP'!$D17=0,'Set UP'!$E17=0,'Set UP'!F17=0),"  --",'Set UP'!C17)</f>
        <v xml:space="preserve">  --</v>
      </c>
      <c r="D31" s="148" t="str">
        <f>IF(OR('Set UP'!$C17=0,'Set UP'!$D17=0,'Set UP'!$E17=0,'Set UP'!F17=0),"  --",'Set UP'!D17&amp;" "&amp;'Set UP'!E17)</f>
        <v xml:space="preserve">  --</v>
      </c>
      <c r="E31" s="148" t="str">
        <f>IF(OR('Set UP'!$C17=0,'Set UP'!$D17=0,'Set UP'!$E17=0,'Set UP'!F17=0),"  --",'Set UP'!F17)</f>
        <v xml:space="preserve">  --</v>
      </c>
      <c r="F31" s="65"/>
      <c r="G31" s="65"/>
      <c r="H31" s="65"/>
      <c r="I31" s="65"/>
      <c r="J31" s="149"/>
      <c r="K31" s="149"/>
      <c r="L31" s="149"/>
      <c r="M31" s="149"/>
      <c r="N31" s="149"/>
      <c r="O31" s="149"/>
      <c r="P31" s="149"/>
      <c r="Q31" s="149"/>
      <c r="R31" s="149"/>
      <c r="S31" s="149"/>
      <c r="T31" s="149"/>
      <c r="U31" s="149"/>
      <c r="V31" s="149"/>
      <c r="W31" s="149"/>
      <c r="X31" s="149"/>
      <c r="Y31" s="149"/>
      <c r="Z31" s="149"/>
      <c r="AA31" s="149"/>
      <c r="AB31" s="149"/>
      <c r="AC31" s="149"/>
      <c r="AD31" s="149"/>
      <c r="AE31" s="222"/>
      <c r="AF31" s="150" t="str">
        <f>IF(OR('Set UP'!$C17=0,'Set UP'!$D17=0,'Set UP'!$E17=0),"",(F$19*F31)+(G$19*G31)+(H$19*H31)+(I$19*I31)+(J$19*J31)+(K$19*K31)+(L$19*L31)+(M$19*M31)+(N$19*N31)+(O$19*O31)+(P$19*P31)+(Q$19*Q31)+(R$19*R31)+(S$19*S31)+(T$19*T31)+(U$19*U31)+(V$19*V31)+(W$19*W31)+(X$19*X31)+(Y$19*Y31)+(Z$19*Z31)+(AA$19*AA31)+(AB$19*AB31)+(AC$19*AC31)+(AD$19*AD31))</f>
        <v/>
      </c>
      <c r="AG31" s="65"/>
      <c r="AH31" s="65"/>
      <c r="AI31" s="65"/>
      <c r="AJ31" s="65"/>
      <c r="AK31" s="65"/>
      <c r="AL31" s="65"/>
      <c r="AM31" s="149"/>
      <c r="AN31" s="149"/>
      <c r="AO31" s="149"/>
      <c r="AP31" s="149"/>
      <c r="AQ31" s="149"/>
      <c r="AR31" s="149"/>
      <c r="AS31" s="149"/>
      <c r="AT31" s="149"/>
      <c r="AU31" s="149"/>
      <c r="AV31" s="149"/>
      <c r="AW31" s="149"/>
      <c r="AX31" s="149"/>
      <c r="AY31" s="149"/>
      <c r="AZ31" s="149"/>
      <c r="BA31" s="149"/>
      <c r="BB31" s="149"/>
      <c r="BC31" s="149"/>
      <c r="BD31" s="149"/>
      <c r="BE31" s="149"/>
      <c r="BF31" s="222"/>
      <c r="BG31" s="150" t="str">
        <f>IF(OR('Set UP'!$C17=0,'Set UP'!$D17=0,'Set UP'!$E17=0),"",(AG$19*AG31)+(AH$19*AH31)+(AI$19*AI31)+(AJ$19*AJ31)+(AK$19*AK31)+(AL$19*AL31)+(AM$19*AM31)+(AN$19*AN31)+(AO$19*AO31)+(AP$19*AP31)+(AQ$19*AQ31)+(AR$19*AR31)+(AS$19*AS31)+(AT$19*AT31)+(AU$19*AU31)+(AV$19*AV31)+(AW$19*AW31)+(AX$19*AX31)+(AY$19*AY31)+(AZ$19*AZ31)+(BA$19*BA31)+(BB$19*BB31)+(BC$19*BC31)+(BD$19*BD31)+(BE$19*BE31))</f>
        <v/>
      </c>
      <c r="BH31" s="65"/>
      <c r="BI31" s="65"/>
      <c r="BJ31" s="65"/>
      <c r="BK31" s="65"/>
      <c r="BL31" s="65"/>
      <c r="BM31" s="65"/>
      <c r="BN31" s="149"/>
      <c r="BO31" s="149"/>
      <c r="BP31" s="149"/>
      <c r="BQ31" s="149"/>
      <c r="BR31" s="149"/>
      <c r="BS31" s="149"/>
      <c r="BT31" s="149"/>
      <c r="BU31" s="149"/>
      <c r="BV31" s="149"/>
      <c r="BW31" s="149"/>
      <c r="BX31" s="149"/>
      <c r="BY31" s="149"/>
      <c r="BZ31" s="149"/>
      <c r="CA31" s="149"/>
      <c r="CB31" s="149"/>
      <c r="CC31" s="149"/>
      <c r="CD31" s="149"/>
      <c r="CE31" s="149"/>
      <c r="CF31" s="149"/>
      <c r="CG31" s="222"/>
      <c r="CH31" s="150" t="str">
        <f>IF(OR('Set UP'!$C17=0,'Set UP'!$D17=0,'Set UP'!$E17=0),"",(BH$19*BH31)+(BI$19*BI31)+(BJ$19*BJ31)+(BK$19*BK31)+(BL$19*BL31)+(BM$19*BM31)+(BN$19*BN31)+(BO$19*BO31)+(BP$19*BP31)+(BQ$19*BQ31)+(BR$19*BR31)+(BS$19*BS31)+(BT$19*BT31)+(BU$19*BU31)+(BV$19*BV31)+(BW$19*BW31)+(BX$19*BX31)+(BY$19*BY31)+(BZ$19*BZ31)+(CA$19*CA31)+(CB$19*CB31)+(CC$19*CC31)+(CD$19*CD31)+(CE$19*CE31)+(CF$19*CF31))</f>
        <v/>
      </c>
      <c r="CI31" s="65"/>
      <c r="CJ31" s="65"/>
      <c r="CK31" s="65"/>
      <c r="CL31" s="65"/>
      <c r="CM31" s="65"/>
      <c r="CN31" s="149"/>
      <c r="CO31" s="149"/>
      <c r="CP31" s="149"/>
      <c r="CQ31" s="149"/>
      <c r="CR31" s="149"/>
      <c r="CS31" s="149"/>
      <c r="CT31" s="149"/>
      <c r="CU31" s="149"/>
      <c r="CV31" s="149"/>
      <c r="CW31" s="149"/>
      <c r="CX31" s="149"/>
      <c r="CY31" s="149"/>
      <c r="CZ31" s="149"/>
      <c r="DA31" s="149"/>
      <c r="DB31" s="149"/>
      <c r="DC31" s="149"/>
      <c r="DD31" s="149"/>
      <c r="DE31" s="149"/>
      <c r="DF31" s="149"/>
      <c r="DG31" s="149"/>
      <c r="DH31" s="222"/>
      <c r="DI31" s="150" t="str">
        <f>IF(OR('Set UP'!$C17=0,'Set UP'!$D17=0,'Set UP'!$E17=0),"",(CI$19*CI31)+(CJ$19*CJ31)+(CK$19*CK31)+(CL$19*CL31)+(CM$19*CM31)+(CN$19*CN31)+(CO$19*CO31)+(CP$19*CP31)+(CQ$19*CQ31)+(CR$19*CR31)+(CS$19*CS31)+(CT$19*CT31)+(CU$19*CU31)+(CV$19*CV31)+(CW$19*CW31)+(CX$19*CX31)+(CY$19*CY31)+(CZ$19*CZ31)+(DA$19*DA31)+(DB$19*DB31)+(DC$19*DC31)+(DD$19*DD31)+(DE$19*DE31)+(DF$19*DF31)+(DG$19*DG31))</f>
        <v/>
      </c>
      <c r="DJ31" s="65"/>
      <c r="DK31" s="65"/>
      <c r="DL31" s="65"/>
      <c r="DM31" s="149"/>
      <c r="DN31" s="149"/>
      <c r="DO31" s="149"/>
      <c r="DP31" s="149"/>
      <c r="DQ31" s="149"/>
      <c r="DR31" s="149"/>
      <c r="DS31" s="149"/>
      <c r="DT31" s="149"/>
      <c r="DU31" s="149"/>
      <c r="DV31" s="149"/>
      <c r="DW31" s="149"/>
      <c r="DX31" s="149"/>
      <c r="DY31" s="149"/>
      <c r="DZ31" s="149"/>
      <c r="EA31" s="149"/>
      <c r="EB31" s="149"/>
      <c r="EC31" s="149"/>
      <c r="ED31" s="149"/>
      <c r="EE31" s="149"/>
      <c r="EF31" s="149"/>
      <c r="EG31" s="149"/>
      <c r="EH31" s="149"/>
      <c r="EI31" s="222"/>
      <c r="EJ31" s="150" t="str">
        <f>IF(OR('Set UP'!$C17=0,'Set UP'!$D17=0,'Set UP'!$E17=0),"",(DJ$19*DJ31)+(DK$19*DK31)+(DL$19*DL31)+(DM$19*DM31)+(DN$19*DN31)+(DO$19*DO31)+(DP$19*DP31)+(DQ$19*DQ31)+(DR$19*DR31)+(DS$19*DS31)+(DT$19*DT31)+(DU$19*DU31)+(DV$19*DV31)+(DW$19*DW31)+(DX$19*DX31)+(DY$19*DY31)+(DZ$19*DZ31)+(EA$19*EA31)+(EB$19*EB31)+(EC$19*EC31)+(ED$19*ED31)+(EE$19*EE31)+(EF$19*EF31)+(EG$19*EG31)+(EH$19*EH31))</f>
        <v/>
      </c>
      <c r="EK31" s="65"/>
      <c r="EL31" s="65"/>
      <c r="EM31" s="65"/>
      <c r="EN31" s="65"/>
      <c r="EO31" s="149"/>
      <c r="EP31" s="149"/>
      <c r="EQ31" s="149"/>
      <c r="ER31" s="149"/>
      <c r="ES31" s="149"/>
      <c r="ET31" s="149"/>
      <c r="EU31" s="149"/>
      <c r="EV31" s="149"/>
      <c r="EW31" s="149"/>
      <c r="EX31" s="149"/>
      <c r="EY31" s="149"/>
      <c r="EZ31" s="149"/>
      <c r="FA31" s="149"/>
      <c r="FB31" s="149"/>
      <c r="FC31" s="149"/>
      <c r="FD31" s="149"/>
      <c r="FE31" s="149"/>
      <c r="FF31" s="149"/>
      <c r="FG31" s="149"/>
      <c r="FH31" s="149"/>
      <c r="FI31" s="149"/>
      <c r="FJ31" s="222"/>
      <c r="FK31" s="150" t="str">
        <f>IF(OR('Set UP'!$C17=0,'Set UP'!$D17=0,'Set UP'!$E17=0),"",(EK$19*EK31)+(EL$19*EL31)+(EM$19*EM31)+(EN$19*EN31)+(EO$19*EO31)+(EP$19*EP31)+(EQ$19*EQ31)+(ER$19*ER31)+(ES$19*ES31)+(ET$19*ET31)+(EU$19*EU31)+(EV$19*EV31)+(EW$19*EW31)+(EX$19*EX31)+(EY$19*EY31)+(EZ$19*EZ31)+(FA$19*FA31)+(FB$19*FB31)+(FC$19*FC31)+(FD$19*FD31)+(FE$19*FE31)+(FF$19*FF31)+(FG$19*FG31)+(FH$19*FH31)+(FI$19*FI31))</f>
        <v/>
      </c>
      <c r="FL31" s="65"/>
      <c r="FM31" s="65"/>
      <c r="FN31" s="65"/>
      <c r="FO31" s="65"/>
      <c r="FP31" s="149"/>
      <c r="FQ31" s="149"/>
      <c r="FR31" s="149"/>
      <c r="FS31" s="149"/>
      <c r="FT31" s="149"/>
      <c r="FU31" s="149"/>
      <c r="FV31" s="149"/>
      <c r="FW31" s="149"/>
      <c r="FX31" s="149"/>
      <c r="FY31" s="149"/>
      <c r="FZ31" s="149"/>
      <c r="GA31" s="149"/>
      <c r="GB31" s="149"/>
      <c r="GC31" s="149"/>
      <c r="GD31" s="149"/>
      <c r="GE31" s="149"/>
      <c r="GF31" s="149"/>
      <c r="GG31" s="149"/>
      <c r="GH31" s="149"/>
      <c r="GI31" s="149"/>
      <c r="GJ31" s="149"/>
      <c r="GK31" s="222"/>
      <c r="GL31" s="150" t="str">
        <f>IF(OR('Set UP'!$C17=0,'Set UP'!$D17=0,'Set UP'!$E17=0),"",(FL$19*FL31)+(FM$19*FM31)+(FN$19*FN31)+(FO$19*FO31)+(FP$19*FP31)+(FQ$19*FQ31)+(FR$19*FR31)+(FS$19*FS31)+(FT$19*FT31)+(FU$19*FU31)+(FV$19*FV31)+(FW$19*FW31)+(FX$19*FX31)+(FY$19*FY31)+(FZ$19*FZ31)+(GA$19*GA31)+(GB$19*GB31)+(GC$19*GC31)+(GD$19*GD31)+(GE$19*GE31)+(GF$19*GF31)+(GG$19*GG31)+(GH$19*GH31)+(GI$19*GI31)+(GJ$19*GJ31))</f>
        <v/>
      </c>
      <c r="GM31" s="65"/>
      <c r="GN31" s="65"/>
      <c r="GO31" s="65"/>
      <c r="GP31" s="65"/>
      <c r="GQ31" s="149"/>
      <c r="GR31" s="149"/>
      <c r="GS31" s="149"/>
      <c r="GT31" s="149"/>
      <c r="GU31" s="149"/>
      <c r="GV31" s="149"/>
      <c r="GW31" s="149"/>
      <c r="GX31" s="149"/>
      <c r="GY31" s="149"/>
      <c r="GZ31" s="149"/>
      <c r="HA31" s="149"/>
      <c r="HB31" s="149"/>
      <c r="HC31" s="149"/>
      <c r="HD31" s="149"/>
      <c r="HE31" s="149"/>
      <c r="HF31" s="149"/>
      <c r="HG31" s="149"/>
      <c r="HH31" s="149"/>
      <c r="HI31" s="149"/>
      <c r="HJ31" s="149"/>
      <c r="HK31" s="149"/>
      <c r="HL31" s="222"/>
      <c r="HM31" s="150" t="str">
        <f>IF(OR('Set UP'!$C17=0,'Set UP'!$D17=0,'Set UP'!$E17=0),"",(GM$19*GM31)+(GN$19*GN31)+(GO$19*GO31)+(GP$19*GP31)+(GQ$19*GQ31)+(GR$19*GR31)+(GS$19*GS31)+(GT$19*GT31)+(GU$19*GU31)+(GV$19*GV31)+(GW$19*GW31)+(GX$19*GX31)+(GY$19*GY31)+(GZ$19*GZ31)+(HA$19*HA31)+(HB$19*HB31)+(HC$19*HC31)+(HD$19*HD31)+(HE$19*HE31)+(HF$19*HF31)+(HG$19*HG31)+(HH$19*HH31)+(HI$19*HI31)+(HJ$19*HJ31)+(HK$19*HK31))</f>
        <v/>
      </c>
      <c r="HN31" s="65"/>
      <c r="HO31" s="65"/>
      <c r="HP31" s="65"/>
      <c r="HQ31" s="65"/>
      <c r="HR31" s="149"/>
      <c r="HS31" s="149"/>
      <c r="HT31" s="149"/>
      <c r="HU31" s="149"/>
      <c r="HV31" s="149"/>
      <c r="HW31" s="149"/>
      <c r="HX31" s="149"/>
      <c r="HY31" s="149"/>
      <c r="HZ31" s="149"/>
      <c r="IA31" s="149"/>
      <c r="IB31" s="149"/>
      <c r="IC31" s="149"/>
      <c r="ID31" s="149"/>
      <c r="IE31" s="149"/>
      <c r="IF31" s="149"/>
      <c r="IG31" s="149"/>
      <c r="IH31" s="149"/>
      <c r="II31" s="149"/>
      <c r="IJ31" s="149"/>
      <c r="IK31" s="149"/>
      <c r="IL31" s="149"/>
      <c r="IM31" s="222"/>
      <c r="IN31" s="150" t="str">
        <f>IF(OR('Set UP'!$C17=0,'Set UP'!$D17=0,'Set UP'!$E17=0),"",(HN$19*HN31)+(HO$19*HO31)+(HP$19*HP31)+(HQ$19*HQ31)+(HR$19*HR31)+(HS$19*HS31)+(HT$19*HT31)+(HU$19*HU31)+(HV$19*HV31)+(HW$19*HW31)+(HX$19*HX31)+(HY$19*HY31)+(HZ$19*HZ31)+(IA$19*IA31)+(IB$19*IB31)+(IC$19*IC31)+(ID$19*ID31)+(IE$19*IE31)+(IF$19*IF31)+(IG$19*IG31)+(IH$19*IH31)+(II$19*II31)+(IJ$19*IJ31)+(IK$19*IK31)+(IL$19*IL31))</f>
        <v/>
      </c>
      <c r="IO31" s="65"/>
      <c r="IP31" s="65"/>
      <c r="IQ31" s="65"/>
      <c r="IR31" s="65"/>
      <c r="IS31" s="149"/>
      <c r="IT31" s="149"/>
      <c r="IU31" s="149"/>
      <c r="IV31" s="149"/>
      <c r="IW31" s="149"/>
      <c r="IX31" s="149"/>
      <c r="IY31" s="149"/>
      <c r="IZ31" s="149"/>
      <c r="JA31" s="149"/>
      <c r="JB31" s="149"/>
      <c r="JC31" s="149"/>
      <c r="JD31" s="149"/>
      <c r="JE31" s="149"/>
      <c r="JF31" s="149"/>
      <c r="JG31" s="149"/>
      <c r="JH31" s="149"/>
      <c r="JI31" s="149"/>
      <c r="JJ31" s="149"/>
      <c r="JK31" s="149"/>
      <c r="JL31" s="149"/>
      <c r="JM31" s="149"/>
      <c r="JN31" s="222"/>
      <c r="JO31" s="150" t="str">
        <f>IF(OR('Set UP'!$C17=0,'Set UP'!$D17=0,'Set UP'!$E17=0),"",(IO$19*IO31)+(IP$19*IP31)+(IQ$19*IQ31)+(IR$19*IR31)+(IS$19*IS31)+(IT$19*IT31)+(IU$19*IU31)+(IV$19*IV31)+(IW$19*IW31)+(IX$19*IX31)+(IY$19*IY31)+(IZ$19*IZ31)+(JA$19*JA31)+(JB$19*JB31)+(JC$19*JC31)+(JD$19*JD31)+(JE$19*JE31)+(JF$19*JF31)+(JG$19*JG31)+(JH$19*JH31)+(JI$19*JI31)+(JJ$19*JJ31)+(JK$19*JK31)+(JL$19*JL31)+(JM$19*JM31))</f>
        <v/>
      </c>
      <c r="JP31" s="151" t="str">
        <f>IF(OR('Set UP'!$C17=0,'Set UP'!$D17=0,'Set UP'!$E17=0),"",(AF31+BG31+CH31+DI31+EJ31+FK31+GL31+HM31+IN31+JO31))</f>
        <v/>
      </c>
      <c r="JQ31" s="152" t="str">
        <f>IF(OR('Set UP'!$C17=0,'Set UP'!$D17=0,'Set UP'!$E17=0),"",RANK(JP31,$JP$21:$JP$68,0))</f>
        <v/>
      </c>
      <c r="JR31" s="151" t="str">
        <f>IF(OR('Set UP'!K17&lt;&gt;1,'Set UP'!C17=0,'Set UP'!D17=0,'Set UP'!E17=0,'Set UP'!F17=0),"",$JP31)</f>
        <v/>
      </c>
      <c r="JS31" s="151" t="str">
        <f>IF(OR('Set UP'!K17&lt;&gt;1,'Set UP'!C17=0,'Set UP'!D17=0,'Set UP'!E17=0,'Set UP'!F17=0),"",RANK(JR31,$JR$21:$JR$68,0))</f>
        <v/>
      </c>
      <c r="JT31" s="153" t="str">
        <f>IF(OR('Set UP'!K17&lt;&gt;2,'Set UP'!C17=0,'Set UP'!D17=0,'Set UP'!E17=0,'Set UP'!F17=0),"",$JP31)</f>
        <v/>
      </c>
      <c r="JU31" s="151" t="str">
        <f>IF(OR('Set UP'!K17&lt;&gt;2,'Set UP'!C17=0,'Set UP'!D17=0,'Set UP'!E17=0,'Set UP'!F17=0),"",RANK(JT31,$JT$21:$JT$68,0))</f>
        <v/>
      </c>
      <c r="JV31" s="151" t="str">
        <f>IF(OR(LEFT('Set UP'!F17,1)&lt;&gt;"F",'Set UP'!C17=0,'Set UP'!D17=0,'Set UP'!E17=0),"",$JP31)</f>
        <v/>
      </c>
      <c r="JW31" s="151" t="str">
        <f>IF(OR(LEFT('Set UP'!F17,1)&lt;&gt;"F",'Set UP'!C17=0,'Set UP'!D17=0,'Set UP'!E17=0),"",RANK(JV31,$JV$21:$JV$68,0))</f>
        <v/>
      </c>
      <c r="JX31" s="151" t="str">
        <f>IF(OR('Set UP'!F17&lt;&gt;"NS",'Set UP'!C17=0,'Set UP'!D17=0,'Set UP'!E17=0),"",$JP31)</f>
        <v/>
      </c>
      <c r="JY31" s="154" t="str">
        <f>IF(OR('Set UP'!F17&lt;&gt;"NS",'Set UP'!C17=0,'Set UP'!D17=0,'Set UP'!E17=0),"",RANK(JX31,$JX$21:$JX$68,0))</f>
        <v/>
      </c>
      <c r="JZ31" s="154" t="str">
        <f>IF(OR('Set UP'!$C17=0,'Set UP'!$D17=0,'Set UP'!$E17=0,JP31=0),"",JP31/MAX(JP$21:JP$68)*1000)</f>
        <v/>
      </c>
      <c r="KC31" s="316">
        <f t="array" ref="KC31">MAX(IF(Clubs='Set UP'!D17,'Wet Incident'!JU$21:JU$68))</f>
        <v>0</v>
      </c>
      <c r="KD31" s="316" t="str">
        <f t="shared" si="5"/>
        <v/>
      </c>
    </row>
    <row r="32" spans="2:290" x14ac:dyDescent="0.2">
      <c r="B32" s="139">
        <v>12</v>
      </c>
      <c r="C32" s="148" t="str">
        <f>IF(OR('Set UP'!$C18=0,'Set UP'!$D18=0,'Set UP'!$E18=0,'Set UP'!F18=0),"  --",'Set UP'!C18)</f>
        <v xml:space="preserve">  --</v>
      </c>
      <c r="D32" s="148" t="str">
        <f>IF(OR('Set UP'!$C18=0,'Set UP'!$D18=0,'Set UP'!$E18=0,'Set UP'!F18=0),"  --",'Set UP'!D18&amp;" "&amp;'Set UP'!E18)</f>
        <v xml:space="preserve">  --</v>
      </c>
      <c r="E32" s="148" t="str">
        <f>IF(OR('Set UP'!$C18=0,'Set UP'!$D18=0,'Set UP'!$E18=0,'Set UP'!F18=0),"  --",'Set UP'!F18)</f>
        <v xml:space="preserve">  --</v>
      </c>
      <c r="F32" s="65"/>
      <c r="G32" s="65"/>
      <c r="H32" s="65"/>
      <c r="I32" s="65"/>
      <c r="J32" s="149"/>
      <c r="K32" s="149"/>
      <c r="L32" s="149"/>
      <c r="M32" s="149"/>
      <c r="N32" s="149"/>
      <c r="O32" s="149"/>
      <c r="P32" s="149"/>
      <c r="Q32" s="149"/>
      <c r="R32" s="149"/>
      <c r="S32" s="149"/>
      <c r="T32" s="149"/>
      <c r="U32" s="149"/>
      <c r="V32" s="149"/>
      <c r="W32" s="149"/>
      <c r="X32" s="149"/>
      <c r="Y32" s="149"/>
      <c r="Z32" s="149"/>
      <c r="AA32" s="149"/>
      <c r="AB32" s="149"/>
      <c r="AC32" s="149"/>
      <c r="AD32" s="149"/>
      <c r="AE32" s="222"/>
      <c r="AF32" s="150" t="str">
        <f>IF(OR('Set UP'!$C18=0,'Set UP'!$D18=0,'Set UP'!$E18=0),"",(F$19*F32)+(G$19*G32)+(H$19*H32)+(I$19*I32)+(J$19*J32)+(K$19*K32)+(L$19*L32)+(M$19*M32)+(N$19*N32)+(O$19*O32)+(P$19*P32)+(Q$19*Q32)+(R$19*R32)+(S$19*S32)+(T$19*T32)+(U$19*U32)+(V$19*V32)+(W$19*W32)+(X$19*X32)+(Y$19*Y32)+(Z$19*Z32)+(AA$19*AA32)+(AB$19*AB32)+(AC$19*AC32)+(AD$19*AD32))</f>
        <v/>
      </c>
      <c r="AG32" s="65"/>
      <c r="AH32" s="65"/>
      <c r="AI32" s="65"/>
      <c r="AJ32" s="65"/>
      <c r="AK32" s="65"/>
      <c r="AL32" s="65"/>
      <c r="AM32" s="149"/>
      <c r="AN32" s="149"/>
      <c r="AO32" s="149"/>
      <c r="AP32" s="149"/>
      <c r="AQ32" s="149"/>
      <c r="AR32" s="149"/>
      <c r="AS32" s="149"/>
      <c r="AT32" s="149"/>
      <c r="AU32" s="149"/>
      <c r="AV32" s="149"/>
      <c r="AW32" s="149"/>
      <c r="AX32" s="149"/>
      <c r="AY32" s="149"/>
      <c r="AZ32" s="149"/>
      <c r="BA32" s="149"/>
      <c r="BB32" s="149"/>
      <c r="BC32" s="149"/>
      <c r="BD32" s="149"/>
      <c r="BE32" s="149"/>
      <c r="BF32" s="222"/>
      <c r="BG32" s="150" t="str">
        <f>IF(OR('Set UP'!$C18=0,'Set UP'!$D18=0,'Set UP'!$E18=0),"",(AG$19*AG32)+(AH$19*AH32)+(AI$19*AI32)+(AJ$19*AJ32)+(AK$19*AK32)+(AL$19*AL32)+(AM$19*AM32)+(AN$19*AN32)+(AO$19*AO32)+(AP$19*AP32)+(AQ$19*AQ32)+(AR$19*AR32)+(AS$19*AS32)+(AT$19*AT32)+(AU$19*AU32)+(AV$19*AV32)+(AW$19*AW32)+(AX$19*AX32)+(AY$19*AY32)+(AZ$19*AZ32)+(BA$19*BA32)+(BB$19*BB32)+(BC$19*BC32)+(BD$19*BD32)+(BE$19*BE32))</f>
        <v/>
      </c>
      <c r="BH32" s="65"/>
      <c r="BI32" s="65"/>
      <c r="BJ32" s="65"/>
      <c r="BK32" s="65"/>
      <c r="BL32" s="65"/>
      <c r="BM32" s="65"/>
      <c r="BN32" s="149"/>
      <c r="BO32" s="149"/>
      <c r="BP32" s="149"/>
      <c r="BQ32" s="149"/>
      <c r="BR32" s="149"/>
      <c r="BS32" s="149"/>
      <c r="BT32" s="149"/>
      <c r="BU32" s="149"/>
      <c r="BV32" s="149"/>
      <c r="BW32" s="149"/>
      <c r="BX32" s="149"/>
      <c r="BY32" s="149"/>
      <c r="BZ32" s="149"/>
      <c r="CA32" s="149"/>
      <c r="CB32" s="149"/>
      <c r="CC32" s="149"/>
      <c r="CD32" s="149"/>
      <c r="CE32" s="149"/>
      <c r="CF32" s="149"/>
      <c r="CG32" s="222"/>
      <c r="CH32" s="150" t="str">
        <f>IF(OR('Set UP'!$C18=0,'Set UP'!$D18=0,'Set UP'!$E18=0),"",(BH$19*BH32)+(BI$19*BI32)+(BJ$19*BJ32)+(BK$19*BK32)+(BL$19*BL32)+(BM$19*BM32)+(BN$19*BN32)+(BO$19*BO32)+(BP$19*BP32)+(BQ$19*BQ32)+(BR$19*BR32)+(BS$19*BS32)+(BT$19*BT32)+(BU$19*BU32)+(BV$19*BV32)+(BW$19*BW32)+(BX$19*BX32)+(BY$19*BY32)+(BZ$19*BZ32)+(CA$19*CA32)+(CB$19*CB32)+(CC$19*CC32)+(CD$19*CD32)+(CE$19*CE32)+(CF$19*CF32))</f>
        <v/>
      </c>
      <c r="CI32" s="65"/>
      <c r="CJ32" s="65"/>
      <c r="CK32" s="65"/>
      <c r="CL32" s="65"/>
      <c r="CM32" s="65"/>
      <c r="CN32" s="149"/>
      <c r="CO32" s="149"/>
      <c r="CP32" s="149"/>
      <c r="CQ32" s="149"/>
      <c r="CR32" s="149"/>
      <c r="CS32" s="149"/>
      <c r="CT32" s="149"/>
      <c r="CU32" s="149"/>
      <c r="CV32" s="149"/>
      <c r="CW32" s="149"/>
      <c r="CX32" s="149"/>
      <c r="CY32" s="149"/>
      <c r="CZ32" s="149"/>
      <c r="DA32" s="149"/>
      <c r="DB32" s="149"/>
      <c r="DC32" s="149"/>
      <c r="DD32" s="149"/>
      <c r="DE32" s="149"/>
      <c r="DF32" s="149"/>
      <c r="DG32" s="149"/>
      <c r="DH32" s="222"/>
      <c r="DI32" s="150" t="str">
        <f>IF(OR('Set UP'!$C18=0,'Set UP'!$D18=0,'Set UP'!$E18=0),"",(CI$19*CI32)+(CJ$19*CJ32)+(CK$19*CK32)+(CL$19*CL32)+(CM$19*CM32)+(CN$19*CN32)+(CO$19*CO32)+(CP$19*CP32)+(CQ$19*CQ32)+(CR$19*CR32)+(CS$19*CS32)+(CT$19*CT32)+(CU$19*CU32)+(CV$19*CV32)+(CW$19*CW32)+(CX$19*CX32)+(CY$19*CY32)+(CZ$19*CZ32)+(DA$19*DA32)+(DB$19*DB32)+(DC$19*DC32)+(DD$19*DD32)+(DE$19*DE32)+(DF$19*DF32)+(DG$19*DG32))</f>
        <v/>
      </c>
      <c r="DJ32" s="65"/>
      <c r="DK32" s="65"/>
      <c r="DL32" s="65"/>
      <c r="DM32" s="149"/>
      <c r="DN32" s="149"/>
      <c r="DO32" s="149"/>
      <c r="DP32" s="149"/>
      <c r="DQ32" s="149"/>
      <c r="DR32" s="149"/>
      <c r="DS32" s="149"/>
      <c r="DT32" s="149"/>
      <c r="DU32" s="149"/>
      <c r="DV32" s="149"/>
      <c r="DW32" s="149"/>
      <c r="DX32" s="149"/>
      <c r="DY32" s="149"/>
      <c r="DZ32" s="149"/>
      <c r="EA32" s="149"/>
      <c r="EB32" s="149"/>
      <c r="EC32" s="149"/>
      <c r="ED32" s="149"/>
      <c r="EE32" s="149"/>
      <c r="EF32" s="149"/>
      <c r="EG32" s="149"/>
      <c r="EH32" s="149"/>
      <c r="EI32" s="222"/>
      <c r="EJ32" s="150" t="str">
        <f>IF(OR('Set UP'!$C18=0,'Set UP'!$D18=0,'Set UP'!$E18=0),"",(DJ$19*DJ32)+(DK$19*DK32)+(DL$19*DL32)+(DM$19*DM32)+(DN$19*DN32)+(DO$19*DO32)+(DP$19*DP32)+(DQ$19*DQ32)+(DR$19*DR32)+(DS$19*DS32)+(DT$19*DT32)+(DU$19*DU32)+(DV$19*DV32)+(DW$19*DW32)+(DX$19*DX32)+(DY$19*DY32)+(DZ$19*DZ32)+(EA$19*EA32)+(EB$19*EB32)+(EC$19*EC32)+(ED$19*ED32)+(EE$19*EE32)+(EF$19*EF32)+(EG$19*EG32)+(EH$19*EH32))</f>
        <v/>
      </c>
      <c r="EK32" s="65"/>
      <c r="EL32" s="65"/>
      <c r="EM32" s="65"/>
      <c r="EN32" s="65"/>
      <c r="EO32" s="149"/>
      <c r="EP32" s="149"/>
      <c r="EQ32" s="149"/>
      <c r="ER32" s="149"/>
      <c r="ES32" s="149"/>
      <c r="ET32" s="149"/>
      <c r="EU32" s="149"/>
      <c r="EV32" s="149"/>
      <c r="EW32" s="149"/>
      <c r="EX32" s="149"/>
      <c r="EY32" s="149"/>
      <c r="EZ32" s="149"/>
      <c r="FA32" s="149"/>
      <c r="FB32" s="149"/>
      <c r="FC32" s="149"/>
      <c r="FD32" s="149"/>
      <c r="FE32" s="149"/>
      <c r="FF32" s="149"/>
      <c r="FG32" s="149"/>
      <c r="FH32" s="149"/>
      <c r="FI32" s="149"/>
      <c r="FJ32" s="222"/>
      <c r="FK32" s="150" t="str">
        <f>IF(OR('Set UP'!$C18=0,'Set UP'!$D18=0,'Set UP'!$E18=0),"",(EK$19*EK32)+(EL$19*EL32)+(EM$19*EM32)+(EN$19*EN32)+(EO$19*EO32)+(EP$19*EP32)+(EQ$19*EQ32)+(ER$19*ER32)+(ES$19*ES32)+(ET$19*ET32)+(EU$19*EU32)+(EV$19*EV32)+(EW$19*EW32)+(EX$19*EX32)+(EY$19*EY32)+(EZ$19*EZ32)+(FA$19*FA32)+(FB$19*FB32)+(FC$19*FC32)+(FD$19*FD32)+(FE$19*FE32)+(FF$19*FF32)+(FG$19*FG32)+(FH$19*FH32)+(FI$19*FI32))</f>
        <v/>
      </c>
      <c r="FL32" s="65"/>
      <c r="FM32" s="65"/>
      <c r="FN32" s="65"/>
      <c r="FO32" s="65"/>
      <c r="FP32" s="149"/>
      <c r="FQ32" s="149"/>
      <c r="FR32" s="149"/>
      <c r="FS32" s="149"/>
      <c r="FT32" s="149"/>
      <c r="FU32" s="149"/>
      <c r="FV32" s="149"/>
      <c r="FW32" s="149"/>
      <c r="FX32" s="149"/>
      <c r="FY32" s="149"/>
      <c r="FZ32" s="149"/>
      <c r="GA32" s="149"/>
      <c r="GB32" s="149"/>
      <c r="GC32" s="149"/>
      <c r="GD32" s="149"/>
      <c r="GE32" s="149"/>
      <c r="GF32" s="149"/>
      <c r="GG32" s="149"/>
      <c r="GH32" s="149"/>
      <c r="GI32" s="149"/>
      <c r="GJ32" s="149"/>
      <c r="GK32" s="222"/>
      <c r="GL32" s="150" t="str">
        <f>IF(OR('Set UP'!$C18=0,'Set UP'!$D18=0,'Set UP'!$E18=0),"",(FL$19*FL32)+(FM$19*FM32)+(FN$19*FN32)+(FO$19*FO32)+(FP$19*FP32)+(FQ$19*FQ32)+(FR$19*FR32)+(FS$19*FS32)+(FT$19*FT32)+(FU$19*FU32)+(FV$19*FV32)+(FW$19*FW32)+(FX$19*FX32)+(FY$19*FY32)+(FZ$19*FZ32)+(GA$19*GA32)+(GB$19*GB32)+(GC$19*GC32)+(GD$19*GD32)+(GE$19*GE32)+(GF$19*GF32)+(GG$19*GG32)+(GH$19*GH32)+(GI$19*GI32)+(GJ$19*GJ32))</f>
        <v/>
      </c>
      <c r="GM32" s="65"/>
      <c r="GN32" s="65"/>
      <c r="GO32" s="65"/>
      <c r="GP32" s="65"/>
      <c r="GQ32" s="149"/>
      <c r="GR32" s="149"/>
      <c r="GS32" s="149"/>
      <c r="GT32" s="149"/>
      <c r="GU32" s="149"/>
      <c r="GV32" s="149"/>
      <c r="GW32" s="149"/>
      <c r="GX32" s="149"/>
      <c r="GY32" s="149"/>
      <c r="GZ32" s="149"/>
      <c r="HA32" s="149"/>
      <c r="HB32" s="149"/>
      <c r="HC32" s="149"/>
      <c r="HD32" s="149"/>
      <c r="HE32" s="149"/>
      <c r="HF32" s="149"/>
      <c r="HG32" s="149"/>
      <c r="HH32" s="149"/>
      <c r="HI32" s="149"/>
      <c r="HJ32" s="149"/>
      <c r="HK32" s="149"/>
      <c r="HL32" s="222"/>
      <c r="HM32" s="150" t="str">
        <f>IF(OR('Set UP'!$C18=0,'Set UP'!$D18=0,'Set UP'!$E18=0),"",(GM$19*GM32)+(GN$19*GN32)+(GO$19*GO32)+(GP$19*GP32)+(GQ$19*GQ32)+(GR$19*GR32)+(GS$19*GS32)+(GT$19*GT32)+(GU$19*GU32)+(GV$19*GV32)+(GW$19*GW32)+(GX$19*GX32)+(GY$19*GY32)+(GZ$19*GZ32)+(HA$19*HA32)+(HB$19*HB32)+(HC$19*HC32)+(HD$19*HD32)+(HE$19*HE32)+(HF$19*HF32)+(HG$19*HG32)+(HH$19*HH32)+(HI$19*HI32)+(HJ$19*HJ32)+(HK$19*HK32))</f>
        <v/>
      </c>
      <c r="HN32" s="65"/>
      <c r="HO32" s="65"/>
      <c r="HP32" s="65"/>
      <c r="HQ32" s="65"/>
      <c r="HR32" s="149"/>
      <c r="HS32" s="149"/>
      <c r="HT32" s="149"/>
      <c r="HU32" s="149"/>
      <c r="HV32" s="149"/>
      <c r="HW32" s="149"/>
      <c r="HX32" s="149"/>
      <c r="HY32" s="149"/>
      <c r="HZ32" s="149"/>
      <c r="IA32" s="149"/>
      <c r="IB32" s="149"/>
      <c r="IC32" s="149"/>
      <c r="ID32" s="149"/>
      <c r="IE32" s="149"/>
      <c r="IF32" s="149"/>
      <c r="IG32" s="149"/>
      <c r="IH32" s="149"/>
      <c r="II32" s="149"/>
      <c r="IJ32" s="149"/>
      <c r="IK32" s="149"/>
      <c r="IL32" s="149"/>
      <c r="IM32" s="222"/>
      <c r="IN32" s="150" t="str">
        <f>IF(OR('Set UP'!$C18=0,'Set UP'!$D18=0,'Set UP'!$E18=0),"",(HN$19*HN32)+(HO$19*HO32)+(HP$19*HP32)+(HQ$19*HQ32)+(HR$19*HR32)+(HS$19*HS32)+(HT$19*HT32)+(HU$19*HU32)+(HV$19*HV32)+(HW$19*HW32)+(HX$19*HX32)+(HY$19*HY32)+(HZ$19*HZ32)+(IA$19*IA32)+(IB$19*IB32)+(IC$19*IC32)+(ID$19*ID32)+(IE$19*IE32)+(IF$19*IF32)+(IG$19*IG32)+(IH$19*IH32)+(II$19*II32)+(IJ$19*IJ32)+(IK$19*IK32)+(IL$19*IL32))</f>
        <v/>
      </c>
      <c r="IO32" s="65"/>
      <c r="IP32" s="65"/>
      <c r="IQ32" s="65"/>
      <c r="IR32" s="65"/>
      <c r="IS32" s="149"/>
      <c r="IT32" s="149"/>
      <c r="IU32" s="149"/>
      <c r="IV32" s="149"/>
      <c r="IW32" s="149"/>
      <c r="IX32" s="149"/>
      <c r="IY32" s="149"/>
      <c r="IZ32" s="149"/>
      <c r="JA32" s="149"/>
      <c r="JB32" s="149"/>
      <c r="JC32" s="149"/>
      <c r="JD32" s="149"/>
      <c r="JE32" s="149"/>
      <c r="JF32" s="149"/>
      <c r="JG32" s="149"/>
      <c r="JH32" s="149"/>
      <c r="JI32" s="149"/>
      <c r="JJ32" s="149"/>
      <c r="JK32" s="149"/>
      <c r="JL32" s="149"/>
      <c r="JM32" s="149"/>
      <c r="JN32" s="222"/>
      <c r="JO32" s="150" t="str">
        <f>IF(OR('Set UP'!$C18=0,'Set UP'!$D18=0,'Set UP'!$E18=0),"",(IO$19*IO32)+(IP$19*IP32)+(IQ$19*IQ32)+(IR$19*IR32)+(IS$19*IS32)+(IT$19*IT32)+(IU$19*IU32)+(IV$19*IV32)+(IW$19*IW32)+(IX$19*IX32)+(IY$19*IY32)+(IZ$19*IZ32)+(JA$19*JA32)+(JB$19*JB32)+(JC$19*JC32)+(JD$19*JD32)+(JE$19*JE32)+(JF$19*JF32)+(JG$19*JG32)+(JH$19*JH32)+(JI$19*JI32)+(JJ$19*JJ32)+(JK$19*JK32)+(JL$19*JL32)+(JM$19*JM32))</f>
        <v/>
      </c>
      <c r="JP32" s="151" t="str">
        <f>IF(OR('Set UP'!$C18=0,'Set UP'!$D18=0,'Set UP'!$E18=0),"",(AF32+BG32+CH32+DI32+EJ32+FK32+GL32+HM32+IN32+JO32))</f>
        <v/>
      </c>
      <c r="JQ32" s="152" t="str">
        <f>IF(OR('Set UP'!$C18=0,'Set UP'!$D18=0,'Set UP'!$E18=0),"",RANK(JP32,$JP$21:$JP$68,0))</f>
        <v/>
      </c>
      <c r="JR32" s="151" t="str">
        <f>IF(OR('Set UP'!K18&lt;&gt;1,'Set UP'!C18=0,'Set UP'!D18=0,'Set UP'!E18=0,'Set UP'!F18=0),"",$JP32)</f>
        <v/>
      </c>
      <c r="JS32" s="151" t="str">
        <f>IF(OR('Set UP'!K18&lt;&gt;1,'Set UP'!C18=0,'Set UP'!D18=0,'Set UP'!E18=0,'Set UP'!F18=0),"",RANK(JR32,$JR$21:$JR$68,0))</f>
        <v/>
      </c>
      <c r="JT32" s="153" t="str">
        <f>IF(OR('Set UP'!K18&lt;&gt;2,'Set UP'!C18=0,'Set UP'!D18=0,'Set UP'!E18=0,'Set UP'!F18=0),"",$JP32)</f>
        <v/>
      </c>
      <c r="JU32" s="151" t="str">
        <f>IF(OR('Set UP'!K18&lt;&gt;2,'Set UP'!C18=0,'Set UP'!D18=0,'Set UP'!E18=0,'Set UP'!F18=0),"",RANK(JT32,$JT$21:$JT$68,0))</f>
        <v/>
      </c>
      <c r="JV32" s="151" t="str">
        <f>IF(OR(LEFT('Set UP'!F18,1)&lt;&gt;"F",'Set UP'!C18=0,'Set UP'!D18=0,'Set UP'!E18=0),"",$JP32)</f>
        <v/>
      </c>
      <c r="JW32" s="151" t="str">
        <f>IF(OR(LEFT('Set UP'!F18,1)&lt;&gt;"F",'Set UP'!C18=0,'Set UP'!D18=0,'Set UP'!E18=0),"",RANK(JV32,$JV$21:$JV$68,0))</f>
        <v/>
      </c>
      <c r="JX32" s="151" t="str">
        <f>IF(OR('Set UP'!F18&lt;&gt;"NS",'Set UP'!C18=0,'Set UP'!D18=0,'Set UP'!E18=0),"",$JP32)</f>
        <v/>
      </c>
      <c r="JY32" s="154" t="str">
        <f>IF(OR('Set UP'!F18&lt;&gt;"NS",'Set UP'!C18=0,'Set UP'!D18=0,'Set UP'!E18=0),"",RANK(JX32,$JX$21:$JX$68,0))</f>
        <v/>
      </c>
      <c r="JZ32" s="154" t="str">
        <f>IF(OR('Set UP'!$C18=0,'Set UP'!$D18=0,'Set UP'!$E18=0,JP32=0),"",JP32/MAX(JP$21:JP$68)*1000)</f>
        <v/>
      </c>
      <c r="KC32" s="316">
        <f t="array" ref="KC32">MAX(IF(Clubs='Set UP'!D18,'Wet Incident'!JU$21:JU$68))</f>
        <v>0</v>
      </c>
      <c r="KD32" s="316" t="str">
        <f t="shared" si="5"/>
        <v/>
      </c>
    </row>
    <row r="33" spans="2:290" x14ac:dyDescent="0.2">
      <c r="B33" s="139">
        <v>13</v>
      </c>
      <c r="C33" s="148" t="str">
        <f>IF(OR('Set UP'!$C19=0,'Set UP'!$D19=0,'Set UP'!$E19=0,'Set UP'!F19=0),"  --",'Set UP'!C19)</f>
        <v xml:space="preserve">  --</v>
      </c>
      <c r="D33" s="148" t="str">
        <f>IF(OR('Set UP'!$C19=0,'Set UP'!$D19=0,'Set UP'!$E19=0,'Set UP'!F19=0),"  --",'Set UP'!D19&amp;" "&amp;'Set UP'!E19)</f>
        <v xml:space="preserve">  --</v>
      </c>
      <c r="E33" s="148" t="str">
        <f>IF(OR('Set UP'!$C19=0,'Set UP'!$D19=0,'Set UP'!$E19=0,'Set UP'!F19=0),"  --",'Set UP'!F19)</f>
        <v xml:space="preserve">  --</v>
      </c>
      <c r="F33" s="65"/>
      <c r="G33" s="65"/>
      <c r="H33" s="65"/>
      <c r="I33" s="65"/>
      <c r="J33" s="149"/>
      <c r="K33" s="149"/>
      <c r="L33" s="149"/>
      <c r="M33" s="149"/>
      <c r="N33" s="149"/>
      <c r="O33" s="149"/>
      <c r="P33" s="149"/>
      <c r="Q33" s="149"/>
      <c r="R33" s="149"/>
      <c r="S33" s="149"/>
      <c r="T33" s="149"/>
      <c r="U33" s="149"/>
      <c r="V33" s="149"/>
      <c r="W33" s="149"/>
      <c r="X33" s="149"/>
      <c r="Y33" s="149"/>
      <c r="Z33" s="149"/>
      <c r="AA33" s="149"/>
      <c r="AB33" s="149"/>
      <c r="AC33" s="149"/>
      <c r="AD33" s="149"/>
      <c r="AE33" s="222"/>
      <c r="AF33" s="150" t="str">
        <f>IF(OR('Set UP'!$C19=0,'Set UP'!$D19=0,'Set UP'!$E19=0),"",(F$19*F33)+(G$19*G33)+(H$19*H33)+(I$19*I33)+(J$19*J33)+(K$19*K33)+(L$19*L33)+(M$19*M33)+(N$19*N33)+(O$19*O33)+(P$19*P33)+(Q$19*Q33)+(R$19*R33)+(S$19*S33)+(T$19*T33)+(U$19*U33)+(V$19*V33)+(W$19*W33)+(X$19*X33)+(Y$19*Y33)+(Z$19*Z33)+(AA$19*AA33)+(AB$19*AB33)+(AC$19*AC33)+(AD$19*AD33))</f>
        <v/>
      </c>
      <c r="AG33" s="65"/>
      <c r="AH33" s="65"/>
      <c r="AI33" s="65"/>
      <c r="AJ33" s="65"/>
      <c r="AK33" s="65"/>
      <c r="AL33" s="65"/>
      <c r="AM33" s="149"/>
      <c r="AN33" s="149"/>
      <c r="AO33" s="149"/>
      <c r="AP33" s="149"/>
      <c r="AQ33" s="149"/>
      <c r="AR33" s="149"/>
      <c r="AS33" s="149"/>
      <c r="AT33" s="149"/>
      <c r="AU33" s="149"/>
      <c r="AV33" s="149"/>
      <c r="AW33" s="149"/>
      <c r="AX33" s="149"/>
      <c r="AY33" s="149"/>
      <c r="AZ33" s="149"/>
      <c r="BA33" s="149"/>
      <c r="BB33" s="149"/>
      <c r="BC33" s="149"/>
      <c r="BD33" s="149"/>
      <c r="BE33" s="149"/>
      <c r="BF33" s="222"/>
      <c r="BG33" s="150" t="str">
        <f>IF(OR('Set UP'!$C19=0,'Set UP'!$D19=0,'Set UP'!$E19=0),"",(AG$19*AG33)+(AH$19*AH33)+(AI$19*AI33)+(AJ$19*AJ33)+(AK$19*AK33)+(AL$19*AL33)+(AM$19*AM33)+(AN$19*AN33)+(AO$19*AO33)+(AP$19*AP33)+(AQ$19*AQ33)+(AR$19*AR33)+(AS$19*AS33)+(AT$19*AT33)+(AU$19*AU33)+(AV$19*AV33)+(AW$19*AW33)+(AX$19*AX33)+(AY$19*AY33)+(AZ$19*AZ33)+(BA$19*BA33)+(BB$19*BB33)+(BC$19*BC33)+(BD$19*BD33)+(BE$19*BE33))</f>
        <v/>
      </c>
      <c r="BH33" s="65"/>
      <c r="BI33" s="65"/>
      <c r="BJ33" s="65"/>
      <c r="BK33" s="65"/>
      <c r="BL33" s="65"/>
      <c r="BM33" s="65"/>
      <c r="BN33" s="149"/>
      <c r="BO33" s="149"/>
      <c r="BP33" s="149"/>
      <c r="BQ33" s="149"/>
      <c r="BR33" s="149"/>
      <c r="BS33" s="149"/>
      <c r="BT33" s="149"/>
      <c r="BU33" s="149"/>
      <c r="BV33" s="149"/>
      <c r="BW33" s="149"/>
      <c r="BX33" s="149"/>
      <c r="BY33" s="149"/>
      <c r="BZ33" s="149"/>
      <c r="CA33" s="149"/>
      <c r="CB33" s="149"/>
      <c r="CC33" s="149"/>
      <c r="CD33" s="149"/>
      <c r="CE33" s="149"/>
      <c r="CF33" s="149"/>
      <c r="CG33" s="222"/>
      <c r="CH33" s="150" t="str">
        <f>IF(OR('Set UP'!$C19=0,'Set UP'!$D19=0,'Set UP'!$E19=0),"",(BH$19*BH33)+(BI$19*BI33)+(BJ$19*BJ33)+(BK$19*BK33)+(BL$19*BL33)+(BM$19*BM33)+(BN$19*BN33)+(BO$19*BO33)+(BP$19*BP33)+(BQ$19*BQ33)+(BR$19*BR33)+(BS$19*BS33)+(BT$19*BT33)+(BU$19*BU33)+(BV$19*BV33)+(BW$19*BW33)+(BX$19*BX33)+(BY$19*BY33)+(BZ$19*BZ33)+(CA$19*CA33)+(CB$19*CB33)+(CC$19*CC33)+(CD$19*CD33)+(CE$19*CE33)+(CF$19*CF33))</f>
        <v/>
      </c>
      <c r="CI33" s="65"/>
      <c r="CJ33" s="65"/>
      <c r="CK33" s="65"/>
      <c r="CL33" s="65"/>
      <c r="CM33" s="65"/>
      <c r="CN33" s="149"/>
      <c r="CO33" s="149"/>
      <c r="CP33" s="149"/>
      <c r="CQ33" s="149"/>
      <c r="CR33" s="149"/>
      <c r="CS33" s="149"/>
      <c r="CT33" s="149"/>
      <c r="CU33" s="149"/>
      <c r="CV33" s="149"/>
      <c r="CW33" s="149"/>
      <c r="CX33" s="149"/>
      <c r="CY33" s="149"/>
      <c r="CZ33" s="149"/>
      <c r="DA33" s="149"/>
      <c r="DB33" s="149"/>
      <c r="DC33" s="149"/>
      <c r="DD33" s="149"/>
      <c r="DE33" s="149"/>
      <c r="DF33" s="149"/>
      <c r="DG33" s="149"/>
      <c r="DH33" s="222"/>
      <c r="DI33" s="150" t="str">
        <f>IF(OR('Set UP'!$C19=0,'Set UP'!$D19=0,'Set UP'!$E19=0),"",(CI$19*CI33)+(CJ$19*CJ33)+(CK$19*CK33)+(CL$19*CL33)+(CM$19*CM33)+(CN$19*CN33)+(CO$19*CO33)+(CP$19*CP33)+(CQ$19*CQ33)+(CR$19*CR33)+(CS$19*CS33)+(CT$19*CT33)+(CU$19*CU33)+(CV$19*CV33)+(CW$19*CW33)+(CX$19*CX33)+(CY$19*CY33)+(CZ$19*CZ33)+(DA$19*DA33)+(DB$19*DB33)+(DC$19*DC33)+(DD$19*DD33)+(DE$19*DE33)+(DF$19*DF33)+(DG$19*DG33))</f>
        <v/>
      </c>
      <c r="DJ33" s="65"/>
      <c r="DK33" s="65"/>
      <c r="DL33" s="65"/>
      <c r="DM33" s="149"/>
      <c r="DN33" s="149"/>
      <c r="DO33" s="149"/>
      <c r="DP33" s="149"/>
      <c r="DQ33" s="149"/>
      <c r="DR33" s="149"/>
      <c r="DS33" s="149"/>
      <c r="DT33" s="149"/>
      <c r="DU33" s="149"/>
      <c r="DV33" s="149"/>
      <c r="DW33" s="149"/>
      <c r="DX33" s="149"/>
      <c r="DY33" s="149"/>
      <c r="DZ33" s="149"/>
      <c r="EA33" s="149"/>
      <c r="EB33" s="149"/>
      <c r="EC33" s="149"/>
      <c r="ED33" s="149"/>
      <c r="EE33" s="149"/>
      <c r="EF33" s="149"/>
      <c r="EG33" s="149"/>
      <c r="EH33" s="149"/>
      <c r="EI33" s="222"/>
      <c r="EJ33" s="150" t="str">
        <f>IF(OR('Set UP'!$C19=0,'Set UP'!$D19=0,'Set UP'!$E19=0),"",(DJ$19*DJ33)+(DK$19*DK33)+(DL$19*DL33)+(DM$19*DM33)+(DN$19*DN33)+(DO$19*DO33)+(DP$19*DP33)+(DQ$19*DQ33)+(DR$19*DR33)+(DS$19*DS33)+(DT$19*DT33)+(DU$19*DU33)+(DV$19*DV33)+(DW$19*DW33)+(DX$19*DX33)+(DY$19*DY33)+(DZ$19*DZ33)+(EA$19*EA33)+(EB$19*EB33)+(EC$19*EC33)+(ED$19*ED33)+(EE$19*EE33)+(EF$19*EF33)+(EG$19*EG33)+(EH$19*EH33))</f>
        <v/>
      </c>
      <c r="EK33" s="65"/>
      <c r="EL33" s="65"/>
      <c r="EM33" s="65"/>
      <c r="EN33" s="65"/>
      <c r="EO33" s="149"/>
      <c r="EP33" s="149"/>
      <c r="EQ33" s="149"/>
      <c r="ER33" s="149"/>
      <c r="ES33" s="149"/>
      <c r="ET33" s="149"/>
      <c r="EU33" s="149"/>
      <c r="EV33" s="149"/>
      <c r="EW33" s="149"/>
      <c r="EX33" s="149"/>
      <c r="EY33" s="149"/>
      <c r="EZ33" s="149"/>
      <c r="FA33" s="149"/>
      <c r="FB33" s="149"/>
      <c r="FC33" s="149"/>
      <c r="FD33" s="149"/>
      <c r="FE33" s="149"/>
      <c r="FF33" s="149"/>
      <c r="FG33" s="149"/>
      <c r="FH33" s="149"/>
      <c r="FI33" s="149"/>
      <c r="FJ33" s="222"/>
      <c r="FK33" s="150" t="str">
        <f>IF(OR('Set UP'!$C19=0,'Set UP'!$D19=0,'Set UP'!$E19=0),"",(EK$19*EK33)+(EL$19*EL33)+(EM$19*EM33)+(EN$19*EN33)+(EO$19*EO33)+(EP$19*EP33)+(EQ$19*EQ33)+(ER$19*ER33)+(ES$19*ES33)+(ET$19*ET33)+(EU$19*EU33)+(EV$19*EV33)+(EW$19*EW33)+(EX$19*EX33)+(EY$19*EY33)+(EZ$19*EZ33)+(FA$19*FA33)+(FB$19*FB33)+(FC$19*FC33)+(FD$19*FD33)+(FE$19*FE33)+(FF$19*FF33)+(FG$19*FG33)+(FH$19*FH33)+(FI$19*FI33))</f>
        <v/>
      </c>
      <c r="FL33" s="65"/>
      <c r="FM33" s="65"/>
      <c r="FN33" s="65"/>
      <c r="FO33" s="65"/>
      <c r="FP33" s="149"/>
      <c r="FQ33" s="149"/>
      <c r="FR33" s="149"/>
      <c r="FS33" s="149"/>
      <c r="FT33" s="149"/>
      <c r="FU33" s="149"/>
      <c r="FV33" s="149"/>
      <c r="FW33" s="149"/>
      <c r="FX33" s="149"/>
      <c r="FY33" s="149"/>
      <c r="FZ33" s="149"/>
      <c r="GA33" s="149"/>
      <c r="GB33" s="149"/>
      <c r="GC33" s="149"/>
      <c r="GD33" s="149"/>
      <c r="GE33" s="149"/>
      <c r="GF33" s="149"/>
      <c r="GG33" s="149"/>
      <c r="GH33" s="149"/>
      <c r="GI33" s="149"/>
      <c r="GJ33" s="149"/>
      <c r="GK33" s="222"/>
      <c r="GL33" s="150" t="str">
        <f>IF(OR('Set UP'!$C19=0,'Set UP'!$D19=0,'Set UP'!$E19=0),"",(FL$19*FL33)+(FM$19*FM33)+(FN$19*FN33)+(FO$19*FO33)+(FP$19*FP33)+(FQ$19*FQ33)+(FR$19*FR33)+(FS$19*FS33)+(FT$19*FT33)+(FU$19*FU33)+(FV$19*FV33)+(FW$19*FW33)+(FX$19*FX33)+(FY$19*FY33)+(FZ$19*FZ33)+(GA$19*GA33)+(GB$19*GB33)+(GC$19*GC33)+(GD$19*GD33)+(GE$19*GE33)+(GF$19*GF33)+(GG$19*GG33)+(GH$19*GH33)+(GI$19*GI33)+(GJ$19*GJ33))</f>
        <v/>
      </c>
      <c r="GM33" s="65"/>
      <c r="GN33" s="65"/>
      <c r="GO33" s="65"/>
      <c r="GP33" s="65"/>
      <c r="GQ33" s="149"/>
      <c r="GR33" s="149"/>
      <c r="GS33" s="149"/>
      <c r="GT33" s="149"/>
      <c r="GU33" s="149"/>
      <c r="GV33" s="149"/>
      <c r="GW33" s="149"/>
      <c r="GX33" s="149"/>
      <c r="GY33" s="149"/>
      <c r="GZ33" s="149"/>
      <c r="HA33" s="149"/>
      <c r="HB33" s="149"/>
      <c r="HC33" s="149"/>
      <c r="HD33" s="149"/>
      <c r="HE33" s="149"/>
      <c r="HF33" s="149"/>
      <c r="HG33" s="149"/>
      <c r="HH33" s="149"/>
      <c r="HI33" s="149"/>
      <c r="HJ33" s="149"/>
      <c r="HK33" s="149"/>
      <c r="HL33" s="222"/>
      <c r="HM33" s="150" t="str">
        <f>IF(OR('Set UP'!$C19=0,'Set UP'!$D19=0,'Set UP'!$E19=0),"",(GM$19*GM33)+(GN$19*GN33)+(GO$19*GO33)+(GP$19*GP33)+(GQ$19*GQ33)+(GR$19*GR33)+(GS$19*GS33)+(GT$19*GT33)+(GU$19*GU33)+(GV$19*GV33)+(GW$19*GW33)+(GX$19*GX33)+(GY$19*GY33)+(GZ$19*GZ33)+(HA$19*HA33)+(HB$19*HB33)+(HC$19*HC33)+(HD$19*HD33)+(HE$19*HE33)+(HF$19*HF33)+(HG$19*HG33)+(HH$19*HH33)+(HI$19*HI33)+(HJ$19*HJ33)+(HK$19*HK33))</f>
        <v/>
      </c>
      <c r="HN33" s="65"/>
      <c r="HO33" s="65"/>
      <c r="HP33" s="65"/>
      <c r="HQ33" s="65"/>
      <c r="HR33" s="149"/>
      <c r="HS33" s="149"/>
      <c r="HT33" s="149"/>
      <c r="HU33" s="149"/>
      <c r="HV33" s="149"/>
      <c r="HW33" s="149"/>
      <c r="HX33" s="149"/>
      <c r="HY33" s="149"/>
      <c r="HZ33" s="149"/>
      <c r="IA33" s="149"/>
      <c r="IB33" s="149"/>
      <c r="IC33" s="149"/>
      <c r="ID33" s="149"/>
      <c r="IE33" s="149"/>
      <c r="IF33" s="149"/>
      <c r="IG33" s="149"/>
      <c r="IH33" s="149"/>
      <c r="II33" s="149"/>
      <c r="IJ33" s="149"/>
      <c r="IK33" s="149"/>
      <c r="IL33" s="149"/>
      <c r="IM33" s="222"/>
      <c r="IN33" s="150" t="str">
        <f>IF(OR('Set UP'!$C19=0,'Set UP'!$D19=0,'Set UP'!$E19=0),"",(HN$19*HN33)+(HO$19*HO33)+(HP$19*HP33)+(HQ$19*HQ33)+(HR$19*HR33)+(HS$19*HS33)+(HT$19*HT33)+(HU$19*HU33)+(HV$19*HV33)+(HW$19*HW33)+(HX$19*HX33)+(HY$19*HY33)+(HZ$19*HZ33)+(IA$19*IA33)+(IB$19*IB33)+(IC$19*IC33)+(ID$19*ID33)+(IE$19*IE33)+(IF$19*IF33)+(IG$19*IG33)+(IH$19*IH33)+(II$19*II33)+(IJ$19*IJ33)+(IK$19*IK33)+(IL$19*IL33))</f>
        <v/>
      </c>
      <c r="IO33" s="65"/>
      <c r="IP33" s="65"/>
      <c r="IQ33" s="65"/>
      <c r="IR33" s="65"/>
      <c r="IS33" s="149"/>
      <c r="IT33" s="149"/>
      <c r="IU33" s="149"/>
      <c r="IV33" s="149"/>
      <c r="IW33" s="149"/>
      <c r="IX33" s="149"/>
      <c r="IY33" s="149"/>
      <c r="IZ33" s="149"/>
      <c r="JA33" s="149"/>
      <c r="JB33" s="149"/>
      <c r="JC33" s="149"/>
      <c r="JD33" s="149"/>
      <c r="JE33" s="149"/>
      <c r="JF33" s="149"/>
      <c r="JG33" s="149"/>
      <c r="JH33" s="149"/>
      <c r="JI33" s="149"/>
      <c r="JJ33" s="149"/>
      <c r="JK33" s="149"/>
      <c r="JL33" s="149"/>
      <c r="JM33" s="149"/>
      <c r="JN33" s="222"/>
      <c r="JO33" s="150" t="str">
        <f>IF(OR('Set UP'!$C19=0,'Set UP'!$D19=0,'Set UP'!$E19=0),"",(IO$19*IO33)+(IP$19*IP33)+(IQ$19*IQ33)+(IR$19*IR33)+(IS$19*IS33)+(IT$19*IT33)+(IU$19*IU33)+(IV$19*IV33)+(IW$19*IW33)+(IX$19*IX33)+(IY$19*IY33)+(IZ$19*IZ33)+(JA$19*JA33)+(JB$19*JB33)+(JC$19*JC33)+(JD$19*JD33)+(JE$19*JE33)+(JF$19*JF33)+(JG$19*JG33)+(JH$19*JH33)+(JI$19*JI33)+(JJ$19*JJ33)+(JK$19*JK33)+(JL$19*JL33)+(JM$19*JM33))</f>
        <v/>
      </c>
      <c r="JP33" s="151" t="str">
        <f>IF(OR('Set UP'!$C19=0,'Set UP'!$D19=0,'Set UP'!$E19=0),"",(AF33+BG33+CH33+DI33+EJ33+FK33+GL33+HM33+IN33+JO33))</f>
        <v/>
      </c>
      <c r="JQ33" s="152" t="str">
        <f>IF(OR('Set UP'!$C19=0,'Set UP'!$D19=0,'Set UP'!$E19=0),"",RANK(JP33,$JP$21:$JP$68,0))</f>
        <v/>
      </c>
      <c r="JR33" s="151" t="str">
        <f>IF(OR('Set UP'!K19&lt;&gt;1,'Set UP'!C19=0,'Set UP'!D19=0,'Set UP'!E19=0,'Set UP'!F19=0),"",$JP33)</f>
        <v/>
      </c>
      <c r="JS33" s="151" t="str">
        <f>IF(OR('Set UP'!K19&lt;&gt;1,'Set UP'!C19=0,'Set UP'!D19=0,'Set UP'!E19=0,'Set UP'!F19=0),"",RANK(JR33,$JR$21:$JR$68,0))</f>
        <v/>
      </c>
      <c r="JT33" s="153" t="str">
        <f>IF(OR('Set UP'!K19&lt;&gt;2,'Set UP'!C19=0,'Set UP'!D19=0,'Set UP'!E19=0,'Set UP'!F19=0),"",$JP33)</f>
        <v/>
      </c>
      <c r="JU33" s="151" t="str">
        <f>IF(OR('Set UP'!K19&lt;&gt;2,'Set UP'!C19=0,'Set UP'!D19=0,'Set UP'!E19=0,'Set UP'!F19=0),"",RANK(JT33,$JT$21:$JT$68,0))</f>
        <v/>
      </c>
      <c r="JV33" s="151" t="str">
        <f>IF(OR(LEFT('Set UP'!F19,1)&lt;&gt;"F",'Set UP'!C19=0,'Set UP'!D19=0,'Set UP'!E19=0),"",$JP33)</f>
        <v/>
      </c>
      <c r="JW33" s="151" t="str">
        <f>IF(OR(LEFT('Set UP'!F19,1)&lt;&gt;"F",'Set UP'!C19=0,'Set UP'!D19=0,'Set UP'!E19=0),"",RANK(JV33,$JV$21:$JV$68,0))</f>
        <v/>
      </c>
      <c r="JX33" s="151" t="str">
        <f>IF(OR('Set UP'!F19&lt;&gt;"NS",'Set UP'!C19=0,'Set UP'!D19=0,'Set UP'!E19=0),"",$JP33)</f>
        <v/>
      </c>
      <c r="JY33" s="154" t="str">
        <f>IF(OR('Set UP'!F19&lt;&gt;"NS",'Set UP'!C19=0,'Set UP'!D19=0,'Set UP'!E19=0),"",RANK(JX33,$JX$21:$JX$68,0))</f>
        <v/>
      </c>
      <c r="JZ33" s="154" t="str">
        <f>IF(OR('Set UP'!$C19=0,'Set UP'!$D19=0,'Set UP'!$E19=0,JP33=0),"",JP33/MAX(JP$21:JP$68)*1000)</f>
        <v/>
      </c>
      <c r="KC33" s="316">
        <f t="array" ref="KC33">MAX(IF(Clubs='Set UP'!D19,'Wet Incident'!JU$21:JU$68))</f>
        <v>0</v>
      </c>
      <c r="KD33" s="316" t="str">
        <f t="shared" si="5"/>
        <v/>
      </c>
    </row>
    <row r="34" spans="2:290" x14ac:dyDescent="0.2">
      <c r="B34" s="139">
        <v>14</v>
      </c>
      <c r="C34" s="148" t="str">
        <f>IF(OR('Set UP'!$C20=0,'Set UP'!$D20=0,'Set UP'!$E20=0,'Set UP'!F20=0),"  --",'Set UP'!C20)</f>
        <v xml:space="preserve">  --</v>
      </c>
      <c r="D34" s="148" t="str">
        <f>IF(OR('Set UP'!$C20=0,'Set UP'!$D20=0,'Set UP'!$E20=0,'Set UP'!F20=0),"  --",'Set UP'!D20&amp;" "&amp;'Set UP'!E20)</f>
        <v xml:space="preserve">  --</v>
      </c>
      <c r="E34" s="148" t="str">
        <f>IF(OR('Set UP'!$C20=0,'Set UP'!$D20=0,'Set UP'!$E20=0,'Set UP'!F20=0),"  --",'Set UP'!F20)</f>
        <v xml:space="preserve">  --</v>
      </c>
      <c r="F34" s="65"/>
      <c r="G34" s="65"/>
      <c r="H34" s="65"/>
      <c r="I34" s="65"/>
      <c r="J34" s="149"/>
      <c r="K34" s="149"/>
      <c r="L34" s="149"/>
      <c r="M34" s="149"/>
      <c r="N34" s="149"/>
      <c r="O34" s="149"/>
      <c r="P34" s="149"/>
      <c r="Q34" s="149"/>
      <c r="R34" s="149"/>
      <c r="S34" s="149"/>
      <c r="T34" s="149"/>
      <c r="U34" s="149"/>
      <c r="V34" s="149"/>
      <c r="W34" s="149"/>
      <c r="X34" s="149"/>
      <c r="Y34" s="149"/>
      <c r="Z34" s="149"/>
      <c r="AA34" s="149"/>
      <c r="AB34" s="149"/>
      <c r="AC34" s="149"/>
      <c r="AD34" s="149"/>
      <c r="AE34" s="222"/>
      <c r="AF34" s="150" t="str">
        <f>IF(OR('Set UP'!$C20=0,'Set UP'!$D20=0,'Set UP'!$E20=0),"",(F$19*F34)+(G$19*G34)+(H$19*H34)+(I$19*I34)+(J$19*J34)+(K$19*K34)+(L$19*L34)+(M$19*M34)+(N$19*N34)+(O$19*O34)+(P$19*P34)+(Q$19*Q34)+(R$19*R34)+(S$19*S34)+(T$19*T34)+(U$19*U34)+(V$19*V34)+(W$19*W34)+(X$19*X34)+(Y$19*Y34)+(Z$19*Z34)+(AA$19*AA34)+(AB$19*AB34)+(AC$19*AC34)+(AD$19*AD34))</f>
        <v/>
      </c>
      <c r="AG34" s="65"/>
      <c r="AH34" s="65"/>
      <c r="AI34" s="65"/>
      <c r="AJ34" s="65"/>
      <c r="AK34" s="65"/>
      <c r="AL34" s="65"/>
      <c r="AM34" s="149"/>
      <c r="AN34" s="149"/>
      <c r="AO34" s="149"/>
      <c r="AP34" s="149"/>
      <c r="AQ34" s="149"/>
      <c r="AR34" s="149"/>
      <c r="AS34" s="149"/>
      <c r="AT34" s="149"/>
      <c r="AU34" s="149"/>
      <c r="AV34" s="149"/>
      <c r="AW34" s="149"/>
      <c r="AX34" s="149"/>
      <c r="AY34" s="149"/>
      <c r="AZ34" s="149"/>
      <c r="BA34" s="149"/>
      <c r="BB34" s="149"/>
      <c r="BC34" s="149"/>
      <c r="BD34" s="149"/>
      <c r="BE34" s="149"/>
      <c r="BF34" s="222"/>
      <c r="BG34" s="150" t="str">
        <f>IF(OR('Set UP'!$C20=0,'Set UP'!$D20=0,'Set UP'!$E20=0),"",(AG$19*AG34)+(AH$19*AH34)+(AI$19*AI34)+(AJ$19*AJ34)+(AK$19*AK34)+(AL$19*AL34)+(AM$19*AM34)+(AN$19*AN34)+(AO$19*AO34)+(AP$19*AP34)+(AQ$19*AQ34)+(AR$19*AR34)+(AS$19*AS34)+(AT$19*AT34)+(AU$19*AU34)+(AV$19*AV34)+(AW$19*AW34)+(AX$19*AX34)+(AY$19*AY34)+(AZ$19*AZ34)+(BA$19*BA34)+(BB$19*BB34)+(BC$19*BC34)+(BD$19*BD34)+(BE$19*BE34))</f>
        <v/>
      </c>
      <c r="BH34" s="65"/>
      <c r="BI34" s="65"/>
      <c r="BJ34" s="65"/>
      <c r="BK34" s="65"/>
      <c r="BL34" s="65"/>
      <c r="BM34" s="65"/>
      <c r="BN34" s="149"/>
      <c r="BO34" s="149"/>
      <c r="BP34" s="149"/>
      <c r="BQ34" s="149"/>
      <c r="BR34" s="149"/>
      <c r="BS34" s="149"/>
      <c r="BT34" s="149"/>
      <c r="BU34" s="149"/>
      <c r="BV34" s="149"/>
      <c r="BW34" s="149"/>
      <c r="BX34" s="149"/>
      <c r="BY34" s="149"/>
      <c r="BZ34" s="149"/>
      <c r="CA34" s="149"/>
      <c r="CB34" s="149"/>
      <c r="CC34" s="149"/>
      <c r="CD34" s="149"/>
      <c r="CE34" s="149"/>
      <c r="CF34" s="149"/>
      <c r="CG34" s="222"/>
      <c r="CH34" s="150" t="str">
        <f>IF(OR('Set UP'!$C20=0,'Set UP'!$D20=0,'Set UP'!$E20=0),"",(BH$19*BH34)+(BI$19*BI34)+(BJ$19*BJ34)+(BK$19*BK34)+(BL$19*BL34)+(BM$19*BM34)+(BN$19*BN34)+(BO$19*BO34)+(BP$19*BP34)+(BQ$19*BQ34)+(BR$19*BR34)+(BS$19*BS34)+(BT$19*BT34)+(BU$19*BU34)+(BV$19*BV34)+(BW$19*BW34)+(BX$19*BX34)+(BY$19*BY34)+(BZ$19*BZ34)+(CA$19*CA34)+(CB$19*CB34)+(CC$19*CC34)+(CD$19*CD34)+(CE$19*CE34)+(CF$19*CF34))</f>
        <v/>
      </c>
      <c r="CI34" s="65"/>
      <c r="CJ34" s="65"/>
      <c r="CK34" s="65"/>
      <c r="CL34" s="65"/>
      <c r="CM34" s="65"/>
      <c r="CN34" s="149"/>
      <c r="CO34" s="149"/>
      <c r="CP34" s="149"/>
      <c r="CQ34" s="149"/>
      <c r="CR34" s="149"/>
      <c r="CS34" s="149"/>
      <c r="CT34" s="149"/>
      <c r="CU34" s="149"/>
      <c r="CV34" s="149"/>
      <c r="CW34" s="149"/>
      <c r="CX34" s="149"/>
      <c r="CY34" s="149"/>
      <c r="CZ34" s="149"/>
      <c r="DA34" s="149"/>
      <c r="DB34" s="149"/>
      <c r="DC34" s="149"/>
      <c r="DD34" s="149"/>
      <c r="DE34" s="149"/>
      <c r="DF34" s="149"/>
      <c r="DG34" s="149"/>
      <c r="DH34" s="222"/>
      <c r="DI34" s="150" t="str">
        <f>IF(OR('Set UP'!$C20=0,'Set UP'!$D20=0,'Set UP'!$E20=0),"",(CI$19*CI34)+(CJ$19*CJ34)+(CK$19*CK34)+(CL$19*CL34)+(CM$19*CM34)+(CN$19*CN34)+(CO$19*CO34)+(CP$19*CP34)+(CQ$19*CQ34)+(CR$19*CR34)+(CS$19*CS34)+(CT$19*CT34)+(CU$19*CU34)+(CV$19*CV34)+(CW$19*CW34)+(CX$19*CX34)+(CY$19*CY34)+(CZ$19*CZ34)+(DA$19*DA34)+(DB$19*DB34)+(DC$19*DC34)+(DD$19*DD34)+(DE$19*DE34)+(DF$19*DF34)+(DG$19*DG34))</f>
        <v/>
      </c>
      <c r="DJ34" s="65"/>
      <c r="DK34" s="65"/>
      <c r="DL34" s="65"/>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222"/>
      <c r="EJ34" s="150" t="str">
        <f>IF(OR('Set UP'!$C20=0,'Set UP'!$D20=0,'Set UP'!$E20=0),"",(DJ$19*DJ34)+(DK$19*DK34)+(DL$19*DL34)+(DM$19*DM34)+(DN$19*DN34)+(DO$19*DO34)+(DP$19*DP34)+(DQ$19*DQ34)+(DR$19*DR34)+(DS$19*DS34)+(DT$19*DT34)+(DU$19*DU34)+(DV$19*DV34)+(DW$19*DW34)+(DX$19*DX34)+(DY$19*DY34)+(DZ$19*DZ34)+(EA$19*EA34)+(EB$19*EB34)+(EC$19*EC34)+(ED$19*ED34)+(EE$19*EE34)+(EF$19*EF34)+(EG$19*EG34)+(EH$19*EH34))</f>
        <v/>
      </c>
      <c r="EK34" s="65"/>
      <c r="EL34" s="65"/>
      <c r="EM34" s="65"/>
      <c r="EN34" s="65"/>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222"/>
      <c r="FK34" s="150" t="str">
        <f>IF(OR('Set UP'!$C20=0,'Set UP'!$D20=0,'Set UP'!$E20=0),"",(EK$19*EK34)+(EL$19*EL34)+(EM$19*EM34)+(EN$19*EN34)+(EO$19*EO34)+(EP$19*EP34)+(EQ$19*EQ34)+(ER$19*ER34)+(ES$19*ES34)+(ET$19*ET34)+(EU$19*EU34)+(EV$19*EV34)+(EW$19*EW34)+(EX$19*EX34)+(EY$19*EY34)+(EZ$19*EZ34)+(FA$19*FA34)+(FB$19*FB34)+(FC$19*FC34)+(FD$19*FD34)+(FE$19*FE34)+(FF$19*FF34)+(FG$19*FG34)+(FH$19*FH34)+(FI$19*FI34))</f>
        <v/>
      </c>
      <c r="FL34" s="65"/>
      <c r="FM34" s="65"/>
      <c r="FN34" s="65"/>
      <c r="FO34" s="65"/>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222"/>
      <c r="GL34" s="150" t="str">
        <f>IF(OR('Set UP'!$C20=0,'Set UP'!$D20=0,'Set UP'!$E20=0),"",(FL$19*FL34)+(FM$19*FM34)+(FN$19*FN34)+(FO$19*FO34)+(FP$19*FP34)+(FQ$19*FQ34)+(FR$19*FR34)+(FS$19*FS34)+(FT$19*FT34)+(FU$19*FU34)+(FV$19*FV34)+(FW$19*FW34)+(FX$19*FX34)+(FY$19*FY34)+(FZ$19*FZ34)+(GA$19*GA34)+(GB$19*GB34)+(GC$19*GC34)+(GD$19*GD34)+(GE$19*GE34)+(GF$19*GF34)+(GG$19*GG34)+(GH$19*GH34)+(GI$19*GI34)+(GJ$19*GJ34))</f>
        <v/>
      </c>
      <c r="GM34" s="65"/>
      <c r="GN34" s="65"/>
      <c r="GO34" s="65"/>
      <c r="GP34" s="65"/>
      <c r="GQ34" s="149"/>
      <c r="GR34" s="149"/>
      <c r="GS34" s="149"/>
      <c r="GT34" s="149"/>
      <c r="GU34" s="149"/>
      <c r="GV34" s="149"/>
      <c r="GW34" s="149"/>
      <c r="GX34" s="149"/>
      <c r="GY34" s="149"/>
      <c r="GZ34" s="149"/>
      <c r="HA34" s="149"/>
      <c r="HB34" s="149"/>
      <c r="HC34" s="149"/>
      <c r="HD34" s="149"/>
      <c r="HE34" s="149"/>
      <c r="HF34" s="149"/>
      <c r="HG34" s="149"/>
      <c r="HH34" s="149"/>
      <c r="HI34" s="149"/>
      <c r="HJ34" s="149"/>
      <c r="HK34" s="149"/>
      <c r="HL34" s="222"/>
      <c r="HM34" s="150" t="str">
        <f>IF(OR('Set UP'!$C20=0,'Set UP'!$D20=0,'Set UP'!$E20=0),"",(GM$19*GM34)+(GN$19*GN34)+(GO$19*GO34)+(GP$19*GP34)+(GQ$19*GQ34)+(GR$19*GR34)+(GS$19*GS34)+(GT$19*GT34)+(GU$19*GU34)+(GV$19*GV34)+(GW$19*GW34)+(GX$19*GX34)+(GY$19*GY34)+(GZ$19*GZ34)+(HA$19*HA34)+(HB$19*HB34)+(HC$19*HC34)+(HD$19*HD34)+(HE$19*HE34)+(HF$19*HF34)+(HG$19*HG34)+(HH$19*HH34)+(HI$19*HI34)+(HJ$19*HJ34)+(HK$19*HK34))</f>
        <v/>
      </c>
      <c r="HN34" s="65"/>
      <c r="HO34" s="65"/>
      <c r="HP34" s="65"/>
      <c r="HQ34" s="65"/>
      <c r="HR34" s="149"/>
      <c r="HS34" s="149"/>
      <c r="HT34" s="149"/>
      <c r="HU34" s="149"/>
      <c r="HV34" s="149"/>
      <c r="HW34" s="149"/>
      <c r="HX34" s="149"/>
      <c r="HY34" s="149"/>
      <c r="HZ34" s="149"/>
      <c r="IA34" s="149"/>
      <c r="IB34" s="149"/>
      <c r="IC34" s="149"/>
      <c r="ID34" s="149"/>
      <c r="IE34" s="149"/>
      <c r="IF34" s="149"/>
      <c r="IG34" s="149"/>
      <c r="IH34" s="149"/>
      <c r="II34" s="149"/>
      <c r="IJ34" s="149"/>
      <c r="IK34" s="149"/>
      <c r="IL34" s="149"/>
      <c r="IM34" s="222"/>
      <c r="IN34" s="150" t="str">
        <f>IF(OR('Set UP'!$C20=0,'Set UP'!$D20=0,'Set UP'!$E20=0),"",(HN$19*HN34)+(HO$19*HO34)+(HP$19*HP34)+(HQ$19*HQ34)+(HR$19*HR34)+(HS$19*HS34)+(HT$19*HT34)+(HU$19*HU34)+(HV$19*HV34)+(HW$19*HW34)+(HX$19*HX34)+(HY$19*HY34)+(HZ$19*HZ34)+(IA$19*IA34)+(IB$19*IB34)+(IC$19*IC34)+(ID$19*ID34)+(IE$19*IE34)+(IF$19*IF34)+(IG$19*IG34)+(IH$19*IH34)+(II$19*II34)+(IJ$19*IJ34)+(IK$19*IK34)+(IL$19*IL34))</f>
        <v/>
      </c>
      <c r="IO34" s="65"/>
      <c r="IP34" s="65"/>
      <c r="IQ34" s="65"/>
      <c r="IR34" s="65"/>
      <c r="IS34" s="149"/>
      <c r="IT34" s="149"/>
      <c r="IU34" s="149"/>
      <c r="IV34" s="149"/>
      <c r="IW34" s="149"/>
      <c r="IX34" s="149"/>
      <c r="IY34" s="149"/>
      <c r="IZ34" s="149"/>
      <c r="JA34" s="149"/>
      <c r="JB34" s="149"/>
      <c r="JC34" s="149"/>
      <c r="JD34" s="149"/>
      <c r="JE34" s="149"/>
      <c r="JF34" s="149"/>
      <c r="JG34" s="149"/>
      <c r="JH34" s="149"/>
      <c r="JI34" s="149"/>
      <c r="JJ34" s="149"/>
      <c r="JK34" s="149"/>
      <c r="JL34" s="149"/>
      <c r="JM34" s="149"/>
      <c r="JN34" s="222"/>
      <c r="JO34" s="150" t="str">
        <f>IF(OR('Set UP'!$C20=0,'Set UP'!$D20=0,'Set UP'!$E20=0),"",(IO$19*IO34)+(IP$19*IP34)+(IQ$19*IQ34)+(IR$19*IR34)+(IS$19*IS34)+(IT$19*IT34)+(IU$19*IU34)+(IV$19*IV34)+(IW$19*IW34)+(IX$19*IX34)+(IY$19*IY34)+(IZ$19*IZ34)+(JA$19*JA34)+(JB$19*JB34)+(JC$19*JC34)+(JD$19*JD34)+(JE$19*JE34)+(JF$19*JF34)+(JG$19*JG34)+(JH$19*JH34)+(JI$19*JI34)+(JJ$19*JJ34)+(JK$19*JK34)+(JL$19*JL34)+(JM$19*JM34))</f>
        <v/>
      </c>
      <c r="JP34" s="151" t="str">
        <f>IF(OR('Set UP'!$C20=0,'Set UP'!$D20=0,'Set UP'!$E20=0),"",(AF34+BG34+CH34+DI34+EJ34+FK34+GL34+HM34+IN34+JO34))</f>
        <v/>
      </c>
      <c r="JQ34" s="152" t="str">
        <f>IF(OR('Set UP'!$C20=0,'Set UP'!$D20=0,'Set UP'!$E20=0),"",RANK(JP34,$JP$21:$JP$68,0))</f>
        <v/>
      </c>
      <c r="JR34" s="151" t="str">
        <f>IF(OR('Set UP'!K20&lt;&gt;1,'Set UP'!C20=0,'Set UP'!D20=0,'Set UP'!E20=0,'Set UP'!F20=0),"",$JP34)</f>
        <v/>
      </c>
      <c r="JS34" s="151" t="str">
        <f>IF(OR('Set UP'!K20&lt;&gt;1,'Set UP'!C20=0,'Set UP'!D20=0,'Set UP'!E20=0,'Set UP'!F20=0),"",RANK(JR34,$JR$21:$JR$68,0))</f>
        <v/>
      </c>
      <c r="JT34" s="153" t="str">
        <f>IF(OR('Set UP'!K20&lt;&gt;2,'Set UP'!C20=0,'Set UP'!D20=0,'Set UP'!E20=0,'Set UP'!F20=0),"",$JP34)</f>
        <v/>
      </c>
      <c r="JU34" s="151" t="str">
        <f>IF(OR('Set UP'!K20&lt;&gt;2,'Set UP'!C20=0,'Set UP'!D20=0,'Set UP'!E20=0,'Set UP'!F20=0),"",RANK(JT34,$JT$21:$JT$68,0))</f>
        <v/>
      </c>
      <c r="JV34" s="151" t="str">
        <f>IF(OR(LEFT('Set UP'!F20,1)&lt;&gt;"F",'Set UP'!C20=0,'Set UP'!D20=0,'Set UP'!E20=0),"",$JP34)</f>
        <v/>
      </c>
      <c r="JW34" s="151" t="str">
        <f>IF(OR(LEFT('Set UP'!F20,1)&lt;&gt;"F",'Set UP'!C20=0,'Set UP'!D20=0,'Set UP'!E20=0),"",RANK(JV34,$JV$21:$JV$68,0))</f>
        <v/>
      </c>
      <c r="JX34" s="151" t="str">
        <f>IF(OR('Set UP'!F20&lt;&gt;"NS",'Set UP'!C20=0,'Set UP'!D20=0,'Set UP'!E20=0),"",$JP34)</f>
        <v/>
      </c>
      <c r="JY34" s="154" t="str">
        <f>IF(OR('Set UP'!F20&lt;&gt;"NS",'Set UP'!C20=0,'Set UP'!D20=0,'Set UP'!E20=0),"",RANK(JX34,$JX$21:$JX$68,0))</f>
        <v/>
      </c>
      <c r="JZ34" s="154" t="str">
        <f>IF(OR('Set UP'!$C20=0,'Set UP'!$D20=0,'Set UP'!$E20=0,JP34=0),"",JP34/MAX(JP$21:JP$68)*1000)</f>
        <v/>
      </c>
      <c r="KC34" s="316">
        <f t="array" ref="KC34">MAX(IF(Clubs='Set UP'!D20,'Wet Incident'!JU$21:JU$68))</f>
        <v>0</v>
      </c>
      <c r="KD34" s="316" t="str">
        <f t="shared" si="5"/>
        <v/>
      </c>
    </row>
    <row r="35" spans="2:290" x14ac:dyDescent="0.2">
      <c r="B35" s="139">
        <v>15</v>
      </c>
      <c r="C35" s="148" t="str">
        <f>IF(OR('Set UP'!$C21=0,'Set UP'!$D21=0,'Set UP'!$E21=0,'Set UP'!F21=0),"  --",'Set UP'!C21)</f>
        <v xml:space="preserve">  --</v>
      </c>
      <c r="D35" s="148" t="str">
        <f>IF(OR('Set UP'!$C21=0,'Set UP'!$D21=0,'Set UP'!$E21=0,'Set UP'!F21=0),"  --",'Set UP'!D21&amp;" "&amp;'Set UP'!E21)</f>
        <v xml:space="preserve">  --</v>
      </c>
      <c r="E35" s="148" t="str">
        <f>IF(OR('Set UP'!$C21=0,'Set UP'!$D21=0,'Set UP'!$E21=0,'Set UP'!F21=0),"  --",'Set UP'!F21)</f>
        <v xml:space="preserve">  --</v>
      </c>
      <c r="F35" s="65"/>
      <c r="G35" s="65"/>
      <c r="H35" s="65"/>
      <c r="I35" s="65"/>
      <c r="J35" s="149"/>
      <c r="K35" s="149"/>
      <c r="L35" s="149"/>
      <c r="M35" s="149"/>
      <c r="N35" s="149"/>
      <c r="O35" s="149"/>
      <c r="P35" s="149"/>
      <c r="Q35" s="149"/>
      <c r="R35" s="149"/>
      <c r="S35" s="149"/>
      <c r="T35" s="149"/>
      <c r="U35" s="149"/>
      <c r="V35" s="149"/>
      <c r="W35" s="149"/>
      <c r="X35" s="149"/>
      <c r="Y35" s="149"/>
      <c r="Z35" s="149"/>
      <c r="AA35" s="149"/>
      <c r="AB35" s="149"/>
      <c r="AC35" s="149"/>
      <c r="AD35" s="149"/>
      <c r="AE35" s="222"/>
      <c r="AF35" s="150" t="str">
        <f>IF(OR('Set UP'!$C21=0,'Set UP'!$D21=0,'Set UP'!$E21=0),"",(F$19*F35)+(G$19*G35)+(H$19*H35)+(I$19*I35)+(J$19*J35)+(K$19*K35)+(L$19*L35)+(M$19*M35)+(N$19*N35)+(O$19*O35)+(P$19*P35)+(Q$19*Q35)+(R$19*R35)+(S$19*S35)+(T$19*T35)+(U$19*U35)+(V$19*V35)+(W$19*W35)+(X$19*X35)+(Y$19*Y35)+(Z$19*Z35)+(AA$19*AA35)+(AB$19*AB35)+(AC$19*AC35)+(AD$19*AD35))</f>
        <v/>
      </c>
      <c r="AG35" s="65"/>
      <c r="AH35" s="65"/>
      <c r="AI35" s="65"/>
      <c r="AJ35" s="65"/>
      <c r="AK35" s="65"/>
      <c r="AL35" s="65"/>
      <c r="AM35" s="149"/>
      <c r="AN35" s="149"/>
      <c r="AO35" s="149"/>
      <c r="AP35" s="149"/>
      <c r="AQ35" s="149"/>
      <c r="AR35" s="149"/>
      <c r="AS35" s="149"/>
      <c r="AT35" s="149"/>
      <c r="AU35" s="149"/>
      <c r="AV35" s="149"/>
      <c r="AW35" s="149"/>
      <c r="AX35" s="149"/>
      <c r="AY35" s="149"/>
      <c r="AZ35" s="149"/>
      <c r="BA35" s="149"/>
      <c r="BB35" s="149"/>
      <c r="BC35" s="149"/>
      <c r="BD35" s="149"/>
      <c r="BE35" s="149"/>
      <c r="BF35" s="222"/>
      <c r="BG35" s="150" t="str">
        <f>IF(OR('Set UP'!$C21=0,'Set UP'!$D21=0,'Set UP'!$E21=0),"",(AG$19*AG35)+(AH$19*AH35)+(AI$19*AI35)+(AJ$19*AJ35)+(AK$19*AK35)+(AL$19*AL35)+(AM$19*AM35)+(AN$19*AN35)+(AO$19*AO35)+(AP$19*AP35)+(AQ$19*AQ35)+(AR$19*AR35)+(AS$19*AS35)+(AT$19*AT35)+(AU$19*AU35)+(AV$19*AV35)+(AW$19*AW35)+(AX$19*AX35)+(AY$19*AY35)+(AZ$19*AZ35)+(BA$19*BA35)+(BB$19*BB35)+(BC$19*BC35)+(BD$19*BD35)+(BE$19*BE35))</f>
        <v/>
      </c>
      <c r="BH35" s="65"/>
      <c r="BI35" s="65"/>
      <c r="BJ35" s="65"/>
      <c r="BK35" s="65"/>
      <c r="BL35" s="65"/>
      <c r="BM35" s="65"/>
      <c r="BN35" s="149"/>
      <c r="BO35" s="149"/>
      <c r="BP35" s="149"/>
      <c r="BQ35" s="149"/>
      <c r="BR35" s="149"/>
      <c r="BS35" s="149"/>
      <c r="BT35" s="149"/>
      <c r="BU35" s="149"/>
      <c r="BV35" s="149"/>
      <c r="BW35" s="149"/>
      <c r="BX35" s="149"/>
      <c r="BY35" s="149"/>
      <c r="BZ35" s="149"/>
      <c r="CA35" s="149"/>
      <c r="CB35" s="149"/>
      <c r="CC35" s="149"/>
      <c r="CD35" s="149"/>
      <c r="CE35" s="149"/>
      <c r="CF35" s="149"/>
      <c r="CG35" s="222"/>
      <c r="CH35" s="150" t="str">
        <f>IF(OR('Set UP'!$C21=0,'Set UP'!$D21=0,'Set UP'!$E21=0),"",(BH$19*BH35)+(BI$19*BI35)+(BJ$19*BJ35)+(BK$19*BK35)+(BL$19*BL35)+(BM$19*BM35)+(BN$19*BN35)+(BO$19*BO35)+(BP$19*BP35)+(BQ$19*BQ35)+(BR$19*BR35)+(BS$19*BS35)+(BT$19*BT35)+(BU$19*BU35)+(BV$19*BV35)+(BW$19*BW35)+(BX$19*BX35)+(BY$19*BY35)+(BZ$19*BZ35)+(CA$19*CA35)+(CB$19*CB35)+(CC$19*CC35)+(CD$19*CD35)+(CE$19*CE35)+(CF$19*CF35))</f>
        <v/>
      </c>
      <c r="CI35" s="65"/>
      <c r="CJ35" s="65"/>
      <c r="CK35" s="65"/>
      <c r="CL35" s="65"/>
      <c r="CM35" s="65"/>
      <c r="CN35" s="149"/>
      <c r="CO35" s="149"/>
      <c r="CP35" s="149"/>
      <c r="CQ35" s="149"/>
      <c r="CR35" s="149"/>
      <c r="CS35" s="149"/>
      <c r="CT35" s="149"/>
      <c r="CU35" s="149"/>
      <c r="CV35" s="149"/>
      <c r="CW35" s="149"/>
      <c r="CX35" s="149"/>
      <c r="CY35" s="149"/>
      <c r="CZ35" s="149"/>
      <c r="DA35" s="149"/>
      <c r="DB35" s="149"/>
      <c r="DC35" s="149"/>
      <c r="DD35" s="149"/>
      <c r="DE35" s="149"/>
      <c r="DF35" s="149"/>
      <c r="DG35" s="149"/>
      <c r="DH35" s="222"/>
      <c r="DI35" s="150" t="str">
        <f>IF(OR('Set UP'!$C21=0,'Set UP'!$D21=0,'Set UP'!$E21=0),"",(CI$19*CI35)+(CJ$19*CJ35)+(CK$19*CK35)+(CL$19*CL35)+(CM$19*CM35)+(CN$19*CN35)+(CO$19*CO35)+(CP$19*CP35)+(CQ$19*CQ35)+(CR$19*CR35)+(CS$19*CS35)+(CT$19*CT35)+(CU$19*CU35)+(CV$19*CV35)+(CW$19*CW35)+(CX$19*CX35)+(CY$19*CY35)+(CZ$19*CZ35)+(DA$19*DA35)+(DB$19*DB35)+(DC$19*DC35)+(DD$19*DD35)+(DE$19*DE35)+(DF$19*DF35)+(DG$19*DG35))</f>
        <v/>
      </c>
      <c r="DJ35" s="65"/>
      <c r="DK35" s="65"/>
      <c r="DL35" s="65"/>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222"/>
      <c r="EJ35" s="150" t="str">
        <f>IF(OR('Set UP'!$C21=0,'Set UP'!$D21=0,'Set UP'!$E21=0),"",(DJ$19*DJ35)+(DK$19*DK35)+(DL$19*DL35)+(DM$19*DM35)+(DN$19*DN35)+(DO$19*DO35)+(DP$19*DP35)+(DQ$19*DQ35)+(DR$19*DR35)+(DS$19*DS35)+(DT$19*DT35)+(DU$19*DU35)+(DV$19*DV35)+(DW$19*DW35)+(DX$19*DX35)+(DY$19*DY35)+(DZ$19*DZ35)+(EA$19*EA35)+(EB$19*EB35)+(EC$19*EC35)+(ED$19*ED35)+(EE$19*EE35)+(EF$19*EF35)+(EG$19*EG35)+(EH$19*EH35))</f>
        <v/>
      </c>
      <c r="EK35" s="65"/>
      <c r="EL35" s="65"/>
      <c r="EM35" s="65"/>
      <c r="EN35" s="65"/>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222"/>
      <c r="FK35" s="150" t="str">
        <f>IF(OR('Set UP'!$C21=0,'Set UP'!$D21=0,'Set UP'!$E21=0),"",(EK$19*EK35)+(EL$19*EL35)+(EM$19*EM35)+(EN$19*EN35)+(EO$19*EO35)+(EP$19*EP35)+(EQ$19*EQ35)+(ER$19*ER35)+(ES$19*ES35)+(ET$19*ET35)+(EU$19*EU35)+(EV$19*EV35)+(EW$19*EW35)+(EX$19*EX35)+(EY$19*EY35)+(EZ$19*EZ35)+(FA$19*FA35)+(FB$19*FB35)+(FC$19*FC35)+(FD$19*FD35)+(FE$19*FE35)+(FF$19*FF35)+(FG$19*FG35)+(FH$19*FH35)+(FI$19*FI35))</f>
        <v/>
      </c>
      <c r="FL35" s="65"/>
      <c r="FM35" s="65"/>
      <c r="FN35" s="65"/>
      <c r="FO35" s="65"/>
      <c r="FP35" s="149"/>
      <c r="FQ35" s="149"/>
      <c r="FR35" s="149"/>
      <c r="FS35" s="149"/>
      <c r="FT35" s="149"/>
      <c r="FU35" s="149"/>
      <c r="FV35" s="149"/>
      <c r="FW35" s="149"/>
      <c r="FX35" s="149"/>
      <c r="FY35" s="149"/>
      <c r="FZ35" s="149"/>
      <c r="GA35" s="149"/>
      <c r="GB35" s="149"/>
      <c r="GC35" s="149"/>
      <c r="GD35" s="149"/>
      <c r="GE35" s="149"/>
      <c r="GF35" s="149"/>
      <c r="GG35" s="149"/>
      <c r="GH35" s="149"/>
      <c r="GI35" s="149"/>
      <c r="GJ35" s="149"/>
      <c r="GK35" s="222"/>
      <c r="GL35" s="150" t="str">
        <f>IF(OR('Set UP'!$C21=0,'Set UP'!$D21=0,'Set UP'!$E21=0),"",(FL$19*FL35)+(FM$19*FM35)+(FN$19*FN35)+(FO$19*FO35)+(FP$19*FP35)+(FQ$19*FQ35)+(FR$19*FR35)+(FS$19*FS35)+(FT$19*FT35)+(FU$19*FU35)+(FV$19*FV35)+(FW$19*FW35)+(FX$19*FX35)+(FY$19*FY35)+(FZ$19*FZ35)+(GA$19*GA35)+(GB$19*GB35)+(GC$19*GC35)+(GD$19*GD35)+(GE$19*GE35)+(GF$19*GF35)+(GG$19*GG35)+(GH$19*GH35)+(GI$19*GI35)+(GJ$19*GJ35))</f>
        <v/>
      </c>
      <c r="GM35" s="65"/>
      <c r="GN35" s="65"/>
      <c r="GO35" s="65"/>
      <c r="GP35" s="65"/>
      <c r="GQ35" s="149"/>
      <c r="GR35" s="149"/>
      <c r="GS35" s="149"/>
      <c r="GT35" s="149"/>
      <c r="GU35" s="149"/>
      <c r="GV35" s="149"/>
      <c r="GW35" s="149"/>
      <c r="GX35" s="149"/>
      <c r="GY35" s="149"/>
      <c r="GZ35" s="149"/>
      <c r="HA35" s="149"/>
      <c r="HB35" s="149"/>
      <c r="HC35" s="149"/>
      <c r="HD35" s="149"/>
      <c r="HE35" s="149"/>
      <c r="HF35" s="149"/>
      <c r="HG35" s="149"/>
      <c r="HH35" s="149"/>
      <c r="HI35" s="149"/>
      <c r="HJ35" s="149"/>
      <c r="HK35" s="149"/>
      <c r="HL35" s="222"/>
      <c r="HM35" s="150" t="str">
        <f>IF(OR('Set UP'!$C21=0,'Set UP'!$D21=0,'Set UP'!$E21=0),"",(GM$19*GM35)+(GN$19*GN35)+(GO$19*GO35)+(GP$19*GP35)+(GQ$19*GQ35)+(GR$19*GR35)+(GS$19*GS35)+(GT$19*GT35)+(GU$19*GU35)+(GV$19*GV35)+(GW$19*GW35)+(GX$19*GX35)+(GY$19*GY35)+(GZ$19*GZ35)+(HA$19*HA35)+(HB$19*HB35)+(HC$19*HC35)+(HD$19*HD35)+(HE$19*HE35)+(HF$19*HF35)+(HG$19*HG35)+(HH$19*HH35)+(HI$19*HI35)+(HJ$19*HJ35)+(HK$19*HK35))</f>
        <v/>
      </c>
      <c r="HN35" s="65"/>
      <c r="HO35" s="65"/>
      <c r="HP35" s="65"/>
      <c r="HQ35" s="65"/>
      <c r="HR35" s="149"/>
      <c r="HS35" s="149"/>
      <c r="HT35" s="149"/>
      <c r="HU35" s="149"/>
      <c r="HV35" s="149"/>
      <c r="HW35" s="149"/>
      <c r="HX35" s="149"/>
      <c r="HY35" s="149"/>
      <c r="HZ35" s="149"/>
      <c r="IA35" s="149"/>
      <c r="IB35" s="149"/>
      <c r="IC35" s="149"/>
      <c r="ID35" s="149"/>
      <c r="IE35" s="149"/>
      <c r="IF35" s="149"/>
      <c r="IG35" s="149"/>
      <c r="IH35" s="149"/>
      <c r="II35" s="149"/>
      <c r="IJ35" s="149"/>
      <c r="IK35" s="149"/>
      <c r="IL35" s="149"/>
      <c r="IM35" s="222"/>
      <c r="IN35" s="150" t="str">
        <f>IF(OR('Set UP'!$C21=0,'Set UP'!$D21=0,'Set UP'!$E21=0),"",(HN$19*HN35)+(HO$19*HO35)+(HP$19*HP35)+(HQ$19*HQ35)+(HR$19*HR35)+(HS$19*HS35)+(HT$19*HT35)+(HU$19*HU35)+(HV$19*HV35)+(HW$19*HW35)+(HX$19*HX35)+(HY$19*HY35)+(HZ$19*HZ35)+(IA$19*IA35)+(IB$19*IB35)+(IC$19*IC35)+(ID$19*ID35)+(IE$19*IE35)+(IF$19*IF35)+(IG$19*IG35)+(IH$19*IH35)+(II$19*II35)+(IJ$19*IJ35)+(IK$19*IK35)+(IL$19*IL35))</f>
        <v/>
      </c>
      <c r="IO35" s="65"/>
      <c r="IP35" s="65"/>
      <c r="IQ35" s="65"/>
      <c r="IR35" s="65"/>
      <c r="IS35" s="149"/>
      <c r="IT35" s="149"/>
      <c r="IU35" s="149"/>
      <c r="IV35" s="149"/>
      <c r="IW35" s="149"/>
      <c r="IX35" s="149"/>
      <c r="IY35" s="149"/>
      <c r="IZ35" s="149"/>
      <c r="JA35" s="149"/>
      <c r="JB35" s="149"/>
      <c r="JC35" s="149"/>
      <c r="JD35" s="149"/>
      <c r="JE35" s="149"/>
      <c r="JF35" s="149"/>
      <c r="JG35" s="149"/>
      <c r="JH35" s="149"/>
      <c r="JI35" s="149"/>
      <c r="JJ35" s="149"/>
      <c r="JK35" s="149"/>
      <c r="JL35" s="149"/>
      <c r="JM35" s="149"/>
      <c r="JN35" s="222"/>
      <c r="JO35" s="150" t="str">
        <f>IF(OR('Set UP'!$C21=0,'Set UP'!$D21=0,'Set UP'!$E21=0),"",(IO$19*IO35)+(IP$19*IP35)+(IQ$19*IQ35)+(IR$19*IR35)+(IS$19*IS35)+(IT$19*IT35)+(IU$19*IU35)+(IV$19*IV35)+(IW$19*IW35)+(IX$19*IX35)+(IY$19*IY35)+(IZ$19*IZ35)+(JA$19*JA35)+(JB$19*JB35)+(JC$19*JC35)+(JD$19*JD35)+(JE$19*JE35)+(JF$19*JF35)+(JG$19*JG35)+(JH$19*JH35)+(JI$19*JI35)+(JJ$19*JJ35)+(JK$19*JK35)+(JL$19*JL35)+(JM$19*JM35))</f>
        <v/>
      </c>
      <c r="JP35" s="151" t="str">
        <f>IF(OR('Set UP'!$C21=0,'Set UP'!$D21=0,'Set UP'!$E21=0),"",(AF35+BG35+CH35+DI35+EJ35+FK35+GL35+HM35+IN35+JO35))</f>
        <v/>
      </c>
      <c r="JQ35" s="152" t="str">
        <f>IF(OR('Set UP'!$C21=0,'Set UP'!$D21=0,'Set UP'!$E21=0),"",RANK(JP35,$JP$21:$JP$68,0))</f>
        <v/>
      </c>
      <c r="JR35" s="151" t="str">
        <f>IF(OR('Set UP'!K21&lt;&gt;1,'Set UP'!C21=0,'Set UP'!D21=0,'Set UP'!E21=0,'Set UP'!F21=0),"",$JP35)</f>
        <v/>
      </c>
      <c r="JS35" s="151" t="str">
        <f>IF(OR('Set UP'!K21&lt;&gt;1,'Set UP'!C21=0,'Set UP'!D21=0,'Set UP'!E21=0,'Set UP'!F21=0),"",RANK(JR35,$JR$21:$JR$68,0))</f>
        <v/>
      </c>
      <c r="JT35" s="153" t="str">
        <f>IF(OR('Set UP'!K21&lt;&gt;2,'Set UP'!C21=0,'Set UP'!D21=0,'Set UP'!E21=0,'Set UP'!F21=0),"",$JP35)</f>
        <v/>
      </c>
      <c r="JU35" s="151" t="str">
        <f>IF(OR('Set UP'!K21&lt;&gt;2,'Set UP'!C21=0,'Set UP'!D21=0,'Set UP'!E21=0,'Set UP'!F21=0),"",RANK(JT35,$JT$21:$JT$68,0))</f>
        <v/>
      </c>
      <c r="JV35" s="151" t="str">
        <f>IF(OR(LEFT('Set UP'!F21,1)&lt;&gt;"F",'Set UP'!C21=0,'Set UP'!D21=0,'Set UP'!E21=0),"",$JP35)</f>
        <v/>
      </c>
      <c r="JW35" s="151" t="str">
        <f>IF(OR(LEFT('Set UP'!F21,1)&lt;&gt;"F",'Set UP'!C21=0,'Set UP'!D21=0,'Set UP'!E21=0),"",RANK(JV35,$JV$21:$JV$68,0))</f>
        <v/>
      </c>
      <c r="JX35" s="151" t="str">
        <f>IF(OR('Set UP'!F21&lt;&gt;"NS",'Set UP'!C21=0,'Set UP'!D21=0,'Set UP'!E21=0),"",$JP35)</f>
        <v/>
      </c>
      <c r="JY35" s="154" t="str">
        <f>IF(OR('Set UP'!F21&lt;&gt;"NS",'Set UP'!C21=0,'Set UP'!D21=0,'Set UP'!E21=0),"",RANK(JX35,$JX$21:$JX$68,0))</f>
        <v/>
      </c>
      <c r="JZ35" s="154" t="str">
        <f>IF(OR('Set UP'!$C21=0,'Set UP'!$D21=0,'Set UP'!$E21=0,JP35=0),"",JP35/MAX(JP$21:JP$68)*1000)</f>
        <v/>
      </c>
      <c r="KC35" s="316">
        <f t="array" ref="KC35">MAX(IF(Clubs='Set UP'!D21,'Wet Incident'!JU$21:JU$68))</f>
        <v>0</v>
      </c>
      <c r="KD35" s="316" t="str">
        <f t="shared" si="5"/>
        <v/>
      </c>
    </row>
    <row r="36" spans="2:290" x14ac:dyDescent="0.2">
      <c r="B36" s="139">
        <v>16</v>
      </c>
      <c r="C36" s="148" t="str">
        <f>IF(OR('Set UP'!$C22=0,'Set UP'!$D22=0,'Set UP'!$E22=0,'Set UP'!F22=0),"  --",'Set UP'!C22)</f>
        <v xml:space="preserve">  --</v>
      </c>
      <c r="D36" s="148" t="str">
        <f>IF(OR('Set UP'!$C22=0,'Set UP'!$D22=0,'Set UP'!$E22=0,'Set UP'!F22=0),"  --",'Set UP'!D22&amp;" "&amp;'Set UP'!E22)</f>
        <v xml:space="preserve">  --</v>
      </c>
      <c r="E36" s="148" t="str">
        <f>IF(OR('Set UP'!$C22=0,'Set UP'!$D22=0,'Set UP'!$E22=0,'Set UP'!F22=0),"  --",'Set UP'!F22)</f>
        <v xml:space="preserve">  --</v>
      </c>
      <c r="F36" s="65"/>
      <c r="G36" s="65"/>
      <c r="H36" s="65"/>
      <c r="I36" s="65"/>
      <c r="J36" s="149"/>
      <c r="K36" s="149"/>
      <c r="L36" s="149"/>
      <c r="M36" s="149"/>
      <c r="N36" s="149"/>
      <c r="O36" s="149"/>
      <c r="P36" s="149"/>
      <c r="Q36" s="149"/>
      <c r="R36" s="149"/>
      <c r="S36" s="149"/>
      <c r="T36" s="149"/>
      <c r="U36" s="149"/>
      <c r="V36" s="149"/>
      <c r="W36" s="149"/>
      <c r="X36" s="149"/>
      <c r="Y36" s="149"/>
      <c r="Z36" s="149"/>
      <c r="AA36" s="149"/>
      <c r="AB36" s="149"/>
      <c r="AC36" s="149"/>
      <c r="AD36" s="149"/>
      <c r="AE36" s="222"/>
      <c r="AF36" s="150" t="str">
        <f>IF(OR('Set UP'!$C22=0,'Set UP'!$D22=0,'Set UP'!$E22=0),"",(F$19*F36)+(G$19*G36)+(H$19*H36)+(I$19*I36)+(J$19*J36)+(K$19*K36)+(L$19*L36)+(M$19*M36)+(N$19*N36)+(O$19*O36)+(P$19*P36)+(Q$19*Q36)+(R$19*R36)+(S$19*S36)+(T$19*T36)+(U$19*U36)+(V$19*V36)+(W$19*W36)+(X$19*X36)+(Y$19*Y36)+(Z$19*Z36)+(AA$19*AA36)+(AB$19*AB36)+(AC$19*AC36)+(AD$19*AD36))</f>
        <v/>
      </c>
      <c r="AG36" s="65"/>
      <c r="AH36" s="65"/>
      <c r="AI36" s="65"/>
      <c r="AJ36" s="65"/>
      <c r="AK36" s="65"/>
      <c r="AL36" s="65"/>
      <c r="AM36" s="149"/>
      <c r="AN36" s="149"/>
      <c r="AO36" s="149"/>
      <c r="AP36" s="149"/>
      <c r="AQ36" s="149"/>
      <c r="AR36" s="149"/>
      <c r="AS36" s="149"/>
      <c r="AT36" s="149"/>
      <c r="AU36" s="149"/>
      <c r="AV36" s="149"/>
      <c r="AW36" s="149"/>
      <c r="AX36" s="149"/>
      <c r="AY36" s="149"/>
      <c r="AZ36" s="149"/>
      <c r="BA36" s="149"/>
      <c r="BB36" s="149"/>
      <c r="BC36" s="149"/>
      <c r="BD36" s="149"/>
      <c r="BE36" s="149"/>
      <c r="BF36" s="222"/>
      <c r="BG36" s="150" t="str">
        <f>IF(OR('Set UP'!$C22=0,'Set UP'!$D22=0,'Set UP'!$E22=0),"",(AG$19*AG36)+(AH$19*AH36)+(AI$19*AI36)+(AJ$19*AJ36)+(AK$19*AK36)+(AL$19*AL36)+(AM$19*AM36)+(AN$19*AN36)+(AO$19*AO36)+(AP$19*AP36)+(AQ$19*AQ36)+(AR$19*AR36)+(AS$19*AS36)+(AT$19*AT36)+(AU$19*AU36)+(AV$19*AV36)+(AW$19*AW36)+(AX$19*AX36)+(AY$19*AY36)+(AZ$19*AZ36)+(BA$19*BA36)+(BB$19*BB36)+(BC$19*BC36)+(BD$19*BD36)+(BE$19*BE36))</f>
        <v/>
      </c>
      <c r="BH36" s="65"/>
      <c r="BI36" s="65"/>
      <c r="BJ36" s="65"/>
      <c r="BK36" s="65"/>
      <c r="BL36" s="65"/>
      <c r="BM36" s="65"/>
      <c r="BN36" s="149"/>
      <c r="BO36" s="149"/>
      <c r="BP36" s="149"/>
      <c r="BQ36" s="149"/>
      <c r="BR36" s="149"/>
      <c r="BS36" s="149"/>
      <c r="BT36" s="149"/>
      <c r="BU36" s="149"/>
      <c r="BV36" s="149"/>
      <c r="BW36" s="149"/>
      <c r="BX36" s="149"/>
      <c r="BY36" s="149"/>
      <c r="BZ36" s="149"/>
      <c r="CA36" s="149"/>
      <c r="CB36" s="149"/>
      <c r="CC36" s="149"/>
      <c r="CD36" s="149"/>
      <c r="CE36" s="149"/>
      <c r="CF36" s="149"/>
      <c r="CG36" s="222"/>
      <c r="CH36" s="150" t="str">
        <f>IF(OR('Set UP'!$C22=0,'Set UP'!$D22=0,'Set UP'!$E22=0),"",(BH$19*BH36)+(BI$19*BI36)+(BJ$19*BJ36)+(BK$19*BK36)+(BL$19*BL36)+(BM$19*BM36)+(BN$19*BN36)+(BO$19*BO36)+(BP$19*BP36)+(BQ$19*BQ36)+(BR$19*BR36)+(BS$19*BS36)+(BT$19*BT36)+(BU$19*BU36)+(BV$19*BV36)+(BW$19*BW36)+(BX$19*BX36)+(BY$19*BY36)+(BZ$19*BZ36)+(CA$19*CA36)+(CB$19*CB36)+(CC$19*CC36)+(CD$19*CD36)+(CE$19*CE36)+(CF$19*CF36))</f>
        <v/>
      </c>
      <c r="CI36" s="65"/>
      <c r="CJ36" s="65"/>
      <c r="CK36" s="65"/>
      <c r="CL36" s="65"/>
      <c r="CM36" s="65"/>
      <c r="CN36" s="149"/>
      <c r="CO36" s="149"/>
      <c r="CP36" s="149"/>
      <c r="CQ36" s="149"/>
      <c r="CR36" s="149"/>
      <c r="CS36" s="149"/>
      <c r="CT36" s="149"/>
      <c r="CU36" s="149"/>
      <c r="CV36" s="149"/>
      <c r="CW36" s="149"/>
      <c r="CX36" s="149"/>
      <c r="CY36" s="149"/>
      <c r="CZ36" s="149"/>
      <c r="DA36" s="149"/>
      <c r="DB36" s="149"/>
      <c r="DC36" s="149"/>
      <c r="DD36" s="149"/>
      <c r="DE36" s="149"/>
      <c r="DF36" s="149"/>
      <c r="DG36" s="149"/>
      <c r="DH36" s="222"/>
      <c r="DI36" s="150" t="str">
        <f>IF(OR('Set UP'!$C22=0,'Set UP'!$D22=0,'Set UP'!$E22=0),"",(CI$19*CI36)+(CJ$19*CJ36)+(CK$19*CK36)+(CL$19*CL36)+(CM$19*CM36)+(CN$19*CN36)+(CO$19*CO36)+(CP$19*CP36)+(CQ$19*CQ36)+(CR$19*CR36)+(CS$19*CS36)+(CT$19*CT36)+(CU$19*CU36)+(CV$19*CV36)+(CW$19*CW36)+(CX$19*CX36)+(CY$19*CY36)+(CZ$19*CZ36)+(DA$19*DA36)+(DB$19*DB36)+(DC$19*DC36)+(DD$19*DD36)+(DE$19*DE36)+(DF$19*DF36)+(DG$19*DG36))</f>
        <v/>
      </c>
      <c r="DJ36" s="65"/>
      <c r="DK36" s="65"/>
      <c r="DL36" s="65"/>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222"/>
      <c r="EJ36" s="150" t="str">
        <f>IF(OR('Set UP'!$C22=0,'Set UP'!$D22=0,'Set UP'!$E22=0),"",(DJ$19*DJ36)+(DK$19*DK36)+(DL$19*DL36)+(DM$19*DM36)+(DN$19*DN36)+(DO$19*DO36)+(DP$19*DP36)+(DQ$19*DQ36)+(DR$19*DR36)+(DS$19*DS36)+(DT$19*DT36)+(DU$19*DU36)+(DV$19*DV36)+(DW$19*DW36)+(DX$19*DX36)+(DY$19*DY36)+(DZ$19*DZ36)+(EA$19*EA36)+(EB$19*EB36)+(EC$19*EC36)+(ED$19*ED36)+(EE$19*EE36)+(EF$19*EF36)+(EG$19*EG36)+(EH$19*EH36))</f>
        <v/>
      </c>
      <c r="EK36" s="65"/>
      <c r="EL36" s="65"/>
      <c r="EM36" s="65"/>
      <c r="EN36" s="65"/>
      <c r="EO36" s="149"/>
      <c r="EP36" s="149"/>
      <c r="EQ36" s="149"/>
      <c r="ER36" s="149"/>
      <c r="ES36" s="149"/>
      <c r="ET36" s="149"/>
      <c r="EU36" s="149"/>
      <c r="EV36" s="149"/>
      <c r="EW36" s="149"/>
      <c r="EX36" s="149"/>
      <c r="EY36" s="149"/>
      <c r="EZ36" s="149"/>
      <c r="FA36" s="149"/>
      <c r="FB36" s="149"/>
      <c r="FC36" s="149"/>
      <c r="FD36" s="149"/>
      <c r="FE36" s="149"/>
      <c r="FF36" s="149"/>
      <c r="FG36" s="149"/>
      <c r="FH36" s="149"/>
      <c r="FI36" s="149"/>
      <c r="FJ36" s="222"/>
      <c r="FK36" s="150" t="str">
        <f>IF(OR('Set UP'!$C22=0,'Set UP'!$D22=0,'Set UP'!$E22=0),"",(EK$19*EK36)+(EL$19*EL36)+(EM$19*EM36)+(EN$19*EN36)+(EO$19*EO36)+(EP$19*EP36)+(EQ$19*EQ36)+(ER$19*ER36)+(ES$19*ES36)+(ET$19*ET36)+(EU$19*EU36)+(EV$19*EV36)+(EW$19*EW36)+(EX$19*EX36)+(EY$19*EY36)+(EZ$19*EZ36)+(FA$19*FA36)+(FB$19*FB36)+(FC$19*FC36)+(FD$19*FD36)+(FE$19*FE36)+(FF$19*FF36)+(FG$19*FG36)+(FH$19*FH36)+(FI$19*FI36))</f>
        <v/>
      </c>
      <c r="FL36" s="65"/>
      <c r="FM36" s="65"/>
      <c r="FN36" s="65"/>
      <c r="FO36" s="65"/>
      <c r="FP36" s="149"/>
      <c r="FQ36" s="149"/>
      <c r="FR36" s="149"/>
      <c r="FS36" s="149"/>
      <c r="FT36" s="149"/>
      <c r="FU36" s="149"/>
      <c r="FV36" s="149"/>
      <c r="FW36" s="149"/>
      <c r="FX36" s="149"/>
      <c r="FY36" s="149"/>
      <c r="FZ36" s="149"/>
      <c r="GA36" s="149"/>
      <c r="GB36" s="149"/>
      <c r="GC36" s="149"/>
      <c r="GD36" s="149"/>
      <c r="GE36" s="149"/>
      <c r="GF36" s="149"/>
      <c r="GG36" s="149"/>
      <c r="GH36" s="149"/>
      <c r="GI36" s="149"/>
      <c r="GJ36" s="149"/>
      <c r="GK36" s="222"/>
      <c r="GL36" s="150" t="str">
        <f>IF(OR('Set UP'!$C22=0,'Set UP'!$D22=0,'Set UP'!$E22=0),"",(FL$19*FL36)+(FM$19*FM36)+(FN$19*FN36)+(FO$19*FO36)+(FP$19*FP36)+(FQ$19*FQ36)+(FR$19*FR36)+(FS$19*FS36)+(FT$19*FT36)+(FU$19*FU36)+(FV$19*FV36)+(FW$19*FW36)+(FX$19*FX36)+(FY$19*FY36)+(FZ$19*FZ36)+(GA$19*GA36)+(GB$19*GB36)+(GC$19*GC36)+(GD$19*GD36)+(GE$19*GE36)+(GF$19*GF36)+(GG$19*GG36)+(GH$19*GH36)+(GI$19*GI36)+(GJ$19*GJ36))</f>
        <v/>
      </c>
      <c r="GM36" s="65"/>
      <c r="GN36" s="65"/>
      <c r="GO36" s="65"/>
      <c r="GP36" s="65"/>
      <c r="GQ36" s="149"/>
      <c r="GR36" s="149"/>
      <c r="GS36" s="149"/>
      <c r="GT36" s="149"/>
      <c r="GU36" s="149"/>
      <c r="GV36" s="149"/>
      <c r="GW36" s="149"/>
      <c r="GX36" s="149"/>
      <c r="GY36" s="149"/>
      <c r="GZ36" s="149"/>
      <c r="HA36" s="149"/>
      <c r="HB36" s="149"/>
      <c r="HC36" s="149"/>
      <c r="HD36" s="149"/>
      <c r="HE36" s="149"/>
      <c r="HF36" s="149"/>
      <c r="HG36" s="149"/>
      <c r="HH36" s="149"/>
      <c r="HI36" s="149"/>
      <c r="HJ36" s="149"/>
      <c r="HK36" s="149"/>
      <c r="HL36" s="222"/>
      <c r="HM36" s="150" t="str">
        <f>IF(OR('Set UP'!$C22=0,'Set UP'!$D22=0,'Set UP'!$E22=0),"",(GM$19*GM36)+(GN$19*GN36)+(GO$19*GO36)+(GP$19*GP36)+(GQ$19*GQ36)+(GR$19*GR36)+(GS$19*GS36)+(GT$19*GT36)+(GU$19*GU36)+(GV$19*GV36)+(GW$19*GW36)+(GX$19*GX36)+(GY$19*GY36)+(GZ$19*GZ36)+(HA$19*HA36)+(HB$19*HB36)+(HC$19*HC36)+(HD$19*HD36)+(HE$19*HE36)+(HF$19*HF36)+(HG$19*HG36)+(HH$19*HH36)+(HI$19*HI36)+(HJ$19*HJ36)+(HK$19*HK36))</f>
        <v/>
      </c>
      <c r="HN36" s="65"/>
      <c r="HO36" s="65"/>
      <c r="HP36" s="65"/>
      <c r="HQ36" s="65"/>
      <c r="HR36" s="149"/>
      <c r="HS36" s="149"/>
      <c r="HT36" s="149"/>
      <c r="HU36" s="149"/>
      <c r="HV36" s="149"/>
      <c r="HW36" s="149"/>
      <c r="HX36" s="149"/>
      <c r="HY36" s="149"/>
      <c r="HZ36" s="149"/>
      <c r="IA36" s="149"/>
      <c r="IB36" s="149"/>
      <c r="IC36" s="149"/>
      <c r="ID36" s="149"/>
      <c r="IE36" s="149"/>
      <c r="IF36" s="149"/>
      <c r="IG36" s="149"/>
      <c r="IH36" s="149"/>
      <c r="II36" s="149"/>
      <c r="IJ36" s="149"/>
      <c r="IK36" s="149"/>
      <c r="IL36" s="149"/>
      <c r="IM36" s="222"/>
      <c r="IN36" s="150" t="str">
        <f>IF(OR('Set UP'!$C22=0,'Set UP'!$D22=0,'Set UP'!$E22=0),"",(HN$19*HN36)+(HO$19*HO36)+(HP$19*HP36)+(HQ$19*HQ36)+(HR$19*HR36)+(HS$19*HS36)+(HT$19*HT36)+(HU$19*HU36)+(HV$19*HV36)+(HW$19*HW36)+(HX$19*HX36)+(HY$19*HY36)+(HZ$19*HZ36)+(IA$19*IA36)+(IB$19*IB36)+(IC$19*IC36)+(ID$19*ID36)+(IE$19*IE36)+(IF$19*IF36)+(IG$19*IG36)+(IH$19*IH36)+(II$19*II36)+(IJ$19*IJ36)+(IK$19*IK36)+(IL$19*IL36))</f>
        <v/>
      </c>
      <c r="IO36" s="65"/>
      <c r="IP36" s="65"/>
      <c r="IQ36" s="65"/>
      <c r="IR36" s="65"/>
      <c r="IS36" s="149"/>
      <c r="IT36" s="149"/>
      <c r="IU36" s="149"/>
      <c r="IV36" s="149"/>
      <c r="IW36" s="149"/>
      <c r="IX36" s="149"/>
      <c r="IY36" s="149"/>
      <c r="IZ36" s="149"/>
      <c r="JA36" s="149"/>
      <c r="JB36" s="149"/>
      <c r="JC36" s="149"/>
      <c r="JD36" s="149"/>
      <c r="JE36" s="149"/>
      <c r="JF36" s="149"/>
      <c r="JG36" s="149"/>
      <c r="JH36" s="149"/>
      <c r="JI36" s="149"/>
      <c r="JJ36" s="149"/>
      <c r="JK36" s="149"/>
      <c r="JL36" s="149"/>
      <c r="JM36" s="149"/>
      <c r="JN36" s="222"/>
      <c r="JO36" s="150" t="str">
        <f>IF(OR('Set UP'!$C22=0,'Set UP'!$D22=0,'Set UP'!$E22=0),"",(IO$19*IO36)+(IP$19*IP36)+(IQ$19*IQ36)+(IR$19*IR36)+(IS$19*IS36)+(IT$19*IT36)+(IU$19*IU36)+(IV$19*IV36)+(IW$19*IW36)+(IX$19*IX36)+(IY$19*IY36)+(IZ$19*IZ36)+(JA$19*JA36)+(JB$19*JB36)+(JC$19*JC36)+(JD$19*JD36)+(JE$19*JE36)+(JF$19*JF36)+(JG$19*JG36)+(JH$19*JH36)+(JI$19*JI36)+(JJ$19*JJ36)+(JK$19*JK36)+(JL$19*JL36)+(JM$19*JM36))</f>
        <v/>
      </c>
      <c r="JP36" s="151" t="str">
        <f>IF(OR('Set UP'!$C22=0,'Set UP'!$D22=0,'Set UP'!$E22=0),"",(AF36+BG36+CH36+DI36+EJ36+FK36+GL36+HM36+IN36+JO36))</f>
        <v/>
      </c>
      <c r="JQ36" s="152" t="str">
        <f>IF(OR('Set UP'!$C22=0,'Set UP'!$D22=0,'Set UP'!$E22=0),"",RANK(JP36,$JP$21:$JP$68,0))</f>
        <v/>
      </c>
      <c r="JR36" s="151" t="str">
        <f>IF(OR('Set UP'!K22&lt;&gt;1,'Set UP'!C22=0,'Set UP'!D22=0,'Set UP'!E22=0,'Set UP'!F22=0),"",$JP36)</f>
        <v/>
      </c>
      <c r="JS36" s="151" t="str">
        <f>IF(OR('Set UP'!K22&lt;&gt;1,'Set UP'!C22=0,'Set UP'!D22=0,'Set UP'!E22=0,'Set UP'!F22=0),"",RANK(JR36,$JR$21:$JR$68,0))</f>
        <v/>
      </c>
      <c r="JT36" s="153" t="str">
        <f>IF(OR('Set UP'!K22&lt;&gt;2,'Set UP'!C22=0,'Set UP'!D22=0,'Set UP'!E22=0,'Set UP'!F22=0),"",$JP36)</f>
        <v/>
      </c>
      <c r="JU36" s="151" t="str">
        <f>IF(OR('Set UP'!K22&lt;&gt;2,'Set UP'!C22=0,'Set UP'!D22=0,'Set UP'!E22=0,'Set UP'!F22=0),"",RANK(JT36,$JT$21:$JT$68,0))</f>
        <v/>
      </c>
      <c r="JV36" s="151" t="str">
        <f>IF(OR(LEFT('Set UP'!F22,1)&lt;&gt;"F",'Set UP'!C22=0,'Set UP'!D22=0,'Set UP'!E22=0),"",$JP36)</f>
        <v/>
      </c>
      <c r="JW36" s="151" t="str">
        <f>IF(OR(LEFT('Set UP'!F22,1)&lt;&gt;"F",'Set UP'!C22=0,'Set UP'!D22=0,'Set UP'!E22=0),"",RANK(JV36,$JV$21:$JV$68,0))</f>
        <v/>
      </c>
      <c r="JX36" s="151" t="str">
        <f>IF(OR('Set UP'!F22&lt;&gt;"NS",'Set UP'!C22=0,'Set UP'!D22=0,'Set UP'!E22=0),"",$JP36)</f>
        <v/>
      </c>
      <c r="JY36" s="154" t="str">
        <f>IF(OR('Set UP'!F22&lt;&gt;"NS",'Set UP'!C22=0,'Set UP'!D22=0,'Set UP'!E22=0),"",RANK(JX36,$JX$21:$JX$68,0))</f>
        <v/>
      </c>
      <c r="JZ36" s="154" t="str">
        <f>IF(OR('Set UP'!$C22=0,'Set UP'!$D22=0,'Set UP'!$E22=0,JP36=0),"",JP36/MAX(JP$21:JP$68)*1000)</f>
        <v/>
      </c>
      <c r="KC36" s="316">
        <f t="array" ref="KC36">MAX(IF(Clubs='Set UP'!D22,'Wet Incident'!JU$21:JU$68))</f>
        <v>0</v>
      </c>
      <c r="KD36" s="316" t="str">
        <f t="shared" si="5"/>
        <v/>
      </c>
    </row>
    <row r="37" spans="2:290" x14ac:dyDescent="0.2">
      <c r="B37" s="139">
        <v>17</v>
      </c>
      <c r="C37" s="148" t="str">
        <f>IF(OR('Set UP'!$C23=0,'Set UP'!$D23=0,'Set UP'!$E23=0,'Set UP'!F23=0),"  --",'Set UP'!C23)</f>
        <v xml:space="preserve">  --</v>
      </c>
      <c r="D37" s="148" t="str">
        <f>IF(OR('Set UP'!$C23=0,'Set UP'!$D23=0,'Set UP'!$E23=0,'Set UP'!F23=0),"  --",'Set UP'!D23&amp;" "&amp;'Set UP'!E23)</f>
        <v xml:space="preserve">  --</v>
      </c>
      <c r="E37" s="148" t="str">
        <f>IF(OR('Set UP'!$C23=0,'Set UP'!$D23=0,'Set UP'!$E23=0,'Set UP'!F23=0),"  --",'Set UP'!F23)</f>
        <v xml:space="preserve">  --</v>
      </c>
      <c r="F37" s="65"/>
      <c r="G37" s="65"/>
      <c r="H37" s="65"/>
      <c r="I37" s="65"/>
      <c r="J37" s="149"/>
      <c r="K37" s="149"/>
      <c r="L37" s="149"/>
      <c r="M37" s="149"/>
      <c r="N37" s="149"/>
      <c r="O37" s="149"/>
      <c r="P37" s="149"/>
      <c r="Q37" s="149"/>
      <c r="R37" s="149"/>
      <c r="S37" s="149"/>
      <c r="T37" s="149"/>
      <c r="U37" s="149"/>
      <c r="V37" s="149"/>
      <c r="W37" s="149"/>
      <c r="X37" s="149"/>
      <c r="Y37" s="149"/>
      <c r="Z37" s="149"/>
      <c r="AA37" s="149"/>
      <c r="AB37" s="149"/>
      <c r="AC37" s="149"/>
      <c r="AD37" s="149"/>
      <c r="AE37" s="222"/>
      <c r="AF37" s="150" t="str">
        <f>IF(OR('Set UP'!$C23=0,'Set UP'!$D23=0,'Set UP'!$E23=0),"",(F$19*F37)+(G$19*G37)+(H$19*H37)+(I$19*I37)+(J$19*J37)+(K$19*K37)+(L$19*L37)+(M$19*M37)+(N$19*N37)+(O$19*O37)+(P$19*P37)+(Q$19*Q37)+(R$19*R37)+(S$19*S37)+(T$19*T37)+(U$19*U37)+(V$19*V37)+(W$19*W37)+(X$19*X37)+(Y$19*Y37)+(Z$19*Z37)+(AA$19*AA37)+(AB$19*AB37)+(AC$19*AC37)+(AD$19*AD37))</f>
        <v/>
      </c>
      <c r="AG37" s="65"/>
      <c r="AH37" s="65"/>
      <c r="AI37" s="65"/>
      <c r="AJ37" s="65"/>
      <c r="AK37" s="65"/>
      <c r="AL37" s="65"/>
      <c r="AM37" s="149"/>
      <c r="AN37" s="149"/>
      <c r="AO37" s="149"/>
      <c r="AP37" s="149"/>
      <c r="AQ37" s="149"/>
      <c r="AR37" s="149"/>
      <c r="AS37" s="149"/>
      <c r="AT37" s="149"/>
      <c r="AU37" s="149"/>
      <c r="AV37" s="149"/>
      <c r="AW37" s="149"/>
      <c r="AX37" s="149"/>
      <c r="AY37" s="149"/>
      <c r="AZ37" s="149"/>
      <c r="BA37" s="149"/>
      <c r="BB37" s="149"/>
      <c r="BC37" s="149"/>
      <c r="BD37" s="149"/>
      <c r="BE37" s="149"/>
      <c r="BF37" s="222"/>
      <c r="BG37" s="150" t="str">
        <f>IF(OR('Set UP'!$C23=0,'Set UP'!$D23=0,'Set UP'!$E23=0),"",(AG$19*AG37)+(AH$19*AH37)+(AI$19*AI37)+(AJ$19*AJ37)+(AK$19*AK37)+(AL$19*AL37)+(AM$19*AM37)+(AN$19*AN37)+(AO$19*AO37)+(AP$19*AP37)+(AQ$19*AQ37)+(AR$19*AR37)+(AS$19*AS37)+(AT$19*AT37)+(AU$19*AU37)+(AV$19*AV37)+(AW$19*AW37)+(AX$19*AX37)+(AY$19*AY37)+(AZ$19*AZ37)+(BA$19*BA37)+(BB$19*BB37)+(BC$19*BC37)+(BD$19*BD37)+(BE$19*BE37))</f>
        <v/>
      </c>
      <c r="BH37" s="65"/>
      <c r="BI37" s="65"/>
      <c r="BJ37" s="65"/>
      <c r="BK37" s="65"/>
      <c r="BL37" s="65"/>
      <c r="BM37" s="65"/>
      <c r="BN37" s="149"/>
      <c r="BO37" s="149"/>
      <c r="BP37" s="149"/>
      <c r="BQ37" s="149"/>
      <c r="BR37" s="149"/>
      <c r="BS37" s="149"/>
      <c r="BT37" s="149"/>
      <c r="BU37" s="149"/>
      <c r="BV37" s="149"/>
      <c r="BW37" s="149"/>
      <c r="BX37" s="149"/>
      <c r="BY37" s="149"/>
      <c r="BZ37" s="149"/>
      <c r="CA37" s="149"/>
      <c r="CB37" s="149"/>
      <c r="CC37" s="149"/>
      <c r="CD37" s="149"/>
      <c r="CE37" s="149"/>
      <c r="CF37" s="149"/>
      <c r="CG37" s="222"/>
      <c r="CH37" s="150" t="str">
        <f>IF(OR('Set UP'!$C23=0,'Set UP'!$D23=0,'Set UP'!$E23=0),"",(BH$19*BH37)+(BI$19*BI37)+(BJ$19*BJ37)+(BK$19*BK37)+(BL$19*BL37)+(BM$19*BM37)+(BN$19*BN37)+(BO$19*BO37)+(BP$19*BP37)+(BQ$19*BQ37)+(BR$19*BR37)+(BS$19*BS37)+(BT$19*BT37)+(BU$19*BU37)+(BV$19*BV37)+(BW$19*BW37)+(BX$19*BX37)+(BY$19*BY37)+(BZ$19*BZ37)+(CA$19*CA37)+(CB$19*CB37)+(CC$19*CC37)+(CD$19*CD37)+(CE$19*CE37)+(CF$19*CF37))</f>
        <v/>
      </c>
      <c r="CI37" s="65"/>
      <c r="CJ37" s="65"/>
      <c r="CK37" s="65"/>
      <c r="CL37" s="65"/>
      <c r="CM37" s="65"/>
      <c r="CN37" s="149"/>
      <c r="CO37" s="149"/>
      <c r="CP37" s="149"/>
      <c r="CQ37" s="149"/>
      <c r="CR37" s="149"/>
      <c r="CS37" s="149"/>
      <c r="CT37" s="149"/>
      <c r="CU37" s="149"/>
      <c r="CV37" s="149"/>
      <c r="CW37" s="149"/>
      <c r="CX37" s="149"/>
      <c r="CY37" s="149"/>
      <c r="CZ37" s="149"/>
      <c r="DA37" s="149"/>
      <c r="DB37" s="149"/>
      <c r="DC37" s="149"/>
      <c r="DD37" s="149"/>
      <c r="DE37" s="149"/>
      <c r="DF37" s="149"/>
      <c r="DG37" s="149"/>
      <c r="DH37" s="222"/>
      <c r="DI37" s="150" t="str">
        <f>IF(OR('Set UP'!$C23=0,'Set UP'!$D23=0,'Set UP'!$E23=0),"",(CI$19*CI37)+(CJ$19*CJ37)+(CK$19*CK37)+(CL$19*CL37)+(CM$19*CM37)+(CN$19*CN37)+(CO$19*CO37)+(CP$19*CP37)+(CQ$19*CQ37)+(CR$19*CR37)+(CS$19*CS37)+(CT$19*CT37)+(CU$19*CU37)+(CV$19*CV37)+(CW$19*CW37)+(CX$19*CX37)+(CY$19*CY37)+(CZ$19*CZ37)+(DA$19*DA37)+(DB$19*DB37)+(DC$19*DC37)+(DD$19*DD37)+(DE$19*DE37)+(DF$19*DF37)+(DG$19*DG37))</f>
        <v/>
      </c>
      <c r="DJ37" s="65"/>
      <c r="DK37" s="65"/>
      <c r="DL37" s="65"/>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222"/>
      <c r="EJ37" s="150" t="str">
        <f>IF(OR('Set UP'!$C23=0,'Set UP'!$D23=0,'Set UP'!$E23=0),"",(DJ$19*DJ37)+(DK$19*DK37)+(DL$19*DL37)+(DM$19*DM37)+(DN$19*DN37)+(DO$19*DO37)+(DP$19*DP37)+(DQ$19*DQ37)+(DR$19*DR37)+(DS$19*DS37)+(DT$19*DT37)+(DU$19*DU37)+(DV$19*DV37)+(DW$19*DW37)+(DX$19*DX37)+(DY$19*DY37)+(DZ$19*DZ37)+(EA$19*EA37)+(EB$19*EB37)+(EC$19*EC37)+(ED$19*ED37)+(EE$19*EE37)+(EF$19*EF37)+(EG$19*EG37)+(EH$19*EH37))</f>
        <v/>
      </c>
      <c r="EK37" s="65"/>
      <c r="EL37" s="65"/>
      <c r="EM37" s="65"/>
      <c r="EN37" s="65"/>
      <c r="EO37" s="149"/>
      <c r="EP37" s="149"/>
      <c r="EQ37" s="149"/>
      <c r="ER37" s="149"/>
      <c r="ES37" s="149"/>
      <c r="ET37" s="149"/>
      <c r="EU37" s="149"/>
      <c r="EV37" s="149"/>
      <c r="EW37" s="149"/>
      <c r="EX37" s="149"/>
      <c r="EY37" s="149"/>
      <c r="EZ37" s="149"/>
      <c r="FA37" s="149"/>
      <c r="FB37" s="149"/>
      <c r="FC37" s="149"/>
      <c r="FD37" s="149"/>
      <c r="FE37" s="149"/>
      <c r="FF37" s="149"/>
      <c r="FG37" s="149"/>
      <c r="FH37" s="149"/>
      <c r="FI37" s="149"/>
      <c r="FJ37" s="222"/>
      <c r="FK37" s="150" t="str">
        <f>IF(OR('Set UP'!$C23=0,'Set UP'!$D23=0,'Set UP'!$E23=0),"",(EK$19*EK37)+(EL$19*EL37)+(EM$19*EM37)+(EN$19*EN37)+(EO$19*EO37)+(EP$19*EP37)+(EQ$19*EQ37)+(ER$19*ER37)+(ES$19*ES37)+(ET$19*ET37)+(EU$19*EU37)+(EV$19*EV37)+(EW$19*EW37)+(EX$19*EX37)+(EY$19*EY37)+(EZ$19*EZ37)+(FA$19*FA37)+(FB$19*FB37)+(FC$19*FC37)+(FD$19*FD37)+(FE$19*FE37)+(FF$19*FF37)+(FG$19*FG37)+(FH$19*FH37)+(FI$19*FI37))</f>
        <v/>
      </c>
      <c r="FL37" s="65"/>
      <c r="FM37" s="65"/>
      <c r="FN37" s="65"/>
      <c r="FO37" s="65"/>
      <c r="FP37" s="149"/>
      <c r="FQ37" s="149"/>
      <c r="FR37" s="149"/>
      <c r="FS37" s="149"/>
      <c r="FT37" s="149"/>
      <c r="FU37" s="149"/>
      <c r="FV37" s="149"/>
      <c r="FW37" s="149"/>
      <c r="FX37" s="149"/>
      <c r="FY37" s="149"/>
      <c r="FZ37" s="149"/>
      <c r="GA37" s="149"/>
      <c r="GB37" s="149"/>
      <c r="GC37" s="149"/>
      <c r="GD37" s="149"/>
      <c r="GE37" s="149"/>
      <c r="GF37" s="149"/>
      <c r="GG37" s="149"/>
      <c r="GH37" s="149"/>
      <c r="GI37" s="149"/>
      <c r="GJ37" s="149"/>
      <c r="GK37" s="222"/>
      <c r="GL37" s="150" t="str">
        <f>IF(OR('Set UP'!$C23=0,'Set UP'!$D23=0,'Set UP'!$E23=0),"",(FL$19*FL37)+(FM$19*FM37)+(FN$19*FN37)+(FO$19*FO37)+(FP$19*FP37)+(FQ$19*FQ37)+(FR$19*FR37)+(FS$19*FS37)+(FT$19*FT37)+(FU$19*FU37)+(FV$19*FV37)+(FW$19*FW37)+(FX$19*FX37)+(FY$19*FY37)+(FZ$19*FZ37)+(GA$19*GA37)+(GB$19*GB37)+(GC$19*GC37)+(GD$19*GD37)+(GE$19*GE37)+(GF$19*GF37)+(GG$19*GG37)+(GH$19*GH37)+(GI$19*GI37)+(GJ$19*GJ37))</f>
        <v/>
      </c>
      <c r="GM37" s="65"/>
      <c r="GN37" s="65"/>
      <c r="GO37" s="65"/>
      <c r="GP37" s="65"/>
      <c r="GQ37" s="149"/>
      <c r="GR37" s="149"/>
      <c r="GS37" s="149"/>
      <c r="GT37" s="149"/>
      <c r="GU37" s="149"/>
      <c r="GV37" s="149"/>
      <c r="GW37" s="149"/>
      <c r="GX37" s="149"/>
      <c r="GY37" s="149"/>
      <c r="GZ37" s="149"/>
      <c r="HA37" s="149"/>
      <c r="HB37" s="149"/>
      <c r="HC37" s="149"/>
      <c r="HD37" s="149"/>
      <c r="HE37" s="149"/>
      <c r="HF37" s="149"/>
      <c r="HG37" s="149"/>
      <c r="HH37" s="149"/>
      <c r="HI37" s="149"/>
      <c r="HJ37" s="149"/>
      <c r="HK37" s="149"/>
      <c r="HL37" s="222"/>
      <c r="HM37" s="150" t="str">
        <f>IF(OR('Set UP'!$C23=0,'Set UP'!$D23=0,'Set UP'!$E23=0),"",(GM$19*GM37)+(GN$19*GN37)+(GO$19*GO37)+(GP$19*GP37)+(GQ$19*GQ37)+(GR$19*GR37)+(GS$19*GS37)+(GT$19*GT37)+(GU$19*GU37)+(GV$19*GV37)+(GW$19*GW37)+(GX$19*GX37)+(GY$19*GY37)+(GZ$19*GZ37)+(HA$19*HA37)+(HB$19*HB37)+(HC$19*HC37)+(HD$19*HD37)+(HE$19*HE37)+(HF$19*HF37)+(HG$19*HG37)+(HH$19*HH37)+(HI$19*HI37)+(HJ$19*HJ37)+(HK$19*HK37))</f>
        <v/>
      </c>
      <c r="HN37" s="65"/>
      <c r="HO37" s="65"/>
      <c r="HP37" s="65"/>
      <c r="HQ37" s="65"/>
      <c r="HR37" s="149"/>
      <c r="HS37" s="149"/>
      <c r="HT37" s="149"/>
      <c r="HU37" s="149"/>
      <c r="HV37" s="149"/>
      <c r="HW37" s="149"/>
      <c r="HX37" s="149"/>
      <c r="HY37" s="149"/>
      <c r="HZ37" s="149"/>
      <c r="IA37" s="149"/>
      <c r="IB37" s="149"/>
      <c r="IC37" s="149"/>
      <c r="ID37" s="149"/>
      <c r="IE37" s="149"/>
      <c r="IF37" s="149"/>
      <c r="IG37" s="149"/>
      <c r="IH37" s="149"/>
      <c r="II37" s="149"/>
      <c r="IJ37" s="149"/>
      <c r="IK37" s="149"/>
      <c r="IL37" s="149"/>
      <c r="IM37" s="222"/>
      <c r="IN37" s="150" t="str">
        <f>IF(OR('Set UP'!$C23=0,'Set UP'!$D23=0,'Set UP'!$E23=0),"",(HN$19*HN37)+(HO$19*HO37)+(HP$19*HP37)+(HQ$19*HQ37)+(HR$19*HR37)+(HS$19*HS37)+(HT$19*HT37)+(HU$19*HU37)+(HV$19*HV37)+(HW$19*HW37)+(HX$19*HX37)+(HY$19*HY37)+(HZ$19*HZ37)+(IA$19*IA37)+(IB$19*IB37)+(IC$19*IC37)+(ID$19*ID37)+(IE$19*IE37)+(IF$19*IF37)+(IG$19*IG37)+(IH$19*IH37)+(II$19*II37)+(IJ$19*IJ37)+(IK$19*IK37)+(IL$19*IL37))</f>
        <v/>
      </c>
      <c r="IO37" s="65"/>
      <c r="IP37" s="65"/>
      <c r="IQ37" s="65"/>
      <c r="IR37" s="65"/>
      <c r="IS37" s="149"/>
      <c r="IT37" s="149"/>
      <c r="IU37" s="149"/>
      <c r="IV37" s="149"/>
      <c r="IW37" s="149"/>
      <c r="IX37" s="149"/>
      <c r="IY37" s="149"/>
      <c r="IZ37" s="149"/>
      <c r="JA37" s="149"/>
      <c r="JB37" s="149"/>
      <c r="JC37" s="149"/>
      <c r="JD37" s="149"/>
      <c r="JE37" s="149"/>
      <c r="JF37" s="149"/>
      <c r="JG37" s="149"/>
      <c r="JH37" s="149"/>
      <c r="JI37" s="149"/>
      <c r="JJ37" s="149"/>
      <c r="JK37" s="149"/>
      <c r="JL37" s="149"/>
      <c r="JM37" s="149"/>
      <c r="JN37" s="222"/>
      <c r="JO37" s="150" t="str">
        <f>IF(OR('Set UP'!$C23=0,'Set UP'!$D23=0,'Set UP'!$E23=0),"",(IO$19*IO37)+(IP$19*IP37)+(IQ$19*IQ37)+(IR$19*IR37)+(IS$19*IS37)+(IT$19*IT37)+(IU$19*IU37)+(IV$19*IV37)+(IW$19*IW37)+(IX$19*IX37)+(IY$19*IY37)+(IZ$19*IZ37)+(JA$19*JA37)+(JB$19*JB37)+(JC$19*JC37)+(JD$19*JD37)+(JE$19*JE37)+(JF$19*JF37)+(JG$19*JG37)+(JH$19*JH37)+(JI$19*JI37)+(JJ$19*JJ37)+(JK$19*JK37)+(JL$19*JL37)+(JM$19*JM37))</f>
        <v/>
      </c>
      <c r="JP37" s="151" t="str">
        <f>IF(OR('Set UP'!$C23=0,'Set UP'!$D23=0,'Set UP'!$E23=0),"",(AF37+BG37+CH37+DI37+EJ37+FK37+GL37+HM37+IN37+JO37))</f>
        <v/>
      </c>
      <c r="JQ37" s="152" t="str">
        <f>IF(OR('Set UP'!$C23=0,'Set UP'!$D23=0,'Set UP'!$E23=0),"",RANK(JP37,$JP$21:$JP$68,0))</f>
        <v/>
      </c>
      <c r="JR37" s="151" t="str">
        <f>IF(OR('Set UP'!K23&lt;&gt;1,'Set UP'!C23=0,'Set UP'!D23=0,'Set UP'!E23=0,'Set UP'!F23=0),"",$JP37)</f>
        <v/>
      </c>
      <c r="JS37" s="151" t="str">
        <f>IF(OR('Set UP'!K23&lt;&gt;1,'Set UP'!C23=0,'Set UP'!D23=0,'Set UP'!E23=0,'Set UP'!F23=0),"",RANK(JR37,$JR$21:$JR$68,0))</f>
        <v/>
      </c>
      <c r="JT37" s="153" t="str">
        <f>IF(OR('Set UP'!K23&lt;&gt;2,'Set UP'!C23=0,'Set UP'!D23=0,'Set UP'!E23=0,'Set UP'!F23=0),"",$JP37)</f>
        <v/>
      </c>
      <c r="JU37" s="151" t="str">
        <f>IF(OR('Set UP'!K23&lt;&gt;2,'Set UP'!C23=0,'Set UP'!D23=0,'Set UP'!E23=0,'Set UP'!F23=0),"",RANK(JT37,$JT$21:$JT$68,0))</f>
        <v/>
      </c>
      <c r="JV37" s="151" t="str">
        <f>IF(OR(LEFT('Set UP'!F23,1)&lt;&gt;"F",'Set UP'!C23=0,'Set UP'!D23=0,'Set UP'!E23=0),"",$JP37)</f>
        <v/>
      </c>
      <c r="JW37" s="151" t="str">
        <f>IF(OR(LEFT('Set UP'!F23,1)&lt;&gt;"F",'Set UP'!C23=0,'Set UP'!D23=0,'Set UP'!E23=0),"",RANK(JV37,$JV$21:$JV$68,0))</f>
        <v/>
      </c>
      <c r="JX37" s="151" t="str">
        <f>IF(OR('Set UP'!F23&lt;&gt;"NS",'Set UP'!C23=0,'Set UP'!D23=0,'Set UP'!E23=0),"",$JP37)</f>
        <v/>
      </c>
      <c r="JY37" s="154" t="str">
        <f>IF(OR('Set UP'!F23&lt;&gt;"NS",'Set UP'!C23=0,'Set UP'!D23=0,'Set UP'!E23=0),"",RANK(JX37,$JX$21:$JX$68,0))</f>
        <v/>
      </c>
      <c r="JZ37" s="154" t="str">
        <f>IF(OR('Set UP'!$C23=0,'Set UP'!$D23=0,'Set UP'!$E23=0,JP37=0),"",JP37/MAX(JP$21:JP$68)*1000)</f>
        <v/>
      </c>
      <c r="KC37" s="316">
        <f t="array" ref="KC37">MAX(IF(Clubs='Set UP'!D23,'Wet Incident'!JU$21:JU$68))</f>
        <v>0</v>
      </c>
      <c r="KD37" s="316" t="str">
        <f t="shared" si="5"/>
        <v/>
      </c>
    </row>
    <row r="38" spans="2:290" x14ac:dyDescent="0.2">
      <c r="B38" s="139">
        <v>18</v>
      </c>
      <c r="C38" s="148" t="str">
        <f>IF(OR('Set UP'!$C24=0,'Set UP'!$D24=0,'Set UP'!$E24=0,'Set UP'!F24=0),"  --",'Set UP'!C24)</f>
        <v xml:space="preserve">  --</v>
      </c>
      <c r="D38" s="148" t="str">
        <f>IF(OR('Set UP'!$C24=0,'Set UP'!$D24=0,'Set UP'!$E24=0,'Set UP'!F24=0),"  --",'Set UP'!D24&amp;" "&amp;'Set UP'!E24)</f>
        <v xml:space="preserve">  --</v>
      </c>
      <c r="E38" s="148" t="str">
        <f>IF(OR('Set UP'!$C24=0,'Set UP'!$D24=0,'Set UP'!$E24=0,'Set UP'!F24=0),"  --",'Set UP'!F24)</f>
        <v xml:space="preserve">  --</v>
      </c>
      <c r="F38" s="65"/>
      <c r="G38" s="65"/>
      <c r="H38" s="65"/>
      <c r="I38" s="65"/>
      <c r="J38" s="149"/>
      <c r="K38" s="149"/>
      <c r="L38" s="149"/>
      <c r="M38" s="149"/>
      <c r="N38" s="149"/>
      <c r="O38" s="149"/>
      <c r="P38" s="149"/>
      <c r="Q38" s="149"/>
      <c r="R38" s="149"/>
      <c r="S38" s="149"/>
      <c r="T38" s="149"/>
      <c r="U38" s="149"/>
      <c r="V38" s="149"/>
      <c r="W38" s="149"/>
      <c r="X38" s="149"/>
      <c r="Y38" s="149"/>
      <c r="Z38" s="149"/>
      <c r="AA38" s="149"/>
      <c r="AB38" s="149"/>
      <c r="AC38" s="149"/>
      <c r="AD38" s="149"/>
      <c r="AE38" s="222"/>
      <c r="AF38" s="150" t="str">
        <f>IF(OR('Set UP'!$C24=0,'Set UP'!$D24=0,'Set UP'!$E24=0),"",(F$19*F38)+(G$19*G38)+(H$19*H38)+(I$19*I38)+(J$19*J38)+(K$19*K38)+(L$19*L38)+(M$19*M38)+(N$19*N38)+(O$19*O38)+(P$19*P38)+(Q$19*Q38)+(R$19*R38)+(S$19*S38)+(T$19*T38)+(U$19*U38)+(V$19*V38)+(W$19*W38)+(X$19*X38)+(Y$19*Y38)+(Z$19*Z38)+(AA$19*AA38)+(AB$19*AB38)+(AC$19*AC38)+(AD$19*AD38))</f>
        <v/>
      </c>
      <c r="AG38" s="65"/>
      <c r="AH38" s="65"/>
      <c r="AI38" s="65"/>
      <c r="AJ38" s="65"/>
      <c r="AK38" s="65"/>
      <c r="AL38" s="65"/>
      <c r="AM38" s="149"/>
      <c r="AN38" s="149"/>
      <c r="AO38" s="149"/>
      <c r="AP38" s="149"/>
      <c r="AQ38" s="149"/>
      <c r="AR38" s="149"/>
      <c r="AS38" s="149"/>
      <c r="AT38" s="149"/>
      <c r="AU38" s="149"/>
      <c r="AV38" s="149"/>
      <c r="AW38" s="149"/>
      <c r="AX38" s="149"/>
      <c r="AY38" s="149"/>
      <c r="AZ38" s="149"/>
      <c r="BA38" s="149"/>
      <c r="BB38" s="149"/>
      <c r="BC38" s="149"/>
      <c r="BD38" s="149"/>
      <c r="BE38" s="149"/>
      <c r="BF38" s="222"/>
      <c r="BG38" s="150" t="str">
        <f>IF(OR('Set UP'!$C24=0,'Set UP'!$D24=0,'Set UP'!$E24=0),"",(AG$19*AG38)+(AH$19*AH38)+(AI$19*AI38)+(AJ$19*AJ38)+(AK$19*AK38)+(AL$19*AL38)+(AM$19*AM38)+(AN$19*AN38)+(AO$19*AO38)+(AP$19*AP38)+(AQ$19*AQ38)+(AR$19*AR38)+(AS$19*AS38)+(AT$19*AT38)+(AU$19*AU38)+(AV$19*AV38)+(AW$19*AW38)+(AX$19*AX38)+(AY$19*AY38)+(AZ$19*AZ38)+(BA$19*BA38)+(BB$19*BB38)+(BC$19*BC38)+(BD$19*BD38)+(BE$19*BE38))</f>
        <v/>
      </c>
      <c r="BH38" s="65"/>
      <c r="BI38" s="65"/>
      <c r="BJ38" s="65"/>
      <c r="BK38" s="65"/>
      <c r="BL38" s="65"/>
      <c r="BM38" s="65"/>
      <c r="BN38" s="149"/>
      <c r="BO38" s="149"/>
      <c r="BP38" s="149"/>
      <c r="BQ38" s="149"/>
      <c r="BR38" s="149"/>
      <c r="BS38" s="149"/>
      <c r="BT38" s="149"/>
      <c r="BU38" s="149"/>
      <c r="BV38" s="149"/>
      <c r="BW38" s="149"/>
      <c r="BX38" s="149"/>
      <c r="BY38" s="149"/>
      <c r="BZ38" s="149"/>
      <c r="CA38" s="149"/>
      <c r="CB38" s="149"/>
      <c r="CC38" s="149"/>
      <c r="CD38" s="149"/>
      <c r="CE38" s="149"/>
      <c r="CF38" s="149"/>
      <c r="CG38" s="222"/>
      <c r="CH38" s="150" t="str">
        <f>IF(OR('Set UP'!$C24=0,'Set UP'!$D24=0,'Set UP'!$E24=0),"",(BH$19*BH38)+(BI$19*BI38)+(BJ$19*BJ38)+(BK$19*BK38)+(BL$19*BL38)+(BM$19*BM38)+(BN$19*BN38)+(BO$19*BO38)+(BP$19*BP38)+(BQ$19*BQ38)+(BR$19*BR38)+(BS$19*BS38)+(BT$19*BT38)+(BU$19*BU38)+(BV$19*BV38)+(BW$19*BW38)+(BX$19*BX38)+(BY$19*BY38)+(BZ$19*BZ38)+(CA$19*CA38)+(CB$19*CB38)+(CC$19*CC38)+(CD$19*CD38)+(CE$19*CE38)+(CF$19*CF38))</f>
        <v/>
      </c>
      <c r="CI38" s="65"/>
      <c r="CJ38" s="65"/>
      <c r="CK38" s="65"/>
      <c r="CL38" s="65"/>
      <c r="CM38" s="65"/>
      <c r="CN38" s="149"/>
      <c r="CO38" s="149"/>
      <c r="CP38" s="149"/>
      <c r="CQ38" s="149"/>
      <c r="CR38" s="149"/>
      <c r="CS38" s="149"/>
      <c r="CT38" s="149"/>
      <c r="CU38" s="149"/>
      <c r="CV38" s="149"/>
      <c r="CW38" s="149"/>
      <c r="CX38" s="149"/>
      <c r="CY38" s="149"/>
      <c r="CZ38" s="149"/>
      <c r="DA38" s="149"/>
      <c r="DB38" s="149"/>
      <c r="DC38" s="149"/>
      <c r="DD38" s="149"/>
      <c r="DE38" s="149"/>
      <c r="DF38" s="149"/>
      <c r="DG38" s="149"/>
      <c r="DH38" s="222"/>
      <c r="DI38" s="150" t="str">
        <f>IF(OR('Set UP'!$C24=0,'Set UP'!$D24=0,'Set UP'!$E24=0),"",(CI$19*CI38)+(CJ$19*CJ38)+(CK$19*CK38)+(CL$19*CL38)+(CM$19*CM38)+(CN$19*CN38)+(CO$19*CO38)+(CP$19*CP38)+(CQ$19*CQ38)+(CR$19*CR38)+(CS$19*CS38)+(CT$19*CT38)+(CU$19*CU38)+(CV$19*CV38)+(CW$19*CW38)+(CX$19*CX38)+(CY$19*CY38)+(CZ$19*CZ38)+(DA$19*DA38)+(DB$19*DB38)+(DC$19*DC38)+(DD$19*DD38)+(DE$19*DE38)+(DF$19*DF38)+(DG$19*DG38))</f>
        <v/>
      </c>
      <c r="DJ38" s="65"/>
      <c r="DK38" s="65"/>
      <c r="DL38" s="65"/>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222"/>
      <c r="EJ38" s="150" t="str">
        <f>IF(OR('Set UP'!$C24=0,'Set UP'!$D24=0,'Set UP'!$E24=0),"",(DJ$19*DJ38)+(DK$19*DK38)+(DL$19*DL38)+(DM$19*DM38)+(DN$19*DN38)+(DO$19*DO38)+(DP$19*DP38)+(DQ$19*DQ38)+(DR$19*DR38)+(DS$19*DS38)+(DT$19*DT38)+(DU$19*DU38)+(DV$19*DV38)+(DW$19*DW38)+(DX$19*DX38)+(DY$19*DY38)+(DZ$19*DZ38)+(EA$19*EA38)+(EB$19*EB38)+(EC$19*EC38)+(ED$19*ED38)+(EE$19*EE38)+(EF$19*EF38)+(EG$19*EG38)+(EH$19*EH38))</f>
        <v/>
      </c>
      <c r="EK38" s="65"/>
      <c r="EL38" s="65"/>
      <c r="EM38" s="65"/>
      <c r="EN38" s="65"/>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222"/>
      <c r="FK38" s="150" t="str">
        <f>IF(OR('Set UP'!$C24=0,'Set UP'!$D24=0,'Set UP'!$E24=0),"",(EK$19*EK38)+(EL$19*EL38)+(EM$19*EM38)+(EN$19*EN38)+(EO$19*EO38)+(EP$19*EP38)+(EQ$19*EQ38)+(ER$19*ER38)+(ES$19*ES38)+(ET$19*ET38)+(EU$19*EU38)+(EV$19*EV38)+(EW$19*EW38)+(EX$19*EX38)+(EY$19*EY38)+(EZ$19*EZ38)+(FA$19*FA38)+(FB$19*FB38)+(FC$19*FC38)+(FD$19*FD38)+(FE$19*FE38)+(FF$19*FF38)+(FG$19*FG38)+(FH$19*FH38)+(FI$19*FI38))</f>
        <v/>
      </c>
      <c r="FL38" s="65"/>
      <c r="FM38" s="65"/>
      <c r="FN38" s="65"/>
      <c r="FO38" s="65"/>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222"/>
      <c r="GL38" s="150" t="str">
        <f>IF(OR('Set UP'!$C24=0,'Set UP'!$D24=0,'Set UP'!$E24=0),"",(FL$19*FL38)+(FM$19*FM38)+(FN$19*FN38)+(FO$19*FO38)+(FP$19*FP38)+(FQ$19*FQ38)+(FR$19*FR38)+(FS$19*FS38)+(FT$19*FT38)+(FU$19*FU38)+(FV$19*FV38)+(FW$19*FW38)+(FX$19*FX38)+(FY$19*FY38)+(FZ$19*FZ38)+(GA$19*GA38)+(GB$19*GB38)+(GC$19*GC38)+(GD$19*GD38)+(GE$19*GE38)+(GF$19*GF38)+(GG$19*GG38)+(GH$19*GH38)+(GI$19*GI38)+(GJ$19*GJ38))</f>
        <v/>
      </c>
      <c r="GM38" s="65"/>
      <c r="GN38" s="65"/>
      <c r="GO38" s="65"/>
      <c r="GP38" s="65"/>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222"/>
      <c r="HM38" s="150" t="str">
        <f>IF(OR('Set UP'!$C24=0,'Set UP'!$D24=0,'Set UP'!$E24=0),"",(GM$19*GM38)+(GN$19*GN38)+(GO$19*GO38)+(GP$19*GP38)+(GQ$19*GQ38)+(GR$19*GR38)+(GS$19*GS38)+(GT$19*GT38)+(GU$19*GU38)+(GV$19*GV38)+(GW$19*GW38)+(GX$19*GX38)+(GY$19*GY38)+(GZ$19*GZ38)+(HA$19*HA38)+(HB$19*HB38)+(HC$19*HC38)+(HD$19*HD38)+(HE$19*HE38)+(HF$19*HF38)+(HG$19*HG38)+(HH$19*HH38)+(HI$19*HI38)+(HJ$19*HJ38)+(HK$19*HK38))</f>
        <v/>
      </c>
      <c r="HN38" s="65"/>
      <c r="HO38" s="65"/>
      <c r="HP38" s="65"/>
      <c r="HQ38" s="65"/>
      <c r="HR38" s="149"/>
      <c r="HS38" s="149"/>
      <c r="HT38" s="149"/>
      <c r="HU38" s="149"/>
      <c r="HV38" s="149"/>
      <c r="HW38" s="149"/>
      <c r="HX38" s="149"/>
      <c r="HY38" s="149"/>
      <c r="HZ38" s="149"/>
      <c r="IA38" s="149"/>
      <c r="IB38" s="149"/>
      <c r="IC38" s="149"/>
      <c r="ID38" s="149"/>
      <c r="IE38" s="149"/>
      <c r="IF38" s="149"/>
      <c r="IG38" s="149"/>
      <c r="IH38" s="149"/>
      <c r="II38" s="149"/>
      <c r="IJ38" s="149"/>
      <c r="IK38" s="149"/>
      <c r="IL38" s="149"/>
      <c r="IM38" s="222"/>
      <c r="IN38" s="150" t="str">
        <f>IF(OR('Set UP'!$C24=0,'Set UP'!$D24=0,'Set UP'!$E24=0),"",(HN$19*HN38)+(HO$19*HO38)+(HP$19*HP38)+(HQ$19*HQ38)+(HR$19*HR38)+(HS$19*HS38)+(HT$19*HT38)+(HU$19*HU38)+(HV$19*HV38)+(HW$19*HW38)+(HX$19*HX38)+(HY$19*HY38)+(HZ$19*HZ38)+(IA$19*IA38)+(IB$19*IB38)+(IC$19*IC38)+(ID$19*ID38)+(IE$19*IE38)+(IF$19*IF38)+(IG$19*IG38)+(IH$19*IH38)+(II$19*II38)+(IJ$19*IJ38)+(IK$19*IK38)+(IL$19*IL38))</f>
        <v/>
      </c>
      <c r="IO38" s="65"/>
      <c r="IP38" s="65"/>
      <c r="IQ38" s="65"/>
      <c r="IR38" s="65"/>
      <c r="IS38" s="149"/>
      <c r="IT38" s="149"/>
      <c r="IU38" s="149"/>
      <c r="IV38" s="149"/>
      <c r="IW38" s="149"/>
      <c r="IX38" s="149"/>
      <c r="IY38" s="149"/>
      <c r="IZ38" s="149"/>
      <c r="JA38" s="149"/>
      <c r="JB38" s="149"/>
      <c r="JC38" s="149"/>
      <c r="JD38" s="149"/>
      <c r="JE38" s="149"/>
      <c r="JF38" s="149"/>
      <c r="JG38" s="149"/>
      <c r="JH38" s="149"/>
      <c r="JI38" s="149"/>
      <c r="JJ38" s="149"/>
      <c r="JK38" s="149"/>
      <c r="JL38" s="149"/>
      <c r="JM38" s="149"/>
      <c r="JN38" s="222"/>
      <c r="JO38" s="150" t="str">
        <f>IF(OR('Set UP'!$C24=0,'Set UP'!$D24=0,'Set UP'!$E24=0),"",(IO$19*IO38)+(IP$19*IP38)+(IQ$19*IQ38)+(IR$19*IR38)+(IS$19*IS38)+(IT$19*IT38)+(IU$19*IU38)+(IV$19*IV38)+(IW$19*IW38)+(IX$19*IX38)+(IY$19*IY38)+(IZ$19*IZ38)+(JA$19*JA38)+(JB$19*JB38)+(JC$19*JC38)+(JD$19*JD38)+(JE$19*JE38)+(JF$19*JF38)+(JG$19*JG38)+(JH$19*JH38)+(JI$19*JI38)+(JJ$19*JJ38)+(JK$19*JK38)+(JL$19*JL38)+(JM$19*JM38))</f>
        <v/>
      </c>
      <c r="JP38" s="151" t="str">
        <f>IF(OR('Set UP'!$C24=0,'Set UP'!$D24=0,'Set UP'!$E24=0),"",(AF38+BG38+CH38+DI38+EJ38+FK38+GL38+HM38+IN38+JO38))</f>
        <v/>
      </c>
      <c r="JQ38" s="152" t="str">
        <f>IF(OR('Set UP'!$C24=0,'Set UP'!$D24=0,'Set UP'!$E24=0),"",RANK(JP38,$JP$21:$JP$68,0))</f>
        <v/>
      </c>
      <c r="JR38" s="151" t="str">
        <f>IF(OR('Set UP'!K24&lt;&gt;1,'Set UP'!C24=0,'Set UP'!D24=0,'Set UP'!E24=0,'Set UP'!F24=0),"",$JP38)</f>
        <v/>
      </c>
      <c r="JS38" s="151" t="str">
        <f>IF(OR('Set UP'!K24&lt;&gt;1,'Set UP'!C24=0,'Set UP'!D24=0,'Set UP'!E24=0,'Set UP'!F24=0),"",RANK(JR38,$JR$21:$JR$68,0))</f>
        <v/>
      </c>
      <c r="JT38" s="153" t="str">
        <f>IF(OR('Set UP'!K24&lt;&gt;2,'Set UP'!C24=0,'Set UP'!D24=0,'Set UP'!E24=0,'Set UP'!F24=0),"",$JP38)</f>
        <v/>
      </c>
      <c r="JU38" s="151" t="str">
        <f>IF(OR('Set UP'!K24&lt;&gt;2,'Set UP'!C24=0,'Set UP'!D24=0,'Set UP'!E24=0,'Set UP'!F24=0),"",RANK(JT38,$JT$21:$JT$68,0))</f>
        <v/>
      </c>
      <c r="JV38" s="151" t="str">
        <f>IF(OR(LEFT('Set UP'!F24,1)&lt;&gt;"F",'Set UP'!C24=0,'Set UP'!D24=0,'Set UP'!E24=0),"",$JP38)</f>
        <v/>
      </c>
      <c r="JW38" s="151" t="str">
        <f>IF(OR(LEFT('Set UP'!F24,1)&lt;&gt;"F",'Set UP'!C24=0,'Set UP'!D24=0,'Set UP'!E24=0),"",RANK(JV38,$JV$21:$JV$68,0))</f>
        <v/>
      </c>
      <c r="JX38" s="151" t="str">
        <f>IF(OR('Set UP'!F24&lt;&gt;"NS",'Set UP'!C24=0,'Set UP'!D24=0,'Set UP'!E24=0),"",$JP38)</f>
        <v/>
      </c>
      <c r="JY38" s="154" t="str">
        <f>IF(OR('Set UP'!F24&lt;&gt;"NS",'Set UP'!C24=0,'Set UP'!D24=0,'Set UP'!E24=0),"",RANK(JX38,$JX$21:$JX$68,0))</f>
        <v/>
      </c>
      <c r="JZ38" s="154" t="str">
        <f>IF(OR('Set UP'!$C24=0,'Set UP'!$D24=0,'Set UP'!$E24=0,JP38=0),"",JP38/MAX(JP$21:JP$68)*1000)</f>
        <v/>
      </c>
      <c r="KC38" s="316">
        <f t="array" ref="KC38">MAX(IF(Clubs='Set UP'!D24,'Wet Incident'!JU$21:JU$68))</f>
        <v>0</v>
      </c>
      <c r="KD38" s="316" t="str">
        <f t="shared" si="5"/>
        <v/>
      </c>
    </row>
    <row r="39" spans="2:290" x14ac:dyDescent="0.2">
      <c r="B39" s="139">
        <v>19</v>
      </c>
      <c r="C39" s="148" t="str">
        <f>IF(OR('Set UP'!$C25=0,'Set UP'!$D25=0,'Set UP'!$E25=0,'Set UP'!F25=0),"  --",'Set UP'!C25)</f>
        <v xml:space="preserve">  --</v>
      </c>
      <c r="D39" s="148" t="str">
        <f>IF(OR('Set UP'!$C25=0,'Set UP'!$D25=0,'Set UP'!$E25=0,'Set UP'!F25=0),"  --",'Set UP'!D25&amp;" "&amp;'Set UP'!E25)</f>
        <v xml:space="preserve">  --</v>
      </c>
      <c r="E39" s="148" t="str">
        <f>IF(OR('Set UP'!$C25=0,'Set UP'!$D25=0,'Set UP'!$E25=0,'Set UP'!F25=0),"  --",'Set UP'!F25)</f>
        <v xml:space="preserve">  --</v>
      </c>
      <c r="F39" s="65"/>
      <c r="G39" s="65"/>
      <c r="H39" s="65"/>
      <c r="I39" s="65"/>
      <c r="J39" s="149"/>
      <c r="K39" s="149"/>
      <c r="L39" s="149"/>
      <c r="M39" s="149"/>
      <c r="N39" s="149"/>
      <c r="O39" s="149"/>
      <c r="P39" s="149"/>
      <c r="Q39" s="149"/>
      <c r="R39" s="149"/>
      <c r="S39" s="149"/>
      <c r="T39" s="149"/>
      <c r="U39" s="149"/>
      <c r="V39" s="149"/>
      <c r="W39" s="149"/>
      <c r="X39" s="149"/>
      <c r="Y39" s="149"/>
      <c r="Z39" s="149"/>
      <c r="AA39" s="149"/>
      <c r="AB39" s="149"/>
      <c r="AC39" s="149"/>
      <c r="AD39" s="149"/>
      <c r="AE39" s="222"/>
      <c r="AF39" s="150" t="str">
        <f>IF(OR('Set UP'!$C25=0,'Set UP'!$D25=0,'Set UP'!$E25=0),"",(F$19*F39)+(G$19*G39)+(H$19*H39)+(I$19*I39)+(J$19*J39)+(K$19*K39)+(L$19*L39)+(M$19*M39)+(N$19*N39)+(O$19*O39)+(P$19*P39)+(Q$19*Q39)+(R$19*R39)+(S$19*S39)+(T$19*T39)+(U$19*U39)+(V$19*V39)+(W$19*W39)+(X$19*X39)+(Y$19*Y39)+(Z$19*Z39)+(AA$19*AA39)+(AB$19*AB39)+(AC$19*AC39)+(AD$19*AD39))</f>
        <v/>
      </c>
      <c r="AG39" s="65"/>
      <c r="AH39" s="65"/>
      <c r="AI39" s="65"/>
      <c r="AJ39" s="65"/>
      <c r="AK39" s="65"/>
      <c r="AL39" s="65"/>
      <c r="AM39" s="149"/>
      <c r="AN39" s="149"/>
      <c r="AO39" s="149"/>
      <c r="AP39" s="149"/>
      <c r="AQ39" s="149"/>
      <c r="AR39" s="149"/>
      <c r="AS39" s="149"/>
      <c r="AT39" s="149"/>
      <c r="AU39" s="149"/>
      <c r="AV39" s="149"/>
      <c r="AW39" s="149"/>
      <c r="AX39" s="149"/>
      <c r="AY39" s="149"/>
      <c r="AZ39" s="149"/>
      <c r="BA39" s="149"/>
      <c r="BB39" s="149"/>
      <c r="BC39" s="149"/>
      <c r="BD39" s="149"/>
      <c r="BE39" s="149"/>
      <c r="BF39" s="222"/>
      <c r="BG39" s="150" t="str">
        <f>IF(OR('Set UP'!$C25=0,'Set UP'!$D25=0,'Set UP'!$E25=0),"",(AG$19*AG39)+(AH$19*AH39)+(AI$19*AI39)+(AJ$19*AJ39)+(AK$19*AK39)+(AL$19*AL39)+(AM$19*AM39)+(AN$19*AN39)+(AO$19*AO39)+(AP$19*AP39)+(AQ$19*AQ39)+(AR$19*AR39)+(AS$19*AS39)+(AT$19*AT39)+(AU$19*AU39)+(AV$19*AV39)+(AW$19*AW39)+(AX$19*AX39)+(AY$19*AY39)+(AZ$19*AZ39)+(BA$19*BA39)+(BB$19*BB39)+(BC$19*BC39)+(BD$19*BD39)+(BE$19*BE39))</f>
        <v/>
      </c>
      <c r="BH39" s="65"/>
      <c r="BI39" s="65"/>
      <c r="BJ39" s="65"/>
      <c r="BK39" s="65"/>
      <c r="BL39" s="65"/>
      <c r="BM39" s="65"/>
      <c r="BN39" s="149"/>
      <c r="BO39" s="149"/>
      <c r="BP39" s="149"/>
      <c r="BQ39" s="149"/>
      <c r="BR39" s="149"/>
      <c r="BS39" s="149"/>
      <c r="BT39" s="149"/>
      <c r="BU39" s="149"/>
      <c r="BV39" s="149"/>
      <c r="BW39" s="149"/>
      <c r="BX39" s="149"/>
      <c r="BY39" s="149"/>
      <c r="BZ39" s="149"/>
      <c r="CA39" s="149"/>
      <c r="CB39" s="149"/>
      <c r="CC39" s="149"/>
      <c r="CD39" s="149"/>
      <c r="CE39" s="149"/>
      <c r="CF39" s="149"/>
      <c r="CG39" s="222"/>
      <c r="CH39" s="150" t="str">
        <f>IF(OR('Set UP'!$C25=0,'Set UP'!$D25=0,'Set UP'!$E25=0),"",(BH$19*BH39)+(BI$19*BI39)+(BJ$19*BJ39)+(BK$19*BK39)+(BL$19*BL39)+(BM$19*BM39)+(BN$19*BN39)+(BO$19*BO39)+(BP$19*BP39)+(BQ$19*BQ39)+(BR$19*BR39)+(BS$19*BS39)+(BT$19*BT39)+(BU$19*BU39)+(BV$19*BV39)+(BW$19*BW39)+(BX$19*BX39)+(BY$19*BY39)+(BZ$19*BZ39)+(CA$19*CA39)+(CB$19*CB39)+(CC$19*CC39)+(CD$19*CD39)+(CE$19*CE39)+(CF$19*CF39))</f>
        <v/>
      </c>
      <c r="CI39" s="65"/>
      <c r="CJ39" s="65"/>
      <c r="CK39" s="65"/>
      <c r="CL39" s="65"/>
      <c r="CM39" s="65"/>
      <c r="CN39" s="149"/>
      <c r="CO39" s="149"/>
      <c r="CP39" s="149"/>
      <c r="CQ39" s="149"/>
      <c r="CR39" s="149"/>
      <c r="CS39" s="149"/>
      <c r="CT39" s="149"/>
      <c r="CU39" s="149"/>
      <c r="CV39" s="149"/>
      <c r="CW39" s="149"/>
      <c r="CX39" s="149"/>
      <c r="CY39" s="149"/>
      <c r="CZ39" s="149"/>
      <c r="DA39" s="149"/>
      <c r="DB39" s="149"/>
      <c r="DC39" s="149"/>
      <c r="DD39" s="149"/>
      <c r="DE39" s="149"/>
      <c r="DF39" s="149"/>
      <c r="DG39" s="149"/>
      <c r="DH39" s="222"/>
      <c r="DI39" s="150" t="str">
        <f>IF(OR('Set UP'!$C25=0,'Set UP'!$D25=0,'Set UP'!$E25=0),"",(CI$19*CI39)+(CJ$19*CJ39)+(CK$19*CK39)+(CL$19*CL39)+(CM$19*CM39)+(CN$19*CN39)+(CO$19*CO39)+(CP$19*CP39)+(CQ$19*CQ39)+(CR$19*CR39)+(CS$19*CS39)+(CT$19*CT39)+(CU$19*CU39)+(CV$19*CV39)+(CW$19*CW39)+(CX$19*CX39)+(CY$19*CY39)+(CZ$19*CZ39)+(DA$19*DA39)+(DB$19*DB39)+(DC$19*DC39)+(DD$19*DD39)+(DE$19*DE39)+(DF$19*DF39)+(DG$19*DG39))</f>
        <v/>
      </c>
      <c r="DJ39" s="65"/>
      <c r="DK39" s="65"/>
      <c r="DL39" s="65"/>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222"/>
      <c r="EJ39" s="150" t="str">
        <f>IF(OR('Set UP'!$C25=0,'Set UP'!$D25=0,'Set UP'!$E25=0),"",(DJ$19*DJ39)+(DK$19*DK39)+(DL$19*DL39)+(DM$19*DM39)+(DN$19*DN39)+(DO$19*DO39)+(DP$19*DP39)+(DQ$19*DQ39)+(DR$19*DR39)+(DS$19*DS39)+(DT$19*DT39)+(DU$19*DU39)+(DV$19*DV39)+(DW$19*DW39)+(DX$19*DX39)+(DY$19*DY39)+(DZ$19*DZ39)+(EA$19*EA39)+(EB$19*EB39)+(EC$19*EC39)+(ED$19*ED39)+(EE$19*EE39)+(EF$19*EF39)+(EG$19*EG39)+(EH$19*EH39))</f>
        <v/>
      </c>
      <c r="EK39" s="65"/>
      <c r="EL39" s="65"/>
      <c r="EM39" s="65"/>
      <c r="EN39" s="65"/>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222"/>
      <c r="FK39" s="150" t="str">
        <f>IF(OR('Set UP'!$C25=0,'Set UP'!$D25=0,'Set UP'!$E25=0),"",(EK$19*EK39)+(EL$19*EL39)+(EM$19*EM39)+(EN$19*EN39)+(EO$19*EO39)+(EP$19*EP39)+(EQ$19*EQ39)+(ER$19*ER39)+(ES$19*ES39)+(ET$19*ET39)+(EU$19*EU39)+(EV$19*EV39)+(EW$19*EW39)+(EX$19*EX39)+(EY$19*EY39)+(EZ$19*EZ39)+(FA$19*FA39)+(FB$19*FB39)+(FC$19*FC39)+(FD$19*FD39)+(FE$19*FE39)+(FF$19*FF39)+(FG$19*FG39)+(FH$19*FH39)+(FI$19*FI39))</f>
        <v/>
      </c>
      <c r="FL39" s="65"/>
      <c r="FM39" s="65"/>
      <c r="FN39" s="65"/>
      <c r="FO39" s="65"/>
      <c r="FP39" s="149"/>
      <c r="FQ39" s="149"/>
      <c r="FR39" s="149"/>
      <c r="FS39" s="149"/>
      <c r="FT39" s="149"/>
      <c r="FU39" s="149"/>
      <c r="FV39" s="149"/>
      <c r="FW39" s="149"/>
      <c r="FX39" s="149"/>
      <c r="FY39" s="149"/>
      <c r="FZ39" s="149"/>
      <c r="GA39" s="149"/>
      <c r="GB39" s="149"/>
      <c r="GC39" s="149"/>
      <c r="GD39" s="149"/>
      <c r="GE39" s="149"/>
      <c r="GF39" s="149"/>
      <c r="GG39" s="149"/>
      <c r="GH39" s="149"/>
      <c r="GI39" s="149"/>
      <c r="GJ39" s="149"/>
      <c r="GK39" s="222"/>
      <c r="GL39" s="150" t="str">
        <f>IF(OR('Set UP'!$C25=0,'Set UP'!$D25=0,'Set UP'!$E25=0),"",(FL$19*FL39)+(FM$19*FM39)+(FN$19*FN39)+(FO$19*FO39)+(FP$19*FP39)+(FQ$19*FQ39)+(FR$19*FR39)+(FS$19*FS39)+(FT$19*FT39)+(FU$19*FU39)+(FV$19*FV39)+(FW$19*FW39)+(FX$19*FX39)+(FY$19*FY39)+(FZ$19*FZ39)+(GA$19*GA39)+(GB$19*GB39)+(GC$19*GC39)+(GD$19*GD39)+(GE$19*GE39)+(GF$19*GF39)+(GG$19*GG39)+(GH$19*GH39)+(GI$19*GI39)+(GJ$19*GJ39))</f>
        <v/>
      </c>
      <c r="GM39" s="65"/>
      <c r="GN39" s="65"/>
      <c r="GO39" s="65"/>
      <c r="GP39" s="65"/>
      <c r="GQ39" s="149"/>
      <c r="GR39" s="149"/>
      <c r="GS39" s="149"/>
      <c r="GT39" s="149"/>
      <c r="GU39" s="149"/>
      <c r="GV39" s="149"/>
      <c r="GW39" s="149"/>
      <c r="GX39" s="149"/>
      <c r="GY39" s="149"/>
      <c r="GZ39" s="149"/>
      <c r="HA39" s="149"/>
      <c r="HB39" s="149"/>
      <c r="HC39" s="149"/>
      <c r="HD39" s="149"/>
      <c r="HE39" s="149"/>
      <c r="HF39" s="149"/>
      <c r="HG39" s="149"/>
      <c r="HH39" s="149"/>
      <c r="HI39" s="149"/>
      <c r="HJ39" s="149"/>
      <c r="HK39" s="149"/>
      <c r="HL39" s="222"/>
      <c r="HM39" s="150" t="str">
        <f>IF(OR('Set UP'!$C25=0,'Set UP'!$D25=0,'Set UP'!$E25=0),"",(GM$19*GM39)+(GN$19*GN39)+(GO$19*GO39)+(GP$19*GP39)+(GQ$19*GQ39)+(GR$19*GR39)+(GS$19*GS39)+(GT$19*GT39)+(GU$19*GU39)+(GV$19*GV39)+(GW$19*GW39)+(GX$19*GX39)+(GY$19*GY39)+(GZ$19*GZ39)+(HA$19*HA39)+(HB$19*HB39)+(HC$19*HC39)+(HD$19*HD39)+(HE$19*HE39)+(HF$19*HF39)+(HG$19*HG39)+(HH$19*HH39)+(HI$19*HI39)+(HJ$19*HJ39)+(HK$19*HK39))</f>
        <v/>
      </c>
      <c r="HN39" s="65"/>
      <c r="HO39" s="65"/>
      <c r="HP39" s="65"/>
      <c r="HQ39" s="65"/>
      <c r="HR39" s="149"/>
      <c r="HS39" s="149"/>
      <c r="HT39" s="149"/>
      <c r="HU39" s="149"/>
      <c r="HV39" s="149"/>
      <c r="HW39" s="149"/>
      <c r="HX39" s="149"/>
      <c r="HY39" s="149"/>
      <c r="HZ39" s="149"/>
      <c r="IA39" s="149"/>
      <c r="IB39" s="149"/>
      <c r="IC39" s="149"/>
      <c r="ID39" s="149"/>
      <c r="IE39" s="149"/>
      <c r="IF39" s="149"/>
      <c r="IG39" s="149"/>
      <c r="IH39" s="149"/>
      <c r="II39" s="149"/>
      <c r="IJ39" s="149"/>
      <c r="IK39" s="149"/>
      <c r="IL39" s="149"/>
      <c r="IM39" s="222"/>
      <c r="IN39" s="150" t="str">
        <f>IF(OR('Set UP'!$C25=0,'Set UP'!$D25=0,'Set UP'!$E25=0),"",(HN$19*HN39)+(HO$19*HO39)+(HP$19*HP39)+(HQ$19*HQ39)+(HR$19*HR39)+(HS$19*HS39)+(HT$19*HT39)+(HU$19*HU39)+(HV$19*HV39)+(HW$19*HW39)+(HX$19*HX39)+(HY$19*HY39)+(HZ$19*HZ39)+(IA$19*IA39)+(IB$19*IB39)+(IC$19*IC39)+(ID$19*ID39)+(IE$19*IE39)+(IF$19*IF39)+(IG$19*IG39)+(IH$19*IH39)+(II$19*II39)+(IJ$19*IJ39)+(IK$19*IK39)+(IL$19*IL39))</f>
        <v/>
      </c>
      <c r="IO39" s="65"/>
      <c r="IP39" s="65"/>
      <c r="IQ39" s="65"/>
      <c r="IR39" s="65"/>
      <c r="IS39" s="149"/>
      <c r="IT39" s="149"/>
      <c r="IU39" s="149"/>
      <c r="IV39" s="149"/>
      <c r="IW39" s="149"/>
      <c r="IX39" s="149"/>
      <c r="IY39" s="149"/>
      <c r="IZ39" s="149"/>
      <c r="JA39" s="149"/>
      <c r="JB39" s="149"/>
      <c r="JC39" s="149"/>
      <c r="JD39" s="149"/>
      <c r="JE39" s="149"/>
      <c r="JF39" s="149"/>
      <c r="JG39" s="149"/>
      <c r="JH39" s="149"/>
      <c r="JI39" s="149"/>
      <c r="JJ39" s="149"/>
      <c r="JK39" s="149"/>
      <c r="JL39" s="149"/>
      <c r="JM39" s="149"/>
      <c r="JN39" s="222"/>
      <c r="JO39" s="150" t="str">
        <f>IF(OR('Set UP'!$C25=0,'Set UP'!$D25=0,'Set UP'!$E25=0),"",(IO$19*IO39)+(IP$19*IP39)+(IQ$19*IQ39)+(IR$19*IR39)+(IS$19*IS39)+(IT$19*IT39)+(IU$19*IU39)+(IV$19*IV39)+(IW$19*IW39)+(IX$19*IX39)+(IY$19*IY39)+(IZ$19*IZ39)+(JA$19*JA39)+(JB$19*JB39)+(JC$19*JC39)+(JD$19*JD39)+(JE$19*JE39)+(JF$19*JF39)+(JG$19*JG39)+(JH$19*JH39)+(JI$19*JI39)+(JJ$19*JJ39)+(JK$19*JK39)+(JL$19*JL39)+(JM$19*JM39))</f>
        <v/>
      </c>
      <c r="JP39" s="151" t="str">
        <f>IF(OR('Set UP'!$C25=0,'Set UP'!$D25=0,'Set UP'!$E25=0),"",(AF39+BG39+CH39+DI39+EJ39+FK39+GL39+HM39+IN39+JO39))</f>
        <v/>
      </c>
      <c r="JQ39" s="152" t="str">
        <f>IF(OR('Set UP'!$C25=0,'Set UP'!$D25=0,'Set UP'!$E25=0),"",RANK(JP39,$JP$21:$JP$68,0))</f>
        <v/>
      </c>
      <c r="JR39" s="151" t="str">
        <f>IF(OR('Set UP'!K25&lt;&gt;1,'Set UP'!C25=0,'Set UP'!D25=0,'Set UP'!E25=0,'Set UP'!F25=0),"",$JP39)</f>
        <v/>
      </c>
      <c r="JS39" s="151" t="str">
        <f>IF(OR('Set UP'!K25&lt;&gt;1,'Set UP'!C25=0,'Set UP'!D25=0,'Set UP'!E25=0,'Set UP'!F25=0),"",RANK(JR39,$JR$21:$JR$68,0))</f>
        <v/>
      </c>
      <c r="JT39" s="153" t="str">
        <f>IF(OR('Set UP'!K25&lt;&gt;2,'Set UP'!C25=0,'Set UP'!D25=0,'Set UP'!E25=0,'Set UP'!F25=0),"",$JP39)</f>
        <v/>
      </c>
      <c r="JU39" s="151" t="str">
        <f>IF(OR('Set UP'!K25&lt;&gt;2,'Set UP'!C25=0,'Set UP'!D25=0,'Set UP'!E25=0,'Set UP'!F25=0),"",RANK(JT39,$JT$21:$JT$68,0))</f>
        <v/>
      </c>
      <c r="JV39" s="151" t="str">
        <f>IF(OR(LEFT('Set UP'!F25,1)&lt;&gt;"F",'Set UP'!C25=0,'Set UP'!D25=0,'Set UP'!E25=0),"",$JP39)</f>
        <v/>
      </c>
      <c r="JW39" s="151" t="str">
        <f>IF(OR(LEFT('Set UP'!F25,1)&lt;&gt;"F",'Set UP'!C25=0,'Set UP'!D25=0,'Set UP'!E25=0),"",RANK(JV39,$JV$21:$JV$68,0))</f>
        <v/>
      </c>
      <c r="JX39" s="151" t="str">
        <f>IF(OR('Set UP'!F25&lt;&gt;"NS",'Set UP'!C25=0,'Set UP'!D25=0,'Set UP'!E25=0),"",$JP39)</f>
        <v/>
      </c>
      <c r="JY39" s="154" t="str">
        <f>IF(OR('Set UP'!F25&lt;&gt;"NS",'Set UP'!C25=0,'Set UP'!D25=0,'Set UP'!E25=0),"",RANK(JX39,$JX$21:$JX$68,0))</f>
        <v/>
      </c>
      <c r="JZ39" s="154" t="str">
        <f>IF(OR('Set UP'!$C25=0,'Set UP'!$D25=0,'Set UP'!$E25=0,JP39=0),"",JP39/MAX(JP$21:JP$68)*1000)</f>
        <v/>
      </c>
      <c r="KC39" s="316">
        <f t="array" ref="KC39">MAX(IF(Clubs='Set UP'!D25,'Wet Incident'!JU$21:JU$68))</f>
        <v>0</v>
      </c>
      <c r="KD39" s="316" t="str">
        <f t="shared" si="5"/>
        <v/>
      </c>
    </row>
    <row r="40" spans="2:290" x14ac:dyDescent="0.2">
      <c r="B40" s="139">
        <v>20</v>
      </c>
      <c r="C40" s="148" t="str">
        <f>IF(OR('Set UP'!$C26=0,'Set UP'!$D26=0,'Set UP'!$E26=0,'Set UP'!F26=0),"  --",'Set UP'!C26)</f>
        <v xml:space="preserve">  --</v>
      </c>
      <c r="D40" s="148" t="str">
        <f>IF(OR('Set UP'!$C26=0,'Set UP'!$D26=0,'Set UP'!$E26=0,'Set UP'!F26=0),"  --",'Set UP'!D26&amp;" "&amp;'Set UP'!E26)</f>
        <v xml:space="preserve">  --</v>
      </c>
      <c r="E40" s="148" t="str">
        <f>IF(OR('Set UP'!$C26=0,'Set UP'!$D26=0,'Set UP'!$E26=0,'Set UP'!F26=0),"  --",'Set UP'!F26)</f>
        <v xml:space="preserve">  --</v>
      </c>
      <c r="F40" s="65"/>
      <c r="G40" s="65"/>
      <c r="H40" s="65"/>
      <c r="I40" s="65"/>
      <c r="J40" s="149"/>
      <c r="K40" s="149"/>
      <c r="L40" s="149"/>
      <c r="M40" s="149"/>
      <c r="N40" s="149"/>
      <c r="O40" s="149"/>
      <c r="P40" s="149"/>
      <c r="Q40" s="149"/>
      <c r="R40" s="149"/>
      <c r="S40" s="149"/>
      <c r="T40" s="149"/>
      <c r="U40" s="149"/>
      <c r="V40" s="149"/>
      <c r="W40" s="149"/>
      <c r="X40" s="149"/>
      <c r="Y40" s="149"/>
      <c r="Z40" s="149"/>
      <c r="AA40" s="149"/>
      <c r="AB40" s="149"/>
      <c r="AC40" s="149"/>
      <c r="AD40" s="149"/>
      <c r="AE40" s="222"/>
      <c r="AF40" s="150" t="str">
        <f>IF(OR('Set UP'!$C26=0,'Set UP'!$D26=0,'Set UP'!$E26=0),"",(F$19*F40)+(G$19*G40)+(H$19*H40)+(I$19*I40)+(J$19*J40)+(K$19*K40)+(L$19*L40)+(M$19*M40)+(N$19*N40)+(O$19*O40)+(P$19*P40)+(Q$19*Q40)+(R$19*R40)+(S$19*S40)+(T$19*T40)+(U$19*U40)+(V$19*V40)+(W$19*W40)+(X$19*X40)+(Y$19*Y40)+(Z$19*Z40)+(AA$19*AA40)+(AB$19*AB40)+(AC$19*AC40)+(AD$19*AD40))</f>
        <v/>
      </c>
      <c r="AG40" s="65"/>
      <c r="AH40" s="65"/>
      <c r="AI40" s="65"/>
      <c r="AJ40" s="65"/>
      <c r="AK40" s="65"/>
      <c r="AL40" s="65"/>
      <c r="AM40" s="149"/>
      <c r="AN40" s="149"/>
      <c r="AO40" s="149"/>
      <c r="AP40" s="149"/>
      <c r="AQ40" s="149"/>
      <c r="AR40" s="149"/>
      <c r="AS40" s="149"/>
      <c r="AT40" s="149"/>
      <c r="AU40" s="149"/>
      <c r="AV40" s="149"/>
      <c r="AW40" s="149"/>
      <c r="AX40" s="149"/>
      <c r="AY40" s="149"/>
      <c r="AZ40" s="149"/>
      <c r="BA40" s="149"/>
      <c r="BB40" s="149"/>
      <c r="BC40" s="149"/>
      <c r="BD40" s="149"/>
      <c r="BE40" s="149"/>
      <c r="BF40" s="222"/>
      <c r="BG40" s="150" t="str">
        <f>IF(OR('Set UP'!$C26=0,'Set UP'!$D26=0,'Set UP'!$E26=0),"",(AG$19*AG40)+(AH$19*AH40)+(AI$19*AI40)+(AJ$19*AJ40)+(AK$19*AK40)+(AL$19*AL40)+(AM$19*AM40)+(AN$19*AN40)+(AO$19*AO40)+(AP$19*AP40)+(AQ$19*AQ40)+(AR$19*AR40)+(AS$19*AS40)+(AT$19*AT40)+(AU$19*AU40)+(AV$19*AV40)+(AW$19*AW40)+(AX$19*AX40)+(AY$19*AY40)+(AZ$19*AZ40)+(BA$19*BA40)+(BB$19*BB40)+(BC$19*BC40)+(BD$19*BD40)+(BE$19*BE40))</f>
        <v/>
      </c>
      <c r="BH40" s="65"/>
      <c r="BI40" s="65"/>
      <c r="BJ40" s="65"/>
      <c r="BK40" s="65"/>
      <c r="BL40" s="65"/>
      <c r="BM40" s="65"/>
      <c r="BN40" s="149"/>
      <c r="BO40" s="149"/>
      <c r="BP40" s="149"/>
      <c r="BQ40" s="149"/>
      <c r="BR40" s="149"/>
      <c r="BS40" s="149"/>
      <c r="BT40" s="149"/>
      <c r="BU40" s="149"/>
      <c r="BV40" s="149"/>
      <c r="BW40" s="149"/>
      <c r="BX40" s="149"/>
      <c r="BY40" s="149"/>
      <c r="BZ40" s="149"/>
      <c r="CA40" s="149"/>
      <c r="CB40" s="149"/>
      <c r="CC40" s="149"/>
      <c r="CD40" s="149"/>
      <c r="CE40" s="149"/>
      <c r="CF40" s="149"/>
      <c r="CG40" s="222"/>
      <c r="CH40" s="150" t="str">
        <f>IF(OR('Set UP'!$C26=0,'Set UP'!$D26=0,'Set UP'!$E26=0),"",(BH$19*BH40)+(BI$19*BI40)+(BJ$19*BJ40)+(BK$19*BK40)+(BL$19*BL40)+(BM$19*BM40)+(BN$19*BN40)+(BO$19*BO40)+(BP$19*BP40)+(BQ$19*BQ40)+(BR$19*BR40)+(BS$19*BS40)+(BT$19*BT40)+(BU$19*BU40)+(BV$19*BV40)+(BW$19*BW40)+(BX$19*BX40)+(BY$19*BY40)+(BZ$19*BZ40)+(CA$19*CA40)+(CB$19*CB40)+(CC$19*CC40)+(CD$19*CD40)+(CE$19*CE40)+(CF$19*CF40))</f>
        <v/>
      </c>
      <c r="CI40" s="65"/>
      <c r="CJ40" s="65"/>
      <c r="CK40" s="65"/>
      <c r="CL40" s="65"/>
      <c r="CM40" s="65"/>
      <c r="CN40" s="149"/>
      <c r="CO40" s="149"/>
      <c r="CP40" s="149"/>
      <c r="CQ40" s="149"/>
      <c r="CR40" s="149"/>
      <c r="CS40" s="149"/>
      <c r="CT40" s="149"/>
      <c r="CU40" s="149"/>
      <c r="CV40" s="149"/>
      <c r="CW40" s="149"/>
      <c r="CX40" s="149"/>
      <c r="CY40" s="149"/>
      <c r="CZ40" s="149"/>
      <c r="DA40" s="149"/>
      <c r="DB40" s="149"/>
      <c r="DC40" s="149"/>
      <c r="DD40" s="149"/>
      <c r="DE40" s="149"/>
      <c r="DF40" s="149"/>
      <c r="DG40" s="149"/>
      <c r="DH40" s="222"/>
      <c r="DI40" s="150" t="str">
        <f>IF(OR('Set UP'!$C26=0,'Set UP'!$D26=0,'Set UP'!$E26=0),"",(CI$19*CI40)+(CJ$19*CJ40)+(CK$19*CK40)+(CL$19*CL40)+(CM$19*CM40)+(CN$19*CN40)+(CO$19*CO40)+(CP$19*CP40)+(CQ$19*CQ40)+(CR$19*CR40)+(CS$19*CS40)+(CT$19*CT40)+(CU$19*CU40)+(CV$19*CV40)+(CW$19*CW40)+(CX$19*CX40)+(CY$19*CY40)+(CZ$19*CZ40)+(DA$19*DA40)+(DB$19*DB40)+(DC$19*DC40)+(DD$19*DD40)+(DE$19*DE40)+(DF$19*DF40)+(DG$19*DG40))</f>
        <v/>
      </c>
      <c r="DJ40" s="65"/>
      <c r="DK40" s="65"/>
      <c r="DL40" s="65"/>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222"/>
      <c r="EJ40" s="150" t="str">
        <f>IF(OR('Set UP'!$C26=0,'Set UP'!$D26=0,'Set UP'!$E26=0),"",(DJ$19*DJ40)+(DK$19*DK40)+(DL$19*DL40)+(DM$19*DM40)+(DN$19*DN40)+(DO$19*DO40)+(DP$19*DP40)+(DQ$19*DQ40)+(DR$19*DR40)+(DS$19*DS40)+(DT$19*DT40)+(DU$19*DU40)+(DV$19*DV40)+(DW$19*DW40)+(DX$19*DX40)+(DY$19*DY40)+(DZ$19*DZ40)+(EA$19*EA40)+(EB$19*EB40)+(EC$19*EC40)+(ED$19*ED40)+(EE$19*EE40)+(EF$19*EF40)+(EG$19*EG40)+(EH$19*EH40))</f>
        <v/>
      </c>
      <c r="EK40" s="65"/>
      <c r="EL40" s="65"/>
      <c r="EM40" s="65"/>
      <c r="EN40" s="65"/>
      <c r="EO40" s="149"/>
      <c r="EP40" s="149"/>
      <c r="EQ40" s="149"/>
      <c r="ER40" s="149"/>
      <c r="ES40" s="149"/>
      <c r="ET40" s="149"/>
      <c r="EU40" s="149"/>
      <c r="EV40" s="149"/>
      <c r="EW40" s="149"/>
      <c r="EX40" s="149"/>
      <c r="EY40" s="149"/>
      <c r="EZ40" s="149"/>
      <c r="FA40" s="149"/>
      <c r="FB40" s="149"/>
      <c r="FC40" s="149"/>
      <c r="FD40" s="149"/>
      <c r="FE40" s="149"/>
      <c r="FF40" s="149"/>
      <c r="FG40" s="149"/>
      <c r="FH40" s="149"/>
      <c r="FI40" s="149"/>
      <c r="FJ40" s="222"/>
      <c r="FK40" s="150" t="str">
        <f>IF(OR('Set UP'!$C26=0,'Set UP'!$D26=0,'Set UP'!$E26=0),"",(EK$19*EK40)+(EL$19*EL40)+(EM$19*EM40)+(EN$19*EN40)+(EO$19*EO40)+(EP$19*EP40)+(EQ$19*EQ40)+(ER$19*ER40)+(ES$19*ES40)+(ET$19*ET40)+(EU$19*EU40)+(EV$19*EV40)+(EW$19*EW40)+(EX$19*EX40)+(EY$19*EY40)+(EZ$19*EZ40)+(FA$19*FA40)+(FB$19*FB40)+(FC$19*FC40)+(FD$19*FD40)+(FE$19*FE40)+(FF$19*FF40)+(FG$19*FG40)+(FH$19*FH40)+(FI$19*FI40))</f>
        <v/>
      </c>
      <c r="FL40" s="65"/>
      <c r="FM40" s="65"/>
      <c r="FN40" s="65"/>
      <c r="FO40" s="65"/>
      <c r="FP40" s="149"/>
      <c r="FQ40" s="149"/>
      <c r="FR40" s="149"/>
      <c r="FS40" s="149"/>
      <c r="FT40" s="149"/>
      <c r="FU40" s="149"/>
      <c r="FV40" s="149"/>
      <c r="FW40" s="149"/>
      <c r="FX40" s="149"/>
      <c r="FY40" s="149"/>
      <c r="FZ40" s="149"/>
      <c r="GA40" s="149"/>
      <c r="GB40" s="149"/>
      <c r="GC40" s="149"/>
      <c r="GD40" s="149"/>
      <c r="GE40" s="149"/>
      <c r="GF40" s="149"/>
      <c r="GG40" s="149"/>
      <c r="GH40" s="149"/>
      <c r="GI40" s="149"/>
      <c r="GJ40" s="149"/>
      <c r="GK40" s="222"/>
      <c r="GL40" s="150" t="str">
        <f>IF(OR('Set UP'!$C26=0,'Set UP'!$D26=0,'Set UP'!$E26=0),"",(FL$19*FL40)+(FM$19*FM40)+(FN$19*FN40)+(FO$19*FO40)+(FP$19*FP40)+(FQ$19*FQ40)+(FR$19*FR40)+(FS$19*FS40)+(FT$19*FT40)+(FU$19*FU40)+(FV$19*FV40)+(FW$19*FW40)+(FX$19*FX40)+(FY$19*FY40)+(FZ$19*FZ40)+(GA$19*GA40)+(GB$19*GB40)+(GC$19*GC40)+(GD$19*GD40)+(GE$19*GE40)+(GF$19*GF40)+(GG$19*GG40)+(GH$19*GH40)+(GI$19*GI40)+(GJ$19*GJ40))</f>
        <v/>
      </c>
      <c r="GM40" s="65"/>
      <c r="GN40" s="65"/>
      <c r="GO40" s="65"/>
      <c r="GP40" s="65"/>
      <c r="GQ40" s="149"/>
      <c r="GR40" s="149"/>
      <c r="GS40" s="149"/>
      <c r="GT40" s="149"/>
      <c r="GU40" s="149"/>
      <c r="GV40" s="149"/>
      <c r="GW40" s="149"/>
      <c r="GX40" s="149"/>
      <c r="GY40" s="149"/>
      <c r="GZ40" s="149"/>
      <c r="HA40" s="149"/>
      <c r="HB40" s="149"/>
      <c r="HC40" s="149"/>
      <c r="HD40" s="149"/>
      <c r="HE40" s="149"/>
      <c r="HF40" s="149"/>
      <c r="HG40" s="149"/>
      <c r="HH40" s="149"/>
      <c r="HI40" s="149"/>
      <c r="HJ40" s="149"/>
      <c r="HK40" s="149"/>
      <c r="HL40" s="222"/>
      <c r="HM40" s="150" t="str">
        <f>IF(OR('Set UP'!$C26=0,'Set UP'!$D26=0,'Set UP'!$E26=0),"",(GM$19*GM40)+(GN$19*GN40)+(GO$19*GO40)+(GP$19*GP40)+(GQ$19*GQ40)+(GR$19*GR40)+(GS$19*GS40)+(GT$19*GT40)+(GU$19*GU40)+(GV$19*GV40)+(GW$19*GW40)+(GX$19*GX40)+(GY$19*GY40)+(GZ$19*GZ40)+(HA$19*HA40)+(HB$19*HB40)+(HC$19*HC40)+(HD$19*HD40)+(HE$19*HE40)+(HF$19*HF40)+(HG$19*HG40)+(HH$19*HH40)+(HI$19*HI40)+(HJ$19*HJ40)+(HK$19*HK40))</f>
        <v/>
      </c>
      <c r="HN40" s="65"/>
      <c r="HO40" s="65"/>
      <c r="HP40" s="65"/>
      <c r="HQ40" s="65"/>
      <c r="HR40" s="149"/>
      <c r="HS40" s="149"/>
      <c r="HT40" s="149"/>
      <c r="HU40" s="149"/>
      <c r="HV40" s="149"/>
      <c r="HW40" s="149"/>
      <c r="HX40" s="149"/>
      <c r="HY40" s="149"/>
      <c r="HZ40" s="149"/>
      <c r="IA40" s="149"/>
      <c r="IB40" s="149"/>
      <c r="IC40" s="149"/>
      <c r="ID40" s="149"/>
      <c r="IE40" s="149"/>
      <c r="IF40" s="149"/>
      <c r="IG40" s="149"/>
      <c r="IH40" s="149"/>
      <c r="II40" s="149"/>
      <c r="IJ40" s="149"/>
      <c r="IK40" s="149"/>
      <c r="IL40" s="149"/>
      <c r="IM40" s="222"/>
      <c r="IN40" s="150" t="str">
        <f>IF(OR('Set UP'!$C26=0,'Set UP'!$D26=0,'Set UP'!$E26=0),"",(HN$19*HN40)+(HO$19*HO40)+(HP$19*HP40)+(HQ$19*HQ40)+(HR$19*HR40)+(HS$19*HS40)+(HT$19*HT40)+(HU$19*HU40)+(HV$19*HV40)+(HW$19*HW40)+(HX$19*HX40)+(HY$19*HY40)+(HZ$19*HZ40)+(IA$19*IA40)+(IB$19*IB40)+(IC$19*IC40)+(ID$19*ID40)+(IE$19*IE40)+(IF$19*IF40)+(IG$19*IG40)+(IH$19*IH40)+(II$19*II40)+(IJ$19*IJ40)+(IK$19*IK40)+(IL$19*IL40))</f>
        <v/>
      </c>
      <c r="IO40" s="65"/>
      <c r="IP40" s="65"/>
      <c r="IQ40" s="65"/>
      <c r="IR40" s="65"/>
      <c r="IS40" s="149"/>
      <c r="IT40" s="149"/>
      <c r="IU40" s="149"/>
      <c r="IV40" s="149"/>
      <c r="IW40" s="149"/>
      <c r="IX40" s="149"/>
      <c r="IY40" s="149"/>
      <c r="IZ40" s="149"/>
      <c r="JA40" s="149"/>
      <c r="JB40" s="149"/>
      <c r="JC40" s="149"/>
      <c r="JD40" s="149"/>
      <c r="JE40" s="149"/>
      <c r="JF40" s="149"/>
      <c r="JG40" s="149"/>
      <c r="JH40" s="149"/>
      <c r="JI40" s="149"/>
      <c r="JJ40" s="149"/>
      <c r="JK40" s="149"/>
      <c r="JL40" s="149"/>
      <c r="JM40" s="149"/>
      <c r="JN40" s="222"/>
      <c r="JO40" s="150" t="str">
        <f>IF(OR('Set UP'!$C26=0,'Set UP'!$D26=0,'Set UP'!$E26=0),"",(IO$19*IO40)+(IP$19*IP40)+(IQ$19*IQ40)+(IR$19*IR40)+(IS$19*IS40)+(IT$19*IT40)+(IU$19*IU40)+(IV$19*IV40)+(IW$19*IW40)+(IX$19*IX40)+(IY$19*IY40)+(IZ$19*IZ40)+(JA$19*JA40)+(JB$19*JB40)+(JC$19*JC40)+(JD$19*JD40)+(JE$19*JE40)+(JF$19*JF40)+(JG$19*JG40)+(JH$19*JH40)+(JI$19*JI40)+(JJ$19*JJ40)+(JK$19*JK40)+(JL$19*JL40)+(JM$19*JM40))</f>
        <v/>
      </c>
      <c r="JP40" s="151" t="str">
        <f>IF(OR('Set UP'!$C26=0,'Set UP'!$D26=0,'Set UP'!$E26=0),"",(AF40+BG40+CH40+DI40+EJ40+FK40+GL40+HM40+IN40+JO40))</f>
        <v/>
      </c>
      <c r="JQ40" s="152" t="str">
        <f>IF(OR('Set UP'!$C26=0,'Set UP'!$D26=0,'Set UP'!$E26=0),"",RANK(JP40,$JP$21:$JP$68,0))</f>
        <v/>
      </c>
      <c r="JR40" s="151" t="str">
        <f>IF(OR('Set UP'!K26&lt;&gt;1,'Set UP'!C26=0,'Set UP'!D26=0,'Set UP'!E26=0,'Set UP'!F26=0),"",$JP40)</f>
        <v/>
      </c>
      <c r="JS40" s="151" t="str">
        <f>IF(OR('Set UP'!K26&lt;&gt;1,'Set UP'!C26=0,'Set UP'!D26=0,'Set UP'!E26=0,'Set UP'!F26=0),"",RANK(JR40,$JR$21:$JR$68,0))</f>
        <v/>
      </c>
      <c r="JT40" s="153" t="str">
        <f>IF(OR('Set UP'!K26&lt;&gt;2,'Set UP'!C26=0,'Set UP'!D26=0,'Set UP'!E26=0,'Set UP'!F26=0),"",$JP40)</f>
        <v/>
      </c>
      <c r="JU40" s="151" t="str">
        <f>IF(OR('Set UP'!K26&lt;&gt;2,'Set UP'!C26=0,'Set UP'!D26=0,'Set UP'!E26=0,'Set UP'!F26=0),"",RANK(JT40,$JT$21:$JT$68,0))</f>
        <v/>
      </c>
      <c r="JV40" s="151" t="str">
        <f>IF(OR(LEFT('Set UP'!F26,1)&lt;&gt;"F",'Set UP'!C26=0,'Set UP'!D26=0,'Set UP'!E26=0),"",$JP40)</f>
        <v/>
      </c>
      <c r="JW40" s="151" t="str">
        <f>IF(OR(LEFT('Set UP'!F26,1)&lt;&gt;"F",'Set UP'!C26=0,'Set UP'!D26=0,'Set UP'!E26=0),"",RANK(JV40,$JV$21:$JV$68,0))</f>
        <v/>
      </c>
      <c r="JX40" s="151" t="str">
        <f>IF(OR('Set UP'!F26&lt;&gt;"NS",'Set UP'!C26=0,'Set UP'!D26=0,'Set UP'!E26=0),"",$JP40)</f>
        <v/>
      </c>
      <c r="JY40" s="154" t="str">
        <f>IF(OR('Set UP'!F26&lt;&gt;"NS",'Set UP'!C26=0,'Set UP'!D26=0,'Set UP'!E26=0),"",RANK(JX40,$JX$21:$JX$68,0))</f>
        <v/>
      </c>
      <c r="JZ40" s="154" t="str">
        <f>IF(OR('Set UP'!$C26=0,'Set UP'!$D26=0,'Set UP'!$E26=0,JP40=0),"",JP40/MAX(JP$21:JP$68)*1000)</f>
        <v/>
      </c>
      <c r="KC40" s="316">
        <f t="array" ref="KC40">MAX(IF(Clubs='Set UP'!D26,'Wet Incident'!JU$21:JU$68))</f>
        <v>0</v>
      </c>
      <c r="KD40" s="316" t="str">
        <f t="shared" si="5"/>
        <v/>
      </c>
    </row>
    <row r="41" spans="2:290" x14ac:dyDescent="0.2">
      <c r="B41" s="139">
        <v>21</v>
      </c>
      <c r="C41" s="148" t="str">
        <f>IF(OR('Set UP'!$C27=0,'Set UP'!$D27=0,'Set UP'!$E27=0,'Set UP'!F27=0),"  --",'Set UP'!C27)</f>
        <v xml:space="preserve">  --</v>
      </c>
      <c r="D41" s="148" t="str">
        <f>IF(OR('Set UP'!$C27=0,'Set UP'!$D27=0,'Set UP'!$E27=0,'Set UP'!F27=0),"  --",'Set UP'!D27&amp;" "&amp;'Set UP'!E27)</f>
        <v xml:space="preserve">  --</v>
      </c>
      <c r="E41" s="148" t="str">
        <f>IF(OR('Set UP'!$C27=0,'Set UP'!$D27=0,'Set UP'!$E27=0,'Set UP'!F27=0),"  --",'Set UP'!F27)</f>
        <v xml:space="preserve">  --</v>
      </c>
      <c r="F41" s="65"/>
      <c r="G41" s="65"/>
      <c r="H41" s="65"/>
      <c r="I41" s="65"/>
      <c r="J41" s="149"/>
      <c r="K41" s="149"/>
      <c r="L41" s="149"/>
      <c r="M41" s="149"/>
      <c r="N41" s="149"/>
      <c r="O41" s="149"/>
      <c r="P41" s="149"/>
      <c r="Q41" s="149"/>
      <c r="R41" s="149"/>
      <c r="S41" s="149"/>
      <c r="T41" s="149"/>
      <c r="U41" s="149"/>
      <c r="V41" s="149"/>
      <c r="W41" s="149"/>
      <c r="X41" s="149"/>
      <c r="Y41" s="149"/>
      <c r="Z41" s="149"/>
      <c r="AA41" s="149"/>
      <c r="AB41" s="149"/>
      <c r="AC41" s="149"/>
      <c r="AD41" s="149"/>
      <c r="AE41" s="222"/>
      <c r="AF41" s="150" t="str">
        <f>IF(OR('Set UP'!$C27=0,'Set UP'!$D27=0,'Set UP'!$E27=0),"",(F$19*F41)+(G$19*G41)+(H$19*H41)+(I$19*I41)+(J$19*J41)+(K$19*K41)+(L$19*L41)+(M$19*M41)+(N$19*N41)+(O$19*O41)+(P$19*P41)+(Q$19*Q41)+(R$19*R41)+(S$19*S41)+(T$19*T41)+(U$19*U41)+(V$19*V41)+(W$19*W41)+(X$19*X41)+(Y$19*Y41)+(Z$19*Z41)+(AA$19*AA41)+(AB$19*AB41)+(AC$19*AC41)+(AD$19*AD41))</f>
        <v/>
      </c>
      <c r="AG41" s="65"/>
      <c r="AH41" s="65"/>
      <c r="AI41" s="65"/>
      <c r="AJ41" s="65"/>
      <c r="AK41" s="65"/>
      <c r="AL41" s="65"/>
      <c r="AM41" s="149"/>
      <c r="AN41" s="149"/>
      <c r="AO41" s="149"/>
      <c r="AP41" s="149"/>
      <c r="AQ41" s="149"/>
      <c r="AR41" s="149"/>
      <c r="AS41" s="149"/>
      <c r="AT41" s="149"/>
      <c r="AU41" s="149"/>
      <c r="AV41" s="149"/>
      <c r="AW41" s="149"/>
      <c r="AX41" s="149"/>
      <c r="AY41" s="149"/>
      <c r="AZ41" s="149"/>
      <c r="BA41" s="149"/>
      <c r="BB41" s="149"/>
      <c r="BC41" s="149"/>
      <c r="BD41" s="149"/>
      <c r="BE41" s="149"/>
      <c r="BF41" s="222"/>
      <c r="BG41" s="150" t="str">
        <f>IF(OR('Set UP'!$C27=0,'Set UP'!$D27=0,'Set UP'!$E27=0),"",(AG$19*AG41)+(AH$19*AH41)+(AI$19*AI41)+(AJ$19*AJ41)+(AK$19*AK41)+(AL$19*AL41)+(AM$19*AM41)+(AN$19*AN41)+(AO$19*AO41)+(AP$19*AP41)+(AQ$19*AQ41)+(AR$19*AR41)+(AS$19*AS41)+(AT$19*AT41)+(AU$19*AU41)+(AV$19*AV41)+(AW$19*AW41)+(AX$19*AX41)+(AY$19*AY41)+(AZ$19*AZ41)+(BA$19*BA41)+(BB$19*BB41)+(BC$19*BC41)+(BD$19*BD41)+(BE$19*BE41))</f>
        <v/>
      </c>
      <c r="BH41" s="65"/>
      <c r="BI41" s="65"/>
      <c r="BJ41" s="65"/>
      <c r="BK41" s="65"/>
      <c r="BL41" s="65"/>
      <c r="BM41" s="65"/>
      <c r="BN41" s="149"/>
      <c r="BO41" s="149"/>
      <c r="BP41" s="149"/>
      <c r="BQ41" s="149"/>
      <c r="BR41" s="149"/>
      <c r="BS41" s="149"/>
      <c r="BT41" s="149"/>
      <c r="BU41" s="149"/>
      <c r="BV41" s="149"/>
      <c r="BW41" s="149"/>
      <c r="BX41" s="149"/>
      <c r="BY41" s="149"/>
      <c r="BZ41" s="149"/>
      <c r="CA41" s="149"/>
      <c r="CB41" s="149"/>
      <c r="CC41" s="149"/>
      <c r="CD41" s="149"/>
      <c r="CE41" s="149"/>
      <c r="CF41" s="149"/>
      <c r="CG41" s="222"/>
      <c r="CH41" s="150" t="str">
        <f>IF(OR('Set UP'!$C27=0,'Set UP'!$D27=0,'Set UP'!$E27=0),"",(BH$19*BH41)+(BI$19*BI41)+(BJ$19*BJ41)+(BK$19*BK41)+(BL$19*BL41)+(BM$19*BM41)+(BN$19*BN41)+(BO$19*BO41)+(BP$19*BP41)+(BQ$19*BQ41)+(BR$19*BR41)+(BS$19*BS41)+(BT$19*BT41)+(BU$19*BU41)+(BV$19*BV41)+(BW$19*BW41)+(BX$19*BX41)+(BY$19*BY41)+(BZ$19*BZ41)+(CA$19*CA41)+(CB$19*CB41)+(CC$19*CC41)+(CD$19*CD41)+(CE$19*CE41)+(CF$19*CF41))</f>
        <v/>
      </c>
      <c r="CI41" s="65"/>
      <c r="CJ41" s="65"/>
      <c r="CK41" s="65"/>
      <c r="CL41" s="65"/>
      <c r="CM41" s="65"/>
      <c r="CN41" s="149"/>
      <c r="CO41" s="149"/>
      <c r="CP41" s="149"/>
      <c r="CQ41" s="149"/>
      <c r="CR41" s="149"/>
      <c r="CS41" s="149"/>
      <c r="CT41" s="149"/>
      <c r="CU41" s="149"/>
      <c r="CV41" s="149"/>
      <c r="CW41" s="149"/>
      <c r="CX41" s="149"/>
      <c r="CY41" s="149"/>
      <c r="CZ41" s="149"/>
      <c r="DA41" s="149"/>
      <c r="DB41" s="149"/>
      <c r="DC41" s="149"/>
      <c r="DD41" s="149"/>
      <c r="DE41" s="149"/>
      <c r="DF41" s="149"/>
      <c r="DG41" s="149"/>
      <c r="DH41" s="222"/>
      <c r="DI41" s="150" t="str">
        <f>IF(OR('Set UP'!$C27=0,'Set UP'!$D27=0,'Set UP'!$E27=0),"",(CI$19*CI41)+(CJ$19*CJ41)+(CK$19*CK41)+(CL$19*CL41)+(CM$19*CM41)+(CN$19*CN41)+(CO$19*CO41)+(CP$19*CP41)+(CQ$19*CQ41)+(CR$19*CR41)+(CS$19*CS41)+(CT$19*CT41)+(CU$19*CU41)+(CV$19*CV41)+(CW$19*CW41)+(CX$19*CX41)+(CY$19*CY41)+(CZ$19*CZ41)+(DA$19*DA41)+(DB$19*DB41)+(DC$19*DC41)+(DD$19*DD41)+(DE$19*DE41)+(DF$19*DF41)+(DG$19*DG41))</f>
        <v/>
      </c>
      <c r="DJ41" s="65"/>
      <c r="DK41" s="65"/>
      <c r="DL41" s="65"/>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222"/>
      <c r="EJ41" s="150" t="str">
        <f>IF(OR('Set UP'!$C27=0,'Set UP'!$D27=0,'Set UP'!$E27=0),"",(DJ$19*DJ41)+(DK$19*DK41)+(DL$19*DL41)+(DM$19*DM41)+(DN$19*DN41)+(DO$19*DO41)+(DP$19*DP41)+(DQ$19*DQ41)+(DR$19*DR41)+(DS$19*DS41)+(DT$19*DT41)+(DU$19*DU41)+(DV$19*DV41)+(DW$19*DW41)+(DX$19*DX41)+(DY$19*DY41)+(DZ$19*DZ41)+(EA$19*EA41)+(EB$19*EB41)+(EC$19*EC41)+(ED$19*ED41)+(EE$19*EE41)+(EF$19*EF41)+(EG$19*EG41)+(EH$19*EH41))</f>
        <v/>
      </c>
      <c r="EK41" s="65"/>
      <c r="EL41" s="65"/>
      <c r="EM41" s="65"/>
      <c r="EN41" s="65"/>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222"/>
      <c r="FK41" s="150" t="str">
        <f>IF(OR('Set UP'!$C27=0,'Set UP'!$D27=0,'Set UP'!$E27=0),"",(EK$19*EK41)+(EL$19*EL41)+(EM$19*EM41)+(EN$19*EN41)+(EO$19*EO41)+(EP$19*EP41)+(EQ$19*EQ41)+(ER$19*ER41)+(ES$19*ES41)+(ET$19*ET41)+(EU$19*EU41)+(EV$19*EV41)+(EW$19*EW41)+(EX$19*EX41)+(EY$19*EY41)+(EZ$19*EZ41)+(FA$19*FA41)+(FB$19*FB41)+(FC$19*FC41)+(FD$19*FD41)+(FE$19*FE41)+(FF$19*FF41)+(FG$19*FG41)+(FH$19*FH41)+(FI$19*FI41))</f>
        <v/>
      </c>
      <c r="FL41" s="65"/>
      <c r="FM41" s="65"/>
      <c r="FN41" s="65"/>
      <c r="FO41" s="65"/>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222"/>
      <c r="GL41" s="150" t="str">
        <f>IF(OR('Set UP'!$C27=0,'Set UP'!$D27=0,'Set UP'!$E27=0),"",(FL$19*FL41)+(FM$19*FM41)+(FN$19*FN41)+(FO$19*FO41)+(FP$19*FP41)+(FQ$19*FQ41)+(FR$19*FR41)+(FS$19*FS41)+(FT$19*FT41)+(FU$19*FU41)+(FV$19*FV41)+(FW$19*FW41)+(FX$19*FX41)+(FY$19*FY41)+(FZ$19*FZ41)+(GA$19*GA41)+(GB$19*GB41)+(GC$19*GC41)+(GD$19*GD41)+(GE$19*GE41)+(GF$19*GF41)+(GG$19*GG41)+(GH$19*GH41)+(GI$19*GI41)+(GJ$19*GJ41))</f>
        <v/>
      </c>
      <c r="GM41" s="65"/>
      <c r="GN41" s="65"/>
      <c r="GO41" s="65"/>
      <c r="GP41" s="65"/>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222"/>
      <c r="HM41" s="150" t="str">
        <f>IF(OR('Set UP'!$C27=0,'Set UP'!$D27=0,'Set UP'!$E27=0),"",(GM$19*GM41)+(GN$19*GN41)+(GO$19*GO41)+(GP$19*GP41)+(GQ$19*GQ41)+(GR$19*GR41)+(GS$19*GS41)+(GT$19*GT41)+(GU$19*GU41)+(GV$19*GV41)+(GW$19*GW41)+(GX$19*GX41)+(GY$19*GY41)+(GZ$19*GZ41)+(HA$19*HA41)+(HB$19*HB41)+(HC$19*HC41)+(HD$19*HD41)+(HE$19*HE41)+(HF$19*HF41)+(HG$19*HG41)+(HH$19*HH41)+(HI$19*HI41)+(HJ$19*HJ41)+(HK$19*HK41))</f>
        <v/>
      </c>
      <c r="HN41" s="65"/>
      <c r="HO41" s="65"/>
      <c r="HP41" s="65"/>
      <c r="HQ41" s="65"/>
      <c r="HR41" s="149"/>
      <c r="HS41" s="149"/>
      <c r="HT41" s="149"/>
      <c r="HU41" s="149"/>
      <c r="HV41" s="149"/>
      <c r="HW41" s="149"/>
      <c r="HX41" s="149"/>
      <c r="HY41" s="149"/>
      <c r="HZ41" s="149"/>
      <c r="IA41" s="149"/>
      <c r="IB41" s="149"/>
      <c r="IC41" s="149"/>
      <c r="ID41" s="149"/>
      <c r="IE41" s="149"/>
      <c r="IF41" s="149"/>
      <c r="IG41" s="149"/>
      <c r="IH41" s="149"/>
      <c r="II41" s="149"/>
      <c r="IJ41" s="149"/>
      <c r="IK41" s="149"/>
      <c r="IL41" s="149"/>
      <c r="IM41" s="222"/>
      <c r="IN41" s="150" t="str">
        <f>IF(OR('Set UP'!$C27=0,'Set UP'!$D27=0,'Set UP'!$E27=0),"",(HN$19*HN41)+(HO$19*HO41)+(HP$19*HP41)+(HQ$19*HQ41)+(HR$19*HR41)+(HS$19*HS41)+(HT$19*HT41)+(HU$19*HU41)+(HV$19*HV41)+(HW$19*HW41)+(HX$19*HX41)+(HY$19*HY41)+(HZ$19*HZ41)+(IA$19*IA41)+(IB$19*IB41)+(IC$19*IC41)+(ID$19*ID41)+(IE$19*IE41)+(IF$19*IF41)+(IG$19*IG41)+(IH$19*IH41)+(II$19*II41)+(IJ$19*IJ41)+(IK$19*IK41)+(IL$19*IL41))</f>
        <v/>
      </c>
      <c r="IO41" s="65"/>
      <c r="IP41" s="65"/>
      <c r="IQ41" s="65"/>
      <c r="IR41" s="65"/>
      <c r="IS41" s="149"/>
      <c r="IT41" s="149"/>
      <c r="IU41" s="149"/>
      <c r="IV41" s="149"/>
      <c r="IW41" s="149"/>
      <c r="IX41" s="149"/>
      <c r="IY41" s="149"/>
      <c r="IZ41" s="149"/>
      <c r="JA41" s="149"/>
      <c r="JB41" s="149"/>
      <c r="JC41" s="149"/>
      <c r="JD41" s="149"/>
      <c r="JE41" s="149"/>
      <c r="JF41" s="149"/>
      <c r="JG41" s="149"/>
      <c r="JH41" s="149"/>
      <c r="JI41" s="149"/>
      <c r="JJ41" s="149"/>
      <c r="JK41" s="149"/>
      <c r="JL41" s="149"/>
      <c r="JM41" s="149"/>
      <c r="JN41" s="222"/>
      <c r="JO41" s="150" t="str">
        <f>IF(OR('Set UP'!$C27=0,'Set UP'!$D27=0,'Set UP'!$E27=0),"",(IO$19*IO41)+(IP$19*IP41)+(IQ$19*IQ41)+(IR$19*IR41)+(IS$19*IS41)+(IT$19*IT41)+(IU$19*IU41)+(IV$19*IV41)+(IW$19*IW41)+(IX$19*IX41)+(IY$19*IY41)+(IZ$19*IZ41)+(JA$19*JA41)+(JB$19*JB41)+(JC$19*JC41)+(JD$19*JD41)+(JE$19*JE41)+(JF$19*JF41)+(JG$19*JG41)+(JH$19*JH41)+(JI$19*JI41)+(JJ$19*JJ41)+(JK$19*JK41)+(JL$19*JL41)+(JM$19*JM41))</f>
        <v/>
      </c>
      <c r="JP41" s="151" t="str">
        <f>IF(OR('Set UP'!$C27=0,'Set UP'!$D27=0,'Set UP'!$E27=0),"",(AF41+BG41+CH41+DI41+EJ41+FK41+GL41+HM41+IN41+JO41))</f>
        <v/>
      </c>
      <c r="JQ41" s="152" t="str">
        <f>IF(OR('Set UP'!$C27=0,'Set UP'!$D27=0,'Set UP'!$E27=0),"",RANK(JP41,$JP$21:$JP$68,0))</f>
        <v/>
      </c>
      <c r="JR41" s="151" t="str">
        <f>IF(OR('Set UP'!K27&lt;&gt;1,'Set UP'!C27=0,'Set UP'!D27=0,'Set UP'!E27=0,'Set UP'!F27=0),"",$JP41)</f>
        <v/>
      </c>
      <c r="JS41" s="151" t="str">
        <f>IF(OR('Set UP'!K27&lt;&gt;1,'Set UP'!C27=0,'Set UP'!D27=0,'Set UP'!E27=0,'Set UP'!F27=0),"",RANK(JR41,$JR$21:$JR$68,0))</f>
        <v/>
      </c>
      <c r="JT41" s="153" t="str">
        <f>IF(OR('Set UP'!K27&lt;&gt;2,'Set UP'!C27=0,'Set UP'!D27=0,'Set UP'!E27=0,'Set UP'!F27=0),"",$JP41)</f>
        <v/>
      </c>
      <c r="JU41" s="151" t="str">
        <f>IF(OR('Set UP'!K27&lt;&gt;2,'Set UP'!C27=0,'Set UP'!D27=0,'Set UP'!E27=0,'Set UP'!F27=0),"",RANK(JT41,$JT$21:$JT$68,0))</f>
        <v/>
      </c>
      <c r="JV41" s="151" t="str">
        <f>IF(OR(LEFT('Set UP'!F27,1)&lt;&gt;"F",'Set UP'!C27=0,'Set UP'!D27=0,'Set UP'!E27=0),"",$JP41)</f>
        <v/>
      </c>
      <c r="JW41" s="151" t="str">
        <f>IF(OR(LEFT('Set UP'!F27,1)&lt;&gt;"F",'Set UP'!C27=0,'Set UP'!D27=0,'Set UP'!E27=0),"",RANK(JV41,$JV$21:$JV$68,0))</f>
        <v/>
      </c>
      <c r="JX41" s="151" t="str">
        <f>IF(OR('Set UP'!F27&lt;&gt;"NS",'Set UP'!C27=0,'Set UP'!D27=0,'Set UP'!E27=0),"",$JP41)</f>
        <v/>
      </c>
      <c r="JY41" s="154" t="str">
        <f>IF(OR('Set UP'!F27&lt;&gt;"NS",'Set UP'!C27=0,'Set UP'!D27=0,'Set UP'!E27=0),"",RANK(JX41,$JX$21:$JX$68,0))</f>
        <v/>
      </c>
      <c r="JZ41" s="154" t="str">
        <f>IF(OR('Set UP'!$C27=0,'Set UP'!$D27=0,'Set UP'!$E27=0,JP41=0),"",JP41/MAX(JP$21:JP$68)*1000)</f>
        <v/>
      </c>
      <c r="KC41" s="316">
        <f t="array" ref="KC41">MAX(IF(Clubs='Set UP'!D27,'Wet Incident'!JU$21:JU$68))</f>
        <v>0</v>
      </c>
      <c r="KD41" s="316" t="str">
        <f t="shared" si="5"/>
        <v/>
      </c>
    </row>
    <row r="42" spans="2:290" x14ac:dyDescent="0.2">
      <c r="B42" s="139">
        <v>22</v>
      </c>
      <c r="C42" s="148" t="str">
        <f>IF(OR('Set UP'!$C28=0,'Set UP'!$D28=0,'Set UP'!$E28=0,'Set UP'!F28=0),"  --",'Set UP'!C28)</f>
        <v xml:space="preserve">  --</v>
      </c>
      <c r="D42" s="148" t="str">
        <f>IF(OR('Set UP'!$C28=0,'Set UP'!$D28=0,'Set UP'!$E28=0,'Set UP'!F28=0),"  --",'Set UP'!D28&amp;" "&amp;'Set UP'!E28)</f>
        <v xml:space="preserve">  --</v>
      </c>
      <c r="E42" s="148" t="str">
        <f>IF(OR('Set UP'!$C28=0,'Set UP'!$D28=0,'Set UP'!$E28=0,'Set UP'!F28=0),"  --",'Set UP'!F28)</f>
        <v xml:space="preserve">  --</v>
      </c>
      <c r="F42" s="65"/>
      <c r="G42" s="65"/>
      <c r="H42" s="65"/>
      <c r="I42" s="65"/>
      <c r="J42" s="149"/>
      <c r="K42" s="149"/>
      <c r="L42" s="149"/>
      <c r="M42" s="149"/>
      <c r="N42" s="149"/>
      <c r="O42" s="149"/>
      <c r="P42" s="149"/>
      <c r="Q42" s="149"/>
      <c r="R42" s="149"/>
      <c r="S42" s="149"/>
      <c r="T42" s="149"/>
      <c r="U42" s="149"/>
      <c r="V42" s="149"/>
      <c r="W42" s="149"/>
      <c r="X42" s="149"/>
      <c r="Y42" s="149"/>
      <c r="Z42" s="149"/>
      <c r="AA42" s="149"/>
      <c r="AB42" s="149"/>
      <c r="AC42" s="149"/>
      <c r="AD42" s="149"/>
      <c r="AE42" s="222"/>
      <c r="AF42" s="150" t="str">
        <f>IF(OR('Set UP'!$C28=0,'Set UP'!$D28=0,'Set UP'!$E28=0),"",(F$19*F42)+(G$19*G42)+(H$19*H42)+(I$19*I42)+(J$19*J42)+(K$19*K42)+(L$19*L42)+(M$19*M42)+(N$19*N42)+(O$19*O42)+(P$19*P42)+(Q$19*Q42)+(R$19*R42)+(S$19*S42)+(T$19*T42)+(U$19*U42)+(V$19*V42)+(W$19*W42)+(X$19*X42)+(Y$19*Y42)+(Z$19*Z42)+(AA$19*AA42)+(AB$19*AB42)+(AC$19*AC42)+(AD$19*AD42))</f>
        <v/>
      </c>
      <c r="AG42" s="65"/>
      <c r="AH42" s="65"/>
      <c r="AI42" s="65"/>
      <c r="AJ42" s="65"/>
      <c r="AK42" s="65"/>
      <c r="AL42" s="65"/>
      <c r="AM42" s="149"/>
      <c r="AN42" s="149"/>
      <c r="AO42" s="149"/>
      <c r="AP42" s="149"/>
      <c r="AQ42" s="149"/>
      <c r="AR42" s="149"/>
      <c r="AS42" s="149"/>
      <c r="AT42" s="149"/>
      <c r="AU42" s="149"/>
      <c r="AV42" s="149"/>
      <c r="AW42" s="149"/>
      <c r="AX42" s="149"/>
      <c r="AY42" s="149"/>
      <c r="AZ42" s="149"/>
      <c r="BA42" s="149"/>
      <c r="BB42" s="149"/>
      <c r="BC42" s="149"/>
      <c r="BD42" s="149"/>
      <c r="BE42" s="149"/>
      <c r="BF42" s="222"/>
      <c r="BG42" s="150" t="str">
        <f>IF(OR('Set UP'!$C28=0,'Set UP'!$D28=0,'Set UP'!$E28=0),"",(AG$19*AG42)+(AH$19*AH42)+(AI$19*AI42)+(AJ$19*AJ42)+(AK$19*AK42)+(AL$19*AL42)+(AM$19*AM42)+(AN$19*AN42)+(AO$19*AO42)+(AP$19*AP42)+(AQ$19*AQ42)+(AR$19*AR42)+(AS$19*AS42)+(AT$19*AT42)+(AU$19*AU42)+(AV$19*AV42)+(AW$19*AW42)+(AX$19*AX42)+(AY$19*AY42)+(AZ$19*AZ42)+(BA$19*BA42)+(BB$19*BB42)+(BC$19*BC42)+(BD$19*BD42)+(BE$19*BE42))</f>
        <v/>
      </c>
      <c r="BH42" s="65"/>
      <c r="BI42" s="65"/>
      <c r="BJ42" s="65"/>
      <c r="BK42" s="65"/>
      <c r="BL42" s="65"/>
      <c r="BM42" s="65"/>
      <c r="BN42" s="149"/>
      <c r="BO42" s="149"/>
      <c r="BP42" s="149"/>
      <c r="BQ42" s="149"/>
      <c r="BR42" s="149"/>
      <c r="BS42" s="149"/>
      <c r="BT42" s="149"/>
      <c r="BU42" s="149"/>
      <c r="BV42" s="149"/>
      <c r="BW42" s="149"/>
      <c r="BX42" s="149"/>
      <c r="BY42" s="149"/>
      <c r="BZ42" s="149"/>
      <c r="CA42" s="149"/>
      <c r="CB42" s="149"/>
      <c r="CC42" s="149"/>
      <c r="CD42" s="149"/>
      <c r="CE42" s="149"/>
      <c r="CF42" s="149"/>
      <c r="CG42" s="222"/>
      <c r="CH42" s="150" t="str">
        <f>IF(OR('Set UP'!$C28=0,'Set UP'!$D28=0,'Set UP'!$E28=0),"",(BH$19*BH42)+(BI$19*BI42)+(BJ$19*BJ42)+(BK$19*BK42)+(BL$19*BL42)+(BM$19*BM42)+(BN$19*BN42)+(BO$19*BO42)+(BP$19*BP42)+(BQ$19*BQ42)+(BR$19*BR42)+(BS$19*BS42)+(BT$19*BT42)+(BU$19*BU42)+(BV$19*BV42)+(BW$19*BW42)+(BX$19*BX42)+(BY$19*BY42)+(BZ$19*BZ42)+(CA$19*CA42)+(CB$19*CB42)+(CC$19*CC42)+(CD$19*CD42)+(CE$19*CE42)+(CF$19*CF42))</f>
        <v/>
      </c>
      <c r="CI42" s="65"/>
      <c r="CJ42" s="65"/>
      <c r="CK42" s="65"/>
      <c r="CL42" s="65"/>
      <c r="CM42" s="65"/>
      <c r="CN42" s="149"/>
      <c r="CO42" s="149"/>
      <c r="CP42" s="149"/>
      <c r="CQ42" s="149"/>
      <c r="CR42" s="149"/>
      <c r="CS42" s="149"/>
      <c r="CT42" s="149"/>
      <c r="CU42" s="149"/>
      <c r="CV42" s="149"/>
      <c r="CW42" s="149"/>
      <c r="CX42" s="149"/>
      <c r="CY42" s="149"/>
      <c r="CZ42" s="149"/>
      <c r="DA42" s="149"/>
      <c r="DB42" s="149"/>
      <c r="DC42" s="149"/>
      <c r="DD42" s="149"/>
      <c r="DE42" s="149"/>
      <c r="DF42" s="149"/>
      <c r="DG42" s="149"/>
      <c r="DH42" s="222"/>
      <c r="DI42" s="150" t="str">
        <f>IF(OR('Set UP'!$C28=0,'Set UP'!$D28=0,'Set UP'!$E28=0),"",(CI$19*CI42)+(CJ$19*CJ42)+(CK$19*CK42)+(CL$19*CL42)+(CM$19*CM42)+(CN$19*CN42)+(CO$19*CO42)+(CP$19*CP42)+(CQ$19*CQ42)+(CR$19*CR42)+(CS$19*CS42)+(CT$19*CT42)+(CU$19*CU42)+(CV$19*CV42)+(CW$19*CW42)+(CX$19*CX42)+(CY$19*CY42)+(CZ$19*CZ42)+(DA$19*DA42)+(DB$19*DB42)+(DC$19*DC42)+(DD$19*DD42)+(DE$19*DE42)+(DF$19*DF42)+(DG$19*DG42))</f>
        <v/>
      </c>
      <c r="DJ42" s="65"/>
      <c r="DK42" s="65"/>
      <c r="DL42" s="65"/>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222"/>
      <c r="EJ42" s="150" t="str">
        <f>IF(OR('Set UP'!$C28=0,'Set UP'!$D28=0,'Set UP'!$E28=0),"",(DJ$19*DJ42)+(DK$19*DK42)+(DL$19*DL42)+(DM$19*DM42)+(DN$19*DN42)+(DO$19*DO42)+(DP$19*DP42)+(DQ$19*DQ42)+(DR$19*DR42)+(DS$19*DS42)+(DT$19*DT42)+(DU$19*DU42)+(DV$19*DV42)+(DW$19*DW42)+(DX$19*DX42)+(DY$19*DY42)+(DZ$19*DZ42)+(EA$19*EA42)+(EB$19*EB42)+(EC$19*EC42)+(ED$19*ED42)+(EE$19*EE42)+(EF$19*EF42)+(EG$19*EG42)+(EH$19*EH42))</f>
        <v/>
      </c>
      <c r="EK42" s="65"/>
      <c r="EL42" s="65"/>
      <c r="EM42" s="65"/>
      <c r="EN42" s="65"/>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222"/>
      <c r="FK42" s="150" t="str">
        <f>IF(OR('Set UP'!$C28=0,'Set UP'!$D28=0,'Set UP'!$E28=0),"",(EK$19*EK42)+(EL$19*EL42)+(EM$19*EM42)+(EN$19*EN42)+(EO$19*EO42)+(EP$19*EP42)+(EQ$19*EQ42)+(ER$19*ER42)+(ES$19*ES42)+(ET$19*ET42)+(EU$19*EU42)+(EV$19*EV42)+(EW$19*EW42)+(EX$19*EX42)+(EY$19*EY42)+(EZ$19*EZ42)+(FA$19*FA42)+(FB$19*FB42)+(FC$19*FC42)+(FD$19*FD42)+(FE$19*FE42)+(FF$19*FF42)+(FG$19*FG42)+(FH$19*FH42)+(FI$19*FI42))</f>
        <v/>
      </c>
      <c r="FL42" s="65"/>
      <c r="FM42" s="65"/>
      <c r="FN42" s="65"/>
      <c r="FO42" s="65"/>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222"/>
      <c r="GL42" s="150" t="str">
        <f>IF(OR('Set UP'!$C28=0,'Set UP'!$D28=0,'Set UP'!$E28=0),"",(FL$19*FL42)+(FM$19*FM42)+(FN$19*FN42)+(FO$19*FO42)+(FP$19*FP42)+(FQ$19*FQ42)+(FR$19*FR42)+(FS$19*FS42)+(FT$19*FT42)+(FU$19*FU42)+(FV$19*FV42)+(FW$19*FW42)+(FX$19*FX42)+(FY$19*FY42)+(FZ$19*FZ42)+(GA$19*GA42)+(GB$19*GB42)+(GC$19*GC42)+(GD$19*GD42)+(GE$19*GE42)+(GF$19*GF42)+(GG$19*GG42)+(GH$19*GH42)+(GI$19*GI42)+(GJ$19*GJ42))</f>
        <v/>
      </c>
      <c r="GM42" s="65"/>
      <c r="GN42" s="65"/>
      <c r="GO42" s="65"/>
      <c r="GP42" s="65"/>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222"/>
      <c r="HM42" s="150" t="str">
        <f>IF(OR('Set UP'!$C28=0,'Set UP'!$D28=0,'Set UP'!$E28=0),"",(GM$19*GM42)+(GN$19*GN42)+(GO$19*GO42)+(GP$19*GP42)+(GQ$19*GQ42)+(GR$19*GR42)+(GS$19*GS42)+(GT$19*GT42)+(GU$19*GU42)+(GV$19*GV42)+(GW$19*GW42)+(GX$19*GX42)+(GY$19*GY42)+(GZ$19*GZ42)+(HA$19*HA42)+(HB$19*HB42)+(HC$19*HC42)+(HD$19*HD42)+(HE$19*HE42)+(HF$19*HF42)+(HG$19*HG42)+(HH$19*HH42)+(HI$19*HI42)+(HJ$19*HJ42)+(HK$19*HK42))</f>
        <v/>
      </c>
      <c r="HN42" s="65"/>
      <c r="HO42" s="65"/>
      <c r="HP42" s="65"/>
      <c r="HQ42" s="65"/>
      <c r="HR42" s="149"/>
      <c r="HS42" s="149"/>
      <c r="HT42" s="149"/>
      <c r="HU42" s="149"/>
      <c r="HV42" s="149"/>
      <c r="HW42" s="149"/>
      <c r="HX42" s="149"/>
      <c r="HY42" s="149"/>
      <c r="HZ42" s="149"/>
      <c r="IA42" s="149"/>
      <c r="IB42" s="149"/>
      <c r="IC42" s="149"/>
      <c r="ID42" s="149"/>
      <c r="IE42" s="149"/>
      <c r="IF42" s="149"/>
      <c r="IG42" s="149"/>
      <c r="IH42" s="149"/>
      <c r="II42" s="149"/>
      <c r="IJ42" s="149"/>
      <c r="IK42" s="149"/>
      <c r="IL42" s="149"/>
      <c r="IM42" s="222"/>
      <c r="IN42" s="150" t="str">
        <f>IF(OR('Set UP'!$C28=0,'Set UP'!$D28=0,'Set UP'!$E28=0),"",(HN$19*HN42)+(HO$19*HO42)+(HP$19*HP42)+(HQ$19*HQ42)+(HR$19*HR42)+(HS$19*HS42)+(HT$19*HT42)+(HU$19*HU42)+(HV$19*HV42)+(HW$19*HW42)+(HX$19*HX42)+(HY$19*HY42)+(HZ$19*HZ42)+(IA$19*IA42)+(IB$19*IB42)+(IC$19*IC42)+(ID$19*ID42)+(IE$19*IE42)+(IF$19*IF42)+(IG$19*IG42)+(IH$19*IH42)+(II$19*II42)+(IJ$19*IJ42)+(IK$19*IK42)+(IL$19*IL42))</f>
        <v/>
      </c>
      <c r="IO42" s="65"/>
      <c r="IP42" s="65"/>
      <c r="IQ42" s="65"/>
      <c r="IR42" s="65"/>
      <c r="IS42" s="149"/>
      <c r="IT42" s="149"/>
      <c r="IU42" s="149"/>
      <c r="IV42" s="149"/>
      <c r="IW42" s="149"/>
      <c r="IX42" s="149"/>
      <c r="IY42" s="149"/>
      <c r="IZ42" s="149"/>
      <c r="JA42" s="149"/>
      <c r="JB42" s="149"/>
      <c r="JC42" s="149"/>
      <c r="JD42" s="149"/>
      <c r="JE42" s="149"/>
      <c r="JF42" s="149"/>
      <c r="JG42" s="149"/>
      <c r="JH42" s="149"/>
      <c r="JI42" s="149"/>
      <c r="JJ42" s="149"/>
      <c r="JK42" s="149"/>
      <c r="JL42" s="149"/>
      <c r="JM42" s="149"/>
      <c r="JN42" s="222"/>
      <c r="JO42" s="150" t="str">
        <f>IF(OR('Set UP'!$C28=0,'Set UP'!$D28=0,'Set UP'!$E28=0),"",(IO$19*IO42)+(IP$19*IP42)+(IQ$19*IQ42)+(IR$19*IR42)+(IS$19*IS42)+(IT$19*IT42)+(IU$19*IU42)+(IV$19*IV42)+(IW$19*IW42)+(IX$19*IX42)+(IY$19*IY42)+(IZ$19*IZ42)+(JA$19*JA42)+(JB$19*JB42)+(JC$19*JC42)+(JD$19*JD42)+(JE$19*JE42)+(JF$19*JF42)+(JG$19*JG42)+(JH$19*JH42)+(JI$19*JI42)+(JJ$19*JJ42)+(JK$19*JK42)+(JL$19*JL42)+(JM$19*JM42))</f>
        <v/>
      </c>
      <c r="JP42" s="151" t="str">
        <f>IF(OR('Set UP'!$C28=0,'Set UP'!$D28=0,'Set UP'!$E28=0),"",(AF42+BG42+CH42+DI42+EJ42+FK42+GL42+HM42+IN42+JO42))</f>
        <v/>
      </c>
      <c r="JQ42" s="152" t="str">
        <f>IF(OR('Set UP'!$C28=0,'Set UP'!$D28=0,'Set UP'!$E28=0),"",RANK(JP42,$JP$21:$JP$68,0))</f>
        <v/>
      </c>
      <c r="JR42" s="151" t="str">
        <f>IF(OR('Set UP'!K28&lt;&gt;1,'Set UP'!C28=0,'Set UP'!D28=0,'Set UP'!E28=0,'Set UP'!F28=0),"",$JP42)</f>
        <v/>
      </c>
      <c r="JS42" s="151" t="str">
        <f>IF(OR('Set UP'!K28&lt;&gt;1,'Set UP'!C28=0,'Set UP'!D28=0,'Set UP'!E28=0,'Set UP'!F28=0),"",RANK(JR42,$JR$21:$JR$68,0))</f>
        <v/>
      </c>
      <c r="JT42" s="153" t="str">
        <f>IF(OR('Set UP'!K28&lt;&gt;2,'Set UP'!C28=0,'Set UP'!D28=0,'Set UP'!E28=0,'Set UP'!F28=0),"",$JP42)</f>
        <v/>
      </c>
      <c r="JU42" s="151" t="str">
        <f>IF(OR('Set UP'!K28&lt;&gt;2,'Set UP'!C28=0,'Set UP'!D28=0,'Set UP'!E28=0,'Set UP'!F28=0),"",RANK(JT42,$JT$21:$JT$68,0))</f>
        <v/>
      </c>
      <c r="JV42" s="151" t="str">
        <f>IF(OR(LEFT('Set UP'!F28,1)&lt;&gt;"F",'Set UP'!C28=0,'Set UP'!D28=0,'Set UP'!E28=0),"",$JP42)</f>
        <v/>
      </c>
      <c r="JW42" s="151" t="str">
        <f>IF(OR(LEFT('Set UP'!F28,1)&lt;&gt;"F",'Set UP'!C28=0,'Set UP'!D28=0,'Set UP'!E28=0),"",RANK(JV42,$JV$21:$JV$68,0))</f>
        <v/>
      </c>
      <c r="JX42" s="151" t="str">
        <f>IF(OR('Set UP'!F28&lt;&gt;"NS",'Set UP'!C28=0,'Set UP'!D28=0,'Set UP'!E28=0),"",$JP42)</f>
        <v/>
      </c>
      <c r="JY42" s="154" t="str">
        <f>IF(OR('Set UP'!F28&lt;&gt;"NS",'Set UP'!C28=0,'Set UP'!D28=0,'Set UP'!E28=0),"",RANK(JX42,$JX$21:$JX$68,0))</f>
        <v/>
      </c>
      <c r="JZ42" s="154" t="str">
        <f>IF(OR('Set UP'!$C28=0,'Set UP'!$D28=0,'Set UP'!$E28=0,JP42=0),"",JP42/MAX(JP$21:JP$68)*1000)</f>
        <v/>
      </c>
      <c r="KC42" s="316">
        <f t="array" ref="KC42">MAX(IF(Clubs='Set UP'!D28,'Wet Incident'!JU$21:JU$68))</f>
        <v>0</v>
      </c>
      <c r="KD42" s="316" t="str">
        <f t="shared" si="5"/>
        <v/>
      </c>
    </row>
    <row r="43" spans="2:290" x14ac:dyDescent="0.2">
      <c r="B43" s="139">
        <v>23</v>
      </c>
      <c r="C43" s="148" t="str">
        <f>IF(OR('Set UP'!$C29=0,'Set UP'!$D29=0,'Set UP'!$E29=0,'Set UP'!F29=0),"  --",'Set UP'!C29)</f>
        <v xml:space="preserve">  --</v>
      </c>
      <c r="D43" s="148" t="str">
        <f>IF(OR('Set UP'!$C29=0,'Set UP'!$D29=0,'Set UP'!$E29=0,'Set UP'!F29=0),"  --",'Set UP'!D29&amp;" "&amp;'Set UP'!E29)</f>
        <v xml:space="preserve">  --</v>
      </c>
      <c r="E43" s="148" t="str">
        <f>IF(OR('Set UP'!$C29=0,'Set UP'!$D29=0,'Set UP'!$E29=0,'Set UP'!F29=0),"  --",'Set UP'!F29)</f>
        <v xml:space="preserve">  --</v>
      </c>
      <c r="F43" s="65"/>
      <c r="G43" s="65"/>
      <c r="H43" s="65"/>
      <c r="I43" s="65"/>
      <c r="J43" s="149"/>
      <c r="K43" s="149"/>
      <c r="L43" s="149"/>
      <c r="M43" s="149"/>
      <c r="N43" s="149"/>
      <c r="O43" s="149"/>
      <c r="P43" s="149"/>
      <c r="Q43" s="149"/>
      <c r="R43" s="149"/>
      <c r="S43" s="149"/>
      <c r="T43" s="149"/>
      <c r="U43" s="149"/>
      <c r="V43" s="149"/>
      <c r="W43" s="149"/>
      <c r="X43" s="149"/>
      <c r="Y43" s="149"/>
      <c r="Z43" s="149"/>
      <c r="AA43" s="149"/>
      <c r="AB43" s="149"/>
      <c r="AC43" s="149"/>
      <c r="AD43" s="149"/>
      <c r="AE43" s="222"/>
      <c r="AF43" s="150" t="str">
        <f>IF(OR('Set UP'!$C29=0,'Set UP'!$D29=0,'Set UP'!$E29=0),"",(F$19*F43)+(G$19*G43)+(H$19*H43)+(I$19*I43)+(J$19*J43)+(K$19*K43)+(L$19*L43)+(M$19*M43)+(N$19*N43)+(O$19*O43)+(P$19*P43)+(Q$19*Q43)+(R$19*R43)+(S$19*S43)+(T$19*T43)+(U$19*U43)+(V$19*V43)+(W$19*W43)+(X$19*X43)+(Y$19*Y43)+(Z$19*Z43)+(AA$19*AA43)+(AB$19*AB43)+(AC$19*AC43)+(AD$19*AD43))</f>
        <v/>
      </c>
      <c r="AG43" s="65"/>
      <c r="AH43" s="65"/>
      <c r="AI43" s="65"/>
      <c r="AJ43" s="65"/>
      <c r="AK43" s="65"/>
      <c r="AL43" s="65"/>
      <c r="AM43" s="149"/>
      <c r="AN43" s="149"/>
      <c r="AO43" s="149"/>
      <c r="AP43" s="149"/>
      <c r="AQ43" s="149"/>
      <c r="AR43" s="149"/>
      <c r="AS43" s="149"/>
      <c r="AT43" s="149"/>
      <c r="AU43" s="149"/>
      <c r="AV43" s="149"/>
      <c r="AW43" s="149"/>
      <c r="AX43" s="149"/>
      <c r="AY43" s="149"/>
      <c r="AZ43" s="149"/>
      <c r="BA43" s="149"/>
      <c r="BB43" s="149"/>
      <c r="BC43" s="149"/>
      <c r="BD43" s="149"/>
      <c r="BE43" s="149"/>
      <c r="BF43" s="222"/>
      <c r="BG43" s="150" t="str">
        <f>IF(OR('Set UP'!$C29=0,'Set UP'!$D29=0,'Set UP'!$E29=0),"",(AG$19*AG43)+(AH$19*AH43)+(AI$19*AI43)+(AJ$19*AJ43)+(AK$19*AK43)+(AL$19*AL43)+(AM$19*AM43)+(AN$19*AN43)+(AO$19*AO43)+(AP$19*AP43)+(AQ$19*AQ43)+(AR$19*AR43)+(AS$19*AS43)+(AT$19*AT43)+(AU$19*AU43)+(AV$19*AV43)+(AW$19*AW43)+(AX$19*AX43)+(AY$19*AY43)+(AZ$19*AZ43)+(BA$19*BA43)+(BB$19*BB43)+(BC$19*BC43)+(BD$19*BD43)+(BE$19*BE43))</f>
        <v/>
      </c>
      <c r="BH43" s="65"/>
      <c r="BI43" s="65"/>
      <c r="BJ43" s="65"/>
      <c r="BK43" s="65"/>
      <c r="BL43" s="65"/>
      <c r="BM43" s="65"/>
      <c r="BN43" s="149"/>
      <c r="BO43" s="149"/>
      <c r="BP43" s="149"/>
      <c r="BQ43" s="149"/>
      <c r="BR43" s="149"/>
      <c r="BS43" s="149"/>
      <c r="BT43" s="149"/>
      <c r="BU43" s="149"/>
      <c r="BV43" s="149"/>
      <c r="BW43" s="149"/>
      <c r="BX43" s="149"/>
      <c r="BY43" s="149"/>
      <c r="BZ43" s="149"/>
      <c r="CA43" s="149"/>
      <c r="CB43" s="149"/>
      <c r="CC43" s="149"/>
      <c r="CD43" s="149"/>
      <c r="CE43" s="149"/>
      <c r="CF43" s="149"/>
      <c r="CG43" s="222"/>
      <c r="CH43" s="150" t="str">
        <f>IF(OR('Set UP'!$C29=0,'Set UP'!$D29=0,'Set UP'!$E29=0),"",(BH$19*BH43)+(BI$19*BI43)+(BJ$19*BJ43)+(BK$19*BK43)+(BL$19*BL43)+(BM$19*BM43)+(BN$19*BN43)+(BO$19*BO43)+(BP$19*BP43)+(BQ$19*BQ43)+(BR$19*BR43)+(BS$19*BS43)+(BT$19*BT43)+(BU$19*BU43)+(BV$19*BV43)+(BW$19*BW43)+(BX$19*BX43)+(BY$19*BY43)+(BZ$19*BZ43)+(CA$19*CA43)+(CB$19*CB43)+(CC$19*CC43)+(CD$19*CD43)+(CE$19*CE43)+(CF$19*CF43))</f>
        <v/>
      </c>
      <c r="CI43" s="65"/>
      <c r="CJ43" s="65"/>
      <c r="CK43" s="65"/>
      <c r="CL43" s="65"/>
      <c r="CM43" s="65"/>
      <c r="CN43" s="149"/>
      <c r="CO43" s="149"/>
      <c r="CP43" s="149"/>
      <c r="CQ43" s="149"/>
      <c r="CR43" s="149"/>
      <c r="CS43" s="149"/>
      <c r="CT43" s="149"/>
      <c r="CU43" s="149"/>
      <c r="CV43" s="149"/>
      <c r="CW43" s="149"/>
      <c r="CX43" s="149"/>
      <c r="CY43" s="149"/>
      <c r="CZ43" s="149"/>
      <c r="DA43" s="149"/>
      <c r="DB43" s="149"/>
      <c r="DC43" s="149"/>
      <c r="DD43" s="149"/>
      <c r="DE43" s="149"/>
      <c r="DF43" s="149"/>
      <c r="DG43" s="149"/>
      <c r="DH43" s="222"/>
      <c r="DI43" s="150" t="str">
        <f>IF(OR('Set UP'!$C29=0,'Set UP'!$D29=0,'Set UP'!$E29=0),"",(CI$19*CI43)+(CJ$19*CJ43)+(CK$19*CK43)+(CL$19*CL43)+(CM$19*CM43)+(CN$19*CN43)+(CO$19*CO43)+(CP$19*CP43)+(CQ$19*CQ43)+(CR$19*CR43)+(CS$19*CS43)+(CT$19*CT43)+(CU$19*CU43)+(CV$19*CV43)+(CW$19*CW43)+(CX$19*CX43)+(CY$19*CY43)+(CZ$19*CZ43)+(DA$19*DA43)+(DB$19*DB43)+(DC$19*DC43)+(DD$19*DD43)+(DE$19*DE43)+(DF$19*DF43)+(DG$19*DG43))</f>
        <v/>
      </c>
      <c r="DJ43" s="65"/>
      <c r="DK43" s="65"/>
      <c r="DL43" s="65"/>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222"/>
      <c r="EJ43" s="150" t="str">
        <f>IF(OR('Set UP'!$C29=0,'Set UP'!$D29=0,'Set UP'!$E29=0),"",(DJ$19*DJ43)+(DK$19*DK43)+(DL$19*DL43)+(DM$19*DM43)+(DN$19*DN43)+(DO$19*DO43)+(DP$19*DP43)+(DQ$19*DQ43)+(DR$19*DR43)+(DS$19*DS43)+(DT$19*DT43)+(DU$19*DU43)+(DV$19*DV43)+(DW$19*DW43)+(DX$19*DX43)+(DY$19*DY43)+(DZ$19*DZ43)+(EA$19*EA43)+(EB$19*EB43)+(EC$19*EC43)+(ED$19*ED43)+(EE$19*EE43)+(EF$19*EF43)+(EG$19*EG43)+(EH$19*EH43))</f>
        <v/>
      </c>
      <c r="EK43" s="65"/>
      <c r="EL43" s="65"/>
      <c r="EM43" s="65"/>
      <c r="EN43" s="65"/>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222"/>
      <c r="FK43" s="150" t="str">
        <f>IF(OR('Set UP'!$C29=0,'Set UP'!$D29=0,'Set UP'!$E29=0),"",(EK$19*EK43)+(EL$19*EL43)+(EM$19*EM43)+(EN$19*EN43)+(EO$19*EO43)+(EP$19*EP43)+(EQ$19*EQ43)+(ER$19*ER43)+(ES$19*ES43)+(ET$19*ET43)+(EU$19*EU43)+(EV$19*EV43)+(EW$19*EW43)+(EX$19*EX43)+(EY$19*EY43)+(EZ$19*EZ43)+(FA$19*FA43)+(FB$19*FB43)+(FC$19*FC43)+(FD$19*FD43)+(FE$19*FE43)+(FF$19*FF43)+(FG$19*FG43)+(FH$19*FH43)+(FI$19*FI43))</f>
        <v/>
      </c>
      <c r="FL43" s="65"/>
      <c r="FM43" s="65"/>
      <c r="FN43" s="65"/>
      <c r="FO43" s="65"/>
      <c r="FP43" s="149"/>
      <c r="FQ43" s="149"/>
      <c r="FR43" s="149"/>
      <c r="FS43" s="149"/>
      <c r="FT43" s="149"/>
      <c r="FU43" s="149"/>
      <c r="FV43" s="149"/>
      <c r="FW43" s="149"/>
      <c r="FX43" s="149"/>
      <c r="FY43" s="149"/>
      <c r="FZ43" s="149"/>
      <c r="GA43" s="149"/>
      <c r="GB43" s="149"/>
      <c r="GC43" s="149"/>
      <c r="GD43" s="149"/>
      <c r="GE43" s="149"/>
      <c r="GF43" s="149"/>
      <c r="GG43" s="149"/>
      <c r="GH43" s="149"/>
      <c r="GI43" s="149"/>
      <c r="GJ43" s="149"/>
      <c r="GK43" s="222"/>
      <c r="GL43" s="150" t="str">
        <f>IF(OR('Set UP'!$C29=0,'Set UP'!$D29=0,'Set UP'!$E29=0),"",(FL$19*FL43)+(FM$19*FM43)+(FN$19*FN43)+(FO$19*FO43)+(FP$19*FP43)+(FQ$19*FQ43)+(FR$19*FR43)+(FS$19*FS43)+(FT$19*FT43)+(FU$19*FU43)+(FV$19*FV43)+(FW$19*FW43)+(FX$19*FX43)+(FY$19*FY43)+(FZ$19*FZ43)+(GA$19*GA43)+(GB$19*GB43)+(GC$19*GC43)+(GD$19*GD43)+(GE$19*GE43)+(GF$19*GF43)+(GG$19*GG43)+(GH$19*GH43)+(GI$19*GI43)+(GJ$19*GJ43))</f>
        <v/>
      </c>
      <c r="GM43" s="65"/>
      <c r="GN43" s="65"/>
      <c r="GO43" s="65"/>
      <c r="GP43" s="65"/>
      <c r="GQ43" s="149"/>
      <c r="GR43" s="149"/>
      <c r="GS43" s="149"/>
      <c r="GT43" s="149"/>
      <c r="GU43" s="149"/>
      <c r="GV43" s="149"/>
      <c r="GW43" s="149"/>
      <c r="GX43" s="149"/>
      <c r="GY43" s="149"/>
      <c r="GZ43" s="149"/>
      <c r="HA43" s="149"/>
      <c r="HB43" s="149"/>
      <c r="HC43" s="149"/>
      <c r="HD43" s="149"/>
      <c r="HE43" s="149"/>
      <c r="HF43" s="149"/>
      <c r="HG43" s="149"/>
      <c r="HH43" s="149"/>
      <c r="HI43" s="149"/>
      <c r="HJ43" s="149"/>
      <c r="HK43" s="149"/>
      <c r="HL43" s="222"/>
      <c r="HM43" s="150" t="str">
        <f>IF(OR('Set UP'!$C29=0,'Set UP'!$D29=0,'Set UP'!$E29=0),"",(GM$19*GM43)+(GN$19*GN43)+(GO$19*GO43)+(GP$19*GP43)+(GQ$19*GQ43)+(GR$19*GR43)+(GS$19*GS43)+(GT$19*GT43)+(GU$19*GU43)+(GV$19*GV43)+(GW$19*GW43)+(GX$19*GX43)+(GY$19*GY43)+(GZ$19*GZ43)+(HA$19*HA43)+(HB$19*HB43)+(HC$19*HC43)+(HD$19*HD43)+(HE$19*HE43)+(HF$19*HF43)+(HG$19*HG43)+(HH$19*HH43)+(HI$19*HI43)+(HJ$19*HJ43)+(HK$19*HK43))</f>
        <v/>
      </c>
      <c r="HN43" s="65"/>
      <c r="HO43" s="65"/>
      <c r="HP43" s="65"/>
      <c r="HQ43" s="65"/>
      <c r="HR43" s="149"/>
      <c r="HS43" s="149"/>
      <c r="HT43" s="149"/>
      <c r="HU43" s="149"/>
      <c r="HV43" s="149"/>
      <c r="HW43" s="149"/>
      <c r="HX43" s="149"/>
      <c r="HY43" s="149"/>
      <c r="HZ43" s="149"/>
      <c r="IA43" s="149"/>
      <c r="IB43" s="149"/>
      <c r="IC43" s="149"/>
      <c r="ID43" s="149"/>
      <c r="IE43" s="149"/>
      <c r="IF43" s="149"/>
      <c r="IG43" s="149"/>
      <c r="IH43" s="149"/>
      <c r="II43" s="149"/>
      <c r="IJ43" s="149"/>
      <c r="IK43" s="149"/>
      <c r="IL43" s="149"/>
      <c r="IM43" s="222"/>
      <c r="IN43" s="150" t="str">
        <f>IF(OR('Set UP'!$C29=0,'Set UP'!$D29=0,'Set UP'!$E29=0),"",(HN$19*HN43)+(HO$19*HO43)+(HP$19*HP43)+(HQ$19*HQ43)+(HR$19*HR43)+(HS$19*HS43)+(HT$19*HT43)+(HU$19*HU43)+(HV$19*HV43)+(HW$19*HW43)+(HX$19*HX43)+(HY$19*HY43)+(HZ$19*HZ43)+(IA$19*IA43)+(IB$19*IB43)+(IC$19*IC43)+(ID$19*ID43)+(IE$19*IE43)+(IF$19*IF43)+(IG$19*IG43)+(IH$19*IH43)+(II$19*II43)+(IJ$19*IJ43)+(IK$19*IK43)+(IL$19*IL43))</f>
        <v/>
      </c>
      <c r="IO43" s="65"/>
      <c r="IP43" s="65"/>
      <c r="IQ43" s="65"/>
      <c r="IR43" s="65"/>
      <c r="IS43" s="149"/>
      <c r="IT43" s="149"/>
      <c r="IU43" s="149"/>
      <c r="IV43" s="149"/>
      <c r="IW43" s="149"/>
      <c r="IX43" s="149"/>
      <c r="IY43" s="149"/>
      <c r="IZ43" s="149"/>
      <c r="JA43" s="149"/>
      <c r="JB43" s="149"/>
      <c r="JC43" s="149"/>
      <c r="JD43" s="149"/>
      <c r="JE43" s="149"/>
      <c r="JF43" s="149"/>
      <c r="JG43" s="149"/>
      <c r="JH43" s="149"/>
      <c r="JI43" s="149"/>
      <c r="JJ43" s="149"/>
      <c r="JK43" s="149"/>
      <c r="JL43" s="149"/>
      <c r="JM43" s="149"/>
      <c r="JN43" s="222"/>
      <c r="JO43" s="150" t="str">
        <f>IF(OR('Set UP'!$C29=0,'Set UP'!$D29=0,'Set UP'!$E29=0),"",(IO$19*IO43)+(IP$19*IP43)+(IQ$19*IQ43)+(IR$19*IR43)+(IS$19*IS43)+(IT$19*IT43)+(IU$19*IU43)+(IV$19*IV43)+(IW$19*IW43)+(IX$19*IX43)+(IY$19*IY43)+(IZ$19*IZ43)+(JA$19*JA43)+(JB$19*JB43)+(JC$19*JC43)+(JD$19*JD43)+(JE$19*JE43)+(JF$19*JF43)+(JG$19*JG43)+(JH$19*JH43)+(JI$19*JI43)+(JJ$19*JJ43)+(JK$19*JK43)+(JL$19*JL43)+(JM$19*JM43))</f>
        <v/>
      </c>
      <c r="JP43" s="151" t="str">
        <f>IF(OR('Set UP'!$C29=0,'Set UP'!$D29=0,'Set UP'!$E29=0),"",(AF43+BG43+CH43+DI43+EJ43+FK43+GL43+HM43+IN43+JO43))</f>
        <v/>
      </c>
      <c r="JQ43" s="152" t="str">
        <f>IF(OR('Set UP'!$C29=0,'Set UP'!$D29=0,'Set UP'!$E29=0),"",RANK(JP43,$JP$21:$JP$68,0))</f>
        <v/>
      </c>
      <c r="JR43" s="151" t="str">
        <f>IF(OR('Set UP'!K29&lt;&gt;1,'Set UP'!C29=0,'Set UP'!D29=0,'Set UP'!E29=0,'Set UP'!F29=0),"",$JP43)</f>
        <v/>
      </c>
      <c r="JS43" s="151" t="str">
        <f>IF(OR('Set UP'!K29&lt;&gt;1,'Set UP'!C29=0,'Set UP'!D29=0,'Set UP'!E29=0,'Set UP'!F29=0),"",RANK(JR43,$JR$21:$JR$68,0))</f>
        <v/>
      </c>
      <c r="JT43" s="153" t="str">
        <f>IF(OR('Set UP'!K29&lt;&gt;2,'Set UP'!C29=0,'Set UP'!D29=0,'Set UP'!E29=0,'Set UP'!F29=0),"",$JP43)</f>
        <v/>
      </c>
      <c r="JU43" s="151" t="str">
        <f>IF(OR('Set UP'!K29&lt;&gt;2,'Set UP'!C29=0,'Set UP'!D29=0,'Set UP'!E29=0,'Set UP'!F29=0),"",RANK(JT43,$JT$21:$JT$68,0))</f>
        <v/>
      </c>
      <c r="JV43" s="151" t="str">
        <f>IF(OR(LEFT('Set UP'!F29,1)&lt;&gt;"F",'Set UP'!C29=0,'Set UP'!D29=0,'Set UP'!E29=0),"",$JP43)</f>
        <v/>
      </c>
      <c r="JW43" s="151" t="str">
        <f>IF(OR(LEFT('Set UP'!F29,1)&lt;&gt;"F",'Set UP'!C29=0,'Set UP'!D29=0,'Set UP'!E29=0),"",RANK(JV43,$JV$21:$JV$68,0))</f>
        <v/>
      </c>
      <c r="JX43" s="151" t="str">
        <f>IF(OR('Set UP'!F29&lt;&gt;"NS",'Set UP'!C29=0,'Set UP'!D29=0,'Set UP'!E29=0),"",$JP43)</f>
        <v/>
      </c>
      <c r="JY43" s="154" t="str">
        <f>IF(OR('Set UP'!F29&lt;&gt;"NS",'Set UP'!C29=0,'Set UP'!D29=0,'Set UP'!E29=0),"",RANK(JX43,$JX$21:$JX$68,0))</f>
        <v/>
      </c>
      <c r="JZ43" s="154" t="str">
        <f>IF(OR('Set UP'!$C29=0,'Set UP'!$D29=0,'Set UP'!$E29=0,JP43=0),"",JP43/MAX(JP$21:JP$68)*1000)</f>
        <v/>
      </c>
      <c r="KC43" s="316">
        <f t="array" ref="KC43">MAX(IF(Clubs='Set UP'!D29,'Wet Incident'!JU$21:JU$68))</f>
        <v>0</v>
      </c>
      <c r="KD43" s="316" t="str">
        <f t="shared" si="5"/>
        <v/>
      </c>
    </row>
    <row r="44" spans="2:290" x14ac:dyDescent="0.2">
      <c r="B44" s="139">
        <v>24</v>
      </c>
      <c r="C44" s="148" t="str">
        <f>IF(OR('Set UP'!$C30=0,'Set UP'!$D30=0,'Set UP'!$E30=0,'Set UP'!F30=0),"  --",'Set UP'!C30)</f>
        <v xml:space="preserve">  --</v>
      </c>
      <c r="D44" s="148" t="str">
        <f>IF(OR('Set UP'!$C30=0,'Set UP'!$D30=0,'Set UP'!$E30=0,'Set UP'!F30=0),"  --",'Set UP'!D30&amp;" "&amp;'Set UP'!E30)</f>
        <v xml:space="preserve">  --</v>
      </c>
      <c r="E44" s="148" t="str">
        <f>IF(OR('Set UP'!$C30=0,'Set UP'!$D30=0,'Set UP'!$E30=0,'Set UP'!F30=0),"  --",'Set UP'!F30)</f>
        <v xml:space="preserve">  --</v>
      </c>
      <c r="F44" s="65"/>
      <c r="G44" s="65"/>
      <c r="H44" s="65"/>
      <c r="I44" s="65"/>
      <c r="J44" s="149"/>
      <c r="K44" s="149"/>
      <c r="L44" s="149"/>
      <c r="M44" s="149"/>
      <c r="N44" s="149"/>
      <c r="O44" s="149"/>
      <c r="P44" s="149"/>
      <c r="Q44" s="149"/>
      <c r="R44" s="149"/>
      <c r="S44" s="149"/>
      <c r="T44" s="149"/>
      <c r="U44" s="149"/>
      <c r="V44" s="149"/>
      <c r="W44" s="149"/>
      <c r="X44" s="149"/>
      <c r="Y44" s="149"/>
      <c r="Z44" s="149"/>
      <c r="AA44" s="149"/>
      <c r="AB44" s="149"/>
      <c r="AC44" s="149"/>
      <c r="AD44" s="149"/>
      <c r="AE44" s="222"/>
      <c r="AF44" s="150" t="str">
        <f>IF(OR('Set UP'!$C30=0,'Set UP'!$D30=0,'Set UP'!$E30=0),"",(F$19*F44)+(G$19*G44)+(H$19*H44)+(I$19*I44)+(J$19*J44)+(K$19*K44)+(L$19*L44)+(M$19*M44)+(N$19*N44)+(O$19*O44)+(P$19*P44)+(Q$19*Q44)+(R$19*R44)+(S$19*S44)+(T$19*T44)+(U$19*U44)+(V$19*V44)+(W$19*W44)+(X$19*X44)+(Y$19*Y44)+(Z$19*Z44)+(AA$19*AA44)+(AB$19*AB44)+(AC$19*AC44)+(AD$19*AD44))</f>
        <v/>
      </c>
      <c r="AG44" s="65"/>
      <c r="AH44" s="65"/>
      <c r="AI44" s="65"/>
      <c r="AJ44" s="65"/>
      <c r="AK44" s="65"/>
      <c r="AL44" s="65"/>
      <c r="AM44" s="149"/>
      <c r="AN44" s="149"/>
      <c r="AO44" s="149"/>
      <c r="AP44" s="149"/>
      <c r="AQ44" s="149"/>
      <c r="AR44" s="149"/>
      <c r="AS44" s="149"/>
      <c r="AT44" s="149"/>
      <c r="AU44" s="149"/>
      <c r="AV44" s="149"/>
      <c r="AW44" s="149"/>
      <c r="AX44" s="149"/>
      <c r="AY44" s="149"/>
      <c r="AZ44" s="149"/>
      <c r="BA44" s="149"/>
      <c r="BB44" s="149"/>
      <c r="BC44" s="149"/>
      <c r="BD44" s="149"/>
      <c r="BE44" s="149"/>
      <c r="BF44" s="222"/>
      <c r="BG44" s="150" t="str">
        <f>IF(OR('Set UP'!$C30=0,'Set UP'!$D30=0,'Set UP'!$E30=0),"",(AG$19*AG44)+(AH$19*AH44)+(AI$19*AI44)+(AJ$19*AJ44)+(AK$19*AK44)+(AL$19*AL44)+(AM$19*AM44)+(AN$19*AN44)+(AO$19*AO44)+(AP$19*AP44)+(AQ$19*AQ44)+(AR$19*AR44)+(AS$19*AS44)+(AT$19*AT44)+(AU$19*AU44)+(AV$19*AV44)+(AW$19*AW44)+(AX$19*AX44)+(AY$19*AY44)+(AZ$19*AZ44)+(BA$19*BA44)+(BB$19*BB44)+(BC$19*BC44)+(BD$19*BD44)+(BE$19*BE44))</f>
        <v/>
      </c>
      <c r="BH44" s="65"/>
      <c r="BI44" s="65"/>
      <c r="BJ44" s="65"/>
      <c r="BK44" s="65"/>
      <c r="BL44" s="65"/>
      <c r="BM44" s="65"/>
      <c r="BN44" s="149"/>
      <c r="BO44" s="149"/>
      <c r="BP44" s="149"/>
      <c r="BQ44" s="149"/>
      <c r="BR44" s="149"/>
      <c r="BS44" s="149"/>
      <c r="BT44" s="149"/>
      <c r="BU44" s="149"/>
      <c r="BV44" s="149"/>
      <c r="BW44" s="149"/>
      <c r="BX44" s="149"/>
      <c r="BY44" s="149"/>
      <c r="BZ44" s="149"/>
      <c r="CA44" s="149"/>
      <c r="CB44" s="149"/>
      <c r="CC44" s="149"/>
      <c r="CD44" s="149"/>
      <c r="CE44" s="149"/>
      <c r="CF44" s="149"/>
      <c r="CG44" s="222"/>
      <c r="CH44" s="150" t="str">
        <f>IF(OR('Set UP'!$C30=0,'Set UP'!$D30=0,'Set UP'!$E30=0),"",(BH$19*BH44)+(BI$19*BI44)+(BJ$19*BJ44)+(BK$19*BK44)+(BL$19*BL44)+(BM$19*BM44)+(BN$19*BN44)+(BO$19*BO44)+(BP$19*BP44)+(BQ$19*BQ44)+(BR$19*BR44)+(BS$19*BS44)+(BT$19*BT44)+(BU$19*BU44)+(BV$19*BV44)+(BW$19*BW44)+(BX$19*BX44)+(BY$19*BY44)+(BZ$19*BZ44)+(CA$19*CA44)+(CB$19*CB44)+(CC$19*CC44)+(CD$19*CD44)+(CE$19*CE44)+(CF$19*CF44))</f>
        <v/>
      </c>
      <c r="CI44" s="65"/>
      <c r="CJ44" s="65"/>
      <c r="CK44" s="65"/>
      <c r="CL44" s="65"/>
      <c r="CM44" s="65"/>
      <c r="CN44" s="149"/>
      <c r="CO44" s="149"/>
      <c r="CP44" s="149"/>
      <c r="CQ44" s="149"/>
      <c r="CR44" s="149"/>
      <c r="CS44" s="149"/>
      <c r="CT44" s="149"/>
      <c r="CU44" s="149"/>
      <c r="CV44" s="149"/>
      <c r="CW44" s="149"/>
      <c r="CX44" s="149"/>
      <c r="CY44" s="149"/>
      <c r="CZ44" s="149"/>
      <c r="DA44" s="149"/>
      <c r="DB44" s="149"/>
      <c r="DC44" s="149"/>
      <c r="DD44" s="149"/>
      <c r="DE44" s="149"/>
      <c r="DF44" s="149"/>
      <c r="DG44" s="149"/>
      <c r="DH44" s="222"/>
      <c r="DI44" s="150" t="str">
        <f>IF(OR('Set UP'!$C30=0,'Set UP'!$D30=0,'Set UP'!$E30=0),"",(CI$19*CI44)+(CJ$19*CJ44)+(CK$19*CK44)+(CL$19*CL44)+(CM$19*CM44)+(CN$19*CN44)+(CO$19*CO44)+(CP$19*CP44)+(CQ$19*CQ44)+(CR$19*CR44)+(CS$19*CS44)+(CT$19*CT44)+(CU$19*CU44)+(CV$19*CV44)+(CW$19*CW44)+(CX$19*CX44)+(CY$19*CY44)+(CZ$19*CZ44)+(DA$19*DA44)+(DB$19*DB44)+(DC$19*DC44)+(DD$19*DD44)+(DE$19*DE44)+(DF$19*DF44)+(DG$19*DG44))</f>
        <v/>
      </c>
      <c r="DJ44" s="65"/>
      <c r="DK44" s="65"/>
      <c r="DL44" s="65"/>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222"/>
      <c r="EJ44" s="150" t="str">
        <f>IF(OR('Set UP'!$C30=0,'Set UP'!$D30=0,'Set UP'!$E30=0),"",(DJ$19*DJ44)+(DK$19*DK44)+(DL$19*DL44)+(DM$19*DM44)+(DN$19*DN44)+(DO$19*DO44)+(DP$19*DP44)+(DQ$19*DQ44)+(DR$19*DR44)+(DS$19*DS44)+(DT$19*DT44)+(DU$19*DU44)+(DV$19*DV44)+(DW$19*DW44)+(DX$19*DX44)+(DY$19*DY44)+(DZ$19*DZ44)+(EA$19*EA44)+(EB$19*EB44)+(EC$19*EC44)+(ED$19*ED44)+(EE$19*EE44)+(EF$19*EF44)+(EG$19*EG44)+(EH$19*EH44))</f>
        <v/>
      </c>
      <c r="EK44" s="65"/>
      <c r="EL44" s="65"/>
      <c r="EM44" s="65"/>
      <c r="EN44" s="65"/>
      <c r="EO44" s="149"/>
      <c r="EP44" s="149"/>
      <c r="EQ44" s="149"/>
      <c r="ER44" s="149"/>
      <c r="ES44" s="149"/>
      <c r="ET44" s="149"/>
      <c r="EU44" s="149"/>
      <c r="EV44" s="149"/>
      <c r="EW44" s="149"/>
      <c r="EX44" s="149"/>
      <c r="EY44" s="149"/>
      <c r="EZ44" s="149"/>
      <c r="FA44" s="149"/>
      <c r="FB44" s="149"/>
      <c r="FC44" s="149"/>
      <c r="FD44" s="149"/>
      <c r="FE44" s="149"/>
      <c r="FF44" s="149"/>
      <c r="FG44" s="149"/>
      <c r="FH44" s="149"/>
      <c r="FI44" s="149"/>
      <c r="FJ44" s="222"/>
      <c r="FK44" s="150" t="str">
        <f>IF(OR('Set UP'!$C30=0,'Set UP'!$D30=0,'Set UP'!$E30=0),"",(EK$19*EK44)+(EL$19*EL44)+(EM$19*EM44)+(EN$19*EN44)+(EO$19*EO44)+(EP$19*EP44)+(EQ$19*EQ44)+(ER$19*ER44)+(ES$19*ES44)+(ET$19*ET44)+(EU$19*EU44)+(EV$19*EV44)+(EW$19*EW44)+(EX$19*EX44)+(EY$19*EY44)+(EZ$19*EZ44)+(FA$19*FA44)+(FB$19*FB44)+(FC$19*FC44)+(FD$19*FD44)+(FE$19*FE44)+(FF$19*FF44)+(FG$19*FG44)+(FH$19*FH44)+(FI$19*FI44))</f>
        <v/>
      </c>
      <c r="FL44" s="65"/>
      <c r="FM44" s="65"/>
      <c r="FN44" s="65"/>
      <c r="FO44" s="65"/>
      <c r="FP44" s="149"/>
      <c r="FQ44" s="149"/>
      <c r="FR44" s="149"/>
      <c r="FS44" s="149"/>
      <c r="FT44" s="149"/>
      <c r="FU44" s="149"/>
      <c r="FV44" s="149"/>
      <c r="FW44" s="149"/>
      <c r="FX44" s="149"/>
      <c r="FY44" s="149"/>
      <c r="FZ44" s="149"/>
      <c r="GA44" s="149"/>
      <c r="GB44" s="149"/>
      <c r="GC44" s="149"/>
      <c r="GD44" s="149"/>
      <c r="GE44" s="149"/>
      <c r="GF44" s="149"/>
      <c r="GG44" s="149"/>
      <c r="GH44" s="149"/>
      <c r="GI44" s="149"/>
      <c r="GJ44" s="149"/>
      <c r="GK44" s="222"/>
      <c r="GL44" s="150" t="str">
        <f>IF(OR('Set UP'!$C30=0,'Set UP'!$D30=0,'Set UP'!$E30=0),"",(FL$19*FL44)+(FM$19*FM44)+(FN$19*FN44)+(FO$19*FO44)+(FP$19*FP44)+(FQ$19*FQ44)+(FR$19*FR44)+(FS$19*FS44)+(FT$19*FT44)+(FU$19*FU44)+(FV$19*FV44)+(FW$19*FW44)+(FX$19*FX44)+(FY$19*FY44)+(FZ$19*FZ44)+(GA$19*GA44)+(GB$19*GB44)+(GC$19*GC44)+(GD$19*GD44)+(GE$19*GE44)+(GF$19*GF44)+(GG$19*GG44)+(GH$19*GH44)+(GI$19*GI44)+(GJ$19*GJ44))</f>
        <v/>
      </c>
      <c r="GM44" s="65"/>
      <c r="GN44" s="65"/>
      <c r="GO44" s="65"/>
      <c r="GP44" s="65"/>
      <c r="GQ44" s="149"/>
      <c r="GR44" s="149"/>
      <c r="GS44" s="149"/>
      <c r="GT44" s="149"/>
      <c r="GU44" s="149"/>
      <c r="GV44" s="149"/>
      <c r="GW44" s="149"/>
      <c r="GX44" s="149"/>
      <c r="GY44" s="149"/>
      <c r="GZ44" s="149"/>
      <c r="HA44" s="149"/>
      <c r="HB44" s="149"/>
      <c r="HC44" s="149"/>
      <c r="HD44" s="149"/>
      <c r="HE44" s="149"/>
      <c r="HF44" s="149"/>
      <c r="HG44" s="149"/>
      <c r="HH44" s="149"/>
      <c r="HI44" s="149"/>
      <c r="HJ44" s="149"/>
      <c r="HK44" s="149"/>
      <c r="HL44" s="222"/>
      <c r="HM44" s="150" t="str">
        <f>IF(OR('Set UP'!$C30=0,'Set UP'!$D30=0,'Set UP'!$E30=0),"",(GM$19*GM44)+(GN$19*GN44)+(GO$19*GO44)+(GP$19*GP44)+(GQ$19*GQ44)+(GR$19*GR44)+(GS$19*GS44)+(GT$19*GT44)+(GU$19*GU44)+(GV$19*GV44)+(GW$19*GW44)+(GX$19*GX44)+(GY$19*GY44)+(GZ$19*GZ44)+(HA$19*HA44)+(HB$19*HB44)+(HC$19*HC44)+(HD$19*HD44)+(HE$19*HE44)+(HF$19*HF44)+(HG$19*HG44)+(HH$19*HH44)+(HI$19*HI44)+(HJ$19*HJ44)+(HK$19*HK44))</f>
        <v/>
      </c>
      <c r="HN44" s="65"/>
      <c r="HO44" s="65"/>
      <c r="HP44" s="65"/>
      <c r="HQ44" s="65"/>
      <c r="HR44" s="149"/>
      <c r="HS44" s="149"/>
      <c r="HT44" s="149"/>
      <c r="HU44" s="149"/>
      <c r="HV44" s="149"/>
      <c r="HW44" s="149"/>
      <c r="HX44" s="149"/>
      <c r="HY44" s="149"/>
      <c r="HZ44" s="149"/>
      <c r="IA44" s="149"/>
      <c r="IB44" s="149"/>
      <c r="IC44" s="149"/>
      <c r="ID44" s="149"/>
      <c r="IE44" s="149"/>
      <c r="IF44" s="149"/>
      <c r="IG44" s="149"/>
      <c r="IH44" s="149"/>
      <c r="II44" s="149"/>
      <c r="IJ44" s="149"/>
      <c r="IK44" s="149"/>
      <c r="IL44" s="149"/>
      <c r="IM44" s="222"/>
      <c r="IN44" s="150" t="str">
        <f>IF(OR('Set UP'!$C30=0,'Set UP'!$D30=0,'Set UP'!$E30=0),"",(HN$19*HN44)+(HO$19*HO44)+(HP$19*HP44)+(HQ$19*HQ44)+(HR$19*HR44)+(HS$19*HS44)+(HT$19*HT44)+(HU$19*HU44)+(HV$19*HV44)+(HW$19*HW44)+(HX$19*HX44)+(HY$19*HY44)+(HZ$19*HZ44)+(IA$19*IA44)+(IB$19*IB44)+(IC$19*IC44)+(ID$19*ID44)+(IE$19*IE44)+(IF$19*IF44)+(IG$19*IG44)+(IH$19*IH44)+(II$19*II44)+(IJ$19*IJ44)+(IK$19*IK44)+(IL$19*IL44))</f>
        <v/>
      </c>
      <c r="IO44" s="65"/>
      <c r="IP44" s="65"/>
      <c r="IQ44" s="65"/>
      <c r="IR44" s="65"/>
      <c r="IS44" s="149"/>
      <c r="IT44" s="149"/>
      <c r="IU44" s="149"/>
      <c r="IV44" s="149"/>
      <c r="IW44" s="149"/>
      <c r="IX44" s="149"/>
      <c r="IY44" s="149"/>
      <c r="IZ44" s="149"/>
      <c r="JA44" s="149"/>
      <c r="JB44" s="149"/>
      <c r="JC44" s="149"/>
      <c r="JD44" s="149"/>
      <c r="JE44" s="149"/>
      <c r="JF44" s="149"/>
      <c r="JG44" s="149"/>
      <c r="JH44" s="149"/>
      <c r="JI44" s="149"/>
      <c r="JJ44" s="149"/>
      <c r="JK44" s="149"/>
      <c r="JL44" s="149"/>
      <c r="JM44" s="149"/>
      <c r="JN44" s="222"/>
      <c r="JO44" s="150" t="str">
        <f>IF(OR('Set UP'!$C30=0,'Set UP'!$D30=0,'Set UP'!$E30=0),"",(IO$19*IO44)+(IP$19*IP44)+(IQ$19*IQ44)+(IR$19*IR44)+(IS$19*IS44)+(IT$19*IT44)+(IU$19*IU44)+(IV$19*IV44)+(IW$19*IW44)+(IX$19*IX44)+(IY$19*IY44)+(IZ$19*IZ44)+(JA$19*JA44)+(JB$19*JB44)+(JC$19*JC44)+(JD$19*JD44)+(JE$19*JE44)+(JF$19*JF44)+(JG$19*JG44)+(JH$19*JH44)+(JI$19*JI44)+(JJ$19*JJ44)+(JK$19*JK44)+(JL$19*JL44)+(JM$19*JM44))</f>
        <v/>
      </c>
      <c r="JP44" s="151" t="str">
        <f>IF(OR('Set UP'!$C30=0,'Set UP'!$D30=0,'Set UP'!$E30=0),"",(AF44+BG44+CH44+DI44+EJ44+FK44+GL44+HM44+IN44+JO44))</f>
        <v/>
      </c>
      <c r="JQ44" s="152" t="str">
        <f>IF(OR('Set UP'!$C30=0,'Set UP'!$D30=0,'Set UP'!$E30=0),"",RANK(JP44,$JP$21:$JP$68,0))</f>
        <v/>
      </c>
      <c r="JR44" s="151" t="str">
        <f>IF(OR('Set UP'!K30&lt;&gt;1,'Set UP'!C30=0,'Set UP'!D30=0,'Set UP'!E30=0,'Set UP'!F30=0),"",$JP44)</f>
        <v/>
      </c>
      <c r="JS44" s="151" t="str">
        <f>IF(OR('Set UP'!K30&lt;&gt;1,'Set UP'!C30=0,'Set UP'!D30=0,'Set UP'!E30=0,'Set UP'!F30=0),"",RANK(JR44,$JR$21:$JR$68,0))</f>
        <v/>
      </c>
      <c r="JT44" s="153" t="str">
        <f>IF(OR('Set UP'!K30&lt;&gt;2,'Set UP'!C30=0,'Set UP'!D30=0,'Set UP'!E30=0,'Set UP'!F30=0),"",$JP44)</f>
        <v/>
      </c>
      <c r="JU44" s="151" t="str">
        <f>IF(OR('Set UP'!K30&lt;&gt;2,'Set UP'!C30=0,'Set UP'!D30=0,'Set UP'!E30=0,'Set UP'!F30=0),"",RANK(JT44,$JT$21:$JT$68,0))</f>
        <v/>
      </c>
      <c r="JV44" s="151" t="str">
        <f>IF(OR(LEFT('Set UP'!F30,1)&lt;&gt;"F",'Set UP'!C30=0,'Set UP'!D30=0,'Set UP'!E30=0),"",$JP44)</f>
        <v/>
      </c>
      <c r="JW44" s="151" t="str">
        <f>IF(OR(LEFT('Set UP'!F30,1)&lt;&gt;"F",'Set UP'!C30=0,'Set UP'!D30=0,'Set UP'!E30=0),"",RANK(JV44,$JV$21:$JV$68,0))</f>
        <v/>
      </c>
      <c r="JX44" s="151" t="str">
        <f>IF(OR('Set UP'!F30&lt;&gt;"NS",'Set UP'!C30=0,'Set UP'!D30=0,'Set UP'!E30=0),"",$JP44)</f>
        <v/>
      </c>
      <c r="JY44" s="154" t="str">
        <f>IF(OR('Set UP'!F30&lt;&gt;"NS",'Set UP'!C30=0,'Set UP'!D30=0,'Set UP'!E30=0),"",RANK(JX44,$JX$21:$JX$68,0))</f>
        <v/>
      </c>
      <c r="JZ44" s="154" t="str">
        <f>IF(OR('Set UP'!$C30=0,'Set UP'!$D30=0,'Set UP'!$E30=0,JP44=0),"",JP44/MAX(JP$21:JP$68)*1000)</f>
        <v/>
      </c>
      <c r="KC44" s="316">
        <f t="array" ref="KC44">MAX(IF(Clubs='Set UP'!D30,'Wet Incident'!JU$21:JU$68))</f>
        <v>0</v>
      </c>
      <c r="KD44" s="316" t="str">
        <f t="shared" si="5"/>
        <v/>
      </c>
    </row>
    <row r="45" spans="2:290" x14ac:dyDescent="0.2">
      <c r="B45" s="139">
        <v>25</v>
      </c>
      <c r="C45" s="148" t="str">
        <f>IF(OR('Set UP'!$C31=0,'Set UP'!$D31=0,'Set UP'!$E31=0,'Set UP'!F31=0),"  --",'Set UP'!C31)</f>
        <v xml:space="preserve">  --</v>
      </c>
      <c r="D45" s="148" t="str">
        <f>IF(OR('Set UP'!$C31=0,'Set UP'!$D31=0,'Set UP'!$E31=0,'Set UP'!F31=0),"  --",'Set UP'!D31&amp;" "&amp;'Set UP'!E31)</f>
        <v xml:space="preserve">  --</v>
      </c>
      <c r="E45" s="148" t="str">
        <f>IF(OR('Set UP'!$C31=0,'Set UP'!$D31=0,'Set UP'!$E31=0,'Set UP'!F31=0),"  --",'Set UP'!F31)</f>
        <v xml:space="preserve">  --</v>
      </c>
      <c r="F45" s="65"/>
      <c r="G45" s="65"/>
      <c r="H45" s="65"/>
      <c r="I45" s="65"/>
      <c r="J45" s="149"/>
      <c r="K45" s="149"/>
      <c r="L45" s="149"/>
      <c r="M45" s="149"/>
      <c r="N45" s="149"/>
      <c r="O45" s="149"/>
      <c r="P45" s="149"/>
      <c r="Q45" s="149"/>
      <c r="R45" s="149"/>
      <c r="S45" s="149"/>
      <c r="T45" s="149"/>
      <c r="U45" s="149"/>
      <c r="V45" s="149"/>
      <c r="W45" s="149"/>
      <c r="X45" s="149"/>
      <c r="Y45" s="149"/>
      <c r="Z45" s="149"/>
      <c r="AA45" s="149"/>
      <c r="AB45" s="149"/>
      <c r="AC45" s="149"/>
      <c r="AD45" s="149"/>
      <c r="AE45" s="222"/>
      <c r="AF45" s="150" t="str">
        <f>IF(OR('Set UP'!$C31=0,'Set UP'!$D31=0,'Set UP'!$E31=0),"",(F$19*F45)+(G$19*G45)+(H$19*H45)+(I$19*I45)+(J$19*J45)+(K$19*K45)+(L$19*L45)+(M$19*M45)+(N$19*N45)+(O$19*O45)+(P$19*P45)+(Q$19*Q45)+(R$19*R45)+(S$19*S45)+(T$19*T45)+(U$19*U45)+(V$19*V45)+(W$19*W45)+(X$19*X45)+(Y$19*Y45)+(Z$19*Z45)+(AA$19*AA45)+(AB$19*AB45)+(AC$19*AC45)+(AD$19*AD45))</f>
        <v/>
      </c>
      <c r="AG45" s="65"/>
      <c r="AH45" s="65"/>
      <c r="AI45" s="65"/>
      <c r="AJ45" s="65"/>
      <c r="AK45" s="65"/>
      <c r="AL45" s="65"/>
      <c r="AM45" s="149"/>
      <c r="AN45" s="149"/>
      <c r="AO45" s="149"/>
      <c r="AP45" s="149"/>
      <c r="AQ45" s="149"/>
      <c r="AR45" s="149"/>
      <c r="AS45" s="149"/>
      <c r="AT45" s="149"/>
      <c r="AU45" s="149"/>
      <c r="AV45" s="149"/>
      <c r="AW45" s="149"/>
      <c r="AX45" s="149"/>
      <c r="AY45" s="149"/>
      <c r="AZ45" s="149"/>
      <c r="BA45" s="149"/>
      <c r="BB45" s="149"/>
      <c r="BC45" s="149"/>
      <c r="BD45" s="149"/>
      <c r="BE45" s="149"/>
      <c r="BF45" s="222"/>
      <c r="BG45" s="150" t="str">
        <f>IF(OR('Set UP'!$C31=0,'Set UP'!$D31=0,'Set UP'!$E31=0),"",(AG$19*AG45)+(AH$19*AH45)+(AI$19*AI45)+(AJ$19*AJ45)+(AK$19*AK45)+(AL$19*AL45)+(AM$19*AM45)+(AN$19*AN45)+(AO$19*AO45)+(AP$19*AP45)+(AQ$19*AQ45)+(AR$19*AR45)+(AS$19*AS45)+(AT$19*AT45)+(AU$19*AU45)+(AV$19*AV45)+(AW$19*AW45)+(AX$19*AX45)+(AY$19*AY45)+(AZ$19*AZ45)+(BA$19*BA45)+(BB$19*BB45)+(BC$19*BC45)+(BD$19*BD45)+(BE$19*BE45))</f>
        <v/>
      </c>
      <c r="BH45" s="65"/>
      <c r="BI45" s="65"/>
      <c r="BJ45" s="65"/>
      <c r="BK45" s="65"/>
      <c r="BL45" s="65"/>
      <c r="BM45" s="65"/>
      <c r="BN45" s="149"/>
      <c r="BO45" s="149"/>
      <c r="BP45" s="149"/>
      <c r="BQ45" s="149"/>
      <c r="BR45" s="149"/>
      <c r="BS45" s="149"/>
      <c r="BT45" s="149"/>
      <c r="BU45" s="149"/>
      <c r="BV45" s="149"/>
      <c r="BW45" s="149"/>
      <c r="BX45" s="149"/>
      <c r="BY45" s="149"/>
      <c r="BZ45" s="149"/>
      <c r="CA45" s="149"/>
      <c r="CB45" s="149"/>
      <c r="CC45" s="149"/>
      <c r="CD45" s="149"/>
      <c r="CE45" s="149"/>
      <c r="CF45" s="149"/>
      <c r="CG45" s="222"/>
      <c r="CH45" s="150" t="str">
        <f>IF(OR('Set UP'!$C31=0,'Set UP'!$D31=0,'Set UP'!$E31=0),"",(BH$19*BH45)+(BI$19*BI45)+(BJ$19*BJ45)+(BK$19*BK45)+(BL$19*BL45)+(BM$19*BM45)+(BN$19*BN45)+(BO$19*BO45)+(BP$19*BP45)+(BQ$19*BQ45)+(BR$19*BR45)+(BS$19*BS45)+(BT$19*BT45)+(BU$19*BU45)+(BV$19*BV45)+(BW$19*BW45)+(BX$19*BX45)+(BY$19*BY45)+(BZ$19*BZ45)+(CA$19*CA45)+(CB$19*CB45)+(CC$19*CC45)+(CD$19*CD45)+(CE$19*CE45)+(CF$19*CF45))</f>
        <v/>
      </c>
      <c r="CI45" s="65"/>
      <c r="CJ45" s="65"/>
      <c r="CK45" s="65"/>
      <c r="CL45" s="65"/>
      <c r="CM45" s="65"/>
      <c r="CN45" s="149"/>
      <c r="CO45" s="149"/>
      <c r="CP45" s="149"/>
      <c r="CQ45" s="149"/>
      <c r="CR45" s="149"/>
      <c r="CS45" s="149"/>
      <c r="CT45" s="149"/>
      <c r="CU45" s="149"/>
      <c r="CV45" s="149"/>
      <c r="CW45" s="149"/>
      <c r="CX45" s="149"/>
      <c r="CY45" s="149"/>
      <c r="CZ45" s="149"/>
      <c r="DA45" s="149"/>
      <c r="DB45" s="149"/>
      <c r="DC45" s="149"/>
      <c r="DD45" s="149"/>
      <c r="DE45" s="149"/>
      <c r="DF45" s="149"/>
      <c r="DG45" s="149"/>
      <c r="DH45" s="222"/>
      <c r="DI45" s="150" t="str">
        <f>IF(OR('Set UP'!$C31=0,'Set UP'!$D31=0,'Set UP'!$E31=0),"",(CI$19*CI45)+(CJ$19*CJ45)+(CK$19*CK45)+(CL$19*CL45)+(CM$19*CM45)+(CN$19*CN45)+(CO$19*CO45)+(CP$19*CP45)+(CQ$19*CQ45)+(CR$19*CR45)+(CS$19*CS45)+(CT$19*CT45)+(CU$19*CU45)+(CV$19*CV45)+(CW$19*CW45)+(CX$19*CX45)+(CY$19*CY45)+(CZ$19*CZ45)+(DA$19*DA45)+(DB$19*DB45)+(DC$19*DC45)+(DD$19*DD45)+(DE$19*DE45)+(DF$19*DF45)+(DG$19*DG45))</f>
        <v/>
      </c>
      <c r="DJ45" s="65"/>
      <c r="DK45" s="65"/>
      <c r="DL45" s="65"/>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222"/>
      <c r="EJ45" s="150" t="str">
        <f>IF(OR('Set UP'!$C31=0,'Set UP'!$D31=0,'Set UP'!$E31=0),"",(DJ$19*DJ45)+(DK$19*DK45)+(DL$19*DL45)+(DM$19*DM45)+(DN$19*DN45)+(DO$19*DO45)+(DP$19*DP45)+(DQ$19*DQ45)+(DR$19*DR45)+(DS$19*DS45)+(DT$19*DT45)+(DU$19*DU45)+(DV$19*DV45)+(DW$19*DW45)+(DX$19*DX45)+(DY$19*DY45)+(DZ$19*DZ45)+(EA$19*EA45)+(EB$19*EB45)+(EC$19*EC45)+(ED$19*ED45)+(EE$19*EE45)+(EF$19*EF45)+(EG$19*EG45)+(EH$19*EH45))</f>
        <v/>
      </c>
      <c r="EK45" s="65"/>
      <c r="EL45" s="65"/>
      <c r="EM45" s="65"/>
      <c r="EN45" s="65"/>
      <c r="EO45" s="149"/>
      <c r="EP45" s="149"/>
      <c r="EQ45" s="149"/>
      <c r="ER45" s="149"/>
      <c r="ES45" s="149"/>
      <c r="ET45" s="149"/>
      <c r="EU45" s="149"/>
      <c r="EV45" s="149"/>
      <c r="EW45" s="149"/>
      <c r="EX45" s="149"/>
      <c r="EY45" s="149"/>
      <c r="EZ45" s="149"/>
      <c r="FA45" s="149"/>
      <c r="FB45" s="149"/>
      <c r="FC45" s="149"/>
      <c r="FD45" s="149"/>
      <c r="FE45" s="149"/>
      <c r="FF45" s="149"/>
      <c r="FG45" s="149"/>
      <c r="FH45" s="149"/>
      <c r="FI45" s="149"/>
      <c r="FJ45" s="222"/>
      <c r="FK45" s="150" t="str">
        <f>IF(OR('Set UP'!$C31=0,'Set UP'!$D31=0,'Set UP'!$E31=0),"",(EK$19*EK45)+(EL$19*EL45)+(EM$19*EM45)+(EN$19*EN45)+(EO$19*EO45)+(EP$19*EP45)+(EQ$19*EQ45)+(ER$19*ER45)+(ES$19*ES45)+(ET$19*ET45)+(EU$19*EU45)+(EV$19*EV45)+(EW$19*EW45)+(EX$19*EX45)+(EY$19*EY45)+(EZ$19*EZ45)+(FA$19*FA45)+(FB$19*FB45)+(FC$19*FC45)+(FD$19*FD45)+(FE$19*FE45)+(FF$19*FF45)+(FG$19*FG45)+(FH$19*FH45)+(FI$19*FI45))</f>
        <v/>
      </c>
      <c r="FL45" s="65"/>
      <c r="FM45" s="65"/>
      <c r="FN45" s="65"/>
      <c r="FO45" s="65"/>
      <c r="FP45" s="149"/>
      <c r="FQ45" s="149"/>
      <c r="FR45" s="149"/>
      <c r="FS45" s="149"/>
      <c r="FT45" s="149"/>
      <c r="FU45" s="149"/>
      <c r="FV45" s="149"/>
      <c r="FW45" s="149"/>
      <c r="FX45" s="149"/>
      <c r="FY45" s="149"/>
      <c r="FZ45" s="149"/>
      <c r="GA45" s="149"/>
      <c r="GB45" s="149"/>
      <c r="GC45" s="149"/>
      <c r="GD45" s="149"/>
      <c r="GE45" s="149"/>
      <c r="GF45" s="149"/>
      <c r="GG45" s="149"/>
      <c r="GH45" s="149"/>
      <c r="GI45" s="149"/>
      <c r="GJ45" s="149"/>
      <c r="GK45" s="222"/>
      <c r="GL45" s="150" t="str">
        <f>IF(OR('Set UP'!$C31=0,'Set UP'!$D31=0,'Set UP'!$E31=0),"",(FL$19*FL45)+(FM$19*FM45)+(FN$19*FN45)+(FO$19*FO45)+(FP$19*FP45)+(FQ$19*FQ45)+(FR$19*FR45)+(FS$19*FS45)+(FT$19*FT45)+(FU$19*FU45)+(FV$19*FV45)+(FW$19*FW45)+(FX$19*FX45)+(FY$19*FY45)+(FZ$19*FZ45)+(GA$19*GA45)+(GB$19*GB45)+(GC$19*GC45)+(GD$19*GD45)+(GE$19*GE45)+(GF$19*GF45)+(GG$19*GG45)+(GH$19*GH45)+(GI$19*GI45)+(GJ$19*GJ45))</f>
        <v/>
      </c>
      <c r="GM45" s="65"/>
      <c r="GN45" s="65"/>
      <c r="GO45" s="65"/>
      <c r="GP45" s="65"/>
      <c r="GQ45" s="149"/>
      <c r="GR45" s="149"/>
      <c r="GS45" s="149"/>
      <c r="GT45" s="149"/>
      <c r="GU45" s="149"/>
      <c r="GV45" s="149"/>
      <c r="GW45" s="149"/>
      <c r="GX45" s="149"/>
      <c r="GY45" s="149"/>
      <c r="GZ45" s="149"/>
      <c r="HA45" s="149"/>
      <c r="HB45" s="149"/>
      <c r="HC45" s="149"/>
      <c r="HD45" s="149"/>
      <c r="HE45" s="149"/>
      <c r="HF45" s="149"/>
      <c r="HG45" s="149"/>
      <c r="HH45" s="149"/>
      <c r="HI45" s="149"/>
      <c r="HJ45" s="149"/>
      <c r="HK45" s="149"/>
      <c r="HL45" s="222"/>
      <c r="HM45" s="150" t="str">
        <f>IF(OR('Set UP'!$C31=0,'Set UP'!$D31=0,'Set UP'!$E31=0),"",(GM$19*GM45)+(GN$19*GN45)+(GO$19*GO45)+(GP$19*GP45)+(GQ$19*GQ45)+(GR$19*GR45)+(GS$19*GS45)+(GT$19*GT45)+(GU$19*GU45)+(GV$19*GV45)+(GW$19*GW45)+(GX$19*GX45)+(GY$19*GY45)+(GZ$19*GZ45)+(HA$19*HA45)+(HB$19*HB45)+(HC$19*HC45)+(HD$19*HD45)+(HE$19*HE45)+(HF$19*HF45)+(HG$19*HG45)+(HH$19*HH45)+(HI$19*HI45)+(HJ$19*HJ45)+(HK$19*HK45))</f>
        <v/>
      </c>
      <c r="HN45" s="65"/>
      <c r="HO45" s="65"/>
      <c r="HP45" s="65"/>
      <c r="HQ45" s="65"/>
      <c r="HR45" s="149"/>
      <c r="HS45" s="149"/>
      <c r="HT45" s="149"/>
      <c r="HU45" s="149"/>
      <c r="HV45" s="149"/>
      <c r="HW45" s="149"/>
      <c r="HX45" s="149"/>
      <c r="HY45" s="149"/>
      <c r="HZ45" s="149"/>
      <c r="IA45" s="149"/>
      <c r="IB45" s="149"/>
      <c r="IC45" s="149"/>
      <c r="ID45" s="149"/>
      <c r="IE45" s="149"/>
      <c r="IF45" s="149"/>
      <c r="IG45" s="149"/>
      <c r="IH45" s="149"/>
      <c r="II45" s="149"/>
      <c r="IJ45" s="149"/>
      <c r="IK45" s="149"/>
      <c r="IL45" s="149"/>
      <c r="IM45" s="222"/>
      <c r="IN45" s="150" t="str">
        <f>IF(OR('Set UP'!$C31=0,'Set UP'!$D31=0,'Set UP'!$E31=0),"",(HN$19*HN45)+(HO$19*HO45)+(HP$19*HP45)+(HQ$19*HQ45)+(HR$19*HR45)+(HS$19*HS45)+(HT$19*HT45)+(HU$19*HU45)+(HV$19*HV45)+(HW$19*HW45)+(HX$19*HX45)+(HY$19*HY45)+(HZ$19*HZ45)+(IA$19*IA45)+(IB$19*IB45)+(IC$19*IC45)+(ID$19*ID45)+(IE$19*IE45)+(IF$19*IF45)+(IG$19*IG45)+(IH$19*IH45)+(II$19*II45)+(IJ$19*IJ45)+(IK$19*IK45)+(IL$19*IL45))</f>
        <v/>
      </c>
      <c r="IO45" s="65"/>
      <c r="IP45" s="65"/>
      <c r="IQ45" s="65"/>
      <c r="IR45" s="65"/>
      <c r="IS45" s="149"/>
      <c r="IT45" s="149"/>
      <c r="IU45" s="149"/>
      <c r="IV45" s="149"/>
      <c r="IW45" s="149"/>
      <c r="IX45" s="149"/>
      <c r="IY45" s="149"/>
      <c r="IZ45" s="149"/>
      <c r="JA45" s="149"/>
      <c r="JB45" s="149"/>
      <c r="JC45" s="149"/>
      <c r="JD45" s="149"/>
      <c r="JE45" s="149"/>
      <c r="JF45" s="149"/>
      <c r="JG45" s="149"/>
      <c r="JH45" s="149"/>
      <c r="JI45" s="149"/>
      <c r="JJ45" s="149"/>
      <c r="JK45" s="149"/>
      <c r="JL45" s="149"/>
      <c r="JM45" s="149"/>
      <c r="JN45" s="222"/>
      <c r="JO45" s="150" t="str">
        <f>IF(OR('Set UP'!$C31=0,'Set UP'!$D31=0,'Set UP'!$E31=0),"",(IO$19*IO45)+(IP$19*IP45)+(IQ$19*IQ45)+(IR$19*IR45)+(IS$19*IS45)+(IT$19*IT45)+(IU$19*IU45)+(IV$19*IV45)+(IW$19*IW45)+(IX$19*IX45)+(IY$19*IY45)+(IZ$19*IZ45)+(JA$19*JA45)+(JB$19*JB45)+(JC$19*JC45)+(JD$19*JD45)+(JE$19*JE45)+(JF$19*JF45)+(JG$19*JG45)+(JH$19*JH45)+(JI$19*JI45)+(JJ$19*JJ45)+(JK$19*JK45)+(JL$19*JL45)+(JM$19*JM45))</f>
        <v/>
      </c>
      <c r="JP45" s="151" t="str">
        <f>IF(OR('Set UP'!$C31=0,'Set UP'!$D31=0,'Set UP'!$E31=0),"",(AF45+BG45+CH45+DI45+EJ45+FK45+GL45+HM45+IN45+JO45))</f>
        <v/>
      </c>
      <c r="JQ45" s="152" t="str">
        <f>IF(OR('Set UP'!$C31=0,'Set UP'!$D31=0,'Set UP'!$E31=0),"",RANK(JP45,$JP$21:$JP$68,0))</f>
        <v/>
      </c>
      <c r="JR45" s="151" t="str">
        <f>IF(OR('Set UP'!K31&lt;&gt;1,'Set UP'!C31=0,'Set UP'!D31=0,'Set UP'!E31=0,'Set UP'!F31=0),"",$JP45)</f>
        <v/>
      </c>
      <c r="JS45" s="151" t="str">
        <f>IF(OR('Set UP'!K31&lt;&gt;1,'Set UP'!C31=0,'Set UP'!D31=0,'Set UP'!E31=0,'Set UP'!F31=0),"",RANK(JR45,$JR$21:$JR$68,0))</f>
        <v/>
      </c>
      <c r="JT45" s="153" t="str">
        <f>IF(OR('Set UP'!K31&lt;&gt;2,'Set UP'!C31=0,'Set UP'!D31=0,'Set UP'!E31=0,'Set UP'!F31=0),"",$JP45)</f>
        <v/>
      </c>
      <c r="JU45" s="151" t="str">
        <f>IF(OR('Set UP'!K31&lt;&gt;2,'Set UP'!C31=0,'Set UP'!D31=0,'Set UP'!E31=0,'Set UP'!F31=0),"",RANK(JT45,$JT$21:$JT$68,0))</f>
        <v/>
      </c>
      <c r="JV45" s="151" t="str">
        <f>IF(OR(LEFT('Set UP'!F31,1)&lt;&gt;"F",'Set UP'!C31=0,'Set UP'!D31=0,'Set UP'!E31=0),"",$JP45)</f>
        <v/>
      </c>
      <c r="JW45" s="151" t="str">
        <f>IF(OR(LEFT('Set UP'!F31,1)&lt;&gt;"F",'Set UP'!C31=0,'Set UP'!D31=0,'Set UP'!E31=0),"",RANK(JV45,$JV$21:$JV$68,0))</f>
        <v/>
      </c>
      <c r="JX45" s="151" t="str">
        <f>IF(OR('Set UP'!F31&lt;&gt;"NS",'Set UP'!C31=0,'Set UP'!D31=0,'Set UP'!E31=0),"",$JP45)</f>
        <v/>
      </c>
      <c r="JY45" s="154" t="str">
        <f>IF(OR('Set UP'!F31&lt;&gt;"NS",'Set UP'!C31=0,'Set UP'!D31=0,'Set UP'!E31=0),"",RANK(JX45,$JX$21:$JX$68,0))</f>
        <v/>
      </c>
      <c r="JZ45" s="154" t="str">
        <f>IF(OR('Set UP'!$C31=0,'Set UP'!$D31=0,'Set UP'!$E31=0,JP45=0),"",JP45/MAX(JP$21:JP$68)*1000)</f>
        <v/>
      </c>
      <c r="KC45" s="316">
        <f t="array" ref="KC45">MAX(IF(Clubs='Set UP'!D31,'Wet Incident'!JU$21:JU$68))</f>
        <v>0</v>
      </c>
      <c r="KD45" s="316" t="str">
        <f t="shared" si="5"/>
        <v/>
      </c>
    </row>
    <row r="46" spans="2:290" x14ac:dyDescent="0.2">
      <c r="B46" s="139">
        <v>26</v>
      </c>
      <c r="C46" s="148" t="str">
        <f>IF(OR('Set UP'!$C32=0,'Set UP'!$D32=0,'Set UP'!$E32=0,'Set UP'!F32=0),"  --",'Set UP'!C32)</f>
        <v xml:space="preserve">  --</v>
      </c>
      <c r="D46" s="148" t="str">
        <f>IF(OR('Set UP'!$C32=0,'Set UP'!$D32=0,'Set UP'!$E32=0,'Set UP'!F32=0),"  --",'Set UP'!D32&amp;" "&amp;'Set UP'!E32)</f>
        <v xml:space="preserve">  --</v>
      </c>
      <c r="E46" s="148" t="str">
        <f>IF(OR('Set UP'!$C32=0,'Set UP'!$D32=0,'Set UP'!$E32=0,'Set UP'!F32=0),"  --",'Set UP'!F32)</f>
        <v xml:space="preserve">  --</v>
      </c>
      <c r="F46" s="65"/>
      <c r="G46" s="65"/>
      <c r="H46" s="65"/>
      <c r="I46" s="65"/>
      <c r="J46" s="149"/>
      <c r="K46" s="149"/>
      <c r="L46" s="149"/>
      <c r="M46" s="149"/>
      <c r="N46" s="149"/>
      <c r="O46" s="149"/>
      <c r="P46" s="149"/>
      <c r="Q46" s="149"/>
      <c r="R46" s="149"/>
      <c r="S46" s="149"/>
      <c r="T46" s="149"/>
      <c r="U46" s="149"/>
      <c r="V46" s="149"/>
      <c r="W46" s="149"/>
      <c r="X46" s="149"/>
      <c r="Y46" s="149"/>
      <c r="Z46" s="149"/>
      <c r="AA46" s="149"/>
      <c r="AB46" s="149"/>
      <c r="AC46" s="149"/>
      <c r="AD46" s="149"/>
      <c r="AE46" s="222"/>
      <c r="AF46" s="150" t="str">
        <f>IF(OR('Set UP'!$C32=0,'Set UP'!$D32=0,'Set UP'!$E32=0),"",(F$19*F46)+(G$19*G46)+(H$19*H46)+(I$19*I46)+(J$19*J46)+(K$19*K46)+(L$19*L46)+(M$19*M46)+(N$19*N46)+(O$19*O46)+(P$19*P46)+(Q$19*Q46)+(R$19*R46)+(S$19*S46)+(T$19*T46)+(U$19*U46)+(V$19*V46)+(W$19*W46)+(X$19*X46)+(Y$19*Y46)+(Z$19*Z46)+(AA$19*AA46)+(AB$19*AB46)+(AC$19*AC46)+(AD$19*AD46))</f>
        <v/>
      </c>
      <c r="AG46" s="65"/>
      <c r="AH46" s="65"/>
      <c r="AI46" s="65"/>
      <c r="AJ46" s="65"/>
      <c r="AK46" s="65"/>
      <c r="AL46" s="65"/>
      <c r="AM46" s="149"/>
      <c r="AN46" s="149"/>
      <c r="AO46" s="149"/>
      <c r="AP46" s="149"/>
      <c r="AQ46" s="149"/>
      <c r="AR46" s="149"/>
      <c r="AS46" s="149"/>
      <c r="AT46" s="149"/>
      <c r="AU46" s="149"/>
      <c r="AV46" s="149"/>
      <c r="AW46" s="149"/>
      <c r="AX46" s="149"/>
      <c r="AY46" s="149"/>
      <c r="AZ46" s="149"/>
      <c r="BA46" s="149"/>
      <c r="BB46" s="149"/>
      <c r="BC46" s="149"/>
      <c r="BD46" s="149"/>
      <c r="BE46" s="149"/>
      <c r="BF46" s="222"/>
      <c r="BG46" s="150" t="str">
        <f>IF(OR('Set UP'!$C32=0,'Set UP'!$D32=0,'Set UP'!$E32=0),"",(AG$19*AG46)+(AH$19*AH46)+(AI$19*AI46)+(AJ$19*AJ46)+(AK$19*AK46)+(AL$19*AL46)+(AM$19*AM46)+(AN$19*AN46)+(AO$19*AO46)+(AP$19*AP46)+(AQ$19*AQ46)+(AR$19*AR46)+(AS$19*AS46)+(AT$19*AT46)+(AU$19*AU46)+(AV$19*AV46)+(AW$19*AW46)+(AX$19*AX46)+(AY$19*AY46)+(AZ$19*AZ46)+(BA$19*BA46)+(BB$19*BB46)+(BC$19*BC46)+(BD$19*BD46)+(BE$19*BE46))</f>
        <v/>
      </c>
      <c r="BH46" s="65"/>
      <c r="BI46" s="65"/>
      <c r="BJ46" s="65"/>
      <c r="BK46" s="65"/>
      <c r="BL46" s="65"/>
      <c r="BM46" s="65"/>
      <c r="BN46" s="149"/>
      <c r="BO46" s="149"/>
      <c r="BP46" s="149"/>
      <c r="BQ46" s="149"/>
      <c r="BR46" s="149"/>
      <c r="BS46" s="149"/>
      <c r="BT46" s="149"/>
      <c r="BU46" s="149"/>
      <c r="BV46" s="149"/>
      <c r="BW46" s="149"/>
      <c r="BX46" s="149"/>
      <c r="BY46" s="149"/>
      <c r="BZ46" s="149"/>
      <c r="CA46" s="149"/>
      <c r="CB46" s="149"/>
      <c r="CC46" s="149"/>
      <c r="CD46" s="149"/>
      <c r="CE46" s="149"/>
      <c r="CF46" s="149"/>
      <c r="CG46" s="222"/>
      <c r="CH46" s="150" t="str">
        <f>IF(OR('Set UP'!$C32=0,'Set UP'!$D32=0,'Set UP'!$E32=0),"",(BH$19*BH46)+(BI$19*BI46)+(BJ$19*BJ46)+(BK$19*BK46)+(BL$19*BL46)+(BM$19*BM46)+(BN$19*BN46)+(BO$19*BO46)+(BP$19*BP46)+(BQ$19*BQ46)+(BR$19*BR46)+(BS$19*BS46)+(BT$19*BT46)+(BU$19*BU46)+(BV$19*BV46)+(BW$19*BW46)+(BX$19*BX46)+(BY$19*BY46)+(BZ$19*BZ46)+(CA$19*CA46)+(CB$19*CB46)+(CC$19*CC46)+(CD$19*CD46)+(CE$19*CE46)+(CF$19*CF46))</f>
        <v/>
      </c>
      <c r="CI46" s="65"/>
      <c r="CJ46" s="65"/>
      <c r="CK46" s="65"/>
      <c r="CL46" s="65"/>
      <c r="CM46" s="65"/>
      <c r="CN46" s="149"/>
      <c r="CO46" s="149"/>
      <c r="CP46" s="149"/>
      <c r="CQ46" s="149"/>
      <c r="CR46" s="149"/>
      <c r="CS46" s="149"/>
      <c r="CT46" s="149"/>
      <c r="CU46" s="149"/>
      <c r="CV46" s="149"/>
      <c r="CW46" s="149"/>
      <c r="CX46" s="149"/>
      <c r="CY46" s="149"/>
      <c r="CZ46" s="149"/>
      <c r="DA46" s="149"/>
      <c r="DB46" s="149"/>
      <c r="DC46" s="149"/>
      <c r="DD46" s="149"/>
      <c r="DE46" s="149"/>
      <c r="DF46" s="149"/>
      <c r="DG46" s="149"/>
      <c r="DH46" s="222"/>
      <c r="DI46" s="150" t="str">
        <f>IF(OR('Set UP'!$C32=0,'Set UP'!$D32=0,'Set UP'!$E32=0),"",(CI$19*CI46)+(CJ$19*CJ46)+(CK$19*CK46)+(CL$19*CL46)+(CM$19*CM46)+(CN$19*CN46)+(CO$19*CO46)+(CP$19*CP46)+(CQ$19*CQ46)+(CR$19*CR46)+(CS$19*CS46)+(CT$19*CT46)+(CU$19*CU46)+(CV$19*CV46)+(CW$19*CW46)+(CX$19*CX46)+(CY$19*CY46)+(CZ$19*CZ46)+(DA$19*DA46)+(DB$19*DB46)+(DC$19*DC46)+(DD$19*DD46)+(DE$19*DE46)+(DF$19*DF46)+(DG$19*DG46))</f>
        <v/>
      </c>
      <c r="DJ46" s="65"/>
      <c r="DK46" s="65"/>
      <c r="DL46" s="65"/>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222"/>
      <c r="EJ46" s="150" t="str">
        <f>IF(OR('Set UP'!$C32=0,'Set UP'!$D32=0,'Set UP'!$E32=0),"",(DJ$19*DJ46)+(DK$19*DK46)+(DL$19*DL46)+(DM$19*DM46)+(DN$19*DN46)+(DO$19*DO46)+(DP$19*DP46)+(DQ$19*DQ46)+(DR$19*DR46)+(DS$19*DS46)+(DT$19*DT46)+(DU$19*DU46)+(DV$19*DV46)+(DW$19*DW46)+(DX$19*DX46)+(DY$19*DY46)+(DZ$19*DZ46)+(EA$19*EA46)+(EB$19*EB46)+(EC$19*EC46)+(ED$19*ED46)+(EE$19*EE46)+(EF$19*EF46)+(EG$19*EG46)+(EH$19*EH46))</f>
        <v/>
      </c>
      <c r="EK46" s="65"/>
      <c r="EL46" s="65"/>
      <c r="EM46" s="65"/>
      <c r="EN46" s="65"/>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222"/>
      <c r="FK46" s="150" t="str">
        <f>IF(OR('Set UP'!$C32=0,'Set UP'!$D32=0,'Set UP'!$E32=0),"",(EK$19*EK46)+(EL$19*EL46)+(EM$19*EM46)+(EN$19*EN46)+(EO$19*EO46)+(EP$19*EP46)+(EQ$19*EQ46)+(ER$19*ER46)+(ES$19*ES46)+(ET$19*ET46)+(EU$19*EU46)+(EV$19*EV46)+(EW$19*EW46)+(EX$19*EX46)+(EY$19*EY46)+(EZ$19*EZ46)+(FA$19*FA46)+(FB$19*FB46)+(FC$19*FC46)+(FD$19*FD46)+(FE$19*FE46)+(FF$19*FF46)+(FG$19*FG46)+(FH$19*FH46)+(FI$19*FI46))</f>
        <v/>
      </c>
      <c r="FL46" s="65"/>
      <c r="FM46" s="65"/>
      <c r="FN46" s="65"/>
      <c r="FO46" s="65"/>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222"/>
      <c r="GL46" s="150" t="str">
        <f>IF(OR('Set UP'!$C32=0,'Set UP'!$D32=0,'Set UP'!$E32=0),"",(FL$19*FL46)+(FM$19*FM46)+(FN$19*FN46)+(FO$19*FO46)+(FP$19*FP46)+(FQ$19*FQ46)+(FR$19*FR46)+(FS$19*FS46)+(FT$19*FT46)+(FU$19*FU46)+(FV$19*FV46)+(FW$19*FW46)+(FX$19*FX46)+(FY$19*FY46)+(FZ$19*FZ46)+(GA$19*GA46)+(GB$19*GB46)+(GC$19*GC46)+(GD$19*GD46)+(GE$19*GE46)+(GF$19*GF46)+(GG$19*GG46)+(GH$19*GH46)+(GI$19*GI46)+(GJ$19*GJ46))</f>
        <v/>
      </c>
      <c r="GM46" s="65"/>
      <c r="GN46" s="65"/>
      <c r="GO46" s="65"/>
      <c r="GP46" s="65"/>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222"/>
      <c r="HM46" s="150" t="str">
        <f>IF(OR('Set UP'!$C32=0,'Set UP'!$D32=0,'Set UP'!$E32=0),"",(GM$19*GM46)+(GN$19*GN46)+(GO$19*GO46)+(GP$19*GP46)+(GQ$19*GQ46)+(GR$19*GR46)+(GS$19*GS46)+(GT$19*GT46)+(GU$19*GU46)+(GV$19*GV46)+(GW$19*GW46)+(GX$19*GX46)+(GY$19*GY46)+(GZ$19*GZ46)+(HA$19*HA46)+(HB$19*HB46)+(HC$19*HC46)+(HD$19*HD46)+(HE$19*HE46)+(HF$19*HF46)+(HG$19*HG46)+(HH$19*HH46)+(HI$19*HI46)+(HJ$19*HJ46)+(HK$19*HK46))</f>
        <v/>
      </c>
      <c r="HN46" s="65"/>
      <c r="HO46" s="65"/>
      <c r="HP46" s="65"/>
      <c r="HQ46" s="65"/>
      <c r="HR46" s="149"/>
      <c r="HS46" s="149"/>
      <c r="HT46" s="149"/>
      <c r="HU46" s="149"/>
      <c r="HV46" s="149"/>
      <c r="HW46" s="149"/>
      <c r="HX46" s="149"/>
      <c r="HY46" s="149"/>
      <c r="HZ46" s="149"/>
      <c r="IA46" s="149"/>
      <c r="IB46" s="149"/>
      <c r="IC46" s="149"/>
      <c r="ID46" s="149"/>
      <c r="IE46" s="149"/>
      <c r="IF46" s="149"/>
      <c r="IG46" s="149"/>
      <c r="IH46" s="149"/>
      <c r="II46" s="149"/>
      <c r="IJ46" s="149"/>
      <c r="IK46" s="149"/>
      <c r="IL46" s="149"/>
      <c r="IM46" s="222"/>
      <c r="IN46" s="150" t="str">
        <f>IF(OR('Set UP'!$C32=0,'Set UP'!$D32=0,'Set UP'!$E32=0),"",(HN$19*HN46)+(HO$19*HO46)+(HP$19*HP46)+(HQ$19*HQ46)+(HR$19*HR46)+(HS$19*HS46)+(HT$19*HT46)+(HU$19*HU46)+(HV$19*HV46)+(HW$19*HW46)+(HX$19*HX46)+(HY$19*HY46)+(HZ$19*HZ46)+(IA$19*IA46)+(IB$19*IB46)+(IC$19*IC46)+(ID$19*ID46)+(IE$19*IE46)+(IF$19*IF46)+(IG$19*IG46)+(IH$19*IH46)+(II$19*II46)+(IJ$19*IJ46)+(IK$19*IK46)+(IL$19*IL46))</f>
        <v/>
      </c>
      <c r="IO46" s="65"/>
      <c r="IP46" s="65"/>
      <c r="IQ46" s="65"/>
      <c r="IR46" s="65"/>
      <c r="IS46" s="149"/>
      <c r="IT46" s="149"/>
      <c r="IU46" s="149"/>
      <c r="IV46" s="149"/>
      <c r="IW46" s="149"/>
      <c r="IX46" s="149"/>
      <c r="IY46" s="149"/>
      <c r="IZ46" s="149"/>
      <c r="JA46" s="149"/>
      <c r="JB46" s="149"/>
      <c r="JC46" s="149"/>
      <c r="JD46" s="149"/>
      <c r="JE46" s="149"/>
      <c r="JF46" s="149"/>
      <c r="JG46" s="149"/>
      <c r="JH46" s="149"/>
      <c r="JI46" s="149"/>
      <c r="JJ46" s="149"/>
      <c r="JK46" s="149"/>
      <c r="JL46" s="149"/>
      <c r="JM46" s="149"/>
      <c r="JN46" s="222"/>
      <c r="JO46" s="150" t="str">
        <f>IF(OR('Set UP'!$C32=0,'Set UP'!$D32=0,'Set UP'!$E32=0),"",(IO$19*IO46)+(IP$19*IP46)+(IQ$19*IQ46)+(IR$19*IR46)+(IS$19*IS46)+(IT$19*IT46)+(IU$19*IU46)+(IV$19*IV46)+(IW$19*IW46)+(IX$19*IX46)+(IY$19*IY46)+(IZ$19*IZ46)+(JA$19*JA46)+(JB$19*JB46)+(JC$19*JC46)+(JD$19*JD46)+(JE$19*JE46)+(JF$19*JF46)+(JG$19*JG46)+(JH$19*JH46)+(JI$19*JI46)+(JJ$19*JJ46)+(JK$19*JK46)+(JL$19*JL46)+(JM$19*JM46))</f>
        <v/>
      </c>
      <c r="JP46" s="151" t="str">
        <f>IF(OR('Set UP'!$C32=0,'Set UP'!$D32=0,'Set UP'!$E32=0),"",(AF46+BG46+CH46+DI46+EJ46+FK46+GL46+HM46+IN46+JO46))</f>
        <v/>
      </c>
      <c r="JQ46" s="152" t="str">
        <f>IF(OR('Set UP'!$C32=0,'Set UP'!$D32=0,'Set UP'!$E32=0),"",RANK(JP46,$JP$21:$JP$68,0))</f>
        <v/>
      </c>
      <c r="JR46" s="151" t="str">
        <f>IF(OR('Set UP'!K32&lt;&gt;1,'Set UP'!C32=0,'Set UP'!D32=0,'Set UP'!E32=0,'Set UP'!F32=0),"",$JP46)</f>
        <v/>
      </c>
      <c r="JS46" s="151" t="str">
        <f>IF(OR('Set UP'!K32&lt;&gt;1,'Set UP'!C32=0,'Set UP'!D32=0,'Set UP'!E32=0,'Set UP'!F32=0),"",RANK(JR46,$JR$21:$JR$68,0))</f>
        <v/>
      </c>
      <c r="JT46" s="153" t="str">
        <f>IF(OR('Set UP'!K32&lt;&gt;2,'Set UP'!C32=0,'Set UP'!D32=0,'Set UP'!E32=0,'Set UP'!F32=0),"",$JP46)</f>
        <v/>
      </c>
      <c r="JU46" s="151" t="str">
        <f>IF(OR('Set UP'!K32&lt;&gt;2,'Set UP'!C32=0,'Set UP'!D32=0,'Set UP'!E32=0,'Set UP'!F32=0),"",RANK(JT46,$JT$21:$JT$68,0))</f>
        <v/>
      </c>
      <c r="JV46" s="151" t="str">
        <f>IF(OR(LEFT('Set UP'!F32,1)&lt;&gt;"F",'Set UP'!C32=0,'Set UP'!D32=0,'Set UP'!E32=0),"",$JP46)</f>
        <v/>
      </c>
      <c r="JW46" s="151" t="str">
        <f>IF(OR(LEFT('Set UP'!F32,1)&lt;&gt;"F",'Set UP'!C32=0,'Set UP'!D32=0,'Set UP'!E32=0),"",RANK(JV46,$JV$21:$JV$68,0))</f>
        <v/>
      </c>
      <c r="JX46" s="151" t="str">
        <f>IF(OR('Set UP'!F32&lt;&gt;"NS",'Set UP'!C32=0,'Set UP'!D32=0,'Set UP'!E32=0),"",$JP46)</f>
        <v/>
      </c>
      <c r="JY46" s="154" t="str">
        <f>IF(OR('Set UP'!F32&lt;&gt;"NS",'Set UP'!C32=0,'Set UP'!D32=0,'Set UP'!E32=0),"",RANK(JX46,$JX$21:$JX$68,0))</f>
        <v/>
      </c>
      <c r="JZ46" s="154" t="str">
        <f>IF(OR('Set UP'!$C32=0,'Set UP'!$D32=0,'Set UP'!$E32=0,JP46=0),"",JP46/MAX(JP$21:JP$68)*1000)</f>
        <v/>
      </c>
      <c r="KC46" s="316">
        <f t="array" ref="KC46">MAX(IF(Clubs='Set UP'!D32,'Wet Incident'!JU$21:JU$68))</f>
        <v>0</v>
      </c>
      <c r="KD46" s="316" t="str">
        <f t="shared" si="5"/>
        <v/>
      </c>
    </row>
    <row r="47" spans="2:290" x14ac:dyDescent="0.2">
      <c r="B47" s="139">
        <v>27</v>
      </c>
      <c r="C47" s="148" t="str">
        <f>IF(OR('Set UP'!$C33=0,'Set UP'!$D33=0,'Set UP'!$E33=0,'Set UP'!F33=0),"  --",'Set UP'!C33)</f>
        <v xml:space="preserve">  --</v>
      </c>
      <c r="D47" s="148" t="str">
        <f>IF(OR('Set UP'!$C33=0,'Set UP'!$D33=0,'Set UP'!$E33=0,'Set UP'!F33=0),"  --",'Set UP'!D33&amp;" "&amp;'Set UP'!E33)</f>
        <v xml:space="preserve">  --</v>
      </c>
      <c r="E47" s="148" t="str">
        <f>IF(OR('Set UP'!$C33=0,'Set UP'!$D33=0,'Set UP'!$E33=0,'Set UP'!F33=0),"  --",'Set UP'!F33)</f>
        <v xml:space="preserve">  --</v>
      </c>
      <c r="F47" s="65"/>
      <c r="G47" s="65"/>
      <c r="H47" s="65"/>
      <c r="I47" s="65"/>
      <c r="J47" s="149"/>
      <c r="K47" s="149"/>
      <c r="L47" s="149"/>
      <c r="M47" s="149"/>
      <c r="N47" s="149"/>
      <c r="O47" s="149"/>
      <c r="P47" s="149"/>
      <c r="Q47" s="149"/>
      <c r="R47" s="149"/>
      <c r="S47" s="149"/>
      <c r="T47" s="149"/>
      <c r="U47" s="149"/>
      <c r="V47" s="149"/>
      <c r="W47" s="149"/>
      <c r="X47" s="149"/>
      <c r="Y47" s="149"/>
      <c r="Z47" s="149"/>
      <c r="AA47" s="149"/>
      <c r="AB47" s="149"/>
      <c r="AC47" s="149"/>
      <c r="AD47" s="149"/>
      <c r="AE47" s="222"/>
      <c r="AF47" s="150" t="str">
        <f>IF(OR('Set UP'!$C33=0,'Set UP'!$D33=0,'Set UP'!$E33=0),"",(F$19*F47)+(G$19*G47)+(H$19*H47)+(I$19*I47)+(J$19*J47)+(K$19*K47)+(L$19*L47)+(M$19*M47)+(N$19*N47)+(O$19*O47)+(P$19*P47)+(Q$19*Q47)+(R$19*R47)+(S$19*S47)+(T$19*T47)+(U$19*U47)+(V$19*V47)+(W$19*W47)+(X$19*X47)+(Y$19*Y47)+(Z$19*Z47)+(AA$19*AA47)+(AB$19*AB47)+(AC$19*AC47)+(AD$19*AD47))</f>
        <v/>
      </c>
      <c r="AG47" s="65"/>
      <c r="AH47" s="65"/>
      <c r="AI47" s="65"/>
      <c r="AJ47" s="65"/>
      <c r="AK47" s="65"/>
      <c r="AL47" s="65"/>
      <c r="AM47" s="149"/>
      <c r="AN47" s="149"/>
      <c r="AO47" s="149"/>
      <c r="AP47" s="149"/>
      <c r="AQ47" s="149"/>
      <c r="AR47" s="149"/>
      <c r="AS47" s="149"/>
      <c r="AT47" s="149"/>
      <c r="AU47" s="149"/>
      <c r="AV47" s="149"/>
      <c r="AW47" s="149"/>
      <c r="AX47" s="149"/>
      <c r="AY47" s="149"/>
      <c r="AZ47" s="149"/>
      <c r="BA47" s="149"/>
      <c r="BB47" s="149"/>
      <c r="BC47" s="149"/>
      <c r="BD47" s="149"/>
      <c r="BE47" s="149"/>
      <c r="BF47" s="222"/>
      <c r="BG47" s="150" t="str">
        <f>IF(OR('Set UP'!$C33=0,'Set UP'!$D33=0,'Set UP'!$E33=0),"",(AG$19*AG47)+(AH$19*AH47)+(AI$19*AI47)+(AJ$19*AJ47)+(AK$19*AK47)+(AL$19*AL47)+(AM$19*AM47)+(AN$19*AN47)+(AO$19*AO47)+(AP$19*AP47)+(AQ$19*AQ47)+(AR$19*AR47)+(AS$19*AS47)+(AT$19*AT47)+(AU$19*AU47)+(AV$19*AV47)+(AW$19*AW47)+(AX$19*AX47)+(AY$19*AY47)+(AZ$19*AZ47)+(BA$19*BA47)+(BB$19*BB47)+(BC$19*BC47)+(BD$19*BD47)+(BE$19*BE47))</f>
        <v/>
      </c>
      <c r="BH47" s="65"/>
      <c r="BI47" s="65"/>
      <c r="BJ47" s="65"/>
      <c r="BK47" s="65"/>
      <c r="BL47" s="65"/>
      <c r="BM47" s="65"/>
      <c r="BN47" s="149"/>
      <c r="BO47" s="149"/>
      <c r="BP47" s="149"/>
      <c r="BQ47" s="149"/>
      <c r="BR47" s="149"/>
      <c r="BS47" s="149"/>
      <c r="BT47" s="149"/>
      <c r="BU47" s="149"/>
      <c r="BV47" s="149"/>
      <c r="BW47" s="149"/>
      <c r="BX47" s="149"/>
      <c r="BY47" s="149"/>
      <c r="BZ47" s="149"/>
      <c r="CA47" s="149"/>
      <c r="CB47" s="149"/>
      <c r="CC47" s="149"/>
      <c r="CD47" s="149"/>
      <c r="CE47" s="149"/>
      <c r="CF47" s="149"/>
      <c r="CG47" s="222"/>
      <c r="CH47" s="150" t="str">
        <f>IF(OR('Set UP'!$C33=0,'Set UP'!$D33=0,'Set UP'!$E33=0),"",(BH$19*BH47)+(BI$19*BI47)+(BJ$19*BJ47)+(BK$19*BK47)+(BL$19*BL47)+(BM$19*BM47)+(BN$19*BN47)+(BO$19*BO47)+(BP$19*BP47)+(BQ$19*BQ47)+(BR$19*BR47)+(BS$19*BS47)+(BT$19*BT47)+(BU$19*BU47)+(BV$19*BV47)+(BW$19*BW47)+(BX$19*BX47)+(BY$19*BY47)+(BZ$19*BZ47)+(CA$19*CA47)+(CB$19*CB47)+(CC$19*CC47)+(CD$19*CD47)+(CE$19*CE47)+(CF$19*CF47))</f>
        <v/>
      </c>
      <c r="CI47" s="65"/>
      <c r="CJ47" s="65"/>
      <c r="CK47" s="65"/>
      <c r="CL47" s="65"/>
      <c r="CM47" s="65"/>
      <c r="CN47" s="149"/>
      <c r="CO47" s="149"/>
      <c r="CP47" s="149"/>
      <c r="CQ47" s="149"/>
      <c r="CR47" s="149"/>
      <c r="CS47" s="149"/>
      <c r="CT47" s="149"/>
      <c r="CU47" s="149"/>
      <c r="CV47" s="149"/>
      <c r="CW47" s="149"/>
      <c r="CX47" s="149"/>
      <c r="CY47" s="149"/>
      <c r="CZ47" s="149"/>
      <c r="DA47" s="149"/>
      <c r="DB47" s="149"/>
      <c r="DC47" s="149"/>
      <c r="DD47" s="149"/>
      <c r="DE47" s="149"/>
      <c r="DF47" s="149"/>
      <c r="DG47" s="149"/>
      <c r="DH47" s="222"/>
      <c r="DI47" s="150" t="str">
        <f>IF(OR('Set UP'!$C33=0,'Set UP'!$D33=0,'Set UP'!$E33=0),"",(CI$19*CI47)+(CJ$19*CJ47)+(CK$19*CK47)+(CL$19*CL47)+(CM$19*CM47)+(CN$19*CN47)+(CO$19*CO47)+(CP$19*CP47)+(CQ$19*CQ47)+(CR$19*CR47)+(CS$19*CS47)+(CT$19*CT47)+(CU$19*CU47)+(CV$19*CV47)+(CW$19*CW47)+(CX$19*CX47)+(CY$19*CY47)+(CZ$19*CZ47)+(DA$19*DA47)+(DB$19*DB47)+(DC$19*DC47)+(DD$19*DD47)+(DE$19*DE47)+(DF$19*DF47)+(DG$19*DG47))</f>
        <v/>
      </c>
      <c r="DJ47" s="65"/>
      <c r="DK47" s="65"/>
      <c r="DL47" s="65"/>
      <c r="DM47" s="149"/>
      <c r="DN47" s="149"/>
      <c r="DO47" s="149"/>
      <c r="DP47" s="149"/>
      <c r="DQ47" s="149"/>
      <c r="DR47" s="149"/>
      <c r="DS47" s="149"/>
      <c r="DT47" s="149"/>
      <c r="DU47" s="149"/>
      <c r="DV47" s="149"/>
      <c r="DW47" s="149"/>
      <c r="DX47" s="149"/>
      <c r="DY47" s="149"/>
      <c r="DZ47" s="149"/>
      <c r="EA47" s="149"/>
      <c r="EB47" s="149"/>
      <c r="EC47" s="149"/>
      <c r="ED47" s="149"/>
      <c r="EE47" s="149"/>
      <c r="EF47" s="149"/>
      <c r="EG47" s="149"/>
      <c r="EH47" s="149"/>
      <c r="EI47" s="222"/>
      <c r="EJ47" s="150" t="str">
        <f>IF(OR('Set UP'!$C33=0,'Set UP'!$D33=0,'Set UP'!$E33=0),"",(DJ$19*DJ47)+(DK$19*DK47)+(DL$19*DL47)+(DM$19*DM47)+(DN$19*DN47)+(DO$19*DO47)+(DP$19*DP47)+(DQ$19*DQ47)+(DR$19*DR47)+(DS$19*DS47)+(DT$19*DT47)+(DU$19*DU47)+(DV$19*DV47)+(DW$19*DW47)+(DX$19*DX47)+(DY$19*DY47)+(DZ$19*DZ47)+(EA$19*EA47)+(EB$19*EB47)+(EC$19*EC47)+(ED$19*ED47)+(EE$19*EE47)+(EF$19*EF47)+(EG$19*EG47)+(EH$19*EH47))</f>
        <v/>
      </c>
      <c r="EK47" s="65"/>
      <c r="EL47" s="65"/>
      <c r="EM47" s="65"/>
      <c r="EN47" s="65"/>
      <c r="EO47" s="149"/>
      <c r="EP47" s="149"/>
      <c r="EQ47" s="149"/>
      <c r="ER47" s="149"/>
      <c r="ES47" s="149"/>
      <c r="ET47" s="149"/>
      <c r="EU47" s="149"/>
      <c r="EV47" s="149"/>
      <c r="EW47" s="149"/>
      <c r="EX47" s="149"/>
      <c r="EY47" s="149"/>
      <c r="EZ47" s="149"/>
      <c r="FA47" s="149"/>
      <c r="FB47" s="149"/>
      <c r="FC47" s="149"/>
      <c r="FD47" s="149"/>
      <c r="FE47" s="149"/>
      <c r="FF47" s="149"/>
      <c r="FG47" s="149"/>
      <c r="FH47" s="149"/>
      <c r="FI47" s="149"/>
      <c r="FJ47" s="222"/>
      <c r="FK47" s="150" t="str">
        <f>IF(OR('Set UP'!$C33=0,'Set UP'!$D33=0,'Set UP'!$E33=0),"",(EK$19*EK47)+(EL$19*EL47)+(EM$19*EM47)+(EN$19*EN47)+(EO$19*EO47)+(EP$19*EP47)+(EQ$19*EQ47)+(ER$19*ER47)+(ES$19*ES47)+(ET$19*ET47)+(EU$19*EU47)+(EV$19*EV47)+(EW$19*EW47)+(EX$19*EX47)+(EY$19*EY47)+(EZ$19*EZ47)+(FA$19*FA47)+(FB$19*FB47)+(FC$19*FC47)+(FD$19*FD47)+(FE$19*FE47)+(FF$19*FF47)+(FG$19*FG47)+(FH$19*FH47)+(FI$19*FI47))</f>
        <v/>
      </c>
      <c r="FL47" s="65"/>
      <c r="FM47" s="65"/>
      <c r="FN47" s="65"/>
      <c r="FO47" s="65"/>
      <c r="FP47" s="149"/>
      <c r="FQ47" s="149"/>
      <c r="FR47" s="149"/>
      <c r="FS47" s="149"/>
      <c r="FT47" s="149"/>
      <c r="FU47" s="149"/>
      <c r="FV47" s="149"/>
      <c r="FW47" s="149"/>
      <c r="FX47" s="149"/>
      <c r="FY47" s="149"/>
      <c r="FZ47" s="149"/>
      <c r="GA47" s="149"/>
      <c r="GB47" s="149"/>
      <c r="GC47" s="149"/>
      <c r="GD47" s="149"/>
      <c r="GE47" s="149"/>
      <c r="GF47" s="149"/>
      <c r="GG47" s="149"/>
      <c r="GH47" s="149"/>
      <c r="GI47" s="149"/>
      <c r="GJ47" s="149"/>
      <c r="GK47" s="222"/>
      <c r="GL47" s="150" t="str">
        <f>IF(OR('Set UP'!$C33=0,'Set UP'!$D33=0,'Set UP'!$E33=0),"",(FL$19*FL47)+(FM$19*FM47)+(FN$19*FN47)+(FO$19*FO47)+(FP$19*FP47)+(FQ$19*FQ47)+(FR$19*FR47)+(FS$19*FS47)+(FT$19*FT47)+(FU$19*FU47)+(FV$19*FV47)+(FW$19*FW47)+(FX$19*FX47)+(FY$19*FY47)+(FZ$19*FZ47)+(GA$19*GA47)+(GB$19*GB47)+(GC$19*GC47)+(GD$19*GD47)+(GE$19*GE47)+(GF$19*GF47)+(GG$19*GG47)+(GH$19*GH47)+(GI$19*GI47)+(GJ$19*GJ47))</f>
        <v/>
      </c>
      <c r="GM47" s="65"/>
      <c r="GN47" s="65"/>
      <c r="GO47" s="65"/>
      <c r="GP47" s="65"/>
      <c r="GQ47" s="149"/>
      <c r="GR47" s="149"/>
      <c r="GS47" s="149"/>
      <c r="GT47" s="149"/>
      <c r="GU47" s="149"/>
      <c r="GV47" s="149"/>
      <c r="GW47" s="149"/>
      <c r="GX47" s="149"/>
      <c r="GY47" s="149"/>
      <c r="GZ47" s="149"/>
      <c r="HA47" s="149"/>
      <c r="HB47" s="149"/>
      <c r="HC47" s="149"/>
      <c r="HD47" s="149"/>
      <c r="HE47" s="149"/>
      <c r="HF47" s="149"/>
      <c r="HG47" s="149"/>
      <c r="HH47" s="149"/>
      <c r="HI47" s="149"/>
      <c r="HJ47" s="149"/>
      <c r="HK47" s="149"/>
      <c r="HL47" s="222"/>
      <c r="HM47" s="150" t="str">
        <f>IF(OR('Set UP'!$C33=0,'Set UP'!$D33=0,'Set UP'!$E33=0),"",(GM$19*GM47)+(GN$19*GN47)+(GO$19*GO47)+(GP$19*GP47)+(GQ$19*GQ47)+(GR$19*GR47)+(GS$19*GS47)+(GT$19*GT47)+(GU$19*GU47)+(GV$19*GV47)+(GW$19*GW47)+(GX$19*GX47)+(GY$19*GY47)+(GZ$19*GZ47)+(HA$19*HA47)+(HB$19*HB47)+(HC$19*HC47)+(HD$19*HD47)+(HE$19*HE47)+(HF$19*HF47)+(HG$19*HG47)+(HH$19*HH47)+(HI$19*HI47)+(HJ$19*HJ47)+(HK$19*HK47))</f>
        <v/>
      </c>
      <c r="HN47" s="65"/>
      <c r="HO47" s="65"/>
      <c r="HP47" s="65"/>
      <c r="HQ47" s="65"/>
      <c r="HR47" s="149"/>
      <c r="HS47" s="149"/>
      <c r="HT47" s="149"/>
      <c r="HU47" s="149"/>
      <c r="HV47" s="149"/>
      <c r="HW47" s="149"/>
      <c r="HX47" s="149"/>
      <c r="HY47" s="149"/>
      <c r="HZ47" s="149"/>
      <c r="IA47" s="149"/>
      <c r="IB47" s="149"/>
      <c r="IC47" s="149"/>
      <c r="ID47" s="149"/>
      <c r="IE47" s="149"/>
      <c r="IF47" s="149"/>
      <c r="IG47" s="149"/>
      <c r="IH47" s="149"/>
      <c r="II47" s="149"/>
      <c r="IJ47" s="149"/>
      <c r="IK47" s="149"/>
      <c r="IL47" s="149"/>
      <c r="IM47" s="222"/>
      <c r="IN47" s="150" t="str">
        <f>IF(OR('Set UP'!$C33=0,'Set UP'!$D33=0,'Set UP'!$E33=0),"",(HN$19*HN47)+(HO$19*HO47)+(HP$19*HP47)+(HQ$19*HQ47)+(HR$19*HR47)+(HS$19*HS47)+(HT$19*HT47)+(HU$19*HU47)+(HV$19*HV47)+(HW$19*HW47)+(HX$19*HX47)+(HY$19*HY47)+(HZ$19*HZ47)+(IA$19*IA47)+(IB$19*IB47)+(IC$19*IC47)+(ID$19*ID47)+(IE$19*IE47)+(IF$19*IF47)+(IG$19*IG47)+(IH$19*IH47)+(II$19*II47)+(IJ$19*IJ47)+(IK$19*IK47)+(IL$19*IL47))</f>
        <v/>
      </c>
      <c r="IO47" s="65"/>
      <c r="IP47" s="65"/>
      <c r="IQ47" s="65"/>
      <c r="IR47" s="65"/>
      <c r="IS47" s="149"/>
      <c r="IT47" s="149"/>
      <c r="IU47" s="149"/>
      <c r="IV47" s="149"/>
      <c r="IW47" s="149"/>
      <c r="IX47" s="149"/>
      <c r="IY47" s="149"/>
      <c r="IZ47" s="149"/>
      <c r="JA47" s="149"/>
      <c r="JB47" s="149"/>
      <c r="JC47" s="149"/>
      <c r="JD47" s="149"/>
      <c r="JE47" s="149"/>
      <c r="JF47" s="149"/>
      <c r="JG47" s="149"/>
      <c r="JH47" s="149"/>
      <c r="JI47" s="149"/>
      <c r="JJ47" s="149"/>
      <c r="JK47" s="149"/>
      <c r="JL47" s="149"/>
      <c r="JM47" s="149"/>
      <c r="JN47" s="222"/>
      <c r="JO47" s="150" t="str">
        <f>IF(OR('Set UP'!$C33=0,'Set UP'!$D33=0,'Set UP'!$E33=0),"",(IO$19*IO47)+(IP$19*IP47)+(IQ$19*IQ47)+(IR$19*IR47)+(IS$19*IS47)+(IT$19*IT47)+(IU$19*IU47)+(IV$19*IV47)+(IW$19*IW47)+(IX$19*IX47)+(IY$19*IY47)+(IZ$19*IZ47)+(JA$19*JA47)+(JB$19*JB47)+(JC$19*JC47)+(JD$19*JD47)+(JE$19*JE47)+(JF$19*JF47)+(JG$19*JG47)+(JH$19*JH47)+(JI$19*JI47)+(JJ$19*JJ47)+(JK$19*JK47)+(JL$19*JL47)+(JM$19*JM47))</f>
        <v/>
      </c>
      <c r="JP47" s="151" t="str">
        <f>IF(OR('Set UP'!$C33=0,'Set UP'!$D33=0,'Set UP'!$E33=0),"",(AF47+BG47+CH47+DI47+EJ47+FK47+GL47+HM47+IN47+JO47))</f>
        <v/>
      </c>
      <c r="JQ47" s="152" t="str">
        <f>IF(OR('Set UP'!$C33=0,'Set UP'!$D33=0,'Set UP'!$E33=0),"",RANK(JP47,$JP$21:$JP$68,0))</f>
        <v/>
      </c>
      <c r="JR47" s="151" t="str">
        <f>IF(OR('Set UP'!K33&lt;&gt;1,'Set UP'!C33=0,'Set UP'!D33=0,'Set UP'!E33=0,'Set UP'!F33=0),"",$JP47)</f>
        <v/>
      </c>
      <c r="JS47" s="151" t="str">
        <f>IF(OR('Set UP'!K33&lt;&gt;1,'Set UP'!C33=0,'Set UP'!D33=0,'Set UP'!E33=0,'Set UP'!F33=0),"",RANK(JR47,$JR$21:$JR$68,0))</f>
        <v/>
      </c>
      <c r="JT47" s="153" t="str">
        <f>IF(OR('Set UP'!K33&lt;&gt;2,'Set UP'!C33=0,'Set UP'!D33=0,'Set UP'!E33=0,'Set UP'!F33=0),"",$JP47)</f>
        <v/>
      </c>
      <c r="JU47" s="151" t="str">
        <f>IF(OR('Set UP'!K33&lt;&gt;2,'Set UP'!C33=0,'Set UP'!D33=0,'Set UP'!E33=0,'Set UP'!F33=0),"",RANK(JT47,$JT$21:$JT$68,0))</f>
        <v/>
      </c>
      <c r="JV47" s="151" t="str">
        <f>IF(OR(LEFT('Set UP'!F33,1)&lt;&gt;"F",'Set UP'!C33=0,'Set UP'!D33=0,'Set UP'!E33=0),"",$JP47)</f>
        <v/>
      </c>
      <c r="JW47" s="151" t="str">
        <f>IF(OR(LEFT('Set UP'!F33,1)&lt;&gt;"F",'Set UP'!C33=0,'Set UP'!D33=0,'Set UP'!E33=0),"",RANK(JV47,$JV$21:$JV$68,0))</f>
        <v/>
      </c>
      <c r="JX47" s="151" t="str">
        <f>IF(OR('Set UP'!F33&lt;&gt;"NS",'Set UP'!C33=0,'Set UP'!D33=0,'Set UP'!E33=0),"",$JP47)</f>
        <v/>
      </c>
      <c r="JY47" s="154" t="str">
        <f>IF(OR('Set UP'!F33&lt;&gt;"NS",'Set UP'!C33=0,'Set UP'!D33=0,'Set UP'!E33=0),"",RANK(JX47,$JX$21:$JX$68,0))</f>
        <v/>
      </c>
      <c r="JZ47" s="154" t="str">
        <f>IF(OR('Set UP'!$C33=0,'Set UP'!$D33=0,'Set UP'!$E33=0,JP47=0),"",JP47/MAX(JP$21:JP$68)*1000)</f>
        <v/>
      </c>
      <c r="KC47" s="316">
        <f t="array" ref="KC47">MAX(IF(Clubs='Set UP'!D33,'Wet Incident'!JU$21:JU$68))</f>
        <v>0</v>
      </c>
      <c r="KD47" s="316" t="str">
        <f t="shared" si="5"/>
        <v/>
      </c>
    </row>
    <row r="48" spans="2:290" x14ac:dyDescent="0.2">
      <c r="B48" s="139">
        <v>28</v>
      </c>
      <c r="C48" s="148" t="str">
        <f>IF(OR('Set UP'!$C34=0,'Set UP'!$D34=0,'Set UP'!$E34=0,'Set UP'!F34=0),"  --",'Set UP'!C34)</f>
        <v xml:space="preserve">  --</v>
      </c>
      <c r="D48" s="148" t="str">
        <f>IF(OR('Set UP'!$C34=0,'Set UP'!$D34=0,'Set UP'!$E34=0,'Set UP'!F34=0),"  --",'Set UP'!D34&amp;" "&amp;'Set UP'!E34)</f>
        <v xml:space="preserve">  --</v>
      </c>
      <c r="E48" s="148" t="str">
        <f>IF(OR('Set UP'!$C34=0,'Set UP'!$D34=0,'Set UP'!$E34=0,'Set UP'!F34=0),"  --",'Set UP'!F34)</f>
        <v xml:space="preserve">  --</v>
      </c>
      <c r="F48" s="65"/>
      <c r="G48" s="65"/>
      <c r="H48" s="65"/>
      <c r="I48" s="65"/>
      <c r="J48" s="149"/>
      <c r="K48" s="149"/>
      <c r="L48" s="149"/>
      <c r="M48" s="149"/>
      <c r="N48" s="149"/>
      <c r="O48" s="149"/>
      <c r="P48" s="149"/>
      <c r="Q48" s="149"/>
      <c r="R48" s="149"/>
      <c r="S48" s="149"/>
      <c r="T48" s="149"/>
      <c r="U48" s="149"/>
      <c r="V48" s="149"/>
      <c r="W48" s="149"/>
      <c r="X48" s="149"/>
      <c r="Y48" s="149"/>
      <c r="Z48" s="149"/>
      <c r="AA48" s="149"/>
      <c r="AB48" s="149"/>
      <c r="AC48" s="149"/>
      <c r="AD48" s="149"/>
      <c r="AE48" s="222"/>
      <c r="AF48" s="150" t="str">
        <f>IF(OR('Set UP'!$C34=0,'Set UP'!$D34=0,'Set UP'!$E34=0),"",(F$19*F48)+(G$19*G48)+(H$19*H48)+(I$19*I48)+(J$19*J48)+(K$19*K48)+(L$19*L48)+(M$19*M48)+(N$19*N48)+(O$19*O48)+(P$19*P48)+(Q$19*Q48)+(R$19*R48)+(S$19*S48)+(T$19*T48)+(U$19*U48)+(V$19*V48)+(W$19*W48)+(X$19*X48)+(Y$19*Y48)+(Z$19*Z48)+(AA$19*AA48)+(AB$19*AB48)+(AC$19*AC48)+(AD$19*AD48))</f>
        <v/>
      </c>
      <c r="AG48" s="65"/>
      <c r="AH48" s="65"/>
      <c r="AI48" s="65"/>
      <c r="AJ48" s="65"/>
      <c r="AK48" s="65"/>
      <c r="AL48" s="65"/>
      <c r="AM48" s="149"/>
      <c r="AN48" s="149"/>
      <c r="AO48" s="149"/>
      <c r="AP48" s="149"/>
      <c r="AQ48" s="149"/>
      <c r="AR48" s="149"/>
      <c r="AS48" s="149"/>
      <c r="AT48" s="149"/>
      <c r="AU48" s="149"/>
      <c r="AV48" s="149"/>
      <c r="AW48" s="149"/>
      <c r="AX48" s="149"/>
      <c r="AY48" s="149"/>
      <c r="AZ48" s="149"/>
      <c r="BA48" s="149"/>
      <c r="BB48" s="149"/>
      <c r="BC48" s="149"/>
      <c r="BD48" s="149"/>
      <c r="BE48" s="149"/>
      <c r="BF48" s="222"/>
      <c r="BG48" s="150" t="str">
        <f>IF(OR('Set UP'!$C34=0,'Set UP'!$D34=0,'Set UP'!$E34=0),"",(AG$19*AG48)+(AH$19*AH48)+(AI$19*AI48)+(AJ$19*AJ48)+(AK$19*AK48)+(AL$19*AL48)+(AM$19*AM48)+(AN$19*AN48)+(AO$19*AO48)+(AP$19*AP48)+(AQ$19*AQ48)+(AR$19*AR48)+(AS$19*AS48)+(AT$19*AT48)+(AU$19*AU48)+(AV$19*AV48)+(AW$19*AW48)+(AX$19*AX48)+(AY$19*AY48)+(AZ$19*AZ48)+(BA$19*BA48)+(BB$19*BB48)+(BC$19*BC48)+(BD$19*BD48)+(BE$19*BE48))</f>
        <v/>
      </c>
      <c r="BH48" s="65"/>
      <c r="BI48" s="65"/>
      <c r="BJ48" s="65"/>
      <c r="BK48" s="65"/>
      <c r="BL48" s="65"/>
      <c r="BM48" s="65"/>
      <c r="BN48" s="149"/>
      <c r="BO48" s="149"/>
      <c r="BP48" s="149"/>
      <c r="BQ48" s="149"/>
      <c r="BR48" s="149"/>
      <c r="BS48" s="149"/>
      <c r="BT48" s="149"/>
      <c r="BU48" s="149"/>
      <c r="BV48" s="149"/>
      <c r="BW48" s="149"/>
      <c r="BX48" s="149"/>
      <c r="BY48" s="149"/>
      <c r="BZ48" s="149"/>
      <c r="CA48" s="149"/>
      <c r="CB48" s="149"/>
      <c r="CC48" s="149"/>
      <c r="CD48" s="149"/>
      <c r="CE48" s="149"/>
      <c r="CF48" s="149"/>
      <c r="CG48" s="222"/>
      <c r="CH48" s="150" t="str">
        <f>IF(OR('Set UP'!$C34=0,'Set UP'!$D34=0,'Set UP'!$E34=0),"",(BH$19*BH48)+(BI$19*BI48)+(BJ$19*BJ48)+(BK$19*BK48)+(BL$19*BL48)+(BM$19*BM48)+(BN$19*BN48)+(BO$19*BO48)+(BP$19*BP48)+(BQ$19*BQ48)+(BR$19*BR48)+(BS$19*BS48)+(BT$19*BT48)+(BU$19*BU48)+(BV$19*BV48)+(BW$19*BW48)+(BX$19*BX48)+(BY$19*BY48)+(BZ$19*BZ48)+(CA$19*CA48)+(CB$19*CB48)+(CC$19*CC48)+(CD$19*CD48)+(CE$19*CE48)+(CF$19*CF48))</f>
        <v/>
      </c>
      <c r="CI48" s="65"/>
      <c r="CJ48" s="65"/>
      <c r="CK48" s="65"/>
      <c r="CL48" s="65"/>
      <c r="CM48" s="65"/>
      <c r="CN48" s="149"/>
      <c r="CO48" s="149"/>
      <c r="CP48" s="149"/>
      <c r="CQ48" s="149"/>
      <c r="CR48" s="149"/>
      <c r="CS48" s="149"/>
      <c r="CT48" s="149"/>
      <c r="CU48" s="149"/>
      <c r="CV48" s="149"/>
      <c r="CW48" s="149"/>
      <c r="CX48" s="149"/>
      <c r="CY48" s="149"/>
      <c r="CZ48" s="149"/>
      <c r="DA48" s="149"/>
      <c r="DB48" s="149"/>
      <c r="DC48" s="149"/>
      <c r="DD48" s="149"/>
      <c r="DE48" s="149"/>
      <c r="DF48" s="149"/>
      <c r="DG48" s="149"/>
      <c r="DH48" s="222"/>
      <c r="DI48" s="150" t="str">
        <f>IF(OR('Set UP'!$C34=0,'Set UP'!$D34=0,'Set UP'!$E34=0),"",(CI$19*CI48)+(CJ$19*CJ48)+(CK$19*CK48)+(CL$19*CL48)+(CM$19*CM48)+(CN$19*CN48)+(CO$19*CO48)+(CP$19*CP48)+(CQ$19*CQ48)+(CR$19*CR48)+(CS$19*CS48)+(CT$19*CT48)+(CU$19*CU48)+(CV$19*CV48)+(CW$19*CW48)+(CX$19*CX48)+(CY$19*CY48)+(CZ$19*CZ48)+(DA$19*DA48)+(DB$19*DB48)+(DC$19*DC48)+(DD$19*DD48)+(DE$19*DE48)+(DF$19*DF48)+(DG$19*DG48))</f>
        <v/>
      </c>
      <c r="DJ48" s="65"/>
      <c r="DK48" s="65"/>
      <c r="DL48" s="65"/>
      <c r="DM48" s="149"/>
      <c r="DN48" s="149"/>
      <c r="DO48" s="149"/>
      <c r="DP48" s="149"/>
      <c r="DQ48" s="149"/>
      <c r="DR48" s="149"/>
      <c r="DS48" s="149"/>
      <c r="DT48" s="149"/>
      <c r="DU48" s="149"/>
      <c r="DV48" s="149"/>
      <c r="DW48" s="149"/>
      <c r="DX48" s="149"/>
      <c r="DY48" s="149"/>
      <c r="DZ48" s="149"/>
      <c r="EA48" s="149"/>
      <c r="EB48" s="149"/>
      <c r="EC48" s="149"/>
      <c r="ED48" s="149"/>
      <c r="EE48" s="149"/>
      <c r="EF48" s="149"/>
      <c r="EG48" s="149"/>
      <c r="EH48" s="149"/>
      <c r="EI48" s="222"/>
      <c r="EJ48" s="150" t="str">
        <f>IF(OR('Set UP'!$C34=0,'Set UP'!$D34=0,'Set UP'!$E34=0),"",(DJ$19*DJ48)+(DK$19*DK48)+(DL$19*DL48)+(DM$19*DM48)+(DN$19*DN48)+(DO$19*DO48)+(DP$19*DP48)+(DQ$19*DQ48)+(DR$19*DR48)+(DS$19*DS48)+(DT$19*DT48)+(DU$19*DU48)+(DV$19*DV48)+(DW$19*DW48)+(DX$19*DX48)+(DY$19*DY48)+(DZ$19*DZ48)+(EA$19*EA48)+(EB$19*EB48)+(EC$19*EC48)+(ED$19*ED48)+(EE$19*EE48)+(EF$19*EF48)+(EG$19*EG48)+(EH$19*EH48))</f>
        <v/>
      </c>
      <c r="EK48" s="65"/>
      <c r="EL48" s="65"/>
      <c r="EM48" s="65"/>
      <c r="EN48" s="65"/>
      <c r="EO48" s="149"/>
      <c r="EP48" s="149"/>
      <c r="EQ48" s="149"/>
      <c r="ER48" s="149"/>
      <c r="ES48" s="149"/>
      <c r="ET48" s="149"/>
      <c r="EU48" s="149"/>
      <c r="EV48" s="149"/>
      <c r="EW48" s="149"/>
      <c r="EX48" s="149"/>
      <c r="EY48" s="149"/>
      <c r="EZ48" s="149"/>
      <c r="FA48" s="149"/>
      <c r="FB48" s="149"/>
      <c r="FC48" s="149"/>
      <c r="FD48" s="149"/>
      <c r="FE48" s="149"/>
      <c r="FF48" s="149"/>
      <c r="FG48" s="149"/>
      <c r="FH48" s="149"/>
      <c r="FI48" s="149"/>
      <c r="FJ48" s="222"/>
      <c r="FK48" s="150" t="str">
        <f>IF(OR('Set UP'!$C34=0,'Set UP'!$D34=0,'Set UP'!$E34=0),"",(EK$19*EK48)+(EL$19*EL48)+(EM$19*EM48)+(EN$19*EN48)+(EO$19*EO48)+(EP$19*EP48)+(EQ$19*EQ48)+(ER$19*ER48)+(ES$19*ES48)+(ET$19*ET48)+(EU$19*EU48)+(EV$19*EV48)+(EW$19*EW48)+(EX$19*EX48)+(EY$19*EY48)+(EZ$19*EZ48)+(FA$19*FA48)+(FB$19*FB48)+(FC$19*FC48)+(FD$19*FD48)+(FE$19*FE48)+(FF$19*FF48)+(FG$19*FG48)+(FH$19*FH48)+(FI$19*FI48))</f>
        <v/>
      </c>
      <c r="FL48" s="65"/>
      <c r="FM48" s="65"/>
      <c r="FN48" s="65"/>
      <c r="FO48" s="65"/>
      <c r="FP48" s="149"/>
      <c r="FQ48" s="149"/>
      <c r="FR48" s="149"/>
      <c r="FS48" s="149"/>
      <c r="FT48" s="149"/>
      <c r="FU48" s="149"/>
      <c r="FV48" s="149"/>
      <c r="FW48" s="149"/>
      <c r="FX48" s="149"/>
      <c r="FY48" s="149"/>
      <c r="FZ48" s="149"/>
      <c r="GA48" s="149"/>
      <c r="GB48" s="149"/>
      <c r="GC48" s="149"/>
      <c r="GD48" s="149"/>
      <c r="GE48" s="149"/>
      <c r="GF48" s="149"/>
      <c r="GG48" s="149"/>
      <c r="GH48" s="149"/>
      <c r="GI48" s="149"/>
      <c r="GJ48" s="149"/>
      <c r="GK48" s="222"/>
      <c r="GL48" s="150" t="str">
        <f>IF(OR('Set UP'!$C34=0,'Set UP'!$D34=0,'Set UP'!$E34=0),"",(FL$19*FL48)+(FM$19*FM48)+(FN$19*FN48)+(FO$19*FO48)+(FP$19*FP48)+(FQ$19*FQ48)+(FR$19*FR48)+(FS$19*FS48)+(FT$19*FT48)+(FU$19*FU48)+(FV$19*FV48)+(FW$19*FW48)+(FX$19*FX48)+(FY$19*FY48)+(FZ$19*FZ48)+(GA$19*GA48)+(GB$19*GB48)+(GC$19*GC48)+(GD$19*GD48)+(GE$19*GE48)+(GF$19*GF48)+(GG$19*GG48)+(GH$19*GH48)+(GI$19*GI48)+(GJ$19*GJ48))</f>
        <v/>
      </c>
      <c r="GM48" s="65"/>
      <c r="GN48" s="65"/>
      <c r="GO48" s="65"/>
      <c r="GP48" s="65"/>
      <c r="GQ48" s="149"/>
      <c r="GR48" s="149"/>
      <c r="GS48" s="149"/>
      <c r="GT48" s="149"/>
      <c r="GU48" s="149"/>
      <c r="GV48" s="149"/>
      <c r="GW48" s="149"/>
      <c r="GX48" s="149"/>
      <c r="GY48" s="149"/>
      <c r="GZ48" s="149"/>
      <c r="HA48" s="149"/>
      <c r="HB48" s="149"/>
      <c r="HC48" s="149"/>
      <c r="HD48" s="149"/>
      <c r="HE48" s="149"/>
      <c r="HF48" s="149"/>
      <c r="HG48" s="149"/>
      <c r="HH48" s="149"/>
      <c r="HI48" s="149"/>
      <c r="HJ48" s="149"/>
      <c r="HK48" s="149"/>
      <c r="HL48" s="222"/>
      <c r="HM48" s="150" t="str">
        <f>IF(OR('Set UP'!$C34=0,'Set UP'!$D34=0,'Set UP'!$E34=0),"",(GM$19*GM48)+(GN$19*GN48)+(GO$19*GO48)+(GP$19*GP48)+(GQ$19*GQ48)+(GR$19*GR48)+(GS$19*GS48)+(GT$19*GT48)+(GU$19*GU48)+(GV$19*GV48)+(GW$19*GW48)+(GX$19*GX48)+(GY$19*GY48)+(GZ$19*GZ48)+(HA$19*HA48)+(HB$19*HB48)+(HC$19*HC48)+(HD$19*HD48)+(HE$19*HE48)+(HF$19*HF48)+(HG$19*HG48)+(HH$19*HH48)+(HI$19*HI48)+(HJ$19*HJ48)+(HK$19*HK48))</f>
        <v/>
      </c>
      <c r="HN48" s="65"/>
      <c r="HO48" s="65"/>
      <c r="HP48" s="65"/>
      <c r="HQ48" s="65"/>
      <c r="HR48" s="149"/>
      <c r="HS48" s="149"/>
      <c r="HT48" s="149"/>
      <c r="HU48" s="149"/>
      <c r="HV48" s="149"/>
      <c r="HW48" s="149"/>
      <c r="HX48" s="149"/>
      <c r="HY48" s="149"/>
      <c r="HZ48" s="149"/>
      <c r="IA48" s="149"/>
      <c r="IB48" s="149"/>
      <c r="IC48" s="149"/>
      <c r="ID48" s="149"/>
      <c r="IE48" s="149"/>
      <c r="IF48" s="149"/>
      <c r="IG48" s="149"/>
      <c r="IH48" s="149"/>
      <c r="II48" s="149"/>
      <c r="IJ48" s="149"/>
      <c r="IK48" s="149"/>
      <c r="IL48" s="149"/>
      <c r="IM48" s="222"/>
      <c r="IN48" s="150" t="str">
        <f>IF(OR('Set UP'!$C34=0,'Set UP'!$D34=0,'Set UP'!$E34=0),"",(HN$19*HN48)+(HO$19*HO48)+(HP$19*HP48)+(HQ$19*HQ48)+(HR$19*HR48)+(HS$19*HS48)+(HT$19*HT48)+(HU$19*HU48)+(HV$19*HV48)+(HW$19*HW48)+(HX$19*HX48)+(HY$19*HY48)+(HZ$19*HZ48)+(IA$19*IA48)+(IB$19*IB48)+(IC$19*IC48)+(ID$19*ID48)+(IE$19*IE48)+(IF$19*IF48)+(IG$19*IG48)+(IH$19*IH48)+(II$19*II48)+(IJ$19*IJ48)+(IK$19*IK48)+(IL$19*IL48))</f>
        <v/>
      </c>
      <c r="IO48" s="65"/>
      <c r="IP48" s="65"/>
      <c r="IQ48" s="65"/>
      <c r="IR48" s="65"/>
      <c r="IS48" s="149"/>
      <c r="IT48" s="149"/>
      <c r="IU48" s="149"/>
      <c r="IV48" s="149"/>
      <c r="IW48" s="149"/>
      <c r="IX48" s="149"/>
      <c r="IY48" s="149"/>
      <c r="IZ48" s="149"/>
      <c r="JA48" s="149"/>
      <c r="JB48" s="149"/>
      <c r="JC48" s="149"/>
      <c r="JD48" s="149"/>
      <c r="JE48" s="149"/>
      <c r="JF48" s="149"/>
      <c r="JG48" s="149"/>
      <c r="JH48" s="149"/>
      <c r="JI48" s="149"/>
      <c r="JJ48" s="149"/>
      <c r="JK48" s="149"/>
      <c r="JL48" s="149"/>
      <c r="JM48" s="149"/>
      <c r="JN48" s="222"/>
      <c r="JO48" s="150" t="str">
        <f>IF(OR('Set UP'!$C34=0,'Set UP'!$D34=0,'Set UP'!$E34=0),"",(IO$19*IO48)+(IP$19*IP48)+(IQ$19*IQ48)+(IR$19*IR48)+(IS$19*IS48)+(IT$19*IT48)+(IU$19*IU48)+(IV$19*IV48)+(IW$19*IW48)+(IX$19*IX48)+(IY$19*IY48)+(IZ$19*IZ48)+(JA$19*JA48)+(JB$19*JB48)+(JC$19*JC48)+(JD$19*JD48)+(JE$19*JE48)+(JF$19*JF48)+(JG$19*JG48)+(JH$19*JH48)+(JI$19*JI48)+(JJ$19*JJ48)+(JK$19*JK48)+(JL$19*JL48)+(JM$19*JM48))</f>
        <v/>
      </c>
      <c r="JP48" s="151" t="str">
        <f>IF(OR('Set UP'!$C34=0,'Set UP'!$D34=0,'Set UP'!$E34=0),"",(AF48+BG48+CH48+DI48+EJ48+FK48+GL48+HM48+IN48+JO48))</f>
        <v/>
      </c>
      <c r="JQ48" s="152" t="str">
        <f>IF(OR('Set UP'!$C34=0,'Set UP'!$D34=0,'Set UP'!$E34=0),"",RANK(JP48,$JP$21:$JP$68,0))</f>
        <v/>
      </c>
      <c r="JR48" s="151" t="str">
        <f>IF(OR('Set UP'!K34&lt;&gt;1,'Set UP'!C34=0,'Set UP'!D34=0,'Set UP'!E34=0,'Set UP'!F34=0),"",$JP48)</f>
        <v/>
      </c>
      <c r="JS48" s="151" t="str">
        <f>IF(OR('Set UP'!K34&lt;&gt;1,'Set UP'!C34=0,'Set UP'!D34=0,'Set UP'!E34=0,'Set UP'!F34=0),"",RANK(JR48,$JR$21:$JR$68,0))</f>
        <v/>
      </c>
      <c r="JT48" s="153" t="str">
        <f>IF(OR('Set UP'!K34&lt;&gt;2,'Set UP'!C34=0,'Set UP'!D34=0,'Set UP'!E34=0,'Set UP'!F34=0),"",$JP48)</f>
        <v/>
      </c>
      <c r="JU48" s="151" t="str">
        <f>IF(OR('Set UP'!K34&lt;&gt;2,'Set UP'!C34=0,'Set UP'!D34=0,'Set UP'!E34=0,'Set UP'!F34=0),"",RANK(JT48,$JT$21:$JT$68,0))</f>
        <v/>
      </c>
      <c r="JV48" s="151" t="str">
        <f>IF(OR(LEFT('Set UP'!F34,1)&lt;&gt;"F",'Set UP'!C34=0,'Set UP'!D34=0,'Set UP'!E34=0),"",$JP48)</f>
        <v/>
      </c>
      <c r="JW48" s="151" t="str">
        <f>IF(OR(LEFT('Set UP'!F34,1)&lt;&gt;"F",'Set UP'!C34=0,'Set UP'!D34=0,'Set UP'!E34=0),"",RANK(JV48,$JV$21:$JV$68,0))</f>
        <v/>
      </c>
      <c r="JX48" s="151" t="str">
        <f>IF(OR('Set UP'!F34&lt;&gt;"NS",'Set UP'!C34=0,'Set UP'!D34=0,'Set UP'!E34=0),"",$JP48)</f>
        <v/>
      </c>
      <c r="JY48" s="154" t="str">
        <f>IF(OR('Set UP'!F34&lt;&gt;"NS",'Set UP'!C34=0,'Set UP'!D34=0,'Set UP'!E34=0),"",RANK(JX48,$JX$21:$JX$68,0))</f>
        <v/>
      </c>
      <c r="JZ48" s="154" t="str">
        <f>IF(OR('Set UP'!$C34=0,'Set UP'!$D34=0,'Set UP'!$E34=0,JP48=0),"",JP48/MAX(JP$21:JP$68)*1000)</f>
        <v/>
      </c>
      <c r="KC48" s="316">
        <f t="array" ref="KC48">MAX(IF(Clubs='Set UP'!D34,'Wet Incident'!JU$21:JU$68))</f>
        <v>0</v>
      </c>
      <c r="KD48" s="316" t="str">
        <f t="shared" si="5"/>
        <v/>
      </c>
    </row>
    <row r="49" spans="2:290" x14ac:dyDescent="0.2">
      <c r="B49" s="139">
        <v>29</v>
      </c>
      <c r="C49" s="148" t="str">
        <f>IF(OR('Set UP'!$C35=0,'Set UP'!$D35=0,'Set UP'!$E35=0,'Set UP'!F35=0),"  --",'Set UP'!C35)</f>
        <v xml:space="preserve">  --</v>
      </c>
      <c r="D49" s="148" t="str">
        <f>IF(OR('Set UP'!$C35=0,'Set UP'!$D35=0,'Set UP'!$E35=0,'Set UP'!F35=0),"  --",'Set UP'!D35&amp;" "&amp;'Set UP'!E35)</f>
        <v xml:space="preserve">  --</v>
      </c>
      <c r="E49" s="148" t="str">
        <f>IF(OR('Set UP'!$C35=0,'Set UP'!$D35=0,'Set UP'!$E35=0,'Set UP'!F35=0),"  --",'Set UP'!F35)</f>
        <v xml:space="preserve">  --</v>
      </c>
      <c r="F49" s="65"/>
      <c r="G49" s="65"/>
      <c r="H49" s="65"/>
      <c r="I49" s="65"/>
      <c r="J49" s="149"/>
      <c r="K49" s="149"/>
      <c r="L49" s="149"/>
      <c r="M49" s="149"/>
      <c r="N49" s="149"/>
      <c r="O49" s="149"/>
      <c r="P49" s="149"/>
      <c r="Q49" s="149"/>
      <c r="R49" s="149"/>
      <c r="S49" s="149"/>
      <c r="T49" s="149"/>
      <c r="U49" s="149"/>
      <c r="V49" s="149"/>
      <c r="W49" s="149"/>
      <c r="X49" s="149"/>
      <c r="Y49" s="149"/>
      <c r="Z49" s="149"/>
      <c r="AA49" s="149"/>
      <c r="AB49" s="149"/>
      <c r="AC49" s="149"/>
      <c r="AD49" s="149"/>
      <c r="AE49" s="222"/>
      <c r="AF49" s="150" t="str">
        <f>IF(OR('Set UP'!$C35=0,'Set UP'!$D35=0,'Set UP'!$E35=0),"",(F$19*F49)+(G$19*G49)+(H$19*H49)+(I$19*I49)+(J$19*J49)+(K$19*K49)+(L$19*L49)+(M$19*M49)+(N$19*N49)+(O$19*O49)+(P$19*P49)+(Q$19*Q49)+(R$19*R49)+(S$19*S49)+(T$19*T49)+(U$19*U49)+(V$19*V49)+(W$19*W49)+(X$19*X49)+(Y$19*Y49)+(Z$19*Z49)+(AA$19*AA49)+(AB$19*AB49)+(AC$19*AC49)+(AD$19*AD49))</f>
        <v/>
      </c>
      <c r="AG49" s="65"/>
      <c r="AH49" s="65"/>
      <c r="AI49" s="65"/>
      <c r="AJ49" s="65"/>
      <c r="AK49" s="65"/>
      <c r="AL49" s="65"/>
      <c r="AM49" s="149"/>
      <c r="AN49" s="149"/>
      <c r="AO49" s="149"/>
      <c r="AP49" s="149"/>
      <c r="AQ49" s="149"/>
      <c r="AR49" s="149"/>
      <c r="AS49" s="149"/>
      <c r="AT49" s="149"/>
      <c r="AU49" s="149"/>
      <c r="AV49" s="149"/>
      <c r="AW49" s="149"/>
      <c r="AX49" s="149"/>
      <c r="AY49" s="149"/>
      <c r="AZ49" s="149"/>
      <c r="BA49" s="149"/>
      <c r="BB49" s="149"/>
      <c r="BC49" s="149"/>
      <c r="BD49" s="149"/>
      <c r="BE49" s="149"/>
      <c r="BF49" s="222"/>
      <c r="BG49" s="150" t="str">
        <f>IF(OR('Set UP'!$C35=0,'Set UP'!$D35=0,'Set UP'!$E35=0),"",(AG$19*AG49)+(AH$19*AH49)+(AI$19*AI49)+(AJ$19*AJ49)+(AK$19*AK49)+(AL$19*AL49)+(AM$19*AM49)+(AN$19*AN49)+(AO$19*AO49)+(AP$19*AP49)+(AQ$19*AQ49)+(AR$19*AR49)+(AS$19*AS49)+(AT$19*AT49)+(AU$19*AU49)+(AV$19*AV49)+(AW$19*AW49)+(AX$19*AX49)+(AY$19*AY49)+(AZ$19*AZ49)+(BA$19*BA49)+(BB$19*BB49)+(BC$19*BC49)+(BD$19*BD49)+(BE$19*BE49))</f>
        <v/>
      </c>
      <c r="BH49" s="65"/>
      <c r="BI49" s="65"/>
      <c r="BJ49" s="65"/>
      <c r="BK49" s="65"/>
      <c r="BL49" s="65"/>
      <c r="BM49" s="65"/>
      <c r="BN49" s="149"/>
      <c r="BO49" s="149"/>
      <c r="BP49" s="149"/>
      <c r="BQ49" s="149"/>
      <c r="BR49" s="149"/>
      <c r="BS49" s="149"/>
      <c r="BT49" s="149"/>
      <c r="BU49" s="149"/>
      <c r="BV49" s="149"/>
      <c r="BW49" s="149"/>
      <c r="BX49" s="149"/>
      <c r="BY49" s="149"/>
      <c r="BZ49" s="149"/>
      <c r="CA49" s="149"/>
      <c r="CB49" s="149"/>
      <c r="CC49" s="149"/>
      <c r="CD49" s="149"/>
      <c r="CE49" s="149"/>
      <c r="CF49" s="149"/>
      <c r="CG49" s="222"/>
      <c r="CH49" s="150" t="str">
        <f>IF(OR('Set UP'!$C35=0,'Set UP'!$D35=0,'Set UP'!$E35=0),"",(BH$19*BH49)+(BI$19*BI49)+(BJ$19*BJ49)+(BK$19*BK49)+(BL$19*BL49)+(BM$19*BM49)+(BN$19*BN49)+(BO$19*BO49)+(BP$19*BP49)+(BQ$19*BQ49)+(BR$19*BR49)+(BS$19*BS49)+(BT$19*BT49)+(BU$19*BU49)+(BV$19*BV49)+(BW$19*BW49)+(BX$19*BX49)+(BY$19*BY49)+(BZ$19*BZ49)+(CA$19*CA49)+(CB$19*CB49)+(CC$19*CC49)+(CD$19*CD49)+(CE$19*CE49)+(CF$19*CF49))</f>
        <v/>
      </c>
      <c r="CI49" s="65"/>
      <c r="CJ49" s="65"/>
      <c r="CK49" s="65"/>
      <c r="CL49" s="65"/>
      <c r="CM49" s="65"/>
      <c r="CN49" s="149"/>
      <c r="CO49" s="149"/>
      <c r="CP49" s="149"/>
      <c r="CQ49" s="149"/>
      <c r="CR49" s="149"/>
      <c r="CS49" s="149"/>
      <c r="CT49" s="149"/>
      <c r="CU49" s="149"/>
      <c r="CV49" s="149"/>
      <c r="CW49" s="149"/>
      <c r="CX49" s="149"/>
      <c r="CY49" s="149"/>
      <c r="CZ49" s="149"/>
      <c r="DA49" s="149"/>
      <c r="DB49" s="149"/>
      <c r="DC49" s="149"/>
      <c r="DD49" s="149"/>
      <c r="DE49" s="149"/>
      <c r="DF49" s="149"/>
      <c r="DG49" s="149"/>
      <c r="DH49" s="222"/>
      <c r="DI49" s="150" t="str">
        <f>IF(OR('Set UP'!$C35=0,'Set UP'!$D35=0,'Set UP'!$E35=0),"",(CI$19*CI49)+(CJ$19*CJ49)+(CK$19*CK49)+(CL$19*CL49)+(CM$19*CM49)+(CN$19*CN49)+(CO$19*CO49)+(CP$19*CP49)+(CQ$19*CQ49)+(CR$19*CR49)+(CS$19*CS49)+(CT$19*CT49)+(CU$19*CU49)+(CV$19*CV49)+(CW$19*CW49)+(CX$19*CX49)+(CY$19*CY49)+(CZ$19*CZ49)+(DA$19*DA49)+(DB$19*DB49)+(DC$19*DC49)+(DD$19*DD49)+(DE$19*DE49)+(DF$19*DF49)+(DG$19*DG49))</f>
        <v/>
      </c>
      <c r="DJ49" s="65"/>
      <c r="DK49" s="65"/>
      <c r="DL49" s="65"/>
      <c r="DM49" s="149"/>
      <c r="DN49" s="149"/>
      <c r="DO49" s="149"/>
      <c r="DP49" s="149"/>
      <c r="DQ49" s="149"/>
      <c r="DR49" s="149"/>
      <c r="DS49" s="149"/>
      <c r="DT49" s="149"/>
      <c r="DU49" s="149"/>
      <c r="DV49" s="149"/>
      <c r="DW49" s="149"/>
      <c r="DX49" s="149"/>
      <c r="DY49" s="149"/>
      <c r="DZ49" s="149"/>
      <c r="EA49" s="149"/>
      <c r="EB49" s="149"/>
      <c r="EC49" s="149"/>
      <c r="ED49" s="149"/>
      <c r="EE49" s="149"/>
      <c r="EF49" s="149"/>
      <c r="EG49" s="149"/>
      <c r="EH49" s="149"/>
      <c r="EI49" s="222"/>
      <c r="EJ49" s="150" t="str">
        <f>IF(OR('Set UP'!$C35=0,'Set UP'!$D35=0,'Set UP'!$E35=0),"",(DJ$19*DJ49)+(DK$19*DK49)+(DL$19*DL49)+(DM$19*DM49)+(DN$19*DN49)+(DO$19*DO49)+(DP$19*DP49)+(DQ$19*DQ49)+(DR$19*DR49)+(DS$19*DS49)+(DT$19*DT49)+(DU$19*DU49)+(DV$19*DV49)+(DW$19*DW49)+(DX$19*DX49)+(DY$19*DY49)+(DZ$19*DZ49)+(EA$19*EA49)+(EB$19*EB49)+(EC$19*EC49)+(ED$19*ED49)+(EE$19*EE49)+(EF$19*EF49)+(EG$19*EG49)+(EH$19*EH49))</f>
        <v/>
      </c>
      <c r="EK49" s="65"/>
      <c r="EL49" s="65"/>
      <c r="EM49" s="65"/>
      <c r="EN49" s="65"/>
      <c r="EO49" s="149"/>
      <c r="EP49" s="149"/>
      <c r="EQ49" s="149"/>
      <c r="ER49" s="149"/>
      <c r="ES49" s="149"/>
      <c r="ET49" s="149"/>
      <c r="EU49" s="149"/>
      <c r="EV49" s="149"/>
      <c r="EW49" s="149"/>
      <c r="EX49" s="149"/>
      <c r="EY49" s="149"/>
      <c r="EZ49" s="149"/>
      <c r="FA49" s="149"/>
      <c r="FB49" s="149"/>
      <c r="FC49" s="149"/>
      <c r="FD49" s="149"/>
      <c r="FE49" s="149"/>
      <c r="FF49" s="149"/>
      <c r="FG49" s="149"/>
      <c r="FH49" s="149"/>
      <c r="FI49" s="149"/>
      <c r="FJ49" s="222"/>
      <c r="FK49" s="150" t="str">
        <f>IF(OR('Set UP'!$C35=0,'Set UP'!$D35=0,'Set UP'!$E35=0),"",(EK$19*EK49)+(EL$19*EL49)+(EM$19*EM49)+(EN$19*EN49)+(EO$19*EO49)+(EP$19*EP49)+(EQ$19*EQ49)+(ER$19*ER49)+(ES$19*ES49)+(ET$19*ET49)+(EU$19*EU49)+(EV$19*EV49)+(EW$19*EW49)+(EX$19*EX49)+(EY$19*EY49)+(EZ$19*EZ49)+(FA$19*FA49)+(FB$19*FB49)+(FC$19*FC49)+(FD$19*FD49)+(FE$19*FE49)+(FF$19*FF49)+(FG$19*FG49)+(FH$19*FH49)+(FI$19*FI49))</f>
        <v/>
      </c>
      <c r="FL49" s="65"/>
      <c r="FM49" s="65"/>
      <c r="FN49" s="65"/>
      <c r="FO49" s="65"/>
      <c r="FP49" s="149"/>
      <c r="FQ49" s="149"/>
      <c r="FR49" s="149"/>
      <c r="FS49" s="149"/>
      <c r="FT49" s="149"/>
      <c r="FU49" s="149"/>
      <c r="FV49" s="149"/>
      <c r="FW49" s="149"/>
      <c r="FX49" s="149"/>
      <c r="FY49" s="149"/>
      <c r="FZ49" s="149"/>
      <c r="GA49" s="149"/>
      <c r="GB49" s="149"/>
      <c r="GC49" s="149"/>
      <c r="GD49" s="149"/>
      <c r="GE49" s="149"/>
      <c r="GF49" s="149"/>
      <c r="GG49" s="149"/>
      <c r="GH49" s="149"/>
      <c r="GI49" s="149"/>
      <c r="GJ49" s="149"/>
      <c r="GK49" s="222"/>
      <c r="GL49" s="150" t="str">
        <f>IF(OR('Set UP'!$C35=0,'Set UP'!$D35=0,'Set UP'!$E35=0),"",(FL$19*FL49)+(FM$19*FM49)+(FN$19*FN49)+(FO$19*FO49)+(FP$19*FP49)+(FQ$19*FQ49)+(FR$19*FR49)+(FS$19*FS49)+(FT$19*FT49)+(FU$19*FU49)+(FV$19*FV49)+(FW$19*FW49)+(FX$19*FX49)+(FY$19*FY49)+(FZ$19*FZ49)+(GA$19*GA49)+(GB$19*GB49)+(GC$19*GC49)+(GD$19*GD49)+(GE$19*GE49)+(GF$19*GF49)+(GG$19*GG49)+(GH$19*GH49)+(GI$19*GI49)+(GJ$19*GJ49))</f>
        <v/>
      </c>
      <c r="GM49" s="65"/>
      <c r="GN49" s="65"/>
      <c r="GO49" s="65"/>
      <c r="GP49" s="65"/>
      <c r="GQ49" s="149"/>
      <c r="GR49" s="149"/>
      <c r="GS49" s="149"/>
      <c r="GT49" s="149"/>
      <c r="GU49" s="149"/>
      <c r="GV49" s="149"/>
      <c r="GW49" s="149"/>
      <c r="GX49" s="149"/>
      <c r="GY49" s="149"/>
      <c r="GZ49" s="149"/>
      <c r="HA49" s="149"/>
      <c r="HB49" s="149"/>
      <c r="HC49" s="149"/>
      <c r="HD49" s="149"/>
      <c r="HE49" s="149"/>
      <c r="HF49" s="149"/>
      <c r="HG49" s="149"/>
      <c r="HH49" s="149"/>
      <c r="HI49" s="149"/>
      <c r="HJ49" s="149"/>
      <c r="HK49" s="149"/>
      <c r="HL49" s="222"/>
      <c r="HM49" s="150" t="str">
        <f>IF(OR('Set UP'!$C35=0,'Set UP'!$D35=0,'Set UP'!$E35=0),"",(GM$19*GM49)+(GN$19*GN49)+(GO$19*GO49)+(GP$19*GP49)+(GQ$19*GQ49)+(GR$19*GR49)+(GS$19*GS49)+(GT$19*GT49)+(GU$19*GU49)+(GV$19*GV49)+(GW$19*GW49)+(GX$19*GX49)+(GY$19*GY49)+(GZ$19*GZ49)+(HA$19*HA49)+(HB$19*HB49)+(HC$19*HC49)+(HD$19*HD49)+(HE$19*HE49)+(HF$19*HF49)+(HG$19*HG49)+(HH$19*HH49)+(HI$19*HI49)+(HJ$19*HJ49)+(HK$19*HK49))</f>
        <v/>
      </c>
      <c r="HN49" s="65"/>
      <c r="HO49" s="65"/>
      <c r="HP49" s="65"/>
      <c r="HQ49" s="65"/>
      <c r="HR49" s="149"/>
      <c r="HS49" s="149"/>
      <c r="HT49" s="149"/>
      <c r="HU49" s="149"/>
      <c r="HV49" s="149"/>
      <c r="HW49" s="149"/>
      <c r="HX49" s="149"/>
      <c r="HY49" s="149"/>
      <c r="HZ49" s="149"/>
      <c r="IA49" s="149"/>
      <c r="IB49" s="149"/>
      <c r="IC49" s="149"/>
      <c r="ID49" s="149"/>
      <c r="IE49" s="149"/>
      <c r="IF49" s="149"/>
      <c r="IG49" s="149"/>
      <c r="IH49" s="149"/>
      <c r="II49" s="149"/>
      <c r="IJ49" s="149"/>
      <c r="IK49" s="149"/>
      <c r="IL49" s="149"/>
      <c r="IM49" s="222"/>
      <c r="IN49" s="150" t="str">
        <f>IF(OR('Set UP'!$C35=0,'Set UP'!$D35=0,'Set UP'!$E35=0),"",(HN$19*HN49)+(HO$19*HO49)+(HP$19*HP49)+(HQ$19*HQ49)+(HR$19*HR49)+(HS$19*HS49)+(HT$19*HT49)+(HU$19*HU49)+(HV$19*HV49)+(HW$19*HW49)+(HX$19*HX49)+(HY$19*HY49)+(HZ$19*HZ49)+(IA$19*IA49)+(IB$19*IB49)+(IC$19*IC49)+(ID$19*ID49)+(IE$19*IE49)+(IF$19*IF49)+(IG$19*IG49)+(IH$19*IH49)+(II$19*II49)+(IJ$19*IJ49)+(IK$19*IK49)+(IL$19*IL49))</f>
        <v/>
      </c>
      <c r="IO49" s="65"/>
      <c r="IP49" s="65"/>
      <c r="IQ49" s="65"/>
      <c r="IR49" s="65"/>
      <c r="IS49" s="149"/>
      <c r="IT49" s="149"/>
      <c r="IU49" s="149"/>
      <c r="IV49" s="149"/>
      <c r="IW49" s="149"/>
      <c r="IX49" s="149"/>
      <c r="IY49" s="149"/>
      <c r="IZ49" s="149"/>
      <c r="JA49" s="149"/>
      <c r="JB49" s="149"/>
      <c r="JC49" s="149"/>
      <c r="JD49" s="149"/>
      <c r="JE49" s="149"/>
      <c r="JF49" s="149"/>
      <c r="JG49" s="149"/>
      <c r="JH49" s="149"/>
      <c r="JI49" s="149"/>
      <c r="JJ49" s="149"/>
      <c r="JK49" s="149"/>
      <c r="JL49" s="149"/>
      <c r="JM49" s="149"/>
      <c r="JN49" s="222"/>
      <c r="JO49" s="150" t="str">
        <f>IF(OR('Set UP'!$C35=0,'Set UP'!$D35=0,'Set UP'!$E35=0),"",(IO$19*IO49)+(IP$19*IP49)+(IQ$19*IQ49)+(IR$19*IR49)+(IS$19*IS49)+(IT$19*IT49)+(IU$19*IU49)+(IV$19*IV49)+(IW$19*IW49)+(IX$19*IX49)+(IY$19*IY49)+(IZ$19*IZ49)+(JA$19*JA49)+(JB$19*JB49)+(JC$19*JC49)+(JD$19*JD49)+(JE$19*JE49)+(JF$19*JF49)+(JG$19*JG49)+(JH$19*JH49)+(JI$19*JI49)+(JJ$19*JJ49)+(JK$19*JK49)+(JL$19*JL49)+(JM$19*JM49))</f>
        <v/>
      </c>
      <c r="JP49" s="151" t="str">
        <f>IF(OR('Set UP'!$C35=0,'Set UP'!$D35=0,'Set UP'!$E35=0),"",(AF49+BG49+CH49+DI49+EJ49+FK49+GL49+HM49+IN49+JO49))</f>
        <v/>
      </c>
      <c r="JQ49" s="152" t="str">
        <f>IF(OR('Set UP'!$C35=0,'Set UP'!$D35=0,'Set UP'!$E35=0),"",RANK(JP49,$JP$21:$JP$68,0))</f>
        <v/>
      </c>
      <c r="JR49" s="151" t="str">
        <f>IF(OR('Set UP'!K35&lt;&gt;1,'Set UP'!C35=0,'Set UP'!D35=0,'Set UP'!E35=0,'Set UP'!F35=0),"",$JP49)</f>
        <v/>
      </c>
      <c r="JS49" s="151" t="str">
        <f>IF(OR('Set UP'!K35&lt;&gt;1,'Set UP'!C35=0,'Set UP'!D35=0,'Set UP'!E35=0,'Set UP'!F35=0),"",RANK(JR49,$JR$21:$JR$68,0))</f>
        <v/>
      </c>
      <c r="JT49" s="153" t="str">
        <f>IF(OR('Set UP'!K35&lt;&gt;2,'Set UP'!C35=0,'Set UP'!D35=0,'Set UP'!E35=0,'Set UP'!F35=0),"",$JP49)</f>
        <v/>
      </c>
      <c r="JU49" s="151" t="str">
        <f>IF(OR('Set UP'!K35&lt;&gt;2,'Set UP'!C35=0,'Set UP'!D35=0,'Set UP'!E35=0,'Set UP'!F35=0),"",RANK(JT49,$JT$21:$JT$68,0))</f>
        <v/>
      </c>
      <c r="JV49" s="151" t="str">
        <f>IF(OR(LEFT('Set UP'!F35,1)&lt;&gt;"F",'Set UP'!C35=0,'Set UP'!D35=0,'Set UP'!E35=0),"",$JP49)</f>
        <v/>
      </c>
      <c r="JW49" s="151" t="str">
        <f>IF(OR(LEFT('Set UP'!F35,1)&lt;&gt;"F",'Set UP'!C35=0,'Set UP'!D35=0,'Set UP'!E35=0),"",RANK(JV49,$JV$21:$JV$68,0))</f>
        <v/>
      </c>
      <c r="JX49" s="151" t="str">
        <f>IF(OR('Set UP'!F35&lt;&gt;"NS",'Set UP'!C35=0,'Set UP'!D35=0,'Set UP'!E35=0),"",$JP49)</f>
        <v/>
      </c>
      <c r="JY49" s="154" t="str">
        <f>IF(OR('Set UP'!F35&lt;&gt;"NS",'Set UP'!C35=0,'Set UP'!D35=0,'Set UP'!E35=0),"",RANK(JX49,$JX$21:$JX$68,0))</f>
        <v/>
      </c>
      <c r="JZ49" s="154" t="str">
        <f>IF(OR('Set UP'!$C35=0,'Set UP'!$D35=0,'Set UP'!$E35=0,JP49=0),"",JP49/MAX(JP$21:JP$68)*1000)</f>
        <v/>
      </c>
      <c r="KC49" s="316">
        <f t="array" ref="KC49">MAX(IF(Clubs='Set UP'!D35,'Wet Incident'!JU$21:JU$68))</f>
        <v>0</v>
      </c>
      <c r="KD49" s="316" t="str">
        <f t="shared" si="5"/>
        <v/>
      </c>
    </row>
    <row r="50" spans="2:290" x14ac:dyDescent="0.2">
      <c r="B50" s="139">
        <v>30</v>
      </c>
      <c r="C50" s="148" t="str">
        <f>IF(OR('Set UP'!$C36=0,'Set UP'!$D36=0,'Set UP'!$E36=0,'Set UP'!F36=0),"  --",'Set UP'!C36)</f>
        <v xml:space="preserve">  --</v>
      </c>
      <c r="D50" s="148" t="str">
        <f>IF(OR('Set UP'!$C36=0,'Set UP'!$D36=0,'Set UP'!$E36=0,'Set UP'!F36=0),"  --",'Set UP'!D36&amp;" "&amp;'Set UP'!E36)</f>
        <v xml:space="preserve">  --</v>
      </c>
      <c r="E50" s="148" t="str">
        <f>IF(OR('Set UP'!$C36=0,'Set UP'!$D36=0,'Set UP'!$E36=0,'Set UP'!F36=0),"  --",'Set UP'!F36)</f>
        <v xml:space="preserve">  --</v>
      </c>
      <c r="F50" s="65"/>
      <c r="G50" s="65"/>
      <c r="H50" s="65"/>
      <c r="I50" s="65"/>
      <c r="J50" s="149"/>
      <c r="K50" s="149"/>
      <c r="L50" s="149"/>
      <c r="M50" s="149"/>
      <c r="N50" s="149"/>
      <c r="O50" s="149"/>
      <c r="P50" s="149"/>
      <c r="Q50" s="149"/>
      <c r="R50" s="149"/>
      <c r="S50" s="149"/>
      <c r="T50" s="149"/>
      <c r="U50" s="149"/>
      <c r="V50" s="149"/>
      <c r="W50" s="149"/>
      <c r="X50" s="149"/>
      <c r="Y50" s="149"/>
      <c r="Z50" s="149"/>
      <c r="AA50" s="149"/>
      <c r="AB50" s="149"/>
      <c r="AC50" s="149"/>
      <c r="AD50" s="149"/>
      <c r="AE50" s="222"/>
      <c r="AF50" s="150" t="str">
        <f>IF(OR('Set UP'!$C36=0,'Set UP'!$D36=0,'Set UP'!$E36=0),"",(F$19*F50)+(G$19*G50)+(H$19*H50)+(I$19*I50)+(J$19*J50)+(K$19*K50)+(L$19*L50)+(M$19*M50)+(N$19*N50)+(O$19*O50)+(P$19*P50)+(Q$19*Q50)+(R$19*R50)+(S$19*S50)+(T$19*T50)+(U$19*U50)+(V$19*V50)+(W$19*W50)+(X$19*X50)+(Y$19*Y50)+(Z$19*Z50)+(AA$19*AA50)+(AB$19*AB50)+(AC$19*AC50)+(AD$19*AD50))</f>
        <v/>
      </c>
      <c r="AG50" s="65"/>
      <c r="AH50" s="65"/>
      <c r="AI50" s="65"/>
      <c r="AJ50" s="65"/>
      <c r="AK50" s="65"/>
      <c r="AL50" s="65"/>
      <c r="AM50" s="149"/>
      <c r="AN50" s="149"/>
      <c r="AO50" s="149"/>
      <c r="AP50" s="149"/>
      <c r="AQ50" s="149"/>
      <c r="AR50" s="149"/>
      <c r="AS50" s="149"/>
      <c r="AT50" s="149"/>
      <c r="AU50" s="149"/>
      <c r="AV50" s="149"/>
      <c r="AW50" s="149"/>
      <c r="AX50" s="149"/>
      <c r="AY50" s="149"/>
      <c r="AZ50" s="149"/>
      <c r="BA50" s="149"/>
      <c r="BB50" s="149"/>
      <c r="BC50" s="149"/>
      <c r="BD50" s="149"/>
      <c r="BE50" s="149"/>
      <c r="BF50" s="222"/>
      <c r="BG50" s="150" t="str">
        <f>IF(OR('Set UP'!$C36=0,'Set UP'!$D36=0,'Set UP'!$E36=0),"",(AG$19*AG50)+(AH$19*AH50)+(AI$19*AI50)+(AJ$19*AJ50)+(AK$19*AK50)+(AL$19*AL50)+(AM$19*AM50)+(AN$19*AN50)+(AO$19*AO50)+(AP$19*AP50)+(AQ$19*AQ50)+(AR$19*AR50)+(AS$19*AS50)+(AT$19*AT50)+(AU$19*AU50)+(AV$19*AV50)+(AW$19*AW50)+(AX$19*AX50)+(AY$19*AY50)+(AZ$19*AZ50)+(BA$19*BA50)+(BB$19*BB50)+(BC$19*BC50)+(BD$19*BD50)+(BE$19*BE50))</f>
        <v/>
      </c>
      <c r="BH50" s="65"/>
      <c r="BI50" s="65"/>
      <c r="BJ50" s="65"/>
      <c r="BK50" s="65"/>
      <c r="BL50" s="65"/>
      <c r="BM50" s="65"/>
      <c r="BN50" s="149"/>
      <c r="BO50" s="149"/>
      <c r="BP50" s="149"/>
      <c r="BQ50" s="149"/>
      <c r="BR50" s="149"/>
      <c r="BS50" s="149"/>
      <c r="BT50" s="149"/>
      <c r="BU50" s="149"/>
      <c r="BV50" s="149"/>
      <c r="BW50" s="149"/>
      <c r="BX50" s="149"/>
      <c r="BY50" s="149"/>
      <c r="BZ50" s="149"/>
      <c r="CA50" s="149"/>
      <c r="CB50" s="149"/>
      <c r="CC50" s="149"/>
      <c r="CD50" s="149"/>
      <c r="CE50" s="149"/>
      <c r="CF50" s="149"/>
      <c r="CG50" s="222"/>
      <c r="CH50" s="150" t="str">
        <f>IF(OR('Set UP'!$C36=0,'Set UP'!$D36=0,'Set UP'!$E36=0),"",(BH$19*BH50)+(BI$19*BI50)+(BJ$19*BJ50)+(BK$19*BK50)+(BL$19*BL50)+(BM$19*BM50)+(BN$19*BN50)+(BO$19*BO50)+(BP$19*BP50)+(BQ$19*BQ50)+(BR$19*BR50)+(BS$19*BS50)+(BT$19*BT50)+(BU$19*BU50)+(BV$19*BV50)+(BW$19*BW50)+(BX$19*BX50)+(BY$19*BY50)+(BZ$19*BZ50)+(CA$19*CA50)+(CB$19*CB50)+(CC$19*CC50)+(CD$19*CD50)+(CE$19*CE50)+(CF$19*CF50))</f>
        <v/>
      </c>
      <c r="CI50" s="65"/>
      <c r="CJ50" s="65"/>
      <c r="CK50" s="65"/>
      <c r="CL50" s="65"/>
      <c r="CM50" s="65"/>
      <c r="CN50" s="149"/>
      <c r="CO50" s="149"/>
      <c r="CP50" s="149"/>
      <c r="CQ50" s="149"/>
      <c r="CR50" s="149"/>
      <c r="CS50" s="149"/>
      <c r="CT50" s="149"/>
      <c r="CU50" s="149"/>
      <c r="CV50" s="149"/>
      <c r="CW50" s="149"/>
      <c r="CX50" s="149"/>
      <c r="CY50" s="149"/>
      <c r="CZ50" s="149"/>
      <c r="DA50" s="149"/>
      <c r="DB50" s="149"/>
      <c r="DC50" s="149"/>
      <c r="DD50" s="149"/>
      <c r="DE50" s="149"/>
      <c r="DF50" s="149"/>
      <c r="DG50" s="149"/>
      <c r="DH50" s="222"/>
      <c r="DI50" s="150" t="str">
        <f>IF(OR('Set UP'!$C36=0,'Set UP'!$D36=0,'Set UP'!$E36=0),"",(CI$19*CI50)+(CJ$19*CJ50)+(CK$19*CK50)+(CL$19*CL50)+(CM$19*CM50)+(CN$19*CN50)+(CO$19*CO50)+(CP$19*CP50)+(CQ$19*CQ50)+(CR$19*CR50)+(CS$19*CS50)+(CT$19*CT50)+(CU$19*CU50)+(CV$19*CV50)+(CW$19*CW50)+(CX$19*CX50)+(CY$19*CY50)+(CZ$19*CZ50)+(DA$19*DA50)+(DB$19*DB50)+(DC$19*DC50)+(DD$19*DD50)+(DE$19*DE50)+(DF$19*DF50)+(DG$19*DG50))</f>
        <v/>
      </c>
      <c r="DJ50" s="65"/>
      <c r="DK50" s="65"/>
      <c r="DL50" s="65"/>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222"/>
      <c r="EJ50" s="150" t="str">
        <f>IF(OR('Set UP'!$C36=0,'Set UP'!$D36=0,'Set UP'!$E36=0),"",(DJ$19*DJ50)+(DK$19*DK50)+(DL$19*DL50)+(DM$19*DM50)+(DN$19*DN50)+(DO$19*DO50)+(DP$19*DP50)+(DQ$19*DQ50)+(DR$19*DR50)+(DS$19*DS50)+(DT$19*DT50)+(DU$19*DU50)+(DV$19*DV50)+(DW$19*DW50)+(DX$19*DX50)+(DY$19*DY50)+(DZ$19*DZ50)+(EA$19*EA50)+(EB$19*EB50)+(EC$19*EC50)+(ED$19*ED50)+(EE$19*EE50)+(EF$19*EF50)+(EG$19*EG50)+(EH$19*EH50))</f>
        <v/>
      </c>
      <c r="EK50" s="65"/>
      <c r="EL50" s="65"/>
      <c r="EM50" s="65"/>
      <c r="EN50" s="65"/>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222"/>
      <c r="FK50" s="150" t="str">
        <f>IF(OR('Set UP'!$C36=0,'Set UP'!$D36=0,'Set UP'!$E36=0),"",(EK$19*EK50)+(EL$19*EL50)+(EM$19*EM50)+(EN$19*EN50)+(EO$19*EO50)+(EP$19*EP50)+(EQ$19*EQ50)+(ER$19*ER50)+(ES$19*ES50)+(ET$19*ET50)+(EU$19*EU50)+(EV$19*EV50)+(EW$19*EW50)+(EX$19*EX50)+(EY$19*EY50)+(EZ$19*EZ50)+(FA$19*FA50)+(FB$19*FB50)+(FC$19*FC50)+(FD$19*FD50)+(FE$19*FE50)+(FF$19*FF50)+(FG$19*FG50)+(FH$19*FH50)+(FI$19*FI50))</f>
        <v/>
      </c>
      <c r="FL50" s="65"/>
      <c r="FM50" s="65"/>
      <c r="FN50" s="65"/>
      <c r="FO50" s="65"/>
      <c r="FP50" s="149"/>
      <c r="FQ50" s="149"/>
      <c r="FR50" s="149"/>
      <c r="FS50" s="149"/>
      <c r="FT50" s="149"/>
      <c r="FU50" s="149"/>
      <c r="FV50" s="149"/>
      <c r="FW50" s="149"/>
      <c r="FX50" s="149"/>
      <c r="FY50" s="149"/>
      <c r="FZ50" s="149"/>
      <c r="GA50" s="149"/>
      <c r="GB50" s="149"/>
      <c r="GC50" s="149"/>
      <c r="GD50" s="149"/>
      <c r="GE50" s="149"/>
      <c r="GF50" s="149"/>
      <c r="GG50" s="149"/>
      <c r="GH50" s="149"/>
      <c r="GI50" s="149"/>
      <c r="GJ50" s="149"/>
      <c r="GK50" s="222"/>
      <c r="GL50" s="150" t="str">
        <f>IF(OR('Set UP'!$C36=0,'Set UP'!$D36=0,'Set UP'!$E36=0),"",(FL$19*FL50)+(FM$19*FM50)+(FN$19*FN50)+(FO$19*FO50)+(FP$19*FP50)+(FQ$19*FQ50)+(FR$19*FR50)+(FS$19*FS50)+(FT$19*FT50)+(FU$19*FU50)+(FV$19*FV50)+(FW$19*FW50)+(FX$19*FX50)+(FY$19*FY50)+(FZ$19*FZ50)+(GA$19*GA50)+(GB$19*GB50)+(GC$19*GC50)+(GD$19*GD50)+(GE$19*GE50)+(GF$19*GF50)+(GG$19*GG50)+(GH$19*GH50)+(GI$19*GI50)+(GJ$19*GJ50))</f>
        <v/>
      </c>
      <c r="GM50" s="65"/>
      <c r="GN50" s="65"/>
      <c r="GO50" s="65"/>
      <c r="GP50" s="65"/>
      <c r="GQ50" s="149"/>
      <c r="GR50" s="149"/>
      <c r="GS50" s="149"/>
      <c r="GT50" s="149"/>
      <c r="GU50" s="149"/>
      <c r="GV50" s="149"/>
      <c r="GW50" s="149"/>
      <c r="GX50" s="149"/>
      <c r="GY50" s="149"/>
      <c r="GZ50" s="149"/>
      <c r="HA50" s="149"/>
      <c r="HB50" s="149"/>
      <c r="HC50" s="149"/>
      <c r="HD50" s="149"/>
      <c r="HE50" s="149"/>
      <c r="HF50" s="149"/>
      <c r="HG50" s="149"/>
      <c r="HH50" s="149"/>
      <c r="HI50" s="149"/>
      <c r="HJ50" s="149"/>
      <c r="HK50" s="149"/>
      <c r="HL50" s="222"/>
      <c r="HM50" s="150" t="str">
        <f>IF(OR('Set UP'!$C36=0,'Set UP'!$D36=0,'Set UP'!$E36=0),"",(GM$19*GM50)+(GN$19*GN50)+(GO$19*GO50)+(GP$19*GP50)+(GQ$19*GQ50)+(GR$19*GR50)+(GS$19*GS50)+(GT$19*GT50)+(GU$19*GU50)+(GV$19*GV50)+(GW$19*GW50)+(GX$19*GX50)+(GY$19*GY50)+(GZ$19*GZ50)+(HA$19*HA50)+(HB$19*HB50)+(HC$19*HC50)+(HD$19*HD50)+(HE$19*HE50)+(HF$19*HF50)+(HG$19*HG50)+(HH$19*HH50)+(HI$19*HI50)+(HJ$19*HJ50)+(HK$19*HK50))</f>
        <v/>
      </c>
      <c r="HN50" s="65"/>
      <c r="HO50" s="65"/>
      <c r="HP50" s="65"/>
      <c r="HQ50" s="65"/>
      <c r="HR50" s="149"/>
      <c r="HS50" s="149"/>
      <c r="HT50" s="149"/>
      <c r="HU50" s="149"/>
      <c r="HV50" s="149"/>
      <c r="HW50" s="149"/>
      <c r="HX50" s="149"/>
      <c r="HY50" s="149"/>
      <c r="HZ50" s="149"/>
      <c r="IA50" s="149"/>
      <c r="IB50" s="149"/>
      <c r="IC50" s="149"/>
      <c r="ID50" s="149"/>
      <c r="IE50" s="149"/>
      <c r="IF50" s="149"/>
      <c r="IG50" s="149"/>
      <c r="IH50" s="149"/>
      <c r="II50" s="149"/>
      <c r="IJ50" s="149"/>
      <c r="IK50" s="149"/>
      <c r="IL50" s="149"/>
      <c r="IM50" s="222"/>
      <c r="IN50" s="150" t="str">
        <f>IF(OR('Set UP'!$C36=0,'Set UP'!$D36=0,'Set UP'!$E36=0),"",(HN$19*HN50)+(HO$19*HO50)+(HP$19*HP50)+(HQ$19*HQ50)+(HR$19*HR50)+(HS$19*HS50)+(HT$19*HT50)+(HU$19*HU50)+(HV$19*HV50)+(HW$19*HW50)+(HX$19*HX50)+(HY$19*HY50)+(HZ$19*HZ50)+(IA$19*IA50)+(IB$19*IB50)+(IC$19*IC50)+(ID$19*ID50)+(IE$19*IE50)+(IF$19*IF50)+(IG$19*IG50)+(IH$19*IH50)+(II$19*II50)+(IJ$19*IJ50)+(IK$19*IK50)+(IL$19*IL50))</f>
        <v/>
      </c>
      <c r="IO50" s="65"/>
      <c r="IP50" s="65"/>
      <c r="IQ50" s="65"/>
      <c r="IR50" s="65"/>
      <c r="IS50" s="149"/>
      <c r="IT50" s="149"/>
      <c r="IU50" s="149"/>
      <c r="IV50" s="149"/>
      <c r="IW50" s="149"/>
      <c r="IX50" s="149"/>
      <c r="IY50" s="149"/>
      <c r="IZ50" s="149"/>
      <c r="JA50" s="149"/>
      <c r="JB50" s="149"/>
      <c r="JC50" s="149"/>
      <c r="JD50" s="149"/>
      <c r="JE50" s="149"/>
      <c r="JF50" s="149"/>
      <c r="JG50" s="149"/>
      <c r="JH50" s="149"/>
      <c r="JI50" s="149"/>
      <c r="JJ50" s="149"/>
      <c r="JK50" s="149"/>
      <c r="JL50" s="149"/>
      <c r="JM50" s="149"/>
      <c r="JN50" s="222"/>
      <c r="JO50" s="150" t="str">
        <f>IF(OR('Set UP'!$C36=0,'Set UP'!$D36=0,'Set UP'!$E36=0),"",(IO$19*IO50)+(IP$19*IP50)+(IQ$19*IQ50)+(IR$19*IR50)+(IS$19*IS50)+(IT$19*IT50)+(IU$19*IU50)+(IV$19*IV50)+(IW$19*IW50)+(IX$19*IX50)+(IY$19*IY50)+(IZ$19*IZ50)+(JA$19*JA50)+(JB$19*JB50)+(JC$19*JC50)+(JD$19*JD50)+(JE$19*JE50)+(JF$19*JF50)+(JG$19*JG50)+(JH$19*JH50)+(JI$19*JI50)+(JJ$19*JJ50)+(JK$19*JK50)+(JL$19*JL50)+(JM$19*JM50))</f>
        <v/>
      </c>
      <c r="JP50" s="151" t="str">
        <f>IF(OR('Set UP'!$C36=0,'Set UP'!$D36=0,'Set UP'!$E36=0),"",(AF50+BG50+CH50+DI50+EJ50+FK50+GL50+HM50+IN50+JO50))</f>
        <v/>
      </c>
      <c r="JQ50" s="152" t="str">
        <f>IF(OR('Set UP'!$C36=0,'Set UP'!$D36=0,'Set UP'!$E36=0),"",RANK(JP50,$JP$21:$JP$68,0))</f>
        <v/>
      </c>
      <c r="JR50" s="151" t="str">
        <f>IF(OR('Set UP'!K36&lt;&gt;1,'Set UP'!C36=0,'Set UP'!D36=0,'Set UP'!E36=0,'Set UP'!F36=0),"",$JP50)</f>
        <v/>
      </c>
      <c r="JS50" s="151" t="str">
        <f>IF(OR('Set UP'!K36&lt;&gt;1,'Set UP'!C36=0,'Set UP'!D36=0,'Set UP'!E36=0,'Set UP'!F36=0),"",RANK(JR50,$JR$21:$JR$68,0))</f>
        <v/>
      </c>
      <c r="JT50" s="153" t="str">
        <f>IF(OR('Set UP'!K36&lt;&gt;2,'Set UP'!C36=0,'Set UP'!D36=0,'Set UP'!E36=0,'Set UP'!F36=0),"",$JP50)</f>
        <v/>
      </c>
      <c r="JU50" s="151" t="str">
        <f>IF(OR('Set UP'!K36&lt;&gt;2,'Set UP'!C36=0,'Set UP'!D36=0,'Set UP'!E36=0,'Set UP'!F36=0),"",RANK(JT50,$JT$21:$JT$68,0))</f>
        <v/>
      </c>
      <c r="JV50" s="151" t="str">
        <f>IF(OR(LEFT('Set UP'!F36,1)&lt;&gt;"F",'Set UP'!C36=0,'Set UP'!D36=0,'Set UP'!E36=0),"",$JP50)</f>
        <v/>
      </c>
      <c r="JW50" s="151" t="str">
        <f>IF(OR(LEFT('Set UP'!F36,1)&lt;&gt;"F",'Set UP'!C36=0,'Set UP'!D36=0,'Set UP'!E36=0),"",RANK(JV50,$JV$21:$JV$68,0))</f>
        <v/>
      </c>
      <c r="JX50" s="151" t="str">
        <f>IF(OR('Set UP'!F36&lt;&gt;"NS",'Set UP'!C36=0,'Set UP'!D36=0,'Set UP'!E36=0),"",$JP50)</f>
        <v/>
      </c>
      <c r="JY50" s="154" t="str">
        <f>IF(OR('Set UP'!F36&lt;&gt;"NS",'Set UP'!C36=0,'Set UP'!D36=0,'Set UP'!E36=0),"",RANK(JX50,$JX$21:$JX$68,0))</f>
        <v/>
      </c>
      <c r="JZ50" s="154" t="str">
        <f>IF(OR('Set UP'!$C36=0,'Set UP'!$D36=0,'Set UP'!$E36=0,JP50=0),"",JP50/MAX(JP$21:JP$68)*1000)</f>
        <v/>
      </c>
      <c r="KC50" s="316">
        <f t="array" ref="KC50">MAX(IF(Clubs='Set UP'!D36,'Wet Incident'!JU$21:JU$68))</f>
        <v>0</v>
      </c>
      <c r="KD50" s="316" t="str">
        <f t="shared" si="5"/>
        <v/>
      </c>
    </row>
    <row r="51" spans="2:290" x14ac:dyDescent="0.2">
      <c r="B51" s="139">
        <v>31</v>
      </c>
      <c r="C51" s="148" t="str">
        <f>IF(OR('Set UP'!$C37=0,'Set UP'!$D37=0,'Set UP'!$E37=0,'Set UP'!F37=0),"  --",'Set UP'!C37)</f>
        <v xml:space="preserve">  --</v>
      </c>
      <c r="D51" s="148" t="str">
        <f>IF(OR('Set UP'!$C37=0,'Set UP'!$D37=0,'Set UP'!$E37=0,'Set UP'!F37=0),"  --",'Set UP'!D37&amp;" "&amp;'Set UP'!E37)</f>
        <v xml:space="preserve">  --</v>
      </c>
      <c r="E51" s="148" t="str">
        <f>IF(OR('Set UP'!$C37=0,'Set UP'!$D37=0,'Set UP'!$E37=0,'Set UP'!F37=0),"  --",'Set UP'!F37)</f>
        <v xml:space="preserve">  --</v>
      </c>
      <c r="F51" s="65"/>
      <c r="G51" s="65"/>
      <c r="H51" s="65"/>
      <c r="I51" s="65"/>
      <c r="J51" s="149"/>
      <c r="K51" s="149"/>
      <c r="L51" s="149"/>
      <c r="M51" s="149"/>
      <c r="N51" s="149"/>
      <c r="O51" s="149"/>
      <c r="P51" s="149"/>
      <c r="Q51" s="149"/>
      <c r="R51" s="149"/>
      <c r="S51" s="149"/>
      <c r="T51" s="149"/>
      <c r="U51" s="149"/>
      <c r="V51" s="149"/>
      <c r="W51" s="149"/>
      <c r="X51" s="149"/>
      <c r="Y51" s="149"/>
      <c r="Z51" s="149"/>
      <c r="AA51" s="149"/>
      <c r="AB51" s="149"/>
      <c r="AC51" s="149"/>
      <c r="AD51" s="149"/>
      <c r="AE51" s="222"/>
      <c r="AF51" s="150" t="str">
        <f>IF(OR('Set UP'!$C37=0,'Set UP'!$D37=0,'Set UP'!$E37=0),"",(F$19*F51)+(G$19*G51)+(H$19*H51)+(I$19*I51)+(J$19*J51)+(K$19*K51)+(L$19*L51)+(M$19*M51)+(N$19*N51)+(O$19*O51)+(P$19*P51)+(Q$19*Q51)+(R$19*R51)+(S$19*S51)+(T$19*T51)+(U$19*U51)+(V$19*V51)+(W$19*W51)+(X$19*X51)+(Y$19*Y51)+(Z$19*Z51)+(AA$19*AA51)+(AB$19*AB51)+(AC$19*AC51)+(AD$19*AD51))</f>
        <v/>
      </c>
      <c r="AG51" s="65"/>
      <c r="AH51" s="65"/>
      <c r="AI51" s="65"/>
      <c r="AJ51" s="65"/>
      <c r="AK51" s="65"/>
      <c r="AL51" s="65"/>
      <c r="AM51" s="149"/>
      <c r="AN51" s="149"/>
      <c r="AO51" s="149"/>
      <c r="AP51" s="149"/>
      <c r="AQ51" s="149"/>
      <c r="AR51" s="149"/>
      <c r="AS51" s="149"/>
      <c r="AT51" s="149"/>
      <c r="AU51" s="149"/>
      <c r="AV51" s="149"/>
      <c r="AW51" s="149"/>
      <c r="AX51" s="149"/>
      <c r="AY51" s="149"/>
      <c r="AZ51" s="149"/>
      <c r="BA51" s="149"/>
      <c r="BB51" s="149"/>
      <c r="BC51" s="149"/>
      <c r="BD51" s="149"/>
      <c r="BE51" s="149"/>
      <c r="BF51" s="222"/>
      <c r="BG51" s="150" t="str">
        <f>IF(OR('Set UP'!$C37=0,'Set UP'!$D37=0,'Set UP'!$E37=0),"",(AG$19*AG51)+(AH$19*AH51)+(AI$19*AI51)+(AJ$19*AJ51)+(AK$19*AK51)+(AL$19*AL51)+(AM$19*AM51)+(AN$19*AN51)+(AO$19*AO51)+(AP$19*AP51)+(AQ$19*AQ51)+(AR$19*AR51)+(AS$19*AS51)+(AT$19*AT51)+(AU$19*AU51)+(AV$19*AV51)+(AW$19*AW51)+(AX$19*AX51)+(AY$19*AY51)+(AZ$19*AZ51)+(BA$19*BA51)+(BB$19*BB51)+(BC$19*BC51)+(BD$19*BD51)+(BE$19*BE51))</f>
        <v/>
      </c>
      <c r="BH51" s="65"/>
      <c r="BI51" s="65"/>
      <c r="BJ51" s="65"/>
      <c r="BK51" s="65"/>
      <c r="BL51" s="65"/>
      <c r="BM51" s="65"/>
      <c r="BN51" s="149"/>
      <c r="BO51" s="149"/>
      <c r="BP51" s="149"/>
      <c r="BQ51" s="149"/>
      <c r="BR51" s="149"/>
      <c r="BS51" s="149"/>
      <c r="BT51" s="149"/>
      <c r="BU51" s="149"/>
      <c r="BV51" s="149"/>
      <c r="BW51" s="149"/>
      <c r="BX51" s="149"/>
      <c r="BY51" s="149"/>
      <c r="BZ51" s="149"/>
      <c r="CA51" s="149"/>
      <c r="CB51" s="149"/>
      <c r="CC51" s="149"/>
      <c r="CD51" s="149"/>
      <c r="CE51" s="149"/>
      <c r="CF51" s="149"/>
      <c r="CG51" s="222"/>
      <c r="CH51" s="150" t="str">
        <f>IF(OR('Set UP'!$C37=0,'Set UP'!$D37=0,'Set UP'!$E37=0),"",(BH$19*BH51)+(BI$19*BI51)+(BJ$19*BJ51)+(BK$19*BK51)+(BL$19*BL51)+(BM$19*BM51)+(BN$19*BN51)+(BO$19*BO51)+(BP$19*BP51)+(BQ$19*BQ51)+(BR$19*BR51)+(BS$19*BS51)+(BT$19*BT51)+(BU$19*BU51)+(BV$19*BV51)+(BW$19*BW51)+(BX$19*BX51)+(BY$19*BY51)+(BZ$19*BZ51)+(CA$19*CA51)+(CB$19*CB51)+(CC$19*CC51)+(CD$19*CD51)+(CE$19*CE51)+(CF$19*CF51))</f>
        <v/>
      </c>
      <c r="CI51" s="65"/>
      <c r="CJ51" s="65"/>
      <c r="CK51" s="65"/>
      <c r="CL51" s="65"/>
      <c r="CM51" s="65"/>
      <c r="CN51" s="149"/>
      <c r="CO51" s="149"/>
      <c r="CP51" s="149"/>
      <c r="CQ51" s="149"/>
      <c r="CR51" s="149"/>
      <c r="CS51" s="149"/>
      <c r="CT51" s="149"/>
      <c r="CU51" s="149"/>
      <c r="CV51" s="149"/>
      <c r="CW51" s="149"/>
      <c r="CX51" s="149"/>
      <c r="CY51" s="149"/>
      <c r="CZ51" s="149"/>
      <c r="DA51" s="149"/>
      <c r="DB51" s="149"/>
      <c r="DC51" s="149"/>
      <c r="DD51" s="149"/>
      <c r="DE51" s="149"/>
      <c r="DF51" s="149"/>
      <c r="DG51" s="149"/>
      <c r="DH51" s="222"/>
      <c r="DI51" s="150" t="str">
        <f>IF(OR('Set UP'!$C37=0,'Set UP'!$D37=0,'Set UP'!$E37=0),"",(CI$19*CI51)+(CJ$19*CJ51)+(CK$19*CK51)+(CL$19*CL51)+(CM$19*CM51)+(CN$19*CN51)+(CO$19*CO51)+(CP$19*CP51)+(CQ$19*CQ51)+(CR$19*CR51)+(CS$19*CS51)+(CT$19*CT51)+(CU$19*CU51)+(CV$19*CV51)+(CW$19*CW51)+(CX$19*CX51)+(CY$19*CY51)+(CZ$19*CZ51)+(DA$19*DA51)+(DB$19*DB51)+(DC$19*DC51)+(DD$19*DD51)+(DE$19*DE51)+(DF$19*DF51)+(DG$19*DG51))</f>
        <v/>
      </c>
      <c r="DJ51" s="65"/>
      <c r="DK51" s="65"/>
      <c r="DL51" s="65"/>
      <c r="DM51" s="149"/>
      <c r="DN51" s="149"/>
      <c r="DO51" s="149"/>
      <c r="DP51" s="149"/>
      <c r="DQ51" s="149"/>
      <c r="DR51" s="149"/>
      <c r="DS51" s="149"/>
      <c r="DT51" s="149"/>
      <c r="DU51" s="149"/>
      <c r="DV51" s="149"/>
      <c r="DW51" s="149"/>
      <c r="DX51" s="149"/>
      <c r="DY51" s="149"/>
      <c r="DZ51" s="149"/>
      <c r="EA51" s="149"/>
      <c r="EB51" s="149"/>
      <c r="EC51" s="149"/>
      <c r="ED51" s="149"/>
      <c r="EE51" s="149"/>
      <c r="EF51" s="149"/>
      <c r="EG51" s="149"/>
      <c r="EH51" s="149"/>
      <c r="EI51" s="222"/>
      <c r="EJ51" s="150" t="str">
        <f>IF(OR('Set UP'!$C37=0,'Set UP'!$D37=0,'Set UP'!$E37=0),"",(DJ$19*DJ51)+(DK$19*DK51)+(DL$19*DL51)+(DM$19*DM51)+(DN$19*DN51)+(DO$19*DO51)+(DP$19*DP51)+(DQ$19*DQ51)+(DR$19*DR51)+(DS$19*DS51)+(DT$19*DT51)+(DU$19*DU51)+(DV$19*DV51)+(DW$19*DW51)+(DX$19*DX51)+(DY$19*DY51)+(DZ$19*DZ51)+(EA$19*EA51)+(EB$19*EB51)+(EC$19*EC51)+(ED$19*ED51)+(EE$19*EE51)+(EF$19*EF51)+(EG$19*EG51)+(EH$19*EH51))</f>
        <v/>
      </c>
      <c r="EK51" s="65"/>
      <c r="EL51" s="65"/>
      <c r="EM51" s="65"/>
      <c r="EN51" s="65"/>
      <c r="EO51" s="149"/>
      <c r="EP51" s="149"/>
      <c r="EQ51" s="149"/>
      <c r="ER51" s="149"/>
      <c r="ES51" s="149"/>
      <c r="ET51" s="149"/>
      <c r="EU51" s="149"/>
      <c r="EV51" s="149"/>
      <c r="EW51" s="149"/>
      <c r="EX51" s="149"/>
      <c r="EY51" s="149"/>
      <c r="EZ51" s="149"/>
      <c r="FA51" s="149"/>
      <c r="FB51" s="149"/>
      <c r="FC51" s="149"/>
      <c r="FD51" s="149"/>
      <c r="FE51" s="149"/>
      <c r="FF51" s="149"/>
      <c r="FG51" s="149"/>
      <c r="FH51" s="149"/>
      <c r="FI51" s="149"/>
      <c r="FJ51" s="222"/>
      <c r="FK51" s="150" t="str">
        <f>IF(OR('Set UP'!$C37=0,'Set UP'!$D37=0,'Set UP'!$E37=0),"",(EK$19*EK51)+(EL$19*EL51)+(EM$19*EM51)+(EN$19*EN51)+(EO$19*EO51)+(EP$19*EP51)+(EQ$19*EQ51)+(ER$19*ER51)+(ES$19*ES51)+(ET$19*ET51)+(EU$19*EU51)+(EV$19*EV51)+(EW$19*EW51)+(EX$19*EX51)+(EY$19*EY51)+(EZ$19*EZ51)+(FA$19*FA51)+(FB$19*FB51)+(FC$19*FC51)+(FD$19*FD51)+(FE$19*FE51)+(FF$19*FF51)+(FG$19*FG51)+(FH$19*FH51)+(FI$19*FI51))</f>
        <v/>
      </c>
      <c r="FL51" s="65"/>
      <c r="FM51" s="65"/>
      <c r="FN51" s="65"/>
      <c r="FO51" s="65"/>
      <c r="FP51" s="149"/>
      <c r="FQ51" s="149"/>
      <c r="FR51" s="149"/>
      <c r="FS51" s="149"/>
      <c r="FT51" s="149"/>
      <c r="FU51" s="149"/>
      <c r="FV51" s="149"/>
      <c r="FW51" s="149"/>
      <c r="FX51" s="149"/>
      <c r="FY51" s="149"/>
      <c r="FZ51" s="149"/>
      <c r="GA51" s="149"/>
      <c r="GB51" s="149"/>
      <c r="GC51" s="149"/>
      <c r="GD51" s="149"/>
      <c r="GE51" s="149"/>
      <c r="GF51" s="149"/>
      <c r="GG51" s="149"/>
      <c r="GH51" s="149"/>
      <c r="GI51" s="149"/>
      <c r="GJ51" s="149"/>
      <c r="GK51" s="222"/>
      <c r="GL51" s="150" t="str">
        <f>IF(OR('Set UP'!$C37=0,'Set UP'!$D37=0,'Set UP'!$E37=0),"",(FL$19*FL51)+(FM$19*FM51)+(FN$19*FN51)+(FO$19*FO51)+(FP$19*FP51)+(FQ$19*FQ51)+(FR$19*FR51)+(FS$19*FS51)+(FT$19*FT51)+(FU$19*FU51)+(FV$19*FV51)+(FW$19*FW51)+(FX$19*FX51)+(FY$19*FY51)+(FZ$19*FZ51)+(GA$19*GA51)+(GB$19*GB51)+(GC$19*GC51)+(GD$19*GD51)+(GE$19*GE51)+(GF$19*GF51)+(GG$19*GG51)+(GH$19*GH51)+(GI$19*GI51)+(GJ$19*GJ51))</f>
        <v/>
      </c>
      <c r="GM51" s="65"/>
      <c r="GN51" s="65"/>
      <c r="GO51" s="65"/>
      <c r="GP51" s="65"/>
      <c r="GQ51" s="149"/>
      <c r="GR51" s="149"/>
      <c r="GS51" s="149"/>
      <c r="GT51" s="149"/>
      <c r="GU51" s="149"/>
      <c r="GV51" s="149"/>
      <c r="GW51" s="149"/>
      <c r="GX51" s="149"/>
      <c r="GY51" s="149"/>
      <c r="GZ51" s="149"/>
      <c r="HA51" s="149"/>
      <c r="HB51" s="149"/>
      <c r="HC51" s="149"/>
      <c r="HD51" s="149"/>
      <c r="HE51" s="149"/>
      <c r="HF51" s="149"/>
      <c r="HG51" s="149"/>
      <c r="HH51" s="149"/>
      <c r="HI51" s="149"/>
      <c r="HJ51" s="149"/>
      <c r="HK51" s="149"/>
      <c r="HL51" s="222"/>
      <c r="HM51" s="150" t="str">
        <f>IF(OR('Set UP'!$C37=0,'Set UP'!$D37=0,'Set UP'!$E37=0),"",(GM$19*GM51)+(GN$19*GN51)+(GO$19*GO51)+(GP$19*GP51)+(GQ$19*GQ51)+(GR$19*GR51)+(GS$19*GS51)+(GT$19*GT51)+(GU$19*GU51)+(GV$19*GV51)+(GW$19*GW51)+(GX$19*GX51)+(GY$19*GY51)+(GZ$19*GZ51)+(HA$19*HA51)+(HB$19*HB51)+(HC$19*HC51)+(HD$19*HD51)+(HE$19*HE51)+(HF$19*HF51)+(HG$19*HG51)+(HH$19*HH51)+(HI$19*HI51)+(HJ$19*HJ51)+(HK$19*HK51))</f>
        <v/>
      </c>
      <c r="HN51" s="65"/>
      <c r="HO51" s="65"/>
      <c r="HP51" s="65"/>
      <c r="HQ51" s="65"/>
      <c r="HR51" s="149"/>
      <c r="HS51" s="149"/>
      <c r="HT51" s="149"/>
      <c r="HU51" s="149"/>
      <c r="HV51" s="149"/>
      <c r="HW51" s="149"/>
      <c r="HX51" s="149"/>
      <c r="HY51" s="149"/>
      <c r="HZ51" s="149"/>
      <c r="IA51" s="149"/>
      <c r="IB51" s="149"/>
      <c r="IC51" s="149"/>
      <c r="ID51" s="149"/>
      <c r="IE51" s="149"/>
      <c r="IF51" s="149"/>
      <c r="IG51" s="149"/>
      <c r="IH51" s="149"/>
      <c r="II51" s="149"/>
      <c r="IJ51" s="149"/>
      <c r="IK51" s="149"/>
      <c r="IL51" s="149"/>
      <c r="IM51" s="222"/>
      <c r="IN51" s="150" t="str">
        <f>IF(OR('Set UP'!$C37=0,'Set UP'!$D37=0,'Set UP'!$E37=0),"",(HN$19*HN51)+(HO$19*HO51)+(HP$19*HP51)+(HQ$19*HQ51)+(HR$19*HR51)+(HS$19*HS51)+(HT$19*HT51)+(HU$19*HU51)+(HV$19*HV51)+(HW$19*HW51)+(HX$19*HX51)+(HY$19*HY51)+(HZ$19*HZ51)+(IA$19*IA51)+(IB$19*IB51)+(IC$19*IC51)+(ID$19*ID51)+(IE$19*IE51)+(IF$19*IF51)+(IG$19*IG51)+(IH$19*IH51)+(II$19*II51)+(IJ$19*IJ51)+(IK$19*IK51)+(IL$19*IL51))</f>
        <v/>
      </c>
      <c r="IO51" s="65"/>
      <c r="IP51" s="65"/>
      <c r="IQ51" s="65"/>
      <c r="IR51" s="65"/>
      <c r="IS51" s="149"/>
      <c r="IT51" s="149"/>
      <c r="IU51" s="149"/>
      <c r="IV51" s="149"/>
      <c r="IW51" s="149"/>
      <c r="IX51" s="149"/>
      <c r="IY51" s="149"/>
      <c r="IZ51" s="149"/>
      <c r="JA51" s="149"/>
      <c r="JB51" s="149"/>
      <c r="JC51" s="149"/>
      <c r="JD51" s="149"/>
      <c r="JE51" s="149"/>
      <c r="JF51" s="149"/>
      <c r="JG51" s="149"/>
      <c r="JH51" s="149"/>
      <c r="JI51" s="149"/>
      <c r="JJ51" s="149"/>
      <c r="JK51" s="149"/>
      <c r="JL51" s="149"/>
      <c r="JM51" s="149"/>
      <c r="JN51" s="222"/>
      <c r="JO51" s="150" t="str">
        <f>IF(OR('Set UP'!$C37=0,'Set UP'!$D37=0,'Set UP'!$E37=0),"",(IO$19*IO51)+(IP$19*IP51)+(IQ$19*IQ51)+(IR$19*IR51)+(IS$19*IS51)+(IT$19*IT51)+(IU$19*IU51)+(IV$19*IV51)+(IW$19*IW51)+(IX$19*IX51)+(IY$19*IY51)+(IZ$19*IZ51)+(JA$19*JA51)+(JB$19*JB51)+(JC$19*JC51)+(JD$19*JD51)+(JE$19*JE51)+(JF$19*JF51)+(JG$19*JG51)+(JH$19*JH51)+(JI$19*JI51)+(JJ$19*JJ51)+(JK$19*JK51)+(JL$19*JL51)+(JM$19*JM51))</f>
        <v/>
      </c>
      <c r="JP51" s="151" t="str">
        <f>IF(OR('Set UP'!$C37=0,'Set UP'!$D37=0,'Set UP'!$E37=0),"",(AF51+BG51+CH51+DI51+EJ51+FK51+GL51+HM51+IN51+JO51))</f>
        <v/>
      </c>
      <c r="JQ51" s="152" t="str">
        <f>IF(OR('Set UP'!$C37=0,'Set UP'!$D37=0,'Set UP'!$E37=0),"",RANK(JP51,$JP$21:$JP$68,0))</f>
        <v/>
      </c>
      <c r="JR51" s="151" t="str">
        <f>IF(OR('Set UP'!K37&lt;&gt;1,'Set UP'!C37=0,'Set UP'!D37=0,'Set UP'!E37=0,'Set UP'!F37=0),"",$JP51)</f>
        <v/>
      </c>
      <c r="JS51" s="151" t="str">
        <f>IF(OR('Set UP'!K37&lt;&gt;1,'Set UP'!C37=0,'Set UP'!D37=0,'Set UP'!E37=0,'Set UP'!F37=0),"",RANK(JR51,$JR$21:$JR$68,0))</f>
        <v/>
      </c>
      <c r="JT51" s="153" t="str">
        <f>IF(OR('Set UP'!K37&lt;&gt;2,'Set UP'!C37=0,'Set UP'!D37=0,'Set UP'!E37=0,'Set UP'!F37=0),"",$JP51)</f>
        <v/>
      </c>
      <c r="JU51" s="151" t="str">
        <f>IF(OR('Set UP'!K37&lt;&gt;2,'Set UP'!C37=0,'Set UP'!D37=0,'Set UP'!E37=0,'Set UP'!F37=0),"",RANK(JT51,$JT$21:$JT$68,0))</f>
        <v/>
      </c>
      <c r="JV51" s="151" t="str">
        <f>IF(OR(LEFT('Set UP'!F37,1)&lt;&gt;"F",'Set UP'!C37=0,'Set UP'!D37=0,'Set UP'!E37=0),"",$JP51)</f>
        <v/>
      </c>
      <c r="JW51" s="151" t="str">
        <f>IF(OR(LEFT('Set UP'!F37,1)&lt;&gt;"F",'Set UP'!C37=0,'Set UP'!D37=0,'Set UP'!E37=0),"",RANK(JV51,$JV$21:$JV$68,0))</f>
        <v/>
      </c>
      <c r="JX51" s="151" t="str">
        <f>IF(OR('Set UP'!F37&lt;&gt;"NS",'Set UP'!C37=0,'Set UP'!D37=0,'Set UP'!E37=0),"",$JP51)</f>
        <v/>
      </c>
      <c r="JY51" s="154" t="str">
        <f>IF(OR('Set UP'!F37&lt;&gt;"NS",'Set UP'!C37=0,'Set UP'!D37=0,'Set UP'!E37=0),"",RANK(JX51,$JX$21:$JX$68,0))</f>
        <v/>
      </c>
      <c r="JZ51" s="154" t="str">
        <f>IF(OR('Set UP'!$C37=0,'Set UP'!$D37=0,'Set UP'!$E37=0,JP51=0),"",JP51/MAX(JP$21:JP$68)*1000)</f>
        <v/>
      </c>
      <c r="KC51" s="316">
        <f t="array" ref="KC51">MAX(IF(Clubs='Set UP'!D37,'Wet Incident'!JU$21:JU$68))</f>
        <v>0</v>
      </c>
      <c r="KD51" s="316" t="str">
        <f t="shared" si="5"/>
        <v/>
      </c>
    </row>
    <row r="52" spans="2:290" x14ac:dyDescent="0.2">
      <c r="B52" s="139">
        <v>32</v>
      </c>
      <c r="C52" s="148" t="str">
        <f>IF(OR('Set UP'!$C38=0,'Set UP'!$D38=0,'Set UP'!$E38=0,'Set UP'!F38=0),"  --",'Set UP'!C38)</f>
        <v xml:space="preserve">  --</v>
      </c>
      <c r="D52" s="148" t="str">
        <f>IF(OR('Set UP'!$C38=0,'Set UP'!$D38=0,'Set UP'!$E38=0,'Set UP'!F38=0),"  --",'Set UP'!D38&amp;" "&amp;'Set UP'!E38)</f>
        <v xml:space="preserve">  --</v>
      </c>
      <c r="E52" s="148" t="str">
        <f>IF(OR('Set UP'!$C38=0,'Set UP'!$D38=0,'Set UP'!$E38=0,'Set UP'!F38=0),"  --",'Set UP'!F38)</f>
        <v xml:space="preserve">  --</v>
      </c>
      <c r="F52" s="65"/>
      <c r="G52" s="65"/>
      <c r="H52" s="65"/>
      <c r="I52" s="65"/>
      <c r="J52" s="149"/>
      <c r="K52" s="149"/>
      <c r="L52" s="149"/>
      <c r="M52" s="149"/>
      <c r="N52" s="149"/>
      <c r="O52" s="149"/>
      <c r="P52" s="149"/>
      <c r="Q52" s="149"/>
      <c r="R52" s="149"/>
      <c r="S52" s="149"/>
      <c r="T52" s="149"/>
      <c r="U52" s="149"/>
      <c r="V52" s="149"/>
      <c r="W52" s="149"/>
      <c r="X52" s="149"/>
      <c r="Y52" s="149"/>
      <c r="Z52" s="149"/>
      <c r="AA52" s="149"/>
      <c r="AB52" s="149"/>
      <c r="AC52" s="149"/>
      <c r="AD52" s="149"/>
      <c r="AE52" s="222"/>
      <c r="AF52" s="150" t="str">
        <f>IF(OR('Set UP'!$C38=0,'Set UP'!$D38=0,'Set UP'!$E38=0),"",(F$19*F52)+(G$19*G52)+(H$19*H52)+(I$19*I52)+(J$19*J52)+(K$19*K52)+(L$19*L52)+(M$19*M52)+(N$19*N52)+(O$19*O52)+(P$19*P52)+(Q$19*Q52)+(R$19*R52)+(S$19*S52)+(T$19*T52)+(U$19*U52)+(V$19*V52)+(W$19*W52)+(X$19*X52)+(Y$19*Y52)+(Z$19*Z52)+(AA$19*AA52)+(AB$19*AB52)+(AC$19*AC52)+(AD$19*AD52))</f>
        <v/>
      </c>
      <c r="AG52" s="65"/>
      <c r="AH52" s="65"/>
      <c r="AI52" s="65"/>
      <c r="AJ52" s="65"/>
      <c r="AK52" s="65"/>
      <c r="AL52" s="65"/>
      <c r="AM52" s="149"/>
      <c r="AN52" s="149"/>
      <c r="AO52" s="149"/>
      <c r="AP52" s="149"/>
      <c r="AQ52" s="149"/>
      <c r="AR52" s="149"/>
      <c r="AS52" s="149"/>
      <c r="AT52" s="149"/>
      <c r="AU52" s="149"/>
      <c r="AV52" s="149"/>
      <c r="AW52" s="149"/>
      <c r="AX52" s="149"/>
      <c r="AY52" s="149"/>
      <c r="AZ52" s="149"/>
      <c r="BA52" s="149"/>
      <c r="BB52" s="149"/>
      <c r="BC52" s="149"/>
      <c r="BD52" s="149"/>
      <c r="BE52" s="149"/>
      <c r="BF52" s="222"/>
      <c r="BG52" s="150" t="str">
        <f>IF(OR('Set UP'!$C38=0,'Set UP'!$D38=0,'Set UP'!$E38=0),"",(AG$19*AG52)+(AH$19*AH52)+(AI$19*AI52)+(AJ$19*AJ52)+(AK$19*AK52)+(AL$19*AL52)+(AM$19*AM52)+(AN$19*AN52)+(AO$19*AO52)+(AP$19*AP52)+(AQ$19*AQ52)+(AR$19*AR52)+(AS$19*AS52)+(AT$19*AT52)+(AU$19*AU52)+(AV$19*AV52)+(AW$19*AW52)+(AX$19*AX52)+(AY$19*AY52)+(AZ$19*AZ52)+(BA$19*BA52)+(BB$19*BB52)+(BC$19*BC52)+(BD$19*BD52)+(BE$19*BE52))</f>
        <v/>
      </c>
      <c r="BH52" s="65"/>
      <c r="BI52" s="65"/>
      <c r="BJ52" s="65"/>
      <c r="BK52" s="65"/>
      <c r="BL52" s="65"/>
      <c r="BM52" s="65"/>
      <c r="BN52" s="149"/>
      <c r="BO52" s="149"/>
      <c r="BP52" s="149"/>
      <c r="BQ52" s="149"/>
      <c r="BR52" s="149"/>
      <c r="BS52" s="149"/>
      <c r="BT52" s="149"/>
      <c r="BU52" s="149"/>
      <c r="BV52" s="149"/>
      <c r="BW52" s="149"/>
      <c r="BX52" s="149"/>
      <c r="BY52" s="149"/>
      <c r="BZ52" s="149"/>
      <c r="CA52" s="149"/>
      <c r="CB52" s="149"/>
      <c r="CC52" s="149"/>
      <c r="CD52" s="149"/>
      <c r="CE52" s="149"/>
      <c r="CF52" s="149"/>
      <c r="CG52" s="222"/>
      <c r="CH52" s="150" t="str">
        <f>IF(OR('Set UP'!$C38=0,'Set UP'!$D38=0,'Set UP'!$E38=0),"",(BH$19*BH52)+(BI$19*BI52)+(BJ$19*BJ52)+(BK$19*BK52)+(BL$19*BL52)+(BM$19*BM52)+(BN$19*BN52)+(BO$19*BO52)+(BP$19*BP52)+(BQ$19*BQ52)+(BR$19*BR52)+(BS$19*BS52)+(BT$19*BT52)+(BU$19*BU52)+(BV$19*BV52)+(BW$19*BW52)+(BX$19*BX52)+(BY$19*BY52)+(BZ$19*BZ52)+(CA$19*CA52)+(CB$19*CB52)+(CC$19*CC52)+(CD$19*CD52)+(CE$19*CE52)+(CF$19*CF52))</f>
        <v/>
      </c>
      <c r="CI52" s="65"/>
      <c r="CJ52" s="65"/>
      <c r="CK52" s="65"/>
      <c r="CL52" s="65"/>
      <c r="CM52" s="65"/>
      <c r="CN52" s="149"/>
      <c r="CO52" s="149"/>
      <c r="CP52" s="149"/>
      <c r="CQ52" s="149"/>
      <c r="CR52" s="149"/>
      <c r="CS52" s="149"/>
      <c r="CT52" s="149"/>
      <c r="CU52" s="149"/>
      <c r="CV52" s="149"/>
      <c r="CW52" s="149"/>
      <c r="CX52" s="149"/>
      <c r="CY52" s="149"/>
      <c r="CZ52" s="149"/>
      <c r="DA52" s="149"/>
      <c r="DB52" s="149"/>
      <c r="DC52" s="149"/>
      <c r="DD52" s="149"/>
      <c r="DE52" s="149"/>
      <c r="DF52" s="149"/>
      <c r="DG52" s="149"/>
      <c r="DH52" s="222"/>
      <c r="DI52" s="150" t="str">
        <f>IF(OR('Set UP'!$C38=0,'Set UP'!$D38=0,'Set UP'!$E38=0),"",(CI$19*CI52)+(CJ$19*CJ52)+(CK$19*CK52)+(CL$19*CL52)+(CM$19*CM52)+(CN$19*CN52)+(CO$19*CO52)+(CP$19*CP52)+(CQ$19*CQ52)+(CR$19*CR52)+(CS$19*CS52)+(CT$19*CT52)+(CU$19*CU52)+(CV$19*CV52)+(CW$19*CW52)+(CX$19*CX52)+(CY$19*CY52)+(CZ$19*CZ52)+(DA$19*DA52)+(DB$19*DB52)+(DC$19*DC52)+(DD$19*DD52)+(DE$19*DE52)+(DF$19*DF52)+(DG$19*DG52))</f>
        <v/>
      </c>
      <c r="DJ52" s="65"/>
      <c r="DK52" s="65"/>
      <c r="DL52" s="65"/>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222"/>
      <c r="EJ52" s="150" t="str">
        <f>IF(OR('Set UP'!$C38=0,'Set UP'!$D38=0,'Set UP'!$E38=0),"",(DJ$19*DJ52)+(DK$19*DK52)+(DL$19*DL52)+(DM$19*DM52)+(DN$19*DN52)+(DO$19*DO52)+(DP$19*DP52)+(DQ$19*DQ52)+(DR$19*DR52)+(DS$19*DS52)+(DT$19*DT52)+(DU$19*DU52)+(DV$19*DV52)+(DW$19*DW52)+(DX$19*DX52)+(DY$19*DY52)+(DZ$19*DZ52)+(EA$19*EA52)+(EB$19*EB52)+(EC$19*EC52)+(ED$19*ED52)+(EE$19*EE52)+(EF$19*EF52)+(EG$19*EG52)+(EH$19*EH52))</f>
        <v/>
      </c>
      <c r="EK52" s="65"/>
      <c r="EL52" s="65"/>
      <c r="EM52" s="65"/>
      <c r="EN52" s="65"/>
      <c r="EO52" s="149"/>
      <c r="EP52" s="149"/>
      <c r="EQ52" s="149"/>
      <c r="ER52" s="149"/>
      <c r="ES52" s="149"/>
      <c r="ET52" s="149"/>
      <c r="EU52" s="149"/>
      <c r="EV52" s="149"/>
      <c r="EW52" s="149"/>
      <c r="EX52" s="149"/>
      <c r="EY52" s="149"/>
      <c r="EZ52" s="149"/>
      <c r="FA52" s="149"/>
      <c r="FB52" s="149"/>
      <c r="FC52" s="149"/>
      <c r="FD52" s="149"/>
      <c r="FE52" s="149"/>
      <c r="FF52" s="149"/>
      <c r="FG52" s="149"/>
      <c r="FH52" s="149"/>
      <c r="FI52" s="149"/>
      <c r="FJ52" s="222"/>
      <c r="FK52" s="150" t="str">
        <f>IF(OR('Set UP'!$C38=0,'Set UP'!$D38=0,'Set UP'!$E38=0),"",(EK$19*EK52)+(EL$19*EL52)+(EM$19*EM52)+(EN$19*EN52)+(EO$19*EO52)+(EP$19*EP52)+(EQ$19*EQ52)+(ER$19*ER52)+(ES$19*ES52)+(ET$19*ET52)+(EU$19*EU52)+(EV$19*EV52)+(EW$19*EW52)+(EX$19*EX52)+(EY$19*EY52)+(EZ$19*EZ52)+(FA$19*FA52)+(FB$19*FB52)+(FC$19*FC52)+(FD$19*FD52)+(FE$19*FE52)+(FF$19*FF52)+(FG$19*FG52)+(FH$19*FH52)+(FI$19*FI52))</f>
        <v/>
      </c>
      <c r="FL52" s="65"/>
      <c r="FM52" s="65"/>
      <c r="FN52" s="65"/>
      <c r="FO52" s="65"/>
      <c r="FP52" s="149"/>
      <c r="FQ52" s="149"/>
      <c r="FR52" s="149"/>
      <c r="FS52" s="149"/>
      <c r="FT52" s="149"/>
      <c r="FU52" s="149"/>
      <c r="FV52" s="149"/>
      <c r="FW52" s="149"/>
      <c r="FX52" s="149"/>
      <c r="FY52" s="149"/>
      <c r="FZ52" s="149"/>
      <c r="GA52" s="149"/>
      <c r="GB52" s="149"/>
      <c r="GC52" s="149"/>
      <c r="GD52" s="149"/>
      <c r="GE52" s="149"/>
      <c r="GF52" s="149"/>
      <c r="GG52" s="149"/>
      <c r="GH52" s="149"/>
      <c r="GI52" s="149"/>
      <c r="GJ52" s="149"/>
      <c r="GK52" s="222"/>
      <c r="GL52" s="150" t="str">
        <f>IF(OR('Set UP'!$C38=0,'Set UP'!$D38=0,'Set UP'!$E38=0),"",(FL$19*FL52)+(FM$19*FM52)+(FN$19*FN52)+(FO$19*FO52)+(FP$19*FP52)+(FQ$19*FQ52)+(FR$19*FR52)+(FS$19*FS52)+(FT$19*FT52)+(FU$19*FU52)+(FV$19*FV52)+(FW$19*FW52)+(FX$19*FX52)+(FY$19*FY52)+(FZ$19*FZ52)+(GA$19*GA52)+(GB$19*GB52)+(GC$19*GC52)+(GD$19*GD52)+(GE$19*GE52)+(GF$19*GF52)+(GG$19*GG52)+(GH$19*GH52)+(GI$19*GI52)+(GJ$19*GJ52))</f>
        <v/>
      </c>
      <c r="GM52" s="65"/>
      <c r="GN52" s="65"/>
      <c r="GO52" s="65"/>
      <c r="GP52" s="65"/>
      <c r="GQ52" s="149"/>
      <c r="GR52" s="149"/>
      <c r="GS52" s="149"/>
      <c r="GT52" s="149"/>
      <c r="GU52" s="149"/>
      <c r="GV52" s="149"/>
      <c r="GW52" s="149"/>
      <c r="GX52" s="149"/>
      <c r="GY52" s="149"/>
      <c r="GZ52" s="149"/>
      <c r="HA52" s="149"/>
      <c r="HB52" s="149"/>
      <c r="HC52" s="149"/>
      <c r="HD52" s="149"/>
      <c r="HE52" s="149"/>
      <c r="HF52" s="149"/>
      <c r="HG52" s="149"/>
      <c r="HH52" s="149"/>
      <c r="HI52" s="149"/>
      <c r="HJ52" s="149"/>
      <c r="HK52" s="149"/>
      <c r="HL52" s="222"/>
      <c r="HM52" s="150" t="str">
        <f>IF(OR('Set UP'!$C38=0,'Set UP'!$D38=0,'Set UP'!$E38=0),"",(GM$19*GM52)+(GN$19*GN52)+(GO$19*GO52)+(GP$19*GP52)+(GQ$19*GQ52)+(GR$19*GR52)+(GS$19*GS52)+(GT$19*GT52)+(GU$19*GU52)+(GV$19*GV52)+(GW$19*GW52)+(GX$19*GX52)+(GY$19*GY52)+(GZ$19*GZ52)+(HA$19*HA52)+(HB$19*HB52)+(HC$19*HC52)+(HD$19*HD52)+(HE$19*HE52)+(HF$19*HF52)+(HG$19*HG52)+(HH$19*HH52)+(HI$19*HI52)+(HJ$19*HJ52)+(HK$19*HK52))</f>
        <v/>
      </c>
      <c r="HN52" s="65"/>
      <c r="HO52" s="65"/>
      <c r="HP52" s="65"/>
      <c r="HQ52" s="65"/>
      <c r="HR52" s="149"/>
      <c r="HS52" s="149"/>
      <c r="HT52" s="149"/>
      <c r="HU52" s="149"/>
      <c r="HV52" s="149"/>
      <c r="HW52" s="149"/>
      <c r="HX52" s="149"/>
      <c r="HY52" s="149"/>
      <c r="HZ52" s="149"/>
      <c r="IA52" s="149"/>
      <c r="IB52" s="149"/>
      <c r="IC52" s="149"/>
      <c r="ID52" s="149"/>
      <c r="IE52" s="149"/>
      <c r="IF52" s="149"/>
      <c r="IG52" s="149"/>
      <c r="IH52" s="149"/>
      <c r="II52" s="149"/>
      <c r="IJ52" s="149"/>
      <c r="IK52" s="149"/>
      <c r="IL52" s="149"/>
      <c r="IM52" s="222"/>
      <c r="IN52" s="150" t="str">
        <f>IF(OR('Set UP'!$C38=0,'Set UP'!$D38=0,'Set UP'!$E38=0),"",(HN$19*HN52)+(HO$19*HO52)+(HP$19*HP52)+(HQ$19*HQ52)+(HR$19*HR52)+(HS$19*HS52)+(HT$19*HT52)+(HU$19*HU52)+(HV$19*HV52)+(HW$19*HW52)+(HX$19*HX52)+(HY$19*HY52)+(HZ$19*HZ52)+(IA$19*IA52)+(IB$19*IB52)+(IC$19*IC52)+(ID$19*ID52)+(IE$19*IE52)+(IF$19*IF52)+(IG$19*IG52)+(IH$19*IH52)+(II$19*II52)+(IJ$19*IJ52)+(IK$19*IK52)+(IL$19*IL52))</f>
        <v/>
      </c>
      <c r="IO52" s="65"/>
      <c r="IP52" s="65"/>
      <c r="IQ52" s="65"/>
      <c r="IR52" s="65"/>
      <c r="IS52" s="149"/>
      <c r="IT52" s="149"/>
      <c r="IU52" s="149"/>
      <c r="IV52" s="149"/>
      <c r="IW52" s="149"/>
      <c r="IX52" s="149"/>
      <c r="IY52" s="149"/>
      <c r="IZ52" s="149"/>
      <c r="JA52" s="149"/>
      <c r="JB52" s="149"/>
      <c r="JC52" s="149"/>
      <c r="JD52" s="149"/>
      <c r="JE52" s="149"/>
      <c r="JF52" s="149"/>
      <c r="JG52" s="149"/>
      <c r="JH52" s="149"/>
      <c r="JI52" s="149"/>
      <c r="JJ52" s="149"/>
      <c r="JK52" s="149"/>
      <c r="JL52" s="149"/>
      <c r="JM52" s="149"/>
      <c r="JN52" s="222"/>
      <c r="JO52" s="150" t="str">
        <f>IF(OR('Set UP'!$C38=0,'Set UP'!$D38=0,'Set UP'!$E38=0),"",(IO$19*IO52)+(IP$19*IP52)+(IQ$19*IQ52)+(IR$19*IR52)+(IS$19*IS52)+(IT$19*IT52)+(IU$19*IU52)+(IV$19*IV52)+(IW$19*IW52)+(IX$19*IX52)+(IY$19*IY52)+(IZ$19*IZ52)+(JA$19*JA52)+(JB$19*JB52)+(JC$19*JC52)+(JD$19*JD52)+(JE$19*JE52)+(JF$19*JF52)+(JG$19*JG52)+(JH$19*JH52)+(JI$19*JI52)+(JJ$19*JJ52)+(JK$19*JK52)+(JL$19*JL52)+(JM$19*JM52))</f>
        <v/>
      </c>
      <c r="JP52" s="151" t="str">
        <f>IF(OR('Set UP'!$C38=0,'Set UP'!$D38=0,'Set UP'!$E38=0),"",(AF52+BG52+CH52+DI52+EJ52+FK52+GL52+HM52+IN52+JO52))</f>
        <v/>
      </c>
      <c r="JQ52" s="152" t="str">
        <f>IF(OR('Set UP'!$C38=0,'Set UP'!$D38=0,'Set UP'!$E38=0),"",RANK(JP52,$JP$21:$JP$68,0))</f>
        <v/>
      </c>
      <c r="JR52" s="151" t="str">
        <f>IF(OR('Set UP'!K38&lt;&gt;1,'Set UP'!C38=0,'Set UP'!D38=0,'Set UP'!E38=0,'Set UP'!F38=0),"",$JP52)</f>
        <v/>
      </c>
      <c r="JS52" s="151" t="str">
        <f>IF(OR('Set UP'!K38&lt;&gt;1,'Set UP'!C38=0,'Set UP'!D38=0,'Set UP'!E38=0,'Set UP'!F38=0),"",RANK(JR52,$JR$21:$JR$68,0))</f>
        <v/>
      </c>
      <c r="JT52" s="153" t="str">
        <f>IF(OR('Set UP'!K38&lt;&gt;2,'Set UP'!C38=0,'Set UP'!D38=0,'Set UP'!E38=0,'Set UP'!F38=0),"",$JP52)</f>
        <v/>
      </c>
      <c r="JU52" s="151" t="str">
        <f>IF(OR('Set UP'!K38&lt;&gt;2,'Set UP'!C38=0,'Set UP'!D38=0,'Set UP'!E38=0,'Set UP'!F38=0),"",RANK(JT52,$JT$21:$JT$68,0))</f>
        <v/>
      </c>
      <c r="JV52" s="151" t="str">
        <f>IF(OR(LEFT('Set UP'!F38,1)&lt;&gt;"F",'Set UP'!C38=0,'Set UP'!D38=0,'Set UP'!E38=0),"",$JP52)</f>
        <v/>
      </c>
      <c r="JW52" s="151" t="str">
        <f>IF(OR(LEFT('Set UP'!F38,1)&lt;&gt;"F",'Set UP'!C38=0,'Set UP'!D38=0,'Set UP'!E38=0),"",RANK(JV52,$JV$21:$JV$68,0))</f>
        <v/>
      </c>
      <c r="JX52" s="151" t="str">
        <f>IF(OR('Set UP'!F38&lt;&gt;"NS",'Set UP'!C38=0,'Set UP'!D38=0,'Set UP'!E38=0),"",$JP52)</f>
        <v/>
      </c>
      <c r="JY52" s="154" t="str">
        <f>IF(OR('Set UP'!F38&lt;&gt;"NS",'Set UP'!C38=0,'Set UP'!D38=0,'Set UP'!E38=0),"",RANK(JX52,$JX$21:$JX$68,0))</f>
        <v/>
      </c>
      <c r="JZ52" s="154" t="str">
        <f>IF(OR('Set UP'!$C38=0,'Set UP'!$D38=0,'Set UP'!$E38=0,JP52=0),"",JP52/MAX(JP$21:JP$68)*1000)</f>
        <v/>
      </c>
      <c r="KC52" s="316">
        <f t="array" ref="KC52">MAX(IF(Clubs='Set UP'!D38,'Wet Incident'!JU$21:JU$68))</f>
        <v>0</v>
      </c>
      <c r="KD52" s="316" t="str">
        <f t="shared" si="5"/>
        <v/>
      </c>
    </row>
    <row r="53" spans="2:290" x14ac:dyDescent="0.2">
      <c r="B53" s="139">
        <v>33</v>
      </c>
      <c r="C53" s="148" t="str">
        <f>IF(OR('Set UP'!$C39=0,'Set UP'!$D39=0,'Set UP'!$E39=0,'Set UP'!F39=0),"  --",'Set UP'!C39)</f>
        <v xml:space="preserve">  --</v>
      </c>
      <c r="D53" s="148" t="str">
        <f>IF(OR('Set UP'!$C39=0,'Set UP'!$D39=0,'Set UP'!$E39=0,'Set UP'!F39=0),"  --",'Set UP'!D39&amp;" "&amp;'Set UP'!E39)</f>
        <v xml:space="preserve">  --</v>
      </c>
      <c r="E53" s="148" t="str">
        <f>IF(OR('Set UP'!$C39=0,'Set UP'!$D39=0,'Set UP'!$E39=0,'Set UP'!F39=0),"  --",'Set UP'!F39)</f>
        <v xml:space="preserve">  --</v>
      </c>
      <c r="F53" s="65"/>
      <c r="G53" s="65"/>
      <c r="H53" s="65"/>
      <c r="I53" s="65"/>
      <c r="J53" s="149"/>
      <c r="K53" s="149"/>
      <c r="L53" s="149"/>
      <c r="M53" s="149"/>
      <c r="N53" s="149"/>
      <c r="O53" s="149"/>
      <c r="P53" s="149"/>
      <c r="Q53" s="149"/>
      <c r="R53" s="149"/>
      <c r="S53" s="149"/>
      <c r="T53" s="149"/>
      <c r="U53" s="149"/>
      <c r="V53" s="149"/>
      <c r="W53" s="149"/>
      <c r="X53" s="149"/>
      <c r="Y53" s="149"/>
      <c r="Z53" s="149"/>
      <c r="AA53" s="149"/>
      <c r="AB53" s="149"/>
      <c r="AC53" s="149"/>
      <c r="AD53" s="149"/>
      <c r="AE53" s="222"/>
      <c r="AF53" s="150" t="str">
        <f>IF(OR('Set UP'!$C39=0,'Set UP'!$D39=0,'Set UP'!$E39=0),"",(F$19*F53)+(G$19*G53)+(H$19*H53)+(I$19*I53)+(J$19*J53)+(K$19*K53)+(L$19*L53)+(M$19*M53)+(N$19*N53)+(O$19*O53)+(P$19*P53)+(Q$19*Q53)+(R$19*R53)+(S$19*S53)+(T$19*T53)+(U$19*U53)+(V$19*V53)+(W$19*W53)+(X$19*X53)+(Y$19*Y53)+(Z$19*Z53)+(AA$19*AA53)+(AB$19*AB53)+(AC$19*AC53)+(AD$19*AD53))</f>
        <v/>
      </c>
      <c r="AG53" s="65"/>
      <c r="AH53" s="65"/>
      <c r="AI53" s="65"/>
      <c r="AJ53" s="65"/>
      <c r="AK53" s="65"/>
      <c r="AL53" s="65"/>
      <c r="AM53" s="149"/>
      <c r="AN53" s="149"/>
      <c r="AO53" s="149"/>
      <c r="AP53" s="149"/>
      <c r="AQ53" s="149"/>
      <c r="AR53" s="149"/>
      <c r="AS53" s="149"/>
      <c r="AT53" s="149"/>
      <c r="AU53" s="149"/>
      <c r="AV53" s="149"/>
      <c r="AW53" s="149"/>
      <c r="AX53" s="149"/>
      <c r="AY53" s="149"/>
      <c r="AZ53" s="149"/>
      <c r="BA53" s="149"/>
      <c r="BB53" s="149"/>
      <c r="BC53" s="149"/>
      <c r="BD53" s="149"/>
      <c r="BE53" s="149"/>
      <c r="BF53" s="222"/>
      <c r="BG53" s="150" t="str">
        <f>IF(OR('Set UP'!$C39=0,'Set UP'!$D39=0,'Set UP'!$E39=0),"",(AG$19*AG53)+(AH$19*AH53)+(AI$19*AI53)+(AJ$19*AJ53)+(AK$19*AK53)+(AL$19*AL53)+(AM$19*AM53)+(AN$19*AN53)+(AO$19*AO53)+(AP$19*AP53)+(AQ$19*AQ53)+(AR$19*AR53)+(AS$19*AS53)+(AT$19*AT53)+(AU$19*AU53)+(AV$19*AV53)+(AW$19*AW53)+(AX$19*AX53)+(AY$19*AY53)+(AZ$19*AZ53)+(BA$19*BA53)+(BB$19*BB53)+(BC$19*BC53)+(BD$19*BD53)+(BE$19*BE53))</f>
        <v/>
      </c>
      <c r="BH53" s="65"/>
      <c r="BI53" s="65"/>
      <c r="BJ53" s="65"/>
      <c r="BK53" s="65"/>
      <c r="BL53" s="65"/>
      <c r="BM53" s="65"/>
      <c r="BN53" s="149"/>
      <c r="BO53" s="149"/>
      <c r="BP53" s="149"/>
      <c r="BQ53" s="149"/>
      <c r="BR53" s="149"/>
      <c r="BS53" s="149"/>
      <c r="BT53" s="149"/>
      <c r="BU53" s="149"/>
      <c r="BV53" s="149"/>
      <c r="BW53" s="149"/>
      <c r="BX53" s="149"/>
      <c r="BY53" s="149"/>
      <c r="BZ53" s="149"/>
      <c r="CA53" s="149"/>
      <c r="CB53" s="149"/>
      <c r="CC53" s="149"/>
      <c r="CD53" s="149"/>
      <c r="CE53" s="149"/>
      <c r="CF53" s="149"/>
      <c r="CG53" s="222"/>
      <c r="CH53" s="150" t="str">
        <f>IF(OR('Set UP'!$C39=0,'Set UP'!$D39=0,'Set UP'!$E39=0),"",(BH$19*BH53)+(BI$19*BI53)+(BJ$19*BJ53)+(BK$19*BK53)+(BL$19*BL53)+(BM$19*BM53)+(BN$19*BN53)+(BO$19*BO53)+(BP$19*BP53)+(BQ$19*BQ53)+(BR$19*BR53)+(BS$19*BS53)+(BT$19*BT53)+(BU$19*BU53)+(BV$19*BV53)+(BW$19*BW53)+(BX$19*BX53)+(BY$19*BY53)+(BZ$19*BZ53)+(CA$19*CA53)+(CB$19*CB53)+(CC$19*CC53)+(CD$19*CD53)+(CE$19*CE53)+(CF$19*CF53))</f>
        <v/>
      </c>
      <c r="CI53" s="65"/>
      <c r="CJ53" s="65"/>
      <c r="CK53" s="65"/>
      <c r="CL53" s="65"/>
      <c r="CM53" s="65"/>
      <c r="CN53" s="149"/>
      <c r="CO53" s="149"/>
      <c r="CP53" s="149"/>
      <c r="CQ53" s="149"/>
      <c r="CR53" s="149"/>
      <c r="CS53" s="149"/>
      <c r="CT53" s="149"/>
      <c r="CU53" s="149"/>
      <c r="CV53" s="149"/>
      <c r="CW53" s="149"/>
      <c r="CX53" s="149"/>
      <c r="CY53" s="149"/>
      <c r="CZ53" s="149"/>
      <c r="DA53" s="149"/>
      <c r="DB53" s="149"/>
      <c r="DC53" s="149"/>
      <c r="DD53" s="149"/>
      <c r="DE53" s="149"/>
      <c r="DF53" s="149"/>
      <c r="DG53" s="149"/>
      <c r="DH53" s="222"/>
      <c r="DI53" s="150" t="str">
        <f>IF(OR('Set UP'!$C39=0,'Set UP'!$D39=0,'Set UP'!$E39=0),"",(CI$19*CI53)+(CJ$19*CJ53)+(CK$19*CK53)+(CL$19*CL53)+(CM$19*CM53)+(CN$19*CN53)+(CO$19*CO53)+(CP$19*CP53)+(CQ$19*CQ53)+(CR$19*CR53)+(CS$19*CS53)+(CT$19*CT53)+(CU$19*CU53)+(CV$19*CV53)+(CW$19*CW53)+(CX$19*CX53)+(CY$19*CY53)+(CZ$19*CZ53)+(DA$19*DA53)+(DB$19*DB53)+(DC$19*DC53)+(DD$19*DD53)+(DE$19*DE53)+(DF$19*DF53)+(DG$19*DG53))</f>
        <v/>
      </c>
      <c r="DJ53" s="65"/>
      <c r="DK53" s="65"/>
      <c r="DL53" s="65"/>
      <c r="DM53" s="149"/>
      <c r="DN53" s="149"/>
      <c r="DO53" s="149"/>
      <c r="DP53" s="149"/>
      <c r="DQ53" s="149"/>
      <c r="DR53" s="149"/>
      <c r="DS53" s="149"/>
      <c r="DT53" s="149"/>
      <c r="DU53" s="149"/>
      <c r="DV53" s="149"/>
      <c r="DW53" s="149"/>
      <c r="DX53" s="149"/>
      <c r="DY53" s="149"/>
      <c r="DZ53" s="149"/>
      <c r="EA53" s="149"/>
      <c r="EB53" s="149"/>
      <c r="EC53" s="149"/>
      <c r="ED53" s="149"/>
      <c r="EE53" s="149"/>
      <c r="EF53" s="149"/>
      <c r="EG53" s="149"/>
      <c r="EH53" s="149"/>
      <c r="EI53" s="222"/>
      <c r="EJ53" s="150" t="str">
        <f>IF(OR('Set UP'!$C39=0,'Set UP'!$D39=0,'Set UP'!$E39=0),"",(DJ$19*DJ53)+(DK$19*DK53)+(DL$19*DL53)+(DM$19*DM53)+(DN$19*DN53)+(DO$19*DO53)+(DP$19*DP53)+(DQ$19*DQ53)+(DR$19*DR53)+(DS$19*DS53)+(DT$19*DT53)+(DU$19*DU53)+(DV$19*DV53)+(DW$19*DW53)+(DX$19*DX53)+(DY$19*DY53)+(DZ$19*DZ53)+(EA$19*EA53)+(EB$19*EB53)+(EC$19*EC53)+(ED$19*ED53)+(EE$19*EE53)+(EF$19*EF53)+(EG$19*EG53)+(EH$19*EH53))</f>
        <v/>
      </c>
      <c r="EK53" s="65"/>
      <c r="EL53" s="65"/>
      <c r="EM53" s="65"/>
      <c r="EN53" s="65"/>
      <c r="EO53" s="149"/>
      <c r="EP53" s="149"/>
      <c r="EQ53" s="149"/>
      <c r="ER53" s="149"/>
      <c r="ES53" s="149"/>
      <c r="ET53" s="149"/>
      <c r="EU53" s="149"/>
      <c r="EV53" s="149"/>
      <c r="EW53" s="149"/>
      <c r="EX53" s="149"/>
      <c r="EY53" s="149"/>
      <c r="EZ53" s="149"/>
      <c r="FA53" s="149"/>
      <c r="FB53" s="149"/>
      <c r="FC53" s="149"/>
      <c r="FD53" s="149"/>
      <c r="FE53" s="149"/>
      <c r="FF53" s="149"/>
      <c r="FG53" s="149"/>
      <c r="FH53" s="149"/>
      <c r="FI53" s="149"/>
      <c r="FJ53" s="222"/>
      <c r="FK53" s="150" t="str">
        <f>IF(OR('Set UP'!$C39=0,'Set UP'!$D39=0,'Set UP'!$E39=0),"",(EK$19*EK53)+(EL$19*EL53)+(EM$19*EM53)+(EN$19*EN53)+(EO$19*EO53)+(EP$19*EP53)+(EQ$19*EQ53)+(ER$19*ER53)+(ES$19*ES53)+(ET$19*ET53)+(EU$19*EU53)+(EV$19*EV53)+(EW$19*EW53)+(EX$19*EX53)+(EY$19*EY53)+(EZ$19*EZ53)+(FA$19*FA53)+(FB$19*FB53)+(FC$19*FC53)+(FD$19*FD53)+(FE$19*FE53)+(FF$19*FF53)+(FG$19*FG53)+(FH$19*FH53)+(FI$19*FI53))</f>
        <v/>
      </c>
      <c r="FL53" s="65"/>
      <c r="FM53" s="65"/>
      <c r="FN53" s="65"/>
      <c r="FO53" s="65"/>
      <c r="FP53" s="149"/>
      <c r="FQ53" s="149"/>
      <c r="FR53" s="149"/>
      <c r="FS53" s="149"/>
      <c r="FT53" s="149"/>
      <c r="FU53" s="149"/>
      <c r="FV53" s="149"/>
      <c r="FW53" s="149"/>
      <c r="FX53" s="149"/>
      <c r="FY53" s="149"/>
      <c r="FZ53" s="149"/>
      <c r="GA53" s="149"/>
      <c r="GB53" s="149"/>
      <c r="GC53" s="149"/>
      <c r="GD53" s="149"/>
      <c r="GE53" s="149"/>
      <c r="GF53" s="149"/>
      <c r="GG53" s="149"/>
      <c r="GH53" s="149"/>
      <c r="GI53" s="149"/>
      <c r="GJ53" s="149"/>
      <c r="GK53" s="222"/>
      <c r="GL53" s="150" t="str">
        <f>IF(OR('Set UP'!$C39=0,'Set UP'!$D39=0,'Set UP'!$E39=0),"",(FL$19*FL53)+(FM$19*FM53)+(FN$19*FN53)+(FO$19*FO53)+(FP$19*FP53)+(FQ$19*FQ53)+(FR$19*FR53)+(FS$19*FS53)+(FT$19*FT53)+(FU$19*FU53)+(FV$19*FV53)+(FW$19*FW53)+(FX$19*FX53)+(FY$19*FY53)+(FZ$19*FZ53)+(GA$19*GA53)+(GB$19*GB53)+(GC$19*GC53)+(GD$19*GD53)+(GE$19*GE53)+(GF$19*GF53)+(GG$19*GG53)+(GH$19*GH53)+(GI$19*GI53)+(GJ$19*GJ53))</f>
        <v/>
      </c>
      <c r="GM53" s="65"/>
      <c r="GN53" s="65"/>
      <c r="GO53" s="65"/>
      <c r="GP53" s="65"/>
      <c r="GQ53" s="149"/>
      <c r="GR53" s="149"/>
      <c r="GS53" s="149"/>
      <c r="GT53" s="149"/>
      <c r="GU53" s="149"/>
      <c r="GV53" s="149"/>
      <c r="GW53" s="149"/>
      <c r="GX53" s="149"/>
      <c r="GY53" s="149"/>
      <c r="GZ53" s="149"/>
      <c r="HA53" s="149"/>
      <c r="HB53" s="149"/>
      <c r="HC53" s="149"/>
      <c r="HD53" s="149"/>
      <c r="HE53" s="149"/>
      <c r="HF53" s="149"/>
      <c r="HG53" s="149"/>
      <c r="HH53" s="149"/>
      <c r="HI53" s="149"/>
      <c r="HJ53" s="149"/>
      <c r="HK53" s="149"/>
      <c r="HL53" s="222"/>
      <c r="HM53" s="150" t="str">
        <f>IF(OR('Set UP'!$C39=0,'Set UP'!$D39=0,'Set UP'!$E39=0),"",(GM$19*GM53)+(GN$19*GN53)+(GO$19*GO53)+(GP$19*GP53)+(GQ$19*GQ53)+(GR$19*GR53)+(GS$19*GS53)+(GT$19*GT53)+(GU$19*GU53)+(GV$19*GV53)+(GW$19*GW53)+(GX$19*GX53)+(GY$19*GY53)+(GZ$19*GZ53)+(HA$19*HA53)+(HB$19*HB53)+(HC$19*HC53)+(HD$19*HD53)+(HE$19*HE53)+(HF$19*HF53)+(HG$19*HG53)+(HH$19*HH53)+(HI$19*HI53)+(HJ$19*HJ53)+(HK$19*HK53))</f>
        <v/>
      </c>
      <c r="HN53" s="65"/>
      <c r="HO53" s="65"/>
      <c r="HP53" s="65"/>
      <c r="HQ53" s="65"/>
      <c r="HR53" s="149"/>
      <c r="HS53" s="149"/>
      <c r="HT53" s="149"/>
      <c r="HU53" s="149"/>
      <c r="HV53" s="149"/>
      <c r="HW53" s="149"/>
      <c r="HX53" s="149"/>
      <c r="HY53" s="149"/>
      <c r="HZ53" s="149"/>
      <c r="IA53" s="149"/>
      <c r="IB53" s="149"/>
      <c r="IC53" s="149"/>
      <c r="ID53" s="149"/>
      <c r="IE53" s="149"/>
      <c r="IF53" s="149"/>
      <c r="IG53" s="149"/>
      <c r="IH53" s="149"/>
      <c r="II53" s="149"/>
      <c r="IJ53" s="149"/>
      <c r="IK53" s="149"/>
      <c r="IL53" s="149"/>
      <c r="IM53" s="222"/>
      <c r="IN53" s="150" t="str">
        <f>IF(OR('Set UP'!$C39=0,'Set UP'!$D39=0,'Set UP'!$E39=0),"",(HN$19*HN53)+(HO$19*HO53)+(HP$19*HP53)+(HQ$19*HQ53)+(HR$19*HR53)+(HS$19*HS53)+(HT$19*HT53)+(HU$19*HU53)+(HV$19*HV53)+(HW$19*HW53)+(HX$19*HX53)+(HY$19*HY53)+(HZ$19*HZ53)+(IA$19*IA53)+(IB$19*IB53)+(IC$19*IC53)+(ID$19*ID53)+(IE$19*IE53)+(IF$19*IF53)+(IG$19*IG53)+(IH$19*IH53)+(II$19*II53)+(IJ$19*IJ53)+(IK$19*IK53)+(IL$19*IL53))</f>
        <v/>
      </c>
      <c r="IO53" s="65"/>
      <c r="IP53" s="65"/>
      <c r="IQ53" s="65"/>
      <c r="IR53" s="65"/>
      <c r="IS53" s="149"/>
      <c r="IT53" s="149"/>
      <c r="IU53" s="149"/>
      <c r="IV53" s="149"/>
      <c r="IW53" s="149"/>
      <c r="IX53" s="149"/>
      <c r="IY53" s="149"/>
      <c r="IZ53" s="149"/>
      <c r="JA53" s="149"/>
      <c r="JB53" s="149"/>
      <c r="JC53" s="149"/>
      <c r="JD53" s="149"/>
      <c r="JE53" s="149"/>
      <c r="JF53" s="149"/>
      <c r="JG53" s="149"/>
      <c r="JH53" s="149"/>
      <c r="JI53" s="149"/>
      <c r="JJ53" s="149"/>
      <c r="JK53" s="149"/>
      <c r="JL53" s="149"/>
      <c r="JM53" s="149"/>
      <c r="JN53" s="222"/>
      <c r="JO53" s="150" t="str">
        <f>IF(OR('Set UP'!$C39=0,'Set UP'!$D39=0,'Set UP'!$E39=0),"",(IO$19*IO53)+(IP$19*IP53)+(IQ$19*IQ53)+(IR$19*IR53)+(IS$19*IS53)+(IT$19*IT53)+(IU$19*IU53)+(IV$19*IV53)+(IW$19*IW53)+(IX$19*IX53)+(IY$19*IY53)+(IZ$19*IZ53)+(JA$19*JA53)+(JB$19*JB53)+(JC$19*JC53)+(JD$19*JD53)+(JE$19*JE53)+(JF$19*JF53)+(JG$19*JG53)+(JH$19*JH53)+(JI$19*JI53)+(JJ$19*JJ53)+(JK$19*JK53)+(JL$19*JL53)+(JM$19*JM53))</f>
        <v/>
      </c>
      <c r="JP53" s="151" t="str">
        <f>IF(OR('Set UP'!$C39=0,'Set UP'!$D39=0,'Set UP'!$E39=0),"",(AF53+BG53+CH53+DI53+EJ53+FK53+GL53+HM53+IN53+JO53))</f>
        <v/>
      </c>
      <c r="JQ53" s="152" t="str">
        <f>IF(OR('Set UP'!$C39=0,'Set UP'!$D39=0,'Set UP'!$E39=0),"",RANK(JP53,$JP$21:$JP$68,0))</f>
        <v/>
      </c>
      <c r="JR53" s="151" t="str">
        <f>IF(OR('Set UP'!K39&lt;&gt;1,'Set UP'!C39=0,'Set UP'!D39=0,'Set UP'!E39=0,'Set UP'!F39=0),"",$JP53)</f>
        <v/>
      </c>
      <c r="JS53" s="151" t="str">
        <f>IF(OR('Set UP'!K39&lt;&gt;1,'Set UP'!C39=0,'Set UP'!D39=0,'Set UP'!E39=0,'Set UP'!F39=0),"",RANK(JR53,$JR$21:$JR$68,0))</f>
        <v/>
      </c>
      <c r="JT53" s="153" t="str">
        <f>IF(OR('Set UP'!K39&lt;&gt;2,'Set UP'!C39=0,'Set UP'!D39=0,'Set UP'!E39=0,'Set UP'!F39=0),"",$JP53)</f>
        <v/>
      </c>
      <c r="JU53" s="151" t="str">
        <f>IF(OR('Set UP'!K39&lt;&gt;2,'Set UP'!C39=0,'Set UP'!D39=0,'Set UP'!E39=0,'Set UP'!F39=0),"",RANK(JT53,$JT$21:$JT$68,0))</f>
        <v/>
      </c>
      <c r="JV53" s="151" t="str">
        <f>IF(OR(LEFT('Set UP'!F39,1)&lt;&gt;"F",'Set UP'!C39=0,'Set UP'!D39=0,'Set UP'!E39=0),"",$JP53)</f>
        <v/>
      </c>
      <c r="JW53" s="151" t="str">
        <f>IF(OR(LEFT('Set UP'!F39,1)&lt;&gt;"F",'Set UP'!C39=0,'Set UP'!D39=0,'Set UP'!E39=0),"",RANK(JV53,$JV$21:$JV$68,0))</f>
        <v/>
      </c>
      <c r="JX53" s="151" t="str">
        <f>IF(OR('Set UP'!F39&lt;&gt;"NS",'Set UP'!C39=0,'Set UP'!D39=0,'Set UP'!E39=0),"",$JP53)</f>
        <v/>
      </c>
      <c r="JY53" s="154" t="str">
        <f>IF(OR('Set UP'!F39&lt;&gt;"NS",'Set UP'!C39=0,'Set UP'!D39=0,'Set UP'!E39=0),"",RANK(JX53,$JX$21:$JX$68,0))</f>
        <v/>
      </c>
      <c r="JZ53" s="154" t="str">
        <f>IF(OR('Set UP'!$C39=0,'Set UP'!$D39=0,'Set UP'!$E39=0,JP53=0),"",JP53/MAX(JP$21:JP$68)*1000)</f>
        <v/>
      </c>
      <c r="KC53" s="316">
        <f t="array" ref="KC53">MAX(IF(Clubs='Set UP'!D39,'Wet Incident'!JU$21:JU$68))</f>
        <v>0</v>
      </c>
      <c r="KD53" s="316" t="str">
        <f t="shared" si="5"/>
        <v/>
      </c>
    </row>
    <row r="54" spans="2:290" x14ac:dyDescent="0.2">
      <c r="B54" s="139">
        <v>34</v>
      </c>
      <c r="C54" s="148" t="str">
        <f>IF(OR('Set UP'!$C40=0,'Set UP'!$D40=0,'Set UP'!$E40=0,'Set UP'!F40=0),"  --",'Set UP'!C40)</f>
        <v xml:space="preserve">  --</v>
      </c>
      <c r="D54" s="148" t="str">
        <f>IF(OR('Set UP'!$C40=0,'Set UP'!$D40=0,'Set UP'!$E40=0,'Set UP'!F40=0),"  --",'Set UP'!D40&amp;" "&amp;'Set UP'!E40)</f>
        <v xml:space="preserve">  --</v>
      </c>
      <c r="E54" s="148" t="str">
        <f>IF(OR('Set UP'!$C40=0,'Set UP'!$D40=0,'Set UP'!$E40=0,'Set UP'!F40=0),"  --",'Set UP'!F40)</f>
        <v xml:space="preserve">  --</v>
      </c>
      <c r="F54" s="65"/>
      <c r="G54" s="65"/>
      <c r="H54" s="65"/>
      <c r="I54" s="65"/>
      <c r="J54" s="149"/>
      <c r="K54" s="149"/>
      <c r="L54" s="149"/>
      <c r="M54" s="149"/>
      <c r="N54" s="149"/>
      <c r="O54" s="149"/>
      <c r="P54" s="149"/>
      <c r="Q54" s="149"/>
      <c r="R54" s="149"/>
      <c r="S54" s="149"/>
      <c r="T54" s="149"/>
      <c r="U54" s="149"/>
      <c r="V54" s="149"/>
      <c r="W54" s="149"/>
      <c r="X54" s="149"/>
      <c r="Y54" s="149"/>
      <c r="Z54" s="149"/>
      <c r="AA54" s="149"/>
      <c r="AB54" s="149"/>
      <c r="AC54" s="149"/>
      <c r="AD54" s="149"/>
      <c r="AE54" s="222"/>
      <c r="AF54" s="150" t="str">
        <f>IF(OR('Set UP'!$C40=0,'Set UP'!$D40=0,'Set UP'!$E40=0),"",(F$19*F54)+(G$19*G54)+(H$19*H54)+(I$19*I54)+(J$19*J54)+(K$19*K54)+(L$19*L54)+(M$19*M54)+(N$19*N54)+(O$19*O54)+(P$19*P54)+(Q$19*Q54)+(R$19*R54)+(S$19*S54)+(T$19*T54)+(U$19*U54)+(V$19*V54)+(W$19*W54)+(X$19*X54)+(Y$19*Y54)+(Z$19*Z54)+(AA$19*AA54)+(AB$19*AB54)+(AC$19*AC54)+(AD$19*AD54))</f>
        <v/>
      </c>
      <c r="AG54" s="65"/>
      <c r="AH54" s="65"/>
      <c r="AI54" s="65"/>
      <c r="AJ54" s="65"/>
      <c r="AK54" s="65"/>
      <c r="AL54" s="65"/>
      <c r="AM54" s="149"/>
      <c r="AN54" s="149"/>
      <c r="AO54" s="149"/>
      <c r="AP54" s="149"/>
      <c r="AQ54" s="149"/>
      <c r="AR54" s="149"/>
      <c r="AS54" s="149"/>
      <c r="AT54" s="149"/>
      <c r="AU54" s="149"/>
      <c r="AV54" s="149"/>
      <c r="AW54" s="149"/>
      <c r="AX54" s="149"/>
      <c r="AY54" s="149"/>
      <c r="AZ54" s="149"/>
      <c r="BA54" s="149"/>
      <c r="BB54" s="149"/>
      <c r="BC54" s="149"/>
      <c r="BD54" s="149"/>
      <c r="BE54" s="149"/>
      <c r="BF54" s="222"/>
      <c r="BG54" s="150" t="str">
        <f>IF(OR('Set UP'!$C40=0,'Set UP'!$D40=0,'Set UP'!$E40=0),"",(AG$19*AG54)+(AH$19*AH54)+(AI$19*AI54)+(AJ$19*AJ54)+(AK$19*AK54)+(AL$19*AL54)+(AM$19*AM54)+(AN$19*AN54)+(AO$19*AO54)+(AP$19*AP54)+(AQ$19*AQ54)+(AR$19*AR54)+(AS$19*AS54)+(AT$19*AT54)+(AU$19*AU54)+(AV$19*AV54)+(AW$19*AW54)+(AX$19*AX54)+(AY$19*AY54)+(AZ$19*AZ54)+(BA$19*BA54)+(BB$19*BB54)+(BC$19*BC54)+(BD$19*BD54)+(BE$19*BE54))</f>
        <v/>
      </c>
      <c r="BH54" s="65"/>
      <c r="BI54" s="65"/>
      <c r="BJ54" s="65"/>
      <c r="BK54" s="65"/>
      <c r="BL54" s="65"/>
      <c r="BM54" s="65"/>
      <c r="BN54" s="149"/>
      <c r="BO54" s="149"/>
      <c r="BP54" s="149"/>
      <c r="BQ54" s="149"/>
      <c r="BR54" s="149"/>
      <c r="BS54" s="149"/>
      <c r="BT54" s="149"/>
      <c r="BU54" s="149"/>
      <c r="BV54" s="149"/>
      <c r="BW54" s="149"/>
      <c r="BX54" s="149"/>
      <c r="BY54" s="149"/>
      <c r="BZ54" s="149"/>
      <c r="CA54" s="149"/>
      <c r="CB54" s="149"/>
      <c r="CC54" s="149"/>
      <c r="CD54" s="149"/>
      <c r="CE54" s="149"/>
      <c r="CF54" s="149"/>
      <c r="CG54" s="222"/>
      <c r="CH54" s="150" t="str">
        <f>IF(OR('Set UP'!$C40=0,'Set UP'!$D40=0,'Set UP'!$E40=0),"",(BH$19*BH54)+(BI$19*BI54)+(BJ$19*BJ54)+(BK$19*BK54)+(BL$19*BL54)+(BM$19*BM54)+(BN$19*BN54)+(BO$19*BO54)+(BP$19*BP54)+(BQ$19*BQ54)+(BR$19*BR54)+(BS$19*BS54)+(BT$19*BT54)+(BU$19*BU54)+(BV$19*BV54)+(BW$19*BW54)+(BX$19*BX54)+(BY$19*BY54)+(BZ$19*BZ54)+(CA$19*CA54)+(CB$19*CB54)+(CC$19*CC54)+(CD$19*CD54)+(CE$19*CE54)+(CF$19*CF54))</f>
        <v/>
      </c>
      <c r="CI54" s="65"/>
      <c r="CJ54" s="65"/>
      <c r="CK54" s="65"/>
      <c r="CL54" s="65"/>
      <c r="CM54" s="65"/>
      <c r="CN54" s="149"/>
      <c r="CO54" s="149"/>
      <c r="CP54" s="149"/>
      <c r="CQ54" s="149"/>
      <c r="CR54" s="149"/>
      <c r="CS54" s="149"/>
      <c r="CT54" s="149"/>
      <c r="CU54" s="149"/>
      <c r="CV54" s="149"/>
      <c r="CW54" s="149"/>
      <c r="CX54" s="149"/>
      <c r="CY54" s="149"/>
      <c r="CZ54" s="149"/>
      <c r="DA54" s="149"/>
      <c r="DB54" s="149"/>
      <c r="DC54" s="149"/>
      <c r="DD54" s="149"/>
      <c r="DE54" s="149"/>
      <c r="DF54" s="149"/>
      <c r="DG54" s="149"/>
      <c r="DH54" s="222"/>
      <c r="DI54" s="150" t="str">
        <f>IF(OR('Set UP'!$C40=0,'Set UP'!$D40=0,'Set UP'!$E40=0),"",(CI$19*CI54)+(CJ$19*CJ54)+(CK$19*CK54)+(CL$19*CL54)+(CM$19*CM54)+(CN$19*CN54)+(CO$19*CO54)+(CP$19*CP54)+(CQ$19*CQ54)+(CR$19*CR54)+(CS$19*CS54)+(CT$19*CT54)+(CU$19*CU54)+(CV$19*CV54)+(CW$19*CW54)+(CX$19*CX54)+(CY$19*CY54)+(CZ$19*CZ54)+(DA$19*DA54)+(DB$19*DB54)+(DC$19*DC54)+(DD$19*DD54)+(DE$19*DE54)+(DF$19*DF54)+(DG$19*DG54))</f>
        <v/>
      </c>
      <c r="DJ54" s="65"/>
      <c r="DK54" s="65"/>
      <c r="DL54" s="65"/>
      <c r="DM54" s="149"/>
      <c r="DN54" s="149"/>
      <c r="DO54" s="149"/>
      <c r="DP54" s="149"/>
      <c r="DQ54" s="149"/>
      <c r="DR54" s="149"/>
      <c r="DS54" s="149"/>
      <c r="DT54" s="149"/>
      <c r="DU54" s="149"/>
      <c r="DV54" s="149"/>
      <c r="DW54" s="149"/>
      <c r="DX54" s="149"/>
      <c r="DY54" s="149"/>
      <c r="DZ54" s="149"/>
      <c r="EA54" s="149"/>
      <c r="EB54" s="149"/>
      <c r="EC54" s="149"/>
      <c r="ED54" s="149"/>
      <c r="EE54" s="149"/>
      <c r="EF54" s="149"/>
      <c r="EG54" s="149"/>
      <c r="EH54" s="149"/>
      <c r="EI54" s="222"/>
      <c r="EJ54" s="150" t="str">
        <f>IF(OR('Set UP'!$C40=0,'Set UP'!$D40=0,'Set UP'!$E40=0),"",(DJ$19*DJ54)+(DK$19*DK54)+(DL$19*DL54)+(DM$19*DM54)+(DN$19*DN54)+(DO$19*DO54)+(DP$19*DP54)+(DQ$19*DQ54)+(DR$19*DR54)+(DS$19*DS54)+(DT$19*DT54)+(DU$19*DU54)+(DV$19*DV54)+(DW$19*DW54)+(DX$19*DX54)+(DY$19*DY54)+(DZ$19*DZ54)+(EA$19*EA54)+(EB$19*EB54)+(EC$19*EC54)+(ED$19*ED54)+(EE$19*EE54)+(EF$19*EF54)+(EG$19*EG54)+(EH$19*EH54))</f>
        <v/>
      </c>
      <c r="EK54" s="65"/>
      <c r="EL54" s="65"/>
      <c r="EM54" s="65"/>
      <c r="EN54" s="65"/>
      <c r="EO54" s="149"/>
      <c r="EP54" s="149"/>
      <c r="EQ54" s="149"/>
      <c r="ER54" s="149"/>
      <c r="ES54" s="149"/>
      <c r="ET54" s="149"/>
      <c r="EU54" s="149"/>
      <c r="EV54" s="149"/>
      <c r="EW54" s="149"/>
      <c r="EX54" s="149"/>
      <c r="EY54" s="149"/>
      <c r="EZ54" s="149"/>
      <c r="FA54" s="149"/>
      <c r="FB54" s="149"/>
      <c r="FC54" s="149"/>
      <c r="FD54" s="149"/>
      <c r="FE54" s="149"/>
      <c r="FF54" s="149"/>
      <c r="FG54" s="149"/>
      <c r="FH54" s="149"/>
      <c r="FI54" s="149"/>
      <c r="FJ54" s="222"/>
      <c r="FK54" s="150" t="str">
        <f>IF(OR('Set UP'!$C40=0,'Set UP'!$D40=0,'Set UP'!$E40=0),"",(EK$19*EK54)+(EL$19*EL54)+(EM$19*EM54)+(EN$19*EN54)+(EO$19*EO54)+(EP$19*EP54)+(EQ$19*EQ54)+(ER$19*ER54)+(ES$19*ES54)+(ET$19*ET54)+(EU$19*EU54)+(EV$19*EV54)+(EW$19*EW54)+(EX$19*EX54)+(EY$19*EY54)+(EZ$19*EZ54)+(FA$19*FA54)+(FB$19*FB54)+(FC$19*FC54)+(FD$19*FD54)+(FE$19*FE54)+(FF$19*FF54)+(FG$19*FG54)+(FH$19*FH54)+(FI$19*FI54))</f>
        <v/>
      </c>
      <c r="FL54" s="65"/>
      <c r="FM54" s="65"/>
      <c r="FN54" s="65"/>
      <c r="FO54" s="65"/>
      <c r="FP54" s="149"/>
      <c r="FQ54" s="149"/>
      <c r="FR54" s="149"/>
      <c r="FS54" s="149"/>
      <c r="FT54" s="149"/>
      <c r="FU54" s="149"/>
      <c r="FV54" s="149"/>
      <c r="FW54" s="149"/>
      <c r="FX54" s="149"/>
      <c r="FY54" s="149"/>
      <c r="FZ54" s="149"/>
      <c r="GA54" s="149"/>
      <c r="GB54" s="149"/>
      <c r="GC54" s="149"/>
      <c r="GD54" s="149"/>
      <c r="GE54" s="149"/>
      <c r="GF54" s="149"/>
      <c r="GG54" s="149"/>
      <c r="GH54" s="149"/>
      <c r="GI54" s="149"/>
      <c r="GJ54" s="149"/>
      <c r="GK54" s="222"/>
      <c r="GL54" s="150" t="str">
        <f>IF(OR('Set UP'!$C40=0,'Set UP'!$D40=0,'Set UP'!$E40=0),"",(FL$19*FL54)+(FM$19*FM54)+(FN$19*FN54)+(FO$19*FO54)+(FP$19*FP54)+(FQ$19*FQ54)+(FR$19*FR54)+(FS$19*FS54)+(FT$19*FT54)+(FU$19*FU54)+(FV$19*FV54)+(FW$19*FW54)+(FX$19*FX54)+(FY$19*FY54)+(FZ$19*FZ54)+(GA$19*GA54)+(GB$19*GB54)+(GC$19*GC54)+(GD$19*GD54)+(GE$19*GE54)+(GF$19*GF54)+(GG$19*GG54)+(GH$19*GH54)+(GI$19*GI54)+(GJ$19*GJ54))</f>
        <v/>
      </c>
      <c r="GM54" s="65"/>
      <c r="GN54" s="65"/>
      <c r="GO54" s="65"/>
      <c r="GP54" s="65"/>
      <c r="GQ54" s="149"/>
      <c r="GR54" s="149"/>
      <c r="GS54" s="149"/>
      <c r="GT54" s="149"/>
      <c r="GU54" s="149"/>
      <c r="GV54" s="149"/>
      <c r="GW54" s="149"/>
      <c r="GX54" s="149"/>
      <c r="GY54" s="149"/>
      <c r="GZ54" s="149"/>
      <c r="HA54" s="149"/>
      <c r="HB54" s="149"/>
      <c r="HC54" s="149"/>
      <c r="HD54" s="149"/>
      <c r="HE54" s="149"/>
      <c r="HF54" s="149"/>
      <c r="HG54" s="149"/>
      <c r="HH54" s="149"/>
      <c r="HI54" s="149"/>
      <c r="HJ54" s="149"/>
      <c r="HK54" s="149"/>
      <c r="HL54" s="222"/>
      <c r="HM54" s="150" t="str">
        <f>IF(OR('Set UP'!$C40=0,'Set UP'!$D40=0,'Set UP'!$E40=0),"",(GM$19*GM54)+(GN$19*GN54)+(GO$19*GO54)+(GP$19*GP54)+(GQ$19*GQ54)+(GR$19*GR54)+(GS$19*GS54)+(GT$19*GT54)+(GU$19*GU54)+(GV$19*GV54)+(GW$19*GW54)+(GX$19*GX54)+(GY$19*GY54)+(GZ$19*GZ54)+(HA$19*HA54)+(HB$19*HB54)+(HC$19*HC54)+(HD$19*HD54)+(HE$19*HE54)+(HF$19*HF54)+(HG$19*HG54)+(HH$19*HH54)+(HI$19*HI54)+(HJ$19*HJ54)+(HK$19*HK54))</f>
        <v/>
      </c>
      <c r="HN54" s="65"/>
      <c r="HO54" s="65"/>
      <c r="HP54" s="65"/>
      <c r="HQ54" s="65"/>
      <c r="HR54" s="149"/>
      <c r="HS54" s="149"/>
      <c r="HT54" s="149"/>
      <c r="HU54" s="149"/>
      <c r="HV54" s="149"/>
      <c r="HW54" s="149"/>
      <c r="HX54" s="149"/>
      <c r="HY54" s="149"/>
      <c r="HZ54" s="149"/>
      <c r="IA54" s="149"/>
      <c r="IB54" s="149"/>
      <c r="IC54" s="149"/>
      <c r="ID54" s="149"/>
      <c r="IE54" s="149"/>
      <c r="IF54" s="149"/>
      <c r="IG54" s="149"/>
      <c r="IH54" s="149"/>
      <c r="II54" s="149"/>
      <c r="IJ54" s="149"/>
      <c r="IK54" s="149"/>
      <c r="IL54" s="149"/>
      <c r="IM54" s="222"/>
      <c r="IN54" s="150" t="str">
        <f>IF(OR('Set UP'!$C40=0,'Set UP'!$D40=0,'Set UP'!$E40=0),"",(HN$19*HN54)+(HO$19*HO54)+(HP$19*HP54)+(HQ$19*HQ54)+(HR$19*HR54)+(HS$19*HS54)+(HT$19*HT54)+(HU$19*HU54)+(HV$19*HV54)+(HW$19*HW54)+(HX$19*HX54)+(HY$19*HY54)+(HZ$19*HZ54)+(IA$19*IA54)+(IB$19*IB54)+(IC$19*IC54)+(ID$19*ID54)+(IE$19*IE54)+(IF$19*IF54)+(IG$19*IG54)+(IH$19*IH54)+(II$19*II54)+(IJ$19*IJ54)+(IK$19*IK54)+(IL$19*IL54))</f>
        <v/>
      </c>
      <c r="IO54" s="65"/>
      <c r="IP54" s="65"/>
      <c r="IQ54" s="65"/>
      <c r="IR54" s="65"/>
      <c r="IS54" s="149"/>
      <c r="IT54" s="149"/>
      <c r="IU54" s="149"/>
      <c r="IV54" s="149"/>
      <c r="IW54" s="149"/>
      <c r="IX54" s="149"/>
      <c r="IY54" s="149"/>
      <c r="IZ54" s="149"/>
      <c r="JA54" s="149"/>
      <c r="JB54" s="149"/>
      <c r="JC54" s="149"/>
      <c r="JD54" s="149"/>
      <c r="JE54" s="149"/>
      <c r="JF54" s="149"/>
      <c r="JG54" s="149"/>
      <c r="JH54" s="149"/>
      <c r="JI54" s="149"/>
      <c r="JJ54" s="149"/>
      <c r="JK54" s="149"/>
      <c r="JL54" s="149"/>
      <c r="JM54" s="149"/>
      <c r="JN54" s="222"/>
      <c r="JO54" s="150" t="str">
        <f>IF(OR('Set UP'!$C40=0,'Set UP'!$D40=0,'Set UP'!$E40=0),"",(IO$19*IO54)+(IP$19*IP54)+(IQ$19*IQ54)+(IR$19*IR54)+(IS$19*IS54)+(IT$19*IT54)+(IU$19*IU54)+(IV$19*IV54)+(IW$19*IW54)+(IX$19*IX54)+(IY$19*IY54)+(IZ$19*IZ54)+(JA$19*JA54)+(JB$19*JB54)+(JC$19*JC54)+(JD$19*JD54)+(JE$19*JE54)+(JF$19*JF54)+(JG$19*JG54)+(JH$19*JH54)+(JI$19*JI54)+(JJ$19*JJ54)+(JK$19*JK54)+(JL$19*JL54)+(JM$19*JM54))</f>
        <v/>
      </c>
      <c r="JP54" s="151" t="str">
        <f>IF(OR('Set UP'!$C40=0,'Set UP'!$D40=0,'Set UP'!$E40=0),"",(AF54+BG54+CH54+DI54+EJ54+FK54+GL54+HM54+IN54+JO54))</f>
        <v/>
      </c>
      <c r="JQ54" s="152" t="str">
        <f>IF(OR('Set UP'!$C40=0,'Set UP'!$D40=0,'Set UP'!$E40=0),"",RANK(JP54,$JP$21:$JP$68,0))</f>
        <v/>
      </c>
      <c r="JR54" s="151" t="str">
        <f>IF(OR('Set UP'!K40&lt;&gt;1,'Set UP'!C40=0,'Set UP'!D40=0,'Set UP'!E40=0,'Set UP'!F40=0),"",$JP54)</f>
        <v/>
      </c>
      <c r="JS54" s="151" t="str">
        <f>IF(OR('Set UP'!K40&lt;&gt;1,'Set UP'!C40=0,'Set UP'!D40=0,'Set UP'!E40=0,'Set UP'!F40=0),"",RANK(JR54,$JR$21:$JR$68,0))</f>
        <v/>
      </c>
      <c r="JT54" s="153" t="str">
        <f>IF(OR('Set UP'!K40&lt;&gt;2,'Set UP'!C40=0,'Set UP'!D40=0,'Set UP'!E40=0,'Set UP'!F40=0),"",$JP54)</f>
        <v/>
      </c>
      <c r="JU54" s="151" t="str">
        <f>IF(OR('Set UP'!K40&lt;&gt;2,'Set UP'!C40=0,'Set UP'!D40=0,'Set UP'!E40=0,'Set UP'!F40=0),"",RANK(JT54,$JT$21:$JT$68,0))</f>
        <v/>
      </c>
      <c r="JV54" s="151" t="str">
        <f>IF(OR(LEFT('Set UP'!F40,1)&lt;&gt;"F",'Set UP'!C40=0,'Set UP'!D40=0,'Set UP'!E40=0),"",$JP54)</f>
        <v/>
      </c>
      <c r="JW54" s="151" t="str">
        <f>IF(OR(LEFT('Set UP'!F40,1)&lt;&gt;"F",'Set UP'!C40=0,'Set UP'!D40=0,'Set UP'!E40=0),"",RANK(JV54,$JV$21:$JV$68,0))</f>
        <v/>
      </c>
      <c r="JX54" s="151" t="str">
        <f>IF(OR('Set UP'!F40&lt;&gt;"NS",'Set UP'!C40=0,'Set UP'!D40=0,'Set UP'!E40=0),"",$JP54)</f>
        <v/>
      </c>
      <c r="JY54" s="154" t="str">
        <f>IF(OR('Set UP'!F40&lt;&gt;"NS",'Set UP'!C40=0,'Set UP'!D40=0,'Set UP'!E40=0),"",RANK(JX54,$JX$21:$JX$68,0))</f>
        <v/>
      </c>
      <c r="JZ54" s="154" t="str">
        <f>IF(OR('Set UP'!$C40=0,'Set UP'!$D40=0,'Set UP'!$E40=0,JP54=0),"",JP54/MAX(JP$21:JP$68)*1000)</f>
        <v/>
      </c>
      <c r="KC54" s="316">
        <f t="array" ref="KC54">MAX(IF(Clubs='Set UP'!D40,'Wet Incident'!JU$21:JU$68))</f>
        <v>0</v>
      </c>
      <c r="KD54" s="316" t="str">
        <f t="shared" si="5"/>
        <v/>
      </c>
    </row>
    <row r="55" spans="2:290" x14ac:dyDescent="0.2">
      <c r="B55" s="139">
        <v>35</v>
      </c>
      <c r="C55" s="148" t="str">
        <f>IF(OR('Set UP'!$C41=0,'Set UP'!$D41=0,'Set UP'!$E41=0,'Set UP'!F41=0),"  --",'Set UP'!C41)</f>
        <v xml:space="preserve">  --</v>
      </c>
      <c r="D55" s="148" t="str">
        <f>IF(OR('Set UP'!$C41=0,'Set UP'!$D41=0,'Set UP'!$E41=0,'Set UP'!F41=0),"  --",'Set UP'!D41&amp;" "&amp;'Set UP'!E41)</f>
        <v xml:space="preserve">  --</v>
      </c>
      <c r="E55" s="148" t="str">
        <f>IF(OR('Set UP'!$C41=0,'Set UP'!$D41=0,'Set UP'!$E41=0,'Set UP'!F41=0),"  --",'Set UP'!F41)</f>
        <v xml:space="preserve">  --</v>
      </c>
      <c r="F55" s="65"/>
      <c r="G55" s="65"/>
      <c r="H55" s="65"/>
      <c r="I55" s="65"/>
      <c r="J55" s="149"/>
      <c r="K55" s="149"/>
      <c r="L55" s="149"/>
      <c r="M55" s="149"/>
      <c r="N55" s="149"/>
      <c r="O55" s="149"/>
      <c r="P55" s="149"/>
      <c r="Q55" s="149"/>
      <c r="R55" s="149"/>
      <c r="S55" s="149"/>
      <c r="T55" s="149"/>
      <c r="U55" s="149"/>
      <c r="V55" s="149"/>
      <c r="W55" s="149"/>
      <c r="X55" s="149"/>
      <c r="Y55" s="149"/>
      <c r="Z55" s="149"/>
      <c r="AA55" s="149"/>
      <c r="AB55" s="149"/>
      <c r="AC55" s="149"/>
      <c r="AD55" s="149"/>
      <c r="AE55" s="222"/>
      <c r="AF55" s="150" t="str">
        <f>IF(OR('Set UP'!$C41=0,'Set UP'!$D41=0,'Set UP'!$E41=0),"",(F$19*F55)+(G$19*G55)+(H$19*H55)+(I$19*I55)+(J$19*J55)+(K$19*K55)+(L$19*L55)+(M$19*M55)+(N$19*N55)+(O$19*O55)+(P$19*P55)+(Q$19*Q55)+(R$19*R55)+(S$19*S55)+(T$19*T55)+(U$19*U55)+(V$19*V55)+(W$19*W55)+(X$19*X55)+(Y$19*Y55)+(Z$19*Z55)+(AA$19*AA55)+(AB$19*AB55)+(AC$19*AC55)+(AD$19*AD55))</f>
        <v/>
      </c>
      <c r="AG55" s="65"/>
      <c r="AH55" s="65"/>
      <c r="AI55" s="65"/>
      <c r="AJ55" s="65"/>
      <c r="AK55" s="65"/>
      <c r="AL55" s="65"/>
      <c r="AM55" s="149"/>
      <c r="AN55" s="149"/>
      <c r="AO55" s="149"/>
      <c r="AP55" s="149"/>
      <c r="AQ55" s="149"/>
      <c r="AR55" s="149"/>
      <c r="AS55" s="149"/>
      <c r="AT55" s="149"/>
      <c r="AU55" s="149"/>
      <c r="AV55" s="149"/>
      <c r="AW55" s="149"/>
      <c r="AX55" s="149"/>
      <c r="AY55" s="149"/>
      <c r="AZ55" s="149"/>
      <c r="BA55" s="149"/>
      <c r="BB55" s="149"/>
      <c r="BC55" s="149"/>
      <c r="BD55" s="149"/>
      <c r="BE55" s="149"/>
      <c r="BF55" s="222"/>
      <c r="BG55" s="150" t="str">
        <f>IF(OR('Set UP'!$C41=0,'Set UP'!$D41=0,'Set UP'!$E41=0),"",(AG$19*AG55)+(AH$19*AH55)+(AI$19*AI55)+(AJ$19*AJ55)+(AK$19*AK55)+(AL$19*AL55)+(AM$19*AM55)+(AN$19*AN55)+(AO$19*AO55)+(AP$19*AP55)+(AQ$19*AQ55)+(AR$19*AR55)+(AS$19*AS55)+(AT$19*AT55)+(AU$19*AU55)+(AV$19*AV55)+(AW$19*AW55)+(AX$19*AX55)+(AY$19*AY55)+(AZ$19*AZ55)+(BA$19*BA55)+(BB$19*BB55)+(BC$19*BC55)+(BD$19*BD55)+(BE$19*BE55))</f>
        <v/>
      </c>
      <c r="BH55" s="65"/>
      <c r="BI55" s="65"/>
      <c r="BJ55" s="65"/>
      <c r="BK55" s="65"/>
      <c r="BL55" s="65"/>
      <c r="BM55" s="65"/>
      <c r="BN55" s="149"/>
      <c r="BO55" s="149"/>
      <c r="BP55" s="149"/>
      <c r="BQ55" s="149"/>
      <c r="BR55" s="149"/>
      <c r="BS55" s="149"/>
      <c r="BT55" s="149"/>
      <c r="BU55" s="149"/>
      <c r="BV55" s="149"/>
      <c r="BW55" s="149"/>
      <c r="BX55" s="149"/>
      <c r="BY55" s="149"/>
      <c r="BZ55" s="149"/>
      <c r="CA55" s="149"/>
      <c r="CB55" s="149"/>
      <c r="CC55" s="149"/>
      <c r="CD55" s="149"/>
      <c r="CE55" s="149"/>
      <c r="CF55" s="149"/>
      <c r="CG55" s="222"/>
      <c r="CH55" s="150" t="str">
        <f>IF(OR('Set UP'!$C41=0,'Set UP'!$D41=0,'Set UP'!$E41=0),"",(BH$19*BH55)+(BI$19*BI55)+(BJ$19*BJ55)+(BK$19*BK55)+(BL$19*BL55)+(BM$19*BM55)+(BN$19*BN55)+(BO$19*BO55)+(BP$19*BP55)+(BQ$19*BQ55)+(BR$19*BR55)+(BS$19*BS55)+(BT$19*BT55)+(BU$19*BU55)+(BV$19*BV55)+(BW$19*BW55)+(BX$19*BX55)+(BY$19*BY55)+(BZ$19*BZ55)+(CA$19*CA55)+(CB$19*CB55)+(CC$19*CC55)+(CD$19*CD55)+(CE$19*CE55)+(CF$19*CF55))</f>
        <v/>
      </c>
      <c r="CI55" s="65"/>
      <c r="CJ55" s="65"/>
      <c r="CK55" s="65"/>
      <c r="CL55" s="65"/>
      <c r="CM55" s="65"/>
      <c r="CN55" s="149"/>
      <c r="CO55" s="149"/>
      <c r="CP55" s="149"/>
      <c r="CQ55" s="149"/>
      <c r="CR55" s="149"/>
      <c r="CS55" s="149"/>
      <c r="CT55" s="149"/>
      <c r="CU55" s="149"/>
      <c r="CV55" s="149"/>
      <c r="CW55" s="149"/>
      <c r="CX55" s="149"/>
      <c r="CY55" s="149"/>
      <c r="CZ55" s="149"/>
      <c r="DA55" s="149"/>
      <c r="DB55" s="149"/>
      <c r="DC55" s="149"/>
      <c r="DD55" s="149"/>
      <c r="DE55" s="149"/>
      <c r="DF55" s="149"/>
      <c r="DG55" s="149"/>
      <c r="DH55" s="222"/>
      <c r="DI55" s="150" t="str">
        <f>IF(OR('Set UP'!$C41=0,'Set UP'!$D41=0,'Set UP'!$E41=0),"",(CI$19*CI55)+(CJ$19*CJ55)+(CK$19*CK55)+(CL$19*CL55)+(CM$19*CM55)+(CN$19*CN55)+(CO$19*CO55)+(CP$19*CP55)+(CQ$19*CQ55)+(CR$19*CR55)+(CS$19*CS55)+(CT$19*CT55)+(CU$19*CU55)+(CV$19*CV55)+(CW$19*CW55)+(CX$19*CX55)+(CY$19*CY55)+(CZ$19*CZ55)+(DA$19*DA55)+(DB$19*DB55)+(DC$19*DC55)+(DD$19*DD55)+(DE$19*DE55)+(DF$19*DF55)+(DG$19*DG55))</f>
        <v/>
      </c>
      <c r="DJ55" s="65"/>
      <c r="DK55" s="65"/>
      <c r="DL55" s="65"/>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222"/>
      <c r="EJ55" s="150" t="str">
        <f>IF(OR('Set UP'!$C41=0,'Set UP'!$D41=0,'Set UP'!$E41=0),"",(DJ$19*DJ55)+(DK$19*DK55)+(DL$19*DL55)+(DM$19*DM55)+(DN$19*DN55)+(DO$19*DO55)+(DP$19*DP55)+(DQ$19*DQ55)+(DR$19*DR55)+(DS$19*DS55)+(DT$19*DT55)+(DU$19*DU55)+(DV$19*DV55)+(DW$19*DW55)+(DX$19*DX55)+(DY$19*DY55)+(DZ$19*DZ55)+(EA$19*EA55)+(EB$19*EB55)+(EC$19*EC55)+(ED$19*ED55)+(EE$19*EE55)+(EF$19*EF55)+(EG$19*EG55)+(EH$19*EH55))</f>
        <v/>
      </c>
      <c r="EK55" s="65"/>
      <c r="EL55" s="65"/>
      <c r="EM55" s="65"/>
      <c r="EN55" s="65"/>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222"/>
      <c r="FK55" s="150" t="str">
        <f>IF(OR('Set UP'!$C41=0,'Set UP'!$D41=0,'Set UP'!$E41=0),"",(EK$19*EK55)+(EL$19*EL55)+(EM$19*EM55)+(EN$19*EN55)+(EO$19*EO55)+(EP$19*EP55)+(EQ$19*EQ55)+(ER$19*ER55)+(ES$19*ES55)+(ET$19*ET55)+(EU$19*EU55)+(EV$19*EV55)+(EW$19*EW55)+(EX$19*EX55)+(EY$19*EY55)+(EZ$19*EZ55)+(FA$19*FA55)+(FB$19*FB55)+(FC$19*FC55)+(FD$19*FD55)+(FE$19*FE55)+(FF$19*FF55)+(FG$19*FG55)+(FH$19*FH55)+(FI$19*FI55))</f>
        <v/>
      </c>
      <c r="FL55" s="65"/>
      <c r="FM55" s="65"/>
      <c r="FN55" s="65"/>
      <c r="FO55" s="65"/>
      <c r="FP55" s="149"/>
      <c r="FQ55" s="149"/>
      <c r="FR55" s="149"/>
      <c r="FS55" s="149"/>
      <c r="FT55" s="149"/>
      <c r="FU55" s="149"/>
      <c r="FV55" s="149"/>
      <c r="FW55" s="149"/>
      <c r="FX55" s="149"/>
      <c r="FY55" s="149"/>
      <c r="FZ55" s="149"/>
      <c r="GA55" s="149"/>
      <c r="GB55" s="149"/>
      <c r="GC55" s="149"/>
      <c r="GD55" s="149"/>
      <c r="GE55" s="149"/>
      <c r="GF55" s="149"/>
      <c r="GG55" s="149"/>
      <c r="GH55" s="149"/>
      <c r="GI55" s="149"/>
      <c r="GJ55" s="149"/>
      <c r="GK55" s="222"/>
      <c r="GL55" s="150" t="str">
        <f>IF(OR('Set UP'!$C41=0,'Set UP'!$D41=0,'Set UP'!$E41=0),"",(FL$19*FL55)+(FM$19*FM55)+(FN$19*FN55)+(FO$19*FO55)+(FP$19*FP55)+(FQ$19*FQ55)+(FR$19*FR55)+(FS$19*FS55)+(FT$19*FT55)+(FU$19*FU55)+(FV$19*FV55)+(FW$19*FW55)+(FX$19*FX55)+(FY$19*FY55)+(FZ$19*FZ55)+(GA$19*GA55)+(GB$19*GB55)+(GC$19*GC55)+(GD$19*GD55)+(GE$19*GE55)+(GF$19*GF55)+(GG$19*GG55)+(GH$19*GH55)+(GI$19*GI55)+(GJ$19*GJ55))</f>
        <v/>
      </c>
      <c r="GM55" s="65"/>
      <c r="GN55" s="65"/>
      <c r="GO55" s="65"/>
      <c r="GP55" s="65"/>
      <c r="GQ55" s="149"/>
      <c r="GR55" s="149"/>
      <c r="GS55" s="149"/>
      <c r="GT55" s="149"/>
      <c r="GU55" s="149"/>
      <c r="GV55" s="149"/>
      <c r="GW55" s="149"/>
      <c r="GX55" s="149"/>
      <c r="GY55" s="149"/>
      <c r="GZ55" s="149"/>
      <c r="HA55" s="149"/>
      <c r="HB55" s="149"/>
      <c r="HC55" s="149"/>
      <c r="HD55" s="149"/>
      <c r="HE55" s="149"/>
      <c r="HF55" s="149"/>
      <c r="HG55" s="149"/>
      <c r="HH55" s="149"/>
      <c r="HI55" s="149"/>
      <c r="HJ55" s="149"/>
      <c r="HK55" s="149"/>
      <c r="HL55" s="222"/>
      <c r="HM55" s="150" t="str">
        <f>IF(OR('Set UP'!$C41=0,'Set UP'!$D41=0,'Set UP'!$E41=0),"",(GM$19*GM55)+(GN$19*GN55)+(GO$19*GO55)+(GP$19*GP55)+(GQ$19*GQ55)+(GR$19*GR55)+(GS$19*GS55)+(GT$19*GT55)+(GU$19*GU55)+(GV$19*GV55)+(GW$19*GW55)+(GX$19*GX55)+(GY$19*GY55)+(GZ$19*GZ55)+(HA$19*HA55)+(HB$19*HB55)+(HC$19*HC55)+(HD$19*HD55)+(HE$19*HE55)+(HF$19*HF55)+(HG$19*HG55)+(HH$19*HH55)+(HI$19*HI55)+(HJ$19*HJ55)+(HK$19*HK55))</f>
        <v/>
      </c>
      <c r="HN55" s="65"/>
      <c r="HO55" s="65"/>
      <c r="HP55" s="65"/>
      <c r="HQ55" s="65"/>
      <c r="HR55" s="149"/>
      <c r="HS55" s="149"/>
      <c r="HT55" s="149"/>
      <c r="HU55" s="149"/>
      <c r="HV55" s="149"/>
      <c r="HW55" s="149"/>
      <c r="HX55" s="149"/>
      <c r="HY55" s="149"/>
      <c r="HZ55" s="149"/>
      <c r="IA55" s="149"/>
      <c r="IB55" s="149"/>
      <c r="IC55" s="149"/>
      <c r="ID55" s="149"/>
      <c r="IE55" s="149"/>
      <c r="IF55" s="149"/>
      <c r="IG55" s="149"/>
      <c r="IH55" s="149"/>
      <c r="II55" s="149"/>
      <c r="IJ55" s="149"/>
      <c r="IK55" s="149"/>
      <c r="IL55" s="149"/>
      <c r="IM55" s="222"/>
      <c r="IN55" s="150" t="str">
        <f>IF(OR('Set UP'!$C41=0,'Set UP'!$D41=0,'Set UP'!$E41=0),"",(HN$19*HN55)+(HO$19*HO55)+(HP$19*HP55)+(HQ$19*HQ55)+(HR$19*HR55)+(HS$19*HS55)+(HT$19*HT55)+(HU$19*HU55)+(HV$19*HV55)+(HW$19*HW55)+(HX$19*HX55)+(HY$19*HY55)+(HZ$19*HZ55)+(IA$19*IA55)+(IB$19*IB55)+(IC$19*IC55)+(ID$19*ID55)+(IE$19*IE55)+(IF$19*IF55)+(IG$19*IG55)+(IH$19*IH55)+(II$19*II55)+(IJ$19*IJ55)+(IK$19*IK55)+(IL$19*IL55))</f>
        <v/>
      </c>
      <c r="IO55" s="65"/>
      <c r="IP55" s="65"/>
      <c r="IQ55" s="65"/>
      <c r="IR55" s="65"/>
      <c r="IS55" s="149"/>
      <c r="IT55" s="149"/>
      <c r="IU55" s="149"/>
      <c r="IV55" s="149"/>
      <c r="IW55" s="149"/>
      <c r="IX55" s="149"/>
      <c r="IY55" s="149"/>
      <c r="IZ55" s="149"/>
      <c r="JA55" s="149"/>
      <c r="JB55" s="149"/>
      <c r="JC55" s="149"/>
      <c r="JD55" s="149"/>
      <c r="JE55" s="149"/>
      <c r="JF55" s="149"/>
      <c r="JG55" s="149"/>
      <c r="JH55" s="149"/>
      <c r="JI55" s="149"/>
      <c r="JJ55" s="149"/>
      <c r="JK55" s="149"/>
      <c r="JL55" s="149"/>
      <c r="JM55" s="149"/>
      <c r="JN55" s="222"/>
      <c r="JO55" s="150" t="str">
        <f>IF(OR('Set UP'!$C41=0,'Set UP'!$D41=0,'Set UP'!$E41=0),"",(IO$19*IO55)+(IP$19*IP55)+(IQ$19*IQ55)+(IR$19*IR55)+(IS$19*IS55)+(IT$19*IT55)+(IU$19*IU55)+(IV$19*IV55)+(IW$19*IW55)+(IX$19*IX55)+(IY$19*IY55)+(IZ$19*IZ55)+(JA$19*JA55)+(JB$19*JB55)+(JC$19*JC55)+(JD$19*JD55)+(JE$19*JE55)+(JF$19*JF55)+(JG$19*JG55)+(JH$19*JH55)+(JI$19*JI55)+(JJ$19*JJ55)+(JK$19*JK55)+(JL$19*JL55)+(JM$19*JM55))</f>
        <v/>
      </c>
      <c r="JP55" s="151" t="str">
        <f>IF(OR('Set UP'!$C41=0,'Set UP'!$D41=0,'Set UP'!$E41=0),"",(AF55+BG55+CH55+DI55+EJ55+FK55+GL55+HM55+IN55+JO55))</f>
        <v/>
      </c>
      <c r="JQ55" s="152" t="str">
        <f>IF(OR('Set UP'!$C41=0,'Set UP'!$D41=0,'Set UP'!$E41=0),"",RANK(JP55,$JP$21:$JP$68,0))</f>
        <v/>
      </c>
      <c r="JR55" s="151" t="str">
        <f>IF(OR('Set UP'!K41&lt;&gt;1,'Set UP'!C41=0,'Set UP'!D41=0,'Set UP'!E41=0,'Set UP'!F41=0),"",$JP55)</f>
        <v/>
      </c>
      <c r="JS55" s="151" t="str">
        <f>IF(OR('Set UP'!K41&lt;&gt;1,'Set UP'!C41=0,'Set UP'!D41=0,'Set UP'!E41=0,'Set UP'!F41=0),"",RANK(JR55,$JR$21:$JR$68,0))</f>
        <v/>
      </c>
      <c r="JT55" s="153" t="str">
        <f>IF(OR('Set UP'!K41&lt;&gt;2,'Set UP'!C41=0,'Set UP'!D41=0,'Set UP'!E41=0,'Set UP'!F41=0),"",$JP55)</f>
        <v/>
      </c>
      <c r="JU55" s="151" t="str">
        <f>IF(OR('Set UP'!K41&lt;&gt;2,'Set UP'!C41=0,'Set UP'!D41=0,'Set UP'!E41=0,'Set UP'!F41=0),"",RANK(JT55,$JT$21:$JT$68,0))</f>
        <v/>
      </c>
      <c r="JV55" s="151" t="str">
        <f>IF(OR(LEFT('Set UP'!F41,1)&lt;&gt;"F",'Set UP'!C41=0,'Set UP'!D41=0,'Set UP'!E41=0),"",$JP55)</f>
        <v/>
      </c>
      <c r="JW55" s="151" t="str">
        <f>IF(OR(LEFT('Set UP'!F41,1)&lt;&gt;"F",'Set UP'!C41=0,'Set UP'!D41=0,'Set UP'!E41=0),"",RANK(JV55,$JV$21:$JV$68,0))</f>
        <v/>
      </c>
      <c r="JX55" s="151" t="str">
        <f>IF(OR('Set UP'!F41&lt;&gt;"NS",'Set UP'!C41=0,'Set UP'!D41=0,'Set UP'!E41=0),"",$JP55)</f>
        <v/>
      </c>
      <c r="JY55" s="154" t="str">
        <f>IF(OR('Set UP'!F41&lt;&gt;"NS",'Set UP'!C41=0,'Set UP'!D41=0,'Set UP'!E41=0),"",RANK(JX55,$JX$21:$JX$68,0))</f>
        <v/>
      </c>
      <c r="JZ55" s="154" t="str">
        <f>IF(OR('Set UP'!$C41=0,'Set UP'!$D41=0,'Set UP'!$E41=0,JP55=0),"",JP55/MAX(JP$21:JP$68)*1000)</f>
        <v/>
      </c>
      <c r="KC55" s="316">
        <f t="array" ref="KC55">MAX(IF(Clubs='Set UP'!D41,'Wet Incident'!JU$21:JU$68))</f>
        <v>0</v>
      </c>
      <c r="KD55" s="316" t="str">
        <f t="shared" si="5"/>
        <v/>
      </c>
    </row>
    <row r="56" spans="2:290" x14ac:dyDescent="0.2">
      <c r="B56" s="139">
        <v>36</v>
      </c>
      <c r="C56" s="148" t="str">
        <f>IF(OR('Set UP'!$C42=0,'Set UP'!$D42=0,'Set UP'!$E42=0,'Set UP'!F42=0),"  --",'Set UP'!C42)</f>
        <v xml:space="preserve">  --</v>
      </c>
      <c r="D56" s="148" t="str">
        <f>IF(OR('Set UP'!$C42=0,'Set UP'!$D42=0,'Set UP'!$E42=0,'Set UP'!F42=0),"  --",'Set UP'!D42&amp;" "&amp;'Set UP'!E42)</f>
        <v xml:space="preserve">  --</v>
      </c>
      <c r="E56" s="148" t="str">
        <f>IF(OR('Set UP'!$C42=0,'Set UP'!$D42=0,'Set UP'!$E42=0,'Set UP'!F42=0),"  --",'Set UP'!F42)</f>
        <v xml:space="preserve">  --</v>
      </c>
      <c r="F56" s="65"/>
      <c r="G56" s="65"/>
      <c r="H56" s="65"/>
      <c r="I56" s="65"/>
      <c r="J56" s="149"/>
      <c r="K56" s="149"/>
      <c r="L56" s="149"/>
      <c r="M56" s="149"/>
      <c r="N56" s="149"/>
      <c r="O56" s="149"/>
      <c r="P56" s="149"/>
      <c r="Q56" s="149"/>
      <c r="R56" s="149"/>
      <c r="S56" s="149"/>
      <c r="T56" s="149"/>
      <c r="U56" s="149"/>
      <c r="V56" s="149"/>
      <c r="W56" s="149"/>
      <c r="X56" s="149"/>
      <c r="Y56" s="149"/>
      <c r="Z56" s="149"/>
      <c r="AA56" s="149"/>
      <c r="AB56" s="149"/>
      <c r="AC56" s="149"/>
      <c r="AD56" s="149"/>
      <c r="AE56" s="222"/>
      <c r="AF56" s="150" t="str">
        <f>IF(OR('Set UP'!$C42=0,'Set UP'!$D42=0,'Set UP'!$E42=0),"",(F$19*F56)+(G$19*G56)+(H$19*H56)+(I$19*I56)+(J$19*J56)+(K$19*K56)+(L$19*L56)+(M$19*M56)+(N$19*N56)+(O$19*O56)+(P$19*P56)+(Q$19*Q56)+(R$19*R56)+(S$19*S56)+(T$19*T56)+(U$19*U56)+(V$19*V56)+(W$19*W56)+(X$19*X56)+(Y$19*Y56)+(Z$19*Z56)+(AA$19*AA56)+(AB$19*AB56)+(AC$19*AC56)+(AD$19*AD56))</f>
        <v/>
      </c>
      <c r="AG56" s="65"/>
      <c r="AH56" s="65"/>
      <c r="AI56" s="65"/>
      <c r="AJ56" s="65"/>
      <c r="AK56" s="65"/>
      <c r="AL56" s="65"/>
      <c r="AM56" s="149"/>
      <c r="AN56" s="149"/>
      <c r="AO56" s="149"/>
      <c r="AP56" s="149"/>
      <c r="AQ56" s="149"/>
      <c r="AR56" s="149"/>
      <c r="AS56" s="149"/>
      <c r="AT56" s="149"/>
      <c r="AU56" s="149"/>
      <c r="AV56" s="149"/>
      <c r="AW56" s="149"/>
      <c r="AX56" s="149"/>
      <c r="AY56" s="149"/>
      <c r="AZ56" s="149"/>
      <c r="BA56" s="149"/>
      <c r="BB56" s="149"/>
      <c r="BC56" s="149"/>
      <c r="BD56" s="149"/>
      <c r="BE56" s="149"/>
      <c r="BF56" s="222"/>
      <c r="BG56" s="150" t="str">
        <f>IF(OR('Set UP'!$C42=0,'Set UP'!$D42=0,'Set UP'!$E42=0),"",(AG$19*AG56)+(AH$19*AH56)+(AI$19*AI56)+(AJ$19*AJ56)+(AK$19*AK56)+(AL$19*AL56)+(AM$19*AM56)+(AN$19*AN56)+(AO$19*AO56)+(AP$19*AP56)+(AQ$19*AQ56)+(AR$19*AR56)+(AS$19*AS56)+(AT$19*AT56)+(AU$19*AU56)+(AV$19*AV56)+(AW$19*AW56)+(AX$19*AX56)+(AY$19*AY56)+(AZ$19*AZ56)+(BA$19*BA56)+(BB$19*BB56)+(BC$19*BC56)+(BD$19*BD56)+(BE$19*BE56))</f>
        <v/>
      </c>
      <c r="BH56" s="65"/>
      <c r="BI56" s="65"/>
      <c r="BJ56" s="65"/>
      <c r="BK56" s="65"/>
      <c r="BL56" s="65"/>
      <c r="BM56" s="65"/>
      <c r="BN56" s="149"/>
      <c r="BO56" s="149"/>
      <c r="BP56" s="149"/>
      <c r="BQ56" s="149"/>
      <c r="BR56" s="149"/>
      <c r="BS56" s="149"/>
      <c r="BT56" s="149"/>
      <c r="BU56" s="149"/>
      <c r="BV56" s="149"/>
      <c r="BW56" s="149"/>
      <c r="BX56" s="149"/>
      <c r="BY56" s="149"/>
      <c r="BZ56" s="149"/>
      <c r="CA56" s="149"/>
      <c r="CB56" s="149"/>
      <c r="CC56" s="149"/>
      <c r="CD56" s="149"/>
      <c r="CE56" s="149"/>
      <c r="CF56" s="149"/>
      <c r="CG56" s="222"/>
      <c r="CH56" s="150" t="str">
        <f>IF(OR('Set UP'!$C42=0,'Set UP'!$D42=0,'Set UP'!$E42=0),"",(BH$19*BH56)+(BI$19*BI56)+(BJ$19*BJ56)+(BK$19*BK56)+(BL$19*BL56)+(BM$19*BM56)+(BN$19*BN56)+(BO$19*BO56)+(BP$19*BP56)+(BQ$19*BQ56)+(BR$19*BR56)+(BS$19*BS56)+(BT$19*BT56)+(BU$19*BU56)+(BV$19*BV56)+(BW$19*BW56)+(BX$19*BX56)+(BY$19*BY56)+(BZ$19*BZ56)+(CA$19*CA56)+(CB$19*CB56)+(CC$19*CC56)+(CD$19*CD56)+(CE$19*CE56)+(CF$19*CF56))</f>
        <v/>
      </c>
      <c r="CI56" s="65"/>
      <c r="CJ56" s="65"/>
      <c r="CK56" s="65"/>
      <c r="CL56" s="65"/>
      <c r="CM56" s="65"/>
      <c r="CN56" s="149"/>
      <c r="CO56" s="149"/>
      <c r="CP56" s="149"/>
      <c r="CQ56" s="149"/>
      <c r="CR56" s="149"/>
      <c r="CS56" s="149"/>
      <c r="CT56" s="149"/>
      <c r="CU56" s="149"/>
      <c r="CV56" s="149"/>
      <c r="CW56" s="149"/>
      <c r="CX56" s="149"/>
      <c r="CY56" s="149"/>
      <c r="CZ56" s="149"/>
      <c r="DA56" s="149"/>
      <c r="DB56" s="149"/>
      <c r="DC56" s="149"/>
      <c r="DD56" s="149"/>
      <c r="DE56" s="149"/>
      <c r="DF56" s="149"/>
      <c r="DG56" s="149"/>
      <c r="DH56" s="222"/>
      <c r="DI56" s="150" t="str">
        <f>IF(OR('Set UP'!$C42=0,'Set UP'!$D42=0,'Set UP'!$E42=0),"",(CI$19*CI56)+(CJ$19*CJ56)+(CK$19*CK56)+(CL$19*CL56)+(CM$19*CM56)+(CN$19*CN56)+(CO$19*CO56)+(CP$19*CP56)+(CQ$19*CQ56)+(CR$19*CR56)+(CS$19*CS56)+(CT$19*CT56)+(CU$19*CU56)+(CV$19*CV56)+(CW$19*CW56)+(CX$19*CX56)+(CY$19*CY56)+(CZ$19*CZ56)+(DA$19*DA56)+(DB$19*DB56)+(DC$19*DC56)+(DD$19*DD56)+(DE$19*DE56)+(DF$19*DF56)+(DG$19*DG56))</f>
        <v/>
      </c>
      <c r="DJ56" s="65"/>
      <c r="DK56" s="65"/>
      <c r="DL56" s="65"/>
      <c r="DM56" s="149"/>
      <c r="DN56" s="149"/>
      <c r="DO56" s="149"/>
      <c r="DP56" s="149"/>
      <c r="DQ56" s="149"/>
      <c r="DR56" s="149"/>
      <c r="DS56" s="149"/>
      <c r="DT56" s="149"/>
      <c r="DU56" s="149"/>
      <c r="DV56" s="149"/>
      <c r="DW56" s="149"/>
      <c r="DX56" s="149"/>
      <c r="DY56" s="149"/>
      <c r="DZ56" s="149"/>
      <c r="EA56" s="149"/>
      <c r="EB56" s="149"/>
      <c r="EC56" s="149"/>
      <c r="ED56" s="149"/>
      <c r="EE56" s="149"/>
      <c r="EF56" s="149"/>
      <c r="EG56" s="149"/>
      <c r="EH56" s="149"/>
      <c r="EI56" s="222"/>
      <c r="EJ56" s="150" t="str">
        <f>IF(OR('Set UP'!$C42=0,'Set UP'!$D42=0,'Set UP'!$E42=0),"",(DJ$19*DJ56)+(DK$19*DK56)+(DL$19*DL56)+(DM$19*DM56)+(DN$19*DN56)+(DO$19*DO56)+(DP$19*DP56)+(DQ$19*DQ56)+(DR$19*DR56)+(DS$19*DS56)+(DT$19*DT56)+(DU$19*DU56)+(DV$19*DV56)+(DW$19*DW56)+(DX$19*DX56)+(DY$19*DY56)+(DZ$19*DZ56)+(EA$19*EA56)+(EB$19*EB56)+(EC$19*EC56)+(ED$19*ED56)+(EE$19*EE56)+(EF$19*EF56)+(EG$19*EG56)+(EH$19*EH56))</f>
        <v/>
      </c>
      <c r="EK56" s="65"/>
      <c r="EL56" s="65"/>
      <c r="EM56" s="65"/>
      <c r="EN56" s="65"/>
      <c r="EO56" s="149"/>
      <c r="EP56" s="149"/>
      <c r="EQ56" s="149"/>
      <c r="ER56" s="149"/>
      <c r="ES56" s="149"/>
      <c r="ET56" s="149"/>
      <c r="EU56" s="149"/>
      <c r="EV56" s="149"/>
      <c r="EW56" s="149"/>
      <c r="EX56" s="149"/>
      <c r="EY56" s="149"/>
      <c r="EZ56" s="149"/>
      <c r="FA56" s="149"/>
      <c r="FB56" s="149"/>
      <c r="FC56" s="149"/>
      <c r="FD56" s="149"/>
      <c r="FE56" s="149"/>
      <c r="FF56" s="149"/>
      <c r="FG56" s="149"/>
      <c r="FH56" s="149"/>
      <c r="FI56" s="149"/>
      <c r="FJ56" s="222"/>
      <c r="FK56" s="150" t="str">
        <f>IF(OR('Set UP'!$C42=0,'Set UP'!$D42=0,'Set UP'!$E42=0),"",(EK$19*EK56)+(EL$19*EL56)+(EM$19*EM56)+(EN$19*EN56)+(EO$19*EO56)+(EP$19*EP56)+(EQ$19*EQ56)+(ER$19*ER56)+(ES$19*ES56)+(ET$19*ET56)+(EU$19*EU56)+(EV$19*EV56)+(EW$19*EW56)+(EX$19*EX56)+(EY$19*EY56)+(EZ$19*EZ56)+(FA$19*FA56)+(FB$19*FB56)+(FC$19*FC56)+(FD$19*FD56)+(FE$19*FE56)+(FF$19*FF56)+(FG$19*FG56)+(FH$19*FH56)+(FI$19*FI56))</f>
        <v/>
      </c>
      <c r="FL56" s="65"/>
      <c r="FM56" s="65"/>
      <c r="FN56" s="65"/>
      <c r="FO56" s="65"/>
      <c r="FP56" s="149"/>
      <c r="FQ56" s="149"/>
      <c r="FR56" s="149"/>
      <c r="FS56" s="149"/>
      <c r="FT56" s="149"/>
      <c r="FU56" s="149"/>
      <c r="FV56" s="149"/>
      <c r="FW56" s="149"/>
      <c r="FX56" s="149"/>
      <c r="FY56" s="149"/>
      <c r="FZ56" s="149"/>
      <c r="GA56" s="149"/>
      <c r="GB56" s="149"/>
      <c r="GC56" s="149"/>
      <c r="GD56" s="149"/>
      <c r="GE56" s="149"/>
      <c r="GF56" s="149"/>
      <c r="GG56" s="149"/>
      <c r="GH56" s="149"/>
      <c r="GI56" s="149"/>
      <c r="GJ56" s="149"/>
      <c r="GK56" s="222"/>
      <c r="GL56" s="150" t="str">
        <f>IF(OR('Set UP'!$C42=0,'Set UP'!$D42=0,'Set UP'!$E42=0),"",(FL$19*FL56)+(FM$19*FM56)+(FN$19*FN56)+(FO$19*FO56)+(FP$19*FP56)+(FQ$19*FQ56)+(FR$19*FR56)+(FS$19*FS56)+(FT$19*FT56)+(FU$19*FU56)+(FV$19*FV56)+(FW$19*FW56)+(FX$19*FX56)+(FY$19*FY56)+(FZ$19*FZ56)+(GA$19*GA56)+(GB$19*GB56)+(GC$19*GC56)+(GD$19*GD56)+(GE$19*GE56)+(GF$19*GF56)+(GG$19*GG56)+(GH$19*GH56)+(GI$19*GI56)+(GJ$19*GJ56))</f>
        <v/>
      </c>
      <c r="GM56" s="65"/>
      <c r="GN56" s="65"/>
      <c r="GO56" s="65"/>
      <c r="GP56" s="65"/>
      <c r="GQ56" s="149"/>
      <c r="GR56" s="149"/>
      <c r="GS56" s="149"/>
      <c r="GT56" s="149"/>
      <c r="GU56" s="149"/>
      <c r="GV56" s="149"/>
      <c r="GW56" s="149"/>
      <c r="GX56" s="149"/>
      <c r="GY56" s="149"/>
      <c r="GZ56" s="149"/>
      <c r="HA56" s="149"/>
      <c r="HB56" s="149"/>
      <c r="HC56" s="149"/>
      <c r="HD56" s="149"/>
      <c r="HE56" s="149"/>
      <c r="HF56" s="149"/>
      <c r="HG56" s="149"/>
      <c r="HH56" s="149"/>
      <c r="HI56" s="149"/>
      <c r="HJ56" s="149"/>
      <c r="HK56" s="149"/>
      <c r="HL56" s="222"/>
      <c r="HM56" s="150" t="str">
        <f>IF(OR('Set UP'!$C42=0,'Set UP'!$D42=0,'Set UP'!$E42=0),"",(GM$19*GM56)+(GN$19*GN56)+(GO$19*GO56)+(GP$19*GP56)+(GQ$19*GQ56)+(GR$19*GR56)+(GS$19*GS56)+(GT$19*GT56)+(GU$19*GU56)+(GV$19*GV56)+(GW$19*GW56)+(GX$19*GX56)+(GY$19*GY56)+(GZ$19*GZ56)+(HA$19*HA56)+(HB$19*HB56)+(HC$19*HC56)+(HD$19*HD56)+(HE$19*HE56)+(HF$19*HF56)+(HG$19*HG56)+(HH$19*HH56)+(HI$19*HI56)+(HJ$19*HJ56)+(HK$19*HK56))</f>
        <v/>
      </c>
      <c r="HN56" s="65"/>
      <c r="HO56" s="65"/>
      <c r="HP56" s="65"/>
      <c r="HQ56" s="65"/>
      <c r="HR56" s="149"/>
      <c r="HS56" s="149"/>
      <c r="HT56" s="149"/>
      <c r="HU56" s="149"/>
      <c r="HV56" s="149"/>
      <c r="HW56" s="149"/>
      <c r="HX56" s="149"/>
      <c r="HY56" s="149"/>
      <c r="HZ56" s="149"/>
      <c r="IA56" s="149"/>
      <c r="IB56" s="149"/>
      <c r="IC56" s="149"/>
      <c r="ID56" s="149"/>
      <c r="IE56" s="149"/>
      <c r="IF56" s="149"/>
      <c r="IG56" s="149"/>
      <c r="IH56" s="149"/>
      <c r="II56" s="149"/>
      <c r="IJ56" s="149"/>
      <c r="IK56" s="149"/>
      <c r="IL56" s="149"/>
      <c r="IM56" s="222"/>
      <c r="IN56" s="150" t="str">
        <f>IF(OR('Set UP'!$C42=0,'Set UP'!$D42=0,'Set UP'!$E42=0),"",(HN$19*HN56)+(HO$19*HO56)+(HP$19*HP56)+(HQ$19*HQ56)+(HR$19*HR56)+(HS$19*HS56)+(HT$19*HT56)+(HU$19*HU56)+(HV$19*HV56)+(HW$19*HW56)+(HX$19*HX56)+(HY$19*HY56)+(HZ$19*HZ56)+(IA$19*IA56)+(IB$19*IB56)+(IC$19*IC56)+(ID$19*ID56)+(IE$19*IE56)+(IF$19*IF56)+(IG$19*IG56)+(IH$19*IH56)+(II$19*II56)+(IJ$19*IJ56)+(IK$19*IK56)+(IL$19*IL56))</f>
        <v/>
      </c>
      <c r="IO56" s="65"/>
      <c r="IP56" s="65"/>
      <c r="IQ56" s="65"/>
      <c r="IR56" s="65"/>
      <c r="IS56" s="149"/>
      <c r="IT56" s="149"/>
      <c r="IU56" s="149"/>
      <c r="IV56" s="149"/>
      <c r="IW56" s="149"/>
      <c r="IX56" s="149"/>
      <c r="IY56" s="149"/>
      <c r="IZ56" s="149"/>
      <c r="JA56" s="149"/>
      <c r="JB56" s="149"/>
      <c r="JC56" s="149"/>
      <c r="JD56" s="149"/>
      <c r="JE56" s="149"/>
      <c r="JF56" s="149"/>
      <c r="JG56" s="149"/>
      <c r="JH56" s="149"/>
      <c r="JI56" s="149"/>
      <c r="JJ56" s="149"/>
      <c r="JK56" s="149"/>
      <c r="JL56" s="149"/>
      <c r="JM56" s="149"/>
      <c r="JN56" s="222"/>
      <c r="JO56" s="150" t="str">
        <f>IF(OR('Set UP'!$C42=0,'Set UP'!$D42=0,'Set UP'!$E42=0),"",(IO$19*IO56)+(IP$19*IP56)+(IQ$19*IQ56)+(IR$19*IR56)+(IS$19*IS56)+(IT$19*IT56)+(IU$19*IU56)+(IV$19*IV56)+(IW$19*IW56)+(IX$19*IX56)+(IY$19*IY56)+(IZ$19*IZ56)+(JA$19*JA56)+(JB$19*JB56)+(JC$19*JC56)+(JD$19*JD56)+(JE$19*JE56)+(JF$19*JF56)+(JG$19*JG56)+(JH$19*JH56)+(JI$19*JI56)+(JJ$19*JJ56)+(JK$19*JK56)+(JL$19*JL56)+(JM$19*JM56))</f>
        <v/>
      </c>
      <c r="JP56" s="151" t="str">
        <f>IF(OR('Set UP'!$C42=0,'Set UP'!$D42=0,'Set UP'!$E42=0),"",(AF56+BG56+CH56+DI56+EJ56+FK56+GL56+HM56+IN56+JO56))</f>
        <v/>
      </c>
      <c r="JQ56" s="152" t="str">
        <f>IF(OR('Set UP'!$C42=0,'Set UP'!$D42=0,'Set UP'!$E42=0),"",RANK(JP56,$JP$21:$JP$68,0))</f>
        <v/>
      </c>
      <c r="JR56" s="151" t="str">
        <f>IF(OR('Set UP'!K42&lt;&gt;1,'Set UP'!C42=0,'Set UP'!D42=0,'Set UP'!E42=0,'Set UP'!F42=0),"",$JP56)</f>
        <v/>
      </c>
      <c r="JS56" s="151" t="str">
        <f>IF(OR('Set UP'!K42&lt;&gt;1,'Set UP'!C42=0,'Set UP'!D42=0,'Set UP'!E42=0,'Set UP'!F42=0),"",RANK(JR56,$JR$21:$JR$68,0))</f>
        <v/>
      </c>
      <c r="JT56" s="153" t="str">
        <f>IF(OR('Set UP'!K42&lt;&gt;2,'Set UP'!C42=0,'Set UP'!D42=0,'Set UP'!E42=0,'Set UP'!F42=0),"",$JP56)</f>
        <v/>
      </c>
      <c r="JU56" s="151" t="str">
        <f>IF(OR('Set UP'!K42&lt;&gt;2,'Set UP'!C42=0,'Set UP'!D42=0,'Set UP'!E42=0,'Set UP'!F42=0),"",RANK(JT56,$JT$21:$JT$68,0))</f>
        <v/>
      </c>
      <c r="JV56" s="151" t="str">
        <f>IF(OR(LEFT('Set UP'!F42,1)&lt;&gt;"F",'Set UP'!C42=0,'Set UP'!D42=0,'Set UP'!E42=0),"",$JP56)</f>
        <v/>
      </c>
      <c r="JW56" s="151" t="str">
        <f>IF(OR(LEFT('Set UP'!F42,1)&lt;&gt;"F",'Set UP'!C42=0,'Set UP'!D42=0,'Set UP'!E42=0),"",RANK(JV56,$JV$21:$JV$68,0))</f>
        <v/>
      </c>
      <c r="JX56" s="151" t="str">
        <f>IF(OR('Set UP'!F42&lt;&gt;"NS",'Set UP'!C42=0,'Set UP'!D42=0,'Set UP'!E42=0),"",$JP56)</f>
        <v/>
      </c>
      <c r="JY56" s="154" t="str">
        <f>IF(OR('Set UP'!F42&lt;&gt;"NS",'Set UP'!C42=0,'Set UP'!D42=0,'Set UP'!E42=0),"",RANK(JX56,$JX$21:$JX$68,0))</f>
        <v/>
      </c>
      <c r="JZ56" s="154" t="str">
        <f>IF(OR('Set UP'!$C42=0,'Set UP'!$D42=0,'Set UP'!$E42=0,JP56=0),"",JP56/MAX(JP$21:JP$68)*1000)</f>
        <v/>
      </c>
      <c r="KC56" s="316">
        <f t="array" ref="KC56">MAX(IF(Clubs='Set UP'!D42,'Wet Incident'!JU$21:JU$68))</f>
        <v>0</v>
      </c>
      <c r="KD56" s="316" t="str">
        <f t="shared" si="5"/>
        <v/>
      </c>
    </row>
    <row r="57" spans="2:290" x14ac:dyDescent="0.2">
      <c r="B57" s="139">
        <v>37</v>
      </c>
      <c r="C57" s="148" t="str">
        <f>IF(OR('Set UP'!$C43=0,'Set UP'!$D43=0,'Set UP'!$E43=0,'Set UP'!F43=0),"  --",'Set UP'!C43)</f>
        <v xml:space="preserve">  --</v>
      </c>
      <c r="D57" s="148" t="str">
        <f>IF(OR('Set UP'!$C43=0,'Set UP'!$D43=0,'Set UP'!$E43=0,'Set UP'!F43=0),"  --",'Set UP'!D43&amp;" "&amp;'Set UP'!E43)</f>
        <v xml:space="preserve">  --</v>
      </c>
      <c r="E57" s="148" t="str">
        <f>IF(OR('Set UP'!$C43=0,'Set UP'!$D43=0,'Set UP'!$E43=0,'Set UP'!F43=0),"  --",'Set UP'!F43)</f>
        <v xml:space="preserve">  --</v>
      </c>
      <c r="F57" s="65"/>
      <c r="G57" s="65"/>
      <c r="H57" s="65"/>
      <c r="I57" s="65"/>
      <c r="J57" s="149"/>
      <c r="K57" s="149"/>
      <c r="L57" s="149"/>
      <c r="M57" s="149"/>
      <c r="N57" s="149"/>
      <c r="O57" s="149"/>
      <c r="P57" s="149"/>
      <c r="Q57" s="149"/>
      <c r="R57" s="149"/>
      <c r="S57" s="149"/>
      <c r="T57" s="149"/>
      <c r="U57" s="149"/>
      <c r="V57" s="149"/>
      <c r="W57" s="149"/>
      <c r="X57" s="149"/>
      <c r="Y57" s="149"/>
      <c r="Z57" s="149"/>
      <c r="AA57" s="149"/>
      <c r="AB57" s="149"/>
      <c r="AC57" s="149"/>
      <c r="AD57" s="149"/>
      <c r="AE57" s="222"/>
      <c r="AF57" s="150" t="str">
        <f>IF(OR('Set UP'!$C43=0,'Set UP'!$D43=0,'Set UP'!$E43=0),"",(F$19*F57)+(G$19*G57)+(H$19*H57)+(I$19*I57)+(J$19*J57)+(K$19*K57)+(L$19*L57)+(M$19*M57)+(N$19*N57)+(O$19*O57)+(P$19*P57)+(Q$19*Q57)+(R$19*R57)+(S$19*S57)+(T$19*T57)+(U$19*U57)+(V$19*V57)+(W$19*W57)+(X$19*X57)+(Y$19*Y57)+(Z$19*Z57)+(AA$19*AA57)+(AB$19*AB57)+(AC$19*AC57)+(AD$19*AD57))</f>
        <v/>
      </c>
      <c r="AG57" s="65"/>
      <c r="AH57" s="65"/>
      <c r="AI57" s="65"/>
      <c r="AJ57" s="65"/>
      <c r="AK57" s="65"/>
      <c r="AL57" s="65"/>
      <c r="AM57" s="149"/>
      <c r="AN57" s="149"/>
      <c r="AO57" s="149"/>
      <c r="AP57" s="149"/>
      <c r="AQ57" s="149"/>
      <c r="AR57" s="149"/>
      <c r="AS57" s="149"/>
      <c r="AT57" s="149"/>
      <c r="AU57" s="149"/>
      <c r="AV57" s="149"/>
      <c r="AW57" s="149"/>
      <c r="AX57" s="149"/>
      <c r="AY57" s="149"/>
      <c r="AZ57" s="149"/>
      <c r="BA57" s="149"/>
      <c r="BB57" s="149"/>
      <c r="BC57" s="149"/>
      <c r="BD57" s="149"/>
      <c r="BE57" s="149"/>
      <c r="BF57" s="222"/>
      <c r="BG57" s="150" t="str">
        <f>IF(OR('Set UP'!$C43=0,'Set UP'!$D43=0,'Set UP'!$E43=0),"",(AG$19*AG57)+(AH$19*AH57)+(AI$19*AI57)+(AJ$19*AJ57)+(AK$19*AK57)+(AL$19*AL57)+(AM$19*AM57)+(AN$19*AN57)+(AO$19*AO57)+(AP$19*AP57)+(AQ$19*AQ57)+(AR$19*AR57)+(AS$19*AS57)+(AT$19*AT57)+(AU$19*AU57)+(AV$19*AV57)+(AW$19*AW57)+(AX$19*AX57)+(AY$19*AY57)+(AZ$19*AZ57)+(BA$19*BA57)+(BB$19*BB57)+(BC$19*BC57)+(BD$19*BD57)+(BE$19*BE57))</f>
        <v/>
      </c>
      <c r="BH57" s="65"/>
      <c r="BI57" s="65"/>
      <c r="BJ57" s="65"/>
      <c r="BK57" s="65"/>
      <c r="BL57" s="65"/>
      <c r="BM57" s="65"/>
      <c r="BN57" s="149"/>
      <c r="BO57" s="149"/>
      <c r="BP57" s="149"/>
      <c r="BQ57" s="149"/>
      <c r="BR57" s="149"/>
      <c r="BS57" s="149"/>
      <c r="BT57" s="149"/>
      <c r="BU57" s="149"/>
      <c r="BV57" s="149"/>
      <c r="BW57" s="149"/>
      <c r="BX57" s="149"/>
      <c r="BY57" s="149"/>
      <c r="BZ57" s="149"/>
      <c r="CA57" s="149"/>
      <c r="CB57" s="149"/>
      <c r="CC57" s="149"/>
      <c r="CD57" s="149"/>
      <c r="CE57" s="149"/>
      <c r="CF57" s="149"/>
      <c r="CG57" s="222"/>
      <c r="CH57" s="150" t="str">
        <f>IF(OR('Set UP'!$C43=0,'Set UP'!$D43=0,'Set UP'!$E43=0),"",(BH$19*BH57)+(BI$19*BI57)+(BJ$19*BJ57)+(BK$19*BK57)+(BL$19*BL57)+(BM$19*BM57)+(BN$19*BN57)+(BO$19*BO57)+(BP$19*BP57)+(BQ$19*BQ57)+(BR$19*BR57)+(BS$19*BS57)+(BT$19*BT57)+(BU$19*BU57)+(BV$19*BV57)+(BW$19*BW57)+(BX$19*BX57)+(BY$19*BY57)+(BZ$19*BZ57)+(CA$19*CA57)+(CB$19*CB57)+(CC$19*CC57)+(CD$19*CD57)+(CE$19*CE57)+(CF$19*CF57))</f>
        <v/>
      </c>
      <c r="CI57" s="65"/>
      <c r="CJ57" s="65"/>
      <c r="CK57" s="65"/>
      <c r="CL57" s="65"/>
      <c r="CM57" s="65"/>
      <c r="CN57" s="149"/>
      <c r="CO57" s="149"/>
      <c r="CP57" s="149"/>
      <c r="CQ57" s="149"/>
      <c r="CR57" s="149"/>
      <c r="CS57" s="149"/>
      <c r="CT57" s="149"/>
      <c r="CU57" s="149"/>
      <c r="CV57" s="149"/>
      <c r="CW57" s="149"/>
      <c r="CX57" s="149"/>
      <c r="CY57" s="149"/>
      <c r="CZ57" s="149"/>
      <c r="DA57" s="149"/>
      <c r="DB57" s="149"/>
      <c r="DC57" s="149"/>
      <c r="DD57" s="149"/>
      <c r="DE57" s="149"/>
      <c r="DF57" s="149"/>
      <c r="DG57" s="149"/>
      <c r="DH57" s="222"/>
      <c r="DI57" s="150" t="str">
        <f>IF(OR('Set UP'!$C43=0,'Set UP'!$D43=0,'Set UP'!$E43=0),"",(CI$19*CI57)+(CJ$19*CJ57)+(CK$19*CK57)+(CL$19*CL57)+(CM$19*CM57)+(CN$19*CN57)+(CO$19*CO57)+(CP$19*CP57)+(CQ$19*CQ57)+(CR$19*CR57)+(CS$19*CS57)+(CT$19*CT57)+(CU$19*CU57)+(CV$19*CV57)+(CW$19*CW57)+(CX$19*CX57)+(CY$19*CY57)+(CZ$19*CZ57)+(DA$19*DA57)+(DB$19*DB57)+(DC$19*DC57)+(DD$19*DD57)+(DE$19*DE57)+(DF$19*DF57)+(DG$19*DG57))</f>
        <v/>
      </c>
      <c r="DJ57" s="65"/>
      <c r="DK57" s="65"/>
      <c r="DL57" s="65"/>
      <c r="DM57" s="149"/>
      <c r="DN57" s="149"/>
      <c r="DO57" s="149"/>
      <c r="DP57" s="149"/>
      <c r="DQ57" s="149"/>
      <c r="DR57" s="149"/>
      <c r="DS57" s="149"/>
      <c r="DT57" s="149"/>
      <c r="DU57" s="149"/>
      <c r="DV57" s="149"/>
      <c r="DW57" s="149"/>
      <c r="DX57" s="149"/>
      <c r="DY57" s="149"/>
      <c r="DZ57" s="149"/>
      <c r="EA57" s="149"/>
      <c r="EB57" s="149"/>
      <c r="EC57" s="149"/>
      <c r="ED57" s="149"/>
      <c r="EE57" s="149"/>
      <c r="EF57" s="149"/>
      <c r="EG57" s="149"/>
      <c r="EH57" s="149"/>
      <c r="EI57" s="222"/>
      <c r="EJ57" s="150" t="str">
        <f>IF(OR('Set UP'!$C43=0,'Set UP'!$D43=0,'Set UP'!$E43=0),"",(DJ$19*DJ57)+(DK$19*DK57)+(DL$19*DL57)+(DM$19*DM57)+(DN$19*DN57)+(DO$19*DO57)+(DP$19*DP57)+(DQ$19*DQ57)+(DR$19*DR57)+(DS$19*DS57)+(DT$19*DT57)+(DU$19*DU57)+(DV$19*DV57)+(DW$19*DW57)+(DX$19*DX57)+(DY$19*DY57)+(DZ$19*DZ57)+(EA$19*EA57)+(EB$19*EB57)+(EC$19*EC57)+(ED$19*ED57)+(EE$19*EE57)+(EF$19*EF57)+(EG$19*EG57)+(EH$19*EH57))</f>
        <v/>
      </c>
      <c r="EK57" s="65"/>
      <c r="EL57" s="65"/>
      <c r="EM57" s="65"/>
      <c r="EN57" s="65"/>
      <c r="EO57" s="149"/>
      <c r="EP57" s="149"/>
      <c r="EQ57" s="149"/>
      <c r="ER57" s="149"/>
      <c r="ES57" s="149"/>
      <c r="ET57" s="149"/>
      <c r="EU57" s="149"/>
      <c r="EV57" s="149"/>
      <c r="EW57" s="149"/>
      <c r="EX57" s="149"/>
      <c r="EY57" s="149"/>
      <c r="EZ57" s="149"/>
      <c r="FA57" s="149"/>
      <c r="FB57" s="149"/>
      <c r="FC57" s="149"/>
      <c r="FD57" s="149"/>
      <c r="FE57" s="149"/>
      <c r="FF57" s="149"/>
      <c r="FG57" s="149"/>
      <c r="FH57" s="149"/>
      <c r="FI57" s="149"/>
      <c r="FJ57" s="222"/>
      <c r="FK57" s="150" t="str">
        <f>IF(OR('Set UP'!$C43=0,'Set UP'!$D43=0,'Set UP'!$E43=0),"",(EK$19*EK57)+(EL$19*EL57)+(EM$19*EM57)+(EN$19*EN57)+(EO$19*EO57)+(EP$19*EP57)+(EQ$19*EQ57)+(ER$19*ER57)+(ES$19*ES57)+(ET$19*ET57)+(EU$19*EU57)+(EV$19*EV57)+(EW$19*EW57)+(EX$19*EX57)+(EY$19*EY57)+(EZ$19*EZ57)+(FA$19*FA57)+(FB$19*FB57)+(FC$19*FC57)+(FD$19*FD57)+(FE$19*FE57)+(FF$19*FF57)+(FG$19*FG57)+(FH$19*FH57)+(FI$19*FI57))</f>
        <v/>
      </c>
      <c r="FL57" s="65"/>
      <c r="FM57" s="65"/>
      <c r="FN57" s="65"/>
      <c r="FO57" s="65"/>
      <c r="FP57" s="149"/>
      <c r="FQ57" s="149"/>
      <c r="FR57" s="149"/>
      <c r="FS57" s="149"/>
      <c r="FT57" s="149"/>
      <c r="FU57" s="149"/>
      <c r="FV57" s="149"/>
      <c r="FW57" s="149"/>
      <c r="FX57" s="149"/>
      <c r="FY57" s="149"/>
      <c r="FZ57" s="149"/>
      <c r="GA57" s="149"/>
      <c r="GB57" s="149"/>
      <c r="GC57" s="149"/>
      <c r="GD57" s="149"/>
      <c r="GE57" s="149"/>
      <c r="GF57" s="149"/>
      <c r="GG57" s="149"/>
      <c r="GH57" s="149"/>
      <c r="GI57" s="149"/>
      <c r="GJ57" s="149"/>
      <c r="GK57" s="222"/>
      <c r="GL57" s="150" t="str">
        <f>IF(OR('Set UP'!$C43=0,'Set UP'!$D43=0,'Set UP'!$E43=0),"",(FL$19*FL57)+(FM$19*FM57)+(FN$19*FN57)+(FO$19*FO57)+(FP$19*FP57)+(FQ$19*FQ57)+(FR$19*FR57)+(FS$19*FS57)+(FT$19*FT57)+(FU$19*FU57)+(FV$19*FV57)+(FW$19*FW57)+(FX$19*FX57)+(FY$19*FY57)+(FZ$19*FZ57)+(GA$19*GA57)+(GB$19*GB57)+(GC$19*GC57)+(GD$19*GD57)+(GE$19*GE57)+(GF$19*GF57)+(GG$19*GG57)+(GH$19*GH57)+(GI$19*GI57)+(GJ$19*GJ57))</f>
        <v/>
      </c>
      <c r="GM57" s="65"/>
      <c r="GN57" s="65"/>
      <c r="GO57" s="65"/>
      <c r="GP57" s="65"/>
      <c r="GQ57" s="149"/>
      <c r="GR57" s="149"/>
      <c r="GS57" s="149"/>
      <c r="GT57" s="149"/>
      <c r="GU57" s="149"/>
      <c r="GV57" s="149"/>
      <c r="GW57" s="149"/>
      <c r="GX57" s="149"/>
      <c r="GY57" s="149"/>
      <c r="GZ57" s="149"/>
      <c r="HA57" s="149"/>
      <c r="HB57" s="149"/>
      <c r="HC57" s="149"/>
      <c r="HD57" s="149"/>
      <c r="HE57" s="149"/>
      <c r="HF57" s="149"/>
      <c r="HG57" s="149"/>
      <c r="HH57" s="149"/>
      <c r="HI57" s="149"/>
      <c r="HJ57" s="149"/>
      <c r="HK57" s="149"/>
      <c r="HL57" s="222"/>
      <c r="HM57" s="150" t="str">
        <f>IF(OR('Set UP'!$C43=0,'Set UP'!$D43=0,'Set UP'!$E43=0),"",(GM$19*GM57)+(GN$19*GN57)+(GO$19*GO57)+(GP$19*GP57)+(GQ$19*GQ57)+(GR$19*GR57)+(GS$19*GS57)+(GT$19*GT57)+(GU$19*GU57)+(GV$19*GV57)+(GW$19*GW57)+(GX$19*GX57)+(GY$19*GY57)+(GZ$19*GZ57)+(HA$19*HA57)+(HB$19*HB57)+(HC$19*HC57)+(HD$19*HD57)+(HE$19*HE57)+(HF$19*HF57)+(HG$19*HG57)+(HH$19*HH57)+(HI$19*HI57)+(HJ$19*HJ57)+(HK$19*HK57))</f>
        <v/>
      </c>
      <c r="HN57" s="65"/>
      <c r="HO57" s="65"/>
      <c r="HP57" s="65"/>
      <c r="HQ57" s="65"/>
      <c r="HR57" s="149"/>
      <c r="HS57" s="149"/>
      <c r="HT57" s="149"/>
      <c r="HU57" s="149"/>
      <c r="HV57" s="149"/>
      <c r="HW57" s="149"/>
      <c r="HX57" s="149"/>
      <c r="HY57" s="149"/>
      <c r="HZ57" s="149"/>
      <c r="IA57" s="149"/>
      <c r="IB57" s="149"/>
      <c r="IC57" s="149"/>
      <c r="ID57" s="149"/>
      <c r="IE57" s="149"/>
      <c r="IF57" s="149"/>
      <c r="IG57" s="149"/>
      <c r="IH57" s="149"/>
      <c r="II57" s="149"/>
      <c r="IJ57" s="149"/>
      <c r="IK57" s="149"/>
      <c r="IL57" s="149"/>
      <c r="IM57" s="222"/>
      <c r="IN57" s="150" t="str">
        <f>IF(OR('Set UP'!$C43=0,'Set UP'!$D43=0,'Set UP'!$E43=0),"",(HN$19*HN57)+(HO$19*HO57)+(HP$19*HP57)+(HQ$19*HQ57)+(HR$19*HR57)+(HS$19*HS57)+(HT$19*HT57)+(HU$19*HU57)+(HV$19*HV57)+(HW$19*HW57)+(HX$19*HX57)+(HY$19*HY57)+(HZ$19*HZ57)+(IA$19*IA57)+(IB$19*IB57)+(IC$19*IC57)+(ID$19*ID57)+(IE$19*IE57)+(IF$19*IF57)+(IG$19*IG57)+(IH$19*IH57)+(II$19*II57)+(IJ$19*IJ57)+(IK$19*IK57)+(IL$19*IL57))</f>
        <v/>
      </c>
      <c r="IO57" s="65"/>
      <c r="IP57" s="65"/>
      <c r="IQ57" s="65"/>
      <c r="IR57" s="65"/>
      <c r="IS57" s="149"/>
      <c r="IT57" s="149"/>
      <c r="IU57" s="149"/>
      <c r="IV57" s="149"/>
      <c r="IW57" s="149"/>
      <c r="IX57" s="149"/>
      <c r="IY57" s="149"/>
      <c r="IZ57" s="149"/>
      <c r="JA57" s="149"/>
      <c r="JB57" s="149"/>
      <c r="JC57" s="149"/>
      <c r="JD57" s="149"/>
      <c r="JE57" s="149"/>
      <c r="JF57" s="149"/>
      <c r="JG57" s="149"/>
      <c r="JH57" s="149"/>
      <c r="JI57" s="149"/>
      <c r="JJ57" s="149"/>
      <c r="JK57" s="149"/>
      <c r="JL57" s="149"/>
      <c r="JM57" s="149"/>
      <c r="JN57" s="222"/>
      <c r="JO57" s="150" t="str">
        <f>IF(OR('Set UP'!$C43=0,'Set UP'!$D43=0,'Set UP'!$E43=0),"",(IO$19*IO57)+(IP$19*IP57)+(IQ$19*IQ57)+(IR$19*IR57)+(IS$19*IS57)+(IT$19*IT57)+(IU$19*IU57)+(IV$19*IV57)+(IW$19*IW57)+(IX$19*IX57)+(IY$19*IY57)+(IZ$19*IZ57)+(JA$19*JA57)+(JB$19*JB57)+(JC$19*JC57)+(JD$19*JD57)+(JE$19*JE57)+(JF$19*JF57)+(JG$19*JG57)+(JH$19*JH57)+(JI$19*JI57)+(JJ$19*JJ57)+(JK$19*JK57)+(JL$19*JL57)+(JM$19*JM57))</f>
        <v/>
      </c>
      <c r="JP57" s="151" t="str">
        <f>IF(OR('Set UP'!$C43=0,'Set UP'!$D43=0,'Set UP'!$E43=0),"",(AF57+BG57+CH57+DI57+EJ57+FK57+GL57+HM57+IN57+JO57))</f>
        <v/>
      </c>
      <c r="JQ57" s="152" t="str">
        <f>IF(OR('Set UP'!$C43=0,'Set UP'!$D43=0,'Set UP'!$E43=0),"",RANK(JP57,$JP$21:$JP$68,0))</f>
        <v/>
      </c>
      <c r="JR57" s="151" t="str">
        <f>IF(OR('Set UP'!K43&lt;&gt;1,'Set UP'!C43=0,'Set UP'!D43=0,'Set UP'!E43=0,'Set UP'!F43=0),"",$JP57)</f>
        <v/>
      </c>
      <c r="JS57" s="151" t="str">
        <f>IF(OR('Set UP'!K43&lt;&gt;1,'Set UP'!C43=0,'Set UP'!D43=0,'Set UP'!E43=0,'Set UP'!F43=0),"",RANK(JR57,$JR$21:$JR$68,0))</f>
        <v/>
      </c>
      <c r="JT57" s="153" t="str">
        <f>IF(OR('Set UP'!K43&lt;&gt;2,'Set UP'!C43=0,'Set UP'!D43=0,'Set UP'!E43=0,'Set UP'!F43=0),"",$JP57)</f>
        <v/>
      </c>
      <c r="JU57" s="151" t="str">
        <f>IF(OR('Set UP'!K43&lt;&gt;2,'Set UP'!C43=0,'Set UP'!D43=0,'Set UP'!E43=0,'Set UP'!F43=0),"",RANK(JT57,$JT$21:$JT$68,0))</f>
        <v/>
      </c>
      <c r="JV57" s="151" t="str">
        <f>IF(OR(LEFT('Set UP'!F43,1)&lt;&gt;"F",'Set UP'!C43=0,'Set UP'!D43=0,'Set UP'!E43=0),"",$JP57)</f>
        <v/>
      </c>
      <c r="JW57" s="151" t="str">
        <f>IF(OR(LEFT('Set UP'!F43,1)&lt;&gt;"F",'Set UP'!C43=0,'Set UP'!D43=0,'Set UP'!E43=0),"",RANK(JV57,$JV$21:$JV$68,0))</f>
        <v/>
      </c>
      <c r="JX57" s="151" t="str">
        <f>IF(OR('Set UP'!F43&lt;&gt;"NS",'Set UP'!C43=0,'Set UP'!D43=0,'Set UP'!E43=0),"",$JP57)</f>
        <v/>
      </c>
      <c r="JY57" s="154" t="str">
        <f>IF(OR('Set UP'!F43&lt;&gt;"NS",'Set UP'!C43=0,'Set UP'!D43=0,'Set UP'!E43=0),"",RANK(JX57,$JX$21:$JX$68,0))</f>
        <v/>
      </c>
      <c r="JZ57" s="154" t="str">
        <f>IF(OR('Set UP'!$C43=0,'Set UP'!$D43=0,'Set UP'!$E43=0,JP57=0),"",JP57/MAX(JP$21:JP$68)*1000)</f>
        <v/>
      </c>
      <c r="KC57" s="316">
        <f t="array" ref="KC57">MAX(IF(Clubs='Set UP'!D43,'Wet Incident'!JU$21:JU$68))</f>
        <v>0</v>
      </c>
      <c r="KD57" s="316" t="str">
        <f t="shared" si="5"/>
        <v/>
      </c>
    </row>
    <row r="58" spans="2:290" x14ac:dyDescent="0.2">
      <c r="B58" s="139">
        <v>38</v>
      </c>
      <c r="C58" s="148" t="str">
        <f>IF(OR('Set UP'!$C44=0,'Set UP'!$D44=0,'Set UP'!$E44=0,'Set UP'!F44=0),"  --",'Set UP'!C44)</f>
        <v xml:space="preserve">  --</v>
      </c>
      <c r="D58" s="148" t="str">
        <f>IF(OR('Set UP'!$C44=0,'Set UP'!$D44=0,'Set UP'!$E44=0,'Set UP'!F44=0),"  --",'Set UP'!D44&amp;" "&amp;'Set UP'!E44)</f>
        <v xml:space="preserve">  --</v>
      </c>
      <c r="E58" s="148" t="str">
        <f>IF(OR('Set UP'!$C44=0,'Set UP'!$D44=0,'Set UP'!$E44=0,'Set UP'!F44=0),"  --",'Set UP'!F44)</f>
        <v xml:space="preserve">  --</v>
      </c>
      <c r="F58" s="65"/>
      <c r="G58" s="65"/>
      <c r="H58" s="65"/>
      <c r="I58" s="65"/>
      <c r="J58" s="149"/>
      <c r="K58" s="149"/>
      <c r="L58" s="149"/>
      <c r="M58" s="149"/>
      <c r="N58" s="149"/>
      <c r="O58" s="149"/>
      <c r="P58" s="149"/>
      <c r="Q58" s="149"/>
      <c r="R58" s="149"/>
      <c r="S58" s="149"/>
      <c r="T58" s="149"/>
      <c r="U58" s="149"/>
      <c r="V58" s="149"/>
      <c r="W58" s="149"/>
      <c r="X58" s="149"/>
      <c r="Y58" s="149"/>
      <c r="Z58" s="149"/>
      <c r="AA58" s="149"/>
      <c r="AB58" s="149"/>
      <c r="AC58" s="149"/>
      <c r="AD58" s="149"/>
      <c r="AE58" s="222"/>
      <c r="AF58" s="150" t="str">
        <f>IF(OR('Set UP'!$C44=0,'Set UP'!$D44=0,'Set UP'!$E44=0),"",(F$19*F58)+(G$19*G58)+(H$19*H58)+(I$19*I58)+(J$19*J58)+(K$19*K58)+(L$19*L58)+(M$19*M58)+(N$19*N58)+(O$19*O58)+(P$19*P58)+(Q$19*Q58)+(R$19*R58)+(S$19*S58)+(T$19*T58)+(U$19*U58)+(V$19*V58)+(W$19*W58)+(X$19*X58)+(Y$19*Y58)+(Z$19*Z58)+(AA$19*AA58)+(AB$19*AB58)+(AC$19*AC58)+(AD$19*AD58))</f>
        <v/>
      </c>
      <c r="AG58" s="65"/>
      <c r="AH58" s="65"/>
      <c r="AI58" s="65"/>
      <c r="AJ58" s="65"/>
      <c r="AK58" s="65"/>
      <c r="AL58" s="65"/>
      <c r="AM58" s="149"/>
      <c r="AN58" s="149"/>
      <c r="AO58" s="149"/>
      <c r="AP58" s="149"/>
      <c r="AQ58" s="149"/>
      <c r="AR58" s="149"/>
      <c r="AS58" s="149"/>
      <c r="AT58" s="149"/>
      <c r="AU58" s="149"/>
      <c r="AV58" s="149"/>
      <c r="AW58" s="149"/>
      <c r="AX58" s="149"/>
      <c r="AY58" s="149"/>
      <c r="AZ58" s="149"/>
      <c r="BA58" s="149"/>
      <c r="BB58" s="149"/>
      <c r="BC58" s="149"/>
      <c r="BD58" s="149"/>
      <c r="BE58" s="149"/>
      <c r="BF58" s="222"/>
      <c r="BG58" s="150" t="str">
        <f>IF(OR('Set UP'!$C44=0,'Set UP'!$D44=0,'Set UP'!$E44=0),"",(AG$19*AG58)+(AH$19*AH58)+(AI$19*AI58)+(AJ$19*AJ58)+(AK$19*AK58)+(AL$19*AL58)+(AM$19*AM58)+(AN$19*AN58)+(AO$19*AO58)+(AP$19*AP58)+(AQ$19*AQ58)+(AR$19*AR58)+(AS$19*AS58)+(AT$19*AT58)+(AU$19*AU58)+(AV$19*AV58)+(AW$19*AW58)+(AX$19*AX58)+(AY$19*AY58)+(AZ$19*AZ58)+(BA$19*BA58)+(BB$19*BB58)+(BC$19*BC58)+(BD$19*BD58)+(BE$19*BE58))</f>
        <v/>
      </c>
      <c r="BH58" s="65"/>
      <c r="BI58" s="65"/>
      <c r="BJ58" s="65"/>
      <c r="BK58" s="65"/>
      <c r="BL58" s="65"/>
      <c r="BM58" s="65"/>
      <c r="BN58" s="149"/>
      <c r="BO58" s="149"/>
      <c r="BP58" s="149"/>
      <c r="BQ58" s="149"/>
      <c r="BR58" s="149"/>
      <c r="BS58" s="149"/>
      <c r="BT58" s="149"/>
      <c r="BU58" s="149"/>
      <c r="BV58" s="149"/>
      <c r="BW58" s="149"/>
      <c r="BX58" s="149"/>
      <c r="BY58" s="149"/>
      <c r="BZ58" s="149"/>
      <c r="CA58" s="149"/>
      <c r="CB58" s="149"/>
      <c r="CC58" s="149"/>
      <c r="CD58" s="149"/>
      <c r="CE58" s="149"/>
      <c r="CF58" s="149"/>
      <c r="CG58" s="222"/>
      <c r="CH58" s="150" t="str">
        <f>IF(OR('Set UP'!$C44=0,'Set UP'!$D44=0,'Set UP'!$E44=0),"",(BH$19*BH58)+(BI$19*BI58)+(BJ$19*BJ58)+(BK$19*BK58)+(BL$19*BL58)+(BM$19*BM58)+(BN$19*BN58)+(BO$19*BO58)+(BP$19*BP58)+(BQ$19*BQ58)+(BR$19*BR58)+(BS$19*BS58)+(BT$19*BT58)+(BU$19*BU58)+(BV$19*BV58)+(BW$19*BW58)+(BX$19*BX58)+(BY$19*BY58)+(BZ$19*BZ58)+(CA$19*CA58)+(CB$19*CB58)+(CC$19*CC58)+(CD$19*CD58)+(CE$19*CE58)+(CF$19*CF58))</f>
        <v/>
      </c>
      <c r="CI58" s="65"/>
      <c r="CJ58" s="65"/>
      <c r="CK58" s="65"/>
      <c r="CL58" s="65"/>
      <c r="CM58" s="65"/>
      <c r="CN58" s="149"/>
      <c r="CO58" s="149"/>
      <c r="CP58" s="149"/>
      <c r="CQ58" s="149"/>
      <c r="CR58" s="149"/>
      <c r="CS58" s="149"/>
      <c r="CT58" s="149"/>
      <c r="CU58" s="149"/>
      <c r="CV58" s="149"/>
      <c r="CW58" s="149"/>
      <c r="CX58" s="149"/>
      <c r="CY58" s="149"/>
      <c r="CZ58" s="149"/>
      <c r="DA58" s="149"/>
      <c r="DB58" s="149"/>
      <c r="DC58" s="149"/>
      <c r="DD58" s="149"/>
      <c r="DE58" s="149"/>
      <c r="DF58" s="149"/>
      <c r="DG58" s="149"/>
      <c r="DH58" s="222"/>
      <c r="DI58" s="150" t="str">
        <f>IF(OR('Set UP'!$C44=0,'Set UP'!$D44=0,'Set UP'!$E44=0),"",(CI$19*CI58)+(CJ$19*CJ58)+(CK$19*CK58)+(CL$19*CL58)+(CM$19*CM58)+(CN$19*CN58)+(CO$19*CO58)+(CP$19*CP58)+(CQ$19*CQ58)+(CR$19*CR58)+(CS$19*CS58)+(CT$19*CT58)+(CU$19*CU58)+(CV$19*CV58)+(CW$19*CW58)+(CX$19*CX58)+(CY$19*CY58)+(CZ$19*CZ58)+(DA$19*DA58)+(DB$19*DB58)+(DC$19*DC58)+(DD$19*DD58)+(DE$19*DE58)+(DF$19*DF58)+(DG$19*DG58))</f>
        <v/>
      </c>
      <c r="DJ58" s="65"/>
      <c r="DK58" s="65"/>
      <c r="DL58" s="65"/>
      <c r="DM58" s="149"/>
      <c r="DN58" s="149"/>
      <c r="DO58" s="149"/>
      <c r="DP58" s="149"/>
      <c r="DQ58" s="149"/>
      <c r="DR58" s="149"/>
      <c r="DS58" s="149"/>
      <c r="DT58" s="149"/>
      <c r="DU58" s="149"/>
      <c r="DV58" s="149"/>
      <c r="DW58" s="149"/>
      <c r="DX58" s="149"/>
      <c r="DY58" s="149"/>
      <c r="DZ58" s="149"/>
      <c r="EA58" s="149"/>
      <c r="EB58" s="149"/>
      <c r="EC58" s="149"/>
      <c r="ED58" s="149"/>
      <c r="EE58" s="149"/>
      <c r="EF58" s="149"/>
      <c r="EG58" s="149"/>
      <c r="EH58" s="149"/>
      <c r="EI58" s="222"/>
      <c r="EJ58" s="150" t="str">
        <f>IF(OR('Set UP'!$C44=0,'Set UP'!$D44=0,'Set UP'!$E44=0),"",(DJ$19*DJ58)+(DK$19*DK58)+(DL$19*DL58)+(DM$19*DM58)+(DN$19*DN58)+(DO$19*DO58)+(DP$19*DP58)+(DQ$19*DQ58)+(DR$19*DR58)+(DS$19*DS58)+(DT$19*DT58)+(DU$19*DU58)+(DV$19*DV58)+(DW$19*DW58)+(DX$19*DX58)+(DY$19*DY58)+(DZ$19*DZ58)+(EA$19*EA58)+(EB$19*EB58)+(EC$19*EC58)+(ED$19*ED58)+(EE$19*EE58)+(EF$19*EF58)+(EG$19*EG58)+(EH$19*EH58))</f>
        <v/>
      </c>
      <c r="EK58" s="65"/>
      <c r="EL58" s="65"/>
      <c r="EM58" s="65"/>
      <c r="EN58" s="65"/>
      <c r="EO58" s="149"/>
      <c r="EP58" s="149"/>
      <c r="EQ58" s="149"/>
      <c r="ER58" s="149"/>
      <c r="ES58" s="149"/>
      <c r="ET58" s="149"/>
      <c r="EU58" s="149"/>
      <c r="EV58" s="149"/>
      <c r="EW58" s="149"/>
      <c r="EX58" s="149"/>
      <c r="EY58" s="149"/>
      <c r="EZ58" s="149"/>
      <c r="FA58" s="149"/>
      <c r="FB58" s="149"/>
      <c r="FC58" s="149"/>
      <c r="FD58" s="149"/>
      <c r="FE58" s="149"/>
      <c r="FF58" s="149"/>
      <c r="FG58" s="149"/>
      <c r="FH58" s="149"/>
      <c r="FI58" s="149"/>
      <c r="FJ58" s="222"/>
      <c r="FK58" s="150" t="str">
        <f>IF(OR('Set UP'!$C44=0,'Set UP'!$D44=0,'Set UP'!$E44=0),"",(EK$19*EK58)+(EL$19*EL58)+(EM$19*EM58)+(EN$19*EN58)+(EO$19*EO58)+(EP$19*EP58)+(EQ$19*EQ58)+(ER$19*ER58)+(ES$19*ES58)+(ET$19*ET58)+(EU$19*EU58)+(EV$19*EV58)+(EW$19*EW58)+(EX$19*EX58)+(EY$19*EY58)+(EZ$19*EZ58)+(FA$19*FA58)+(FB$19*FB58)+(FC$19*FC58)+(FD$19*FD58)+(FE$19*FE58)+(FF$19*FF58)+(FG$19*FG58)+(FH$19*FH58)+(FI$19*FI58))</f>
        <v/>
      </c>
      <c r="FL58" s="65"/>
      <c r="FM58" s="65"/>
      <c r="FN58" s="65"/>
      <c r="FO58" s="65"/>
      <c r="FP58" s="149"/>
      <c r="FQ58" s="149"/>
      <c r="FR58" s="149"/>
      <c r="FS58" s="149"/>
      <c r="FT58" s="149"/>
      <c r="FU58" s="149"/>
      <c r="FV58" s="149"/>
      <c r="FW58" s="149"/>
      <c r="FX58" s="149"/>
      <c r="FY58" s="149"/>
      <c r="FZ58" s="149"/>
      <c r="GA58" s="149"/>
      <c r="GB58" s="149"/>
      <c r="GC58" s="149"/>
      <c r="GD58" s="149"/>
      <c r="GE58" s="149"/>
      <c r="GF58" s="149"/>
      <c r="GG58" s="149"/>
      <c r="GH58" s="149"/>
      <c r="GI58" s="149"/>
      <c r="GJ58" s="149"/>
      <c r="GK58" s="222"/>
      <c r="GL58" s="150" t="str">
        <f>IF(OR('Set UP'!$C44=0,'Set UP'!$D44=0,'Set UP'!$E44=0),"",(FL$19*FL58)+(FM$19*FM58)+(FN$19*FN58)+(FO$19*FO58)+(FP$19*FP58)+(FQ$19*FQ58)+(FR$19*FR58)+(FS$19*FS58)+(FT$19*FT58)+(FU$19*FU58)+(FV$19*FV58)+(FW$19*FW58)+(FX$19*FX58)+(FY$19*FY58)+(FZ$19*FZ58)+(GA$19*GA58)+(GB$19*GB58)+(GC$19*GC58)+(GD$19*GD58)+(GE$19*GE58)+(GF$19*GF58)+(GG$19*GG58)+(GH$19*GH58)+(GI$19*GI58)+(GJ$19*GJ58))</f>
        <v/>
      </c>
      <c r="GM58" s="65"/>
      <c r="GN58" s="65"/>
      <c r="GO58" s="65"/>
      <c r="GP58" s="65"/>
      <c r="GQ58" s="149"/>
      <c r="GR58" s="149"/>
      <c r="GS58" s="149"/>
      <c r="GT58" s="149"/>
      <c r="GU58" s="149"/>
      <c r="GV58" s="149"/>
      <c r="GW58" s="149"/>
      <c r="GX58" s="149"/>
      <c r="GY58" s="149"/>
      <c r="GZ58" s="149"/>
      <c r="HA58" s="149"/>
      <c r="HB58" s="149"/>
      <c r="HC58" s="149"/>
      <c r="HD58" s="149"/>
      <c r="HE58" s="149"/>
      <c r="HF58" s="149"/>
      <c r="HG58" s="149"/>
      <c r="HH58" s="149"/>
      <c r="HI58" s="149"/>
      <c r="HJ58" s="149"/>
      <c r="HK58" s="149"/>
      <c r="HL58" s="222"/>
      <c r="HM58" s="150" t="str">
        <f>IF(OR('Set UP'!$C44=0,'Set UP'!$D44=0,'Set UP'!$E44=0),"",(GM$19*GM58)+(GN$19*GN58)+(GO$19*GO58)+(GP$19*GP58)+(GQ$19*GQ58)+(GR$19*GR58)+(GS$19*GS58)+(GT$19*GT58)+(GU$19*GU58)+(GV$19*GV58)+(GW$19*GW58)+(GX$19*GX58)+(GY$19*GY58)+(GZ$19*GZ58)+(HA$19*HA58)+(HB$19*HB58)+(HC$19*HC58)+(HD$19*HD58)+(HE$19*HE58)+(HF$19*HF58)+(HG$19*HG58)+(HH$19*HH58)+(HI$19*HI58)+(HJ$19*HJ58)+(HK$19*HK58))</f>
        <v/>
      </c>
      <c r="HN58" s="65"/>
      <c r="HO58" s="65"/>
      <c r="HP58" s="65"/>
      <c r="HQ58" s="65"/>
      <c r="HR58" s="149"/>
      <c r="HS58" s="149"/>
      <c r="HT58" s="149"/>
      <c r="HU58" s="149"/>
      <c r="HV58" s="149"/>
      <c r="HW58" s="149"/>
      <c r="HX58" s="149"/>
      <c r="HY58" s="149"/>
      <c r="HZ58" s="149"/>
      <c r="IA58" s="149"/>
      <c r="IB58" s="149"/>
      <c r="IC58" s="149"/>
      <c r="ID58" s="149"/>
      <c r="IE58" s="149"/>
      <c r="IF58" s="149"/>
      <c r="IG58" s="149"/>
      <c r="IH58" s="149"/>
      <c r="II58" s="149"/>
      <c r="IJ58" s="149"/>
      <c r="IK58" s="149"/>
      <c r="IL58" s="149"/>
      <c r="IM58" s="222"/>
      <c r="IN58" s="150" t="str">
        <f>IF(OR('Set UP'!$C44=0,'Set UP'!$D44=0,'Set UP'!$E44=0),"",(HN$19*HN58)+(HO$19*HO58)+(HP$19*HP58)+(HQ$19*HQ58)+(HR$19*HR58)+(HS$19*HS58)+(HT$19*HT58)+(HU$19*HU58)+(HV$19*HV58)+(HW$19*HW58)+(HX$19*HX58)+(HY$19*HY58)+(HZ$19*HZ58)+(IA$19*IA58)+(IB$19*IB58)+(IC$19*IC58)+(ID$19*ID58)+(IE$19*IE58)+(IF$19*IF58)+(IG$19*IG58)+(IH$19*IH58)+(II$19*II58)+(IJ$19*IJ58)+(IK$19*IK58)+(IL$19*IL58))</f>
        <v/>
      </c>
      <c r="IO58" s="65"/>
      <c r="IP58" s="65"/>
      <c r="IQ58" s="65"/>
      <c r="IR58" s="65"/>
      <c r="IS58" s="149"/>
      <c r="IT58" s="149"/>
      <c r="IU58" s="149"/>
      <c r="IV58" s="149"/>
      <c r="IW58" s="149"/>
      <c r="IX58" s="149"/>
      <c r="IY58" s="149"/>
      <c r="IZ58" s="149"/>
      <c r="JA58" s="149"/>
      <c r="JB58" s="149"/>
      <c r="JC58" s="149"/>
      <c r="JD58" s="149"/>
      <c r="JE58" s="149"/>
      <c r="JF58" s="149"/>
      <c r="JG58" s="149"/>
      <c r="JH58" s="149"/>
      <c r="JI58" s="149"/>
      <c r="JJ58" s="149"/>
      <c r="JK58" s="149"/>
      <c r="JL58" s="149"/>
      <c r="JM58" s="149"/>
      <c r="JN58" s="222"/>
      <c r="JO58" s="150" t="str">
        <f>IF(OR('Set UP'!$C44=0,'Set UP'!$D44=0,'Set UP'!$E44=0),"",(IO$19*IO58)+(IP$19*IP58)+(IQ$19*IQ58)+(IR$19*IR58)+(IS$19*IS58)+(IT$19*IT58)+(IU$19*IU58)+(IV$19*IV58)+(IW$19*IW58)+(IX$19*IX58)+(IY$19*IY58)+(IZ$19*IZ58)+(JA$19*JA58)+(JB$19*JB58)+(JC$19*JC58)+(JD$19*JD58)+(JE$19*JE58)+(JF$19*JF58)+(JG$19*JG58)+(JH$19*JH58)+(JI$19*JI58)+(JJ$19*JJ58)+(JK$19*JK58)+(JL$19*JL58)+(JM$19*JM58))</f>
        <v/>
      </c>
      <c r="JP58" s="151" t="str">
        <f>IF(OR('Set UP'!$C44=0,'Set UP'!$D44=0,'Set UP'!$E44=0),"",(AF58+BG58+CH58+DI58+EJ58+FK58+GL58+HM58+IN58+JO58))</f>
        <v/>
      </c>
      <c r="JQ58" s="152" t="str">
        <f>IF(OR('Set UP'!$C44=0,'Set UP'!$D44=0,'Set UP'!$E44=0),"",RANK(JP58,$JP$21:$JP$68,0))</f>
        <v/>
      </c>
      <c r="JR58" s="151" t="str">
        <f>IF(OR('Set UP'!K44&lt;&gt;1,'Set UP'!C44=0,'Set UP'!D44=0,'Set UP'!E44=0,'Set UP'!F44=0),"",$JP58)</f>
        <v/>
      </c>
      <c r="JS58" s="151" t="str">
        <f>IF(OR('Set UP'!K44&lt;&gt;1,'Set UP'!C44=0,'Set UP'!D44=0,'Set UP'!E44=0,'Set UP'!F44=0),"",RANK(JR58,$JR$21:$JR$68,0))</f>
        <v/>
      </c>
      <c r="JT58" s="153" t="str">
        <f>IF(OR('Set UP'!K44&lt;&gt;2,'Set UP'!C44=0,'Set UP'!D44=0,'Set UP'!E44=0,'Set UP'!F44=0),"",$JP58)</f>
        <v/>
      </c>
      <c r="JU58" s="151" t="str">
        <f>IF(OR('Set UP'!K44&lt;&gt;2,'Set UP'!C44=0,'Set UP'!D44=0,'Set UP'!E44=0,'Set UP'!F44=0),"",RANK(JT58,$JT$21:$JT$68,0))</f>
        <v/>
      </c>
      <c r="JV58" s="151" t="str">
        <f>IF(OR(LEFT('Set UP'!F44,1)&lt;&gt;"F",'Set UP'!C44=0,'Set UP'!D44=0,'Set UP'!E44=0),"",$JP58)</f>
        <v/>
      </c>
      <c r="JW58" s="151" t="str">
        <f>IF(OR(LEFT('Set UP'!F44,1)&lt;&gt;"F",'Set UP'!C44=0,'Set UP'!D44=0,'Set UP'!E44=0),"",RANK(JV58,$JV$21:$JV$68,0))</f>
        <v/>
      </c>
      <c r="JX58" s="151" t="str">
        <f>IF(OR('Set UP'!F44&lt;&gt;"NS",'Set UP'!C44=0,'Set UP'!D44=0,'Set UP'!E44=0),"",$JP58)</f>
        <v/>
      </c>
      <c r="JY58" s="154" t="str">
        <f>IF(OR('Set UP'!F44&lt;&gt;"NS",'Set UP'!C44=0,'Set UP'!D44=0,'Set UP'!E44=0),"",RANK(JX58,$JX$21:$JX$68,0))</f>
        <v/>
      </c>
      <c r="JZ58" s="154" t="str">
        <f>IF(OR('Set UP'!$C44=0,'Set UP'!$D44=0,'Set UP'!$E44=0,JP58=0),"",JP58/MAX(JP$21:JP$68)*1000)</f>
        <v/>
      </c>
      <c r="KC58" s="316">
        <f t="array" ref="KC58">MAX(IF(Clubs='Set UP'!D44,'Wet Incident'!JU$21:JU$68))</f>
        <v>0</v>
      </c>
      <c r="KD58" s="316" t="str">
        <f t="shared" si="5"/>
        <v/>
      </c>
    </row>
    <row r="59" spans="2:290" x14ac:dyDescent="0.2">
      <c r="B59" s="139">
        <v>39</v>
      </c>
      <c r="C59" s="148" t="str">
        <f>IF(OR('Set UP'!$C45=0,'Set UP'!$D45=0,'Set UP'!$E45=0,'Set UP'!F45=0),"  --",'Set UP'!C45)</f>
        <v xml:space="preserve">  --</v>
      </c>
      <c r="D59" s="148" t="str">
        <f>IF(OR('Set UP'!$C45=0,'Set UP'!$D45=0,'Set UP'!$E45=0,'Set UP'!F45=0),"  --",'Set UP'!D45&amp;" "&amp;'Set UP'!E45)</f>
        <v xml:space="preserve">  --</v>
      </c>
      <c r="E59" s="148" t="str">
        <f>IF(OR('Set UP'!$C45=0,'Set UP'!$D45=0,'Set UP'!$E45=0,'Set UP'!F45=0),"  --",'Set UP'!F45)</f>
        <v xml:space="preserve">  --</v>
      </c>
      <c r="F59" s="65"/>
      <c r="G59" s="65"/>
      <c r="H59" s="65"/>
      <c r="I59" s="65"/>
      <c r="J59" s="149"/>
      <c r="K59" s="149"/>
      <c r="L59" s="149"/>
      <c r="M59" s="149"/>
      <c r="N59" s="149"/>
      <c r="O59" s="149"/>
      <c r="P59" s="149"/>
      <c r="Q59" s="149"/>
      <c r="R59" s="149"/>
      <c r="S59" s="149"/>
      <c r="T59" s="149"/>
      <c r="U59" s="149"/>
      <c r="V59" s="149"/>
      <c r="W59" s="149"/>
      <c r="X59" s="149"/>
      <c r="Y59" s="149"/>
      <c r="Z59" s="149"/>
      <c r="AA59" s="149"/>
      <c r="AB59" s="149"/>
      <c r="AC59" s="149"/>
      <c r="AD59" s="149"/>
      <c r="AE59" s="222"/>
      <c r="AF59" s="150" t="str">
        <f>IF(OR('Set UP'!$C45=0,'Set UP'!$D45=0,'Set UP'!$E45=0),"",(F$19*F59)+(G$19*G59)+(H$19*H59)+(I$19*I59)+(J$19*J59)+(K$19*K59)+(L$19*L59)+(M$19*M59)+(N$19*N59)+(O$19*O59)+(P$19*P59)+(Q$19*Q59)+(R$19*R59)+(S$19*S59)+(T$19*T59)+(U$19*U59)+(V$19*V59)+(W$19*W59)+(X$19*X59)+(Y$19*Y59)+(Z$19*Z59)+(AA$19*AA59)+(AB$19*AB59)+(AC$19*AC59)+(AD$19*AD59))</f>
        <v/>
      </c>
      <c r="AG59" s="65"/>
      <c r="AH59" s="65"/>
      <c r="AI59" s="65"/>
      <c r="AJ59" s="65"/>
      <c r="AK59" s="65"/>
      <c r="AL59" s="65"/>
      <c r="AM59" s="149"/>
      <c r="AN59" s="149"/>
      <c r="AO59" s="149"/>
      <c r="AP59" s="149"/>
      <c r="AQ59" s="149"/>
      <c r="AR59" s="149"/>
      <c r="AS59" s="149"/>
      <c r="AT59" s="149"/>
      <c r="AU59" s="149"/>
      <c r="AV59" s="149"/>
      <c r="AW59" s="149"/>
      <c r="AX59" s="149"/>
      <c r="AY59" s="149"/>
      <c r="AZ59" s="149"/>
      <c r="BA59" s="149"/>
      <c r="BB59" s="149"/>
      <c r="BC59" s="149"/>
      <c r="BD59" s="149"/>
      <c r="BE59" s="149"/>
      <c r="BF59" s="222"/>
      <c r="BG59" s="150" t="str">
        <f>IF(OR('Set UP'!$C45=0,'Set UP'!$D45=0,'Set UP'!$E45=0),"",(AG$19*AG59)+(AH$19*AH59)+(AI$19*AI59)+(AJ$19*AJ59)+(AK$19*AK59)+(AL$19*AL59)+(AM$19*AM59)+(AN$19*AN59)+(AO$19*AO59)+(AP$19*AP59)+(AQ$19*AQ59)+(AR$19*AR59)+(AS$19*AS59)+(AT$19*AT59)+(AU$19*AU59)+(AV$19*AV59)+(AW$19*AW59)+(AX$19*AX59)+(AY$19*AY59)+(AZ$19*AZ59)+(BA$19*BA59)+(BB$19*BB59)+(BC$19*BC59)+(BD$19*BD59)+(BE$19*BE59))</f>
        <v/>
      </c>
      <c r="BH59" s="65"/>
      <c r="BI59" s="65"/>
      <c r="BJ59" s="65"/>
      <c r="BK59" s="65"/>
      <c r="BL59" s="65"/>
      <c r="BM59" s="65"/>
      <c r="BN59" s="149"/>
      <c r="BO59" s="149"/>
      <c r="BP59" s="149"/>
      <c r="BQ59" s="149"/>
      <c r="BR59" s="149"/>
      <c r="BS59" s="149"/>
      <c r="BT59" s="149"/>
      <c r="BU59" s="149"/>
      <c r="BV59" s="149"/>
      <c r="BW59" s="149"/>
      <c r="BX59" s="149"/>
      <c r="BY59" s="149"/>
      <c r="BZ59" s="149"/>
      <c r="CA59" s="149"/>
      <c r="CB59" s="149"/>
      <c r="CC59" s="149"/>
      <c r="CD59" s="149"/>
      <c r="CE59" s="149"/>
      <c r="CF59" s="149"/>
      <c r="CG59" s="222"/>
      <c r="CH59" s="150" t="str">
        <f>IF(OR('Set UP'!$C45=0,'Set UP'!$D45=0,'Set UP'!$E45=0),"",(BH$19*BH59)+(BI$19*BI59)+(BJ$19*BJ59)+(BK$19*BK59)+(BL$19*BL59)+(BM$19*BM59)+(BN$19*BN59)+(BO$19*BO59)+(BP$19*BP59)+(BQ$19*BQ59)+(BR$19*BR59)+(BS$19*BS59)+(BT$19*BT59)+(BU$19*BU59)+(BV$19*BV59)+(BW$19*BW59)+(BX$19*BX59)+(BY$19*BY59)+(BZ$19*BZ59)+(CA$19*CA59)+(CB$19*CB59)+(CC$19*CC59)+(CD$19*CD59)+(CE$19*CE59)+(CF$19*CF59))</f>
        <v/>
      </c>
      <c r="CI59" s="65"/>
      <c r="CJ59" s="65"/>
      <c r="CK59" s="65"/>
      <c r="CL59" s="65"/>
      <c r="CM59" s="65"/>
      <c r="CN59" s="149"/>
      <c r="CO59" s="149"/>
      <c r="CP59" s="149"/>
      <c r="CQ59" s="149"/>
      <c r="CR59" s="149"/>
      <c r="CS59" s="149"/>
      <c r="CT59" s="149"/>
      <c r="CU59" s="149"/>
      <c r="CV59" s="149"/>
      <c r="CW59" s="149"/>
      <c r="CX59" s="149"/>
      <c r="CY59" s="149"/>
      <c r="CZ59" s="149"/>
      <c r="DA59" s="149"/>
      <c r="DB59" s="149"/>
      <c r="DC59" s="149"/>
      <c r="DD59" s="149"/>
      <c r="DE59" s="149"/>
      <c r="DF59" s="149"/>
      <c r="DG59" s="149"/>
      <c r="DH59" s="222"/>
      <c r="DI59" s="150" t="str">
        <f>IF(OR('Set UP'!$C45=0,'Set UP'!$D45=0,'Set UP'!$E45=0),"",(CI$19*CI59)+(CJ$19*CJ59)+(CK$19*CK59)+(CL$19*CL59)+(CM$19*CM59)+(CN$19*CN59)+(CO$19*CO59)+(CP$19*CP59)+(CQ$19*CQ59)+(CR$19*CR59)+(CS$19*CS59)+(CT$19*CT59)+(CU$19*CU59)+(CV$19*CV59)+(CW$19*CW59)+(CX$19*CX59)+(CY$19*CY59)+(CZ$19*CZ59)+(DA$19*DA59)+(DB$19*DB59)+(DC$19*DC59)+(DD$19*DD59)+(DE$19*DE59)+(DF$19*DF59)+(DG$19*DG59))</f>
        <v/>
      </c>
      <c r="DJ59" s="65"/>
      <c r="DK59" s="65"/>
      <c r="DL59" s="65"/>
      <c r="DM59" s="149"/>
      <c r="DN59" s="149"/>
      <c r="DO59" s="149"/>
      <c r="DP59" s="149"/>
      <c r="DQ59" s="149"/>
      <c r="DR59" s="149"/>
      <c r="DS59" s="149"/>
      <c r="DT59" s="149"/>
      <c r="DU59" s="149"/>
      <c r="DV59" s="149"/>
      <c r="DW59" s="149"/>
      <c r="DX59" s="149"/>
      <c r="DY59" s="149"/>
      <c r="DZ59" s="149"/>
      <c r="EA59" s="149"/>
      <c r="EB59" s="149"/>
      <c r="EC59" s="149"/>
      <c r="ED59" s="149"/>
      <c r="EE59" s="149"/>
      <c r="EF59" s="149"/>
      <c r="EG59" s="149"/>
      <c r="EH59" s="149"/>
      <c r="EI59" s="222"/>
      <c r="EJ59" s="150" t="str">
        <f>IF(OR('Set UP'!$C45=0,'Set UP'!$D45=0,'Set UP'!$E45=0),"",(DJ$19*DJ59)+(DK$19*DK59)+(DL$19*DL59)+(DM$19*DM59)+(DN$19*DN59)+(DO$19*DO59)+(DP$19*DP59)+(DQ$19*DQ59)+(DR$19*DR59)+(DS$19*DS59)+(DT$19*DT59)+(DU$19*DU59)+(DV$19*DV59)+(DW$19*DW59)+(DX$19*DX59)+(DY$19*DY59)+(DZ$19*DZ59)+(EA$19*EA59)+(EB$19*EB59)+(EC$19*EC59)+(ED$19*ED59)+(EE$19*EE59)+(EF$19*EF59)+(EG$19*EG59)+(EH$19*EH59))</f>
        <v/>
      </c>
      <c r="EK59" s="65"/>
      <c r="EL59" s="65"/>
      <c r="EM59" s="65"/>
      <c r="EN59" s="65"/>
      <c r="EO59" s="149"/>
      <c r="EP59" s="149"/>
      <c r="EQ59" s="149"/>
      <c r="ER59" s="149"/>
      <c r="ES59" s="149"/>
      <c r="ET59" s="149"/>
      <c r="EU59" s="149"/>
      <c r="EV59" s="149"/>
      <c r="EW59" s="149"/>
      <c r="EX59" s="149"/>
      <c r="EY59" s="149"/>
      <c r="EZ59" s="149"/>
      <c r="FA59" s="149"/>
      <c r="FB59" s="149"/>
      <c r="FC59" s="149"/>
      <c r="FD59" s="149"/>
      <c r="FE59" s="149"/>
      <c r="FF59" s="149"/>
      <c r="FG59" s="149"/>
      <c r="FH59" s="149"/>
      <c r="FI59" s="149"/>
      <c r="FJ59" s="222"/>
      <c r="FK59" s="150" t="str">
        <f>IF(OR('Set UP'!$C45=0,'Set UP'!$D45=0,'Set UP'!$E45=0),"",(EK$19*EK59)+(EL$19*EL59)+(EM$19*EM59)+(EN$19*EN59)+(EO$19*EO59)+(EP$19*EP59)+(EQ$19*EQ59)+(ER$19*ER59)+(ES$19*ES59)+(ET$19*ET59)+(EU$19*EU59)+(EV$19*EV59)+(EW$19*EW59)+(EX$19*EX59)+(EY$19*EY59)+(EZ$19*EZ59)+(FA$19*FA59)+(FB$19*FB59)+(FC$19*FC59)+(FD$19*FD59)+(FE$19*FE59)+(FF$19*FF59)+(FG$19*FG59)+(FH$19*FH59)+(FI$19*FI59))</f>
        <v/>
      </c>
      <c r="FL59" s="65"/>
      <c r="FM59" s="65"/>
      <c r="FN59" s="65"/>
      <c r="FO59" s="65"/>
      <c r="FP59" s="149"/>
      <c r="FQ59" s="149"/>
      <c r="FR59" s="149"/>
      <c r="FS59" s="149"/>
      <c r="FT59" s="149"/>
      <c r="FU59" s="149"/>
      <c r="FV59" s="149"/>
      <c r="FW59" s="149"/>
      <c r="FX59" s="149"/>
      <c r="FY59" s="149"/>
      <c r="FZ59" s="149"/>
      <c r="GA59" s="149"/>
      <c r="GB59" s="149"/>
      <c r="GC59" s="149"/>
      <c r="GD59" s="149"/>
      <c r="GE59" s="149"/>
      <c r="GF59" s="149"/>
      <c r="GG59" s="149"/>
      <c r="GH59" s="149"/>
      <c r="GI59" s="149"/>
      <c r="GJ59" s="149"/>
      <c r="GK59" s="222"/>
      <c r="GL59" s="150" t="str">
        <f>IF(OR('Set UP'!$C45=0,'Set UP'!$D45=0,'Set UP'!$E45=0),"",(FL$19*FL59)+(FM$19*FM59)+(FN$19*FN59)+(FO$19*FO59)+(FP$19*FP59)+(FQ$19*FQ59)+(FR$19*FR59)+(FS$19*FS59)+(FT$19*FT59)+(FU$19*FU59)+(FV$19*FV59)+(FW$19*FW59)+(FX$19*FX59)+(FY$19*FY59)+(FZ$19*FZ59)+(GA$19*GA59)+(GB$19*GB59)+(GC$19*GC59)+(GD$19*GD59)+(GE$19*GE59)+(GF$19*GF59)+(GG$19*GG59)+(GH$19*GH59)+(GI$19*GI59)+(GJ$19*GJ59))</f>
        <v/>
      </c>
      <c r="GM59" s="65"/>
      <c r="GN59" s="65"/>
      <c r="GO59" s="65"/>
      <c r="GP59" s="65"/>
      <c r="GQ59" s="149"/>
      <c r="GR59" s="149"/>
      <c r="GS59" s="149"/>
      <c r="GT59" s="149"/>
      <c r="GU59" s="149"/>
      <c r="GV59" s="149"/>
      <c r="GW59" s="149"/>
      <c r="GX59" s="149"/>
      <c r="GY59" s="149"/>
      <c r="GZ59" s="149"/>
      <c r="HA59" s="149"/>
      <c r="HB59" s="149"/>
      <c r="HC59" s="149"/>
      <c r="HD59" s="149"/>
      <c r="HE59" s="149"/>
      <c r="HF59" s="149"/>
      <c r="HG59" s="149"/>
      <c r="HH59" s="149"/>
      <c r="HI59" s="149"/>
      <c r="HJ59" s="149"/>
      <c r="HK59" s="149"/>
      <c r="HL59" s="222"/>
      <c r="HM59" s="150" t="str">
        <f>IF(OR('Set UP'!$C45=0,'Set UP'!$D45=0,'Set UP'!$E45=0),"",(GM$19*GM59)+(GN$19*GN59)+(GO$19*GO59)+(GP$19*GP59)+(GQ$19*GQ59)+(GR$19*GR59)+(GS$19*GS59)+(GT$19*GT59)+(GU$19*GU59)+(GV$19*GV59)+(GW$19*GW59)+(GX$19*GX59)+(GY$19*GY59)+(GZ$19*GZ59)+(HA$19*HA59)+(HB$19*HB59)+(HC$19*HC59)+(HD$19*HD59)+(HE$19*HE59)+(HF$19*HF59)+(HG$19*HG59)+(HH$19*HH59)+(HI$19*HI59)+(HJ$19*HJ59)+(HK$19*HK59))</f>
        <v/>
      </c>
      <c r="HN59" s="65"/>
      <c r="HO59" s="65"/>
      <c r="HP59" s="65"/>
      <c r="HQ59" s="65"/>
      <c r="HR59" s="149"/>
      <c r="HS59" s="149"/>
      <c r="HT59" s="149"/>
      <c r="HU59" s="149"/>
      <c r="HV59" s="149"/>
      <c r="HW59" s="149"/>
      <c r="HX59" s="149"/>
      <c r="HY59" s="149"/>
      <c r="HZ59" s="149"/>
      <c r="IA59" s="149"/>
      <c r="IB59" s="149"/>
      <c r="IC59" s="149"/>
      <c r="ID59" s="149"/>
      <c r="IE59" s="149"/>
      <c r="IF59" s="149"/>
      <c r="IG59" s="149"/>
      <c r="IH59" s="149"/>
      <c r="II59" s="149"/>
      <c r="IJ59" s="149"/>
      <c r="IK59" s="149"/>
      <c r="IL59" s="149"/>
      <c r="IM59" s="222"/>
      <c r="IN59" s="150" t="str">
        <f>IF(OR('Set UP'!$C45=0,'Set UP'!$D45=0,'Set UP'!$E45=0),"",(HN$19*HN59)+(HO$19*HO59)+(HP$19*HP59)+(HQ$19*HQ59)+(HR$19*HR59)+(HS$19*HS59)+(HT$19*HT59)+(HU$19*HU59)+(HV$19*HV59)+(HW$19*HW59)+(HX$19*HX59)+(HY$19*HY59)+(HZ$19*HZ59)+(IA$19*IA59)+(IB$19*IB59)+(IC$19*IC59)+(ID$19*ID59)+(IE$19*IE59)+(IF$19*IF59)+(IG$19*IG59)+(IH$19*IH59)+(II$19*II59)+(IJ$19*IJ59)+(IK$19*IK59)+(IL$19*IL59))</f>
        <v/>
      </c>
      <c r="IO59" s="65"/>
      <c r="IP59" s="65"/>
      <c r="IQ59" s="65"/>
      <c r="IR59" s="65"/>
      <c r="IS59" s="149"/>
      <c r="IT59" s="149"/>
      <c r="IU59" s="149"/>
      <c r="IV59" s="149"/>
      <c r="IW59" s="149"/>
      <c r="IX59" s="149"/>
      <c r="IY59" s="149"/>
      <c r="IZ59" s="149"/>
      <c r="JA59" s="149"/>
      <c r="JB59" s="149"/>
      <c r="JC59" s="149"/>
      <c r="JD59" s="149"/>
      <c r="JE59" s="149"/>
      <c r="JF59" s="149"/>
      <c r="JG59" s="149"/>
      <c r="JH59" s="149"/>
      <c r="JI59" s="149"/>
      <c r="JJ59" s="149"/>
      <c r="JK59" s="149"/>
      <c r="JL59" s="149"/>
      <c r="JM59" s="149"/>
      <c r="JN59" s="222"/>
      <c r="JO59" s="150" t="str">
        <f>IF(OR('Set UP'!$C45=0,'Set UP'!$D45=0,'Set UP'!$E45=0),"",(IO$19*IO59)+(IP$19*IP59)+(IQ$19*IQ59)+(IR$19*IR59)+(IS$19*IS59)+(IT$19*IT59)+(IU$19*IU59)+(IV$19*IV59)+(IW$19*IW59)+(IX$19*IX59)+(IY$19*IY59)+(IZ$19*IZ59)+(JA$19*JA59)+(JB$19*JB59)+(JC$19*JC59)+(JD$19*JD59)+(JE$19*JE59)+(JF$19*JF59)+(JG$19*JG59)+(JH$19*JH59)+(JI$19*JI59)+(JJ$19*JJ59)+(JK$19*JK59)+(JL$19*JL59)+(JM$19*JM59))</f>
        <v/>
      </c>
      <c r="JP59" s="151" t="str">
        <f>IF(OR('Set UP'!$C45=0,'Set UP'!$D45=0,'Set UP'!$E45=0),"",(AF59+BG59+CH59+DI59+EJ59+FK59+GL59+HM59+IN59+JO59))</f>
        <v/>
      </c>
      <c r="JQ59" s="152" t="str">
        <f>IF(OR('Set UP'!$C45=0,'Set UP'!$D45=0,'Set UP'!$E45=0),"",RANK(JP59,$JP$21:$JP$68,0))</f>
        <v/>
      </c>
      <c r="JR59" s="151" t="str">
        <f>IF(OR('Set UP'!K45&lt;&gt;1,'Set UP'!C45=0,'Set UP'!D45=0,'Set UP'!E45=0,'Set UP'!F45=0),"",$JP59)</f>
        <v/>
      </c>
      <c r="JS59" s="151" t="str">
        <f>IF(OR('Set UP'!K45&lt;&gt;1,'Set UP'!C45=0,'Set UP'!D45=0,'Set UP'!E45=0,'Set UP'!F45=0),"",RANK(JR59,$JR$21:$JR$68,0))</f>
        <v/>
      </c>
      <c r="JT59" s="153" t="str">
        <f>IF(OR('Set UP'!K45&lt;&gt;2,'Set UP'!C45=0,'Set UP'!D45=0,'Set UP'!E45=0,'Set UP'!F45=0),"",$JP59)</f>
        <v/>
      </c>
      <c r="JU59" s="151" t="str">
        <f>IF(OR('Set UP'!K45&lt;&gt;2,'Set UP'!C45=0,'Set UP'!D45=0,'Set UP'!E45=0,'Set UP'!F45=0),"",RANK(JT59,$JT$21:$JT$68,0))</f>
        <v/>
      </c>
      <c r="JV59" s="151" t="str">
        <f>IF(OR(LEFT('Set UP'!F45,1)&lt;&gt;"F",'Set UP'!C45=0,'Set UP'!D45=0,'Set UP'!E45=0),"",$JP59)</f>
        <v/>
      </c>
      <c r="JW59" s="151" t="str">
        <f>IF(OR(LEFT('Set UP'!F45,1)&lt;&gt;"F",'Set UP'!C45=0,'Set UP'!D45=0,'Set UP'!E45=0),"",RANK(JV59,$JV$21:$JV$68,0))</f>
        <v/>
      </c>
      <c r="JX59" s="151" t="str">
        <f>IF(OR('Set UP'!F45&lt;&gt;"NS",'Set UP'!C45=0,'Set UP'!D45=0,'Set UP'!E45=0),"",$JP59)</f>
        <v/>
      </c>
      <c r="JY59" s="154" t="str">
        <f>IF(OR('Set UP'!F45&lt;&gt;"NS",'Set UP'!C45=0,'Set UP'!D45=0,'Set UP'!E45=0),"",RANK(JX59,$JX$21:$JX$68,0))</f>
        <v/>
      </c>
      <c r="JZ59" s="154" t="str">
        <f>IF(OR('Set UP'!$C45=0,'Set UP'!$D45=0,'Set UP'!$E45=0,JP59=0),"",JP59/MAX(JP$21:JP$68)*1000)</f>
        <v/>
      </c>
      <c r="KC59" s="316">
        <f t="array" ref="KC59">MAX(IF(Clubs='Set UP'!D45,'Wet Incident'!JU$21:JU$68))</f>
        <v>0</v>
      </c>
      <c r="KD59" s="316" t="str">
        <f t="shared" si="5"/>
        <v/>
      </c>
    </row>
    <row r="60" spans="2:290" x14ac:dyDescent="0.2">
      <c r="B60" s="139">
        <v>40</v>
      </c>
      <c r="C60" s="148" t="str">
        <f>IF(OR('Set UP'!$C46=0,'Set UP'!$D46=0,'Set UP'!$E46=0,'Set UP'!F46=0),"  --",'Set UP'!C46)</f>
        <v xml:space="preserve">  --</v>
      </c>
      <c r="D60" s="148" t="str">
        <f>IF(OR('Set UP'!$C46=0,'Set UP'!$D46=0,'Set UP'!$E46=0,'Set UP'!F46=0),"  --",'Set UP'!D46&amp;" "&amp;'Set UP'!E46)</f>
        <v xml:space="preserve">  --</v>
      </c>
      <c r="E60" s="148" t="str">
        <f>IF(OR('Set UP'!$C46=0,'Set UP'!$D46=0,'Set UP'!$E46=0,'Set UP'!F46=0),"  --",'Set UP'!F46)</f>
        <v xml:space="preserve">  --</v>
      </c>
      <c r="F60" s="65"/>
      <c r="G60" s="65"/>
      <c r="H60" s="65"/>
      <c r="I60" s="65"/>
      <c r="J60" s="149"/>
      <c r="K60" s="149"/>
      <c r="L60" s="149"/>
      <c r="M60" s="149"/>
      <c r="N60" s="149"/>
      <c r="O60" s="149"/>
      <c r="P60" s="149"/>
      <c r="Q60" s="149"/>
      <c r="R60" s="149"/>
      <c r="S60" s="149"/>
      <c r="T60" s="149"/>
      <c r="U60" s="149"/>
      <c r="V60" s="149"/>
      <c r="W60" s="149"/>
      <c r="X60" s="149"/>
      <c r="Y60" s="149"/>
      <c r="Z60" s="149"/>
      <c r="AA60" s="149"/>
      <c r="AB60" s="149"/>
      <c r="AC60" s="149"/>
      <c r="AD60" s="149"/>
      <c r="AE60" s="222"/>
      <c r="AF60" s="150" t="str">
        <f>IF(OR('Set UP'!$C46=0,'Set UP'!$D46=0,'Set UP'!$E46=0),"",(F$19*F60)+(G$19*G60)+(H$19*H60)+(I$19*I60)+(J$19*J60)+(K$19*K60)+(L$19*L60)+(M$19*M60)+(N$19*N60)+(O$19*O60)+(P$19*P60)+(Q$19*Q60)+(R$19*R60)+(S$19*S60)+(T$19*T60)+(U$19*U60)+(V$19*V60)+(W$19*W60)+(X$19*X60)+(Y$19*Y60)+(Z$19*Z60)+(AA$19*AA60)+(AB$19*AB60)+(AC$19*AC60)+(AD$19*AD60))</f>
        <v/>
      </c>
      <c r="AG60" s="65"/>
      <c r="AH60" s="65"/>
      <c r="AI60" s="65"/>
      <c r="AJ60" s="65"/>
      <c r="AK60" s="65"/>
      <c r="AL60" s="65"/>
      <c r="AM60" s="149"/>
      <c r="AN60" s="149"/>
      <c r="AO60" s="149"/>
      <c r="AP60" s="149"/>
      <c r="AQ60" s="149"/>
      <c r="AR60" s="149"/>
      <c r="AS60" s="149"/>
      <c r="AT60" s="149"/>
      <c r="AU60" s="149"/>
      <c r="AV60" s="149"/>
      <c r="AW60" s="149"/>
      <c r="AX60" s="149"/>
      <c r="AY60" s="149"/>
      <c r="AZ60" s="149"/>
      <c r="BA60" s="149"/>
      <c r="BB60" s="149"/>
      <c r="BC60" s="149"/>
      <c r="BD60" s="149"/>
      <c r="BE60" s="149"/>
      <c r="BF60" s="222"/>
      <c r="BG60" s="150" t="str">
        <f>IF(OR('Set UP'!$C46=0,'Set UP'!$D46=0,'Set UP'!$E46=0),"",(AG$19*AG60)+(AH$19*AH60)+(AI$19*AI60)+(AJ$19*AJ60)+(AK$19*AK60)+(AL$19*AL60)+(AM$19*AM60)+(AN$19*AN60)+(AO$19*AO60)+(AP$19*AP60)+(AQ$19*AQ60)+(AR$19*AR60)+(AS$19*AS60)+(AT$19*AT60)+(AU$19*AU60)+(AV$19*AV60)+(AW$19*AW60)+(AX$19*AX60)+(AY$19*AY60)+(AZ$19*AZ60)+(BA$19*BA60)+(BB$19*BB60)+(BC$19*BC60)+(BD$19*BD60)+(BE$19*BE60))</f>
        <v/>
      </c>
      <c r="BH60" s="65"/>
      <c r="BI60" s="65"/>
      <c r="BJ60" s="65"/>
      <c r="BK60" s="65"/>
      <c r="BL60" s="65"/>
      <c r="BM60" s="65"/>
      <c r="BN60" s="149"/>
      <c r="BO60" s="149"/>
      <c r="BP60" s="149"/>
      <c r="BQ60" s="149"/>
      <c r="BR60" s="149"/>
      <c r="BS60" s="149"/>
      <c r="BT60" s="149"/>
      <c r="BU60" s="149"/>
      <c r="BV60" s="149"/>
      <c r="BW60" s="149"/>
      <c r="BX60" s="149"/>
      <c r="BY60" s="149"/>
      <c r="BZ60" s="149"/>
      <c r="CA60" s="149"/>
      <c r="CB60" s="149"/>
      <c r="CC60" s="149"/>
      <c r="CD60" s="149"/>
      <c r="CE60" s="149"/>
      <c r="CF60" s="149"/>
      <c r="CG60" s="222"/>
      <c r="CH60" s="150" t="str">
        <f>IF(OR('Set UP'!$C46=0,'Set UP'!$D46=0,'Set UP'!$E46=0),"",(BH$19*BH60)+(BI$19*BI60)+(BJ$19*BJ60)+(BK$19*BK60)+(BL$19*BL60)+(BM$19*BM60)+(BN$19*BN60)+(BO$19*BO60)+(BP$19*BP60)+(BQ$19*BQ60)+(BR$19*BR60)+(BS$19*BS60)+(BT$19*BT60)+(BU$19*BU60)+(BV$19*BV60)+(BW$19*BW60)+(BX$19*BX60)+(BY$19*BY60)+(BZ$19*BZ60)+(CA$19*CA60)+(CB$19*CB60)+(CC$19*CC60)+(CD$19*CD60)+(CE$19*CE60)+(CF$19*CF60))</f>
        <v/>
      </c>
      <c r="CI60" s="65"/>
      <c r="CJ60" s="65"/>
      <c r="CK60" s="65"/>
      <c r="CL60" s="65"/>
      <c r="CM60" s="65"/>
      <c r="CN60" s="149"/>
      <c r="CO60" s="149"/>
      <c r="CP60" s="149"/>
      <c r="CQ60" s="149"/>
      <c r="CR60" s="149"/>
      <c r="CS60" s="149"/>
      <c r="CT60" s="149"/>
      <c r="CU60" s="149"/>
      <c r="CV60" s="149"/>
      <c r="CW60" s="149"/>
      <c r="CX60" s="149"/>
      <c r="CY60" s="149"/>
      <c r="CZ60" s="149"/>
      <c r="DA60" s="149"/>
      <c r="DB60" s="149"/>
      <c r="DC60" s="149"/>
      <c r="DD60" s="149"/>
      <c r="DE60" s="149"/>
      <c r="DF60" s="149"/>
      <c r="DG60" s="149"/>
      <c r="DH60" s="222"/>
      <c r="DI60" s="150" t="str">
        <f>IF(OR('Set UP'!$C46=0,'Set UP'!$D46=0,'Set UP'!$E46=0),"",(CI$19*CI60)+(CJ$19*CJ60)+(CK$19*CK60)+(CL$19*CL60)+(CM$19*CM60)+(CN$19*CN60)+(CO$19*CO60)+(CP$19*CP60)+(CQ$19*CQ60)+(CR$19*CR60)+(CS$19*CS60)+(CT$19*CT60)+(CU$19*CU60)+(CV$19*CV60)+(CW$19*CW60)+(CX$19*CX60)+(CY$19*CY60)+(CZ$19*CZ60)+(DA$19*DA60)+(DB$19*DB60)+(DC$19*DC60)+(DD$19*DD60)+(DE$19*DE60)+(DF$19*DF60)+(DG$19*DG60))</f>
        <v/>
      </c>
      <c r="DJ60" s="65"/>
      <c r="DK60" s="65"/>
      <c r="DL60" s="65"/>
      <c r="DM60" s="149"/>
      <c r="DN60" s="149"/>
      <c r="DO60" s="149"/>
      <c r="DP60" s="149"/>
      <c r="DQ60" s="149"/>
      <c r="DR60" s="149"/>
      <c r="DS60" s="149"/>
      <c r="DT60" s="149"/>
      <c r="DU60" s="149"/>
      <c r="DV60" s="149"/>
      <c r="DW60" s="149"/>
      <c r="DX60" s="149"/>
      <c r="DY60" s="149"/>
      <c r="DZ60" s="149"/>
      <c r="EA60" s="149"/>
      <c r="EB60" s="149"/>
      <c r="EC60" s="149"/>
      <c r="ED60" s="149"/>
      <c r="EE60" s="149"/>
      <c r="EF60" s="149"/>
      <c r="EG60" s="149"/>
      <c r="EH60" s="149"/>
      <c r="EI60" s="222"/>
      <c r="EJ60" s="150" t="str">
        <f>IF(OR('Set UP'!$C46=0,'Set UP'!$D46=0,'Set UP'!$E46=0),"",(DJ$19*DJ60)+(DK$19*DK60)+(DL$19*DL60)+(DM$19*DM60)+(DN$19*DN60)+(DO$19*DO60)+(DP$19*DP60)+(DQ$19*DQ60)+(DR$19*DR60)+(DS$19*DS60)+(DT$19*DT60)+(DU$19*DU60)+(DV$19*DV60)+(DW$19*DW60)+(DX$19*DX60)+(DY$19*DY60)+(DZ$19*DZ60)+(EA$19*EA60)+(EB$19*EB60)+(EC$19*EC60)+(ED$19*ED60)+(EE$19*EE60)+(EF$19*EF60)+(EG$19*EG60)+(EH$19*EH60))</f>
        <v/>
      </c>
      <c r="EK60" s="65"/>
      <c r="EL60" s="65"/>
      <c r="EM60" s="65"/>
      <c r="EN60" s="65"/>
      <c r="EO60" s="149"/>
      <c r="EP60" s="149"/>
      <c r="EQ60" s="149"/>
      <c r="ER60" s="149"/>
      <c r="ES60" s="149"/>
      <c r="ET60" s="149"/>
      <c r="EU60" s="149"/>
      <c r="EV60" s="149"/>
      <c r="EW60" s="149"/>
      <c r="EX60" s="149"/>
      <c r="EY60" s="149"/>
      <c r="EZ60" s="149"/>
      <c r="FA60" s="149"/>
      <c r="FB60" s="149"/>
      <c r="FC60" s="149"/>
      <c r="FD60" s="149"/>
      <c r="FE60" s="149"/>
      <c r="FF60" s="149"/>
      <c r="FG60" s="149"/>
      <c r="FH60" s="149"/>
      <c r="FI60" s="149"/>
      <c r="FJ60" s="222"/>
      <c r="FK60" s="150" t="str">
        <f>IF(OR('Set UP'!$C46=0,'Set UP'!$D46=0,'Set UP'!$E46=0),"",(EK$19*EK60)+(EL$19*EL60)+(EM$19*EM60)+(EN$19*EN60)+(EO$19*EO60)+(EP$19*EP60)+(EQ$19*EQ60)+(ER$19*ER60)+(ES$19*ES60)+(ET$19*ET60)+(EU$19*EU60)+(EV$19*EV60)+(EW$19*EW60)+(EX$19*EX60)+(EY$19*EY60)+(EZ$19*EZ60)+(FA$19*FA60)+(FB$19*FB60)+(FC$19*FC60)+(FD$19*FD60)+(FE$19*FE60)+(FF$19*FF60)+(FG$19*FG60)+(FH$19*FH60)+(FI$19*FI60))</f>
        <v/>
      </c>
      <c r="FL60" s="65"/>
      <c r="FM60" s="65"/>
      <c r="FN60" s="65"/>
      <c r="FO60" s="65"/>
      <c r="FP60" s="149"/>
      <c r="FQ60" s="149"/>
      <c r="FR60" s="149"/>
      <c r="FS60" s="149"/>
      <c r="FT60" s="149"/>
      <c r="FU60" s="149"/>
      <c r="FV60" s="149"/>
      <c r="FW60" s="149"/>
      <c r="FX60" s="149"/>
      <c r="FY60" s="149"/>
      <c r="FZ60" s="149"/>
      <c r="GA60" s="149"/>
      <c r="GB60" s="149"/>
      <c r="GC60" s="149"/>
      <c r="GD60" s="149"/>
      <c r="GE60" s="149"/>
      <c r="GF60" s="149"/>
      <c r="GG60" s="149"/>
      <c r="GH60" s="149"/>
      <c r="GI60" s="149"/>
      <c r="GJ60" s="149"/>
      <c r="GK60" s="222"/>
      <c r="GL60" s="150" t="str">
        <f>IF(OR('Set UP'!$C46=0,'Set UP'!$D46=0,'Set UP'!$E46=0),"",(FL$19*FL60)+(FM$19*FM60)+(FN$19*FN60)+(FO$19*FO60)+(FP$19*FP60)+(FQ$19*FQ60)+(FR$19*FR60)+(FS$19*FS60)+(FT$19*FT60)+(FU$19*FU60)+(FV$19*FV60)+(FW$19*FW60)+(FX$19*FX60)+(FY$19*FY60)+(FZ$19*FZ60)+(GA$19*GA60)+(GB$19*GB60)+(GC$19*GC60)+(GD$19*GD60)+(GE$19*GE60)+(GF$19*GF60)+(GG$19*GG60)+(GH$19*GH60)+(GI$19*GI60)+(GJ$19*GJ60))</f>
        <v/>
      </c>
      <c r="GM60" s="65"/>
      <c r="GN60" s="65"/>
      <c r="GO60" s="65"/>
      <c r="GP60" s="65"/>
      <c r="GQ60" s="149"/>
      <c r="GR60" s="149"/>
      <c r="GS60" s="149"/>
      <c r="GT60" s="149"/>
      <c r="GU60" s="149"/>
      <c r="GV60" s="149"/>
      <c r="GW60" s="149"/>
      <c r="GX60" s="149"/>
      <c r="GY60" s="149"/>
      <c r="GZ60" s="149"/>
      <c r="HA60" s="149"/>
      <c r="HB60" s="149"/>
      <c r="HC60" s="149"/>
      <c r="HD60" s="149"/>
      <c r="HE60" s="149"/>
      <c r="HF60" s="149"/>
      <c r="HG60" s="149"/>
      <c r="HH60" s="149"/>
      <c r="HI60" s="149"/>
      <c r="HJ60" s="149"/>
      <c r="HK60" s="149"/>
      <c r="HL60" s="222"/>
      <c r="HM60" s="150" t="str">
        <f>IF(OR('Set UP'!$C46=0,'Set UP'!$D46=0,'Set UP'!$E46=0),"",(GM$19*GM60)+(GN$19*GN60)+(GO$19*GO60)+(GP$19*GP60)+(GQ$19*GQ60)+(GR$19*GR60)+(GS$19*GS60)+(GT$19*GT60)+(GU$19*GU60)+(GV$19*GV60)+(GW$19*GW60)+(GX$19*GX60)+(GY$19*GY60)+(GZ$19*GZ60)+(HA$19*HA60)+(HB$19*HB60)+(HC$19*HC60)+(HD$19*HD60)+(HE$19*HE60)+(HF$19*HF60)+(HG$19*HG60)+(HH$19*HH60)+(HI$19*HI60)+(HJ$19*HJ60)+(HK$19*HK60))</f>
        <v/>
      </c>
      <c r="HN60" s="65"/>
      <c r="HO60" s="65"/>
      <c r="HP60" s="65"/>
      <c r="HQ60" s="65"/>
      <c r="HR60" s="149"/>
      <c r="HS60" s="149"/>
      <c r="HT60" s="149"/>
      <c r="HU60" s="149"/>
      <c r="HV60" s="149"/>
      <c r="HW60" s="149"/>
      <c r="HX60" s="149"/>
      <c r="HY60" s="149"/>
      <c r="HZ60" s="149"/>
      <c r="IA60" s="149"/>
      <c r="IB60" s="149"/>
      <c r="IC60" s="149"/>
      <c r="ID60" s="149"/>
      <c r="IE60" s="149"/>
      <c r="IF60" s="149"/>
      <c r="IG60" s="149"/>
      <c r="IH60" s="149"/>
      <c r="II60" s="149"/>
      <c r="IJ60" s="149"/>
      <c r="IK60" s="149"/>
      <c r="IL60" s="149"/>
      <c r="IM60" s="222"/>
      <c r="IN60" s="150" t="str">
        <f>IF(OR('Set UP'!$C46=0,'Set UP'!$D46=0,'Set UP'!$E46=0),"",(HN$19*HN60)+(HO$19*HO60)+(HP$19*HP60)+(HQ$19*HQ60)+(HR$19*HR60)+(HS$19*HS60)+(HT$19*HT60)+(HU$19*HU60)+(HV$19*HV60)+(HW$19*HW60)+(HX$19*HX60)+(HY$19*HY60)+(HZ$19*HZ60)+(IA$19*IA60)+(IB$19*IB60)+(IC$19*IC60)+(ID$19*ID60)+(IE$19*IE60)+(IF$19*IF60)+(IG$19*IG60)+(IH$19*IH60)+(II$19*II60)+(IJ$19*IJ60)+(IK$19*IK60)+(IL$19*IL60))</f>
        <v/>
      </c>
      <c r="IO60" s="65"/>
      <c r="IP60" s="65"/>
      <c r="IQ60" s="65"/>
      <c r="IR60" s="65"/>
      <c r="IS60" s="149"/>
      <c r="IT60" s="149"/>
      <c r="IU60" s="149"/>
      <c r="IV60" s="149"/>
      <c r="IW60" s="149"/>
      <c r="IX60" s="149"/>
      <c r="IY60" s="149"/>
      <c r="IZ60" s="149"/>
      <c r="JA60" s="149"/>
      <c r="JB60" s="149"/>
      <c r="JC60" s="149"/>
      <c r="JD60" s="149"/>
      <c r="JE60" s="149"/>
      <c r="JF60" s="149"/>
      <c r="JG60" s="149"/>
      <c r="JH60" s="149"/>
      <c r="JI60" s="149"/>
      <c r="JJ60" s="149"/>
      <c r="JK60" s="149"/>
      <c r="JL60" s="149"/>
      <c r="JM60" s="149"/>
      <c r="JN60" s="222"/>
      <c r="JO60" s="150" t="str">
        <f>IF(OR('Set UP'!$C46=0,'Set UP'!$D46=0,'Set UP'!$E46=0),"",(IO$19*IO60)+(IP$19*IP60)+(IQ$19*IQ60)+(IR$19*IR60)+(IS$19*IS60)+(IT$19*IT60)+(IU$19*IU60)+(IV$19*IV60)+(IW$19*IW60)+(IX$19*IX60)+(IY$19*IY60)+(IZ$19*IZ60)+(JA$19*JA60)+(JB$19*JB60)+(JC$19*JC60)+(JD$19*JD60)+(JE$19*JE60)+(JF$19*JF60)+(JG$19*JG60)+(JH$19*JH60)+(JI$19*JI60)+(JJ$19*JJ60)+(JK$19*JK60)+(JL$19*JL60)+(JM$19*JM60))</f>
        <v/>
      </c>
      <c r="JP60" s="151" t="str">
        <f>IF(OR('Set UP'!$C46=0,'Set UP'!$D46=0,'Set UP'!$E46=0),"",(AF60+BG60+CH60+DI60+EJ60+FK60+GL60+HM60+IN60+JO60))</f>
        <v/>
      </c>
      <c r="JQ60" s="152" t="str">
        <f>IF(OR('Set UP'!$C46=0,'Set UP'!$D46=0,'Set UP'!$E46=0),"",RANK(JP60,$JP$21:$JP$68,0))</f>
        <v/>
      </c>
      <c r="JR60" s="151" t="str">
        <f>IF(OR('Set UP'!K46&lt;&gt;1,'Set UP'!C46=0,'Set UP'!D46=0,'Set UP'!E46=0,'Set UP'!F46=0),"",$JP60)</f>
        <v/>
      </c>
      <c r="JS60" s="151" t="str">
        <f>IF(OR('Set UP'!K46&lt;&gt;1,'Set UP'!C46=0,'Set UP'!D46=0,'Set UP'!E46=0,'Set UP'!F46=0),"",RANK(JR60,$JR$21:$JR$68,0))</f>
        <v/>
      </c>
      <c r="JT60" s="153" t="str">
        <f>IF(OR('Set UP'!K46&lt;&gt;2,'Set UP'!C46=0,'Set UP'!D46=0,'Set UP'!E46=0,'Set UP'!F46=0),"",$JP60)</f>
        <v/>
      </c>
      <c r="JU60" s="151" t="str">
        <f>IF(OR('Set UP'!K46&lt;&gt;2,'Set UP'!C46=0,'Set UP'!D46=0,'Set UP'!E46=0,'Set UP'!F46=0),"",RANK(JT60,$JT$21:$JT$68,0))</f>
        <v/>
      </c>
      <c r="JV60" s="151" t="str">
        <f>IF(OR(LEFT('Set UP'!F46,1)&lt;&gt;"F",'Set UP'!C46=0,'Set UP'!D46=0,'Set UP'!E46=0),"",$JP60)</f>
        <v/>
      </c>
      <c r="JW60" s="151" t="str">
        <f>IF(OR(LEFT('Set UP'!F46,1)&lt;&gt;"F",'Set UP'!C46=0,'Set UP'!D46=0,'Set UP'!E46=0),"",RANK(JV60,$JV$21:$JV$68,0))</f>
        <v/>
      </c>
      <c r="JX60" s="151" t="str">
        <f>IF(OR('Set UP'!F46&lt;&gt;"NS",'Set UP'!C46=0,'Set UP'!D46=0,'Set UP'!E46=0),"",$JP60)</f>
        <v/>
      </c>
      <c r="JY60" s="154" t="str">
        <f>IF(OR('Set UP'!F46&lt;&gt;"NS",'Set UP'!C46=0,'Set UP'!D46=0,'Set UP'!E46=0),"",RANK(JX60,$JX$21:$JX$68,0))</f>
        <v/>
      </c>
      <c r="JZ60" s="154" t="str">
        <f>IF(OR('Set UP'!$C46=0,'Set UP'!$D46=0,'Set UP'!$E46=0,JP60=0),"",JP60/MAX(JP$21:JP$68)*1000)</f>
        <v/>
      </c>
      <c r="KC60" s="316">
        <f t="array" ref="KC60">MAX(IF(Clubs='Set UP'!D46,'Wet Incident'!JU$21:JU$68))</f>
        <v>0</v>
      </c>
      <c r="KD60" s="316" t="str">
        <f t="shared" si="5"/>
        <v/>
      </c>
    </row>
    <row r="61" spans="2:290" x14ac:dyDescent="0.2">
      <c r="B61" s="139">
        <v>41</v>
      </c>
      <c r="C61" s="148" t="str">
        <f>IF(OR('Set UP'!$C47=0,'Set UP'!$D47=0,'Set UP'!$E47=0,'Set UP'!F47=0),"  --",'Set UP'!C47)</f>
        <v xml:space="preserve">  --</v>
      </c>
      <c r="D61" s="148" t="str">
        <f>IF(OR('Set UP'!$C47=0,'Set UP'!$D47=0,'Set UP'!$E47=0,'Set UP'!F47=0),"  --",'Set UP'!D47&amp;" "&amp;'Set UP'!E47)</f>
        <v xml:space="preserve">  --</v>
      </c>
      <c r="E61" s="148" t="str">
        <f>IF(OR('Set UP'!$C47=0,'Set UP'!$D47=0,'Set UP'!$E47=0,'Set UP'!F47=0),"  --",'Set UP'!F47)</f>
        <v xml:space="preserve">  --</v>
      </c>
      <c r="F61" s="65"/>
      <c r="G61" s="65"/>
      <c r="H61" s="65"/>
      <c r="I61" s="65"/>
      <c r="J61" s="149"/>
      <c r="K61" s="149"/>
      <c r="L61" s="149"/>
      <c r="M61" s="149"/>
      <c r="N61" s="149"/>
      <c r="O61" s="149"/>
      <c r="P61" s="149"/>
      <c r="Q61" s="149"/>
      <c r="R61" s="149"/>
      <c r="S61" s="149"/>
      <c r="T61" s="149"/>
      <c r="U61" s="149"/>
      <c r="V61" s="149"/>
      <c r="W61" s="149"/>
      <c r="X61" s="149"/>
      <c r="Y61" s="149"/>
      <c r="Z61" s="149"/>
      <c r="AA61" s="149"/>
      <c r="AB61" s="149"/>
      <c r="AC61" s="149"/>
      <c r="AD61" s="149"/>
      <c r="AE61" s="222"/>
      <c r="AF61" s="150" t="str">
        <f>IF(OR('Set UP'!$C47=0,'Set UP'!$D47=0,'Set UP'!$E47=0),"",(F$19*F61)+(G$19*G61)+(H$19*H61)+(I$19*I61)+(J$19*J61)+(K$19*K61)+(L$19*L61)+(M$19*M61)+(N$19*N61)+(O$19*O61)+(P$19*P61)+(Q$19*Q61)+(R$19*R61)+(S$19*S61)+(T$19*T61)+(U$19*U61)+(V$19*V61)+(W$19*W61)+(X$19*X61)+(Y$19*Y61)+(Z$19*Z61)+(AA$19*AA61)+(AB$19*AB61)+(AC$19*AC61)+(AD$19*AD61))</f>
        <v/>
      </c>
      <c r="AG61" s="65"/>
      <c r="AH61" s="65"/>
      <c r="AI61" s="65"/>
      <c r="AJ61" s="65"/>
      <c r="AK61" s="65"/>
      <c r="AL61" s="65"/>
      <c r="AM61" s="149"/>
      <c r="AN61" s="149"/>
      <c r="AO61" s="149"/>
      <c r="AP61" s="149"/>
      <c r="AQ61" s="149"/>
      <c r="AR61" s="149"/>
      <c r="AS61" s="149"/>
      <c r="AT61" s="149"/>
      <c r="AU61" s="149"/>
      <c r="AV61" s="149"/>
      <c r="AW61" s="149"/>
      <c r="AX61" s="149"/>
      <c r="AY61" s="149"/>
      <c r="AZ61" s="149"/>
      <c r="BA61" s="149"/>
      <c r="BB61" s="149"/>
      <c r="BC61" s="149"/>
      <c r="BD61" s="149"/>
      <c r="BE61" s="149"/>
      <c r="BF61" s="222"/>
      <c r="BG61" s="150" t="str">
        <f>IF(OR('Set UP'!$C47=0,'Set UP'!$D47=0,'Set UP'!$E47=0),"",(AG$19*AG61)+(AH$19*AH61)+(AI$19*AI61)+(AJ$19*AJ61)+(AK$19*AK61)+(AL$19*AL61)+(AM$19*AM61)+(AN$19*AN61)+(AO$19*AO61)+(AP$19*AP61)+(AQ$19*AQ61)+(AR$19*AR61)+(AS$19*AS61)+(AT$19*AT61)+(AU$19*AU61)+(AV$19*AV61)+(AW$19*AW61)+(AX$19*AX61)+(AY$19*AY61)+(AZ$19*AZ61)+(BA$19*BA61)+(BB$19*BB61)+(BC$19*BC61)+(BD$19*BD61)+(BE$19*BE61))</f>
        <v/>
      </c>
      <c r="BH61" s="65"/>
      <c r="BI61" s="65"/>
      <c r="BJ61" s="65"/>
      <c r="BK61" s="65"/>
      <c r="BL61" s="65"/>
      <c r="BM61" s="65"/>
      <c r="BN61" s="149"/>
      <c r="BO61" s="149"/>
      <c r="BP61" s="149"/>
      <c r="BQ61" s="149"/>
      <c r="BR61" s="149"/>
      <c r="BS61" s="149"/>
      <c r="BT61" s="149"/>
      <c r="BU61" s="149"/>
      <c r="BV61" s="149"/>
      <c r="BW61" s="149"/>
      <c r="BX61" s="149"/>
      <c r="BY61" s="149"/>
      <c r="BZ61" s="149"/>
      <c r="CA61" s="149"/>
      <c r="CB61" s="149"/>
      <c r="CC61" s="149"/>
      <c r="CD61" s="149"/>
      <c r="CE61" s="149"/>
      <c r="CF61" s="149"/>
      <c r="CG61" s="222"/>
      <c r="CH61" s="150" t="str">
        <f>IF(OR('Set UP'!$C47=0,'Set UP'!$D47=0,'Set UP'!$E47=0),"",(BH$19*BH61)+(BI$19*BI61)+(BJ$19*BJ61)+(BK$19*BK61)+(BL$19*BL61)+(BM$19*BM61)+(BN$19*BN61)+(BO$19*BO61)+(BP$19*BP61)+(BQ$19*BQ61)+(BR$19*BR61)+(BS$19*BS61)+(BT$19*BT61)+(BU$19*BU61)+(BV$19*BV61)+(BW$19*BW61)+(BX$19*BX61)+(BY$19*BY61)+(BZ$19*BZ61)+(CA$19*CA61)+(CB$19*CB61)+(CC$19*CC61)+(CD$19*CD61)+(CE$19*CE61)+(CF$19*CF61))</f>
        <v/>
      </c>
      <c r="CI61" s="65"/>
      <c r="CJ61" s="65"/>
      <c r="CK61" s="65"/>
      <c r="CL61" s="65"/>
      <c r="CM61" s="65"/>
      <c r="CN61" s="149"/>
      <c r="CO61" s="149"/>
      <c r="CP61" s="149"/>
      <c r="CQ61" s="149"/>
      <c r="CR61" s="149"/>
      <c r="CS61" s="149"/>
      <c r="CT61" s="149"/>
      <c r="CU61" s="149"/>
      <c r="CV61" s="149"/>
      <c r="CW61" s="149"/>
      <c r="CX61" s="149"/>
      <c r="CY61" s="149"/>
      <c r="CZ61" s="149"/>
      <c r="DA61" s="149"/>
      <c r="DB61" s="149"/>
      <c r="DC61" s="149"/>
      <c r="DD61" s="149"/>
      <c r="DE61" s="149"/>
      <c r="DF61" s="149"/>
      <c r="DG61" s="149"/>
      <c r="DH61" s="222"/>
      <c r="DI61" s="150" t="str">
        <f>IF(OR('Set UP'!$C47=0,'Set UP'!$D47=0,'Set UP'!$E47=0),"",(CI$19*CI61)+(CJ$19*CJ61)+(CK$19*CK61)+(CL$19*CL61)+(CM$19*CM61)+(CN$19*CN61)+(CO$19*CO61)+(CP$19*CP61)+(CQ$19*CQ61)+(CR$19*CR61)+(CS$19*CS61)+(CT$19*CT61)+(CU$19*CU61)+(CV$19*CV61)+(CW$19*CW61)+(CX$19*CX61)+(CY$19*CY61)+(CZ$19*CZ61)+(DA$19*DA61)+(DB$19*DB61)+(DC$19*DC61)+(DD$19*DD61)+(DE$19*DE61)+(DF$19*DF61)+(DG$19*DG61))</f>
        <v/>
      </c>
      <c r="DJ61" s="65"/>
      <c r="DK61" s="65"/>
      <c r="DL61" s="65"/>
      <c r="DM61" s="149"/>
      <c r="DN61" s="149"/>
      <c r="DO61" s="149"/>
      <c r="DP61" s="149"/>
      <c r="DQ61" s="149"/>
      <c r="DR61" s="149"/>
      <c r="DS61" s="149"/>
      <c r="DT61" s="149"/>
      <c r="DU61" s="149"/>
      <c r="DV61" s="149"/>
      <c r="DW61" s="149"/>
      <c r="DX61" s="149"/>
      <c r="DY61" s="149"/>
      <c r="DZ61" s="149"/>
      <c r="EA61" s="149"/>
      <c r="EB61" s="149"/>
      <c r="EC61" s="149"/>
      <c r="ED61" s="149"/>
      <c r="EE61" s="149"/>
      <c r="EF61" s="149"/>
      <c r="EG61" s="149"/>
      <c r="EH61" s="149"/>
      <c r="EI61" s="222"/>
      <c r="EJ61" s="150" t="str">
        <f>IF(OR('Set UP'!$C47=0,'Set UP'!$D47=0,'Set UP'!$E47=0),"",(DJ$19*DJ61)+(DK$19*DK61)+(DL$19*DL61)+(DM$19*DM61)+(DN$19*DN61)+(DO$19*DO61)+(DP$19*DP61)+(DQ$19*DQ61)+(DR$19*DR61)+(DS$19*DS61)+(DT$19*DT61)+(DU$19*DU61)+(DV$19*DV61)+(DW$19*DW61)+(DX$19*DX61)+(DY$19*DY61)+(DZ$19*DZ61)+(EA$19*EA61)+(EB$19*EB61)+(EC$19*EC61)+(ED$19*ED61)+(EE$19*EE61)+(EF$19*EF61)+(EG$19*EG61)+(EH$19*EH61))</f>
        <v/>
      </c>
      <c r="EK61" s="65"/>
      <c r="EL61" s="65"/>
      <c r="EM61" s="65"/>
      <c r="EN61" s="65"/>
      <c r="EO61" s="149"/>
      <c r="EP61" s="149"/>
      <c r="EQ61" s="149"/>
      <c r="ER61" s="149"/>
      <c r="ES61" s="149"/>
      <c r="ET61" s="149"/>
      <c r="EU61" s="149"/>
      <c r="EV61" s="149"/>
      <c r="EW61" s="149"/>
      <c r="EX61" s="149"/>
      <c r="EY61" s="149"/>
      <c r="EZ61" s="149"/>
      <c r="FA61" s="149"/>
      <c r="FB61" s="149"/>
      <c r="FC61" s="149"/>
      <c r="FD61" s="149"/>
      <c r="FE61" s="149"/>
      <c r="FF61" s="149"/>
      <c r="FG61" s="149"/>
      <c r="FH61" s="149"/>
      <c r="FI61" s="149"/>
      <c r="FJ61" s="222"/>
      <c r="FK61" s="150" t="str">
        <f>IF(OR('Set UP'!$C47=0,'Set UP'!$D47=0,'Set UP'!$E47=0),"",(EK$19*EK61)+(EL$19*EL61)+(EM$19*EM61)+(EN$19*EN61)+(EO$19*EO61)+(EP$19*EP61)+(EQ$19*EQ61)+(ER$19*ER61)+(ES$19*ES61)+(ET$19*ET61)+(EU$19*EU61)+(EV$19*EV61)+(EW$19*EW61)+(EX$19*EX61)+(EY$19*EY61)+(EZ$19*EZ61)+(FA$19*FA61)+(FB$19*FB61)+(FC$19*FC61)+(FD$19*FD61)+(FE$19*FE61)+(FF$19*FF61)+(FG$19*FG61)+(FH$19*FH61)+(FI$19*FI61))</f>
        <v/>
      </c>
      <c r="FL61" s="65"/>
      <c r="FM61" s="65"/>
      <c r="FN61" s="65"/>
      <c r="FO61" s="65"/>
      <c r="FP61" s="149"/>
      <c r="FQ61" s="149"/>
      <c r="FR61" s="149"/>
      <c r="FS61" s="149"/>
      <c r="FT61" s="149"/>
      <c r="FU61" s="149"/>
      <c r="FV61" s="149"/>
      <c r="FW61" s="149"/>
      <c r="FX61" s="149"/>
      <c r="FY61" s="149"/>
      <c r="FZ61" s="149"/>
      <c r="GA61" s="149"/>
      <c r="GB61" s="149"/>
      <c r="GC61" s="149"/>
      <c r="GD61" s="149"/>
      <c r="GE61" s="149"/>
      <c r="GF61" s="149"/>
      <c r="GG61" s="149"/>
      <c r="GH61" s="149"/>
      <c r="GI61" s="149"/>
      <c r="GJ61" s="149"/>
      <c r="GK61" s="222"/>
      <c r="GL61" s="150" t="str">
        <f>IF(OR('Set UP'!$C47=0,'Set UP'!$D47=0,'Set UP'!$E47=0),"",(FL$19*FL61)+(FM$19*FM61)+(FN$19*FN61)+(FO$19*FO61)+(FP$19*FP61)+(FQ$19*FQ61)+(FR$19*FR61)+(FS$19*FS61)+(FT$19*FT61)+(FU$19*FU61)+(FV$19*FV61)+(FW$19*FW61)+(FX$19*FX61)+(FY$19*FY61)+(FZ$19*FZ61)+(GA$19*GA61)+(GB$19*GB61)+(GC$19*GC61)+(GD$19*GD61)+(GE$19*GE61)+(GF$19*GF61)+(GG$19*GG61)+(GH$19*GH61)+(GI$19*GI61)+(GJ$19*GJ61))</f>
        <v/>
      </c>
      <c r="GM61" s="65"/>
      <c r="GN61" s="65"/>
      <c r="GO61" s="65"/>
      <c r="GP61" s="65"/>
      <c r="GQ61" s="149"/>
      <c r="GR61" s="149"/>
      <c r="GS61" s="149"/>
      <c r="GT61" s="149"/>
      <c r="GU61" s="149"/>
      <c r="GV61" s="149"/>
      <c r="GW61" s="149"/>
      <c r="GX61" s="149"/>
      <c r="GY61" s="149"/>
      <c r="GZ61" s="149"/>
      <c r="HA61" s="149"/>
      <c r="HB61" s="149"/>
      <c r="HC61" s="149"/>
      <c r="HD61" s="149"/>
      <c r="HE61" s="149"/>
      <c r="HF61" s="149"/>
      <c r="HG61" s="149"/>
      <c r="HH61" s="149"/>
      <c r="HI61" s="149"/>
      <c r="HJ61" s="149"/>
      <c r="HK61" s="149"/>
      <c r="HL61" s="222"/>
      <c r="HM61" s="150" t="str">
        <f>IF(OR('Set UP'!$C47=0,'Set UP'!$D47=0,'Set UP'!$E47=0),"",(GM$19*GM61)+(GN$19*GN61)+(GO$19*GO61)+(GP$19*GP61)+(GQ$19*GQ61)+(GR$19*GR61)+(GS$19*GS61)+(GT$19*GT61)+(GU$19*GU61)+(GV$19*GV61)+(GW$19*GW61)+(GX$19*GX61)+(GY$19*GY61)+(GZ$19*GZ61)+(HA$19*HA61)+(HB$19*HB61)+(HC$19*HC61)+(HD$19*HD61)+(HE$19*HE61)+(HF$19*HF61)+(HG$19*HG61)+(HH$19*HH61)+(HI$19*HI61)+(HJ$19*HJ61)+(HK$19*HK61))</f>
        <v/>
      </c>
      <c r="HN61" s="65"/>
      <c r="HO61" s="65"/>
      <c r="HP61" s="65"/>
      <c r="HQ61" s="65"/>
      <c r="HR61" s="149"/>
      <c r="HS61" s="149"/>
      <c r="HT61" s="149"/>
      <c r="HU61" s="149"/>
      <c r="HV61" s="149"/>
      <c r="HW61" s="149"/>
      <c r="HX61" s="149"/>
      <c r="HY61" s="149"/>
      <c r="HZ61" s="149"/>
      <c r="IA61" s="149"/>
      <c r="IB61" s="149"/>
      <c r="IC61" s="149"/>
      <c r="ID61" s="149"/>
      <c r="IE61" s="149"/>
      <c r="IF61" s="149"/>
      <c r="IG61" s="149"/>
      <c r="IH61" s="149"/>
      <c r="II61" s="149"/>
      <c r="IJ61" s="149"/>
      <c r="IK61" s="149"/>
      <c r="IL61" s="149"/>
      <c r="IM61" s="222"/>
      <c r="IN61" s="150" t="str">
        <f>IF(OR('Set UP'!$C47=0,'Set UP'!$D47=0,'Set UP'!$E47=0),"",(HN$19*HN61)+(HO$19*HO61)+(HP$19*HP61)+(HQ$19*HQ61)+(HR$19*HR61)+(HS$19*HS61)+(HT$19*HT61)+(HU$19*HU61)+(HV$19*HV61)+(HW$19*HW61)+(HX$19*HX61)+(HY$19*HY61)+(HZ$19*HZ61)+(IA$19*IA61)+(IB$19*IB61)+(IC$19*IC61)+(ID$19*ID61)+(IE$19*IE61)+(IF$19*IF61)+(IG$19*IG61)+(IH$19*IH61)+(II$19*II61)+(IJ$19*IJ61)+(IK$19*IK61)+(IL$19*IL61))</f>
        <v/>
      </c>
      <c r="IO61" s="65"/>
      <c r="IP61" s="65"/>
      <c r="IQ61" s="65"/>
      <c r="IR61" s="65"/>
      <c r="IS61" s="149"/>
      <c r="IT61" s="149"/>
      <c r="IU61" s="149"/>
      <c r="IV61" s="149"/>
      <c r="IW61" s="149"/>
      <c r="IX61" s="149"/>
      <c r="IY61" s="149"/>
      <c r="IZ61" s="149"/>
      <c r="JA61" s="149"/>
      <c r="JB61" s="149"/>
      <c r="JC61" s="149"/>
      <c r="JD61" s="149"/>
      <c r="JE61" s="149"/>
      <c r="JF61" s="149"/>
      <c r="JG61" s="149"/>
      <c r="JH61" s="149"/>
      <c r="JI61" s="149"/>
      <c r="JJ61" s="149"/>
      <c r="JK61" s="149"/>
      <c r="JL61" s="149"/>
      <c r="JM61" s="149"/>
      <c r="JN61" s="222"/>
      <c r="JO61" s="150" t="str">
        <f>IF(OR('Set UP'!$C47=0,'Set UP'!$D47=0,'Set UP'!$E47=0),"",(IO$19*IO61)+(IP$19*IP61)+(IQ$19*IQ61)+(IR$19*IR61)+(IS$19*IS61)+(IT$19*IT61)+(IU$19*IU61)+(IV$19*IV61)+(IW$19*IW61)+(IX$19*IX61)+(IY$19*IY61)+(IZ$19*IZ61)+(JA$19*JA61)+(JB$19*JB61)+(JC$19*JC61)+(JD$19*JD61)+(JE$19*JE61)+(JF$19*JF61)+(JG$19*JG61)+(JH$19*JH61)+(JI$19*JI61)+(JJ$19*JJ61)+(JK$19*JK61)+(JL$19*JL61)+(JM$19*JM61))</f>
        <v/>
      </c>
      <c r="JP61" s="151" t="str">
        <f>IF(OR('Set UP'!$C47=0,'Set UP'!$D47=0,'Set UP'!$E47=0),"",(AF61+BG61+CH61+DI61+EJ61+FK61+GL61+HM61+IN61+JO61))</f>
        <v/>
      </c>
      <c r="JQ61" s="152" t="str">
        <f>IF(OR('Set UP'!$C47=0,'Set UP'!$D47=0,'Set UP'!$E47=0),"",RANK(JP61,$JP$21:$JP$68,0))</f>
        <v/>
      </c>
      <c r="JR61" s="151" t="str">
        <f>IF(OR('Set UP'!K47&lt;&gt;1,'Set UP'!C47=0,'Set UP'!D47=0,'Set UP'!E47=0,'Set UP'!F47=0),"",$JP61)</f>
        <v/>
      </c>
      <c r="JS61" s="151" t="str">
        <f>IF(OR('Set UP'!K47&lt;&gt;1,'Set UP'!C47=0,'Set UP'!D47=0,'Set UP'!E47=0,'Set UP'!F47=0),"",RANK(JR61,$JR$21:$JR$68,0))</f>
        <v/>
      </c>
      <c r="JT61" s="153" t="str">
        <f>IF(OR('Set UP'!K47&lt;&gt;2,'Set UP'!C47=0,'Set UP'!D47=0,'Set UP'!E47=0,'Set UP'!F47=0),"",$JP61)</f>
        <v/>
      </c>
      <c r="JU61" s="151" t="str">
        <f>IF(OR('Set UP'!K47&lt;&gt;2,'Set UP'!C47=0,'Set UP'!D47=0,'Set UP'!E47=0,'Set UP'!F47=0),"",RANK(JT61,$JT$21:$JT$68,0))</f>
        <v/>
      </c>
      <c r="JV61" s="151" t="str">
        <f>IF(OR(LEFT('Set UP'!F47,1)&lt;&gt;"F",'Set UP'!C47=0,'Set UP'!D47=0,'Set UP'!E47=0),"",$JP61)</f>
        <v/>
      </c>
      <c r="JW61" s="151" t="str">
        <f>IF(OR(LEFT('Set UP'!F47,1)&lt;&gt;"F",'Set UP'!C47=0,'Set UP'!D47=0,'Set UP'!E47=0),"",RANK(JV61,$JV$21:$JV$68,0))</f>
        <v/>
      </c>
      <c r="JX61" s="151" t="str">
        <f>IF(OR('Set UP'!F47&lt;&gt;"NS",'Set UP'!C47=0,'Set UP'!D47=0,'Set UP'!E47=0),"",$JP61)</f>
        <v/>
      </c>
      <c r="JY61" s="154" t="str">
        <f>IF(OR('Set UP'!F47&lt;&gt;"NS",'Set UP'!C47=0,'Set UP'!D47=0,'Set UP'!E47=0),"",RANK(JX61,$JX$21:$JX$68,0))</f>
        <v/>
      </c>
      <c r="JZ61" s="154" t="str">
        <f>IF(OR('Set UP'!$C47=0,'Set UP'!$D47=0,'Set UP'!$E47=0,JP61=0),"",JP61/MAX(JP$21:JP$68)*1000)</f>
        <v/>
      </c>
      <c r="KC61" s="316">
        <f t="array" ref="KC61">MAX(IF(Clubs='Set UP'!D47,'Wet Incident'!JU$21:JU$68))</f>
        <v>0</v>
      </c>
      <c r="KD61" s="316" t="str">
        <f t="shared" si="5"/>
        <v/>
      </c>
    </row>
    <row r="62" spans="2:290" x14ac:dyDescent="0.2">
      <c r="B62" s="139">
        <v>42</v>
      </c>
      <c r="C62" s="148" t="str">
        <f>IF(OR('Set UP'!$C48=0,'Set UP'!$D48=0,'Set UP'!$E48=0,'Set UP'!F48=0),"  --",'Set UP'!C48)</f>
        <v xml:space="preserve">  --</v>
      </c>
      <c r="D62" s="148" t="str">
        <f>IF(OR('Set UP'!$C48=0,'Set UP'!$D48=0,'Set UP'!$E48=0,'Set UP'!F48=0),"  --",'Set UP'!D48&amp;" "&amp;'Set UP'!E48)</f>
        <v xml:space="preserve">  --</v>
      </c>
      <c r="E62" s="148" t="str">
        <f>IF(OR('Set UP'!$C48=0,'Set UP'!$D48=0,'Set UP'!$E48=0,'Set UP'!F48=0),"  --",'Set UP'!F48)</f>
        <v xml:space="preserve">  --</v>
      </c>
      <c r="F62" s="65"/>
      <c r="G62" s="65"/>
      <c r="H62" s="65"/>
      <c r="I62" s="65"/>
      <c r="J62" s="149"/>
      <c r="K62" s="149"/>
      <c r="L62" s="149"/>
      <c r="M62" s="149"/>
      <c r="N62" s="149"/>
      <c r="O62" s="149"/>
      <c r="P62" s="149"/>
      <c r="Q62" s="149"/>
      <c r="R62" s="149"/>
      <c r="S62" s="149"/>
      <c r="T62" s="149"/>
      <c r="U62" s="149"/>
      <c r="V62" s="149"/>
      <c r="W62" s="149"/>
      <c r="X62" s="149"/>
      <c r="Y62" s="149"/>
      <c r="Z62" s="149"/>
      <c r="AA62" s="149"/>
      <c r="AB62" s="149"/>
      <c r="AC62" s="149"/>
      <c r="AD62" s="149"/>
      <c r="AE62" s="222"/>
      <c r="AF62" s="150" t="str">
        <f>IF(OR('Set UP'!$C48=0,'Set UP'!$D48=0,'Set UP'!$E48=0),"",(F$19*F62)+(G$19*G62)+(H$19*H62)+(I$19*I62)+(J$19*J62)+(K$19*K62)+(L$19*L62)+(M$19*M62)+(N$19*N62)+(O$19*O62)+(P$19*P62)+(Q$19*Q62)+(R$19*R62)+(S$19*S62)+(T$19*T62)+(U$19*U62)+(V$19*V62)+(W$19*W62)+(X$19*X62)+(Y$19*Y62)+(Z$19*Z62)+(AA$19*AA62)+(AB$19*AB62)+(AC$19*AC62)+(AD$19*AD62))</f>
        <v/>
      </c>
      <c r="AG62" s="65"/>
      <c r="AH62" s="65"/>
      <c r="AI62" s="65"/>
      <c r="AJ62" s="65"/>
      <c r="AK62" s="65"/>
      <c r="AL62" s="65"/>
      <c r="AM62" s="149"/>
      <c r="AN62" s="149"/>
      <c r="AO62" s="149"/>
      <c r="AP62" s="149"/>
      <c r="AQ62" s="149"/>
      <c r="AR62" s="149"/>
      <c r="AS62" s="149"/>
      <c r="AT62" s="149"/>
      <c r="AU62" s="149"/>
      <c r="AV62" s="149"/>
      <c r="AW62" s="149"/>
      <c r="AX62" s="149"/>
      <c r="AY62" s="149"/>
      <c r="AZ62" s="149"/>
      <c r="BA62" s="149"/>
      <c r="BB62" s="149"/>
      <c r="BC62" s="149"/>
      <c r="BD62" s="149"/>
      <c r="BE62" s="149"/>
      <c r="BF62" s="222"/>
      <c r="BG62" s="150" t="str">
        <f>IF(OR('Set UP'!$C48=0,'Set UP'!$D48=0,'Set UP'!$E48=0),"",(AG$19*AG62)+(AH$19*AH62)+(AI$19*AI62)+(AJ$19*AJ62)+(AK$19*AK62)+(AL$19*AL62)+(AM$19*AM62)+(AN$19*AN62)+(AO$19*AO62)+(AP$19*AP62)+(AQ$19*AQ62)+(AR$19*AR62)+(AS$19*AS62)+(AT$19*AT62)+(AU$19*AU62)+(AV$19*AV62)+(AW$19*AW62)+(AX$19*AX62)+(AY$19*AY62)+(AZ$19*AZ62)+(BA$19*BA62)+(BB$19*BB62)+(BC$19*BC62)+(BD$19*BD62)+(BE$19*BE62))</f>
        <v/>
      </c>
      <c r="BH62" s="65"/>
      <c r="BI62" s="65"/>
      <c r="BJ62" s="65"/>
      <c r="BK62" s="65"/>
      <c r="BL62" s="65"/>
      <c r="BM62" s="65"/>
      <c r="BN62" s="149"/>
      <c r="BO62" s="149"/>
      <c r="BP62" s="149"/>
      <c r="BQ62" s="149"/>
      <c r="BR62" s="149"/>
      <c r="BS62" s="149"/>
      <c r="BT62" s="149"/>
      <c r="BU62" s="149"/>
      <c r="BV62" s="149"/>
      <c r="BW62" s="149"/>
      <c r="BX62" s="149"/>
      <c r="BY62" s="149"/>
      <c r="BZ62" s="149"/>
      <c r="CA62" s="149"/>
      <c r="CB62" s="149"/>
      <c r="CC62" s="149"/>
      <c r="CD62" s="149"/>
      <c r="CE62" s="149"/>
      <c r="CF62" s="149"/>
      <c r="CG62" s="222"/>
      <c r="CH62" s="150" t="str">
        <f>IF(OR('Set UP'!$C48=0,'Set UP'!$D48=0,'Set UP'!$E48=0),"",(BH$19*BH62)+(BI$19*BI62)+(BJ$19*BJ62)+(BK$19*BK62)+(BL$19*BL62)+(BM$19*BM62)+(BN$19*BN62)+(BO$19*BO62)+(BP$19*BP62)+(BQ$19*BQ62)+(BR$19*BR62)+(BS$19*BS62)+(BT$19*BT62)+(BU$19*BU62)+(BV$19*BV62)+(BW$19*BW62)+(BX$19*BX62)+(BY$19*BY62)+(BZ$19*BZ62)+(CA$19*CA62)+(CB$19*CB62)+(CC$19*CC62)+(CD$19*CD62)+(CE$19*CE62)+(CF$19*CF62))</f>
        <v/>
      </c>
      <c r="CI62" s="65"/>
      <c r="CJ62" s="65"/>
      <c r="CK62" s="65"/>
      <c r="CL62" s="65"/>
      <c r="CM62" s="65"/>
      <c r="CN62" s="149"/>
      <c r="CO62" s="149"/>
      <c r="CP62" s="149"/>
      <c r="CQ62" s="149"/>
      <c r="CR62" s="149"/>
      <c r="CS62" s="149"/>
      <c r="CT62" s="149"/>
      <c r="CU62" s="149"/>
      <c r="CV62" s="149"/>
      <c r="CW62" s="149"/>
      <c r="CX62" s="149"/>
      <c r="CY62" s="149"/>
      <c r="CZ62" s="149"/>
      <c r="DA62" s="149"/>
      <c r="DB62" s="149"/>
      <c r="DC62" s="149"/>
      <c r="DD62" s="149"/>
      <c r="DE62" s="149"/>
      <c r="DF62" s="149"/>
      <c r="DG62" s="149"/>
      <c r="DH62" s="222"/>
      <c r="DI62" s="150" t="str">
        <f>IF(OR('Set UP'!$C48=0,'Set UP'!$D48=0,'Set UP'!$E48=0),"",(CI$19*CI62)+(CJ$19*CJ62)+(CK$19*CK62)+(CL$19*CL62)+(CM$19*CM62)+(CN$19*CN62)+(CO$19*CO62)+(CP$19*CP62)+(CQ$19*CQ62)+(CR$19*CR62)+(CS$19*CS62)+(CT$19*CT62)+(CU$19*CU62)+(CV$19*CV62)+(CW$19*CW62)+(CX$19*CX62)+(CY$19*CY62)+(CZ$19*CZ62)+(DA$19*DA62)+(DB$19*DB62)+(DC$19*DC62)+(DD$19*DD62)+(DE$19*DE62)+(DF$19*DF62)+(DG$19*DG62))</f>
        <v/>
      </c>
      <c r="DJ62" s="65"/>
      <c r="DK62" s="65"/>
      <c r="DL62" s="65"/>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222"/>
      <c r="EJ62" s="150" t="str">
        <f>IF(OR('Set UP'!$C48=0,'Set UP'!$D48=0,'Set UP'!$E48=0),"",(DJ$19*DJ62)+(DK$19*DK62)+(DL$19*DL62)+(DM$19*DM62)+(DN$19*DN62)+(DO$19*DO62)+(DP$19*DP62)+(DQ$19*DQ62)+(DR$19*DR62)+(DS$19*DS62)+(DT$19*DT62)+(DU$19*DU62)+(DV$19*DV62)+(DW$19*DW62)+(DX$19*DX62)+(DY$19*DY62)+(DZ$19*DZ62)+(EA$19*EA62)+(EB$19*EB62)+(EC$19*EC62)+(ED$19*ED62)+(EE$19*EE62)+(EF$19*EF62)+(EG$19*EG62)+(EH$19*EH62))</f>
        <v/>
      </c>
      <c r="EK62" s="65"/>
      <c r="EL62" s="65"/>
      <c r="EM62" s="65"/>
      <c r="EN62" s="65"/>
      <c r="EO62" s="149"/>
      <c r="EP62" s="149"/>
      <c r="EQ62" s="149"/>
      <c r="ER62" s="149"/>
      <c r="ES62" s="149"/>
      <c r="ET62" s="149"/>
      <c r="EU62" s="149"/>
      <c r="EV62" s="149"/>
      <c r="EW62" s="149"/>
      <c r="EX62" s="149"/>
      <c r="EY62" s="149"/>
      <c r="EZ62" s="149"/>
      <c r="FA62" s="149"/>
      <c r="FB62" s="149"/>
      <c r="FC62" s="149"/>
      <c r="FD62" s="149"/>
      <c r="FE62" s="149"/>
      <c r="FF62" s="149"/>
      <c r="FG62" s="149"/>
      <c r="FH62" s="149"/>
      <c r="FI62" s="149"/>
      <c r="FJ62" s="222"/>
      <c r="FK62" s="150" t="str">
        <f>IF(OR('Set UP'!$C48=0,'Set UP'!$D48=0,'Set UP'!$E48=0),"",(EK$19*EK62)+(EL$19*EL62)+(EM$19*EM62)+(EN$19*EN62)+(EO$19*EO62)+(EP$19*EP62)+(EQ$19*EQ62)+(ER$19*ER62)+(ES$19*ES62)+(ET$19*ET62)+(EU$19*EU62)+(EV$19*EV62)+(EW$19*EW62)+(EX$19*EX62)+(EY$19*EY62)+(EZ$19*EZ62)+(FA$19*FA62)+(FB$19*FB62)+(FC$19*FC62)+(FD$19*FD62)+(FE$19*FE62)+(FF$19*FF62)+(FG$19*FG62)+(FH$19*FH62)+(FI$19*FI62))</f>
        <v/>
      </c>
      <c r="FL62" s="65"/>
      <c r="FM62" s="65"/>
      <c r="FN62" s="65"/>
      <c r="FO62" s="65"/>
      <c r="FP62" s="149"/>
      <c r="FQ62" s="149"/>
      <c r="FR62" s="149"/>
      <c r="FS62" s="149"/>
      <c r="FT62" s="149"/>
      <c r="FU62" s="149"/>
      <c r="FV62" s="149"/>
      <c r="FW62" s="149"/>
      <c r="FX62" s="149"/>
      <c r="FY62" s="149"/>
      <c r="FZ62" s="149"/>
      <c r="GA62" s="149"/>
      <c r="GB62" s="149"/>
      <c r="GC62" s="149"/>
      <c r="GD62" s="149"/>
      <c r="GE62" s="149"/>
      <c r="GF62" s="149"/>
      <c r="GG62" s="149"/>
      <c r="GH62" s="149"/>
      <c r="GI62" s="149"/>
      <c r="GJ62" s="149"/>
      <c r="GK62" s="222"/>
      <c r="GL62" s="150" t="str">
        <f>IF(OR('Set UP'!$C48=0,'Set UP'!$D48=0,'Set UP'!$E48=0),"",(FL$19*FL62)+(FM$19*FM62)+(FN$19*FN62)+(FO$19*FO62)+(FP$19*FP62)+(FQ$19*FQ62)+(FR$19*FR62)+(FS$19*FS62)+(FT$19*FT62)+(FU$19*FU62)+(FV$19*FV62)+(FW$19*FW62)+(FX$19*FX62)+(FY$19*FY62)+(FZ$19*FZ62)+(GA$19*GA62)+(GB$19*GB62)+(GC$19*GC62)+(GD$19*GD62)+(GE$19*GE62)+(GF$19*GF62)+(GG$19*GG62)+(GH$19*GH62)+(GI$19*GI62)+(GJ$19*GJ62))</f>
        <v/>
      </c>
      <c r="GM62" s="65"/>
      <c r="GN62" s="65"/>
      <c r="GO62" s="65"/>
      <c r="GP62" s="65"/>
      <c r="GQ62" s="149"/>
      <c r="GR62" s="149"/>
      <c r="GS62" s="149"/>
      <c r="GT62" s="149"/>
      <c r="GU62" s="149"/>
      <c r="GV62" s="149"/>
      <c r="GW62" s="149"/>
      <c r="GX62" s="149"/>
      <c r="GY62" s="149"/>
      <c r="GZ62" s="149"/>
      <c r="HA62" s="149"/>
      <c r="HB62" s="149"/>
      <c r="HC62" s="149"/>
      <c r="HD62" s="149"/>
      <c r="HE62" s="149"/>
      <c r="HF62" s="149"/>
      <c r="HG62" s="149"/>
      <c r="HH62" s="149"/>
      <c r="HI62" s="149"/>
      <c r="HJ62" s="149"/>
      <c r="HK62" s="149"/>
      <c r="HL62" s="222"/>
      <c r="HM62" s="150" t="str">
        <f>IF(OR('Set UP'!$C48=0,'Set UP'!$D48=0,'Set UP'!$E48=0),"",(GM$19*GM62)+(GN$19*GN62)+(GO$19*GO62)+(GP$19*GP62)+(GQ$19*GQ62)+(GR$19*GR62)+(GS$19*GS62)+(GT$19*GT62)+(GU$19*GU62)+(GV$19*GV62)+(GW$19*GW62)+(GX$19*GX62)+(GY$19*GY62)+(GZ$19*GZ62)+(HA$19*HA62)+(HB$19*HB62)+(HC$19*HC62)+(HD$19*HD62)+(HE$19*HE62)+(HF$19*HF62)+(HG$19*HG62)+(HH$19*HH62)+(HI$19*HI62)+(HJ$19*HJ62)+(HK$19*HK62))</f>
        <v/>
      </c>
      <c r="HN62" s="65"/>
      <c r="HO62" s="65"/>
      <c r="HP62" s="65"/>
      <c r="HQ62" s="65"/>
      <c r="HR62" s="149"/>
      <c r="HS62" s="149"/>
      <c r="HT62" s="149"/>
      <c r="HU62" s="149"/>
      <c r="HV62" s="149"/>
      <c r="HW62" s="149"/>
      <c r="HX62" s="149"/>
      <c r="HY62" s="149"/>
      <c r="HZ62" s="149"/>
      <c r="IA62" s="149"/>
      <c r="IB62" s="149"/>
      <c r="IC62" s="149"/>
      <c r="ID62" s="149"/>
      <c r="IE62" s="149"/>
      <c r="IF62" s="149"/>
      <c r="IG62" s="149"/>
      <c r="IH62" s="149"/>
      <c r="II62" s="149"/>
      <c r="IJ62" s="149"/>
      <c r="IK62" s="149"/>
      <c r="IL62" s="149"/>
      <c r="IM62" s="222"/>
      <c r="IN62" s="150" t="str">
        <f>IF(OR('Set UP'!$C48=0,'Set UP'!$D48=0,'Set UP'!$E48=0),"",(HN$19*HN62)+(HO$19*HO62)+(HP$19*HP62)+(HQ$19*HQ62)+(HR$19*HR62)+(HS$19*HS62)+(HT$19*HT62)+(HU$19*HU62)+(HV$19*HV62)+(HW$19*HW62)+(HX$19*HX62)+(HY$19*HY62)+(HZ$19*HZ62)+(IA$19*IA62)+(IB$19*IB62)+(IC$19*IC62)+(ID$19*ID62)+(IE$19*IE62)+(IF$19*IF62)+(IG$19*IG62)+(IH$19*IH62)+(II$19*II62)+(IJ$19*IJ62)+(IK$19*IK62)+(IL$19*IL62))</f>
        <v/>
      </c>
      <c r="IO62" s="65"/>
      <c r="IP62" s="65"/>
      <c r="IQ62" s="65"/>
      <c r="IR62" s="65"/>
      <c r="IS62" s="149"/>
      <c r="IT62" s="149"/>
      <c r="IU62" s="149"/>
      <c r="IV62" s="149"/>
      <c r="IW62" s="149"/>
      <c r="IX62" s="149"/>
      <c r="IY62" s="149"/>
      <c r="IZ62" s="149"/>
      <c r="JA62" s="149"/>
      <c r="JB62" s="149"/>
      <c r="JC62" s="149"/>
      <c r="JD62" s="149"/>
      <c r="JE62" s="149"/>
      <c r="JF62" s="149"/>
      <c r="JG62" s="149"/>
      <c r="JH62" s="149"/>
      <c r="JI62" s="149"/>
      <c r="JJ62" s="149"/>
      <c r="JK62" s="149"/>
      <c r="JL62" s="149"/>
      <c r="JM62" s="149"/>
      <c r="JN62" s="222"/>
      <c r="JO62" s="150" t="str">
        <f>IF(OR('Set UP'!$C48=0,'Set UP'!$D48=0,'Set UP'!$E48=0),"",(IO$19*IO62)+(IP$19*IP62)+(IQ$19*IQ62)+(IR$19*IR62)+(IS$19*IS62)+(IT$19*IT62)+(IU$19*IU62)+(IV$19*IV62)+(IW$19*IW62)+(IX$19*IX62)+(IY$19*IY62)+(IZ$19*IZ62)+(JA$19*JA62)+(JB$19*JB62)+(JC$19*JC62)+(JD$19*JD62)+(JE$19*JE62)+(JF$19*JF62)+(JG$19*JG62)+(JH$19*JH62)+(JI$19*JI62)+(JJ$19*JJ62)+(JK$19*JK62)+(JL$19*JL62)+(JM$19*JM62))</f>
        <v/>
      </c>
      <c r="JP62" s="151" t="str">
        <f>IF(OR('Set UP'!$C48=0,'Set UP'!$D48=0,'Set UP'!$E48=0),"",(AF62+BG62+CH62+DI62+EJ62+FK62+GL62+HM62+IN62+JO62))</f>
        <v/>
      </c>
      <c r="JQ62" s="152" t="str">
        <f>IF(OR('Set UP'!$C48=0,'Set UP'!$D48=0,'Set UP'!$E48=0),"",RANK(JP62,$JP$21:$JP$68,0))</f>
        <v/>
      </c>
      <c r="JR62" s="151" t="str">
        <f>IF(OR('Set UP'!K48&lt;&gt;1,'Set UP'!C48=0,'Set UP'!D48=0,'Set UP'!E48=0,'Set UP'!F48=0),"",$JP62)</f>
        <v/>
      </c>
      <c r="JS62" s="151" t="str">
        <f>IF(OR('Set UP'!K48&lt;&gt;1,'Set UP'!C48=0,'Set UP'!D48=0,'Set UP'!E48=0,'Set UP'!F48=0),"",RANK(JR62,$JR$21:$JR$68,0))</f>
        <v/>
      </c>
      <c r="JT62" s="153" t="str">
        <f>IF(OR('Set UP'!K48&lt;&gt;2,'Set UP'!C48=0,'Set UP'!D48=0,'Set UP'!E48=0,'Set UP'!F48=0),"",$JP62)</f>
        <v/>
      </c>
      <c r="JU62" s="151" t="str">
        <f>IF(OR('Set UP'!K48&lt;&gt;2,'Set UP'!C48=0,'Set UP'!D48=0,'Set UP'!E48=0,'Set UP'!F48=0),"",RANK(JT62,$JT$21:$JT$68,0))</f>
        <v/>
      </c>
      <c r="JV62" s="151" t="str">
        <f>IF(OR(LEFT('Set UP'!F48,1)&lt;&gt;"F",'Set UP'!C48=0,'Set UP'!D48=0,'Set UP'!E48=0),"",$JP62)</f>
        <v/>
      </c>
      <c r="JW62" s="151" t="str">
        <f>IF(OR(LEFT('Set UP'!F48,1)&lt;&gt;"F",'Set UP'!C48=0,'Set UP'!D48=0,'Set UP'!E48=0),"",RANK(JV62,$JV$21:$JV$68,0))</f>
        <v/>
      </c>
      <c r="JX62" s="151" t="str">
        <f>IF(OR('Set UP'!F48&lt;&gt;"NS",'Set UP'!C48=0,'Set UP'!D48=0,'Set UP'!E48=0),"",$JP62)</f>
        <v/>
      </c>
      <c r="JY62" s="154" t="str">
        <f>IF(OR('Set UP'!F48&lt;&gt;"NS",'Set UP'!C48=0,'Set UP'!D48=0,'Set UP'!E48=0),"",RANK(JX62,$JX$21:$JX$68,0))</f>
        <v/>
      </c>
      <c r="JZ62" s="154" t="str">
        <f>IF(OR('Set UP'!$C48=0,'Set UP'!$D48=0,'Set UP'!$E48=0,JP62=0),"",JP62/MAX(JP$21:JP$68)*1000)</f>
        <v/>
      </c>
      <c r="KC62" s="316">
        <f t="array" ref="KC62">MAX(IF(Clubs='Set UP'!D48,'Wet Incident'!JU$21:JU$68))</f>
        <v>0</v>
      </c>
      <c r="KD62" s="316" t="str">
        <f t="shared" si="5"/>
        <v/>
      </c>
    </row>
    <row r="63" spans="2:290" x14ac:dyDescent="0.2">
      <c r="B63" s="139">
        <v>43</v>
      </c>
      <c r="C63" s="148" t="str">
        <f>IF(OR('Set UP'!$C49=0,'Set UP'!$D49=0,'Set UP'!$E49=0,'Set UP'!F49=0),"  --",'Set UP'!C49)</f>
        <v xml:space="preserve">  --</v>
      </c>
      <c r="D63" s="148" t="str">
        <f>IF(OR('Set UP'!$C49=0,'Set UP'!$D49=0,'Set UP'!$E49=0,'Set UP'!F49=0),"  --",'Set UP'!D49&amp;" "&amp;'Set UP'!E49)</f>
        <v xml:space="preserve">  --</v>
      </c>
      <c r="E63" s="148" t="str">
        <f>IF(OR('Set UP'!$C49=0,'Set UP'!$D49=0,'Set UP'!$E49=0,'Set UP'!F49=0),"  --",'Set UP'!F49)</f>
        <v xml:space="preserve">  --</v>
      </c>
      <c r="F63" s="65"/>
      <c r="G63" s="65"/>
      <c r="H63" s="65"/>
      <c r="I63" s="65"/>
      <c r="J63" s="149"/>
      <c r="K63" s="149"/>
      <c r="L63" s="149"/>
      <c r="M63" s="149"/>
      <c r="N63" s="149"/>
      <c r="O63" s="149"/>
      <c r="P63" s="149"/>
      <c r="Q63" s="149"/>
      <c r="R63" s="149"/>
      <c r="S63" s="149"/>
      <c r="T63" s="149"/>
      <c r="U63" s="149"/>
      <c r="V63" s="149"/>
      <c r="W63" s="149"/>
      <c r="X63" s="149"/>
      <c r="Y63" s="149"/>
      <c r="Z63" s="149"/>
      <c r="AA63" s="149"/>
      <c r="AB63" s="149"/>
      <c r="AC63" s="149"/>
      <c r="AD63" s="149"/>
      <c r="AE63" s="222"/>
      <c r="AF63" s="150" t="str">
        <f>IF(OR('Set UP'!$C49=0,'Set UP'!$D49=0,'Set UP'!$E49=0),"",(F$19*F63)+(G$19*G63)+(H$19*H63)+(I$19*I63)+(J$19*J63)+(K$19*K63)+(L$19*L63)+(M$19*M63)+(N$19*N63)+(O$19*O63)+(P$19*P63)+(Q$19*Q63)+(R$19*R63)+(S$19*S63)+(T$19*T63)+(U$19*U63)+(V$19*V63)+(W$19*W63)+(X$19*X63)+(Y$19*Y63)+(Z$19*Z63)+(AA$19*AA63)+(AB$19*AB63)+(AC$19*AC63)+(AD$19*AD63))</f>
        <v/>
      </c>
      <c r="AG63" s="65"/>
      <c r="AH63" s="65"/>
      <c r="AI63" s="65"/>
      <c r="AJ63" s="65"/>
      <c r="AK63" s="65"/>
      <c r="AL63" s="65"/>
      <c r="AM63" s="149"/>
      <c r="AN63" s="149"/>
      <c r="AO63" s="149"/>
      <c r="AP63" s="149"/>
      <c r="AQ63" s="149"/>
      <c r="AR63" s="149"/>
      <c r="AS63" s="149"/>
      <c r="AT63" s="149"/>
      <c r="AU63" s="149"/>
      <c r="AV63" s="149"/>
      <c r="AW63" s="149"/>
      <c r="AX63" s="149"/>
      <c r="AY63" s="149"/>
      <c r="AZ63" s="149"/>
      <c r="BA63" s="149"/>
      <c r="BB63" s="149"/>
      <c r="BC63" s="149"/>
      <c r="BD63" s="149"/>
      <c r="BE63" s="149"/>
      <c r="BF63" s="222"/>
      <c r="BG63" s="150" t="str">
        <f>IF(OR('Set UP'!$C49=0,'Set UP'!$D49=0,'Set UP'!$E49=0),"",(AG$19*AG63)+(AH$19*AH63)+(AI$19*AI63)+(AJ$19*AJ63)+(AK$19*AK63)+(AL$19*AL63)+(AM$19*AM63)+(AN$19*AN63)+(AO$19*AO63)+(AP$19*AP63)+(AQ$19*AQ63)+(AR$19*AR63)+(AS$19*AS63)+(AT$19*AT63)+(AU$19*AU63)+(AV$19*AV63)+(AW$19*AW63)+(AX$19*AX63)+(AY$19*AY63)+(AZ$19*AZ63)+(BA$19*BA63)+(BB$19*BB63)+(BC$19*BC63)+(BD$19*BD63)+(BE$19*BE63))</f>
        <v/>
      </c>
      <c r="BH63" s="65"/>
      <c r="BI63" s="65"/>
      <c r="BJ63" s="65"/>
      <c r="BK63" s="65"/>
      <c r="BL63" s="65"/>
      <c r="BM63" s="65"/>
      <c r="BN63" s="149"/>
      <c r="BO63" s="149"/>
      <c r="BP63" s="149"/>
      <c r="BQ63" s="149"/>
      <c r="BR63" s="149"/>
      <c r="BS63" s="149"/>
      <c r="BT63" s="149"/>
      <c r="BU63" s="149"/>
      <c r="BV63" s="149"/>
      <c r="BW63" s="149"/>
      <c r="BX63" s="149"/>
      <c r="BY63" s="149"/>
      <c r="BZ63" s="149"/>
      <c r="CA63" s="149"/>
      <c r="CB63" s="149"/>
      <c r="CC63" s="149"/>
      <c r="CD63" s="149"/>
      <c r="CE63" s="149"/>
      <c r="CF63" s="149"/>
      <c r="CG63" s="222"/>
      <c r="CH63" s="150" t="str">
        <f>IF(OR('Set UP'!$C49=0,'Set UP'!$D49=0,'Set UP'!$E49=0),"",(BH$19*BH63)+(BI$19*BI63)+(BJ$19*BJ63)+(BK$19*BK63)+(BL$19*BL63)+(BM$19*BM63)+(BN$19*BN63)+(BO$19*BO63)+(BP$19*BP63)+(BQ$19*BQ63)+(BR$19*BR63)+(BS$19*BS63)+(BT$19*BT63)+(BU$19*BU63)+(BV$19*BV63)+(BW$19*BW63)+(BX$19*BX63)+(BY$19*BY63)+(BZ$19*BZ63)+(CA$19*CA63)+(CB$19*CB63)+(CC$19*CC63)+(CD$19*CD63)+(CE$19*CE63)+(CF$19*CF63))</f>
        <v/>
      </c>
      <c r="CI63" s="65"/>
      <c r="CJ63" s="65"/>
      <c r="CK63" s="65"/>
      <c r="CL63" s="65"/>
      <c r="CM63" s="65"/>
      <c r="CN63" s="149"/>
      <c r="CO63" s="149"/>
      <c r="CP63" s="149"/>
      <c r="CQ63" s="149"/>
      <c r="CR63" s="149"/>
      <c r="CS63" s="149"/>
      <c r="CT63" s="149"/>
      <c r="CU63" s="149"/>
      <c r="CV63" s="149"/>
      <c r="CW63" s="149"/>
      <c r="CX63" s="149"/>
      <c r="CY63" s="149"/>
      <c r="CZ63" s="149"/>
      <c r="DA63" s="149"/>
      <c r="DB63" s="149"/>
      <c r="DC63" s="149"/>
      <c r="DD63" s="149"/>
      <c r="DE63" s="149"/>
      <c r="DF63" s="149"/>
      <c r="DG63" s="149"/>
      <c r="DH63" s="222"/>
      <c r="DI63" s="150" t="str">
        <f>IF(OR('Set UP'!$C49=0,'Set UP'!$D49=0,'Set UP'!$E49=0),"",(CI$19*CI63)+(CJ$19*CJ63)+(CK$19*CK63)+(CL$19*CL63)+(CM$19*CM63)+(CN$19*CN63)+(CO$19*CO63)+(CP$19*CP63)+(CQ$19*CQ63)+(CR$19*CR63)+(CS$19*CS63)+(CT$19*CT63)+(CU$19*CU63)+(CV$19*CV63)+(CW$19*CW63)+(CX$19*CX63)+(CY$19*CY63)+(CZ$19*CZ63)+(DA$19*DA63)+(DB$19*DB63)+(DC$19*DC63)+(DD$19*DD63)+(DE$19*DE63)+(DF$19*DF63)+(DG$19*DG63))</f>
        <v/>
      </c>
      <c r="DJ63" s="65"/>
      <c r="DK63" s="65"/>
      <c r="DL63" s="65"/>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222"/>
      <c r="EJ63" s="150" t="str">
        <f>IF(OR('Set UP'!$C49=0,'Set UP'!$D49=0,'Set UP'!$E49=0),"",(DJ$19*DJ63)+(DK$19*DK63)+(DL$19*DL63)+(DM$19*DM63)+(DN$19*DN63)+(DO$19*DO63)+(DP$19*DP63)+(DQ$19*DQ63)+(DR$19*DR63)+(DS$19*DS63)+(DT$19*DT63)+(DU$19*DU63)+(DV$19*DV63)+(DW$19*DW63)+(DX$19*DX63)+(DY$19*DY63)+(DZ$19*DZ63)+(EA$19*EA63)+(EB$19*EB63)+(EC$19*EC63)+(ED$19*ED63)+(EE$19*EE63)+(EF$19*EF63)+(EG$19*EG63)+(EH$19*EH63))</f>
        <v/>
      </c>
      <c r="EK63" s="65"/>
      <c r="EL63" s="65"/>
      <c r="EM63" s="65"/>
      <c r="EN63" s="65"/>
      <c r="EO63" s="149"/>
      <c r="EP63" s="149"/>
      <c r="EQ63" s="149"/>
      <c r="ER63" s="149"/>
      <c r="ES63" s="149"/>
      <c r="ET63" s="149"/>
      <c r="EU63" s="149"/>
      <c r="EV63" s="149"/>
      <c r="EW63" s="149"/>
      <c r="EX63" s="149"/>
      <c r="EY63" s="149"/>
      <c r="EZ63" s="149"/>
      <c r="FA63" s="149"/>
      <c r="FB63" s="149"/>
      <c r="FC63" s="149"/>
      <c r="FD63" s="149"/>
      <c r="FE63" s="149"/>
      <c r="FF63" s="149"/>
      <c r="FG63" s="149"/>
      <c r="FH63" s="149"/>
      <c r="FI63" s="149"/>
      <c r="FJ63" s="222"/>
      <c r="FK63" s="150" t="str">
        <f>IF(OR('Set UP'!$C49=0,'Set UP'!$D49=0,'Set UP'!$E49=0),"",(EK$19*EK63)+(EL$19*EL63)+(EM$19*EM63)+(EN$19*EN63)+(EO$19*EO63)+(EP$19*EP63)+(EQ$19*EQ63)+(ER$19*ER63)+(ES$19*ES63)+(ET$19*ET63)+(EU$19*EU63)+(EV$19*EV63)+(EW$19*EW63)+(EX$19*EX63)+(EY$19*EY63)+(EZ$19*EZ63)+(FA$19*FA63)+(FB$19*FB63)+(FC$19*FC63)+(FD$19*FD63)+(FE$19*FE63)+(FF$19*FF63)+(FG$19*FG63)+(FH$19*FH63)+(FI$19*FI63))</f>
        <v/>
      </c>
      <c r="FL63" s="65"/>
      <c r="FM63" s="65"/>
      <c r="FN63" s="65"/>
      <c r="FO63" s="65"/>
      <c r="FP63" s="149"/>
      <c r="FQ63" s="149"/>
      <c r="FR63" s="149"/>
      <c r="FS63" s="149"/>
      <c r="FT63" s="149"/>
      <c r="FU63" s="149"/>
      <c r="FV63" s="149"/>
      <c r="FW63" s="149"/>
      <c r="FX63" s="149"/>
      <c r="FY63" s="149"/>
      <c r="FZ63" s="149"/>
      <c r="GA63" s="149"/>
      <c r="GB63" s="149"/>
      <c r="GC63" s="149"/>
      <c r="GD63" s="149"/>
      <c r="GE63" s="149"/>
      <c r="GF63" s="149"/>
      <c r="GG63" s="149"/>
      <c r="GH63" s="149"/>
      <c r="GI63" s="149"/>
      <c r="GJ63" s="149"/>
      <c r="GK63" s="222"/>
      <c r="GL63" s="150" t="str">
        <f>IF(OR('Set UP'!$C49=0,'Set UP'!$D49=0,'Set UP'!$E49=0),"",(FL$19*FL63)+(FM$19*FM63)+(FN$19*FN63)+(FO$19*FO63)+(FP$19*FP63)+(FQ$19*FQ63)+(FR$19*FR63)+(FS$19*FS63)+(FT$19*FT63)+(FU$19*FU63)+(FV$19*FV63)+(FW$19*FW63)+(FX$19*FX63)+(FY$19*FY63)+(FZ$19*FZ63)+(GA$19*GA63)+(GB$19*GB63)+(GC$19*GC63)+(GD$19*GD63)+(GE$19*GE63)+(GF$19*GF63)+(GG$19*GG63)+(GH$19*GH63)+(GI$19*GI63)+(GJ$19*GJ63))</f>
        <v/>
      </c>
      <c r="GM63" s="65"/>
      <c r="GN63" s="65"/>
      <c r="GO63" s="65"/>
      <c r="GP63" s="65"/>
      <c r="GQ63" s="149"/>
      <c r="GR63" s="149"/>
      <c r="GS63" s="149"/>
      <c r="GT63" s="149"/>
      <c r="GU63" s="149"/>
      <c r="GV63" s="149"/>
      <c r="GW63" s="149"/>
      <c r="GX63" s="149"/>
      <c r="GY63" s="149"/>
      <c r="GZ63" s="149"/>
      <c r="HA63" s="149"/>
      <c r="HB63" s="149"/>
      <c r="HC63" s="149"/>
      <c r="HD63" s="149"/>
      <c r="HE63" s="149"/>
      <c r="HF63" s="149"/>
      <c r="HG63" s="149"/>
      <c r="HH63" s="149"/>
      <c r="HI63" s="149"/>
      <c r="HJ63" s="149"/>
      <c r="HK63" s="149"/>
      <c r="HL63" s="222"/>
      <c r="HM63" s="150" t="str">
        <f>IF(OR('Set UP'!$C49=0,'Set UP'!$D49=0,'Set UP'!$E49=0),"",(GM$19*GM63)+(GN$19*GN63)+(GO$19*GO63)+(GP$19*GP63)+(GQ$19*GQ63)+(GR$19*GR63)+(GS$19*GS63)+(GT$19*GT63)+(GU$19*GU63)+(GV$19*GV63)+(GW$19*GW63)+(GX$19*GX63)+(GY$19*GY63)+(GZ$19*GZ63)+(HA$19*HA63)+(HB$19*HB63)+(HC$19*HC63)+(HD$19*HD63)+(HE$19*HE63)+(HF$19*HF63)+(HG$19*HG63)+(HH$19*HH63)+(HI$19*HI63)+(HJ$19*HJ63)+(HK$19*HK63))</f>
        <v/>
      </c>
      <c r="HN63" s="65"/>
      <c r="HO63" s="65"/>
      <c r="HP63" s="65"/>
      <c r="HQ63" s="65"/>
      <c r="HR63" s="149"/>
      <c r="HS63" s="149"/>
      <c r="HT63" s="149"/>
      <c r="HU63" s="149"/>
      <c r="HV63" s="149"/>
      <c r="HW63" s="149"/>
      <c r="HX63" s="149"/>
      <c r="HY63" s="149"/>
      <c r="HZ63" s="149"/>
      <c r="IA63" s="149"/>
      <c r="IB63" s="149"/>
      <c r="IC63" s="149"/>
      <c r="ID63" s="149"/>
      <c r="IE63" s="149"/>
      <c r="IF63" s="149"/>
      <c r="IG63" s="149"/>
      <c r="IH63" s="149"/>
      <c r="II63" s="149"/>
      <c r="IJ63" s="149"/>
      <c r="IK63" s="149"/>
      <c r="IL63" s="149"/>
      <c r="IM63" s="222"/>
      <c r="IN63" s="150" t="str">
        <f>IF(OR('Set UP'!$C49=0,'Set UP'!$D49=0,'Set UP'!$E49=0),"",(HN$19*HN63)+(HO$19*HO63)+(HP$19*HP63)+(HQ$19*HQ63)+(HR$19*HR63)+(HS$19*HS63)+(HT$19*HT63)+(HU$19*HU63)+(HV$19*HV63)+(HW$19*HW63)+(HX$19*HX63)+(HY$19*HY63)+(HZ$19*HZ63)+(IA$19*IA63)+(IB$19*IB63)+(IC$19*IC63)+(ID$19*ID63)+(IE$19*IE63)+(IF$19*IF63)+(IG$19*IG63)+(IH$19*IH63)+(II$19*II63)+(IJ$19*IJ63)+(IK$19*IK63)+(IL$19*IL63))</f>
        <v/>
      </c>
      <c r="IO63" s="65"/>
      <c r="IP63" s="65"/>
      <c r="IQ63" s="65"/>
      <c r="IR63" s="65"/>
      <c r="IS63" s="149"/>
      <c r="IT63" s="149"/>
      <c r="IU63" s="149"/>
      <c r="IV63" s="149"/>
      <c r="IW63" s="149"/>
      <c r="IX63" s="149"/>
      <c r="IY63" s="149"/>
      <c r="IZ63" s="149"/>
      <c r="JA63" s="149"/>
      <c r="JB63" s="149"/>
      <c r="JC63" s="149"/>
      <c r="JD63" s="149"/>
      <c r="JE63" s="149"/>
      <c r="JF63" s="149"/>
      <c r="JG63" s="149"/>
      <c r="JH63" s="149"/>
      <c r="JI63" s="149"/>
      <c r="JJ63" s="149"/>
      <c r="JK63" s="149"/>
      <c r="JL63" s="149"/>
      <c r="JM63" s="149"/>
      <c r="JN63" s="222"/>
      <c r="JO63" s="150" t="str">
        <f>IF(OR('Set UP'!$C49=0,'Set UP'!$D49=0,'Set UP'!$E49=0),"",(IO$19*IO63)+(IP$19*IP63)+(IQ$19*IQ63)+(IR$19*IR63)+(IS$19*IS63)+(IT$19*IT63)+(IU$19*IU63)+(IV$19*IV63)+(IW$19*IW63)+(IX$19*IX63)+(IY$19*IY63)+(IZ$19*IZ63)+(JA$19*JA63)+(JB$19*JB63)+(JC$19*JC63)+(JD$19*JD63)+(JE$19*JE63)+(JF$19*JF63)+(JG$19*JG63)+(JH$19*JH63)+(JI$19*JI63)+(JJ$19*JJ63)+(JK$19*JK63)+(JL$19*JL63)+(JM$19*JM63))</f>
        <v/>
      </c>
      <c r="JP63" s="151" t="str">
        <f>IF(OR('Set UP'!$C49=0,'Set UP'!$D49=0,'Set UP'!$E49=0),"",(AF63+BG63+CH63+DI63+EJ63+FK63+GL63+HM63+IN63+JO63))</f>
        <v/>
      </c>
      <c r="JQ63" s="152" t="str">
        <f>IF(OR('Set UP'!$C49=0,'Set UP'!$D49=0,'Set UP'!$E49=0),"",RANK(JP63,$JP$21:$JP$68,0))</f>
        <v/>
      </c>
      <c r="JR63" s="151" t="str">
        <f>IF(OR('Set UP'!K49&lt;&gt;1,'Set UP'!C49=0,'Set UP'!D49=0,'Set UP'!E49=0,'Set UP'!F49=0),"",$JP63)</f>
        <v/>
      </c>
      <c r="JS63" s="151" t="str">
        <f>IF(OR('Set UP'!K49&lt;&gt;1,'Set UP'!C49=0,'Set UP'!D49=0,'Set UP'!E49=0,'Set UP'!F49=0),"",RANK(JR63,$JR$21:$JR$68,0))</f>
        <v/>
      </c>
      <c r="JT63" s="153" t="str">
        <f>IF(OR('Set UP'!K49&lt;&gt;2,'Set UP'!C49=0,'Set UP'!D49=0,'Set UP'!E49=0,'Set UP'!F49=0),"",$JP63)</f>
        <v/>
      </c>
      <c r="JU63" s="151" t="str">
        <f>IF(OR('Set UP'!K49&lt;&gt;2,'Set UP'!C49=0,'Set UP'!D49=0,'Set UP'!E49=0,'Set UP'!F49=0),"",RANK(JT63,$JT$21:$JT$68,0))</f>
        <v/>
      </c>
      <c r="JV63" s="151" t="str">
        <f>IF(OR(LEFT('Set UP'!F49,1)&lt;&gt;"F",'Set UP'!C49=0,'Set UP'!D49=0,'Set UP'!E49=0),"",$JP63)</f>
        <v/>
      </c>
      <c r="JW63" s="151" t="str">
        <f>IF(OR(LEFT('Set UP'!F49,1)&lt;&gt;"F",'Set UP'!C49=0,'Set UP'!D49=0,'Set UP'!E49=0),"",RANK(JV63,$JV$21:$JV$68,0))</f>
        <v/>
      </c>
      <c r="JX63" s="151" t="str">
        <f>IF(OR('Set UP'!F49&lt;&gt;"NS",'Set UP'!C49=0,'Set UP'!D49=0,'Set UP'!E49=0),"",$JP63)</f>
        <v/>
      </c>
      <c r="JY63" s="154" t="str">
        <f>IF(OR('Set UP'!F49&lt;&gt;"NS",'Set UP'!C49=0,'Set UP'!D49=0,'Set UP'!E49=0),"",RANK(JX63,$JX$21:$JX$68,0))</f>
        <v/>
      </c>
      <c r="JZ63" s="154" t="str">
        <f>IF(OR('Set UP'!$C49=0,'Set UP'!$D49=0,'Set UP'!$E49=0,JP63=0),"",JP63/MAX(JP$21:JP$68)*1000)</f>
        <v/>
      </c>
      <c r="KC63" s="316">
        <f t="array" ref="KC63">MAX(IF(Clubs='Set UP'!D49,'Wet Incident'!JU$21:JU$68))</f>
        <v>0</v>
      </c>
      <c r="KD63" s="316" t="str">
        <f t="shared" si="5"/>
        <v/>
      </c>
    </row>
    <row r="64" spans="2:290" x14ac:dyDescent="0.2">
      <c r="B64" s="139">
        <v>44</v>
      </c>
      <c r="C64" s="148" t="str">
        <f>IF(OR('Set UP'!$C50=0,'Set UP'!$D50=0,'Set UP'!$E50=0,'Set UP'!F50=0),"  --",'Set UP'!C50)</f>
        <v xml:space="preserve">  --</v>
      </c>
      <c r="D64" s="148" t="str">
        <f>IF(OR('Set UP'!$C50=0,'Set UP'!$D50=0,'Set UP'!$E50=0,'Set UP'!F50=0),"  --",'Set UP'!D50&amp;" "&amp;'Set UP'!E50)</f>
        <v xml:space="preserve">  --</v>
      </c>
      <c r="E64" s="148" t="str">
        <f>IF(OR('Set UP'!$C50=0,'Set UP'!$D50=0,'Set UP'!$E50=0,'Set UP'!F50=0),"  --",'Set UP'!F50)</f>
        <v xml:space="preserve">  --</v>
      </c>
      <c r="F64" s="65"/>
      <c r="G64" s="65"/>
      <c r="H64" s="65"/>
      <c r="I64" s="65"/>
      <c r="J64" s="149"/>
      <c r="K64" s="149"/>
      <c r="L64" s="149"/>
      <c r="M64" s="149"/>
      <c r="N64" s="149"/>
      <c r="O64" s="149"/>
      <c r="P64" s="149"/>
      <c r="Q64" s="149"/>
      <c r="R64" s="149"/>
      <c r="S64" s="149"/>
      <c r="T64" s="149"/>
      <c r="U64" s="149"/>
      <c r="V64" s="149"/>
      <c r="W64" s="149"/>
      <c r="X64" s="149"/>
      <c r="Y64" s="149"/>
      <c r="Z64" s="149"/>
      <c r="AA64" s="149"/>
      <c r="AB64" s="149"/>
      <c r="AC64" s="149"/>
      <c r="AD64" s="149"/>
      <c r="AE64" s="222"/>
      <c r="AF64" s="150" t="str">
        <f>IF(OR('Set UP'!$C50=0,'Set UP'!$D50=0,'Set UP'!$E50=0),"",(F$19*F64)+(G$19*G64)+(H$19*H64)+(I$19*I64)+(J$19*J64)+(K$19*K64)+(L$19*L64)+(M$19*M64)+(N$19*N64)+(O$19*O64)+(P$19*P64)+(Q$19*Q64)+(R$19*R64)+(S$19*S64)+(T$19*T64)+(U$19*U64)+(V$19*V64)+(W$19*W64)+(X$19*X64)+(Y$19*Y64)+(Z$19*Z64)+(AA$19*AA64)+(AB$19*AB64)+(AC$19*AC64)+(AD$19*AD64))</f>
        <v/>
      </c>
      <c r="AG64" s="65"/>
      <c r="AH64" s="65"/>
      <c r="AI64" s="65"/>
      <c r="AJ64" s="65"/>
      <c r="AK64" s="65"/>
      <c r="AL64" s="65"/>
      <c r="AM64" s="149"/>
      <c r="AN64" s="149"/>
      <c r="AO64" s="149"/>
      <c r="AP64" s="149"/>
      <c r="AQ64" s="149"/>
      <c r="AR64" s="149"/>
      <c r="AS64" s="149"/>
      <c r="AT64" s="149"/>
      <c r="AU64" s="149"/>
      <c r="AV64" s="149"/>
      <c r="AW64" s="149"/>
      <c r="AX64" s="149"/>
      <c r="AY64" s="149"/>
      <c r="AZ64" s="149"/>
      <c r="BA64" s="149"/>
      <c r="BB64" s="149"/>
      <c r="BC64" s="149"/>
      <c r="BD64" s="149"/>
      <c r="BE64" s="149"/>
      <c r="BF64" s="222"/>
      <c r="BG64" s="150" t="str">
        <f>IF(OR('Set UP'!$C50=0,'Set UP'!$D50=0,'Set UP'!$E50=0),"",(AG$19*AG64)+(AH$19*AH64)+(AI$19*AI64)+(AJ$19*AJ64)+(AK$19*AK64)+(AL$19*AL64)+(AM$19*AM64)+(AN$19*AN64)+(AO$19*AO64)+(AP$19*AP64)+(AQ$19*AQ64)+(AR$19*AR64)+(AS$19*AS64)+(AT$19*AT64)+(AU$19*AU64)+(AV$19*AV64)+(AW$19*AW64)+(AX$19*AX64)+(AY$19*AY64)+(AZ$19*AZ64)+(BA$19*BA64)+(BB$19*BB64)+(BC$19*BC64)+(BD$19*BD64)+(BE$19*BE64))</f>
        <v/>
      </c>
      <c r="BH64" s="65"/>
      <c r="BI64" s="65"/>
      <c r="BJ64" s="65"/>
      <c r="BK64" s="65"/>
      <c r="BL64" s="65"/>
      <c r="BM64" s="65"/>
      <c r="BN64" s="149"/>
      <c r="BO64" s="149"/>
      <c r="BP64" s="149"/>
      <c r="BQ64" s="149"/>
      <c r="BR64" s="149"/>
      <c r="BS64" s="149"/>
      <c r="BT64" s="149"/>
      <c r="BU64" s="149"/>
      <c r="BV64" s="149"/>
      <c r="BW64" s="149"/>
      <c r="BX64" s="149"/>
      <c r="BY64" s="149"/>
      <c r="BZ64" s="149"/>
      <c r="CA64" s="149"/>
      <c r="CB64" s="149"/>
      <c r="CC64" s="149"/>
      <c r="CD64" s="149"/>
      <c r="CE64" s="149"/>
      <c r="CF64" s="149"/>
      <c r="CG64" s="222"/>
      <c r="CH64" s="150" t="str">
        <f>IF(OR('Set UP'!$C50=0,'Set UP'!$D50=0,'Set UP'!$E50=0),"",(BH$19*BH64)+(BI$19*BI64)+(BJ$19*BJ64)+(BK$19*BK64)+(BL$19*BL64)+(BM$19*BM64)+(BN$19*BN64)+(BO$19*BO64)+(BP$19*BP64)+(BQ$19*BQ64)+(BR$19*BR64)+(BS$19*BS64)+(BT$19*BT64)+(BU$19*BU64)+(BV$19*BV64)+(BW$19*BW64)+(BX$19*BX64)+(BY$19*BY64)+(BZ$19*BZ64)+(CA$19*CA64)+(CB$19*CB64)+(CC$19*CC64)+(CD$19*CD64)+(CE$19*CE64)+(CF$19*CF64))</f>
        <v/>
      </c>
      <c r="CI64" s="65"/>
      <c r="CJ64" s="65"/>
      <c r="CK64" s="65"/>
      <c r="CL64" s="65"/>
      <c r="CM64" s="65"/>
      <c r="CN64" s="149"/>
      <c r="CO64" s="149"/>
      <c r="CP64" s="149"/>
      <c r="CQ64" s="149"/>
      <c r="CR64" s="149"/>
      <c r="CS64" s="149"/>
      <c r="CT64" s="149"/>
      <c r="CU64" s="149"/>
      <c r="CV64" s="149"/>
      <c r="CW64" s="149"/>
      <c r="CX64" s="149"/>
      <c r="CY64" s="149"/>
      <c r="CZ64" s="149"/>
      <c r="DA64" s="149"/>
      <c r="DB64" s="149"/>
      <c r="DC64" s="149"/>
      <c r="DD64" s="149"/>
      <c r="DE64" s="149"/>
      <c r="DF64" s="149"/>
      <c r="DG64" s="149"/>
      <c r="DH64" s="222"/>
      <c r="DI64" s="150" t="str">
        <f>IF(OR('Set UP'!$C50=0,'Set UP'!$D50=0,'Set UP'!$E50=0),"",(CI$19*CI64)+(CJ$19*CJ64)+(CK$19*CK64)+(CL$19*CL64)+(CM$19*CM64)+(CN$19*CN64)+(CO$19*CO64)+(CP$19*CP64)+(CQ$19*CQ64)+(CR$19*CR64)+(CS$19*CS64)+(CT$19*CT64)+(CU$19*CU64)+(CV$19*CV64)+(CW$19*CW64)+(CX$19*CX64)+(CY$19*CY64)+(CZ$19*CZ64)+(DA$19*DA64)+(DB$19*DB64)+(DC$19*DC64)+(DD$19*DD64)+(DE$19*DE64)+(DF$19*DF64)+(DG$19*DG64))</f>
        <v/>
      </c>
      <c r="DJ64" s="65"/>
      <c r="DK64" s="65"/>
      <c r="DL64" s="65"/>
      <c r="DM64" s="149"/>
      <c r="DN64" s="149"/>
      <c r="DO64" s="149"/>
      <c r="DP64" s="149"/>
      <c r="DQ64" s="149"/>
      <c r="DR64" s="149"/>
      <c r="DS64" s="149"/>
      <c r="DT64" s="149"/>
      <c r="DU64" s="149"/>
      <c r="DV64" s="149"/>
      <c r="DW64" s="149"/>
      <c r="DX64" s="149"/>
      <c r="DY64" s="149"/>
      <c r="DZ64" s="149"/>
      <c r="EA64" s="149"/>
      <c r="EB64" s="149"/>
      <c r="EC64" s="149"/>
      <c r="ED64" s="149"/>
      <c r="EE64" s="149"/>
      <c r="EF64" s="149"/>
      <c r="EG64" s="149"/>
      <c r="EH64" s="149"/>
      <c r="EI64" s="222"/>
      <c r="EJ64" s="150" t="str">
        <f>IF(OR('Set UP'!$C50=0,'Set UP'!$D50=0,'Set UP'!$E50=0),"",(DJ$19*DJ64)+(DK$19*DK64)+(DL$19*DL64)+(DM$19*DM64)+(DN$19*DN64)+(DO$19*DO64)+(DP$19*DP64)+(DQ$19*DQ64)+(DR$19*DR64)+(DS$19*DS64)+(DT$19*DT64)+(DU$19*DU64)+(DV$19*DV64)+(DW$19*DW64)+(DX$19*DX64)+(DY$19*DY64)+(DZ$19*DZ64)+(EA$19*EA64)+(EB$19*EB64)+(EC$19*EC64)+(ED$19*ED64)+(EE$19*EE64)+(EF$19*EF64)+(EG$19*EG64)+(EH$19*EH64))</f>
        <v/>
      </c>
      <c r="EK64" s="65"/>
      <c r="EL64" s="65"/>
      <c r="EM64" s="65"/>
      <c r="EN64" s="65"/>
      <c r="EO64" s="149"/>
      <c r="EP64" s="149"/>
      <c r="EQ64" s="149"/>
      <c r="ER64" s="149"/>
      <c r="ES64" s="149"/>
      <c r="ET64" s="149"/>
      <c r="EU64" s="149"/>
      <c r="EV64" s="149"/>
      <c r="EW64" s="149"/>
      <c r="EX64" s="149"/>
      <c r="EY64" s="149"/>
      <c r="EZ64" s="149"/>
      <c r="FA64" s="149"/>
      <c r="FB64" s="149"/>
      <c r="FC64" s="149"/>
      <c r="FD64" s="149"/>
      <c r="FE64" s="149"/>
      <c r="FF64" s="149"/>
      <c r="FG64" s="149"/>
      <c r="FH64" s="149"/>
      <c r="FI64" s="149"/>
      <c r="FJ64" s="222"/>
      <c r="FK64" s="150" t="str">
        <f>IF(OR('Set UP'!$C50=0,'Set UP'!$D50=0,'Set UP'!$E50=0),"",(EK$19*EK64)+(EL$19*EL64)+(EM$19*EM64)+(EN$19*EN64)+(EO$19*EO64)+(EP$19*EP64)+(EQ$19*EQ64)+(ER$19*ER64)+(ES$19*ES64)+(ET$19*ET64)+(EU$19*EU64)+(EV$19*EV64)+(EW$19*EW64)+(EX$19*EX64)+(EY$19*EY64)+(EZ$19*EZ64)+(FA$19*FA64)+(FB$19*FB64)+(FC$19*FC64)+(FD$19*FD64)+(FE$19*FE64)+(FF$19*FF64)+(FG$19*FG64)+(FH$19*FH64)+(FI$19*FI64))</f>
        <v/>
      </c>
      <c r="FL64" s="65"/>
      <c r="FM64" s="65"/>
      <c r="FN64" s="65"/>
      <c r="FO64" s="65"/>
      <c r="FP64" s="149"/>
      <c r="FQ64" s="149"/>
      <c r="FR64" s="149"/>
      <c r="FS64" s="149"/>
      <c r="FT64" s="149"/>
      <c r="FU64" s="149"/>
      <c r="FV64" s="149"/>
      <c r="FW64" s="149"/>
      <c r="FX64" s="149"/>
      <c r="FY64" s="149"/>
      <c r="FZ64" s="149"/>
      <c r="GA64" s="149"/>
      <c r="GB64" s="149"/>
      <c r="GC64" s="149"/>
      <c r="GD64" s="149"/>
      <c r="GE64" s="149"/>
      <c r="GF64" s="149"/>
      <c r="GG64" s="149"/>
      <c r="GH64" s="149"/>
      <c r="GI64" s="149"/>
      <c r="GJ64" s="149"/>
      <c r="GK64" s="222"/>
      <c r="GL64" s="150" t="str">
        <f>IF(OR('Set UP'!$C50=0,'Set UP'!$D50=0,'Set UP'!$E50=0),"",(FL$19*FL64)+(FM$19*FM64)+(FN$19*FN64)+(FO$19*FO64)+(FP$19*FP64)+(FQ$19*FQ64)+(FR$19*FR64)+(FS$19*FS64)+(FT$19*FT64)+(FU$19*FU64)+(FV$19*FV64)+(FW$19*FW64)+(FX$19*FX64)+(FY$19*FY64)+(FZ$19*FZ64)+(GA$19*GA64)+(GB$19*GB64)+(GC$19*GC64)+(GD$19*GD64)+(GE$19*GE64)+(GF$19*GF64)+(GG$19*GG64)+(GH$19*GH64)+(GI$19*GI64)+(GJ$19*GJ64))</f>
        <v/>
      </c>
      <c r="GM64" s="65"/>
      <c r="GN64" s="65"/>
      <c r="GO64" s="65"/>
      <c r="GP64" s="65"/>
      <c r="GQ64" s="149"/>
      <c r="GR64" s="149"/>
      <c r="GS64" s="149"/>
      <c r="GT64" s="149"/>
      <c r="GU64" s="149"/>
      <c r="GV64" s="149"/>
      <c r="GW64" s="149"/>
      <c r="GX64" s="149"/>
      <c r="GY64" s="149"/>
      <c r="GZ64" s="149"/>
      <c r="HA64" s="149"/>
      <c r="HB64" s="149"/>
      <c r="HC64" s="149"/>
      <c r="HD64" s="149"/>
      <c r="HE64" s="149"/>
      <c r="HF64" s="149"/>
      <c r="HG64" s="149"/>
      <c r="HH64" s="149"/>
      <c r="HI64" s="149"/>
      <c r="HJ64" s="149"/>
      <c r="HK64" s="149"/>
      <c r="HL64" s="222"/>
      <c r="HM64" s="150" t="str">
        <f>IF(OR('Set UP'!$C50=0,'Set UP'!$D50=0,'Set UP'!$E50=0),"",(GM$19*GM64)+(GN$19*GN64)+(GO$19*GO64)+(GP$19*GP64)+(GQ$19*GQ64)+(GR$19*GR64)+(GS$19*GS64)+(GT$19*GT64)+(GU$19*GU64)+(GV$19*GV64)+(GW$19*GW64)+(GX$19*GX64)+(GY$19*GY64)+(GZ$19*GZ64)+(HA$19*HA64)+(HB$19*HB64)+(HC$19*HC64)+(HD$19*HD64)+(HE$19*HE64)+(HF$19*HF64)+(HG$19*HG64)+(HH$19*HH64)+(HI$19*HI64)+(HJ$19*HJ64)+(HK$19*HK64))</f>
        <v/>
      </c>
      <c r="HN64" s="65"/>
      <c r="HO64" s="65"/>
      <c r="HP64" s="65"/>
      <c r="HQ64" s="65"/>
      <c r="HR64" s="149"/>
      <c r="HS64" s="149"/>
      <c r="HT64" s="149"/>
      <c r="HU64" s="149"/>
      <c r="HV64" s="149"/>
      <c r="HW64" s="149"/>
      <c r="HX64" s="149"/>
      <c r="HY64" s="149"/>
      <c r="HZ64" s="149"/>
      <c r="IA64" s="149"/>
      <c r="IB64" s="149"/>
      <c r="IC64" s="149"/>
      <c r="ID64" s="149"/>
      <c r="IE64" s="149"/>
      <c r="IF64" s="149"/>
      <c r="IG64" s="149"/>
      <c r="IH64" s="149"/>
      <c r="II64" s="149"/>
      <c r="IJ64" s="149"/>
      <c r="IK64" s="149"/>
      <c r="IL64" s="149"/>
      <c r="IM64" s="222"/>
      <c r="IN64" s="150" t="str">
        <f>IF(OR('Set UP'!$C50=0,'Set UP'!$D50=0,'Set UP'!$E50=0),"",(HN$19*HN64)+(HO$19*HO64)+(HP$19*HP64)+(HQ$19*HQ64)+(HR$19*HR64)+(HS$19*HS64)+(HT$19*HT64)+(HU$19*HU64)+(HV$19*HV64)+(HW$19*HW64)+(HX$19*HX64)+(HY$19*HY64)+(HZ$19*HZ64)+(IA$19*IA64)+(IB$19*IB64)+(IC$19*IC64)+(ID$19*ID64)+(IE$19*IE64)+(IF$19*IF64)+(IG$19*IG64)+(IH$19*IH64)+(II$19*II64)+(IJ$19*IJ64)+(IK$19*IK64)+(IL$19*IL64))</f>
        <v/>
      </c>
      <c r="IO64" s="65"/>
      <c r="IP64" s="65"/>
      <c r="IQ64" s="65"/>
      <c r="IR64" s="65"/>
      <c r="IS64" s="149"/>
      <c r="IT64" s="149"/>
      <c r="IU64" s="149"/>
      <c r="IV64" s="149"/>
      <c r="IW64" s="149"/>
      <c r="IX64" s="149"/>
      <c r="IY64" s="149"/>
      <c r="IZ64" s="149"/>
      <c r="JA64" s="149"/>
      <c r="JB64" s="149"/>
      <c r="JC64" s="149"/>
      <c r="JD64" s="149"/>
      <c r="JE64" s="149"/>
      <c r="JF64" s="149"/>
      <c r="JG64" s="149"/>
      <c r="JH64" s="149"/>
      <c r="JI64" s="149"/>
      <c r="JJ64" s="149"/>
      <c r="JK64" s="149"/>
      <c r="JL64" s="149"/>
      <c r="JM64" s="149"/>
      <c r="JN64" s="222"/>
      <c r="JO64" s="150" t="str">
        <f>IF(OR('Set UP'!$C50=0,'Set UP'!$D50=0,'Set UP'!$E50=0),"",(IO$19*IO64)+(IP$19*IP64)+(IQ$19*IQ64)+(IR$19*IR64)+(IS$19*IS64)+(IT$19*IT64)+(IU$19*IU64)+(IV$19*IV64)+(IW$19*IW64)+(IX$19*IX64)+(IY$19*IY64)+(IZ$19*IZ64)+(JA$19*JA64)+(JB$19*JB64)+(JC$19*JC64)+(JD$19*JD64)+(JE$19*JE64)+(JF$19*JF64)+(JG$19*JG64)+(JH$19*JH64)+(JI$19*JI64)+(JJ$19*JJ64)+(JK$19*JK64)+(JL$19*JL64)+(JM$19*JM64))</f>
        <v/>
      </c>
      <c r="JP64" s="151" t="str">
        <f>IF(OR('Set UP'!$C50=0,'Set UP'!$D50=0,'Set UP'!$E50=0),"",(AF64+BG64+CH64+DI64+EJ64+FK64+GL64+HM64+IN64+JO64))</f>
        <v/>
      </c>
      <c r="JQ64" s="152" t="str">
        <f>IF(OR('Set UP'!$C50=0,'Set UP'!$D50=0,'Set UP'!$E50=0),"",RANK(JP64,$JP$21:$JP$68,0))</f>
        <v/>
      </c>
      <c r="JR64" s="151" t="str">
        <f>IF(OR('Set UP'!K50&lt;&gt;1,'Set UP'!C50=0,'Set UP'!D50=0,'Set UP'!E50=0,'Set UP'!F50=0),"",$JP64)</f>
        <v/>
      </c>
      <c r="JS64" s="151" t="str">
        <f>IF(OR('Set UP'!K50&lt;&gt;1,'Set UP'!C50=0,'Set UP'!D50=0,'Set UP'!E50=0,'Set UP'!F50=0),"",RANK(JR64,$JR$21:$JR$68,0))</f>
        <v/>
      </c>
      <c r="JT64" s="153" t="str">
        <f>IF(OR('Set UP'!K50&lt;&gt;2,'Set UP'!C50=0,'Set UP'!D50=0,'Set UP'!E50=0,'Set UP'!F50=0),"",$JP64)</f>
        <v/>
      </c>
      <c r="JU64" s="151" t="str">
        <f>IF(OR('Set UP'!K50&lt;&gt;2,'Set UP'!C50=0,'Set UP'!D50=0,'Set UP'!E50=0,'Set UP'!F50=0),"",RANK(JT64,$JT$21:$JT$68,0))</f>
        <v/>
      </c>
      <c r="JV64" s="151" t="str">
        <f>IF(OR(LEFT('Set UP'!F50,1)&lt;&gt;"F",'Set UP'!C50=0,'Set UP'!D50=0,'Set UP'!E50=0),"",$JP64)</f>
        <v/>
      </c>
      <c r="JW64" s="151" t="str">
        <f>IF(OR(LEFT('Set UP'!F50,1)&lt;&gt;"F",'Set UP'!C50=0,'Set UP'!D50=0,'Set UP'!E50=0),"",RANK(JV64,$JV$21:$JV$68,0))</f>
        <v/>
      </c>
      <c r="JX64" s="151" t="str">
        <f>IF(OR('Set UP'!F50&lt;&gt;"NS",'Set UP'!C50=0,'Set UP'!D50=0,'Set UP'!E50=0),"",$JP64)</f>
        <v/>
      </c>
      <c r="JY64" s="154" t="str">
        <f>IF(OR('Set UP'!F50&lt;&gt;"NS",'Set UP'!C50=0,'Set UP'!D50=0,'Set UP'!E50=0),"",RANK(JX64,$JX$21:$JX$68,0))</f>
        <v/>
      </c>
      <c r="JZ64" s="154" t="str">
        <f>IF(OR('Set UP'!$C50=0,'Set UP'!$D50=0,'Set UP'!$E50=0,JP64=0),"",JP64/MAX(JP$21:JP$68)*1000)</f>
        <v/>
      </c>
      <c r="KC64" s="316">
        <f t="array" ref="KC64">MAX(IF(Clubs='Set UP'!D50,'Wet Incident'!JU$21:JU$68))</f>
        <v>0</v>
      </c>
      <c r="KD64" s="316" t="str">
        <f t="shared" si="5"/>
        <v/>
      </c>
    </row>
    <row r="65" spans="2:290" x14ac:dyDescent="0.2">
      <c r="B65" s="139">
        <v>45</v>
      </c>
      <c r="C65" s="148" t="str">
        <f>IF(OR('Set UP'!$C51=0,'Set UP'!$D51=0,'Set UP'!$E51=0,'Set UP'!F51=0),"  --",'Set UP'!C51)</f>
        <v xml:space="preserve">  --</v>
      </c>
      <c r="D65" s="148" t="str">
        <f>IF(OR('Set UP'!$C51=0,'Set UP'!$D51=0,'Set UP'!$E51=0,'Set UP'!F51=0),"  --",'Set UP'!D51&amp;" "&amp;'Set UP'!E51)</f>
        <v xml:space="preserve">  --</v>
      </c>
      <c r="E65" s="148" t="str">
        <f>IF(OR('Set UP'!$C51=0,'Set UP'!$D51=0,'Set UP'!$E51=0,'Set UP'!F51=0),"  --",'Set UP'!F51)</f>
        <v xml:space="preserve">  --</v>
      </c>
      <c r="F65" s="65"/>
      <c r="G65" s="65"/>
      <c r="H65" s="65"/>
      <c r="I65" s="65"/>
      <c r="J65" s="149"/>
      <c r="K65" s="149"/>
      <c r="L65" s="149"/>
      <c r="M65" s="149"/>
      <c r="N65" s="149"/>
      <c r="O65" s="149"/>
      <c r="P65" s="149"/>
      <c r="Q65" s="149"/>
      <c r="R65" s="149"/>
      <c r="S65" s="149"/>
      <c r="T65" s="149"/>
      <c r="U65" s="149"/>
      <c r="V65" s="149"/>
      <c r="W65" s="149"/>
      <c r="X65" s="149"/>
      <c r="Y65" s="149"/>
      <c r="Z65" s="149"/>
      <c r="AA65" s="149"/>
      <c r="AB65" s="149"/>
      <c r="AC65" s="149"/>
      <c r="AD65" s="149"/>
      <c r="AE65" s="222"/>
      <c r="AF65" s="150" t="str">
        <f>IF(OR('Set UP'!$C51=0,'Set UP'!$D51=0,'Set UP'!$E51=0),"",(F$19*F65)+(G$19*G65)+(H$19*H65)+(I$19*I65)+(J$19*J65)+(K$19*K65)+(L$19*L65)+(M$19*M65)+(N$19*N65)+(O$19*O65)+(P$19*P65)+(Q$19*Q65)+(R$19*R65)+(S$19*S65)+(T$19*T65)+(U$19*U65)+(V$19*V65)+(W$19*W65)+(X$19*X65)+(Y$19*Y65)+(Z$19*Z65)+(AA$19*AA65)+(AB$19*AB65)+(AC$19*AC65)+(AD$19*AD65))</f>
        <v/>
      </c>
      <c r="AG65" s="65"/>
      <c r="AH65" s="65"/>
      <c r="AI65" s="65"/>
      <c r="AJ65" s="65"/>
      <c r="AK65" s="65"/>
      <c r="AL65" s="65"/>
      <c r="AM65" s="149"/>
      <c r="AN65" s="149"/>
      <c r="AO65" s="149"/>
      <c r="AP65" s="149"/>
      <c r="AQ65" s="149"/>
      <c r="AR65" s="149"/>
      <c r="AS65" s="149"/>
      <c r="AT65" s="149"/>
      <c r="AU65" s="149"/>
      <c r="AV65" s="149"/>
      <c r="AW65" s="149"/>
      <c r="AX65" s="149"/>
      <c r="AY65" s="149"/>
      <c r="AZ65" s="149"/>
      <c r="BA65" s="149"/>
      <c r="BB65" s="149"/>
      <c r="BC65" s="149"/>
      <c r="BD65" s="149"/>
      <c r="BE65" s="149"/>
      <c r="BF65" s="222"/>
      <c r="BG65" s="150" t="str">
        <f>IF(OR('Set UP'!$C51=0,'Set UP'!$D51=0,'Set UP'!$E51=0),"",(AG$19*AG65)+(AH$19*AH65)+(AI$19*AI65)+(AJ$19*AJ65)+(AK$19*AK65)+(AL$19*AL65)+(AM$19*AM65)+(AN$19*AN65)+(AO$19*AO65)+(AP$19*AP65)+(AQ$19*AQ65)+(AR$19*AR65)+(AS$19*AS65)+(AT$19*AT65)+(AU$19*AU65)+(AV$19*AV65)+(AW$19*AW65)+(AX$19*AX65)+(AY$19*AY65)+(AZ$19*AZ65)+(BA$19*BA65)+(BB$19*BB65)+(BC$19*BC65)+(BD$19*BD65)+(BE$19*BE65))</f>
        <v/>
      </c>
      <c r="BH65" s="65"/>
      <c r="BI65" s="65"/>
      <c r="BJ65" s="65"/>
      <c r="BK65" s="65"/>
      <c r="BL65" s="65"/>
      <c r="BM65" s="65"/>
      <c r="BN65" s="149"/>
      <c r="BO65" s="149"/>
      <c r="BP65" s="149"/>
      <c r="BQ65" s="149"/>
      <c r="BR65" s="149"/>
      <c r="BS65" s="149"/>
      <c r="BT65" s="149"/>
      <c r="BU65" s="149"/>
      <c r="BV65" s="149"/>
      <c r="BW65" s="149"/>
      <c r="BX65" s="149"/>
      <c r="BY65" s="149"/>
      <c r="BZ65" s="149"/>
      <c r="CA65" s="149"/>
      <c r="CB65" s="149"/>
      <c r="CC65" s="149"/>
      <c r="CD65" s="149"/>
      <c r="CE65" s="149"/>
      <c r="CF65" s="149"/>
      <c r="CG65" s="222"/>
      <c r="CH65" s="150" t="str">
        <f>IF(OR('Set UP'!$C51=0,'Set UP'!$D51=0,'Set UP'!$E51=0),"",(BH$19*BH65)+(BI$19*BI65)+(BJ$19*BJ65)+(BK$19*BK65)+(BL$19*BL65)+(BM$19*BM65)+(BN$19*BN65)+(BO$19*BO65)+(BP$19*BP65)+(BQ$19*BQ65)+(BR$19*BR65)+(BS$19*BS65)+(BT$19*BT65)+(BU$19*BU65)+(BV$19*BV65)+(BW$19*BW65)+(BX$19*BX65)+(BY$19*BY65)+(BZ$19*BZ65)+(CA$19*CA65)+(CB$19*CB65)+(CC$19*CC65)+(CD$19*CD65)+(CE$19*CE65)+(CF$19*CF65))</f>
        <v/>
      </c>
      <c r="CI65" s="65"/>
      <c r="CJ65" s="65"/>
      <c r="CK65" s="65"/>
      <c r="CL65" s="65"/>
      <c r="CM65" s="65"/>
      <c r="CN65" s="149"/>
      <c r="CO65" s="149"/>
      <c r="CP65" s="149"/>
      <c r="CQ65" s="149"/>
      <c r="CR65" s="149"/>
      <c r="CS65" s="149"/>
      <c r="CT65" s="149"/>
      <c r="CU65" s="149"/>
      <c r="CV65" s="149"/>
      <c r="CW65" s="149"/>
      <c r="CX65" s="149"/>
      <c r="CY65" s="149"/>
      <c r="CZ65" s="149"/>
      <c r="DA65" s="149"/>
      <c r="DB65" s="149"/>
      <c r="DC65" s="149"/>
      <c r="DD65" s="149"/>
      <c r="DE65" s="149"/>
      <c r="DF65" s="149"/>
      <c r="DG65" s="149"/>
      <c r="DH65" s="222"/>
      <c r="DI65" s="150" t="str">
        <f>IF(OR('Set UP'!$C51=0,'Set UP'!$D51=0,'Set UP'!$E51=0),"",(CI$19*CI65)+(CJ$19*CJ65)+(CK$19*CK65)+(CL$19*CL65)+(CM$19*CM65)+(CN$19*CN65)+(CO$19*CO65)+(CP$19*CP65)+(CQ$19*CQ65)+(CR$19*CR65)+(CS$19*CS65)+(CT$19*CT65)+(CU$19*CU65)+(CV$19*CV65)+(CW$19*CW65)+(CX$19*CX65)+(CY$19*CY65)+(CZ$19*CZ65)+(DA$19*DA65)+(DB$19*DB65)+(DC$19*DC65)+(DD$19*DD65)+(DE$19*DE65)+(DF$19*DF65)+(DG$19*DG65))</f>
        <v/>
      </c>
      <c r="DJ65" s="65"/>
      <c r="DK65" s="65"/>
      <c r="DL65" s="65"/>
      <c r="DM65" s="149"/>
      <c r="DN65" s="149"/>
      <c r="DO65" s="149"/>
      <c r="DP65" s="149"/>
      <c r="DQ65" s="149"/>
      <c r="DR65" s="149"/>
      <c r="DS65" s="149"/>
      <c r="DT65" s="149"/>
      <c r="DU65" s="149"/>
      <c r="DV65" s="149"/>
      <c r="DW65" s="149"/>
      <c r="DX65" s="149"/>
      <c r="DY65" s="149"/>
      <c r="DZ65" s="149"/>
      <c r="EA65" s="149"/>
      <c r="EB65" s="149"/>
      <c r="EC65" s="149"/>
      <c r="ED65" s="149"/>
      <c r="EE65" s="149"/>
      <c r="EF65" s="149"/>
      <c r="EG65" s="149"/>
      <c r="EH65" s="149"/>
      <c r="EI65" s="222"/>
      <c r="EJ65" s="150" t="str">
        <f>IF(OR('Set UP'!$C51=0,'Set UP'!$D51=0,'Set UP'!$E51=0),"",(DJ$19*DJ65)+(DK$19*DK65)+(DL$19*DL65)+(DM$19*DM65)+(DN$19*DN65)+(DO$19*DO65)+(DP$19*DP65)+(DQ$19*DQ65)+(DR$19*DR65)+(DS$19*DS65)+(DT$19*DT65)+(DU$19*DU65)+(DV$19*DV65)+(DW$19*DW65)+(DX$19*DX65)+(DY$19*DY65)+(DZ$19*DZ65)+(EA$19*EA65)+(EB$19*EB65)+(EC$19*EC65)+(ED$19*ED65)+(EE$19*EE65)+(EF$19*EF65)+(EG$19*EG65)+(EH$19*EH65))</f>
        <v/>
      </c>
      <c r="EK65" s="65"/>
      <c r="EL65" s="65"/>
      <c r="EM65" s="65"/>
      <c r="EN65" s="65"/>
      <c r="EO65" s="149"/>
      <c r="EP65" s="149"/>
      <c r="EQ65" s="149"/>
      <c r="ER65" s="149"/>
      <c r="ES65" s="149"/>
      <c r="ET65" s="149"/>
      <c r="EU65" s="149"/>
      <c r="EV65" s="149"/>
      <c r="EW65" s="149"/>
      <c r="EX65" s="149"/>
      <c r="EY65" s="149"/>
      <c r="EZ65" s="149"/>
      <c r="FA65" s="149"/>
      <c r="FB65" s="149"/>
      <c r="FC65" s="149"/>
      <c r="FD65" s="149"/>
      <c r="FE65" s="149"/>
      <c r="FF65" s="149"/>
      <c r="FG65" s="149"/>
      <c r="FH65" s="149"/>
      <c r="FI65" s="149"/>
      <c r="FJ65" s="222"/>
      <c r="FK65" s="150" t="str">
        <f>IF(OR('Set UP'!$C51=0,'Set UP'!$D51=0,'Set UP'!$E51=0),"",(EK$19*EK65)+(EL$19*EL65)+(EM$19*EM65)+(EN$19*EN65)+(EO$19*EO65)+(EP$19*EP65)+(EQ$19*EQ65)+(ER$19*ER65)+(ES$19*ES65)+(ET$19*ET65)+(EU$19*EU65)+(EV$19*EV65)+(EW$19*EW65)+(EX$19*EX65)+(EY$19*EY65)+(EZ$19*EZ65)+(FA$19*FA65)+(FB$19*FB65)+(FC$19*FC65)+(FD$19*FD65)+(FE$19*FE65)+(FF$19*FF65)+(FG$19*FG65)+(FH$19*FH65)+(FI$19*FI65))</f>
        <v/>
      </c>
      <c r="FL65" s="65"/>
      <c r="FM65" s="65"/>
      <c r="FN65" s="65"/>
      <c r="FO65" s="65"/>
      <c r="FP65" s="149"/>
      <c r="FQ65" s="149"/>
      <c r="FR65" s="149"/>
      <c r="FS65" s="149"/>
      <c r="FT65" s="149"/>
      <c r="FU65" s="149"/>
      <c r="FV65" s="149"/>
      <c r="FW65" s="149"/>
      <c r="FX65" s="149"/>
      <c r="FY65" s="149"/>
      <c r="FZ65" s="149"/>
      <c r="GA65" s="149"/>
      <c r="GB65" s="149"/>
      <c r="GC65" s="149"/>
      <c r="GD65" s="149"/>
      <c r="GE65" s="149"/>
      <c r="GF65" s="149"/>
      <c r="GG65" s="149"/>
      <c r="GH65" s="149"/>
      <c r="GI65" s="149"/>
      <c r="GJ65" s="149"/>
      <c r="GK65" s="222"/>
      <c r="GL65" s="150" t="str">
        <f>IF(OR('Set UP'!$C51=0,'Set UP'!$D51=0,'Set UP'!$E51=0),"",(FL$19*FL65)+(FM$19*FM65)+(FN$19*FN65)+(FO$19*FO65)+(FP$19*FP65)+(FQ$19*FQ65)+(FR$19*FR65)+(FS$19*FS65)+(FT$19*FT65)+(FU$19*FU65)+(FV$19*FV65)+(FW$19*FW65)+(FX$19*FX65)+(FY$19*FY65)+(FZ$19*FZ65)+(GA$19*GA65)+(GB$19*GB65)+(GC$19*GC65)+(GD$19*GD65)+(GE$19*GE65)+(GF$19*GF65)+(GG$19*GG65)+(GH$19*GH65)+(GI$19*GI65)+(GJ$19*GJ65))</f>
        <v/>
      </c>
      <c r="GM65" s="65"/>
      <c r="GN65" s="65"/>
      <c r="GO65" s="65"/>
      <c r="GP65" s="65"/>
      <c r="GQ65" s="149"/>
      <c r="GR65" s="149"/>
      <c r="GS65" s="149"/>
      <c r="GT65" s="149"/>
      <c r="GU65" s="149"/>
      <c r="GV65" s="149"/>
      <c r="GW65" s="149"/>
      <c r="GX65" s="149"/>
      <c r="GY65" s="149"/>
      <c r="GZ65" s="149"/>
      <c r="HA65" s="149"/>
      <c r="HB65" s="149"/>
      <c r="HC65" s="149"/>
      <c r="HD65" s="149"/>
      <c r="HE65" s="149"/>
      <c r="HF65" s="149"/>
      <c r="HG65" s="149"/>
      <c r="HH65" s="149"/>
      <c r="HI65" s="149"/>
      <c r="HJ65" s="149"/>
      <c r="HK65" s="149"/>
      <c r="HL65" s="222"/>
      <c r="HM65" s="150" t="str">
        <f>IF(OR('Set UP'!$C51=0,'Set UP'!$D51=0,'Set UP'!$E51=0),"",(GM$19*GM65)+(GN$19*GN65)+(GO$19*GO65)+(GP$19*GP65)+(GQ$19*GQ65)+(GR$19*GR65)+(GS$19*GS65)+(GT$19*GT65)+(GU$19*GU65)+(GV$19*GV65)+(GW$19*GW65)+(GX$19*GX65)+(GY$19*GY65)+(GZ$19*GZ65)+(HA$19*HA65)+(HB$19*HB65)+(HC$19*HC65)+(HD$19*HD65)+(HE$19*HE65)+(HF$19*HF65)+(HG$19*HG65)+(HH$19*HH65)+(HI$19*HI65)+(HJ$19*HJ65)+(HK$19*HK65))</f>
        <v/>
      </c>
      <c r="HN65" s="65"/>
      <c r="HO65" s="65"/>
      <c r="HP65" s="65"/>
      <c r="HQ65" s="65"/>
      <c r="HR65" s="149"/>
      <c r="HS65" s="149"/>
      <c r="HT65" s="149"/>
      <c r="HU65" s="149"/>
      <c r="HV65" s="149"/>
      <c r="HW65" s="149"/>
      <c r="HX65" s="149"/>
      <c r="HY65" s="149"/>
      <c r="HZ65" s="149"/>
      <c r="IA65" s="149"/>
      <c r="IB65" s="149"/>
      <c r="IC65" s="149"/>
      <c r="ID65" s="149"/>
      <c r="IE65" s="149"/>
      <c r="IF65" s="149"/>
      <c r="IG65" s="149"/>
      <c r="IH65" s="149"/>
      <c r="II65" s="149"/>
      <c r="IJ65" s="149"/>
      <c r="IK65" s="149"/>
      <c r="IL65" s="149"/>
      <c r="IM65" s="222"/>
      <c r="IN65" s="150" t="str">
        <f>IF(OR('Set UP'!$C51=0,'Set UP'!$D51=0,'Set UP'!$E51=0),"",(HN$19*HN65)+(HO$19*HO65)+(HP$19*HP65)+(HQ$19*HQ65)+(HR$19*HR65)+(HS$19*HS65)+(HT$19*HT65)+(HU$19*HU65)+(HV$19*HV65)+(HW$19*HW65)+(HX$19*HX65)+(HY$19*HY65)+(HZ$19*HZ65)+(IA$19*IA65)+(IB$19*IB65)+(IC$19*IC65)+(ID$19*ID65)+(IE$19*IE65)+(IF$19*IF65)+(IG$19*IG65)+(IH$19*IH65)+(II$19*II65)+(IJ$19*IJ65)+(IK$19*IK65)+(IL$19*IL65))</f>
        <v/>
      </c>
      <c r="IO65" s="65"/>
      <c r="IP65" s="65"/>
      <c r="IQ65" s="65"/>
      <c r="IR65" s="65"/>
      <c r="IS65" s="149"/>
      <c r="IT65" s="149"/>
      <c r="IU65" s="149"/>
      <c r="IV65" s="149"/>
      <c r="IW65" s="149"/>
      <c r="IX65" s="149"/>
      <c r="IY65" s="149"/>
      <c r="IZ65" s="149"/>
      <c r="JA65" s="149"/>
      <c r="JB65" s="149"/>
      <c r="JC65" s="149"/>
      <c r="JD65" s="149"/>
      <c r="JE65" s="149"/>
      <c r="JF65" s="149"/>
      <c r="JG65" s="149"/>
      <c r="JH65" s="149"/>
      <c r="JI65" s="149"/>
      <c r="JJ65" s="149"/>
      <c r="JK65" s="149"/>
      <c r="JL65" s="149"/>
      <c r="JM65" s="149"/>
      <c r="JN65" s="222"/>
      <c r="JO65" s="150" t="str">
        <f>IF(OR('Set UP'!$C51=0,'Set UP'!$D51=0,'Set UP'!$E51=0),"",(IO$19*IO65)+(IP$19*IP65)+(IQ$19*IQ65)+(IR$19*IR65)+(IS$19*IS65)+(IT$19*IT65)+(IU$19*IU65)+(IV$19*IV65)+(IW$19*IW65)+(IX$19*IX65)+(IY$19*IY65)+(IZ$19*IZ65)+(JA$19*JA65)+(JB$19*JB65)+(JC$19*JC65)+(JD$19*JD65)+(JE$19*JE65)+(JF$19*JF65)+(JG$19*JG65)+(JH$19*JH65)+(JI$19*JI65)+(JJ$19*JJ65)+(JK$19*JK65)+(JL$19*JL65)+(JM$19*JM65))</f>
        <v/>
      </c>
      <c r="JP65" s="151" t="str">
        <f>IF(OR('Set UP'!$C51=0,'Set UP'!$D51=0,'Set UP'!$E51=0),"",(AF65+BG65+CH65+DI65+EJ65+FK65+GL65+HM65+IN65+JO65))</f>
        <v/>
      </c>
      <c r="JQ65" s="152" t="str">
        <f>IF(OR('Set UP'!$C51=0,'Set UP'!$D51=0,'Set UP'!$E51=0),"",RANK(JP65,$JP$21:$JP$68,0))</f>
        <v/>
      </c>
      <c r="JR65" s="151" t="str">
        <f>IF(OR('Set UP'!K51&lt;&gt;1,'Set UP'!C51=0,'Set UP'!D51=0,'Set UP'!E51=0,'Set UP'!F51=0),"",$JP65)</f>
        <v/>
      </c>
      <c r="JS65" s="151" t="str">
        <f>IF(OR('Set UP'!K51&lt;&gt;1,'Set UP'!C51=0,'Set UP'!D51=0,'Set UP'!E51=0,'Set UP'!F51=0),"",RANK(JR65,$JR$21:$JR$68,0))</f>
        <v/>
      </c>
      <c r="JT65" s="153" t="str">
        <f>IF(OR('Set UP'!K51&lt;&gt;2,'Set UP'!C51=0,'Set UP'!D51=0,'Set UP'!E51=0,'Set UP'!F51=0),"",$JP65)</f>
        <v/>
      </c>
      <c r="JU65" s="151" t="str">
        <f>IF(OR('Set UP'!K51&lt;&gt;2,'Set UP'!C51=0,'Set UP'!D51=0,'Set UP'!E51=0,'Set UP'!F51=0),"",RANK(JT65,$JT$21:$JT$68,0))</f>
        <v/>
      </c>
      <c r="JV65" s="151" t="str">
        <f>IF(OR(LEFT('Set UP'!F51,1)&lt;&gt;"F",'Set UP'!C51=0,'Set UP'!D51=0,'Set UP'!E51=0),"",$JP65)</f>
        <v/>
      </c>
      <c r="JW65" s="151" t="str">
        <f>IF(OR(LEFT('Set UP'!F51,1)&lt;&gt;"F",'Set UP'!C51=0,'Set UP'!D51=0,'Set UP'!E51=0),"",RANK(JV65,$JV$21:$JV$68,0))</f>
        <v/>
      </c>
      <c r="JX65" s="151" t="str">
        <f>IF(OR('Set UP'!F51&lt;&gt;"NS",'Set UP'!C51=0,'Set UP'!D51=0,'Set UP'!E51=0),"",$JP65)</f>
        <v/>
      </c>
      <c r="JY65" s="154" t="str">
        <f>IF(OR('Set UP'!F51&lt;&gt;"NS",'Set UP'!C51=0,'Set UP'!D51=0,'Set UP'!E51=0),"",RANK(JX65,$JX$21:$JX$68,0))</f>
        <v/>
      </c>
      <c r="JZ65" s="154" t="str">
        <f>IF(OR('Set UP'!$C51=0,'Set UP'!$D51=0,'Set UP'!$E51=0,JP65=0),"",JP65/MAX(JP$21:JP$68)*1000)</f>
        <v/>
      </c>
      <c r="KC65" s="316">
        <f t="array" ref="KC65">MAX(IF(Clubs='Set UP'!D51,'Wet Incident'!JU$21:JU$68))</f>
        <v>0</v>
      </c>
      <c r="KD65" s="316" t="str">
        <f t="shared" si="5"/>
        <v/>
      </c>
    </row>
    <row r="66" spans="2:290" x14ac:dyDescent="0.2">
      <c r="B66" s="139">
        <v>46</v>
      </c>
      <c r="C66" s="148" t="str">
        <f>IF(OR('Set UP'!$C52=0,'Set UP'!$D52=0,'Set UP'!$E52=0,'Set UP'!F52=0),"  --",'Set UP'!C52)</f>
        <v xml:space="preserve">  --</v>
      </c>
      <c r="D66" s="148" t="str">
        <f>IF(OR('Set UP'!$C52=0,'Set UP'!$D52=0,'Set UP'!$E52=0,'Set UP'!F52=0),"  --",'Set UP'!D52&amp;" "&amp;'Set UP'!E52)</f>
        <v xml:space="preserve">  --</v>
      </c>
      <c r="E66" s="148" t="str">
        <f>IF(OR('Set UP'!$C52=0,'Set UP'!$D52=0,'Set UP'!$E52=0,'Set UP'!F52=0),"  --",'Set UP'!F52)</f>
        <v xml:space="preserve">  --</v>
      </c>
      <c r="F66" s="65"/>
      <c r="G66" s="65"/>
      <c r="H66" s="65"/>
      <c r="I66" s="65"/>
      <c r="J66" s="149"/>
      <c r="K66" s="149"/>
      <c r="L66" s="149"/>
      <c r="M66" s="149"/>
      <c r="N66" s="149"/>
      <c r="O66" s="149"/>
      <c r="P66" s="149"/>
      <c r="Q66" s="149"/>
      <c r="R66" s="149"/>
      <c r="S66" s="149"/>
      <c r="T66" s="149"/>
      <c r="U66" s="149"/>
      <c r="V66" s="149"/>
      <c r="W66" s="149"/>
      <c r="X66" s="149"/>
      <c r="Y66" s="149"/>
      <c r="Z66" s="149"/>
      <c r="AA66" s="149"/>
      <c r="AB66" s="149"/>
      <c r="AC66" s="149"/>
      <c r="AD66" s="149"/>
      <c r="AE66" s="222"/>
      <c r="AF66" s="150" t="str">
        <f>IF(OR('Set UP'!$C52=0,'Set UP'!$D52=0,'Set UP'!$E52=0),"",(F$19*F66)+(G$19*G66)+(H$19*H66)+(I$19*I66)+(J$19*J66)+(K$19*K66)+(L$19*L66)+(M$19*M66)+(N$19*N66)+(O$19*O66)+(P$19*P66)+(Q$19*Q66)+(R$19*R66)+(S$19*S66)+(T$19*T66)+(U$19*U66)+(V$19*V66)+(W$19*W66)+(X$19*X66)+(Y$19*Y66)+(Z$19*Z66)+(AA$19*AA66)+(AB$19*AB66)+(AC$19*AC66)+(AD$19*AD66))</f>
        <v/>
      </c>
      <c r="AG66" s="65"/>
      <c r="AH66" s="65"/>
      <c r="AI66" s="65"/>
      <c r="AJ66" s="65"/>
      <c r="AK66" s="65"/>
      <c r="AL66" s="65"/>
      <c r="AM66" s="149"/>
      <c r="AN66" s="149"/>
      <c r="AO66" s="149"/>
      <c r="AP66" s="149"/>
      <c r="AQ66" s="149"/>
      <c r="AR66" s="149"/>
      <c r="AS66" s="149"/>
      <c r="AT66" s="149"/>
      <c r="AU66" s="149"/>
      <c r="AV66" s="149"/>
      <c r="AW66" s="149"/>
      <c r="AX66" s="149"/>
      <c r="AY66" s="149"/>
      <c r="AZ66" s="149"/>
      <c r="BA66" s="149"/>
      <c r="BB66" s="149"/>
      <c r="BC66" s="149"/>
      <c r="BD66" s="149"/>
      <c r="BE66" s="149"/>
      <c r="BF66" s="222"/>
      <c r="BG66" s="150" t="str">
        <f>IF(OR('Set UP'!$C52=0,'Set UP'!$D52=0,'Set UP'!$E52=0),"",(AG$19*AG66)+(AH$19*AH66)+(AI$19*AI66)+(AJ$19*AJ66)+(AK$19*AK66)+(AL$19*AL66)+(AM$19*AM66)+(AN$19*AN66)+(AO$19*AO66)+(AP$19*AP66)+(AQ$19*AQ66)+(AR$19*AR66)+(AS$19*AS66)+(AT$19*AT66)+(AU$19*AU66)+(AV$19*AV66)+(AW$19*AW66)+(AX$19*AX66)+(AY$19*AY66)+(AZ$19*AZ66)+(BA$19*BA66)+(BB$19*BB66)+(BC$19*BC66)+(BD$19*BD66)+(BE$19*BE66))</f>
        <v/>
      </c>
      <c r="BH66" s="65"/>
      <c r="BI66" s="65"/>
      <c r="BJ66" s="65"/>
      <c r="BK66" s="65"/>
      <c r="BL66" s="65"/>
      <c r="BM66" s="65"/>
      <c r="BN66" s="149"/>
      <c r="BO66" s="149"/>
      <c r="BP66" s="149"/>
      <c r="BQ66" s="149"/>
      <c r="BR66" s="149"/>
      <c r="BS66" s="149"/>
      <c r="BT66" s="149"/>
      <c r="BU66" s="149"/>
      <c r="BV66" s="149"/>
      <c r="BW66" s="149"/>
      <c r="BX66" s="149"/>
      <c r="BY66" s="149"/>
      <c r="BZ66" s="149"/>
      <c r="CA66" s="149"/>
      <c r="CB66" s="149"/>
      <c r="CC66" s="149"/>
      <c r="CD66" s="149"/>
      <c r="CE66" s="149"/>
      <c r="CF66" s="149"/>
      <c r="CG66" s="222"/>
      <c r="CH66" s="150" t="str">
        <f>IF(OR('Set UP'!$C52=0,'Set UP'!$D52=0,'Set UP'!$E52=0),"",(BH$19*BH66)+(BI$19*BI66)+(BJ$19*BJ66)+(BK$19*BK66)+(BL$19*BL66)+(BM$19*BM66)+(BN$19*BN66)+(BO$19*BO66)+(BP$19*BP66)+(BQ$19*BQ66)+(BR$19*BR66)+(BS$19*BS66)+(BT$19*BT66)+(BU$19*BU66)+(BV$19*BV66)+(BW$19*BW66)+(BX$19*BX66)+(BY$19*BY66)+(BZ$19*BZ66)+(CA$19*CA66)+(CB$19*CB66)+(CC$19*CC66)+(CD$19*CD66)+(CE$19*CE66)+(CF$19*CF66))</f>
        <v/>
      </c>
      <c r="CI66" s="65"/>
      <c r="CJ66" s="65"/>
      <c r="CK66" s="65"/>
      <c r="CL66" s="65"/>
      <c r="CM66" s="65"/>
      <c r="CN66" s="149"/>
      <c r="CO66" s="149"/>
      <c r="CP66" s="149"/>
      <c r="CQ66" s="149"/>
      <c r="CR66" s="149"/>
      <c r="CS66" s="149"/>
      <c r="CT66" s="149"/>
      <c r="CU66" s="149"/>
      <c r="CV66" s="149"/>
      <c r="CW66" s="149"/>
      <c r="CX66" s="149"/>
      <c r="CY66" s="149"/>
      <c r="CZ66" s="149"/>
      <c r="DA66" s="149"/>
      <c r="DB66" s="149"/>
      <c r="DC66" s="149"/>
      <c r="DD66" s="149"/>
      <c r="DE66" s="149"/>
      <c r="DF66" s="149"/>
      <c r="DG66" s="149"/>
      <c r="DH66" s="222"/>
      <c r="DI66" s="150" t="str">
        <f>IF(OR('Set UP'!$C52=0,'Set UP'!$D52=0,'Set UP'!$E52=0),"",(CI$19*CI66)+(CJ$19*CJ66)+(CK$19*CK66)+(CL$19*CL66)+(CM$19*CM66)+(CN$19*CN66)+(CO$19*CO66)+(CP$19*CP66)+(CQ$19*CQ66)+(CR$19*CR66)+(CS$19*CS66)+(CT$19*CT66)+(CU$19*CU66)+(CV$19*CV66)+(CW$19*CW66)+(CX$19*CX66)+(CY$19*CY66)+(CZ$19*CZ66)+(DA$19*DA66)+(DB$19*DB66)+(DC$19*DC66)+(DD$19*DD66)+(DE$19*DE66)+(DF$19*DF66)+(DG$19*DG66))</f>
        <v/>
      </c>
      <c r="DJ66" s="65"/>
      <c r="DK66" s="65"/>
      <c r="DL66" s="65"/>
      <c r="DM66" s="149"/>
      <c r="DN66" s="149"/>
      <c r="DO66" s="149"/>
      <c r="DP66" s="149"/>
      <c r="DQ66" s="149"/>
      <c r="DR66" s="149"/>
      <c r="DS66" s="149"/>
      <c r="DT66" s="149"/>
      <c r="DU66" s="149"/>
      <c r="DV66" s="149"/>
      <c r="DW66" s="149"/>
      <c r="DX66" s="149"/>
      <c r="DY66" s="149"/>
      <c r="DZ66" s="149"/>
      <c r="EA66" s="149"/>
      <c r="EB66" s="149"/>
      <c r="EC66" s="149"/>
      <c r="ED66" s="149"/>
      <c r="EE66" s="149"/>
      <c r="EF66" s="149"/>
      <c r="EG66" s="149"/>
      <c r="EH66" s="149"/>
      <c r="EI66" s="222"/>
      <c r="EJ66" s="150" t="str">
        <f>IF(OR('Set UP'!$C52=0,'Set UP'!$D52=0,'Set UP'!$E52=0),"",(DJ$19*DJ66)+(DK$19*DK66)+(DL$19*DL66)+(DM$19*DM66)+(DN$19*DN66)+(DO$19*DO66)+(DP$19*DP66)+(DQ$19*DQ66)+(DR$19*DR66)+(DS$19*DS66)+(DT$19*DT66)+(DU$19*DU66)+(DV$19*DV66)+(DW$19*DW66)+(DX$19*DX66)+(DY$19*DY66)+(DZ$19*DZ66)+(EA$19*EA66)+(EB$19*EB66)+(EC$19*EC66)+(ED$19*ED66)+(EE$19*EE66)+(EF$19*EF66)+(EG$19*EG66)+(EH$19*EH66))</f>
        <v/>
      </c>
      <c r="EK66" s="65"/>
      <c r="EL66" s="65"/>
      <c r="EM66" s="65"/>
      <c r="EN66" s="65"/>
      <c r="EO66" s="149"/>
      <c r="EP66" s="149"/>
      <c r="EQ66" s="149"/>
      <c r="ER66" s="149"/>
      <c r="ES66" s="149"/>
      <c r="ET66" s="149"/>
      <c r="EU66" s="149"/>
      <c r="EV66" s="149"/>
      <c r="EW66" s="149"/>
      <c r="EX66" s="149"/>
      <c r="EY66" s="149"/>
      <c r="EZ66" s="149"/>
      <c r="FA66" s="149"/>
      <c r="FB66" s="149"/>
      <c r="FC66" s="149"/>
      <c r="FD66" s="149"/>
      <c r="FE66" s="149"/>
      <c r="FF66" s="149"/>
      <c r="FG66" s="149"/>
      <c r="FH66" s="149"/>
      <c r="FI66" s="149"/>
      <c r="FJ66" s="222"/>
      <c r="FK66" s="150" t="str">
        <f>IF(OR('Set UP'!$C52=0,'Set UP'!$D52=0,'Set UP'!$E52=0),"",(EK$19*EK66)+(EL$19*EL66)+(EM$19*EM66)+(EN$19*EN66)+(EO$19*EO66)+(EP$19*EP66)+(EQ$19*EQ66)+(ER$19*ER66)+(ES$19*ES66)+(ET$19*ET66)+(EU$19*EU66)+(EV$19*EV66)+(EW$19*EW66)+(EX$19*EX66)+(EY$19*EY66)+(EZ$19*EZ66)+(FA$19*FA66)+(FB$19*FB66)+(FC$19*FC66)+(FD$19*FD66)+(FE$19*FE66)+(FF$19*FF66)+(FG$19*FG66)+(FH$19*FH66)+(FI$19*FI66))</f>
        <v/>
      </c>
      <c r="FL66" s="65"/>
      <c r="FM66" s="65"/>
      <c r="FN66" s="65"/>
      <c r="FO66" s="65"/>
      <c r="FP66" s="149"/>
      <c r="FQ66" s="149"/>
      <c r="FR66" s="149"/>
      <c r="FS66" s="149"/>
      <c r="FT66" s="149"/>
      <c r="FU66" s="149"/>
      <c r="FV66" s="149"/>
      <c r="FW66" s="149"/>
      <c r="FX66" s="149"/>
      <c r="FY66" s="149"/>
      <c r="FZ66" s="149"/>
      <c r="GA66" s="149"/>
      <c r="GB66" s="149"/>
      <c r="GC66" s="149"/>
      <c r="GD66" s="149"/>
      <c r="GE66" s="149"/>
      <c r="GF66" s="149"/>
      <c r="GG66" s="149"/>
      <c r="GH66" s="149"/>
      <c r="GI66" s="149"/>
      <c r="GJ66" s="149"/>
      <c r="GK66" s="222"/>
      <c r="GL66" s="150" t="str">
        <f>IF(OR('Set UP'!$C52=0,'Set UP'!$D52=0,'Set UP'!$E52=0),"",(FL$19*FL66)+(FM$19*FM66)+(FN$19*FN66)+(FO$19*FO66)+(FP$19*FP66)+(FQ$19*FQ66)+(FR$19*FR66)+(FS$19*FS66)+(FT$19*FT66)+(FU$19*FU66)+(FV$19*FV66)+(FW$19*FW66)+(FX$19*FX66)+(FY$19*FY66)+(FZ$19*FZ66)+(GA$19*GA66)+(GB$19*GB66)+(GC$19*GC66)+(GD$19*GD66)+(GE$19*GE66)+(GF$19*GF66)+(GG$19*GG66)+(GH$19*GH66)+(GI$19*GI66)+(GJ$19*GJ66))</f>
        <v/>
      </c>
      <c r="GM66" s="65"/>
      <c r="GN66" s="65"/>
      <c r="GO66" s="65"/>
      <c r="GP66" s="65"/>
      <c r="GQ66" s="149"/>
      <c r="GR66" s="149"/>
      <c r="GS66" s="149"/>
      <c r="GT66" s="149"/>
      <c r="GU66" s="149"/>
      <c r="GV66" s="149"/>
      <c r="GW66" s="149"/>
      <c r="GX66" s="149"/>
      <c r="GY66" s="149"/>
      <c r="GZ66" s="149"/>
      <c r="HA66" s="149"/>
      <c r="HB66" s="149"/>
      <c r="HC66" s="149"/>
      <c r="HD66" s="149"/>
      <c r="HE66" s="149"/>
      <c r="HF66" s="149"/>
      <c r="HG66" s="149"/>
      <c r="HH66" s="149"/>
      <c r="HI66" s="149"/>
      <c r="HJ66" s="149"/>
      <c r="HK66" s="149"/>
      <c r="HL66" s="222"/>
      <c r="HM66" s="150" t="str">
        <f>IF(OR('Set UP'!$C52=0,'Set UP'!$D52=0,'Set UP'!$E52=0),"",(GM$19*GM66)+(GN$19*GN66)+(GO$19*GO66)+(GP$19*GP66)+(GQ$19*GQ66)+(GR$19*GR66)+(GS$19*GS66)+(GT$19*GT66)+(GU$19*GU66)+(GV$19*GV66)+(GW$19*GW66)+(GX$19*GX66)+(GY$19*GY66)+(GZ$19*GZ66)+(HA$19*HA66)+(HB$19*HB66)+(HC$19*HC66)+(HD$19*HD66)+(HE$19*HE66)+(HF$19*HF66)+(HG$19*HG66)+(HH$19*HH66)+(HI$19*HI66)+(HJ$19*HJ66)+(HK$19*HK66))</f>
        <v/>
      </c>
      <c r="HN66" s="65"/>
      <c r="HO66" s="65"/>
      <c r="HP66" s="65"/>
      <c r="HQ66" s="65"/>
      <c r="HR66" s="149"/>
      <c r="HS66" s="149"/>
      <c r="HT66" s="149"/>
      <c r="HU66" s="149"/>
      <c r="HV66" s="149"/>
      <c r="HW66" s="149"/>
      <c r="HX66" s="149"/>
      <c r="HY66" s="149"/>
      <c r="HZ66" s="149"/>
      <c r="IA66" s="149"/>
      <c r="IB66" s="149"/>
      <c r="IC66" s="149"/>
      <c r="ID66" s="149"/>
      <c r="IE66" s="149"/>
      <c r="IF66" s="149"/>
      <c r="IG66" s="149"/>
      <c r="IH66" s="149"/>
      <c r="II66" s="149"/>
      <c r="IJ66" s="149"/>
      <c r="IK66" s="149"/>
      <c r="IL66" s="149"/>
      <c r="IM66" s="222"/>
      <c r="IN66" s="150" t="str">
        <f>IF(OR('Set UP'!$C52=0,'Set UP'!$D52=0,'Set UP'!$E52=0),"",(HN$19*HN66)+(HO$19*HO66)+(HP$19*HP66)+(HQ$19*HQ66)+(HR$19*HR66)+(HS$19*HS66)+(HT$19*HT66)+(HU$19*HU66)+(HV$19*HV66)+(HW$19*HW66)+(HX$19*HX66)+(HY$19*HY66)+(HZ$19*HZ66)+(IA$19*IA66)+(IB$19*IB66)+(IC$19*IC66)+(ID$19*ID66)+(IE$19*IE66)+(IF$19*IF66)+(IG$19*IG66)+(IH$19*IH66)+(II$19*II66)+(IJ$19*IJ66)+(IK$19*IK66)+(IL$19*IL66))</f>
        <v/>
      </c>
      <c r="IO66" s="65"/>
      <c r="IP66" s="65"/>
      <c r="IQ66" s="65"/>
      <c r="IR66" s="65"/>
      <c r="IS66" s="149"/>
      <c r="IT66" s="149"/>
      <c r="IU66" s="149"/>
      <c r="IV66" s="149"/>
      <c r="IW66" s="149"/>
      <c r="IX66" s="149"/>
      <c r="IY66" s="149"/>
      <c r="IZ66" s="149"/>
      <c r="JA66" s="149"/>
      <c r="JB66" s="149"/>
      <c r="JC66" s="149"/>
      <c r="JD66" s="149"/>
      <c r="JE66" s="149"/>
      <c r="JF66" s="149"/>
      <c r="JG66" s="149"/>
      <c r="JH66" s="149"/>
      <c r="JI66" s="149"/>
      <c r="JJ66" s="149"/>
      <c r="JK66" s="149"/>
      <c r="JL66" s="149"/>
      <c r="JM66" s="149"/>
      <c r="JN66" s="222"/>
      <c r="JO66" s="150" t="str">
        <f>IF(OR('Set UP'!$C52=0,'Set UP'!$D52=0,'Set UP'!$E52=0),"",(IO$19*IO66)+(IP$19*IP66)+(IQ$19*IQ66)+(IR$19*IR66)+(IS$19*IS66)+(IT$19*IT66)+(IU$19*IU66)+(IV$19*IV66)+(IW$19*IW66)+(IX$19*IX66)+(IY$19*IY66)+(IZ$19*IZ66)+(JA$19*JA66)+(JB$19*JB66)+(JC$19*JC66)+(JD$19*JD66)+(JE$19*JE66)+(JF$19*JF66)+(JG$19*JG66)+(JH$19*JH66)+(JI$19*JI66)+(JJ$19*JJ66)+(JK$19*JK66)+(JL$19*JL66)+(JM$19*JM66))</f>
        <v/>
      </c>
      <c r="JP66" s="151" t="str">
        <f>IF(OR('Set UP'!$C52=0,'Set UP'!$D52=0,'Set UP'!$E52=0),"",(AF66+BG66+CH66+DI66+EJ66+FK66+GL66+HM66+IN66+JO66))</f>
        <v/>
      </c>
      <c r="JQ66" s="152" t="str">
        <f>IF(OR('Set UP'!$C52=0,'Set UP'!$D52=0,'Set UP'!$E52=0),"",RANK(JP66,$JP$21:$JP$68,0))</f>
        <v/>
      </c>
      <c r="JR66" s="151" t="str">
        <f>IF(OR('Set UP'!K52&lt;&gt;1,'Set UP'!C52=0,'Set UP'!D52=0,'Set UP'!E52=0,'Set UP'!F52=0),"",$JP66)</f>
        <v/>
      </c>
      <c r="JS66" s="151" t="str">
        <f>IF(OR('Set UP'!K52&lt;&gt;1,'Set UP'!C52=0,'Set UP'!D52=0,'Set UP'!E52=0,'Set UP'!F52=0),"",RANK(JR66,$JR$21:$JR$68,0))</f>
        <v/>
      </c>
      <c r="JT66" s="153" t="str">
        <f>IF(OR('Set UP'!K52&lt;&gt;2,'Set UP'!C52=0,'Set UP'!D52=0,'Set UP'!E52=0,'Set UP'!F52=0),"",$JP66)</f>
        <v/>
      </c>
      <c r="JU66" s="151" t="str">
        <f>IF(OR('Set UP'!K52&lt;&gt;2,'Set UP'!C52=0,'Set UP'!D52=0,'Set UP'!E52=0,'Set UP'!F52=0),"",RANK(JT66,$JT$21:$JT$68,0))</f>
        <v/>
      </c>
      <c r="JV66" s="151" t="str">
        <f>IF(OR(LEFT('Set UP'!F52,1)&lt;&gt;"F",'Set UP'!C52=0,'Set UP'!D52=0,'Set UP'!E52=0),"",$JP66)</f>
        <v/>
      </c>
      <c r="JW66" s="151" t="str">
        <f>IF(OR(LEFT('Set UP'!F52,1)&lt;&gt;"F",'Set UP'!C52=0,'Set UP'!D52=0,'Set UP'!E52=0),"",RANK(JV66,$JV$21:$JV$68,0))</f>
        <v/>
      </c>
      <c r="JX66" s="151" t="str">
        <f>IF(OR('Set UP'!F52&lt;&gt;"NS",'Set UP'!C52=0,'Set UP'!D52=0,'Set UP'!E52=0),"",$JP66)</f>
        <v/>
      </c>
      <c r="JY66" s="154" t="str">
        <f>IF(OR('Set UP'!F52&lt;&gt;"NS",'Set UP'!C52=0,'Set UP'!D52=0,'Set UP'!E52=0),"",RANK(JX66,$JX$21:$JX$68,0))</f>
        <v/>
      </c>
      <c r="JZ66" s="154" t="str">
        <f>IF(OR('Set UP'!$C52=0,'Set UP'!$D52=0,'Set UP'!$E52=0,JP66=0),"",JP66/MAX(JP$21:JP$68)*1000)</f>
        <v/>
      </c>
      <c r="KC66" s="316">
        <f t="array" ref="KC66">MAX(IF(Clubs='Set UP'!D52,'Wet Incident'!JU$21:JU$68))</f>
        <v>0</v>
      </c>
      <c r="KD66" s="316" t="str">
        <f t="shared" si="5"/>
        <v/>
      </c>
    </row>
    <row r="67" spans="2:290" x14ac:dyDescent="0.2">
      <c r="B67" s="139">
        <v>47</v>
      </c>
      <c r="C67" s="148" t="str">
        <f>IF(OR('Set UP'!$C53=0,'Set UP'!$D53=0,'Set UP'!$E53=0,'Set UP'!F53=0),"  --",'Set UP'!C53)</f>
        <v xml:space="preserve">  --</v>
      </c>
      <c r="D67" s="148" t="str">
        <f>IF(OR('Set UP'!$C53=0,'Set UP'!$D53=0,'Set UP'!$E53=0,'Set UP'!F53=0),"  --",'Set UP'!D53&amp;" "&amp;'Set UP'!E53)</f>
        <v xml:space="preserve">  --</v>
      </c>
      <c r="E67" s="148" t="str">
        <f>IF(OR('Set UP'!$C53=0,'Set UP'!$D53=0,'Set UP'!$E53=0,'Set UP'!F53=0),"  --",'Set UP'!F53)</f>
        <v xml:space="preserve">  --</v>
      </c>
      <c r="F67" s="65"/>
      <c r="G67" s="65"/>
      <c r="H67" s="65"/>
      <c r="I67" s="65"/>
      <c r="J67" s="149"/>
      <c r="K67" s="149"/>
      <c r="L67" s="149"/>
      <c r="M67" s="149"/>
      <c r="N67" s="149"/>
      <c r="O67" s="149"/>
      <c r="P67" s="149"/>
      <c r="Q67" s="149"/>
      <c r="R67" s="149"/>
      <c r="S67" s="149"/>
      <c r="T67" s="149"/>
      <c r="U67" s="149"/>
      <c r="V67" s="149"/>
      <c r="W67" s="149"/>
      <c r="X67" s="149"/>
      <c r="Y67" s="149"/>
      <c r="Z67" s="149"/>
      <c r="AA67" s="149"/>
      <c r="AB67" s="149"/>
      <c r="AC67" s="149"/>
      <c r="AD67" s="149"/>
      <c r="AE67" s="222"/>
      <c r="AF67" s="150" t="str">
        <f>IF(OR('Set UP'!$C53=0,'Set UP'!$D53=0,'Set UP'!$E53=0),"",(F$19*F67)+(G$19*G67)+(H$19*H67)+(I$19*I67)+(J$19*J67)+(K$19*K67)+(L$19*L67)+(M$19*M67)+(N$19*N67)+(O$19*O67)+(P$19*P67)+(Q$19*Q67)+(R$19*R67)+(S$19*S67)+(T$19*T67)+(U$19*U67)+(V$19*V67)+(W$19*W67)+(X$19*X67)+(Y$19*Y67)+(Z$19*Z67)+(AA$19*AA67)+(AB$19*AB67)+(AC$19*AC67)+(AD$19*AD67))</f>
        <v/>
      </c>
      <c r="AG67" s="65"/>
      <c r="AH67" s="65"/>
      <c r="AI67" s="65"/>
      <c r="AJ67" s="65"/>
      <c r="AK67" s="65"/>
      <c r="AL67" s="65"/>
      <c r="AM67" s="149"/>
      <c r="AN67" s="149"/>
      <c r="AO67" s="149"/>
      <c r="AP67" s="149"/>
      <c r="AQ67" s="149"/>
      <c r="AR67" s="149"/>
      <c r="AS67" s="149"/>
      <c r="AT67" s="149"/>
      <c r="AU67" s="149"/>
      <c r="AV67" s="149"/>
      <c r="AW67" s="149"/>
      <c r="AX67" s="149"/>
      <c r="AY67" s="149"/>
      <c r="AZ67" s="149"/>
      <c r="BA67" s="149"/>
      <c r="BB67" s="149"/>
      <c r="BC67" s="149"/>
      <c r="BD67" s="149"/>
      <c r="BE67" s="149"/>
      <c r="BF67" s="222"/>
      <c r="BG67" s="150" t="str">
        <f>IF(OR('Set UP'!$C53=0,'Set UP'!$D53=0,'Set UP'!$E53=0),"",(AG$19*AG67)+(AH$19*AH67)+(AI$19*AI67)+(AJ$19*AJ67)+(AK$19*AK67)+(AL$19*AL67)+(AM$19*AM67)+(AN$19*AN67)+(AO$19*AO67)+(AP$19*AP67)+(AQ$19*AQ67)+(AR$19*AR67)+(AS$19*AS67)+(AT$19*AT67)+(AU$19*AU67)+(AV$19*AV67)+(AW$19*AW67)+(AX$19*AX67)+(AY$19*AY67)+(AZ$19*AZ67)+(BA$19*BA67)+(BB$19*BB67)+(BC$19*BC67)+(BD$19*BD67)+(BE$19*BE67))</f>
        <v/>
      </c>
      <c r="BH67" s="65"/>
      <c r="BI67" s="65"/>
      <c r="BJ67" s="65"/>
      <c r="BK67" s="65"/>
      <c r="BL67" s="65"/>
      <c r="BM67" s="65"/>
      <c r="BN67" s="149"/>
      <c r="BO67" s="149"/>
      <c r="BP67" s="149"/>
      <c r="BQ67" s="149"/>
      <c r="BR67" s="149"/>
      <c r="BS67" s="149"/>
      <c r="BT67" s="149"/>
      <c r="BU67" s="149"/>
      <c r="BV67" s="149"/>
      <c r="BW67" s="149"/>
      <c r="BX67" s="149"/>
      <c r="BY67" s="149"/>
      <c r="BZ67" s="149"/>
      <c r="CA67" s="149"/>
      <c r="CB67" s="149"/>
      <c r="CC67" s="149"/>
      <c r="CD67" s="149"/>
      <c r="CE67" s="149"/>
      <c r="CF67" s="149"/>
      <c r="CG67" s="222"/>
      <c r="CH67" s="150" t="str">
        <f>IF(OR('Set UP'!$C53=0,'Set UP'!$D53=0,'Set UP'!$E53=0),"",(BH$19*BH67)+(BI$19*BI67)+(BJ$19*BJ67)+(BK$19*BK67)+(BL$19*BL67)+(BM$19*BM67)+(BN$19*BN67)+(BO$19*BO67)+(BP$19*BP67)+(BQ$19*BQ67)+(BR$19*BR67)+(BS$19*BS67)+(BT$19*BT67)+(BU$19*BU67)+(BV$19*BV67)+(BW$19*BW67)+(BX$19*BX67)+(BY$19*BY67)+(BZ$19*BZ67)+(CA$19*CA67)+(CB$19*CB67)+(CC$19*CC67)+(CD$19*CD67)+(CE$19*CE67)+(CF$19*CF67))</f>
        <v/>
      </c>
      <c r="CI67" s="65"/>
      <c r="CJ67" s="65"/>
      <c r="CK67" s="65"/>
      <c r="CL67" s="65"/>
      <c r="CM67" s="65"/>
      <c r="CN67" s="149"/>
      <c r="CO67" s="149"/>
      <c r="CP67" s="149"/>
      <c r="CQ67" s="149"/>
      <c r="CR67" s="149"/>
      <c r="CS67" s="149"/>
      <c r="CT67" s="149"/>
      <c r="CU67" s="149"/>
      <c r="CV67" s="149"/>
      <c r="CW67" s="149"/>
      <c r="CX67" s="149"/>
      <c r="CY67" s="149"/>
      <c r="CZ67" s="149"/>
      <c r="DA67" s="149"/>
      <c r="DB67" s="149"/>
      <c r="DC67" s="149"/>
      <c r="DD67" s="149"/>
      <c r="DE67" s="149"/>
      <c r="DF67" s="149"/>
      <c r="DG67" s="149"/>
      <c r="DH67" s="222"/>
      <c r="DI67" s="150" t="str">
        <f>IF(OR('Set UP'!$C53=0,'Set UP'!$D53=0,'Set UP'!$E53=0),"",(CI$19*CI67)+(CJ$19*CJ67)+(CK$19*CK67)+(CL$19*CL67)+(CM$19*CM67)+(CN$19*CN67)+(CO$19*CO67)+(CP$19*CP67)+(CQ$19*CQ67)+(CR$19*CR67)+(CS$19*CS67)+(CT$19*CT67)+(CU$19*CU67)+(CV$19*CV67)+(CW$19*CW67)+(CX$19*CX67)+(CY$19*CY67)+(CZ$19*CZ67)+(DA$19*DA67)+(DB$19*DB67)+(DC$19*DC67)+(DD$19*DD67)+(DE$19*DE67)+(DF$19*DF67)+(DG$19*DG67))</f>
        <v/>
      </c>
      <c r="DJ67" s="65"/>
      <c r="DK67" s="65"/>
      <c r="DL67" s="65"/>
      <c r="DM67" s="149"/>
      <c r="DN67" s="149"/>
      <c r="DO67" s="149"/>
      <c r="DP67" s="149"/>
      <c r="DQ67" s="149"/>
      <c r="DR67" s="149"/>
      <c r="DS67" s="149"/>
      <c r="DT67" s="149"/>
      <c r="DU67" s="149"/>
      <c r="DV67" s="149"/>
      <c r="DW67" s="149"/>
      <c r="DX67" s="149"/>
      <c r="DY67" s="149"/>
      <c r="DZ67" s="149"/>
      <c r="EA67" s="149"/>
      <c r="EB67" s="149"/>
      <c r="EC67" s="149"/>
      <c r="ED67" s="149"/>
      <c r="EE67" s="149"/>
      <c r="EF67" s="149"/>
      <c r="EG67" s="149"/>
      <c r="EH67" s="149"/>
      <c r="EI67" s="222"/>
      <c r="EJ67" s="150" t="str">
        <f>IF(OR('Set UP'!$C53=0,'Set UP'!$D53=0,'Set UP'!$E53=0),"",(DJ$19*DJ67)+(DK$19*DK67)+(DL$19*DL67)+(DM$19*DM67)+(DN$19*DN67)+(DO$19*DO67)+(DP$19*DP67)+(DQ$19*DQ67)+(DR$19*DR67)+(DS$19*DS67)+(DT$19*DT67)+(DU$19*DU67)+(DV$19*DV67)+(DW$19*DW67)+(DX$19*DX67)+(DY$19*DY67)+(DZ$19*DZ67)+(EA$19*EA67)+(EB$19*EB67)+(EC$19*EC67)+(ED$19*ED67)+(EE$19*EE67)+(EF$19*EF67)+(EG$19*EG67)+(EH$19*EH67))</f>
        <v/>
      </c>
      <c r="EK67" s="65"/>
      <c r="EL67" s="65"/>
      <c r="EM67" s="65"/>
      <c r="EN67" s="65"/>
      <c r="EO67" s="149"/>
      <c r="EP67" s="149"/>
      <c r="EQ67" s="149"/>
      <c r="ER67" s="149"/>
      <c r="ES67" s="149"/>
      <c r="ET67" s="149"/>
      <c r="EU67" s="149"/>
      <c r="EV67" s="149"/>
      <c r="EW67" s="149"/>
      <c r="EX67" s="149"/>
      <c r="EY67" s="149"/>
      <c r="EZ67" s="149"/>
      <c r="FA67" s="149"/>
      <c r="FB67" s="149"/>
      <c r="FC67" s="149"/>
      <c r="FD67" s="149"/>
      <c r="FE67" s="149"/>
      <c r="FF67" s="149"/>
      <c r="FG67" s="149"/>
      <c r="FH67" s="149"/>
      <c r="FI67" s="149"/>
      <c r="FJ67" s="222"/>
      <c r="FK67" s="150" t="str">
        <f>IF(OR('Set UP'!$C53=0,'Set UP'!$D53=0,'Set UP'!$E53=0),"",(EK$19*EK67)+(EL$19*EL67)+(EM$19*EM67)+(EN$19*EN67)+(EO$19*EO67)+(EP$19*EP67)+(EQ$19*EQ67)+(ER$19*ER67)+(ES$19*ES67)+(ET$19*ET67)+(EU$19*EU67)+(EV$19*EV67)+(EW$19*EW67)+(EX$19*EX67)+(EY$19*EY67)+(EZ$19*EZ67)+(FA$19*FA67)+(FB$19*FB67)+(FC$19*FC67)+(FD$19*FD67)+(FE$19*FE67)+(FF$19*FF67)+(FG$19*FG67)+(FH$19*FH67)+(FI$19*FI67))</f>
        <v/>
      </c>
      <c r="FL67" s="65"/>
      <c r="FM67" s="65"/>
      <c r="FN67" s="65"/>
      <c r="FO67" s="65"/>
      <c r="FP67" s="149"/>
      <c r="FQ67" s="149"/>
      <c r="FR67" s="149"/>
      <c r="FS67" s="149"/>
      <c r="FT67" s="149"/>
      <c r="FU67" s="149"/>
      <c r="FV67" s="149"/>
      <c r="FW67" s="149"/>
      <c r="FX67" s="149"/>
      <c r="FY67" s="149"/>
      <c r="FZ67" s="149"/>
      <c r="GA67" s="149"/>
      <c r="GB67" s="149"/>
      <c r="GC67" s="149"/>
      <c r="GD67" s="149"/>
      <c r="GE67" s="149"/>
      <c r="GF67" s="149"/>
      <c r="GG67" s="149"/>
      <c r="GH67" s="149"/>
      <c r="GI67" s="149"/>
      <c r="GJ67" s="149"/>
      <c r="GK67" s="222"/>
      <c r="GL67" s="150" t="str">
        <f>IF(OR('Set UP'!$C53=0,'Set UP'!$D53=0,'Set UP'!$E53=0),"",(FL$19*FL67)+(FM$19*FM67)+(FN$19*FN67)+(FO$19*FO67)+(FP$19*FP67)+(FQ$19*FQ67)+(FR$19*FR67)+(FS$19*FS67)+(FT$19*FT67)+(FU$19*FU67)+(FV$19*FV67)+(FW$19*FW67)+(FX$19*FX67)+(FY$19*FY67)+(FZ$19*FZ67)+(GA$19*GA67)+(GB$19*GB67)+(GC$19*GC67)+(GD$19*GD67)+(GE$19*GE67)+(GF$19*GF67)+(GG$19*GG67)+(GH$19*GH67)+(GI$19*GI67)+(GJ$19*GJ67))</f>
        <v/>
      </c>
      <c r="GM67" s="65"/>
      <c r="GN67" s="65"/>
      <c r="GO67" s="65"/>
      <c r="GP67" s="65"/>
      <c r="GQ67" s="149"/>
      <c r="GR67" s="149"/>
      <c r="GS67" s="149"/>
      <c r="GT67" s="149"/>
      <c r="GU67" s="149"/>
      <c r="GV67" s="149"/>
      <c r="GW67" s="149"/>
      <c r="GX67" s="149"/>
      <c r="GY67" s="149"/>
      <c r="GZ67" s="149"/>
      <c r="HA67" s="149"/>
      <c r="HB67" s="149"/>
      <c r="HC67" s="149"/>
      <c r="HD67" s="149"/>
      <c r="HE67" s="149"/>
      <c r="HF67" s="149"/>
      <c r="HG67" s="149"/>
      <c r="HH67" s="149"/>
      <c r="HI67" s="149"/>
      <c r="HJ67" s="149"/>
      <c r="HK67" s="149"/>
      <c r="HL67" s="222"/>
      <c r="HM67" s="150" t="str">
        <f>IF(OR('Set UP'!$C53=0,'Set UP'!$D53=0,'Set UP'!$E53=0),"",(GM$19*GM67)+(GN$19*GN67)+(GO$19*GO67)+(GP$19*GP67)+(GQ$19*GQ67)+(GR$19*GR67)+(GS$19*GS67)+(GT$19*GT67)+(GU$19*GU67)+(GV$19*GV67)+(GW$19*GW67)+(GX$19*GX67)+(GY$19*GY67)+(GZ$19*GZ67)+(HA$19*HA67)+(HB$19*HB67)+(HC$19*HC67)+(HD$19*HD67)+(HE$19*HE67)+(HF$19*HF67)+(HG$19*HG67)+(HH$19*HH67)+(HI$19*HI67)+(HJ$19*HJ67)+(HK$19*HK67))</f>
        <v/>
      </c>
      <c r="HN67" s="65"/>
      <c r="HO67" s="65"/>
      <c r="HP67" s="65"/>
      <c r="HQ67" s="65"/>
      <c r="HR67" s="149"/>
      <c r="HS67" s="149"/>
      <c r="HT67" s="149"/>
      <c r="HU67" s="149"/>
      <c r="HV67" s="149"/>
      <c r="HW67" s="149"/>
      <c r="HX67" s="149"/>
      <c r="HY67" s="149"/>
      <c r="HZ67" s="149"/>
      <c r="IA67" s="149"/>
      <c r="IB67" s="149"/>
      <c r="IC67" s="149"/>
      <c r="ID67" s="149"/>
      <c r="IE67" s="149"/>
      <c r="IF67" s="149"/>
      <c r="IG67" s="149"/>
      <c r="IH67" s="149"/>
      <c r="II67" s="149"/>
      <c r="IJ67" s="149"/>
      <c r="IK67" s="149"/>
      <c r="IL67" s="149"/>
      <c r="IM67" s="222"/>
      <c r="IN67" s="150" t="str">
        <f>IF(OR('Set UP'!$C53=0,'Set UP'!$D53=0,'Set UP'!$E53=0),"",(HN$19*HN67)+(HO$19*HO67)+(HP$19*HP67)+(HQ$19*HQ67)+(HR$19*HR67)+(HS$19*HS67)+(HT$19*HT67)+(HU$19*HU67)+(HV$19*HV67)+(HW$19*HW67)+(HX$19*HX67)+(HY$19*HY67)+(HZ$19*HZ67)+(IA$19*IA67)+(IB$19*IB67)+(IC$19*IC67)+(ID$19*ID67)+(IE$19*IE67)+(IF$19*IF67)+(IG$19*IG67)+(IH$19*IH67)+(II$19*II67)+(IJ$19*IJ67)+(IK$19*IK67)+(IL$19*IL67))</f>
        <v/>
      </c>
      <c r="IO67" s="65"/>
      <c r="IP67" s="65"/>
      <c r="IQ67" s="65"/>
      <c r="IR67" s="65"/>
      <c r="IS67" s="149"/>
      <c r="IT67" s="149"/>
      <c r="IU67" s="149"/>
      <c r="IV67" s="149"/>
      <c r="IW67" s="149"/>
      <c r="IX67" s="149"/>
      <c r="IY67" s="149"/>
      <c r="IZ67" s="149"/>
      <c r="JA67" s="149"/>
      <c r="JB67" s="149"/>
      <c r="JC67" s="149"/>
      <c r="JD67" s="149"/>
      <c r="JE67" s="149"/>
      <c r="JF67" s="149"/>
      <c r="JG67" s="149"/>
      <c r="JH67" s="149"/>
      <c r="JI67" s="149"/>
      <c r="JJ67" s="149"/>
      <c r="JK67" s="149"/>
      <c r="JL67" s="149"/>
      <c r="JM67" s="149"/>
      <c r="JN67" s="222"/>
      <c r="JO67" s="150" t="str">
        <f>IF(OR('Set UP'!$C53=0,'Set UP'!$D53=0,'Set UP'!$E53=0),"",(IO$19*IO67)+(IP$19*IP67)+(IQ$19*IQ67)+(IR$19*IR67)+(IS$19*IS67)+(IT$19*IT67)+(IU$19*IU67)+(IV$19*IV67)+(IW$19*IW67)+(IX$19*IX67)+(IY$19*IY67)+(IZ$19*IZ67)+(JA$19*JA67)+(JB$19*JB67)+(JC$19*JC67)+(JD$19*JD67)+(JE$19*JE67)+(JF$19*JF67)+(JG$19*JG67)+(JH$19*JH67)+(JI$19*JI67)+(JJ$19*JJ67)+(JK$19*JK67)+(JL$19*JL67)+(JM$19*JM67))</f>
        <v/>
      </c>
      <c r="JP67" s="151" t="str">
        <f>IF(OR('Set UP'!$C53=0,'Set UP'!$D53=0,'Set UP'!$E53=0),"",(AF67+BG67+CH67+DI67+EJ67+FK67+GL67+HM67+IN67+JO67))</f>
        <v/>
      </c>
      <c r="JQ67" s="152" t="str">
        <f>IF(OR('Set UP'!$C53=0,'Set UP'!$D53=0,'Set UP'!$E53=0),"",RANK(JP67,$JP$21:$JP$68,0))</f>
        <v/>
      </c>
      <c r="JR67" s="151" t="str">
        <f>IF(OR('Set UP'!K53&lt;&gt;1,'Set UP'!C53=0,'Set UP'!D53=0,'Set UP'!E53=0,'Set UP'!F53=0),"",$JP67)</f>
        <v/>
      </c>
      <c r="JS67" s="151" t="str">
        <f>IF(OR('Set UP'!K53&lt;&gt;1,'Set UP'!C53=0,'Set UP'!D53=0,'Set UP'!E53=0,'Set UP'!F53=0),"",RANK(JR67,$JR$21:$JR$68,0))</f>
        <v/>
      </c>
      <c r="JT67" s="153" t="str">
        <f>IF(OR('Set UP'!K53&lt;&gt;2,'Set UP'!C53=0,'Set UP'!D53=0,'Set UP'!E53=0,'Set UP'!F53=0),"",$JP67)</f>
        <v/>
      </c>
      <c r="JU67" s="151" t="str">
        <f>IF(OR('Set UP'!K53&lt;&gt;2,'Set UP'!C53=0,'Set UP'!D53=0,'Set UP'!E53=0,'Set UP'!F53=0),"",RANK(JT67,$JT$21:$JT$68,0))</f>
        <v/>
      </c>
      <c r="JV67" s="151" t="str">
        <f>IF(OR(LEFT('Set UP'!F53,1)&lt;&gt;"F",'Set UP'!C53=0,'Set UP'!D53=0,'Set UP'!E53=0),"",$JP67)</f>
        <v/>
      </c>
      <c r="JW67" s="151" t="str">
        <f>IF(OR(LEFT('Set UP'!F53,1)&lt;&gt;"F",'Set UP'!C53=0,'Set UP'!D53=0,'Set UP'!E53=0),"",RANK(JV67,$JV$21:$JV$68,0))</f>
        <v/>
      </c>
      <c r="JX67" s="151" t="str">
        <f>IF(OR('Set UP'!F53&lt;&gt;"NS",'Set UP'!C53=0,'Set UP'!D53=0,'Set UP'!E53=0),"",$JP67)</f>
        <v/>
      </c>
      <c r="JY67" s="154" t="str">
        <f>IF(OR('Set UP'!F53&lt;&gt;"NS",'Set UP'!C53=0,'Set UP'!D53=0,'Set UP'!E53=0),"",RANK(JX67,$JX$21:$JX$68,0))</f>
        <v/>
      </c>
      <c r="JZ67" s="154" t="str">
        <f>IF(OR('Set UP'!$C53=0,'Set UP'!$D53=0,'Set UP'!$E53=0,JP67=0),"",JP67/MAX(JP$21:JP$68)*1000)</f>
        <v/>
      </c>
      <c r="KC67" s="316">
        <f t="array" ref="KC67">MAX(IF(Clubs='Set UP'!D53,'Wet Incident'!JU$21:JU$68))</f>
        <v>0</v>
      </c>
      <c r="KD67" s="316" t="str">
        <f t="shared" si="5"/>
        <v/>
      </c>
    </row>
    <row r="68" spans="2:290" ht="15.75" thickBot="1" x14ac:dyDescent="0.25">
      <c r="B68" s="155">
        <v>48</v>
      </c>
      <c r="C68" s="358" t="str">
        <f>IF(OR('Set UP'!$C54=0,'Set UP'!$D54=0,'Set UP'!$E54=0,'Set UP'!F54=0),"  --",'Set UP'!C54)</f>
        <v xml:space="preserve">  --</v>
      </c>
      <c r="D68" s="358" t="str">
        <f>IF(OR('Set UP'!$C54=0,'Set UP'!$D54=0,'Set UP'!$E54=0,'Set UP'!F54=0),"  --",'Set UP'!D54&amp;" "&amp;'Set UP'!E54)</f>
        <v xml:space="preserve">  --</v>
      </c>
      <c r="E68" s="358" t="str">
        <f>IF(OR('Set UP'!$C54=0,'Set UP'!$D54=0,'Set UP'!$E54=0,'Set UP'!F54=0),"  --",'Set UP'!F54)</f>
        <v xml:space="preserve">  --</v>
      </c>
      <c r="F68" s="348"/>
      <c r="G68" s="348"/>
      <c r="H68" s="348"/>
      <c r="I68" s="348"/>
      <c r="J68" s="359"/>
      <c r="K68" s="359"/>
      <c r="L68" s="359"/>
      <c r="M68" s="359"/>
      <c r="N68" s="359"/>
      <c r="O68" s="359"/>
      <c r="P68" s="359"/>
      <c r="Q68" s="359"/>
      <c r="R68" s="359"/>
      <c r="S68" s="359"/>
      <c r="T68" s="359"/>
      <c r="U68" s="359"/>
      <c r="V68" s="359"/>
      <c r="W68" s="359"/>
      <c r="X68" s="359"/>
      <c r="Y68" s="359"/>
      <c r="Z68" s="359"/>
      <c r="AA68" s="359"/>
      <c r="AB68" s="359"/>
      <c r="AC68" s="359"/>
      <c r="AD68" s="359"/>
      <c r="AE68" s="360"/>
      <c r="AF68" s="361" t="str">
        <f>IF(OR('Set UP'!$C54=0,'Set UP'!$D54=0,'Set UP'!$E54=0),"",(F$19*F68)+(G$19*G68)+(H$19*H68)+(I$19*I68)+(J$19*J68)+(K$19*K68)+(L$19*L68)+(M$19*M68)+(N$19*N68)+(O$19*O68)+(P$19*P68)+(Q$19*Q68)+(R$19*R68)+(S$19*S68)+(T$19*T68)+(U$19*U68)+(V$19*V68)+(W$19*W68)+(X$19*X68)+(Y$19*Y68)+(Z$19*Z68)+(AA$19*AA68)+(AB$19*AB68)+(AC$19*AC68)+(AD$19*AD68))</f>
        <v/>
      </c>
      <c r="AG68" s="348"/>
      <c r="AH68" s="348"/>
      <c r="AI68" s="348"/>
      <c r="AJ68" s="348"/>
      <c r="AK68" s="348"/>
      <c r="AL68" s="348"/>
      <c r="AM68" s="359"/>
      <c r="AN68" s="359"/>
      <c r="AO68" s="359"/>
      <c r="AP68" s="359"/>
      <c r="AQ68" s="359"/>
      <c r="AR68" s="359"/>
      <c r="AS68" s="359"/>
      <c r="AT68" s="359"/>
      <c r="AU68" s="359"/>
      <c r="AV68" s="359"/>
      <c r="AW68" s="359"/>
      <c r="AX68" s="359"/>
      <c r="AY68" s="359"/>
      <c r="AZ68" s="359"/>
      <c r="BA68" s="359"/>
      <c r="BB68" s="359"/>
      <c r="BC68" s="359"/>
      <c r="BD68" s="359"/>
      <c r="BE68" s="359"/>
      <c r="BF68" s="360"/>
      <c r="BG68" s="361" t="str">
        <f>IF(OR('Set UP'!$C54=0,'Set UP'!$D54=0,'Set UP'!$E54=0),"",(AG$19*AG68)+(AH$19*AH68)+(AI$19*AI68)+(AJ$19*AJ68)+(AK$19*AK68)+(AL$19*AL68)+(AM$19*AM68)+(AN$19*AN68)+(AO$19*AO68)+(AP$19*AP68)+(AQ$19*AQ68)+(AR$19*AR68)+(AS$19*AS68)+(AT$19*AT68)+(AU$19*AU68)+(AV$19*AV68)+(AW$19*AW68)+(AX$19*AX68)+(AY$19*AY68)+(AZ$19*AZ68)+(BA$19*BA68)+(BB$19*BB68)+(BC$19*BC68)+(BD$19*BD68)+(BE$19*BE68))</f>
        <v/>
      </c>
      <c r="BH68" s="348"/>
      <c r="BI68" s="348"/>
      <c r="BJ68" s="348"/>
      <c r="BK68" s="348"/>
      <c r="BL68" s="348"/>
      <c r="BM68" s="348"/>
      <c r="BN68" s="359"/>
      <c r="BO68" s="359"/>
      <c r="BP68" s="359"/>
      <c r="BQ68" s="359"/>
      <c r="BR68" s="359"/>
      <c r="BS68" s="359"/>
      <c r="BT68" s="359"/>
      <c r="BU68" s="359"/>
      <c r="BV68" s="359"/>
      <c r="BW68" s="359"/>
      <c r="BX68" s="359"/>
      <c r="BY68" s="359"/>
      <c r="BZ68" s="359"/>
      <c r="CA68" s="359"/>
      <c r="CB68" s="359"/>
      <c r="CC68" s="359"/>
      <c r="CD68" s="359"/>
      <c r="CE68" s="359"/>
      <c r="CF68" s="359"/>
      <c r="CG68" s="360"/>
      <c r="CH68" s="361" t="str">
        <f>IF(OR('Set UP'!$C54=0,'Set UP'!$D54=0,'Set UP'!$E54=0),"",(BH$19*BH68)+(BI$19*BI68)+(BJ$19*BJ68)+(BK$19*BK68)+(BL$19*BL68)+(BM$19*BM68)+(BN$19*BN68)+(BO$19*BO68)+(BP$19*BP68)+(BQ$19*BQ68)+(BR$19*BR68)+(BS$19*BS68)+(BT$19*BT68)+(BU$19*BU68)+(BV$19*BV68)+(BW$19*BW68)+(BX$19*BX68)+(BY$19*BY68)+(BZ$19*BZ68)+(CA$19*CA68)+(CB$19*CB68)+(CC$19*CC68)+(CD$19*CD68)+(CE$19*CE68)+(CF$19*CF68))</f>
        <v/>
      </c>
      <c r="CI68" s="348"/>
      <c r="CJ68" s="348"/>
      <c r="CK68" s="348"/>
      <c r="CL68" s="348"/>
      <c r="CM68" s="348"/>
      <c r="CN68" s="359"/>
      <c r="CO68" s="359"/>
      <c r="CP68" s="359"/>
      <c r="CQ68" s="359"/>
      <c r="CR68" s="359"/>
      <c r="CS68" s="359"/>
      <c r="CT68" s="359"/>
      <c r="CU68" s="359"/>
      <c r="CV68" s="359"/>
      <c r="CW68" s="359"/>
      <c r="CX68" s="359"/>
      <c r="CY68" s="359"/>
      <c r="CZ68" s="359"/>
      <c r="DA68" s="359"/>
      <c r="DB68" s="359"/>
      <c r="DC68" s="359"/>
      <c r="DD68" s="359"/>
      <c r="DE68" s="359"/>
      <c r="DF68" s="359"/>
      <c r="DG68" s="359"/>
      <c r="DH68" s="360"/>
      <c r="DI68" s="361" t="str">
        <f>IF(OR('Set UP'!$C54=0,'Set UP'!$D54=0,'Set UP'!$E54=0),"",(CI$19*CI68)+(CJ$19*CJ68)+(CK$19*CK68)+(CL$19*CL68)+(CM$19*CM68)+(CN$19*CN68)+(CO$19*CO68)+(CP$19*CP68)+(CQ$19*CQ68)+(CR$19*CR68)+(CS$19*CS68)+(CT$19*CT68)+(CU$19*CU68)+(CV$19*CV68)+(CW$19*CW68)+(CX$19*CX68)+(CY$19*CY68)+(CZ$19*CZ68)+(DA$19*DA68)+(DB$19*DB68)+(DC$19*DC68)+(DD$19*DD68)+(DE$19*DE68)+(DF$19*DF68)+(DG$19*DG68))</f>
        <v/>
      </c>
      <c r="DJ68" s="348"/>
      <c r="DK68" s="348"/>
      <c r="DL68" s="348"/>
      <c r="DM68" s="359"/>
      <c r="DN68" s="359"/>
      <c r="DO68" s="359"/>
      <c r="DP68" s="359"/>
      <c r="DQ68" s="359"/>
      <c r="DR68" s="359"/>
      <c r="DS68" s="359"/>
      <c r="DT68" s="359"/>
      <c r="DU68" s="359"/>
      <c r="DV68" s="359"/>
      <c r="DW68" s="359"/>
      <c r="DX68" s="359"/>
      <c r="DY68" s="359"/>
      <c r="DZ68" s="359"/>
      <c r="EA68" s="359"/>
      <c r="EB68" s="359"/>
      <c r="EC68" s="359"/>
      <c r="ED68" s="359"/>
      <c r="EE68" s="359"/>
      <c r="EF68" s="359"/>
      <c r="EG68" s="359"/>
      <c r="EH68" s="359"/>
      <c r="EI68" s="360"/>
      <c r="EJ68" s="361" t="str">
        <f>IF(OR('Set UP'!$C54=0,'Set UP'!$D54=0,'Set UP'!$E54=0),"",(DJ$19*DJ68)+(DK$19*DK68)+(DL$19*DL68)+(DM$19*DM68)+(DN$19*DN68)+(DO$19*DO68)+(DP$19*DP68)+(DQ$19*DQ68)+(DR$19*DR68)+(DS$19*DS68)+(DT$19*DT68)+(DU$19*DU68)+(DV$19*DV68)+(DW$19*DW68)+(DX$19*DX68)+(DY$19*DY68)+(DZ$19*DZ68)+(EA$19*EA68)+(EB$19*EB68)+(EC$19*EC68)+(ED$19*ED68)+(EE$19*EE68)+(EF$19*EF68)+(EG$19*EG68)+(EH$19*EH68))</f>
        <v/>
      </c>
      <c r="EK68" s="348"/>
      <c r="EL68" s="348"/>
      <c r="EM68" s="348"/>
      <c r="EN68" s="348"/>
      <c r="EO68" s="359"/>
      <c r="EP68" s="359"/>
      <c r="EQ68" s="359"/>
      <c r="ER68" s="359"/>
      <c r="ES68" s="359"/>
      <c r="ET68" s="359"/>
      <c r="EU68" s="359"/>
      <c r="EV68" s="359"/>
      <c r="EW68" s="359"/>
      <c r="EX68" s="359"/>
      <c r="EY68" s="359"/>
      <c r="EZ68" s="359"/>
      <c r="FA68" s="359"/>
      <c r="FB68" s="359"/>
      <c r="FC68" s="359"/>
      <c r="FD68" s="359"/>
      <c r="FE68" s="359"/>
      <c r="FF68" s="359"/>
      <c r="FG68" s="359"/>
      <c r="FH68" s="359"/>
      <c r="FI68" s="359"/>
      <c r="FJ68" s="360"/>
      <c r="FK68" s="361" t="str">
        <f>IF(OR('Set UP'!$C54=0,'Set UP'!$D54=0,'Set UP'!$E54=0),"",(EK$19*EK68)+(EL$19*EL68)+(EM$19*EM68)+(EN$19*EN68)+(EO$19*EO68)+(EP$19*EP68)+(EQ$19*EQ68)+(ER$19*ER68)+(ES$19*ES68)+(ET$19*ET68)+(EU$19*EU68)+(EV$19*EV68)+(EW$19*EW68)+(EX$19*EX68)+(EY$19*EY68)+(EZ$19*EZ68)+(FA$19*FA68)+(FB$19*FB68)+(FC$19*FC68)+(FD$19*FD68)+(FE$19*FE68)+(FF$19*FF68)+(FG$19*FG68)+(FH$19*FH68)+(FI$19*FI68))</f>
        <v/>
      </c>
      <c r="FL68" s="348"/>
      <c r="FM68" s="348"/>
      <c r="FN68" s="348"/>
      <c r="FO68" s="348"/>
      <c r="FP68" s="359"/>
      <c r="FQ68" s="359"/>
      <c r="FR68" s="359"/>
      <c r="FS68" s="359"/>
      <c r="FT68" s="359"/>
      <c r="FU68" s="359"/>
      <c r="FV68" s="359"/>
      <c r="FW68" s="359"/>
      <c r="FX68" s="359"/>
      <c r="FY68" s="359"/>
      <c r="FZ68" s="359"/>
      <c r="GA68" s="359"/>
      <c r="GB68" s="359"/>
      <c r="GC68" s="359"/>
      <c r="GD68" s="359"/>
      <c r="GE68" s="359"/>
      <c r="GF68" s="359"/>
      <c r="GG68" s="359"/>
      <c r="GH68" s="359"/>
      <c r="GI68" s="359"/>
      <c r="GJ68" s="359"/>
      <c r="GK68" s="360"/>
      <c r="GL68" s="361" t="str">
        <f>IF(OR('Set UP'!$C54=0,'Set UP'!$D54=0,'Set UP'!$E54=0),"",(FL$19*FL68)+(FM$19*FM68)+(FN$19*FN68)+(FO$19*FO68)+(FP$19*FP68)+(FQ$19*FQ68)+(FR$19*FR68)+(FS$19*FS68)+(FT$19*FT68)+(FU$19*FU68)+(FV$19*FV68)+(FW$19*FW68)+(FX$19*FX68)+(FY$19*FY68)+(FZ$19*FZ68)+(GA$19*GA68)+(GB$19*GB68)+(GC$19*GC68)+(GD$19*GD68)+(GE$19*GE68)+(GF$19*GF68)+(GG$19*GG68)+(GH$19*GH68)+(GI$19*GI68)+(GJ$19*GJ68))</f>
        <v/>
      </c>
      <c r="GM68" s="348"/>
      <c r="GN68" s="348"/>
      <c r="GO68" s="348"/>
      <c r="GP68" s="348"/>
      <c r="GQ68" s="359"/>
      <c r="GR68" s="359"/>
      <c r="GS68" s="359"/>
      <c r="GT68" s="359"/>
      <c r="GU68" s="359"/>
      <c r="GV68" s="359"/>
      <c r="GW68" s="359"/>
      <c r="GX68" s="359"/>
      <c r="GY68" s="359"/>
      <c r="GZ68" s="359"/>
      <c r="HA68" s="359"/>
      <c r="HB68" s="359"/>
      <c r="HC68" s="359"/>
      <c r="HD68" s="359"/>
      <c r="HE68" s="359"/>
      <c r="HF68" s="359"/>
      <c r="HG68" s="359"/>
      <c r="HH68" s="359"/>
      <c r="HI68" s="359"/>
      <c r="HJ68" s="359"/>
      <c r="HK68" s="359"/>
      <c r="HL68" s="360"/>
      <c r="HM68" s="361" t="str">
        <f>IF(OR('Set UP'!$C54=0,'Set UP'!$D54=0,'Set UP'!$E54=0),"",(GM$19*GM68)+(GN$19*GN68)+(GO$19*GO68)+(GP$19*GP68)+(GQ$19*GQ68)+(GR$19*GR68)+(GS$19*GS68)+(GT$19*GT68)+(GU$19*GU68)+(GV$19*GV68)+(GW$19*GW68)+(GX$19*GX68)+(GY$19*GY68)+(GZ$19*GZ68)+(HA$19*HA68)+(HB$19*HB68)+(HC$19*HC68)+(HD$19*HD68)+(HE$19*HE68)+(HF$19*HF68)+(HG$19*HG68)+(HH$19*HH68)+(HI$19*HI68)+(HJ$19*HJ68)+(HK$19*HK68))</f>
        <v/>
      </c>
      <c r="HN68" s="348"/>
      <c r="HO68" s="348"/>
      <c r="HP68" s="348"/>
      <c r="HQ68" s="348"/>
      <c r="HR68" s="359"/>
      <c r="HS68" s="359"/>
      <c r="HT68" s="359"/>
      <c r="HU68" s="359"/>
      <c r="HV68" s="359"/>
      <c r="HW68" s="359"/>
      <c r="HX68" s="359"/>
      <c r="HY68" s="359"/>
      <c r="HZ68" s="359"/>
      <c r="IA68" s="359"/>
      <c r="IB68" s="359"/>
      <c r="IC68" s="359"/>
      <c r="ID68" s="359"/>
      <c r="IE68" s="359"/>
      <c r="IF68" s="359"/>
      <c r="IG68" s="359"/>
      <c r="IH68" s="359"/>
      <c r="II68" s="359"/>
      <c r="IJ68" s="359"/>
      <c r="IK68" s="359"/>
      <c r="IL68" s="359"/>
      <c r="IM68" s="360"/>
      <c r="IN68" s="361" t="str">
        <f>IF(OR('Set UP'!$C54=0,'Set UP'!$D54=0,'Set UP'!$E54=0),"",(HN$19*HN68)+(HO$19*HO68)+(HP$19*HP68)+(HQ$19*HQ68)+(HR$19*HR68)+(HS$19*HS68)+(HT$19*HT68)+(HU$19*HU68)+(HV$19*HV68)+(HW$19*HW68)+(HX$19*HX68)+(HY$19*HY68)+(HZ$19*HZ68)+(IA$19*IA68)+(IB$19*IB68)+(IC$19*IC68)+(ID$19*ID68)+(IE$19*IE68)+(IF$19*IF68)+(IG$19*IG68)+(IH$19*IH68)+(II$19*II68)+(IJ$19*IJ68)+(IK$19*IK68)+(IL$19*IL68))</f>
        <v/>
      </c>
      <c r="IO68" s="348"/>
      <c r="IP68" s="348"/>
      <c r="IQ68" s="348"/>
      <c r="IR68" s="348"/>
      <c r="IS68" s="359"/>
      <c r="IT68" s="359"/>
      <c r="IU68" s="359"/>
      <c r="IV68" s="359"/>
      <c r="IW68" s="359"/>
      <c r="IX68" s="359"/>
      <c r="IY68" s="359"/>
      <c r="IZ68" s="359"/>
      <c r="JA68" s="359"/>
      <c r="JB68" s="359"/>
      <c r="JC68" s="359"/>
      <c r="JD68" s="359"/>
      <c r="JE68" s="359"/>
      <c r="JF68" s="359"/>
      <c r="JG68" s="359"/>
      <c r="JH68" s="359"/>
      <c r="JI68" s="359"/>
      <c r="JJ68" s="359"/>
      <c r="JK68" s="359"/>
      <c r="JL68" s="359"/>
      <c r="JM68" s="359"/>
      <c r="JN68" s="360"/>
      <c r="JO68" s="361" t="str">
        <f>IF(OR('Set UP'!$C54=0,'Set UP'!$D54=0,'Set UP'!$E54=0),"",(IO$19*IO68)+(IP$19*IP68)+(IQ$19*IQ68)+(IR$19*IR68)+(IS$19*IS68)+(IT$19*IT68)+(IU$19*IU68)+(IV$19*IV68)+(IW$19*IW68)+(IX$19*IX68)+(IY$19*IY68)+(IZ$19*IZ68)+(JA$19*JA68)+(JB$19*JB68)+(JC$19*JC68)+(JD$19*JD68)+(JE$19*JE68)+(JF$19*JF68)+(JG$19*JG68)+(JH$19*JH68)+(JI$19*JI68)+(JJ$19*JJ68)+(JK$19*JK68)+(JL$19*JL68)+(JM$19*JM68))</f>
        <v/>
      </c>
      <c r="JP68" s="156" t="str">
        <f>IF(OR('Set UP'!$C54=0,'Set UP'!$D54=0,'Set UP'!$E54=0),"",(AF68+BG68+CH68+DI68+EJ68+FK68+GL68+HM68+IN68+JO68))</f>
        <v/>
      </c>
      <c r="JQ68" s="362" t="str">
        <f>IF(OR('Set UP'!$C54=0,'Set UP'!$D54=0,'Set UP'!$E54=0),"",RANK(JP68,$JP$21:$JP$68,0))</f>
        <v/>
      </c>
      <c r="JR68" s="156" t="str">
        <f>IF(OR('Set UP'!K54&lt;&gt;1,'Set UP'!C54=0,'Set UP'!D54=0,'Set UP'!E54=0,'Set UP'!F54=0),"",$JP68)</f>
        <v/>
      </c>
      <c r="JS68" s="156" t="str">
        <f>IF(OR('Set UP'!K54&lt;&gt;1,'Set UP'!C54=0,'Set UP'!D54=0,'Set UP'!E54=0,'Set UP'!F54=0),"",RANK(JR68,$JR$21:$JR$68,0))</f>
        <v/>
      </c>
      <c r="JT68" s="157" t="str">
        <f>IF(OR('Set UP'!K54&lt;&gt;2,'Set UP'!C54=0,'Set UP'!D54=0,'Set UP'!E54=0,'Set UP'!F54=0),"",$JP68)</f>
        <v/>
      </c>
      <c r="JU68" s="156" t="str">
        <f>IF(OR('Set UP'!K54&lt;&gt;2,'Set UP'!C54=0,'Set UP'!D54=0,'Set UP'!E54=0,'Set UP'!F54=0),"",RANK(JT68,$JT$21:$JT$68,0))</f>
        <v/>
      </c>
      <c r="JV68" s="156" t="str">
        <f>IF(OR(LEFT('Set UP'!F54,1)&lt;&gt;"F",'Set UP'!C54=0,'Set UP'!D54=0,'Set UP'!E54=0),"",$JP68)</f>
        <v/>
      </c>
      <c r="JW68" s="156" t="str">
        <f>IF(OR(LEFT('Set UP'!F54,1)&lt;&gt;"F",'Set UP'!C54=0,'Set UP'!D54=0,'Set UP'!E54=0),"",RANK(JV68,$JV$21:$JV$68,0))</f>
        <v/>
      </c>
      <c r="JX68" s="156" t="str">
        <f>IF(OR('Set UP'!F54&lt;&gt;"NS",'Set UP'!C54=0,'Set UP'!D54=0,'Set UP'!E54=0),"",$JP68)</f>
        <v/>
      </c>
      <c r="JY68" s="215" t="str">
        <f>IF(OR('Set UP'!F54&lt;&gt;"NS",'Set UP'!C54=0,'Set UP'!D54=0,'Set UP'!E54=0),"",RANK(JX68,$JX$21:$JX$68,0))</f>
        <v/>
      </c>
      <c r="JZ68" s="215" t="str">
        <f>IF(OR('Set UP'!$C54=0,'Set UP'!$D54=0,'Set UP'!$E54=0,JP68=0),"",JP68/MAX(JP$21:JP$68)*1000)</f>
        <v/>
      </c>
      <c r="KC68" s="316">
        <f t="array" ref="KC68">MAX(IF(Clubs='Set UP'!D54,'Wet Incident'!JU$21:JU$68))</f>
        <v>0</v>
      </c>
      <c r="KD68" s="316" t="str">
        <f t="shared" si="5"/>
        <v/>
      </c>
    </row>
    <row r="69" spans="2:290" ht="15.75" thickTop="1" x14ac:dyDescent="0.2"/>
    <row r="70" spans="2:290" ht="25.5" x14ac:dyDescent="0.35">
      <c r="B70" s="305" t="str">
        <f>IF(E17=0,"",E17)</f>
        <v>No Anylisis Applied</v>
      </c>
      <c r="AE70" s="310"/>
    </row>
    <row r="71" spans="2:290" ht="72" customHeight="1" x14ac:dyDescent="0.3">
      <c r="B71" s="306" t="s">
        <v>448</v>
      </c>
      <c r="N71" s="314"/>
      <c r="O71" s="314"/>
      <c r="R71" s="314"/>
      <c r="S71" s="314"/>
      <c r="V71" s="314"/>
      <c r="W71" s="314"/>
      <c r="Z71" s="314"/>
      <c r="AA71" s="314"/>
    </row>
    <row r="72" spans="2:290" ht="30" customHeight="1" x14ac:dyDescent="0.25">
      <c r="B72" s="307"/>
      <c r="L72" s="315"/>
      <c r="M72" s="315"/>
      <c r="N72" s="314"/>
      <c r="O72" s="314"/>
      <c r="P72" s="315"/>
      <c r="Q72" s="315"/>
      <c r="R72" s="314"/>
      <c r="S72" s="314"/>
      <c r="T72" s="315"/>
      <c r="U72" s="315"/>
      <c r="V72" s="314"/>
      <c r="W72" s="314"/>
      <c r="X72" s="315"/>
      <c r="Y72" s="315"/>
      <c r="Z72" s="314"/>
      <c r="AA72" s="314"/>
      <c r="AB72" s="315"/>
      <c r="AC72" s="315"/>
    </row>
    <row r="73" spans="2:290" ht="30" customHeight="1" x14ac:dyDescent="0.25">
      <c r="C73" s="423" t="e">
        <f>VLOOKUP($G87+0.1,$D98:$E152,2,FALSE)</f>
        <v>#N/A</v>
      </c>
      <c r="D73" s="423"/>
      <c r="L73" s="315"/>
      <c r="M73" s="315"/>
      <c r="N73" s="314"/>
      <c r="O73" s="314"/>
      <c r="P73" s="315"/>
      <c r="Q73" s="315"/>
      <c r="R73" s="314"/>
      <c r="S73" s="314"/>
      <c r="T73" s="315"/>
      <c r="U73" s="315"/>
      <c r="V73" s="314"/>
      <c r="W73" s="314"/>
      <c r="X73" s="315"/>
      <c r="Y73" s="315"/>
      <c r="Z73" s="314"/>
      <c r="AA73" s="314"/>
      <c r="AB73" s="315"/>
      <c r="AC73" s="315"/>
    </row>
    <row r="74" spans="2:290" ht="34.5" customHeight="1" x14ac:dyDescent="0.25">
      <c r="B74" s="313"/>
      <c r="C74" s="315"/>
      <c r="D74" s="315"/>
      <c r="L74" s="315"/>
      <c r="M74" s="315"/>
      <c r="N74" s="314"/>
      <c r="O74" s="314"/>
      <c r="P74" s="315"/>
      <c r="Q74" s="315"/>
      <c r="R74" s="314"/>
      <c r="S74" s="314"/>
      <c r="T74" s="315"/>
      <c r="U74" s="315"/>
      <c r="V74" s="314"/>
      <c r="W74" s="314"/>
      <c r="X74" s="315"/>
      <c r="Y74" s="315"/>
      <c r="Z74" s="314"/>
      <c r="AA74" s="314"/>
      <c r="AB74" s="315"/>
      <c r="AC74" s="315"/>
    </row>
    <row r="75" spans="2:290" ht="27" customHeight="1" x14ac:dyDescent="0.25">
      <c r="C75" s="423" t="e">
        <f>VLOOKUP($G87+0.2,$D98:$E152,2,FALSE)</f>
        <v>#N/A</v>
      </c>
      <c r="D75" s="423"/>
      <c r="E75" s="314"/>
      <c r="L75" s="315"/>
      <c r="M75" s="315"/>
      <c r="N75" s="314"/>
      <c r="O75" s="314"/>
      <c r="P75" s="315"/>
      <c r="Q75" s="315"/>
      <c r="R75" s="314"/>
      <c r="S75" s="314"/>
      <c r="T75" s="315"/>
      <c r="U75" s="315"/>
      <c r="V75" s="314"/>
      <c r="W75" s="314"/>
      <c r="X75" s="315"/>
      <c r="Y75" s="315"/>
      <c r="Z75" s="314"/>
      <c r="AA75" s="314"/>
      <c r="AB75" s="315"/>
      <c r="AC75" s="315"/>
    </row>
    <row r="76" spans="2:290" ht="27" customHeight="1" x14ac:dyDescent="0.25">
      <c r="B76" s="312"/>
      <c r="C76" s="315"/>
      <c r="D76" s="314"/>
      <c r="E76" s="314"/>
      <c r="L76" s="315"/>
      <c r="M76" s="315"/>
      <c r="N76" s="314"/>
      <c r="O76" s="314"/>
      <c r="P76" s="315"/>
      <c r="Q76" s="315"/>
      <c r="R76" s="314"/>
      <c r="S76" s="314"/>
      <c r="T76" s="315"/>
      <c r="U76" s="315"/>
      <c r="V76" s="314"/>
      <c r="W76" s="314"/>
      <c r="X76" s="315"/>
      <c r="Y76" s="315"/>
      <c r="Z76" s="314"/>
      <c r="AA76" s="314"/>
      <c r="AB76" s="315"/>
      <c r="AC76" s="315"/>
    </row>
    <row r="77" spans="2:290" ht="27" customHeight="1" x14ac:dyDescent="0.25">
      <c r="C77" s="423" t="e">
        <f>VLOOKUP($G87+0.3,$D98:$E152,2,FALSE)</f>
        <v>#N/A</v>
      </c>
      <c r="D77" s="423"/>
      <c r="E77" s="314"/>
      <c r="L77" s="315"/>
      <c r="M77" s="315"/>
      <c r="N77" s="314"/>
      <c r="O77" s="314"/>
      <c r="P77" s="315"/>
      <c r="Q77" s="315"/>
      <c r="R77" s="314"/>
      <c r="S77" s="314"/>
      <c r="T77" s="315"/>
      <c r="U77" s="315"/>
      <c r="V77" s="314"/>
      <c r="W77" s="314"/>
      <c r="X77" s="315"/>
      <c r="Y77" s="315"/>
      <c r="Z77" s="314"/>
      <c r="AA77" s="314"/>
      <c r="AB77" s="315"/>
      <c r="AC77" s="315"/>
    </row>
    <row r="78" spans="2:290" ht="27" customHeight="1" x14ac:dyDescent="0.25">
      <c r="B78" s="311"/>
      <c r="C78" s="329"/>
      <c r="D78" s="329"/>
      <c r="E78" s="314"/>
      <c r="L78" s="315"/>
      <c r="M78" s="315"/>
      <c r="N78" s="314"/>
      <c r="O78" s="314"/>
      <c r="P78" s="315"/>
      <c r="Q78" s="315"/>
      <c r="R78" s="314"/>
      <c r="S78" s="314"/>
      <c r="T78" s="315"/>
      <c r="U78" s="315"/>
      <c r="V78" s="314"/>
      <c r="W78" s="314"/>
      <c r="X78" s="315"/>
      <c r="Y78" s="315"/>
      <c r="Z78" s="314"/>
      <c r="AA78" s="314"/>
      <c r="AB78" s="315"/>
      <c r="AC78" s="315"/>
    </row>
    <row r="79" spans="2:290" ht="33" customHeight="1" x14ac:dyDescent="0.25">
      <c r="C79" s="423" t="e">
        <f>VLOOKUP($G87+0.4,$D98:$E152,2,FALSE)</f>
        <v>#N/A</v>
      </c>
      <c r="D79" s="423"/>
      <c r="L79" s="315"/>
      <c r="M79" s="315"/>
      <c r="N79" s="314"/>
      <c r="O79" s="314"/>
      <c r="P79" s="315"/>
      <c r="Q79" s="315"/>
      <c r="R79" s="314"/>
      <c r="S79" s="314"/>
      <c r="T79" s="315"/>
      <c r="U79" s="315"/>
      <c r="V79" s="314"/>
      <c r="W79" s="314"/>
      <c r="X79" s="315"/>
      <c r="Y79" s="315"/>
      <c r="Z79" s="314"/>
      <c r="AA79" s="314"/>
      <c r="AB79" s="315"/>
      <c r="AC79" s="315"/>
    </row>
    <row r="80" spans="2:290" ht="33" customHeight="1" x14ac:dyDescent="0.25">
      <c r="B80" s="308"/>
      <c r="C80" s="315"/>
      <c r="D80" s="315"/>
      <c r="L80" s="315"/>
      <c r="M80" s="315"/>
      <c r="N80" s="314"/>
      <c r="O80" s="314"/>
      <c r="P80" s="315"/>
      <c r="Q80" s="315"/>
      <c r="R80" s="314"/>
      <c r="S80" s="314"/>
      <c r="T80" s="315"/>
      <c r="U80" s="315"/>
      <c r="V80" s="314"/>
      <c r="W80" s="314"/>
      <c r="X80" s="315"/>
      <c r="Y80" s="315"/>
      <c r="Z80" s="314"/>
      <c r="AA80" s="314"/>
      <c r="AB80" s="315"/>
      <c r="AC80" s="315"/>
    </row>
    <row r="81" spans="2:31" s="136" customFormat="1" ht="33" customHeight="1" x14ac:dyDescent="0.25">
      <c r="C81" s="423" t="e">
        <f>VLOOKUP($G87+0.5,$D98:$E152,2,FALSE)</f>
        <v>#N/A</v>
      </c>
      <c r="D81" s="423"/>
      <c r="L81" s="315"/>
      <c r="M81" s="315"/>
      <c r="N81" s="314"/>
      <c r="O81" s="314"/>
      <c r="P81" s="315"/>
      <c r="Q81" s="315"/>
      <c r="R81" s="314"/>
      <c r="S81" s="314"/>
      <c r="T81" s="315"/>
      <c r="U81" s="315"/>
      <c r="V81" s="314"/>
      <c r="W81" s="314"/>
      <c r="X81" s="315"/>
      <c r="Y81" s="315"/>
      <c r="Z81" s="314"/>
      <c r="AA81" s="314"/>
      <c r="AB81" s="315"/>
      <c r="AC81" s="315"/>
      <c r="AE81" s="219"/>
    </row>
    <row r="82" spans="2:31" s="136" customFormat="1" ht="24" customHeight="1" x14ac:dyDescent="0.25">
      <c r="B82" s="309"/>
      <c r="C82" s="329"/>
      <c r="D82" s="329"/>
      <c r="L82" s="315"/>
      <c r="M82" s="315"/>
      <c r="N82" s="314"/>
      <c r="O82" s="314"/>
      <c r="P82" s="315"/>
      <c r="Q82" s="315"/>
      <c r="R82" s="314"/>
      <c r="S82" s="314"/>
      <c r="T82" s="315"/>
      <c r="U82" s="315"/>
      <c r="V82" s="314"/>
      <c r="W82" s="314"/>
      <c r="X82" s="315"/>
      <c r="Y82" s="315"/>
      <c r="Z82" s="314"/>
      <c r="AA82" s="314"/>
      <c r="AB82" s="315"/>
      <c r="AC82" s="315"/>
      <c r="AE82" s="219"/>
    </row>
    <row r="83" spans="2:31" s="136" customFormat="1" ht="33" customHeight="1" x14ac:dyDescent="0.25">
      <c r="C83" s="329"/>
      <c r="D83" s="329"/>
      <c r="L83" s="315"/>
      <c r="M83" s="315"/>
      <c r="N83" s="314"/>
      <c r="O83" s="314"/>
      <c r="P83" s="315"/>
      <c r="Q83" s="315"/>
      <c r="R83" s="314"/>
      <c r="S83" s="314"/>
      <c r="T83" s="315"/>
      <c r="U83" s="315"/>
      <c r="V83" s="314"/>
      <c r="W83" s="314"/>
      <c r="X83" s="315"/>
      <c r="Y83" s="315"/>
      <c r="Z83" s="314"/>
      <c r="AA83" s="314"/>
      <c r="AB83" s="315"/>
      <c r="AC83" s="315"/>
      <c r="AE83" s="219"/>
    </row>
    <row r="84" spans="2:31" s="136" customFormat="1" ht="18" customHeight="1" x14ac:dyDescent="0.25">
      <c r="V84" s="314"/>
      <c r="W84" s="314"/>
      <c r="X84" s="314"/>
      <c r="Y84" s="314"/>
      <c r="Z84" s="314"/>
      <c r="AA84" s="314"/>
    </row>
    <row r="85" spans="2:31" s="136" customFormat="1" ht="15" customHeight="1" x14ac:dyDescent="0.2">
      <c r="B85" s="317" t="s">
        <v>437</v>
      </c>
      <c r="C85" s="316"/>
      <c r="D85" s="316"/>
      <c r="AE85" s="219"/>
    </row>
    <row r="86" spans="2:31" s="136" customFormat="1" ht="15" customHeight="1" x14ac:dyDescent="0.2">
      <c r="B86" s="328" t="s">
        <v>505</v>
      </c>
      <c r="C86" s="328"/>
      <c r="D86" s="316"/>
      <c r="AE86" s="219"/>
    </row>
    <row r="87" spans="2:31" s="136" customFormat="1" ht="15" customHeight="1" x14ac:dyDescent="0.2">
      <c r="B87" s="321" t="s">
        <v>436</v>
      </c>
      <c r="C87" s="322"/>
      <c r="D87" s="317">
        <v>1</v>
      </c>
      <c r="E87" s="98" t="s">
        <v>449</v>
      </c>
      <c r="F87" s="98"/>
      <c r="G87" s="136" t="e">
        <f>VLOOKUP(B70,B87:D97,3,FALSE)</f>
        <v>#N/A</v>
      </c>
      <c r="AE87" s="219"/>
    </row>
    <row r="88" spans="2:31" s="136" customFormat="1" ht="15" customHeight="1" x14ac:dyDescent="0.2">
      <c r="B88" s="316" t="s">
        <v>446</v>
      </c>
      <c r="C88" s="316"/>
      <c r="D88" s="316">
        <v>2</v>
      </c>
      <c r="AE88" s="219"/>
    </row>
    <row r="89" spans="2:31" s="136" customFormat="1" ht="15" customHeight="1" x14ac:dyDescent="0.2">
      <c r="B89" s="317" t="s">
        <v>453</v>
      </c>
      <c r="C89" s="316"/>
      <c r="D89" s="316">
        <v>3</v>
      </c>
      <c r="AE89" s="219"/>
    </row>
    <row r="90" spans="2:31" s="136" customFormat="1" ht="15" customHeight="1" x14ac:dyDescent="0.2">
      <c r="B90" s="317" t="s">
        <v>460</v>
      </c>
      <c r="C90" s="316"/>
      <c r="D90" s="316">
        <v>4</v>
      </c>
      <c r="AE90" s="219"/>
    </row>
    <row r="91" spans="2:31" s="136" customFormat="1" ht="15" customHeight="1" x14ac:dyDescent="0.2">
      <c r="B91" s="317" t="s">
        <v>467</v>
      </c>
      <c r="C91" s="316"/>
      <c r="D91" s="316">
        <v>5</v>
      </c>
      <c r="AE91" s="219"/>
    </row>
    <row r="92" spans="2:31" s="136" customFormat="1" ht="15" customHeight="1" x14ac:dyDescent="0.2">
      <c r="B92" s="317" t="s">
        <v>468</v>
      </c>
      <c r="C92" s="316"/>
      <c r="D92" s="320">
        <v>6</v>
      </c>
      <c r="AE92" s="219"/>
    </row>
    <row r="93" spans="2:31" s="136" customFormat="1" ht="15" customHeight="1" x14ac:dyDescent="0.2">
      <c r="B93" s="317" t="s">
        <v>507</v>
      </c>
      <c r="C93" s="316"/>
      <c r="D93" s="316">
        <v>7</v>
      </c>
      <c r="AE93" s="219"/>
    </row>
    <row r="94" spans="2:31" s="136" customFormat="1" ht="15" customHeight="1" x14ac:dyDescent="0.2">
      <c r="B94" s="317" t="s">
        <v>475</v>
      </c>
      <c r="C94" s="316"/>
      <c r="D94" s="320">
        <v>8</v>
      </c>
      <c r="AE94" s="219"/>
    </row>
    <row r="95" spans="2:31" s="136" customFormat="1" ht="15" customHeight="1" x14ac:dyDescent="0.2">
      <c r="B95" s="317" t="s">
        <v>508</v>
      </c>
      <c r="C95" s="316"/>
      <c r="D95" s="316">
        <v>9</v>
      </c>
      <c r="AE95" s="219"/>
    </row>
    <row r="96" spans="2:31" s="136" customFormat="1" ht="15" customHeight="1" x14ac:dyDescent="0.2">
      <c r="B96" s="317" t="s">
        <v>506</v>
      </c>
      <c r="C96" s="316"/>
      <c r="D96" s="320">
        <v>10</v>
      </c>
      <c r="AE96" s="219"/>
    </row>
    <row r="97" spans="4:277" ht="15" customHeight="1" x14ac:dyDescent="0.2">
      <c r="D97" s="320"/>
      <c r="E97" s="317" t="s">
        <v>450</v>
      </c>
      <c r="F97" s="316">
        <v>1</v>
      </c>
      <c r="G97" s="316">
        <f>F97+1</f>
        <v>2</v>
      </c>
      <c r="H97" s="316">
        <f t="shared" ref="H97:BS97" si="6">G97+1</f>
        <v>3</v>
      </c>
      <c r="I97" s="316">
        <f t="shared" si="6"/>
        <v>4</v>
      </c>
      <c r="J97" s="316">
        <f t="shared" si="6"/>
        <v>5</v>
      </c>
      <c r="K97" s="316">
        <f t="shared" si="6"/>
        <v>6</v>
      </c>
      <c r="L97" s="316">
        <f t="shared" si="6"/>
        <v>7</v>
      </c>
      <c r="M97" s="316">
        <f t="shared" si="6"/>
        <v>8</v>
      </c>
      <c r="N97" s="316">
        <f t="shared" si="6"/>
        <v>9</v>
      </c>
      <c r="O97" s="316">
        <f t="shared" si="6"/>
        <v>10</v>
      </c>
      <c r="P97" s="316">
        <f t="shared" si="6"/>
        <v>11</v>
      </c>
      <c r="Q97" s="316">
        <f t="shared" si="6"/>
        <v>12</v>
      </c>
      <c r="R97" s="316">
        <f t="shared" si="6"/>
        <v>13</v>
      </c>
      <c r="S97" s="316">
        <f t="shared" si="6"/>
        <v>14</v>
      </c>
      <c r="T97" s="316">
        <f t="shared" si="6"/>
        <v>15</v>
      </c>
      <c r="U97" s="316">
        <f t="shared" si="6"/>
        <v>16</v>
      </c>
      <c r="V97" s="316">
        <f t="shared" si="6"/>
        <v>17</v>
      </c>
      <c r="W97" s="316">
        <f t="shared" si="6"/>
        <v>18</v>
      </c>
      <c r="X97" s="316">
        <f t="shared" si="6"/>
        <v>19</v>
      </c>
      <c r="Y97" s="316">
        <f t="shared" si="6"/>
        <v>20</v>
      </c>
      <c r="Z97" s="316">
        <f t="shared" si="6"/>
        <v>21</v>
      </c>
      <c r="AA97" s="316">
        <f t="shared" si="6"/>
        <v>22</v>
      </c>
      <c r="AB97" s="316">
        <f t="shared" si="6"/>
        <v>23</v>
      </c>
      <c r="AC97" s="316">
        <f t="shared" si="6"/>
        <v>24</v>
      </c>
      <c r="AD97" s="316">
        <f t="shared" si="6"/>
        <v>25</v>
      </c>
      <c r="AE97" s="316">
        <f t="shared" si="6"/>
        <v>26</v>
      </c>
      <c r="AF97" s="316">
        <f t="shared" si="6"/>
        <v>27</v>
      </c>
      <c r="AG97" s="316">
        <f t="shared" si="6"/>
        <v>28</v>
      </c>
      <c r="AH97" s="316">
        <f t="shared" si="6"/>
        <v>29</v>
      </c>
      <c r="AI97" s="316">
        <f t="shared" si="6"/>
        <v>30</v>
      </c>
      <c r="AJ97" s="316">
        <f t="shared" si="6"/>
        <v>31</v>
      </c>
      <c r="AK97" s="316">
        <f t="shared" si="6"/>
        <v>32</v>
      </c>
      <c r="AL97" s="316">
        <f t="shared" si="6"/>
        <v>33</v>
      </c>
      <c r="AM97" s="316">
        <f t="shared" si="6"/>
        <v>34</v>
      </c>
      <c r="AN97" s="316">
        <f t="shared" si="6"/>
        <v>35</v>
      </c>
      <c r="AO97" s="316">
        <f t="shared" si="6"/>
        <v>36</v>
      </c>
      <c r="AP97" s="316">
        <f t="shared" si="6"/>
        <v>37</v>
      </c>
      <c r="AQ97" s="316">
        <f t="shared" si="6"/>
        <v>38</v>
      </c>
      <c r="AR97" s="316">
        <f t="shared" si="6"/>
        <v>39</v>
      </c>
      <c r="AS97" s="316">
        <f t="shared" si="6"/>
        <v>40</v>
      </c>
      <c r="AT97" s="316">
        <f t="shared" si="6"/>
        <v>41</v>
      </c>
      <c r="AU97" s="316">
        <f t="shared" si="6"/>
        <v>42</v>
      </c>
      <c r="AV97" s="316">
        <f t="shared" si="6"/>
        <v>43</v>
      </c>
      <c r="AW97" s="316">
        <f t="shared" si="6"/>
        <v>44</v>
      </c>
      <c r="AX97" s="316">
        <f t="shared" si="6"/>
        <v>45</v>
      </c>
      <c r="AY97" s="316">
        <f t="shared" si="6"/>
        <v>46</v>
      </c>
      <c r="AZ97" s="316">
        <f t="shared" si="6"/>
        <v>47</v>
      </c>
      <c r="BA97" s="316">
        <f t="shared" si="6"/>
        <v>48</v>
      </c>
      <c r="BB97" s="316">
        <f t="shared" si="6"/>
        <v>49</v>
      </c>
      <c r="BC97" s="316">
        <f t="shared" si="6"/>
        <v>50</v>
      </c>
      <c r="BD97" s="316">
        <f t="shared" si="6"/>
        <v>51</v>
      </c>
      <c r="BE97" s="316">
        <f t="shared" si="6"/>
        <v>52</v>
      </c>
      <c r="BF97" s="316">
        <f t="shared" si="6"/>
        <v>53</v>
      </c>
      <c r="BG97" s="316">
        <f t="shared" si="6"/>
        <v>54</v>
      </c>
      <c r="BH97" s="316">
        <f t="shared" si="6"/>
        <v>55</v>
      </c>
      <c r="BI97" s="316">
        <f t="shared" si="6"/>
        <v>56</v>
      </c>
      <c r="BJ97" s="316">
        <f t="shared" si="6"/>
        <v>57</v>
      </c>
      <c r="BK97" s="316">
        <f t="shared" si="6"/>
        <v>58</v>
      </c>
      <c r="BL97" s="316">
        <f t="shared" si="6"/>
        <v>59</v>
      </c>
      <c r="BM97" s="316">
        <f t="shared" si="6"/>
        <v>60</v>
      </c>
      <c r="BN97" s="316">
        <f t="shared" si="6"/>
        <v>61</v>
      </c>
      <c r="BO97" s="316">
        <f t="shared" si="6"/>
        <v>62</v>
      </c>
      <c r="BP97" s="316">
        <f t="shared" si="6"/>
        <v>63</v>
      </c>
      <c r="BQ97" s="316">
        <f t="shared" si="6"/>
        <v>64</v>
      </c>
      <c r="BR97" s="316">
        <f t="shared" si="6"/>
        <v>65</v>
      </c>
      <c r="BS97" s="316">
        <f t="shared" si="6"/>
        <v>66</v>
      </c>
      <c r="BT97" s="316">
        <f t="shared" ref="BT97:EE97" si="7">BS97+1</f>
        <v>67</v>
      </c>
      <c r="BU97" s="316">
        <f t="shared" si="7"/>
        <v>68</v>
      </c>
      <c r="BV97" s="316">
        <f t="shared" si="7"/>
        <v>69</v>
      </c>
      <c r="BW97" s="316">
        <f t="shared" si="7"/>
        <v>70</v>
      </c>
      <c r="BX97" s="316">
        <f t="shared" si="7"/>
        <v>71</v>
      </c>
      <c r="BY97" s="316">
        <f t="shared" si="7"/>
        <v>72</v>
      </c>
      <c r="BZ97" s="316">
        <f t="shared" si="7"/>
        <v>73</v>
      </c>
      <c r="CA97" s="316">
        <f t="shared" si="7"/>
        <v>74</v>
      </c>
      <c r="CB97" s="316">
        <f t="shared" si="7"/>
        <v>75</v>
      </c>
      <c r="CC97" s="316">
        <f t="shared" si="7"/>
        <v>76</v>
      </c>
      <c r="CD97" s="316">
        <f t="shared" si="7"/>
        <v>77</v>
      </c>
      <c r="CE97" s="316">
        <f t="shared" si="7"/>
        <v>78</v>
      </c>
      <c r="CF97" s="316">
        <f t="shared" si="7"/>
        <v>79</v>
      </c>
      <c r="CG97" s="316">
        <f t="shared" si="7"/>
        <v>80</v>
      </c>
      <c r="CH97" s="316">
        <f t="shared" si="7"/>
        <v>81</v>
      </c>
      <c r="CI97" s="316">
        <f t="shared" si="7"/>
        <v>82</v>
      </c>
      <c r="CJ97" s="316">
        <f t="shared" si="7"/>
        <v>83</v>
      </c>
      <c r="CK97" s="316">
        <f t="shared" si="7"/>
        <v>84</v>
      </c>
      <c r="CL97" s="316">
        <f t="shared" si="7"/>
        <v>85</v>
      </c>
      <c r="CM97" s="316">
        <f t="shared" si="7"/>
        <v>86</v>
      </c>
      <c r="CN97" s="316">
        <f t="shared" si="7"/>
        <v>87</v>
      </c>
      <c r="CO97" s="316">
        <f t="shared" si="7"/>
        <v>88</v>
      </c>
      <c r="CP97" s="316">
        <f t="shared" si="7"/>
        <v>89</v>
      </c>
      <c r="CQ97" s="316">
        <f t="shared" si="7"/>
        <v>90</v>
      </c>
      <c r="CR97" s="316">
        <f t="shared" si="7"/>
        <v>91</v>
      </c>
      <c r="CS97" s="316">
        <f t="shared" si="7"/>
        <v>92</v>
      </c>
      <c r="CT97" s="316">
        <f t="shared" si="7"/>
        <v>93</v>
      </c>
      <c r="CU97" s="316">
        <f t="shared" si="7"/>
        <v>94</v>
      </c>
      <c r="CV97" s="316">
        <f t="shared" si="7"/>
        <v>95</v>
      </c>
      <c r="CW97" s="316">
        <f t="shared" si="7"/>
        <v>96</v>
      </c>
      <c r="CX97" s="316">
        <f t="shared" si="7"/>
        <v>97</v>
      </c>
      <c r="CY97" s="316">
        <f t="shared" si="7"/>
        <v>98</v>
      </c>
      <c r="CZ97" s="316">
        <f t="shared" si="7"/>
        <v>99</v>
      </c>
      <c r="DA97" s="316">
        <f t="shared" si="7"/>
        <v>100</v>
      </c>
      <c r="DB97" s="316">
        <f t="shared" si="7"/>
        <v>101</v>
      </c>
      <c r="DC97" s="316">
        <f t="shared" si="7"/>
        <v>102</v>
      </c>
      <c r="DD97" s="316">
        <f t="shared" si="7"/>
        <v>103</v>
      </c>
      <c r="DE97" s="316">
        <f t="shared" si="7"/>
        <v>104</v>
      </c>
      <c r="DF97" s="316">
        <f t="shared" si="7"/>
        <v>105</v>
      </c>
      <c r="DG97" s="316">
        <f t="shared" si="7"/>
        <v>106</v>
      </c>
      <c r="DH97" s="316">
        <f t="shared" si="7"/>
        <v>107</v>
      </c>
      <c r="DI97" s="316">
        <f t="shared" si="7"/>
        <v>108</v>
      </c>
      <c r="DJ97" s="316">
        <f t="shared" si="7"/>
        <v>109</v>
      </c>
      <c r="DK97" s="316">
        <f t="shared" si="7"/>
        <v>110</v>
      </c>
      <c r="DL97" s="316">
        <f t="shared" si="7"/>
        <v>111</v>
      </c>
      <c r="DM97" s="316">
        <f t="shared" si="7"/>
        <v>112</v>
      </c>
      <c r="DN97" s="316">
        <f t="shared" si="7"/>
        <v>113</v>
      </c>
      <c r="DO97" s="316">
        <f t="shared" si="7"/>
        <v>114</v>
      </c>
      <c r="DP97" s="316">
        <f t="shared" si="7"/>
        <v>115</v>
      </c>
      <c r="DQ97" s="316">
        <f t="shared" si="7"/>
        <v>116</v>
      </c>
      <c r="DR97" s="316">
        <f t="shared" si="7"/>
        <v>117</v>
      </c>
      <c r="DS97" s="316">
        <f t="shared" si="7"/>
        <v>118</v>
      </c>
      <c r="DT97" s="316">
        <f t="shared" si="7"/>
        <v>119</v>
      </c>
      <c r="DU97" s="316">
        <f t="shared" si="7"/>
        <v>120</v>
      </c>
      <c r="DV97" s="316">
        <f t="shared" si="7"/>
        <v>121</v>
      </c>
      <c r="DW97" s="316">
        <f t="shared" si="7"/>
        <v>122</v>
      </c>
      <c r="DX97" s="316">
        <f t="shared" si="7"/>
        <v>123</v>
      </c>
      <c r="DY97" s="316">
        <f t="shared" si="7"/>
        <v>124</v>
      </c>
      <c r="DZ97" s="316">
        <f t="shared" si="7"/>
        <v>125</v>
      </c>
      <c r="EA97" s="316">
        <f t="shared" si="7"/>
        <v>126</v>
      </c>
      <c r="EB97" s="316">
        <f t="shared" si="7"/>
        <v>127</v>
      </c>
      <c r="EC97" s="316">
        <f t="shared" si="7"/>
        <v>128</v>
      </c>
      <c r="ED97" s="316">
        <f t="shared" si="7"/>
        <v>129</v>
      </c>
      <c r="EE97" s="316">
        <f t="shared" si="7"/>
        <v>130</v>
      </c>
      <c r="EF97" s="316">
        <f t="shared" ref="EF97:GQ97" si="8">EE97+1</f>
        <v>131</v>
      </c>
      <c r="EG97" s="316">
        <f t="shared" si="8"/>
        <v>132</v>
      </c>
      <c r="EH97" s="316">
        <f t="shared" si="8"/>
        <v>133</v>
      </c>
      <c r="EI97" s="316">
        <f t="shared" si="8"/>
        <v>134</v>
      </c>
      <c r="EJ97" s="316">
        <f t="shared" si="8"/>
        <v>135</v>
      </c>
      <c r="EK97" s="316">
        <f t="shared" si="8"/>
        <v>136</v>
      </c>
      <c r="EL97" s="316">
        <f t="shared" si="8"/>
        <v>137</v>
      </c>
      <c r="EM97" s="316">
        <f t="shared" si="8"/>
        <v>138</v>
      </c>
      <c r="EN97" s="316">
        <f t="shared" si="8"/>
        <v>139</v>
      </c>
      <c r="EO97" s="316">
        <f t="shared" si="8"/>
        <v>140</v>
      </c>
      <c r="EP97" s="316">
        <f t="shared" si="8"/>
        <v>141</v>
      </c>
      <c r="EQ97" s="316">
        <f t="shared" si="8"/>
        <v>142</v>
      </c>
      <c r="ER97" s="316">
        <f t="shared" si="8"/>
        <v>143</v>
      </c>
      <c r="ES97" s="316">
        <f t="shared" si="8"/>
        <v>144</v>
      </c>
      <c r="ET97" s="316">
        <f t="shared" si="8"/>
        <v>145</v>
      </c>
      <c r="EU97" s="316">
        <f t="shared" si="8"/>
        <v>146</v>
      </c>
      <c r="EV97" s="316">
        <f t="shared" si="8"/>
        <v>147</v>
      </c>
      <c r="EW97" s="316">
        <f t="shared" si="8"/>
        <v>148</v>
      </c>
      <c r="EX97" s="316">
        <f t="shared" si="8"/>
        <v>149</v>
      </c>
      <c r="EY97" s="316">
        <f t="shared" si="8"/>
        <v>150</v>
      </c>
      <c r="EZ97" s="316">
        <f t="shared" si="8"/>
        <v>151</v>
      </c>
      <c r="FA97" s="316">
        <f t="shared" si="8"/>
        <v>152</v>
      </c>
      <c r="FB97" s="316">
        <f t="shared" si="8"/>
        <v>153</v>
      </c>
      <c r="FC97" s="316">
        <f t="shared" si="8"/>
        <v>154</v>
      </c>
      <c r="FD97" s="316">
        <f t="shared" si="8"/>
        <v>155</v>
      </c>
      <c r="FE97" s="316">
        <f t="shared" si="8"/>
        <v>156</v>
      </c>
      <c r="FF97" s="316">
        <f t="shared" si="8"/>
        <v>157</v>
      </c>
      <c r="FG97" s="316">
        <f t="shared" si="8"/>
        <v>158</v>
      </c>
      <c r="FH97" s="316">
        <f t="shared" si="8"/>
        <v>159</v>
      </c>
      <c r="FI97" s="316">
        <f t="shared" si="8"/>
        <v>160</v>
      </c>
      <c r="FJ97" s="316">
        <f t="shared" si="8"/>
        <v>161</v>
      </c>
      <c r="FK97" s="316">
        <f t="shared" si="8"/>
        <v>162</v>
      </c>
      <c r="FL97" s="316">
        <f t="shared" si="8"/>
        <v>163</v>
      </c>
      <c r="FM97" s="316">
        <f t="shared" si="8"/>
        <v>164</v>
      </c>
      <c r="FN97" s="316">
        <f t="shared" si="8"/>
        <v>165</v>
      </c>
      <c r="FO97" s="316">
        <f t="shared" si="8"/>
        <v>166</v>
      </c>
      <c r="FP97" s="316">
        <f t="shared" si="8"/>
        <v>167</v>
      </c>
      <c r="FQ97" s="316">
        <f t="shared" si="8"/>
        <v>168</v>
      </c>
      <c r="FR97" s="316">
        <f t="shared" si="8"/>
        <v>169</v>
      </c>
      <c r="FS97" s="316">
        <f t="shared" si="8"/>
        <v>170</v>
      </c>
      <c r="FT97" s="316">
        <f t="shared" si="8"/>
        <v>171</v>
      </c>
      <c r="FU97" s="316">
        <f t="shared" si="8"/>
        <v>172</v>
      </c>
      <c r="FV97" s="316">
        <f t="shared" si="8"/>
        <v>173</v>
      </c>
      <c r="FW97" s="316">
        <f t="shared" si="8"/>
        <v>174</v>
      </c>
      <c r="FX97" s="316">
        <f t="shared" si="8"/>
        <v>175</v>
      </c>
      <c r="FY97" s="316">
        <f t="shared" si="8"/>
        <v>176</v>
      </c>
      <c r="FZ97" s="316">
        <f t="shared" si="8"/>
        <v>177</v>
      </c>
      <c r="GA97" s="316">
        <f t="shared" si="8"/>
        <v>178</v>
      </c>
      <c r="GB97" s="316">
        <f t="shared" si="8"/>
        <v>179</v>
      </c>
      <c r="GC97" s="316">
        <f t="shared" si="8"/>
        <v>180</v>
      </c>
      <c r="GD97" s="316">
        <f t="shared" si="8"/>
        <v>181</v>
      </c>
      <c r="GE97" s="316">
        <f t="shared" si="8"/>
        <v>182</v>
      </c>
      <c r="GF97" s="316">
        <f t="shared" si="8"/>
        <v>183</v>
      </c>
      <c r="GG97" s="316">
        <f t="shared" si="8"/>
        <v>184</v>
      </c>
      <c r="GH97" s="316">
        <f t="shared" si="8"/>
        <v>185</v>
      </c>
      <c r="GI97" s="316">
        <f t="shared" si="8"/>
        <v>186</v>
      </c>
      <c r="GJ97" s="316">
        <f t="shared" si="8"/>
        <v>187</v>
      </c>
      <c r="GK97" s="316">
        <f t="shared" si="8"/>
        <v>188</v>
      </c>
      <c r="GL97" s="316">
        <f t="shared" si="8"/>
        <v>189</v>
      </c>
      <c r="GM97" s="316">
        <f t="shared" si="8"/>
        <v>190</v>
      </c>
      <c r="GN97" s="316">
        <f t="shared" si="8"/>
        <v>191</v>
      </c>
      <c r="GO97" s="316">
        <f t="shared" si="8"/>
        <v>192</v>
      </c>
      <c r="GP97" s="316">
        <f t="shared" si="8"/>
        <v>193</v>
      </c>
      <c r="GQ97" s="316">
        <f t="shared" si="8"/>
        <v>194</v>
      </c>
      <c r="GR97" s="316">
        <f t="shared" ref="GR97:JC97" si="9">GQ97+1</f>
        <v>195</v>
      </c>
      <c r="GS97" s="316">
        <f t="shared" si="9"/>
        <v>196</v>
      </c>
      <c r="GT97" s="316">
        <f t="shared" si="9"/>
        <v>197</v>
      </c>
      <c r="GU97" s="316">
        <f t="shared" si="9"/>
        <v>198</v>
      </c>
      <c r="GV97" s="316">
        <f t="shared" si="9"/>
        <v>199</v>
      </c>
      <c r="GW97" s="316">
        <f t="shared" si="9"/>
        <v>200</v>
      </c>
      <c r="GX97" s="316">
        <f t="shared" si="9"/>
        <v>201</v>
      </c>
      <c r="GY97" s="316">
        <f t="shared" si="9"/>
        <v>202</v>
      </c>
      <c r="GZ97" s="316">
        <f t="shared" si="9"/>
        <v>203</v>
      </c>
      <c r="HA97" s="316">
        <f t="shared" si="9"/>
        <v>204</v>
      </c>
      <c r="HB97" s="316">
        <f t="shared" si="9"/>
        <v>205</v>
      </c>
      <c r="HC97" s="316">
        <f t="shared" si="9"/>
        <v>206</v>
      </c>
      <c r="HD97" s="316">
        <f t="shared" si="9"/>
        <v>207</v>
      </c>
      <c r="HE97" s="316">
        <f t="shared" si="9"/>
        <v>208</v>
      </c>
      <c r="HF97" s="316">
        <f t="shared" si="9"/>
        <v>209</v>
      </c>
      <c r="HG97" s="316">
        <f t="shared" si="9"/>
        <v>210</v>
      </c>
      <c r="HH97" s="316">
        <f t="shared" si="9"/>
        <v>211</v>
      </c>
      <c r="HI97" s="316">
        <f t="shared" si="9"/>
        <v>212</v>
      </c>
      <c r="HJ97" s="316">
        <f t="shared" si="9"/>
        <v>213</v>
      </c>
      <c r="HK97" s="316">
        <f t="shared" si="9"/>
        <v>214</v>
      </c>
      <c r="HL97" s="316">
        <f t="shared" si="9"/>
        <v>215</v>
      </c>
      <c r="HM97" s="316">
        <f t="shared" si="9"/>
        <v>216</v>
      </c>
      <c r="HN97" s="316">
        <f t="shared" si="9"/>
        <v>217</v>
      </c>
      <c r="HO97" s="316">
        <f t="shared" si="9"/>
        <v>218</v>
      </c>
      <c r="HP97" s="316">
        <f t="shared" si="9"/>
        <v>219</v>
      </c>
      <c r="HQ97" s="316">
        <f t="shared" si="9"/>
        <v>220</v>
      </c>
      <c r="HR97" s="316">
        <f t="shared" si="9"/>
        <v>221</v>
      </c>
      <c r="HS97" s="316">
        <f t="shared" si="9"/>
        <v>222</v>
      </c>
      <c r="HT97" s="316">
        <f t="shared" si="9"/>
        <v>223</v>
      </c>
      <c r="HU97" s="316">
        <f t="shared" si="9"/>
        <v>224</v>
      </c>
      <c r="HV97" s="316">
        <f t="shared" si="9"/>
        <v>225</v>
      </c>
      <c r="HW97" s="316">
        <f t="shared" si="9"/>
        <v>226</v>
      </c>
      <c r="HX97" s="316">
        <f t="shared" si="9"/>
        <v>227</v>
      </c>
      <c r="HY97" s="316">
        <f t="shared" si="9"/>
        <v>228</v>
      </c>
      <c r="HZ97" s="316">
        <f t="shared" si="9"/>
        <v>229</v>
      </c>
      <c r="IA97" s="316">
        <f t="shared" si="9"/>
        <v>230</v>
      </c>
      <c r="IB97" s="316">
        <f t="shared" si="9"/>
        <v>231</v>
      </c>
      <c r="IC97" s="316">
        <f t="shared" si="9"/>
        <v>232</v>
      </c>
      <c r="ID97" s="316">
        <f t="shared" si="9"/>
        <v>233</v>
      </c>
      <c r="IE97" s="316">
        <f t="shared" si="9"/>
        <v>234</v>
      </c>
      <c r="IF97" s="316">
        <f t="shared" si="9"/>
        <v>235</v>
      </c>
      <c r="IG97" s="316">
        <f t="shared" si="9"/>
        <v>236</v>
      </c>
      <c r="IH97" s="316">
        <f t="shared" si="9"/>
        <v>237</v>
      </c>
      <c r="II97" s="316">
        <f t="shared" si="9"/>
        <v>238</v>
      </c>
      <c r="IJ97" s="316">
        <f t="shared" si="9"/>
        <v>239</v>
      </c>
      <c r="IK97" s="316">
        <f t="shared" si="9"/>
        <v>240</v>
      </c>
      <c r="IL97" s="316">
        <f t="shared" si="9"/>
        <v>241</v>
      </c>
      <c r="IM97" s="316">
        <f t="shared" si="9"/>
        <v>242</v>
      </c>
      <c r="IN97" s="316">
        <f t="shared" si="9"/>
        <v>243</v>
      </c>
      <c r="IO97" s="316">
        <f t="shared" si="9"/>
        <v>244</v>
      </c>
      <c r="IP97" s="316">
        <f t="shared" si="9"/>
        <v>245</v>
      </c>
      <c r="IQ97" s="316">
        <f t="shared" si="9"/>
        <v>246</v>
      </c>
      <c r="IR97" s="316">
        <f t="shared" si="9"/>
        <v>247</v>
      </c>
      <c r="IS97" s="316">
        <f t="shared" si="9"/>
        <v>248</v>
      </c>
      <c r="IT97" s="316">
        <f t="shared" si="9"/>
        <v>249</v>
      </c>
      <c r="IU97" s="316">
        <f t="shared" si="9"/>
        <v>250</v>
      </c>
      <c r="IV97" s="316">
        <f t="shared" si="9"/>
        <v>251</v>
      </c>
      <c r="IW97" s="316">
        <f t="shared" si="9"/>
        <v>252</v>
      </c>
      <c r="IX97" s="316">
        <f t="shared" si="9"/>
        <v>253</v>
      </c>
      <c r="IY97" s="316">
        <f t="shared" si="9"/>
        <v>254</v>
      </c>
      <c r="IZ97" s="316">
        <f t="shared" si="9"/>
        <v>255</v>
      </c>
      <c r="JA97" s="316">
        <f t="shared" si="9"/>
        <v>256</v>
      </c>
      <c r="JB97" s="316">
        <f t="shared" si="9"/>
        <v>257</v>
      </c>
      <c r="JC97" s="316">
        <f t="shared" si="9"/>
        <v>258</v>
      </c>
      <c r="JD97" s="316">
        <f t="shared" ref="JD97:JP97" si="10">JC97+1</f>
        <v>259</v>
      </c>
      <c r="JE97" s="316">
        <f t="shared" si="10"/>
        <v>260</v>
      </c>
      <c r="JF97" s="316">
        <f t="shared" si="10"/>
        <v>261</v>
      </c>
      <c r="JG97" s="316">
        <f t="shared" si="10"/>
        <v>262</v>
      </c>
      <c r="JH97" s="316">
        <f t="shared" si="10"/>
        <v>263</v>
      </c>
      <c r="JI97" s="316">
        <f t="shared" si="10"/>
        <v>264</v>
      </c>
      <c r="JJ97" s="316">
        <f t="shared" si="10"/>
        <v>265</v>
      </c>
      <c r="JK97" s="316">
        <f t="shared" si="10"/>
        <v>266</v>
      </c>
      <c r="JL97" s="316">
        <f t="shared" si="10"/>
        <v>267</v>
      </c>
      <c r="JM97" s="316">
        <f t="shared" si="10"/>
        <v>268</v>
      </c>
      <c r="JN97" s="316">
        <f t="shared" si="10"/>
        <v>269</v>
      </c>
      <c r="JO97" s="316">
        <f t="shared" si="10"/>
        <v>270</v>
      </c>
      <c r="JP97" s="316">
        <f t="shared" si="10"/>
        <v>271</v>
      </c>
    </row>
    <row r="98" spans="4:277" ht="15" customHeight="1" x14ac:dyDescent="0.2">
      <c r="D98" s="316">
        <v>1.2</v>
      </c>
      <c r="E98" s="317" t="s">
        <v>438</v>
      </c>
      <c r="F98" s="318" t="e">
        <f>QUARTILE(F21:F68,1)</f>
        <v>#NUM!</v>
      </c>
      <c r="G98" s="318" t="e">
        <f t="shared" ref="G98:BR98" si="11">QUARTILE(G21:G68,1)</f>
        <v>#NUM!</v>
      </c>
      <c r="H98" s="318" t="e">
        <f t="shared" si="11"/>
        <v>#NUM!</v>
      </c>
      <c r="I98" s="318" t="e">
        <f t="shared" si="11"/>
        <v>#NUM!</v>
      </c>
      <c r="J98" s="318" t="e">
        <f t="shared" si="11"/>
        <v>#NUM!</v>
      </c>
      <c r="K98" s="318" t="e">
        <f t="shared" si="11"/>
        <v>#NUM!</v>
      </c>
      <c r="L98" s="318" t="e">
        <f t="shared" si="11"/>
        <v>#NUM!</v>
      </c>
      <c r="M98" s="318" t="e">
        <f t="shared" si="11"/>
        <v>#NUM!</v>
      </c>
      <c r="N98" s="318" t="e">
        <f t="shared" si="11"/>
        <v>#NUM!</v>
      </c>
      <c r="O98" s="318" t="e">
        <f t="shared" si="11"/>
        <v>#NUM!</v>
      </c>
      <c r="P98" s="318" t="e">
        <f t="shared" si="11"/>
        <v>#NUM!</v>
      </c>
      <c r="Q98" s="318" t="e">
        <f t="shared" si="11"/>
        <v>#NUM!</v>
      </c>
      <c r="R98" s="318" t="e">
        <f t="shared" si="11"/>
        <v>#NUM!</v>
      </c>
      <c r="S98" s="318" t="e">
        <f t="shared" si="11"/>
        <v>#NUM!</v>
      </c>
      <c r="T98" s="318" t="e">
        <f t="shared" si="11"/>
        <v>#NUM!</v>
      </c>
      <c r="U98" s="318" t="e">
        <f t="shared" si="11"/>
        <v>#NUM!</v>
      </c>
      <c r="V98" s="318" t="e">
        <f t="shared" si="11"/>
        <v>#NUM!</v>
      </c>
      <c r="W98" s="318" t="e">
        <f t="shared" si="11"/>
        <v>#NUM!</v>
      </c>
      <c r="X98" s="318" t="e">
        <f t="shared" si="11"/>
        <v>#NUM!</v>
      </c>
      <c r="Y98" s="318" t="e">
        <f t="shared" si="11"/>
        <v>#NUM!</v>
      </c>
      <c r="Z98" s="318" t="e">
        <f t="shared" si="11"/>
        <v>#NUM!</v>
      </c>
      <c r="AA98" s="318" t="e">
        <f t="shared" si="11"/>
        <v>#NUM!</v>
      </c>
      <c r="AB98" s="318" t="e">
        <f t="shared" si="11"/>
        <v>#NUM!</v>
      </c>
      <c r="AC98" s="318" t="e">
        <f t="shared" si="11"/>
        <v>#NUM!</v>
      </c>
      <c r="AD98" s="318" t="e">
        <f t="shared" si="11"/>
        <v>#NUM!</v>
      </c>
      <c r="AE98" s="318" t="e">
        <f t="shared" si="11"/>
        <v>#NUM!</v>
      </c>
      <c r="AF98" s="318" t="e">
        <f t="shared" si="11"/>
        <v>#NUM!</v>
      </c>
      <c r="AG98" s="318" t="e">
        <f t="shared" si="11"/>
        <v>#NUM!</v>
      </c>
      <c r="AH98" s="318" t="e">
        <f t="shared" si="11"/>
        <v>#NUM!</v>
      </c>
      <c r="AI98" s="318" t="e">
        <f t="shared" si="11"/>
        <v>#NUM!</v>
      </c>
      <c r="AJ98" s="318" t="e">
        <f t="shared" si="11"/>
        <v>#NUM!</v>
      </c>
      <c r="AK98" s="318" t="e">
        <f t="shared" si="11"/>
        <v>#NUM!</v>
      </c>
      <c r="AL98" s="318" t="e">
        <f t="shared" si="11"/>
        <v>#NUM!</v>
      </c>
      <c r="AM98" s="318" t="e">
        <f t="shared" si="11"/>
        <v>#NUM!</v>
      </c>
      <c r="AN98" s="318" t="e">
        <f t="shared" si="11"/>
        <v>#NUM!</v>
      </c>
      <c r="AO98" s="318" t="e">
        <f t="shared" si="11"/>
        <v>#NUM!</v>
      </c>
      <c r="AP98" s="318" t="e">
        <f t="shared" si="11"/>
        <v>#NUM!</v>
      </c>
      <c r="AQ98" s="318" t="e">
        <f t="shared" si="11"/>
        <v>#NUM!</v>
      </c>
      <c r="AR98" s="318" t="e">
        <f t="shared" si="11"/>
        <v>#NUM!</v>
      </c>
      <c r="AS98" s="318" t="e">
        <f t="shared" si="11"/>
        <v>#NUM!</v>
      </c>
      <c r="AT98" s="318" t="e">
        <f t="shared" si="11"/>
        <v>#NUM!</v>
      </c>
      <c r="AU98" s="318" t="e">
        <f t="shared" si="11"/>
        <v>#NUM!</v>
      </c>
      <c r="AV98" s="318" t="e">
        <f t="shared" si="11"/>
        <v>#NUM!</v>
      </c>
      <c r="AW98" s="318" t="e">
        <f t="shared" si="11"/>
        <v>#NUM!</v>
      </c>
      <c r="AX98" s="318" t="e">
        <f t="shared" si="11"/>
        <v>#NUM!</v>
      </c>
      <c r="AY98" s="318" t="e">
        <f t="shared" si="11"/>
        <v>#NUM!</v>
      </c>
      <c r="AZ98" s="318" t="e">
        <f t="shared" si="11"/>
        <v>#NUM!</v>
      </c>
      <c r="BA98" s="318" t="e">
        <f t="shared" si="11"/>
        <v>#NUM!</v>
      </c>
      <c r="BB98" s="318" t="e">
        <f t="shared" si="11"/>
        <v>#NUM!</v>
      </c>
      <c r="BC98" s="318" t="e">
        <f t="shared" si="11"/>
        <v>#NUM!</v>
      </c>
      <c r="BD98" s="318" t="e">
        <f t="shared" si="11"/>
        <v>#NUM!</v>
      </c>
      <c r="BE98" s="318" t="e">
        <f t="shared" si="11"/>
        <v>#NUM!</v>
      </c>
      <c r="BF98" s="318" t="e">
        <f t="shared" si="11"/>
        <v>#NUM!</v>
      </c>
      <c r="BG98" s="318" t="e">
        <f t="shared" si="11"/>
        <v>#NUM!</v>
      </c>
      <c r="BH98" s="318" t="e">
        <f t="shared" si="11"/>
        <v>#NUM!</v>
      </c>
      <c r="BI98" s="318" t="e">
        <f t="shared" si="11"/>
        <v>#NUM!</v>
      </c>
      <c r="BJ98" s="318" t="e">
        <f t="shared" si="11"/>
        <v>#NUM!</v>
      </c>
      <c r="BK98" s="318" t="e">
        <f t="shared" si="11"/>
        <v>#NUM!</v>
      </c>
      <c r="BL98" s="318" t="e">
        <f t="shared" si="11"/>
        <v>#NUM!</v>
      </c>
      <c r="BM98" s="318" t="e">
        <f t="shared" si="11"/>
        <v>#NUM!</v>
      </c>
      <c r="BN98" s="318" t="e">
        <f t="shared" si="11"/>
        <v>#NUM!</v>
      </c>
      <c r="BO98" s="318" t="e">
        <f t="shared" si="11"/>
        <v>#NUM!</v>
      </c>
      <c r="BP98" s="318" t="e">
        <f t="shared" si="11"/>
        <v>#NUM!</v>
      </c>
      <c r="BQ98" s="318" t="e">
        <f t="shared" si="11"/>
        <v>#NUM!</v>
      </c>
      <c r="BR98" s="318" t="e">
        <f t="shared" si="11"/>
        <v>#NUM!</v>
      </c>
      <c r="BS98" s="318" t="e">
        <f t="shared" ref="BS98:ED98" si="12">QUARTILE(BS21:BS68,1)</f>
        <v>#NUM!</v>
      </c>
      <c r="BT98" s="318" t="e">
        <f t="shared" si="12"/>
        <v>#NUM!</v>
      </c>
      <c r="BU98" s="318" t="e">
        <f t="shared" si="12"/>
        <v>#NUM!</v>
      </c>
      <c r="BV98" s="318" t="e">
        <f t="shared" si="12"/>
        <v>#NUM!</v>
      </c>
      <c r="BW98" s="318" t="e">
        <f t="shared" si="12"/>
        <v>#NUM!</v>
      </c>
      <c r="BX98" s="318" t="e">
        <f t="shared" si="12"/>
        <v>#NUM!</v>
      </c>
      <c r="BY98" s="318" t="e">
        <f t="shared" si="12"/>
        <v>#NUM!</v>
      </c>
      <c r="BZ98" s="318" t="e">
        <f t="shared" si="12"/>
        <v>#NUM!</v>
      </c>
      <c r="CA98" s="318" t="e">
        <f t="shared" si="12"/>
        <v>#NUM!</v>
      </c>
      <c r="CB98" s="318" t="e">
        <f t="shared" si="12"/>
        <v>#NUM!</v>
      </c>
      <c r="CC98" s="318" t="e">
        <f t="shared" si="12"/>
        <v>#NUM!</v>
      </c>
      <c r="CD98" s="318" t="e">
        <f t="shared" si="12"/>
        <v>#NUM!</v>
      </c>
      <c r="CE98" s="318" t="e">
        <f t="shared" si="12"/>
        <v>#NUM!</v>
      </c>
      <c r="CF98" s="318" t="e">
        <f t="shared" si="12"/>
        <v>#NUM!</v>
      </c>
      <c r="CG98" s="318" t="e">
        <f t="shared" si="12"/>
        <v>#NUM!</v>
      </c>
      <c r="CH98" s="318" t="e">
        <f t="shared" si="12"/>
        <v>#NUM!</v>
      </c>
      <c r="CI98" s="318" t="e">
        <f t="shared" si="12"/>
        <v>#NUM!</v>
      </c>
      <c r="CJ98" s="318" t="e">
        <f t="shared" si="12"/>
        <v>#NUM!</v>
      </c>
      <c r="CK98" s="318" t="e">
        <f t="shared" si="12"/>
        <v>#NUM!</v>
      </c>
      <c r="CL98" s="318" t="e">
        <f t="shared" si="12"/>
        <v>#NUM!</v>
      </c>
      <c r="CM98" s="318" t="e">
        <f t="shared" si="12"/>
        <v>#NUM!</v>
      </c>
      <c r="CN98" s="318" t="e">
        <f t="shared" si="12"/>
        <v>#NUM!</v>
      </c>
      <c r="CO98" s="318" t="e">
        <f t="shared" si="12"/>
        <v>#NUM!</v>
      </c>
      <c r="CP98" s="318" t="e">
        <f t="shared" si="12"/>
        <v>#NUM!</v>
      </c>
      <c r="CQ98" s="318" t="e">
        <f t="shared" si="12"/>
        <v>#NUM!</v>
      </c>
      <c r="CR98" s="318" t="e">
        <f t="shared" si="12"/>
        <v>#NUM!</v>
      </c>
      <c r="CS98" s="318" t="e">
        <f t="shared" si="12"/>
        <v>#NUM!</v>
      </c>
      <c r="CT98" s="318" t="e">
        <f t="shared" si="12"/>
        <v>#NUM!</v>
      </c>
      <c r="CU98" s="318" t="e">
        <f t="shared" si="12"/>
        <v>#NUM!</v>
      </c>
      <c r="CV98" s="318" t="e">
        <f t="shared" si="12"/>
        <v>#NUM!</v>
      </c>
      <c r="CW98" s="318" t="e">
        <f t="shared" si="12"/>
        <v>#NUM!</v>
      </c>
      <c r="CX98" s="318" t="e">
        <f t="shared" si="12"/>
        <v>#NUM!</v>
      </c>
      <c r="CY98" s="318" t="e">
        <f t="shared" si="12"/>
        <v>#NUM!</v>
      </c>
      <c r="CZ98" s="318" t="e">
        <f t="shared" si="12"/>
        <v>#NUM!</v>
      </c>
      <c r="DA98" s="318" t="e">
        <f t="shared" si="12"/>
        <v>#NUM!</v>
      </c>
      <c r="DB98" s="318" t="e">
        <f t="shared" si="12"/>
        <v>#NUM!</v>
      </c>
      <c r="DC98" s="318" t="e">
        <f t="shared" si="12"/>
        <v>#NUM!</v>
      </c>
      <c r="DD98" s="318" t="e">
        <f t="shared" si="12"/>
        <v>#NUM!</v>
      </c>
      <c r="DE98" s="318" t="e">
        <f t="shared" si="12"/>
        <v>#NUM!</v>
      </c>
      <c r="DF98" s="318" t="e">
        <f t="shared" si="12"/>
        <v>#NUM!</v>
      </c>
      <c r="DG98" s="318" t="e">
        <f t="shared" si="12"/>
        <v>#NUM!</v>
      </c>
      <c r="DH98" s="318" t="e">
        <f t="shared" si="12"/>
        <v>#NUM!</v>
      </c>
      <c r="DI98" s="318" t="e">
        <f t="shared" si="12"/>
        <v>#NUM!</v>
      </c>
      <c r="DJ98" s="318" t="e">
        <f t="shared" si="12"/>
        <v>#NUM!</v>
      </c>
      <c r="DK98" s="318" t="e">
        <f t="shared" si="12"/>
        <v>#NUM!</v>
      </c>
      <c r="DL98" s="318" t="e">
        <f t="shared" si="12"/>
        <v>#NUM!</v>
      </c>
      <c r="DM98" s="318" t="e">
        <f t="shared" si="12"/>
        <v>#NUM!</v>
      </c>
      <c r="DN98" s="318" t="e">
        <f t="shared" si="12"/>
        <v>#NUM!</v>
      </c>
      <c r="DO98" s="318" t="e">
        <f t="shared" si="12"/>
        <v>#NUM!</v>
      </c>
      <c r="DP98" s="318" t="e">
        <f t="shared" si="12"/>
        <v>#NUM!</v>
      </c>
      <c r="DQ98" s="318" t="e">
        <f t="shared" si="12"/>
        <v>#NUM!</v>
      </c>
      <c r="DR98" s="318" t="e">
        <f t="shared" si="12"/>
        <v>#NUM!</v>
      </c>
      <c r="DS98" s="318" t="e">
        <f t="shared" si="12"/>
        <v>#NUM!</v>
      </c>
      <c r="DT98" s="318" t="e">
        <f t="shared" si="12"/>
        <v>#NUM!</v>
      </c>
      <c r="DU98" s="318" t="e">
        <f t="shared" si="12"/>
        <v>#NUM!</v>
      </c>
      <c r="DV98" s="318" t="e">
        <f t="shared" si="12"/>
        <v>#NUM!</v>
      </c>
      <c r="DW98" s="318" t="e">
        <f t="shared" si="12"/>
        <v>#NUM!</v>
      </c>
      <c r="DX98" s="318" t="e">
        <f t="shared" si="12"/>
        <v>#NUM!</v>
      </c>
      <c r="DY98" s="318" t="e">
        <f t="shared" si="12"/>
        <v>#NUM!</v>
      </c>
      <c r="DZ98" s="318" t="e">
        <f t="shared" si="12"/>
        <v>#NUM!</v>
      </c>
      <c r="EA98" s="318" t="e">
        <f t="shared" si="12"/>
        <v>#NUM!</v>
      </c>
      <c r="EB98" s="318" t="e">
        <f t="shared" si="12"/>
        <v>#NUM!</v>
      </c>
      <c r="EC98" s="318" t="e">
        <f t="shared" si="12"/>
        <v>#NUM!</v>
      </c>
      <c r="ED98" s="318" t="e">
        <f t="shared" si="12"/>
        <v>#NUM!</v>
      </c>
      <c r="EE98" s="318" t="e">
        <f t="shared" ref="EE98:GP98" si="13">QUARTILE(EE21:EE68,1)</f>
        <v>#NUM!</v>
      </c>
      <c r="EF98" s="318" t="e">
        <f t="shared" si="13"/>
        <v>#NUM!</v>
      </c>
      <c r="EG98" s="318" t="e">
        <f t="shared" si="13"/>
        <v>#NUM!</v>
      </c>
      <c r="EH98" s="318" t="e">
        <f t="shared" si="13"/>
        <v>#NUM!</v>
      </c>
      <c r="EI98" s="318" t="e">
        <f t="shared" si="13"/>
        <v>#NUM!</v>
      </c>
      <c r="EJ98" s="318" t="e">
        <f t="shared" si="13"/>
        <v>#NUM!</v>
      </c>
      <c r="EK98" s="318" t="e">
        <f t="shared" si="13"/>
        <v>#NUM!</v>
      </c>
      <c r="EL98" s="318" t="e">
        <f t="shared" si="13"/>
        <v>#NUM!</v>
      </c>
      <c r="EM98" s="318" t="e">
        <f t="shared" si="13"/>
        <v>#NUM!</v>
      </c>
      <c r="EN98" s="318" t="e">
        <f t="shared" si="13"/>
        <v>#NUM!</v>
      </c>
      <c r="EO98" s="318" t="e">
        <f t="shared" si="13"/>
        <v>#NUM!</v>
      </c>
      <c r="EP98" s="318" t="e">
        <f t="shared" si="13"/>
        <v>#NUM!</v>
      </c>
      <c r="EQ98" s="318" t="e">
        <f t="shared" si="13"/>
        <v>#NUM!</v>
      </c>
      <c r="ER98" s="318" t="e">
        <f t="shared" si="13"/>
        <v>#NUM!</v>
      </c>
      <c r="ES98" s="318" t="e">
        <f t="shared" si="13"/>
        <v>#NUM!</v>
      </c>
      <c r="ET98" s="318" t="e">
        <f t="shared" si="13"/>
        <v>#NUM!</v>
      </c>
      <c r="EU98" s="318" t="e">
        <f t="shared" si="13"/>
        <v>#NUM!</v>
      </c>
      <c r="EV98" s="318" t="e">
        <f t="shared" si="13"/>
        <v>#NUM!</v>
      </c>
      <c r="EW98" s="318" t="e">
        <f t="shared" si="13"/>
        <v>#NUM!</v>
      </c>
      <c r="EX98" s="318" t="e">
        <f t="shared" si="13"/>
        <v>#NUM!</v>
      </c>
      <c r="EY98" s="318" t="e">
        <f t="shared" si="13"/>
        <v>#NUM!</v>
      </c>
      <c r="EZ98" s="318" t="e">
        <f t="shared" si="13"/>
        <v>#NUM!</v>
      </c>
      <c r="FA98" s="318" t="e">
        <f t="shared" si="13"/>
        <v>#NUM!</v>
      </c>
      <c r="FB98" s="318" t="e">
        <f t="shared" si="13"/>
        <v>#NUM!</v>
      </c>
      <c r="FC98" s="318" t="e">
        <f t="shared" si="13"/>
        <v>#NUM!</v>
      </c>
      <c r="FD98" s="318" t="e">
        <f t="shared" si="13"/>
        <v>#NUM!</v>
      </c>
      <c r="FE98" s="318" t="e">
        <f t="shared" si="13"/>
        <v>#NUM!</v>
      </c>
      <c r="FF98" s="318" t="e">
        <f t="shared" si="13"/>
        <v>#NUM!</v>
      </c>
      <c r="FG98" s="318" t="e">
        <f t="shared" si="13"/>
        <v>#NUM!</v>
      </c>
      <c r="FH98" s="318" t="e">
        <f t="shared" si="13"/>
        <v>#NUM!</v>
      </c>
      <c r="FI98" s="318" t="e">
        <f t="shared" si="13"/>
        <v>#NUM!</v>
      </c>
      <c r="FJ98" s="318" t="e">
        <f t="shared" si="13"/>
        <v>#NUM!</v>
      </c>
      <c r="FK98" s="318" t="e">
        <f t="shared" si="13"/>
        <v>#NUM!</v>
      </c>
      <c r="FL98" s="318" t="e">
        <f t="shared" si="13"/>
        <v>#NUM!</v>
      </c>
      <c r="FM98" s="318" t="e">
        <f t="shared" si="13"/>
        <v>#NUM!</v>
      </c>
      <c r="FN98" s="318" t="e">
        <f t="shared" si="13"/>
        <v>#NUM!</v>
      </c>
      <c r="FO98" s="318" t="e">
        <f t="shared" si="13"/>
        <v>#NUM!</v>
      </c>
      <c r="FP98" s="318" t="e">
        <f t="shared" si="13"/>
        <v>#NUM!</v>
      </c>
      <c r="FQ98" s="318" t="e">
        <f t="shared" si="13"/>
        <v>#NUM!</v>
      </c>
      <c r="FR98" s="318" t="e">
        <f t="shared" si="13"/>
        <v>#NUM!</v>
      </c>
      <c r="FS98" s="318" t="e">
        <f t="shared" si="13"/>
        <v>#NUM!</v>
      </c>
      <c r="FT98" s="318" t="e">
        <f t="shared" si="13"/>
        <v>#NUM!</v>
      </c>
      <c r="FU98" s="318" t="e">
        <f t="shared" si="13"/>
        <v>#NUM!</v>
      </c>
      <c r="FV98" s="318" t="e">
        <f t="shared" si="13"/>
        <v>#NUM!</v>
      </c>
      <c r="FW98" s="318" t="e">
        <f t="shared" si="13"/>
        <v>#NUM!</v>
      </c>
      <c r="FX98" s="318" t="e">
        <f t="shared" si="13"/>
        <v>#NUM!</v>
      </c>
      <c r="FY98" s="318" t="e">
        <f t="shared" si="13"/>
        <v>#NUM!</v>
      </c>
      <c r="FZ98" s="318" t="e">
        <f t="shared" si="13"/>
        <v>#NUM!</v>
      </c>
      <c r="GA98" s="318" t="e">
        <f t="shared" si="13"/>
        <v>#NUM!</v>
      </c>
      <c r="GB98" s="318" t="e">
        <f t="shared" si="13"/>
        <v>#NUM!</v>
      </c>
      <c r="GC98" s="318" t="e">
        <f t="shared" si="13"/>
        <v>#NUM!</v>
      </c>
      <c r="GD98" s="318" t="e">
        <f t="shared" si="13"/>
        <v>#NUM!</v>
      </c>
      <c r="GE98" s="318" t="e">
        <f t="shared" si="13"/>
        <v>#NUM!</v>
      </c>
      <c r="GF98" s="318" t="e">
        <f t="shared" si="13"/>
        <v>#NUM!</v>
      </c>
      <c r="GG98" s="318" t="e">
        <f t="shared" si="13"/>
        <v>#NUM!</v>
      </c>
      <c r="GH98" s="318" t="e">
        <f t="shared" si="13"/>
        <v>#NUM!</v>
      </c>
      <c r="GI98" s="318" t="e">
        <f t="shared" si="13"/>
        <v>#NUM!</v>
      </c>
      <c r="GJ98" s="318" t="e">
        <f t="shared" si="13"/>
        <v>#NUM!</v>
      </c>
      <c r="GK98" s="318" t="e">
        <f t="shared" si="13"/>
        <v>#NUM!</v>
      </c>
      <c r="GL98" s="318" t="e">
        <f t="shared" si="13"/>
        <v>#NUM!</v>
      </c>
      <c r="GM98" s="318" t="e">
        <f t="shared" si="13"/>
        <v>#NUM!</v>
      </c>
      <c r="GN98" s="318" t="e">
        <f t="shared" si="13"/>
        <v>#NUM!</v>
      </c>
      <c r="GO98" s="318" t="e">
        <f t="shared" si="13"/>
        <v>#NUM!</v>
      </c>
      <c r="GP98" s="318" t="e">
        <f t="shared" si="13"/>
        <v>#NUM!</v>
      </c>
      <c r="GQ98" s="318" t="e">
        <f t="shared" ref="GQ98:JB98" si="14">QUARTILE(GQ21:GQ68,1)</f>
        <v>#NUM!</v>
      </c>
      <c r="GR98" s="318" t="e">
        <f t="shared" si="14"/>
        <v>#NUM!</v>
      </c>
      <c r="GS98" s="318" t="e">
        <f t="shared" si="14"/>
        <v>#NUM!</v>
      </c>
      <c r="GT98" s="318" t="e">
        <f t="shared" si="14"/>
        <v>#NUM!</v>
      </c>
      <c r="GU98" s="318" t="e">
        <f t="shared" si="14"/>
        <v>#NUM!</v>
      </c>
      <c r="GV98" s="318" t="e">
        <f t="shared" si="14"/>
        <v>#NUM!</v>
      </c>
      <c r="GW98" s="318" t="e">
        <f t="shared" si="14"/>
        <v>#NUM!</v>
      </c>
      <c r="GX98" s="318" t="e">
        <f t="shared" si="14"/>
        <v>#NUM!</v>
      </c>
      <c r="GY98" s="318" t="e">
        <f t="shared" si="14"/>
        <v>#NUM!</v>
      </c>
      <c r="GZ98" s="318" t="e">
        <f t="shared" si="14"/>
        <v>#NUM!</v>
      </c>
      <c r="HA98" s="318" t="e">
        <f t="shared" si="14"/>
        <v>#NUM!</v>
      </c>
      <c r="HB98" s="318" t="e">
        <f t="shared" si="14"/>
        <v>#NUM!</v>
      </c>
      <c r="HC98" s="318" t="e">
        <f t="shared" si="14"/>
        <v>#NUM!</v>
      </c>
      <c r="HD98" s="318" t="e">
        <f t="shared" si="14"/>
        <v>#NUM!</v>
      </c>
      <c r="HE98" s="318" t="e">
        <f t="shared" si="14"/>
        <v>#NUM!</v>
      </c>
      <c r="HF98" s="318" t="e">
        <f t="shared" si="14"/>
        <v>#NUM!</v>
      </c>
      <c r="HG98" s="318" t="e">
        <f t="shared" si="14"/>
        <v>#NUM!</v>
      </c>
      <c r="HH98" s="318" t="e">
        <f t="shared" si="14"/>
        <v>#NUM!</v>
      </c>
      <c r="HI98" s="318" t="e">
        <f t="shared" si="14"/>
        <v>#NUM!</v>
      </c>
      <c r="HJ98" s="318" t="e">
        <f t="shared" si="14"/>
        <v>#NUM!</v>
      </c>
      <c r="HK98" s="318" t="e">
        <f t="shared" si="14"/>
        <v>#NUM!</v>
      </c>
      <c r="HL98" s="318" t="e">
        <f t="shared" si="14"/>
        <v>#NUM!</v>
      </c>
      <c r="HM98" s="318" t="e">
        <f t="shared" si="14"/>
        <v>#NUM!</v>
      </c>
      <c r="HN98" s="318" t="e">
        <f t="shared" si="14"/>
        <v>#NUM!</v>
      </c>
      <c r="HO98" s="318" t="e">
        <f t="shared" si="14"/>
        <v>#NUM!</v>
      </c>
      <c r="HP98" s="318" t="e">
        <f t="shared" si="14"/>
        <v>#NUM!</v>
      </c>
      <c r="HQ98" s="318" t="e">
        <f t="shared" si="14"/>
        <v>#NUM!</v>
      </c>
      <c r="HR98" s="318" t="e">
        <f t="shared" si="14"/>
        <v>#NUM!</v>
      </c>
      <c r="HS98" s="318" t="e">
        <f t="shared" si="14"/>
        <v>#NUM!</v>
      </c>
      <c r="HT98" s="318" t="e">
        <f t="shared" si="14"/>
        <v>#NUM!</v>
      </c>
      <c r="HU98" s="318" t="e">
        <f t="shared" si="14"/>
        <v>#NUM!</v>
      </c>
      <c r="HV98" s="318" t="e">
        <f t="shared" si="14"/>
        <v>#NUM!</v>
      </c>
      <c r="HW98" s="318" t="e">
        <f t="shared" si="14"/>
        <v>#NUM!</v>
      </c>
      <c r="HX98" s="318" t="e">
        <f t="shared" si="14"/>
        <v>#NUM!</v>
      </c>
      <c r="HY98" s="318" t="e">
        <f t="shared" si="14"/>
        <v>#NUM!</v>
      </c>
      <c r="HZ98" s="318" t="e">
        <f t="shared" si="14"/>
        <v>#NUM!</v>
      </c>
      <c r="IA98" s="318" t="e">
        <f t="shared" si="14"/>
        <v>#NUM!</v>
      </c>
      <c r="IB98" s="318" t="e">
        <f t="shared" si="14"/>
        <v>#NUM!</v>
      </c>
      <c r="IC98" s="318" t="e">
        <f t="shared" si="14"/>
        <v>#NUM!</v>
      </c>
      <c r="ID98" s="318" t="e">
        <f t="shared" si="14"/>
        <v>#NUM!</v>
      </c>
      <c r="IE98" s="318" t="e">
        <f t="shared" si="14"/>
        <v>#NUM!</v>
      </c>
      <c r="IF98" s="318" t="e">
        <f t="shared" si="14"/>
        <v>#NUM!</v>
      </c>
      <c r="IG98" s="318" t="e">
        <f t="shared" si="14"/>
        <v>#NUM!</v>
      </c>
      <c r="IH98" s="318" t="e">
        <f t="shared" si="14"/>
        <v>#NUM!</v>
      </c>
      <c r="II98" s="318" t="e">
        <f t="shared" si="14"/>
        <v>#NUM!</v>
      </c>
      <c r="IJ98" s="318" t="e">
        <f t="shared" si="14"/>
        <v>#NUM!</v>
      </c>
      <c r="IK98" s="318" t="e">
        <f t="shared" si="14"/>
        <v>#NUM!</v>
      </c>
      <c r="IL98" s="318" t="e">
        <f t="shared" si="14"/>
        <v>#NUM!</v>
      </c>
      <c r="IM98" s="318" t="e">
        <f t="shared" si="14"/>
        <v>#NUM!</v>
      </c>
      <c r="IN98" s="318" t="e">
        <f t="shared" si="14"/>
        <v>#NUM!</v>
      </c>
      <c r="IO98" s="318" t="e">
        <f t="shared" si="14"/>
        <v>#NUM!</v>
      </c>
      <c r="IP98" s="318" t="e">
        <f t="shared" si="14"/>
        <v>#NUM!</v>
      </c>
      <c r="IQ98" s="318" t="e">
        <f t="shared" si="14"/>
        <v>#NUM!</v>
      </c>
      <c r="IR98" s="318" t="e">
        <f t="shared" si="14"/>
        <v>#NUM!</v>
      </c>
      <c r="IS98" s="318" t="e">
        <f t="shared" si="14"/>
        <v>#NUM!</v>
      </c>
      <c r="IT98" s="318" t="e">
        <f t="shared" si="14"/>
        <v>#NUM!</v>
      </c>
      <c r="IU98" s="318" t="e">
        <f t="shared" si="14"/>
        <v>#NUM!</v>
      </c>
      <c r="IV98" s="318" t="e">
        <f t="shared" si="14"/>
        <v>#NUM!</v>
      </c>
      <c r="IW98" s="318" t="e">
        <f t="shared" si="14"/>
        <v>#NUM!</v>
      </c>
      <c r="IX98" s="318" t="e">
        <f t="shared" si="14"/>
        <v>#NUM!</v>
      </c>
      <c r="IY98" s="318" t="e">
        <f t="shared" si="14"/>
        <v>#NUM!</v>
      </c>
      <c r="IZ98" s="318" t="e">
        <f t="shared" si="14"/>
        <v>#NUM!</v>
      </c>
      <c r="JA98" s="318" t="e">
        <f t="shared" si="14"/>
        <v>#NUM!</v>
      </c>
      <c r="JB98" s="318" t="e">
        <f t="shared" si="14"/>
        <v>#NUM!</v>
      </c>
      <c r="JC98" s="318" t="e">
        <f t="shared" ref="JC98:JO98" si="15">QUARTILE(JC21:JC68,1)</f>
        <v>#NUM!</v>
      </c>
      <c r="JD98" s="318" t="e">
        <f t="shared" si="15"/>
        <v>#NUM!</v>
      </c>
      <c r="JE98" s="318" t="e">
        <f t="shared" si="15"/>
        <v>#NUM!</v>
      </c>
      <c r="JF98" s="318" t="e">
        <f t="shared" si="15"/>
        <v>#NUM!</v>
      </c>
      <c r="JG98" s="318" t="e">
        <f t="shared" si="15"/>
        <v>#NUM!</v>
      </c>
      <c r="JH98" s="318" t="e">
        <f t="shared" si="15"/>
        <v>#NUM!</v>
      </c>
      <c r="JI98" s="318" t="e">
        <f t="shared" si="15"/>
        <v>#NUM!</v>
      </c>
      <c r="JJ98" s="318" t="e">
        <f t="shared" si="15"/>
        <v>#NUM!</v>
      </c>
      <c r="JK98" s="318" t="e">
        <f t="shared" si="15"/>
        <v>#NUM!</v>
      </c>
      <c r="JL98" s="318" t="e">
        <f t="shared" si="15"/>
        <v>#NUM!</v>
      </c>
      <c r="JM98" s="318" t="e">
        <f t="shared" si="15"/>
        <v>#NUM!</v>
      </c>
      <c r="JN98" s="318" t="e">
        <f t="shared" si="15"/>
        <v>#NUM!</v>
      </c>
      <c r="JO98" s="318" t="e">
        <f t="shared" si="15"/>
        <v>#NUM!</v>
      </c>
      <c r="JP98" s="318" t="e">
        <f t="shared" ref="JP98" si="16">QUARTILE(JP21:JP68,1)</f>
        <v>#NUM!</v>
      </c>
    </row>
    <row r="99" spans="4:277" ht="15" customHeight="1" x14ac:dyDescent="0.2">
      <c r="D99" s="316">
        <v>1.3</v>
      </c>
      <c r="E99" s="317" t="s">
        <v>447</v>
      </c>
      <c r="F99" s="318" t="e">
        <f>QUARTILE(F21:F68,2)</f>
        <v>#NUM!</v>
      </c>
      <c r="G99" s="318" t="e">
        <f t="shared" ref="G99:BR99" si="17">QUARTILE(G21:G68,2)</f>
        <v>#NUM!</v>
      </c>
      <c r="H99" s="318" t="e">
        <f t="shared" si="17"/>
        <v>#NUM!</v>
      </c>
      <c r="I99" s="318" t="e">
        <f t="shared" si="17"/>
        <v>#NUM!</v>
      </c>
      <c r="J99" s="318" t="e">
        <f t="shared" si="17"/>
        <v>#NUM!</v>
      </c>
      <c r="K99" s="318" t="e">
        <f t="shared" si="17"/>
        <v>#NUM!</v>
      </c>
      <c r="L99" s="318" t="e">
        <f t="shared" si="17"/>
        <v>#NUM!</v>
      </c>
      <c r="M99" s="318" t="e">
        <f t="shared" si="17"/>
        <v>#NUM!</v>
      </c>
      <c r="N99" s="318" t="e">
        <f t="shared" si="17"/>
        <v>#NUM!</v>
      </c>
      <c r="O99" s="318" t="e">
        <f t="shared" si="17"/>
        <v>#NUM!</v>
      </c>
      <c r="P99" s="318" t="e">
        <f t="shared" si="17"/>
        <v>#NUM!</v>
      </c>
      <c r="Q99" s="318" t="e">
        <f t="shared" si="17"/>
        <v>#NUM!</v>
      </c>
      <c r="R99" s="318" t="e">
        <f t="shared" si="17"/>
        <v>#NUM!</v>
      </c>
      <c r="S99" s="318" t="e">
        <f t="shared" si="17"/>
        <v>#NUM!</v>
      </c>
      <c r="T99" s="318" t="e">
        <f t="shared" si="17"/>
        <v>#NUM!</v>
      </c>
      <c r="U99" s="318" t="e">
        <f t="shared" si="17"/>
        <v>#NUM!</v>
      </c>
      <c r="V99" s="318" t="e">
        <f t="shared" si="17"/>
        <v>#NUM!</v>
      </c>
      <c r="W99" s="318" t="e">
        <f t="shared" si="17"/>
        <v>#NUM!</v>
      </c>
      <c r="X99" s="318" t="e">
        <f t="shared" si="17"/>
        <v>#NUM!</v>
      </c>
      <c r="Y99" s="318" t="e">
        <f t="shared" si="17"/>
        <v>#NUM!</v>
      </c>
      <c r="Z99" s="318" t="e">
        <f t="shared" si="17"/>
        <v>#NUM!</v>
      </c>
      <c r="AA99" s="318" t="e">
        <f t="shared" si="17"/>
        <v>#NUM!</v>
      </c>
      <c r="AB99" s="318" t="e">
        <f t="shared" si="17"/>
        <v>#NUM!</v>
      </c>
      <c r="AC99" s="318" t="e">
        <f t="shared" si="17"/>
        <v>#NUM!</v>
      </c>
      <c r="AD99" s="318" t="e">
        <f t="shared" si="17"/>
        <v>#NUM!</v>
      </c>
      <c r="AE99" s="318" t="e">
        <f t="shared" si="17"/>
        <v>#NUM!</v>
      </c>
      <c r="AF99" s="318" t="e">
        <f t="shared" si="17"/>
        <v>#NUM!</v>
      </c>
      <c r="AG99" s="318" t="e">
        <f t="shared" si="17"/>
        <v>#NUM!</v>
      </c>
      <c r="AH99" s="318" t="e">
        <f t="shared" si="17"/>
        <v>#NUM!</v>
      </c>
      <c r="AI99" s="318" t="e">
        <f t="shared" si="17"/>
        <v>#NUM!</v>
      </c>
      <c r="AJ99" s="318" t="e">
        <f t="shared" si="17"/>
        <v>#NUM!</v>
      </c>
      <c r="AK99" s="318" t="e">
        <f t="shared" si="17"/>
        <v>#NUM!</v>
      </c>
      <c r="AL99" s="318" t="e">
        <f t="shared" si="17"/>
        <v>#NUM!</v>
      </c>
      <c r="AM99" s="318" t="e">
        <f t="shared" si="17"/>
        <v>#NUM!</v>
      </c>
      <c r="AN99" s="318" t="e">
        <f t="shared" si="17"/>
        <v>#NUM!</v>
      </c>
      <c r="AO99" s="318" t="e">
        <f t="shared" si="17"/>
        <v>#NUM!</v>
      </c>
      <c r="AP99" s="318" t="e">
        <f t="shared" si="17"/>
        <v>#NUM!</v>
      </c>
      <c r="AQ99" s="318" t="e">
        <f t="shared" si="17"/>
        <v>#NUM!</v>
      </c>
      <c r="AR99" s="318" t="e">
        <f t="shared" si="17"/>
        <v>#NUM!</v>
      </c>
      <c r="AS99" s="318" t="e">
        <f t="shared" si="17"/>
        <v>#NUM!</v>
      </c>
      <c r="AT99" s="318" t="e">
        <f t="shared" si="17"/>
        <v>#NUM!</v>
      </c>
      <c r="AU99" s="318" t="e">
        <f t="shared" si="17"/>
        <v>#NUM!</v>
      </c>
      <c r="AV99" s="318" t="e">
        <f t="shared" si="17"/>
        <v>#NUM!</v>
      </c>
      <c r="AW99" s="318" t="e">
        <f t="shared" si="17"/>
        <v>#NUM!</v>
      </c>
      <c r="AX99" s="318" t="e">
        <f t="shared" si="17"/>
        <v>#NUM!</v>
      </c>
      <c r="AY99" s="318" t="e">
        <f t="shared" si="17"/>
        <v>#NUM!</v>
      </c>
      <c r="AZ99" s="318" t="e">
        <f t="shared" si="17"/>
        <v>#NUM!</v>
      </c>
      <c r="BA99" s="318" t="e">
        <f t="shared" si="17"/>
        <v>#NUM!</v>
      </c>
      <c r="BB99" s="318" t="e">
        <f t="shared" si="17"/>
        <v>#NUM!</v>
      </c>
      <c r="BC99" s="318" t="e">
        <f t="shared" si="17"/>
        <v>#NUM!</v>
      </c>
      <c r="BD99" s="318" t="e">
        <f t="shared" si="17"/>
        <v>#NUM!</v>
      </c>
      <c r="BE99" s="318" t="e">
        <f t="shared" si="17"/>
        <v>#NUM!</v>
      </c>
      <c r="BF99" s="318" t="e">
        <f t="shared" si="17"/>
        <v>#NUM!</v>
      </c>
      <c r="BG99" s="318" t="e">
        <f t="shared" si="17"/>
        <v>#NUM!</v>
      </c>
      <c r="BH99" s="318" t="e">
        <f t="shared" si="17"/>
        <v>#NUM!</v>
      </c>
      <c r="BI99" s="318" t="e">
        <f t="shared" si="17"/>
        <v>#NUM!</v>
      </c>
      <c r="BJ99" s="318" t="e">
        <f t="shared" si="17"/>
        <v>#NUM!</v>
      </c>
      <c r="BK99" s="318" t="e">
        <f t="shared" si="17"/>
        <v>#NUM!</v>
      </c>
      <c r="BL99" s="318" t="e">
        <f t="shared" si="17"/>
        <v>#NUM!</v>
      </c>
      <c r="BM99" s="318" t="e">
        <f t="shared" si="17"/>
        <v>#NUM!</v>
      </c>
      <c r="BN99" s="318" t="e">
        <f t="shared" si="17"/>
        <v>#NUM!</v>
      </c>
      <c r="BO99" s="318" t="e">
        <f t="shared" si="17"/>
        <v>#NUM!</v>
      </c>
      <c r="BP99" s="318" t="e">
        <f t="shared" si="17"/>
        <v>#NUM!</v>
      </c>
      <c r="BQ99" s="318" t="e">
        <f t="shared" si="17"/>
        <v>#NUM!</v>
      </c>
      <c r="BR99" s="318" t="e">
        <f t="shared" si="17"/>
        <v>#NUM!</v>
      </c>
      <c r="BS99" s="318" t="e">
        <f t="shared" ref="BS99:ED99" si="18">QUARTILE(BS21:BS68,2)</f>
        <v>#NUM!</v>
      </c>
      <c r="BT99" s="318" t="e">
        <f t="shared" si="18"/>
        <v>#NUM!</v>
      </c>
      <c r="BU99" s="318" t="e">
        <f t="shared" si="18"/>
        <v>#NUM!</v>
      </c>
      <c r="BV99" s="318" t="e">
        <f t="shared" si="18"/>
        <v>#NUM!</v>
      </c>
      <c r="BW99" s="318" t="e">
        <f t="shared" si="18"/>
        <v>#NUM!</v>
      </c>
      <c r="BX99" s="318" t="e">
        <f t="shared" si="18"/>
        <v>#NUM!</v>
      </c>
      <c r="BY99" s="318" t="e">
        <f t="shared" si="18"/>
        <v>#NUM!</v>
      </c>
      <c r="BZ99" s="318" t="e">
        <f t="shared" si="18"/>
        <v>#NUM!</v>
      </c>
      <c r="CA99" s="318" t="e">
        <f t="shared" si="18"/>
        <v>#NUM!</v>
      </c>
      <c r="CB99" s="318" t="e">
        <f t="shared" si="18"/>
        <v>#NUM!</v>
      </c>
      <c r="CC99" s="318" t="e">
        <f t="shared" si="18"/>
        <v>#NUM!</v>
      </c>
      <c r="CD99" s="318" t="e">
        <f t="shared" si="18"/>
        <v>#NUM!</v>
      </c>
      <c r="CE99" s="318" t="e">
        <f t="shared" si="18"/>
        <v>#NUM!</v>
      </c>
      <c r="CF99" s="318" t="e">
        <f t="shared" si="18"/>
        <v>#NUM!</v>
      </c>
      <c r="CG99" s="318" t="e">
        <f t="shared" si="18"/>
        <v>#NUM!</v>
      </c>
      <c r="CH99" s="318" t="e">
        <f t="shared" si="18"/>
        <v>#NUM!</v>
      </c>
      <c r="CI99" s="318" t="e">
        <f t="shared" si="18"/>
        <v>#NUM!</v>
      </c>
      <c r="CJ99" s="318" t="e">
        <f t="shared" si="18"/>
        <v>#NUM!</v>
      </c>
      <c r="CK99" s="318" t="e">
        <f t="shared" si="18"/>
        <v>#NUM!</v>
      </c>
      <c r="CL99" s="318" t="e">
        <f t="shared" si="18"/>
        <v>#NUM!</v>
      </c>
      <c r="CM99" s="318" t="e">
        <f t="shared" si="18"/>
        <v>#NUM!</v>
      </c>
      <c r="CN99" s="318" t="e">
        <f t="shared" si="18"/>
        <v>#NUM!</v>
      </c>
      <c r="CO99" s="318" t="e">
        <f t="shared" si="18"/>
        <v>#NUM!</v>
      </c>
      <c r="CP99" s="318" t="e">
        <f t="shared" si="18"/>
        <v>#NUM!</v>
      </c>
      <c r="CQ99" s="318" t="e">
        <f t="shared" si="18"/>
        <v>#NUM!</v>
      </c>
      <c r="CR99" s="318" t="e">
        <f t="shared" si="18"/>
        <v>#NUM!</v>
      </c>
      <c r="CS99" s="318" t="e">
        <f t="shared" si="18"/>
        <v>#NUM!</v>
      </c>
      <c r="CT99" s="318" t="e">
        <f t="shared" si="18"/>
        <v>#NUM!</v>
      </c>
      <c r="CU99" s="318" t="e">
        <f t="shared" si="18"/>
        <v>#NUM!</v>
      </c>
      <c r="CV99" s="318" t="e">
        <f t="shared" si="18"/>
        <v>#NUM!</v>
      </c>
      <c r="CW99" s="318" t="e">
        <f t="shared" si="18"/>
        <v>#NUM!</v>
      </c>
      <c r="CX99" s="318" t="e">
        <f t="shared" si="18"/>
        <v>#NUM!</v>
      </c>
      <c r="CY99" s="318" t="e">
        <f t="shared" si="18"/>
        <v>#NUM!</v>
      </c>
      <c r="CZ99" s="318" t="e">
        <f t="shared" si="18"/>
        <v>#NUM!</v>
      </c>
      <c r="DA99" s="318" t="e">
        <f t="shared" si="18"/>
        <v>#NUM!</v>
      </c>
      <c r="DB99" s="318" t="e">
        <f t="shared" si="18"/>
        <v>#NUM!</v>
      </c>
      <c r="DC99" s="318" t="e">
        <f t="shared" si="18"/>
        <v>#NUM!</v>
      </c>
      <c r="DD99" s="318" t="e">
        <f t="shared" si="18"/>
        <v>#NUM!</v>
      </c>
      <c r="DE99" s="318" t="e">
        <f t="shared" si="18"/>
        <v>#NUM!</v>
      </c>
      <c r="DF99" s="318" t="e">
        <f t="shared" si="18"/>
        <v>#NUM!</v>
      </c>
      <c r="DG99" s="318" t="e">
        <f t="shared" si="18"/>
        <v>#NUM!</v>
      </c>
      <c r="DH99" s="318" t="e">
        <f t="shared" si="18"/>
        <v>#NUM!</v>
      </c>
      <c r="DI99" s="318" t="e">
        <f t="shared" si="18"/>
        <v>#NUM!</v>
      </c>
      <c r="DJ99" s="318" t="e">
        <f t="shared" si="18"/>
        <v>#NUM!</v>
      </c>
      <c r="DK99" s="318" t="e">
        <f t="shared" si="18"/>
        <v>#NUM!</v>
      </c>
      <c r="DL99" s="318" t="e">
        <f t="shared" si="18"/>
        <v>#NUM!</v>
      </c>
      <c r="DM99" s="318" t="e">
        <f t="shared" si="18"/>
        <v>#NUM!</v>
      </c>
      <c r="DN99" s="318" t="e">
        <f t="shared" si="18"/>
        <v>#NUM!</v>
      </c>
      <c r="DO99" s="318" t="e">
        <f t="shared" si="18"/>
        <v>#NUM!</v>
      </c>
      <c r="DP99" s="318" t="e">
        <f t="shared" si="18"/>
        <v>#NUM!</v>
      </c>
      <c r="DQ99" s="318" t="e">
        <f t="shared" si="18"/>
        <v>#NUM!</v>
      </c>
      <c r="DR99" s="318" t="e">
        <f t="shared" si="18"/>
        <v>#NUM!</v>
      </c>
      <c r="DS99" s="318" t="e">
        <f t="shared" si="18"/>
        <v>#NUM!</v>
      </c>
      <c r="DT99" s="318" t="e">
        <f t="shared" si="18"/>
        <v>#NUM!</v>
      </c>
      <c r="DU99" s="318" t="e">
        <f t="shared" si="18"/>
        <v>#NUM!</v>
      </c>
      <c r="DV99" s="318" t="e">
        <f t="shared" si="18"/>
        <v>#NUM!</v>
      </c>
      <c r="DW99" s="318" t="e">
        <f t="shared" si="18"/>
        <v>#NUM!</v>
      </c>
      <c r="DX99" s="318" t="e">
        <f t="shared" si="18"/>
        <v>#NUM!</v>
      </c>
      <c r="DY99" s="318" t="e">
        <f t="shared" si="18"/>
        <v>#NUM!</v>
      </c>
      <c r="DZ99" s="318" t="e">
        <f t="shared" si="18"/>
        <v>#NUM!</v>
      </c>
      <c r="EA99" s="318" t="e">
        <f t="shared" si="18"/>
        <v>#NUM!</v>
      </c>
      <c r="EB99" s="318" t="e">
        <f t="shared" si="18"/>
        <v>#NUM!</v>
      </c>
      <c r="EC99" s="318" t="e">
        <f t="shared" si="18"/>
        <v>#NUM!</v>
      </c>
      <c r="ED99" s="318" t="e">
        <f t="shared" si="18"/>
        <v>#NUM!</v>
      </c>
      <c r="EE99" s="318" t="e">
        <f t="shared" ref="EE99:GP99" si="19">QUARTILE(EE21:EE68,2)</f>
        <v>#NUM!</v>
      </c>
      <c r="EF99" s="318" t="e">
        <f t="shared" si="19"/>
        <v>#NUM!</v>
      </c>
      <c r="EG99" s="318" t="e">
        <f t="shared" si="19"/>
        <v>#NUM!</v>
      </c>
      <c r="EH99" s="318" t="e">
        <f t="shared" si="19"/>
        <v>#NUM!</v>
      </c>
      <c r="EI99" s="318" t="e">
        <f t="shared" si="19"/>
        <v>#NUM!</v>
      </c>
      <c r="EJ99" s="318" t="e">
        <f t="shared" si="19"/>
        <v>#NUM!</v>
      </c>
      <c r="EK99" s="318" t="e">
        <f t="shared" si="19"/>
        <v>#NUM!</v>
      </c>
      <c r="EL99" s="318" t="e">
        <f t="shared" si="19"/>
        <v>#NUM!</v>
      </c>
      <c r="EM99" s="318" t="e">
        <f t="shared" si="19"/>
        <v>#NUM!</v>
      </c>
      <c r="EN99" s="318" t="e">
        <f t="shared" si="19"/>
        <v>#NUM!</v>
      </c>
      <c r="EO99" s="318" t="e">
        <f t="shared" si="19"/>
        <v>#NUM!</v>
      </c>
      <c r="EP99" s="318" t="e">
        <f t="shared" si="19"/>
        <v>#NUM!</v>
      </c>
      <c r="EQ99" s="318" t="e">
        <f t="shared" si="19"/>
        <v>#NUM!</v>
      </c>
      <c r="ER99" s="318" t="e">
        <f t="shared" si="19"/>
        <v>#NUM!</v>
      </c>
      <c r="ES99" s="318" t="e">
        <f t="shared" si="19"/>
        <v>#NUM!</v>
      </c>
      <c r="ET99" s="318" t="e">
        <f t="shared" si="19"/>
        <v>#NUM!</v>
      </c>
      <c r="EU99" s="318" t="e">
        <f t="shared" si="19"/>
        <v>#NUM!</v>
      </c>
      <c r="EV99" s="318" t="e">
        <f t="shared" si="19"/>
        <v>#NUM!</v>
      </c>
      <c r="EW99" s="318" t="e">
        <f t="shared" si="19"/>
        <v>#NUM!</v>
      </c>
      <c r="EX99" s="318" t="e">
        <f t="shared" si="19"/>
        <v>#NUM!</v>
      </c>
      <c r="EY99" s="318" t="e">
        <f t="shared" si="19"/>
        <v>#NUM!</v>
      </c>
      <c r="EZ99" s="318" t="e">
        <f t="shared" si="19"/>
        <v>#NUM!</v>
      </c>
      <c r="FA99" s="318" t="e">
        <f t="shared" si="19"/>
        <v>#NUM!</v>
      </c>
      <c r="FB99" s="318" t="e">
        <f t="shared" si="19"/>
        <v>#NUM!</v>
      </c>
      <c r="FC99" s="318" t="e">
        <f t="shared" si="19"/>
        <v>#NUM!</v>
      </c>
      <c r="FD99" s="318" t="e">
        <f t="shared" si="19"/>
        <v>#NUM!</v>
      </c>
      <c r="FE99" s="318" t="e">
        <f t="shared" si="19"/>
        <v>#NUM!</v>
      </c>
      <c r="FF99" s="318" t="e">
        <f t="shared" si="19"/>
        <v>#NUM!</v>
      </c>
      <c r="FG99" s="318" t="e">
        <f t="shared" si="19"/>
        <v>#NUM!</v>
      </c>
      <c r="FH99" s="318" t="e">
        <f t="shared" si="19"/>
        <v>#NUM!</v>
      </c>
      <c r="FI99" s="318" t="e">
        <f t="shared" si="19"/>
        <v>#NUM!</v>
      </c>
      <c r="FJ99" s="318" t="e">
        <f t="shared" si="19"/>
        <v>#NUM!</v>
      </c>
      <c r="FK99" s="318" t="e">
        <f t="shared" si="19"/>
        <v>#NUM!</v>
      </c>
      <c r="FL99" s="318" t="e">
        <f t="shared" si="19"/>
        <v>#NUM!</v>
      </c>
      <c r="FM99" s="318" t="e">
        <f t="shared" si="19"/>
        <v>#NUM!</v>
      </c>
      <c r="FN99" s="318" t="e">
        <f t="shared" si="19"/>
        <v>#NUM!</v>
      </c>
      <c r="FO99" s="318" t="e">
        <f t="shared" si="19"/>
        <v>#NUM!</v>
      </c>
      <c r="FP99" s="318" t="e">
        <f t="shared" si="19"/>
        <v>#NUM!</v>
      </c>
      <c r="FQ99" s="318" t="e">
        <f t="shared" si="19"/>
        <v>#NUM!</v>
      </c>
      <c r="FR99" s="318" t="e">
        <f t="shared" si="19"/>
        <v>#NUM!</v>
      </c>
      <c r="FS99" s="318" t="e">
        <f t="shared" si="19"/>
        <v>#NUM!</v>
      </c>
      <c r="FT99" s="318" t="e">
        <f t="shared" si="19"/>
        <v>#NUM!</v>
      </c>
      <c r="FU99" s="318" t="e">
        <f t="shared" si="19"/>
        <v>#NUM!</v>
      </c>
      <c r="FV99" s="318" t="e">
        <f t="shared" si="19"/>
        <v>#NUM!</v>
      </c>
      <c r="FW99" s="318" t="e">
        <f t="shared" si="19"/>
        <v>#NUM!</v>
      </c>
      <c r="FX99" s="318" t="e">
        <f t="shared" si="19"/>
        <v>#NUM!</v>
      </c>
      <c r="FY99" s="318" t="e">
        <f t="shared" si="19"/>
        <v>#NUM!</v>
      </c>
      <c r="FZ99" s="318" t="e">
        <f t="shared" si="19"/>
        <v>#NUM!</v>
      </c>
      <c r="GA99" s="318" t="e">
        <f t="shared" si="19"/>
        <v>#NUM!</v>
      </c>
      <c r="GB99" s="318" t="e">
        <f t="shared" si="19"/>
        <v>#NUM!</v>
      </c>
      <c r="GC99" s="318" t="e">
        <f t="shared" si="19"/>
        <v>#NUM!</v>
      </c>
      <c r="GD99" s="318" t="e">
        <f t="shared" si="19"/>
        <v>#NUM!</v>
      </c>
      <c r="GE99" s="318" t="e">
        <f t="shared" si="19"/>
        <v>#NUM!</v>
      </c>
      <c r="GF99" s="318" t="e">
        <f t="shared" si="19"/>
        <v>#NUM!</v>
      </c>
      <c r="GG99" s="318" t="e">
        <f t="shared" si="19"/>
        <v>#NUM!</v>
      </c>
      <c r="GH99" s="318" t="e">
        <f t="shared" si="19"/>
        <v>#NUM!</v>
      </c>
      <c r="GI99" s="318" t="e">
        <f t="shared" si="19"/>
        <v>#NUM!</v>
      </c>
      <c r="GJ99" s="318" t="e">
        <f t="shared" si="19"/>
        <v>#NUM!</v>
      </c>
      <c r="GK99" s="318" t="e">
        <f t="shared" si="19"/>
        <v>#NUM!</v>
      </c>
      <c r="GL99" s="318" t="e">
        <f t="shared" si="19"/>
        <v>#NUM!</v>
      </c>
      <c r="GM99" s="318" t="e">
        <f t="shared" si="19"/>
        <v>#NUM!</v>
      </c>
      <c r="GN99" s="318" t="e">
        <f t="shared" si="19"/>
        <v>#NUM!</v>
      </c>
      <c r="GO99" s="318" t="e">
        <f t="shared" si="19"/>
        <v>#NUM!</v>
      </c>
      <c r="GP99" s="318" t="e">
        <f t="shared" si="19"/>
        <v>#NUM!</v>
      </c>
      <c r="GQ99" s="318" t="e">
        <f t="shared" ref="GQ99:JB99" si="20">QUARTILE(GQ21:GQ68,2)</f>
        <v>#NUM!</v>
      </c>
      <c r="GR99" s="318" t="e">
        <f t="shared" si="20"/>
        <v>#NUM!</v>
      </c>
      <c r="GS99" s="318" t="e">
        <f t="shared" si="20"/>
        <v>#NUM!</v>
      </c>
      <c r="GT99" s="318" t="e">
        <f t="shared" si="20"/>
        <v>#NUM!</v>
      </c>
      <c r="GU99" s="318" t="e">
        <f t="shared" si="20"/>
        <v>#NUM!</v>
      </c>
      <c r="GV99" s="318" t="e">
        <f t="shared" si="20"/>
        <v>#NUM!</v>
      </c>
      <c r="GW99" s="318" t="e">
        <f t="shared" si="20"/>
        <v>#NUM!</v>
      </c>
      <c r="GX99" s="318" t="e">
        <f t="shared" si="20"/>
        <v>#NUM!</v>
      </c>
      <c r="GY99" s="318" t="e">
        <f t="shared" si="20"/>
        <v>#NUM!</v>
      </c>
      <c r="GZ99" s="318" t="e">
        <f t="shared" si="20"/>
        <v>#NUM!</v>
      </c>
      <c r="HA99" s="318" t="e">
        <f t="shared" si="20"/>
        <v>#NUM!</v>
      </c>
      <c r="HB99" s="318" t="e">
        <f t="shared" si="20"/>
        <v>#NUM!</v>
      </c>
      <c r="HC99" s="318" t="e">
        <f t="shared" si="20"/>
        <v>#NUM!</v>
      </c>
      <c r="HD99" s="318" t="e">
        <f t="shared" si="20"/>
        <v>#NUM!</v>
      </c>
      <c r="HE99" s="318" t="e">
        <f t="shared" si="20"/>
        <v>#NUM!</v>
      </c>
      <c r="HF99" s="318" t="e">
        <f t="shared" si="20"/>
        <v>#NUM!</v>
      </c>
      <c r="HG99" s="318" t="e">
        <f t="shared" si="20"/>
        <v>#NUM!</v>
      </c>
      <c r="HH99" s="318" t="e">
        <f t="shared" si="20"/>
        <v>#NUM!</v>
      </c>
      <c r="HI99" s="318" t="e">
        <f t="shared" si="20"/>
        <v>#NUM!</v>
      </c>
      <c r="HJ99" s="318" t="e">
        <f t="shared" si="20"/>
        <v>#NUM!</v>
      </c>
      <c r="HK99" s="318" t="e">
        <f t="shared" si="20"/>
        <v>#NUM!</v>
      </c>
      <c r="HL99" s="318" t="e">
        <f t="shared" si="20"/>
        <v>#NUM!</v>
      </c>
      <c r="HM99" s="318" t="e">
        <f t="shared" si="20"/>
        <v>#NUM!</v>
      </c>
      <c r="HN99" s="318" t="e">
        <f t="shared" si="20"/>
        <v>#NUM!</v>
      </c>
      <c r="HO99" s="318" t="e">
        <f t="shared" si="20"/>
        <v>#NUM!</v>
      </c>
      <c r="HP99" s="318" t="e">
        <f t="shared" si="20"/>
        <v>#NUM!</v>
      </c>
      <c r="HQ99" s="318" t="e">
        <f t="shared" si="20"/>
        <v>#NUM!</v>
      </c>
      <c r="HR99" s="318" t="e">
        <f t="shared" si="20"/>
        <v>#NUM!</v>
      </c>
      <c r="HS99" s="318" t="e">
        <f t="shared" si="20"/>
        <v>#NUM!</v>
      </c>
      <c r="HT99" s="318" t="e">
        <f t="shared" si="20"/>
        <v>#NUM!</v>
      </c>
      <c r="HU99" s="318" t="e">
        <f t="shared" si="20"/>
        <v>#NUM!</v>
      </c>
      <c r="HV99" s="318" t="e">
        <f t="shared" si="20"/>
        <v>#NUM!</v>
      </c>
      <c r="HW99" s="318" t="e">
        <f t="shared" si="20"/>
        <v>#NUM!</v>
      </c>
      <c r="HX99" s="318" t="e">
        <f t="shared" si="20"/>
        <v>#NUM!</v>
      </c>
      <c r="HY99" s="318" t="e">
        <f t="shared" si="20"/>
        <v>#NUM!</v>
      </c>
      <c r="HZ99" s="318" t="e">
        <f t="shared" si="20"/>
        <v>#NUM!</v>
      </c>
      <c r="IA99" s="318" t="e">
        <f t="shared" si="20"/>
        <v>#NUM!</v>
      </c>
      <c r="IB99" s="318" t="e">
        <f t="shared" si="20"/>
        <v>#NUM!</v>
      </c>
      <c r="IC99" s="318" t="e">
        <f t="shared" si="20"/>
        <v>#NUM!</v>
      </c>
      <c r="ID99" s="318" t="e">
        <f t="shared" si="20"/>
        <v>#NUM!</v>
      </c>
      <c r="IE99" s="318" t="e">
        <f t="shared" si="20"/>
        <v>#NUM!</v>
      </c>
      <c r="IF99" s="318" t="e">
        <f t="shared" si="20"/>
        <v>#NUM!</v>
      </c>
      <c r="IG99" s="318" t="e">
        <f t="shared" si="20"/>
        <v>#NUM!</v>
      </c>
      <c r="IH99" s="318" t="e">
        <f t="shared" si="20"/>
        <v>#NUM!</v>
      </c>
      <c r="II99" s="318" t="e">
        <f t="shared" si="20"/>
        <v>#NUM!</v>
      </c>
      <c r="IJ99" s="318" t="e">
        <f t="shared" si="20"/>
        <v>#NUM!</v>
      </c>
      <c r="IK99" s="318" t="e">
        <f t="shared" si="20"/>
        <v>#NUM!</v>
      </c>
      <c r="IL99" s="318" t="e">
        <f t="shared" si="20"/>
        <v>#NUM!</v>
      </c>
      <c r="IM99" s="318" t="e">
        <f t="shared" si="20"/>
        <v>#NUM!</v>
      </c>
      <c r="IN99" s="318" t="e">
        <f t="shared" si="20"/>
        <v>#NUM!</v>
      </c>
      <c r="IO99" s="318" t="e">
        <f t="shared" si="20"/>
        <v>#NUM!</v>
      </c>
      <c r="IP99" s="318" t="e">
        <f t="shared" si="20"/>
        <v>#NUM!</v>
      </c>
      <c r="IQ99" s="318" t="e">
        <f t="shared" si="20"/>
        <v>#NUM!</v>
      </c>
      <c r="IR99" s="318" t="e">
        <f t="shared" si="20"/>
        <v>#NUM!</v>
      </c>
      <c r="IS99" s="318" t="e">
        <f t="shared" si="20"/>
        <v>#NUM!</v>
      </c>
      <c r="IT99" s="318" t="e">
        <f t="shared" si="20"/>
        <v>#NUM!</v>
      </c>
      <c r="IU99" s="318" t="e">
        <f t="shared" si="20"/>
        <v>#NUM!</v>
      </c>
      <c r="IV99" s="318" t="e">
        <f t="shared" si="20"/>
        <v>#NUM!</v>
      </c>
      <c r="IW99" s="318" t="e">
        <f t="shared" si="20"/>
        <v>#NUM!</v>
      </c>
      <c r="IX99" s="318" t="e">
        <f t="shared" si="20"/>
        <v>#NUM!</v>
      </c>
      <c r="IY99" s="318" t="e">
        <f t="shared" si="20"/>
        <v>#NUM!</v>
      </c>
      <c r="IZ99" s="318" t="e">
        <f t="shared" si="20"/>
        <v>#NUM!</v>
      </c>
      <c r="JA99" s="318" t="e">
        <f t="shared" si="20"/>
        <v>#NUM!</v>
      </c>
      <c r="JB99" s="318" t="e">
        <f t="shared" si="20"/>
        <v>#NUM!</v>
      </c>
      <c r="JC99" s="318" t="e">
        <f t="shared" ref="JC99:JO99" si="21">QUARTILE(JC21:JC68,2)</f>
        <v>#NUM!</v>
      </c>
      <c r="JD99" s="318" t="e">
        <f t="shared" si="21"/>
        <v>#NUM!</v>
      </c>
      <c r="JE99" s="318" t="e">
        <f t="shared" si="21"/>
        <v>#NUM!</v>
      </c>
      <c r="JF99" s="318" t="e">
        <f t="shared" si="21"/>
        <v>#NUM!</v>
      </c>
      <c r="JG99" s="318" t="e">
        <f t="shared" si="21"/>
        <v>#NUM!</v>
      </c>
      <c r="JH99" s="318" t="e">
        <f t="shared" si="21"/>
        <v>#NUM!</v>
      </c>
      <c r="JI99" s="318" t="e">
        <f t="shared" si="21"/>
        <v>#NUM!</v>
      </c>
      <c r="JJ99" s="318" t="e">
        <f t="shared" si="21"/>
        <v>#NUM!</v>
      </c>
      <c r="JK99" s="318" t="e">
        <f t="shared" si="21"/>
        <v>#NUM!</v>
      </c>
      <c r="JL99" s="318" t="e">
        <f t="shared" si="21"/>
        <v>#NUM!</v>
      </c>
      <c r="JM99" s="318" t="e">
        <f t="shared" si="21"/>
        <v>#NUM!</v>
      </c>
      <c r="JN99" s="318" t="e">
        <f t="shared" si="21"/>
        <v>#NUM!</v>
      </c>
      <c r="JO99" s="318" t="e">
        <f t="shared" si="21"/>
        <v>#NUM!</v>
      </c>
      <c r="JP99" s="318" t="e">
        <f t="shared" ref="JP99" si="22">QUARTILE(JP21:JP68,2)</f>
        <v>#NUM!</v>
      </c>
    </row>
    <row r="100" spans="4:277" ht="15" customHeight="1" x14ac:dyDescent="0.2">
      <c r="D100" s="316">
        <v>1.4</v>
      </c>
      <c r="E100" s="317" t="s">
        <v>439</v>
      </c>
      <c r="F100" s="318" t="e">
        <f>QUARTILE(F21:F68,4)</f>
        <v>#NUM!</v>
      </c>
      <c r="G100" s="318" t="e">
        <f t="shared" ref="G100:BR100" si="23">QUARTILE(G21:G68,4)</f>
        <v>#NUM!</v>
      </c>
      <c r="H100" s="318" t="e">
        <f t="shared" si="23"/>
        <v>#NUM!</v>
      </c>
      <c r="I100" s="318" t="e">
        <f t="shared" si="23"/>
        <v>#NUM!</v>
      </c>
      <c r="J100" s="318" t="e">
        <f t="shared" si="23"/>
        <v>#NUM!</v>
      </c>
      <c r="K100" s="318" t="e">
        <f t="shared" si="23"/>
        <v>#NUM!</v>
      </c>
      <c r="L100" s="318" t="e">
        <f t="shared" si="23"/>
        <v>#NUM!</v>
      </c>
      <c r="M100" s="318" t="e">
        <f t="shared" si="23"/>
        <v>#NUM!</v>
      </c>
      <c r="N100" s="318" t="e">
        <f t="shared" si="23"/>
        <v>#NUM!</v>
      </c>
      <c r="O100" s="318" t="e">
        <f t="shared" si="23"/>
        <v>#NUM!</v>
      </c>
      <c r="P100" s="318" t="e">
        <f t="shared" si="23"/>
        <v>#NUM!</v>
      </c>
      <c r="Q100" s="318" t="e">
        <f t="shared" si="23"/>
        <v>#NUM!</v>
      </c>
      <c r="R100" s="318" t="e">
        <f t="shared" si="23"/>
        <v>#NUM!</v>
      </c>
      <c r="S100" s="318" t="e">
        <f t="shared" si="23"/>
        <v>#NUM!</v>
      </c>
      <c r="T100" s="318" t="e">
        <f t="shared" si="23"/>
        <v>#NUM!</v>
      </c>
      <c r="U100" s="318" t="e">
        <f t="shared" si="23"/>
        <v>#NUM!</v>
      </c>
      <c r="V100" s="318" t="e">
        <f t="shared" si="23"/>
        <v>#NUM!</v>
      </c>
      <c r="W100" s="318" t="e">
        <f t="shared" si="23"/>
        <v>#NUM!</v>
      </c>
      <c r="X100" s="318" t="e">
        <f t="shared" si="23"/>
        <v>#NUM!</v>
      </c>
      <c r="Y100" s="318" t="e">
        <f t="shared" si="23"/>
        <v>#NUM!</v>
      </c>
      <c r="Z100" s="318" t="e">
        <f t="shared" si="23"/>
        <v>#NUM!</v>
      </c>
      <c r="AA100" s="318" t="e">
        <f t="shared" si="23"/>
        <v>#NUM!</v>
      </c>
      <c r="AB100" s="318" t="e">
        <f t="shared" si="23"/>
        <v>#NUM!</v>
      </c>
      <c r="AC100" s="318" t="e">
        <f t="shared" si="23"/>
        <v>#NUM!</v>
      </c>
      <c r="AD100" s="318" t="e">
        <f t="shared" si="23"/>
        <v>#NUM!</v>
      </c>
      <c r="AE100" s="318" t="e">
        <f t="shared" si="23"/>
        <v>#NUM!</v>
      </c>
      <c r="AF100" s="318" t="e">
        <f t="shared" si="23"/>
        <v>#NUM!</v>
      </c>
      <c r="AG100" s="318" t="e">
        <f t="shared" si="23"/>
        <v>#NUM!</v>
      </c>
      <c r="AH100" s="318" t="e">
        <f t="shared" si="23"/>
        <v>#NUM!</v>
      </c>
      <c r="AI100" s="318" t="e">
        <f t="shared" si="23"/>
        <v>#NUM!</v>
      </c>
      <c r="AJ100" s="318" t="e">
        <f t="shared" si="23"/>
        <v>#NUM!</v>
      </c>
      <c r="AK100" s="318" t="e">
        <f t="shared" si="23"/>
        <v>#NUM!</v>
      </c>
      <c r="AL100" s="318" t="e">
        <f t="shared" si="23"/>
        <v>#NUM!</v>
      </c>
      <c r="AM100" s="318" t="e">
        <f t="shared" si="23"/>
        <v>#NUM!</v>
      </c>
      <c r="AN100" s="318" t="e">
        <f t="shared" si="23"/>
        <v>#NUM!</v>
      </c>
      <c r="AO100" s="318" t="e">
        <f t="shared" si="23"/>
        <v>#NUM!</v>
      </c>
      <c r="AP100" s="318" t="e">
        <f t="shared" si="23"/>
        <v>#NUM!</v>
      </c>
      <c r="AQ100" s="318" t="e">
        <f t="shared" si="23"/>
        <v>#NUM!</v>
      </c>
      <c r="AR100" s="318" t="e">
        <f t="shared" si="23"/>
        <v>#NUM!</v>
      </c>
      <c r="AS100" s="318" t="e">
        <f t="shared" si="23"/>
        <v>#NUM!</v>
      </c>
      <c r="AT100" s="318" t="e">
        <f t="shared" si="23"/>
        <v>#NUM!</v>
      </c>
      <c r="AU100" s="318" t="e">
        <f t="shared" si="23"/>
        <v>#NUM!</v>
      </c>
      <c r="AV100" s="318" t="e">
        <f t="shared" si="23"/>
        <v>#NUM!</v>
      </c>
      <c r="AW100" s="318" t="e">
        <f t="shared" si="23"/>
        <v>#NUM!</v>
      </c>
      <c r="AX100" s="318" t="e">
        <f t="shared" si="23"/>
        <v>#NUM!</v>
      </c>
      <c r="AY100" s="318" t="e">
        <f t="shared" si="23"/>
        <v>#NUM!</v>
      </c>
      <c r="AZ100" s="318" t="e">
        <f t="shared" si="23"/>
        <v>#NUM!</v>
      </c>
      <c r="BA100" s="318" t="e">
        <f t="shared" si="23"/>
        <v>#NUM!</v>
      </c>
      <c r="BB100" s="318" t="e">
        <f t="shared" si="23"/>
        <v>#NUM!</v>
      </c>
      <c r="BC100" s="318" t="e">
        <f t="shared" si="23"/>
        <v>#NUM!</v>
      </c>
      <c r="BD100" s="318" t="e">
        <f t="shared" si="23"/>
        <v>#NUM!</v>
      </c>
      <c r="BE100" s="318" t="e">
        <f t="shared" si="23"/>
        <v>#NUM!</v>
      </c>
      <c r="BF100" s="318" t="e">
        <f t="shared" si="23"/>
        <v>#NUM!</v>
      </c>
      <c r="BG100" s="318" t="e">
        <f t="shared" si="23"/>
        <v>#NUM!</v>
      </c>
      <c r="BH100" s="318" t="e">
        <f t="shared" si="23"/>
        <v>#NUM!</v>
      </c>
      <c r="BI100" s="318" t="e">
        <f t="shared" si="23"/>
        <v>#NUM!</v>
      </c>
      <c r="BJ100" s="318" t="e">
        <f t="shared" si="23"/>
        <v>#NUM!</v>
      </c>
      <c r="BK100" s="318" t="e">
        <f t="shared" si="23"/>
        <v>#NUM!</v>
      </c>
      <c r="BL100" s="318" t="e">
        <f t="shared" si="23"/>
        <v>#NUM!</v>
      </c>
      <c r="BM100" s="318" t="e">
        <f t="shared" si="23"/>
        <v>#NUM!</v>
      </c>
      <c r="BN100" s="318" t="e">
        <f t="shared" si="23"/>
        <v>#NUM!</v>
      </c>
      <c r="BO100" s="318" t="e">
        <f t="shared" si="23"/>
        <v>#NUM!</v>
      </c>
      <c r="BP100" s="318" t="e">
        <f t="shared" si="23"/>
        <v>#NUM!</v>
      </c>
      <c r="BQ100" s="318" t="e">
        <f t="shared" si="23"/>
        <v>#NUM!</v>
      </c>
      <c r="BR100" s="318" t="e">
        <f t="shared" si="23"/>
        <v>#NUM!</v>
      </c>
      <c r="BS100" s="318" t="e">
        <f t="shared" ref="BS100:ED100" si="24">QUARTILE(BS21:BS68,4)</f>
        <v>#NUM!</v>
      </c>
      <c r="BT100" s="318" t="e">
        <f t="shared" si="24"/>
        <v>#NUM!</v>
      </c>
      <c r="BU100" s="318" t="e">
        <f t="shared" si="24"/>
        <v>#NUM!</v>
      </c>
      <c r="BV100" s="318" t="e">
        <f t="shared" si="24"/>
        <v>#NUM!</v>
      </c>
      <c r="BW100" s="318" t="e">
        <f t="shared" si="24"/>
        <v>#NUM!</v>
      </c>
      <c r="BX100" s="318" t="e">
        <f t="shared" si="24"/>
        <v>#NUM!</v>
      </c>
      <c r="BY100" s="318" t="e">
        <f t="shared" si="24"/>
        <v>#NUM!</v>
      </c>
      <c r="BZ100" s="318" t="e">
        <f t="shared" si="24"/>
        <v>#NUM!</v>
      </c>
      <c r="CA100" s="318" t="e">
        <f t="shared" si="24"/>
        <v>#NUM!</v>
      </c>
      <c r="CB100" s="318" t="e">
        <f t="shared" si="24"/>
        <v>#NUM!</v>
      </c>
      <c r="CC100" s="318" t="e">
        <f t="shared" si="24"/>
        <v>#NUM!</v>
      </c>
      <c r="CD100" s="318" t="e">
        <f t="shared" si="24"/>
        <v>#NUM!</v>
      </c>
      <c r="CE100" s="318" t="e">
        <f t="shared" si="24"/>
        <v>#NUM!</v>
      </c>
      <c r="CF100" s="318" t="e">
        <f t="shared" si="24"/>
        <v>#NUM!</v>
      </c>
      <c r="CG100" s="318" t="e">
        <f t="shared" si="24"/>
        <v>#NUM!</v>
      </c>
      <c r="CH100" s="318" t="e">
        <f t="shared" si="24"/>
        <v>#NUM!</v>
      </c>
      <c r="CI100" s="318" t="e">
        <f t="shared" si="24"/>
        <v>#NUM!</v>
      </c>
      <c r="CJ100" s="318" t="e">
        <f t="shared" si="24"/>
        <v>#NUM!</v>
      </c>
      <c r="CK100" s="318" t="e">
        <f t="shared" si="24"/>
        <v>#NUM!</v>
      </c>
      <c r="CL100" s="318" t="e">
        <f t="shared" si="24"/>
        <v>#NUM!</v>
      </c>
      <c r="CM100" s="318" t="e">
        <f t="shared" si="24"/>
        <v>#NUM!</v>
      </c>
      <c r="CN100" s="318" t="e">
        <f t="shared" si="24"/>
        <v>#NUM!</v>
      </c>
      <c r="CO100" s="318" t="e">
        <f t="shared" si="24"/>
        <v>#NUM!</v>
      </c>
      <c r="CP100" s="318" t="e">
        <f t="shared" si="24"/>
        <v>#NUM!</v>
      </c>
      <c r="CQ100" s="318" t="e">
        <f t="shared" si="24"/>
        <v>#NUM!</v>
      </c>
      <c r="CR100" s="318" t="e">
        <f t="shared" si="24"/>
        <v>#NUM!</v>
      </c>
      <c r="CS100" s="318" t="e">
        <f t="shared" si="24"/>
        <v>#NUM!</v>
      </c>
      <c r="CT100" s="318" t="e">
        <f t="shared" si="24"/>
        <v>#NUM!</v>
      </c>
      <c r="CU100" s="318" t="e">
        <f t="shared" si="24"/>
        <v>#NUM!</v>
      </c>
      <c r="CV100" s="318" t="e">
        <f t="shared" si="24"/>
        <v>#NUM!</v>
      </c>
      <c r="CW100" s="318" t="e">
        <f t="shared" si="24"/>
        <v>#NUM!</v>
      </c>
      <c r="CX100" s="318" t="e">
        <f t="shared" si="24"/>
        <v>#NUM!</v>
      </c>
      <c r="CY100" s="318" t="e">
        <f t="shared" si="24"/>
        <v>#NUM!</v>
      </c>
      <c r="CZ100" s="318" t="e">
        <f t="shared" si="24"/>
        <v>#NUM!</v>
      </c>
      <c r="DA100" s="318" t="e">
        <f t="shared" si="24"/>
        <v>#NUM!</v>
      </c>
      <c r="DB100" s="318" t="e">
        <f t="shared" si="24"/>
        <v>#NUM!</v>
      </c>
      <c r="DC100" s="318" t="e">
        <f t="shared" si="24"/>
        <v>#NUM!</v>
      </c>
      <c r="DD100" s="318" t="e">
        <f t="shared" si="24"/>
        <v>#NUM!</v>
      </c>
      <c r="DE100" s="318" t="e">
        <f t="shared" si="24"/>
        <v>#NUM!</v>
      </c>
      <c r="DF100" s="318" t="e">
        <f t="shared" si="24"/>
        <v>#NUM!</v>
      </c>
      <c r="DG100" s="318" t="e">
        <f t="shared" si="24"/>
        <v>#NUM!</v>
      </c>
      <c r="DH100" s="318" t="e">
        <f t="shared" si="24"/>
        <v>#NUM!</v>
      </c>
      <c r="DI100" s="318" t="e">
        <f t="shared" si="24"/>
        <v>#NUM!</v>
      </c>
      <c r="DJ100" s="318" t="e">
        <f t="shared" si="24"/>
        <v>#NUM!</v>
      </c>
      <c r="DK100" s="318" t="e">
        <f t="shared" si="24"/>
        <v>#NUM!</v>
      </c>
      <c r="DL100" s="318" t="e">
        <f t="shared" si="24"/>
        <v>#NUM!</v>
      </c>
      <c r="DM100" s="318" t="e">
        <f t="shared" si="24"/>
        <v>#NUM!</v>
      </c>
      <c r="DN100" s="318" t="e">
        <f t="shared" si="24"/>
        <v>#NUM!</v>
      </c>
      <c r="DO100" s="318" t="e">
        <f t="shared" si="24"/>
        <v>#NUM!</v>
      </c>
      <c r="DP100" s="318" t="e">
        <f t="shared" si="24"/>
        <v>#NUM!</v>
      </c>
      <c r="DQ100" s="318" t="e">
        <f t="shared" si="24"/>
        <v>#NUM!</v>
      </c>
      <c r="DR100" s="318" t="e">
        <f t="shared" si="24"/>
        <v>#NUM!</v>
      </c>
      <c r="DS100" s="318" t="e">
        <f t="shared" si="24"/>
        <v>#NUM!</v>
      </c>
      <c r="DT100" s="318" t="e">
        <f t="shared" si="24"/>
        <v>#NUM!</v>
      </c>
      <c r="DU100" s="318" t="e">
        <f t="shared" si="24"/>
        <v>#NUM!</v>
      </c>
      <c r="DV100" s="318" t="e">
        <f t="shared" si="24"/>
        <v>#NUM!</v>
      </c>
      <c r="DW100" s="318" t="e">
        <f t="shared" si="24"/>
        <v>#NUM!</v>
      </c>
      <c r="DX100" s="318" t="e">
        <f t="shared" si="24"/>
        <v>#NUM!</v>
      </c>
      <c r="DY100" s="318" t="e">
        <f t="shared" si="24"/>
        <v>#NUM!</v>
      </c>
      <c r="DZ100" s="318" t="e">
        <f t="shared" si="24"/>
        <v>#NUM!</v>
      </c>
      <c r="EA100" s="318" t="e">
        <f t="shared" si="24"/>
        <v>#NUM!</v>
      </c>
      <c r="EB100" s="318" t="e">
        <f t="shared" si="24"/>
        <v>#NUM!</v>
      </c>
      <c r="EC100" s="318" t="e">
        <f t="shared" si="24"/>
        <v>#NUM!</v>
      </c>
      <c r="ED100" s="318" t="e">
        <f t="shared" si="24"/>
        <v>#NUM!</v>
      </c>
      <c r="EE100" s="318" t="e">
        <f t="shared" ref="EE100:GP100" si="25">QUARTILE(EE21:EE68,4)</f>
        <v>#NUM!</v>
      </c>
      <c r="EF100" s="318" t="e">
        <f t="shared" si="25"/>
        <v>#NUM!</v>
      </c>
      <c r="EG100" s="318" t="e">
        <f t="shared" si="25"/>
        <v>#NUM!</v>
      </c>
      <c r="EH100" s="318" t="e">
        <f t="shared" si="25"/>
        <v>#NUM!</v>
      </c>
      <c r="EI100" s="318" t="e">
        <f t="shared" si="25"/>
        <v>#NUM!</v>
      </c>
      <c r="EJ100" s="318" t="e">
        <f t="shared" si="25"/>
        <v>#NUM!</v>
      </c>
      <c r="EK100" s="318" t="e">
        <f t="shared" si="25"/>
        <v>#NUM!</v>
      </c>
      <c r="EL100" s="318" t="e">
        <f t="shared" si="25"/>
        <v>#NUM!</v>
      </c>
      <c r="EM100" s="318" t="e">
        <f t="shared" si="25"/>
        <v>#NUM!</v>
      </c>
      <c r="EN100" s="318" t="e">
        <f t="shared" si="25"/>
        <v>#NUM!</v>
      </c>
      <c r="EO100" s="318" t="e">
        <f t="shared" si="25"/>
        <v>#NUM!</v>
      </c>
      <c r="EP100" s="318" t="e">
        <f t="shared" si="25"/>
        <v>#NUM!</v>
      </c>
      <c r="EQ100" s="318" t="e">
        <f t="shared" si="25"/>
        <v>#NUM!</v>
      </c>
      <c r="ER100" s="318" t="e">
        <f t="shared" si="25"/>
        <v>#NUM!</v>
      </c>
      <c r="ES100" s="318" t="e">
        <f t="shared" si="25"/>
        <v>#NUM!</v>
      </c>
      <c r="ET100" s="318" t="e">
        <f t="shared" si="25"/>
        <v>#NUM!</v>
      </c>
      <c r="EU100" s="318" t="e">
        <f t="shared" si="25"/>
        <v>#NUM!</v>
      </c>
      <c r="EV100" s="318" t="e">
        <f t="shared" si="25"/>
        <v>#NUM!</v>
      </c>
      <c r="EW100" s="318" t="e">
        <f t="shared" si="25"/>
        <v>#NUM!</v>
      </c>
      <c r="EX100" s="318" t="e">
        <f t="shared" si="25"/>
        <v>#NUM!</v>
      </c>
      <c r="EY100" s="318" t="e">
        <f t="shared" si="25"/>
        <v>#NUM!</v>
      </c>
      <c r="EZ100" s="318" t="e">
        <f t="shared" si="25"/>
        <v>#NUM!</v>
      </c>
      <c r="FA100" s="318" t="e">
        <f t="shared" si="25"/>
        <v>#NUM!</v>
      </c>
      <c r="FB100" s="318" t="e">
        <f t="shared" si="25"/>
        <v>#NUM!</v>
      </c>
      <c r="FC100" s="318" t="e">
        <f t="shared" si="25"/>
        <v>#NUM!</v>
      </c>
      <c r="FD100" s="318" t="e">
        <f t="shared" si="25"/>
        <v>#NUM!</v>
      </c>
      <c r="FE100" s="318" t="e">
        <f t="shared" si="25"/>
        <v>#NUM!</v>
      </c>
      <c r="FF100" s="318" t="e">
        <f t="shared" si="25"/>
        <v>#NUM!</v>
      </c>
      <c r="FG100" s="318" t="e">
        <f t="shared" si="25"/>
        <v>#NUM!</v>
      </c>
      <c r="FH100" s="318" t="e">
        <f t="shared" si="25"/>
        <v>#NUM!</v>
      </c>
      <c r="FI100" s="318" t="e">
        <f t="shared" si="25"/>
        <v>#NUM!</v>
      </c>
      <c r="FJ100" s="318" t="e">
        <f t="shared" si="25"/>
        <v>#NUM!</v>
      </c>
      <c r="FK100" s="318" t="e">
        <f t="shared" si="25"/>
        <v>#NUM!</v>
      </c>
      <c r="FL100" s="318" t="e">
        <f t="shared" si="25"/>
        <v>#NUM!</v>
      </c>
      <c r="FM100" s="318" t="e">
        <f t="shared" si="25"/>
        <v>#NUM!</v>
      </c>
      <c r="FN100" s="318" t="e">
        <f t="shared" si="25"/>
        <v>#NUM!</v>
      </c>
      <c r="FO100" s="318" t="e">
        <f t="shared" si="25"/>
        <v>#NUM!</v>
      </c>
      <c r="FP100" s="318" t="e">
        <f t="shared" si="25"/>
        <v>#NUM!</v>
      </c>
      <c r="FQ100" s="318" t="e">
        <f t="shared" si="25"/>
        <v>#NUM!</v>
      </c>
      <c r="FR100" s="318" t="e">
        <f t="shared" si="25"/>
        <v>#NUM!</v>
      </c>
      <c r="FS100" s="318" t="e">
        <f t="shared" si="25"/>
        <v>#NUM!</v>
      </c>
      <c r="FT100" s="318" t="e">
        <f t="shared" si="25"/>
        <v>#NUM!</v>
      </c>
      <c r="FU100" s="318" t="e">
        <f t="shared" si="25"/>
        <v>#NUM!</v>
      </c>
      <c r="FV100" s="318" t="e">
        <f t="shared" si="25"/>
        <v>#NUM!</v>
      </c>
      <c r="FW100" s="318" t="e">
        <f t="shared" si="25"/>
        <v>#NUM!</v>
      </c>
      <c r="FX100" s="318" t="e">
        <f t="shared" si="25"/>
        <v>#NUM!</v>
      </c>
      <c r="FY100" s="318" t="e">
        <f t="shared" si="25"/>
        <v>#NUM!</v>
      </c>
      <c r="FZ100" s="318" t="e">
        <f t="shared" si="25"/>
        <v>#NUM!</v>
      </c>
      <c r="GA100" s="318" t="e">
        <f t="shared" si="25"/>
        <v>#NUM!</v>
      </c>
      <c r="GB100" s="318" t="e">
        <f t="shared" si="25"/>
        <v>#NUM!</v>
      </c>
      <c r="GC100" s="318" t="e">
        <f t="shared" si="25"/>
        <v>#NUM!</v>
      </c>
      <c r="GD100" s="318" t="e">
        <f t="shared" si="25"/>
        <v>#NUM!</v>
      </c>
      <c r="GE100" s="318" t="e">
        <f t="shared" si="25"/>
        <v>#NUM!</v>
      </c>
      <c r="GF100" s="318" t="e">
        <f t="shared" si="25"/>
        <v>#NUM!</v>
      </c>
      <c r="GG100" s="318" t="e">
        <f t="shared" si="25"/>
        <v>#NUM!</v>
      </c>
      <c r="GH100" s="318" t="e">
        <f t="shared" si="25"/>
        <v>#NUM!</v>
      </c>
      <c r="GI100" s="318" t="e">
        <f t="shared" si="25"/>
        <v>#NUM!</v>
      </c>
      <c r="GJ100" s="318" t="e">
        <f t="shared" si="25"/>
        <v>#NUM!</v>
      </c>
      <c r="GK100" s="318" t="e">
        <f t="shared" si="25"/>
        <v>#NUM!</v>
      </c>
      <c r="GL100" s="318" t="e">
        <f t="shared" si="25"/>
        <v>#NUM!</v>
      </c>
      <c r="GM100" s="318" t="e">
        <f t="shared" si="25"/>
        <v>#NUM!</v>
      </c>
      <c r="GN100" s="318" t="e">
        <f t="shared" si="25"/>
        <v>#NUM!</v>
      </c>
      <c r="GO100" s="318" t="e">
        <f t="shared" si="25"/>
        <v>#NUM!</v>
      </c>
      <c r="GP100" s="318" t="e">
        <f t="shared" si="25"/>
        <v>#NUM!</v>
      </c>
      <c r="GQ100" s="318" t="e">
        <f t="shared" ref="GQ100:JB100" si="26">QUARTILE(GQ21:GQ68,4)</f>
        <v>#NUM!</v>
      </c>
      <c r="GR100" s="318" t="e">
        <f t="shared" si="26"/>
        <v>#NUM!</v>
      </c>
      <c r="GS100" s="318" t="e">
        <f t="shared" si="26"/>
        <v>#NUM!</v>
      </c>
      <c r="GT100" s="318" t="e">
        <f t="shared" si="26"/>
        <v>#NUM!</v>
      </c>
      <c r="GU100" s="318" t="e">
        <f t="shared" si="26"/>
        <v>#NUM!</v>
      </c>
      <c r="GV100" s="318" t="e">
        <f t="shared" si="26"/>
        <v>#NUM!</v>
      </c>
      <c r="GW100" s="318" t="e">
        <f t="shared" si="26"/>
        <v>#NUM!</v>
      </c>
      <c r="GX100" s="318" t="e">
        <f t="shared" si="26"/>
        <v>#NUM!</v>
      </c>
      <c r="GY100" s="318" t="e">
        <f t="shared" si="26"/>
        <v>#NUM!</v>
      </c>
      <c r="GZ100" s="318" t="e">
        <f t="shared" si="26"/>
        <v>#NUM!</v>
      </c>
      <c r="HA100" s="318" t="e">
        <f t="shared" si="26"/>
        <v>#NUM!</v>
      </c>
      <c r="HB100" s="318" t="e">
        <f t="shared" si="26"/>
        <v>#NUM!</v>
      </c>
      <c r="HC100" s="318" t="e">
        <f t="shared" si="26"/>
        <v>#NUM!</v>
      </c>
      <c r="HD100" s="318" t="e">
        <f t="shared" si="26"/>
        <v>#NUM!</v>
      </c>
      <c r="HE100" s="318" t="e">
        <f t="shared" si="26"/>
        <v>#NUM!</v>
      </c>
      <c r="HF100" s="318" t="e">
        <f t="shared" si="26"/>
        <v>#NUM!</v>
      </c>
      <c r="HG100" s="318" t="e">
        <f t="shared" si="26"/>
        <v>#NUM!</v>
      </c>
      <c r="HH100" s="318" t="e">
        <f t="shared" si="26"/>
        <v>#NUM!</v>
      </c>
      <c r="HI100" s="318" t="e">
        <f t="shared" si="26"/>
        <v>#NUM!</v>
      </c>
      <c r="HJ100" s="318" t="e">
        <f t="shared" si="26"/>
        <v>#NUM!</v>
      </c>
      <c r="HK100" s="318" t="e">
        <f t="shared" si="26"/>
        <v>#NUM!</v>
      </c>
      <c r="HL100" s="318" t="e">
        <f t="shared" si="26"/>
        <v>#NUM!</v>
      </c>
      <c r="HM100" s="318" t="e">
        <f t="shared" si="26"/>
        <v>#NUM!</v>
      </c>
      <c r="HN100" s="318" t="e">
        <f t="shared" si="26"/>
        <v>#NUM!</v>
      </c>
      <c r="HO100" s="318" t="e">
        <f t="shared" si="26"/>
        <v>#NUM!</v>
      </c>
      <c r="HP100" s="318" t="e">
        <f t="shared" si="26"/>
        <v>#NUM!</v>
      </c>
      <c r="HQ100" s="318" t="e">
        <f t="shared" si="26"/>
        <v>#NUM!</v>
      </c>
      <c r="HR100" s="318" t="e">
        <f t="shared" si="26"/>
        <v>#NUM!</v>
      </c>
      <c r="HS100" s="318" t="e">
        <f t="shared" si="26"/>
        <v>#NUM!</v>
      </c>
      <c r="HT100" s="318" t="e">
        <f t="shared" si="26"/>
        <v>#NUM!</v>
      </c>
      <c r="HU100" s="318" t="e">
        <f t="shared" si="26"/>
        <v>#NUM!</v>
      </c>
      <c r="HV100" s="318" t="e">
        <f t="shared" si="26"/>
        <v>#NUM!</v>
      </c>
      <c r="HW100" s="318" t="e">
        <f t="shared" si="26"/>
        <v>#NUM!</v>
      </c>
      <c r="HX100" s="318" t="e">
        <f t="shared" si="26"/>
        <v>#NUM!</v>
      </c>
      <c r="HY100" s="318" t="e">
        <f t="shared" si="26"/>
        <v>#NUM!</v>
      </c>
      <c r="HZ100" s="318" t="e">
        <f t="shared" si="26"/>
        <v>#NUM!</v>
      </c>
      <c r="IA100" s="318" t="e">
        <f t="shared" si="26"/>
        <v>#NUM!</v>
      </c>
      <c r="IB100" s="318" t="e">
        <f t="shared" si="26"/>
        <v>#NUM!</v>
      </c>
      <c r="IC100" s="318" t="e">
        <f t="shared" si="26"/>
        <v>#NUM!</v>
      </c>
      <c r="ID100" s="318" t="e">
        <f t="shared" si="26"/>
        <v>#NUM!</v>
      </c>
      <c r="IE100" s="318" t="e">
        <f t="shared" si="26"/>
        <v>#NUM!</v>
      </c>
      <c r="IF100" s="318" t="e">
        <f t="shared" si="26"/>
        <v>#NUM!</v>
      </c>
      <c r="IG100" s="318" t="e">
        <f t="shared" si="26"/>
        <v>#NUM!</v>
      </c>
      <c r="IH100" s="318" t="e">
        <f t="shared" si="26"/>
        <v>#NUM!</v>
      </c>
      <c r="II100" s="318" t="e">
        <f t="shared" si="26"/>
        <v>#NUM!</v>
      </c>
      <c r="IJ100" s="318" t="e">
        <f t="shared" si="26"/>
        <v>#NUM!</v>
      </c>
      <c r="IK100" s="318" t="e">
        <f t="shared" si="26"/>
        <v>#NUM!</v>
      </c>
      <c r="IL100" s="318" t="e">
        <f t="shared" si="26"/>
        <v>#NUM!</v>
      </c>
      <c r="IM100" s="318" t="e">
        <f t="shared" si="26"/>
        <v>#NUM!</v>
      </c>
      <c r="IN100" s="318" t="e">
        <f t="shared" si="26"/>
        <v>#NUM!</v>
      </c>
      <c r="IO100" s="318" t="e">
        <f t="shared" si="26"/>
        <v>#NUM!</v>
      </c>
      <c r="IP100" s="318" t="e">
        <f t="shared" si="26"/>
        <v>#NUM!</v>
      </c>
      <c r="IQ100" s="318" t="e">
        <f t="shared" si="26"/>
        <v>#NUM!</v>
      </c>
      <c r="IR100" s="318" t="e">
        <f t="shared" si="26"/>
        <v>#NUM!</v>
      </c>
      <c r="IS100" s="318" t="e">
        <f t="shared" si="26"/>
        <v>#NUM!</v>
      </c>
      <c r="IT100" s="318" t="e">
        <f t="shared" si="26"/>
        <v>#NUM!</v>
      </c>
      <c r="IU100" s="318" t="e">
        <f t="shared" si="26"/>
        <v>#NUM!</v>
      </c>
      <c r="IV100" s="318" t="e">
        <f t="shared" si="26"/>
        <v>#NUM!</v>
      </c>
      <c r="IW100" s="318" t="e">
        <f t="shared" si="26"/>
        <v>#NUM!</v>
      </c>
      <c r="IX100" s="318" t="e">
        <f t="shared" si="26"/>
        <v>#NUM!</v>
      </c>
      <c r="IY100" s="318" t="e">
        <f t="shared" si="26"/>
        <v>#NUM!</v>
      </c>
      <c r="IZ100" s="318" t="e">
        <f t="shared" si="26"/>
        <v>#NUM!</v>
      </c>
      <c r="JA100" s="318" t="e">
        <f t="shared" si="26"/>
        <v>#NUM!</v>
      </c>
      <c r="JB100" s="318" t="e">
        <f t="shared" si="26"/>
        <v>#NUM!</v>
      </c>
      <c r="JC100" s="318" t="e">
        <f t="shared" ref="JC100:JO100" si="27">QUARTILE(JC21:JC68,4)</f>
        <v>#NUM!</v>
      </c>
      <c r="JD100" s="318" t="e">
        <f t="shared" si="27"/>
        <v>#NUM!</v>
      </c>
      <c r="JE100" s="318" t="e">
        <f t="shared" si="27"/>
        <v>#NUM!</v>
      </c>
      <c r="JF100" s="318" t="e">
        <f t="shared" si="27"/>
        <v>#NUM!</v>
      </c>
      <c r="JG100" s="318" t="e">
        <f t="shared" si="27"/>
        <v>#NUM!</v>
      </c>
      <c r="JH100" s="318" t="e">
        <f t="shared" si="27"/>
        <v>#NUM!</v>
      </c>
      <c r="JI100" s="318" t="e">
        <f t="shared" si="27"/>
        <v>#NUM!</v>
      </c>
      <c r="JJ100" s="318" t="e">
        <f t="shared" si="27"/>
        <v>#NUM!</v>
      </c>
      <c r="JK100" s="318" t="e">
        <f t="shared" si="27"/>
        <v>#NUM!</v>
      </c>
      <c r="JL100" s="318" t="e">
        <f t="shared" si="27"/>
        <v>#NUM!</v>
      </c>
      <c r="JM100" s="318" t="e">
        <f t="shared" si="27"/>
        <v>#NUM!</v>
      </c>
      <c r="JN100" s="318" t="e">
        <f t="shared" si="27"/>
        <v>#NUM!</v>
      </c>
      <c r="JO100" s="318" t="e">
        <f t="shared" si="27"/>
        <v>#NUM!</v>
      </c>
      <c r="JP100" s="318" t="e">
        <f t="shared" ref="JP100" si="28">QUARTILE(JP21:JP68,4)</f>
        <v>#NUM!</v>
      </c>
    </row>
    <row r="101" spans="4:277" ht="15" customHeight="1" x14ac:dyDescent="0.2">
      <c r="D101" s="316">
        <v>1.1000000000000001</v>
      </c>
      <c r="E101" s="317" t="s">
        <v>451</v>
      </c>
      <c r="F101" s="318">
        <f>MIN(F21:F68)</f>
        <v>0</v>
      </c>
      <c r="G101" s="318">
        <f t="shared" ref="G101:BR101" si="29">MIN(G21:G68)</f>
        <v>0</v>
      </c>
      <c r="H101" s="318">
        <f t="shared" si="29"/>
        <v>0</v>
      </c>
      <c r="I101" s="318">
        <f t="shared" si="29"/>
        <v>0</v>
      </c>
      <c r="J101" s="318">
        <f t="shared" si="29"/>
        <v>0</v>
      </c>
      <c r="K101" s="318">
        <f t="shared" si="29"/>
        <v>0</v>
      </c>
      <c r="L101" s="318">
        <f t="shared" si="29"/>
        <v>0</v>
      </c>
      <c r="M101" s="318">
        <f t="shared" si="29"/>
        <v>0</v>
      </c>
      <c r="N101" s="318">
        <f t="shared" si="29"/>
        <v>0</v>
      </c>
      <c r="O101" s="318">
        <f t="shared" si="29"/>
        <v>0</v>
      </c>
      <c r="P101" s="318">
        <f t="shared" si="29"/>
        <v>0</v>
      </c>
      <c r="Q101" s="318">
        <f t="shared" si="29"/>
        <v>0</v>
      </c>
      <c r="R101" s="318">
        <f t="shared" si="29"/>
        <v>0</v>
      </c>
      <c r="S101" s="318">
        <f t="shared" si="29"/>
        <v>0</v>
      </c>
      <c r="T101" s="318">
        <f t="shared" si="29"/>
        <v>0</v>
      </c>
      <c r="U101" s="318">
        <f t="shared" si="29"/>
        <v>0</v>
      </c>
      <c r="V101" s="318">
        <f t="shared" si="29"/>
        <v>0</v>
      </c>
      <c r="W101" s="318">
        <f t="shared" si="29"/>
        <v>0</v>
      </c>
      <c r="X101" s="318">
        <f t="shared" si="29"/>
        <v>0</v>
      </c>
      <c r="Y101" s="318">
        <f t="shared" si="29"/>
        <v>0</v>
      </c>
      <c r="Z101" s="318">
        <f t="shared" si="29"/>
        <v>0</v>
      </c>
      <c r="AA101" s="318">
        <f t="shared" si="29"/>
        <v>0</v>
      </c>
      <c r="AB101" s="318">
        <f t="shared" si="29"/>
        <v>0</v>
      </c>
      <c r="AC101" s="318">
        <f t="shared" si="29"/>
        <v>0</v>
      </c>
      <c r="AD101" s="318">
        <f t="shared" si="29"/>
        <v>0</v>
      </c>
      <c r="AE101" s="318">
        <f t="shared" si="29"/>
        <v>0</v>
      </c>
      <c r="AF101" s="318">
        <f t="shared" si="29"/>
        <v>0</v>
      </c>
      <c r="AG101" s="318">
        <f t="shared" si="29"/>
        <v>0</v>
      </c>
      <c r="AH101" s="318">
        <f t="shared" si="29"/>
        <v>0</v>
      </c>
      <c r="AI101" s="318">
        <f t="shared" si="29"/>
        <v>0</v>
      </c>
      <c r="AJ101" s="318">
        <f t="shared" si="29"/>
        <v>0</v>
      </c>
      <c r="AK101" s="318">
        <f t="shared" si="29"/>
        <v>0</v>
      </c>
      <c r="AL101" s="318">
        <f t="shared" si="29"/>
        <v>0</v>
      </c>
      <c r="AM101" s="318">
        <f t="shared" si="29"/>
        <v>0</v>
      </c>
      <c r="AN101" s="318">
        <f t="shared" si="29"/>
        <v>0</v>
      </c>
      <c r="AO101" s="318">
        <f t="shared" si="29"/>
        <v>0</v>
      </c>
      <c r="AP101" s="318">
        <f t="shared" si="29"/>
        <v>0</v>
      </c>
      <c r="AQ101" s="318">
        <f t="shared" si="29"/>
        <v>0</v>
      </c>
      <c r="AR101" s="318">
        <f t="shared" si="29"/>
        <v>0</v>
      </c>
      <c r="AS101" s="318">
        <f t="shared" si="29"/>
        <v>0</v>
      </c>
      <c r="AT101" s="318">
        <f t="shared" si="29"/>
        <v>0</v>
      </c>
      <c r="AU101" s="318">
        <f t="shared" si="29"/>
        <v>0</v>
      </c>
      <c r="AV101" s="318">
        <f t="shared" si="29"/>
        <v>0</v>
      </c>
      <c r="AW101" s="318">
        <f t="shared" si="29"/>
        <v>0</v>
      </c>
      <c r="AX101" s="318">
        <f t="shared" si="29"/>
        <v>0</v>
      </c>
      <c r="AY101" s="318">
        <f t="shared" si="29"/>
        <v>0</v>
      </c>
      <c r="AZ101" s="318">
        <f t="shared" si="29"/>
        <v>0</v>
      </c>
      <c r="BA101" s="318">
        <f t="shared" si="29"/>
        <v>0</v>
      </c>
      <c r="BB101" s="318">
        <f t="shared" si="29"/>
        <v>0</v>
      </c>
      <c r="BC101" s="318">
        <f t="shared" si="29"/>
        <v>0</v>
      </c>
      <c r="BD101" s="318">
        <f t="shared" si="29"/>
        <v>0</v>
      </c>
      <c r="BE101" s="318">
        <f t="shared" si="29"/>
        <v>0</v>
      </c>
      <c r="BF101" s="318">
        <f t="shared" si="29"/>
        <v>0</v>
      </c>
      <c r="BG101" s="318">
        <f t="shared" si="29"/>
        <v>0</v>
      </c>
      <c r="BH101" s="318">
        <f t="shared" si="29"/>
        <v>0</v>
      </c>
      <c r="BI101" s="318">
        <f t="shared" si="29"/>
        <v>0</v>
      </c>
      <c r="BJ101" s="318">
        <f t="shared" si="29"/>
        <v>0</v>
      </c>
      <c r="BK101" s="318">
        <f t="shared" si="29"/>
        <v>0</v>
      </c>
      <c r="BL101" s="318">
        <f t="shared" si="29"/>
        <v>0</v>
      </c>
      <c r="BM101" s="318">
        <f t="shared" si="29"/>
        <v>0</v>
      </c>
      <c r="BN101" s="318">
        <f t="shared" si="29"/>
        <v>0</v>
      </c>
      <c r="BO101" s="318">
        <f t="shared" si="29"/>
        <v>0</v>
      </c>
      <c r="BP101" s="318">
        <f t="shared" si="29"/>
        <v>0</v>
      </c>
      <c r="BQ101" s="318">
        <f t="shared" si="29"/>
        <v>0</v>
      </c>
      <c r="BR101" s="318">
        <f t="shared" si="29"/>
        <v>0</v>
      </c>
      <c r="BS101" s="318">
        <f t="shared" ref="BS101:ED101" si="30">MIN(BS21:BS68)</f>
        <v>0</v>
      </c>
      <c r="BT101" s="318">
        <f t="shared" si="30"/>
        <v>0</v>
      </c>
      <c r="BU101" s="318">
        <f t="shared" si="30"/>
        <v>0</v>
      </c>
      <c r="BV101" s="318">
        <f t="shared" si="30"/>
        <v>0</v>
      </c>
      <c r="BW101" s="318">
        <f t="shared" si="30"/>
        <v>0</v>
      </c>
      <c r="BX101" s="318">
        <f t="shared" si="30"/>
        <v>0</v>
      </c>
      <c r="BY101" s="318">
        <f t="shared" si="30"/>
        <v>0</v>
      </c>
      <c r="BZ101" s="318">
        <f t="shared" si="30"/>
        <v>0</v>
      </c>
      <c r="CA101" s="318">
        <f t="shared" si="30"/>
        <v>0</v>
      </c>
      <c r="CB101" s="318">
        <f t="shared" si="30"/>
        <v>0</v>
      </c>
      <c r="CC101" s="318">
        <f t="shared" si="30"/>
        <v>0</v>
      </c>
      <c r="CD101" s="318">
        <f t="shared" si="30"/>
        <v>0</v>
      </c>
      <c r="CE101" s="318">
        <f t="shared" si="30"/>
        <v>0</v>
      </c>
      <c r="CF101" s="318">
        <f t="shared" si="30"/>
        <v>0</v>
      </c>
      <c r="CG101" s="318">
        <f t="shared" si="30"/>
        <v>0</v>
      </c>
      <c r="CH101" s="318">
        <f t="shared" si="30"/>
        <v>0</v>
      </c>
      <c r="CI101" s="318">
        <f t="shared" si="30"/>
        <v>0</v>
      </c>
      <c r="CJ101" s="318">
        <f t="shared" si="30"/>
        <v>0</v>
      </c>
      <c r="CK101" s="318">
        <f t="shared" si="30"/>
        <v>0</v>
      </c>
      <c r="CL101" s="318">
        <f t="shared" si="30"/>
        <v>0</v>
      </c>
      <c r="CM101" s="318">
        <f t="shared" si="30"/>
        <v>0</v>
      </c>
      <c r="CN101" s="318">
        <f t="shared" si="30"/>
        <v>0</v>
      </c>
      <c r="CO101" s="318">
        <f t="shared" si="30"/>
        <v>0</v>
      </c>
      <c r="CP101" s="318">
        <f t="shared" si="30"/>
        <v>0</v>
      </c>
      <c r="CQ101" s="318">
        <f t="shared" si="30"/>
        <v>0</v>
      </c>
      <c r="CR101" s="318">
        <f t="shared" si="30"/>
        <v>0</v>
      </c>
      <c r="CS101" s="318">
        <f t="shared" si="30"/>
        <v>0</v>
      </c>
      <c r="CT101" s="318">
        <f t="shared" si="30"/>
        <v>0</v>
      </c>
      <c r="CU101" s="318">
        <f t="shared" si="30"/>
        <v>0</v>
      </c>
      <c r="CV101" s="318">
        <f t="shared" si="30"/>
        <v>0</v>
      </c>
      <c r="CW101" s="318">
        <f t="shared" si="30"/>
        <v>0</v>
      </c>
      <c r="CX101" s="318">
        <f t="shared" si="30"/>
        <v>0</v>
      </c>
      <c r="CY101" s="318">
        <f t="shared" si="30"/>
        <v>0</v>
      </c>
      <c r="CZ101" s="318">
        <f t="shared" si="30"/>
        <v>0</v>
      </c>
      <c r="DA101" s="318">
        <f t="shared" si="30"/>
        <v>0</v>
      </c>
      <c r="DB101" s="318">
        <f t="shared" si="30"/>
        <v>0</v>
      </c>
      <c r="DC101" s="318">
        <f t="shared" si="30"/>
        <v>0</v>
      </c>
      <c r="DD101" s="318">
        <f t="shared" si="30"/>
        <v>0</v>
      </c>
      <c r="DE101" s="318">
        <f t="shared" si="30"/>
        <v>0</v>
      </c>
      <c r="DF101" s="318">
        <f t="shared" si="30"/>
        <v>0</v>
      </c>
      <c r="DG101" s="318">
        <f t="shared" si="30"/>
        <v>0</v>
      </c>
      <c r="DH101" s="318">
        <f t="shared" si="30"/>
        <v>0</v>
      </c>
      <c r="DI101" s="318">
        <f t="shared" si="30"/>
        <v>0</v>
      </c>
      <c r="DJ101" s="318">
        <f t="shared" si="30"/>
        <v>0</v>
      </c>
      <c r="DK101" s="318">
        <f t="shared" si="30"/>
        <v>0</v>
      </c>
      <c r="DL101" s="318">
        <f t="shared" si="30"/>
        <v>0</v>
      </c>
      <c r="DM101" s="318">
        <f t="shared" si="30"/>
        <v>0</v>
      </c>
      <c r="DN101" s="318">
        <f t="shared" si="30"/>
        <v>0</v>
      </c>
      <c r="DO101" s="318">
        <f t="shared" si="30"/>
        <v>0</v>
      </c>
      <c r="DP101" s="318">
        <f t="shared" si="30"/>
        <v>0</v>
      </c>
      <c r="DQ101" s="318">
        <f t="shared" si="30"/>
        <v>0</v>
      </c>
      <c r="DR101" s="318">
        <f t="shared" si="30"/>
        <v>0</v>
      </c>
      <c r="DS101" s="318">
        <f t="shared" si="30"/>
        <v>0</v>
      </c>
      <c r="DT101" s="318">
        <f t="shared" si="30"/>
        <v>0</v>
      </c>
      <c r="DU101" s="318">
        <f t="shared" si="30"/>
        <v>0</v>
      </c>
      <c r="DV101" s="318">
        <f t="shared" si="30"/>
        <v>0</v>
      </c>
      <c r="DW101" s="318">
        <f t="shared" si="30"/>
        <v>0</v>
      </c>
      <c r="DX101" s="318">
        <f t="shared" si="30"/>
        <v>0</v>
      </c>
      <c r="DY101" s="318">
        <f t="shared" si="30"/>
        <v>0</v>
      </c>
      <c r="DZ101" s="318">
        <f t="shared" si="30"/>
        <v>0</v>
      </c>
      <c r="EA101" s="318">
        <f t="shared" si="30"/>
        <v>0</v>
      </c>
      <c r="EB101" s="318">
        <f t="shared" si="30"/>
        <v>0</v>
      </c>
      <c r="EC101" s="318">
        <f t="shared" si="30"/>
        <v>0</v>
      </c>
      <c r="ED101" s="318">
        <f t="shared" si="30"/>
        <v>0</v>
      </c>
      <c r="EE101" s="318">
        <f t="shared" ref="EE101:GP101" si="31">MIN(EE21:EE68)</f>
        <v>0</v>
      </c>
      <c r="EF101" s="318">
        <f t="shared" si="31"/>
        <v>0</v>
      </c>
      <c r="EG101" s="318">
        <f t="shared" si="31"/>
        <v>0</v>
      </c>
      <c r="EH101" s="318">
        <f t="shared" si="31"/>
        <v>0</v>
      </c>
      <c r="EI101" s="318">
        <f t="shared" si="31"/>
        <v>0</v>
      </c>
      <c r="EJ101" s="318">
        <f t="shared" si="31"/>
        <v>0</v>
      </c>
      <c r="EK101" s="318">
        <f t="shared" si="31"/>
        <v>0</v>
      </c>
      <c r="EL101" s="318">
        <f t="shared" si="31"/>
        <v>0</v>
      </c>
      <c r="EM101" s="318">
        <f t="shared" si="31"/>
        <v>0</v>
      </c>
      <c r="EN101" s="318">
        <f t="shared" si="31"/>
        <v>0</v>
      </c>
      <c r="EO101" s="318">
        <f t="shared" si="31"/>
        <v>0</v>
      </c>
      <c r="EP101" s="318">
        <f t="shared" si="31"/>
        <v>0</v>
      </c>
      <c r="EQ101" s="318">
        <f t="shared" si="31"/>
        <v>0</v>
      </c>
      <c r="ER101" s="318">
        <f t="shared" si="31"/>
        <v>0</v>
      </c>
      <c r="ES101" s="318">
        <f t="shared" si="31"/>
        <v>0</v>
      </c>
      <c r="ET101" s="318">
        <f t="shared" si="31"/>
        <v>0</v>
      </c>
      <c r="EU101" s="318">
        <f t="shared" si="31"/>
        <v>0</v>
      </c>
      <c r="EV101" s="318">
        <f t="shared" si="31"/>
        <v>0</v>
      </c>
      <c r="EW101" s="318">
        <f t="shared" si="31"/>
        <v>0</v>
      </c>
      <c r="EX101" s="318">
        <f t="shared" si="31"/>
        <v>0</v>
      </c>
      <c r="EY101" s="318">
        <f t="shared" si="31"/>
        <v>0</v>
      </c>
      <c r="EZ101" s="318">
        <f t="shared" si="31"/>
        <v>0</v>
      </c>
      <c r="FA101" s="318">
        <f t="shared" si="31"/>
        <v>0</v>
      </c>
      <c r="FB101" s="318">
        <f t="shared" si="31"/>
        <v>0</v>
      </c>
      <c r="FC101" s="318">
        <f t="shared" si="31"/>
        <v>0</v>
      </c>
      <c r="FD101" s="318">
        <f t="shared" si="31"/>
        <v>0</v>
      </c>
      <c r="FE101" s="318">
        <f t="shared" si="31"/>
        <v>0</v>
      </c>
      <c r="FF101" s="318">
        <f t="shared" si="31"/>
        <v>0</v>
      </c>
      <c r="FG101" s="318">
        <f t="shared" si="31"/>
        <v>0</v>
      </c>
      <c r="FH101" s="318">
        <f t="shared" si="31"/>
        <v>0</v>
      </c>
      <c r="FI101" s="318">
        <f t="shared" si="31"/>
        <v>0</v>
      </c>
      <c r="FJ101" s="318">
        <f t="shared" si="31"/>
        <v>0</v>
      </c>
      <c r="FK101" s="318">
        <f t="shared" si="31"/>
        <v>0</v>
      </c>
      <c r="FL101" s="318">
        <f t="shared" si="31"/>
        <v>0</v>
      </c>
      <c r="FM101" s="318">
        <f t="shared" si="31"/>
        <v>0</v>
      </c>
      <c r="FN101" s="318">
        <f t="shared" si="31"/>
        <v>0</v>
      </c>
      <c r="FO101" s="318">
        <f t="shared" si="31"/>
        <v>0</v>
      </c>
      <c r="FP101" s="318">
        <f t="shared" si="31"/>
        <v>0</v>
      </c>
      <c r="FQ101" s="318">
        <f t="shared" si="31"/>
        <v>0</v>
      </c>
      <c r="FR101" s="318">
        <f t="shared" si="31"/>
        <v>0</v>
      </c>
      <c r="FS101" s="318">
        <f t="shared" si="31"/>
        <v>0</v>
      </c>
      <c r="FT101" s="318">
        <f t="shared" si="31"/>
        <v>0</v>
      </c>
      <c r="FU101" s="318">
        <f t="shared" si="31"/>
        <v>0</v>
      </c>
      <c r="FV101" s="318">
        <f t="shared" si="31"/>
        <v>0</v>
      </c>
      <c r="FW101" s="318">
        <f t="shared" si="31"/>
        <v>0</v>
      </c>
      <c r="FX101" s="318">
        <f t="shared" si="31"/>
        <v>0</v>
      </c>
      <c r="FY101" s="318">
        <f t="shared" si="31"/>
        <v>0</v>
      </c>
      <c r="FZ101" s="318">
        <f t="shared" si="31"/>
        <v>0</v>
      </c>
      <c r="GA101" s="318">
        <f t="shared" si="31"/>
        <v>0</v>
      </c>
      <c r="GB101" s="318">
        <f t="shared" si="31"/>
        <v>0</v>
      </c>
      <c r="GC101" s="318">
        <f t="shared" si="31"/>
        <v>0</v>
      </c>
      <c r="GD101" s="318">
        <f t="shared" si="31"/>
        <v>0</v>
      </c>
      <c r="GE101" s="318">
        <f t="shared" si="31"/>
        <v>0</v>
      </c>
      <c r="GF101" s="318">
        <f t="shared" si="31"/>
        <v>0</v>
      </c>
      <c r="GG101" s="318">
        <f t="shared" si="31"/>
        <v>0</v>
      </c>
      <c r="GH101" s="318">
        <f t="shared" si="31"/>
        <v>0</v>
      </c>
      <c r="GI101" s="318">
        <f t="shared" si="31"/>
        <v>0</v>
      </c>
      <c r="GJ101" s="318">
        <f t="shared" si="31"/>
        <v>0</v>
      </c>
      <c r="GK101" s="318">
        <f t="shared" si="31"/>
        <v>0</v>
      </c>
      <c r="GL101" s="318">
        <f t="shared" si="31"/>
        <v>0</v>
      </c>
      <c r="GM101" s="318">
        <f t="shared" si="31"/>
        <v>0</v>
      </c>
      <c r="GN101" s="318">
        <f t="shared" si="31"/>
        <v>0</v>
      </c>
      <c r="GO101" s="318">
        <f t="shared" si="31"/>
        <v>0</v>
      </c>
      <c r="GP101" s="318">
        <f t="shared" si="31"/>
        <v>0</v>
      </c>
      <c r="GQ101" s="318">
        <f t="shared" ref="GQ101:JB101" si="32">MIN(GQ21:GQ68)</f>
        <v>0</v>
      </c>
      <c r="GR101" s="318">
        <f t="shared" si="32"/>
        <v>0</v>
      </c>
      <c r="GS101" s="318">
        <f t="shared" si="32"/>
        <v>0</v>
      </c>
      <c r="GT101" s="318">
        <f t="shared" si="32"/>
        <v>0</v>
      </c>
      <c r="GU101" s="318">
        <f t="shared" si="32"/>
        <v>0</v>
      </c>
      <c r="GV101" s="318">
        <f t="shared" si="32"/>
        <v>0</v>
      </c>
      <c r="GW101" s="318">
        <f t="shared" si="32"/>
        <v>0</v>
      </c>
      <c r="GX101" s="318">
        <f t="shared" si="32"/>
        <v>0</v>
      </c>
      <c r="GY101" s="318">
        <f t="shared" si="32"/>
        <v>0</v>
      </c>
      <c r="GZ101" s="318">
        <f t="shared" si="32"/>
        <v>0</v>
      </c>
      <c r="HA101" s="318">
        <f t="shared" si="32"/>
        <v>0</v>
      </c>
      <c r="HB101" s="318">
        <f t="shared" si="32"/>
        <v>0</v>
      </c>
      <c r="HC101" s="318">
        <f t="shared" si="32"/>
        <v>0</v>
      </c>
      <c r="HD101" s="318">
        <f t="shared" si="32"/>
        <v>0</v>
      </c>
      <c r="HE101" s="318">
        <f t="shared" si="32"/>
        <v>0</v>
      </c>
      <c r="HF101" s="318">
        <f t="shared" si="32"/>
        <v>0</v>
      </c>
      <c r="HG101" s="318">
        <f t="shared" si="32"/>
        <v>0</v>
      </c>
      <c r="HH101" s="318">
        <f t="shared" si="32"/>
        <v>0</v>
      </c>
      <c r="HI101" s="318">
        <f t="shared" si="32"/>
        <v>0</v>
      </c>
      <c r="HJ101" s="318">
        <f t="shared" si="32"/>
        <v>0</v>
      </c>
      <c r="HK101" s="318">
        <f t="shared" si="32"/>
        <v>0</v>
      </c>
      <c r="HL101" s="318">
        <f t="shared" si="32"/>
        <v>0</v>
      </c>
      <c r="HM101" s="318">
        <f t="shared" si="32"/>
        <v>0</v>
      </c>
      <c r="HN101" s="318">
        <f t="shared" si="32"/>
        <v>0</v>
      </c>
      <c r="HO101" s="318">
        <f t="shared" si="32"/>
        <v>0</v>
      </c>
      <c r="HP101" s="318">
        <f t="shared" si="32"/>
        <v>0</v>
      </c>
      <c r="HQ101" s="318">
        <f t="shared" si="32"/>
        <v>0</v>
      </c>
      <c r="HR101" s="318">
        <f t="shared" si="32"/>
        <v>0</v>
      </c>
      <c r="HS101" s="318">
        <f t="shared" si="32"/>
        <v>0</v>
      </c>
      <c r="HT101" s="318">
        <f t="shared" si="32"/>
        <v>0</v>
      </c>
      <c r="HU101" s="318">
        <f t="shared" si="32"/>
        <v>0</v>
      </c>
      <c r="HV101" s="318">
        <f t="shared" si="32"/>
        <v>0</v>
      </c>
      <c r="HW101" s="318">
        <f t="shared" si="32"/>
        <v>0</v>
      </c>
      <c r="HX101" s="318">
        <f t="shared" si="32"/>
        <v>0</v>
      </c>
      <c r="HY101" s="318">
        <f t="shared" si="32"/>
        <v>0</v>
      </c>
      <c r="HZ101" s="318">
        <f t="shared" si="32"/>
        <v>0</v>
      </c>
      <c r="IA101" s="318">
        <f t="shared" si="32"/>
        <v>0</v>
      </c>
      <c r="IB101" s="318">
        <f t="shared" si="32"/>
        <v>0</v>
      </c>
      <c r="IC101" s="318">
        <f t="shared" si="32"/>
        <v>0</v>
      </c>
      <c r="ID101" s="318">
        <f t="shared" si="32"/>
        <v>0</v>
      </c>
      <c r="IE101" s="318">
        <f t="shared" si="32"/>
        <v>0</v>
      </c>
      <c r="IF101" s="318">
        <f t="shared" si="32"/>
        <v>0</v>
      </c>
      <c r="IG101" s="318">
        <f t="shared" si="32"/>
        <v>0</v>
      </c>
      <c r="IH101" s="318">
        <f t="shared" si="32"/>
        <v>0</v>
      </c>
      <c r="II101" s="318">
        <f t="shared" si="32"/>
        <v>0</v>
      </c>
      <c r="IJ101" s="318">
        <f t="shared" si="32"/>
        <v>0</v>
      </c>
      <c r="IK101" s="318">
        <f t="shared" si="32"/>
        <v>0</v>
      </c>
      <c r="IL101" s="318">
        <f t="shared" si="32"/>
        <v>0</v>
      </c>
      <c r="IM101" s="318">
        <f t="shared" si="32"/>
        <v>0</v>
      </c>
      <c r="IN101" s="318">
        <f t="shared" si="32"/>
        <v>0</v>
      </c>
      <c r="IO101" s="318">
        <f t="shared" si="32"/>
        <v>0</v>
      </c>
      <c r="IP101" s="318">
        <f t="shared" si="32"/>
        <v>0</v>
      </c>
      <c r="IQ101" s="318">
        <f t="shared" si="32"/>
        <v>0</v>
      </c>
      <c r="IR101" s="318">
        <f t="shared" si="32"/>
        <v>0</v>
      </c>
      <c r="IS101" s="318">
        <f t="shared" si="32"/>
        <v>0</v>
      </c>
      <c r="IT101" s="318">
        <f t="shared" si="32"/>
        <v>0</v>
      </c>
      <c r="IU101" s="318">
        <f t="shared" si="32"/>
        <v>0</v>
      </c>
      <c r="IV101" s="318">
        <f t="shared" si="32"/>
        <v>0</v>
      </c>
      <c r="IW101" s="318">
        <f t="shared" si="32"/>
        <v>0</v>
      </c>
      <c r="IX101" s="318">
        <f t="shared" si="32"/>
        <v>0</v>
      </c>
      <c r="IY101" s="318">
        <f t="shared" si="32"/>
        <v>0</v>
      </c>
      <c r="IZ101" s="318">
        <f t="shared" si="32"/>
        <v>0</v>
      </c>
      <c r="JA101" s="318">
        <f t="shared" si="32"/>
        <v>0</v>
      </c>
      <c r="JB101" s="318">
        <f t="shared" si="32"/>
        <v>0</v>
      </c>
      <c r="JC101" s="318">
        <f t="shared" ref="JC101:JO101" si="33">MIN(JC21:JC68)</f>
        <v>0</v>
      </c>
      <c r="JD101" s="318">
        <f t="shared" si="33"/>
        <v>0</v>
      </c>
      <c r="JE101" s="318">
        <f t="shared" si="33"/>
        <v>0</v>
      </c>
      <c r="JF101" s="318">
        <f t="shared" si="33"/>
        <v>0</v>
      </c>
      <c r="JG101" s="318">
        <f t="shared" si="33"/>
        <v>0</v>
      </c>
      <c r="JH101" s="318">
        <f t="shared" si="33"/>
        <v>0</v>
      </c>
      <c r="JI101" s="318">
        <f t="shared" si="33"/>
        <v>0</v>
      </c>
      <c r="JJ101" s="318">
        <f t="shared" si="33"/>
        <v>0</v>
      </c>
      <c r="JK101" s="318">
        <f t="shared" si="33"/>
        <v>0</v>
      </c>
      <c r="JL101" s="318">
        <f t="shared" si="33"/>
        <v>0</v>
      </c>
      <c r="JM101" s="318">
        <f t="shared" si="33"/>
        <v>0</v>
      </c>
      <c r="JN101" s="318">
        <f t="shared" si="33"/>
        <v>0</v>
      </c>
      <c r="JO101" s="318">
        <f t="shared" si="33"/>
        <v>0</v>
      </c>
      <c r="JP101" s="318">
        <f t="shared" ref="JP101" si="34">MIN(JP21:JP68)</f>
        <v>0</v>
      </c>
    </row>
    <row r="102" spans="4:277" ht="15" customHeight="1" x14ac:dyDescent="0.2">
      <c r="D102" s="316">
        <v>1.5</v>
      </c>
      <c r="E102" s="317" t="s">
        <v>452</v>
      </c>
      <c r="F102" s="318">
        <f>MAX(F21:F68)</f>
        <v>0</v>
      </c>
      <c r="G102" s="318">
        <f t="shared" ref="G102:BR102" si="35">MAX(G21:G68)</f>
        <v>0</v>
      </c>
      <c r="H102" s="318">
        <f t="shared" si="35"/>
        <v>0</v>
      </c>
      <c r="I102" s="318">
        <f t="shared" si="35"/>
        <v>0</v>
      </c>
      <c r="J102" s="318">
        <f t="shared" si="35"/>
        <v>0</v>
      </c>
      <c r="K102" s="318">
        <f t="shared" si="35"/>
        <v>0</v>
      </c>
      <c r="L102" s="318">
        <f t="shared" si="35"/>
        <v>0</v>
      </c>
      <c r="M102" s="318">
        <f t="shared" si="35"/>
        <v>0</v>
      </c>
      <c r="N102" s="318">
        <f t="shared" si="35"/>
        <v>0</v>
      </c>
      <c r="O102" s="318">
        <f t="shared" si="35"/>
        <v>0</v>
      </c>
      <c r="P102" s="318">
        <f t="shared" si="35"/>
        <v>0</v>
      </c>
      <c r="Q102" s="318">
        <f t="shared" si="35"/>
        <v>0</v>
      </c>
      <c r="R102" s="318">
        <f t="shared" si="35"/>
        <v>0</v>
      </c>
      <c r="S102" s="318">
        <f t="shared" si="35"/>
        <v>0</v>
      </c>
      <c r="T102" s="318">
        <f t="shared" si="35"/>
        <v>0</v>
      </c>
      <c r="U102" s="318">
        <f t="shared" si="35"/>
        <v>0</v>
      </c>
      <c r="V102" s="318">
        <f t="shared" si="35"/>
        <v>0</v>
      </c>
      <c r="W102" s="318">
        <f t="shared" si="35"/>
        <v>0</v>
      </c>
      <c r="X102" s="318">
        <f t="shared" si="35"/>
        <v>0</v>
      </c>
      <c r="Y102" s="318">
        <f t="shared" si="35"/>
        <v>0</v>
      </c>
      <c r="Z102" s="318">
        <f t="shared" si="35"/>
        <v>0</v>
      </c>
      <c r="AA102" s="318">
        <f t="shared" si="35"/>
        <v>0</v>
      </c>
      <c r="AB102" s="318">
        <f t="shared" si="35"/>
        <v>0</v>
      </c>
      <c r="AC102" s="318">
        <f t="shared" si="35"/>
        <v>0</v>
      </c>
      <c r="AD102" s="318">
        <f t="shared" si="35"/>
        <v>0</v>
      </c>
      <c r="AE102" s="318">
        <f t="shared" si="35"/>
        <v>0</v>
      </c>
      <c r="AF102" s="318">
        <f t="shared" si="35"/>
        <v>0</v>
      </c>
      <c r="AG102" s="318">
        <f t="shared" si="35"/>
        <v>0</v>
      </c>
      <c r="AH102" s="318">
        <f t="shared" si="35"/>
        <v>0</v>
      </c>
      <c r="AI102" s="318">
        <f t="shared" si="35"/>
        <v>0</v>
      </c>
      <c r="AJ102" s="318">
        <f t="shared" si="35"/>
        <v>0</v>
      </c>
      <c r="AK102" s="318">
        <f t="shared" si="35"/>
        <v>0</v>
      </c>
      <c r="AL102" s="318">
        <f t="shared" si="35"/>
        <v>0</v>
      </c>
      <c r="AM102" s="318">
        <f t="shared" si="35"/>
        <v>0</v>
      </c>
      <c r="AN102" s="318">
        <f t="shared" si="35"/>
        <v>0</v>
      </c>
      <c r="AO102" s="318">
        <f t="shared" si="35"/>
        <v>0</v>
      </c>
      <c r="AP102" s="318">
        <f t="shared" si="35"/>
        <v>0</v>
      </c>
      <c r="AQ102" s="318">
        <f t="shared" si="35"/>
        <v>0</v>
      </c>
      <c r="AR102" s="318">
        <f t="shared" si="35"/>
        <v>0</v>
      </c>
      <c r="AS102" s="318">
        <f t="shared" si="35"/>
        <v>0</v>
      </c>
      <c r="AT102" s="318">
        <f t="shared" si="35"/>
        <v>0</v>
      </c>
      <c r="AU102" s="318">
        <f t="shared" si="35"/>
        <v>0</v>
      </c>
      <c r="AV102" s="318">
        <f t="shared" si="35"/>
        <v>0</v>
      </c>
      <c r="AW102" s="318">
        <f t="shared" si="35"/>
        <v>0</v>
      </c>
      <c r="AX102" s="318">
        <f t="shared" si="35"/>
        <v>0</v>
      </c>
      <c r="AY102" s="318">
        <f t="shared" si="35"/>
        <v>0</v>
      </c>
      <c r="AZ102" s="318">
        <f t="shared" si="35"/>
        <v>0</v>
      </c>
      <c r="BA102" s="318">
        <f t="shared" si="35"/>
        <v>0</v>
      </c>
      <c r="BB102" s="318">
        <f t="shared" si="35"/>
        <v>0</v>
      </c>
      <c r="BC102" s="318">
        <f t="shared" si="35"/>
        <v>0</v>
      </c>
      <c r="BD102" s="318">
        <f t="shared" si="35"/>
        <v>0</v>
      </c>
      <c r="BE102" s="318">
        <f t="shared" si="35"/>
        <v>0</v>
      </c>
      <c r="BF102" s="318">
        <f t="shared" si="35"/>
        <v>0</v>
      </c>
      <c r="BG102" s="318">
        <f t="shared" si="35"/>
        <v>0</v>
      </c>
      <c r="BH102" s="318">
        <f t="shared" si="35"/>
        <v>0</v>
      </c>
      <c r="BI102" s="318">
        <f t="shared" si="35"/>
        <v>0</v>
      </c>
      <c r="BJ102" s="318">
        <f t="shared" si="35"/>
        <v>0</v>
      </c>
      <c r="BK102" s="318">
        <f t="shared" si="35"/>
        <v>0</v>
      </c>
      <c r="BL102" s="318">
        <f t="shared" si="35"/>
        <v>0</v>
      </c>
      <c r="BM102" s="318">
        <f t="shared" si="35"/>
        <v>0</v>
      </c>
      <c r="BN102" s="318">
        <f t="shared" si="35"/>
        <v>0</v>
      </c>
      <c r="BO102" s="318">
        <f t="shared" si="35"/>
        <v>0</v>
      </c>
      <c r="BP102" s="318">
        <f t="shared" si="35"/>
        <v>0</v>
      </c>
      <c r="BQ102" s="318">
        <f t="shared" si="35"/>
        <v>0</v>
      </c>
      <c r="BR102" s="318">
        <f t="shared" si="35"/>
        <v>0</v>
      </c>
      <c r="BS102" s="318">
        <f t="shared" ref="BS102:ED102" si="36">MAX(BS21:BS68)</f>
        <v>0</v>
      </c>
      <c r="BT102" s="318">
        <f t="shared" si="36"/>
        <v>0</v>
      </c>
      <c r="BU102" s="318">
        <f t="shared" si="36"/>
        <v>0</v>
      </c>
      <c r="BV102" s="318">
        <f t="shared" si="36"/>
        <v>0</v>
      </c>
      <c r="BW102" s="318">
        <f t="shared" si="36"/>
        <v>0</v>
      </c>
      <c r="BX102" s="318">
        <f t="shared" si="36"/>
        <v>0</v>
      </c>
      <c r="BY102" s="318">
        <f t="shared" si="36"/>
        <v>0</v>
      </c>
      <c r="BZ102" s="318">
        <f t="shared" si="36"/>
        <v>0</v>
      </c>
      <c r="CA102" s="318">
        <f t="shared" si="36"/>
        <v>0</v>
      </c>
      <c r="CB102" s="318">
        <f t="shared" si="36"/>
        <v>0</v>
      </c>
      <c r="CC102" s="318">
        <f t="shared" si="36"/>
        <v>0</v>
      </c>
      <c r="CD102" s="318">
        <f t="shared" si="36"/>
        <v>0</v>
      </c>
      <c r="CE102" s="318">
        <f t="shared" si="36"/>
        <v>0</v>
      </c>
      <c r="CF102" s="318">
        <f t="shared" si="36"/>
        <v>0</v>
      </c>
      <c r="CG102" s="318">
        <f t="shared" si="36"/>
        <v>0</v>
      </c>
      <c r="CH102" s="318">
        <f t="shared" si="36"/>
        <v>0</v>
      </c>
      <c r="CI102" s="318">
        <f t="shared" si="36"/>
        <v>0</v>
      </c>
      <c r="CJ102" s="318">
        <f t="shared" si="36"/>
        <v>0</v>
      </c>
      <c r="CK102" s="318">
        <f t="shared" si="36"/>
        <v>0</v>
      </c>
      <c r="CL102" s="318">
        <f t="shared" si="36"/>
        <v>0</v>
      </c>
      <c r="CM102" s="318">
        <f t="shared" si="36"/>
        <v>0</v>
      </c>
      <c r="CN102" s="318">
        <f t="shared" si="36"/>
        <v>0</v>
      </c>
      <c r="CO102" s="318">
        <f t="shared" si="36"/>
        <v>0</v>
      </c>
      <c r="CP102" s="318">
        <f t="shared" si="36"/>
        <v>0</v>
      </c>
      <c r="CQ102" s="318">
        <f t="shared" si="36"/>
        <v>0</v>
      </c>
      <c r="CR102" s="318">
        <f t="shared" si="36"/>
        <v>0</v>
      </c>
      <c r="CS102" s="318">
        <f t="shared" si="36"/>
        <v>0</v>
      </c>
      <c r="CT102" s="318">
        <f t="shared" si="36"/>
        <v>0</v>
      </c>
      <c r="CU102" s="318">
        <f t="shared" si="36"/>
        <v>0</v>
      </c>
      <c r="CV102" s="318">
        <f t="shared" si="36"/>
        <v>0</v>
      </c>
      <c r="CW102" s="318">
        <f t="shared" si="36"/>
        <v>0</v>
      </c>
      <c r="CX102" s="318">
        <f t="shared" si="36"/>
        <v>0</v>
      </c>
      <c r="CY102" s="318">
        <f t="shared" si="36"/>
        <v>0</v>
      </c>
      <c r="CZ102" s="318">
        <f t="shared" si="36"/>
        <v>0</v>
      </c>
      <c r="DA102" s="318">
        <f t="shared" si="36"/>
        <v>0</v>
      </c>
      <c r="DB102" s="318">
        <f t="shared" si="36"/>
        <v>0</v>
      </c>
      <c r="DC102" s="318">
        <f t="shared" si="36"/>
        <v>0</v>
      </c>
      <c r="DD102" s="318">
        <f t="shared" si="36"/>
        <v>0</v>
      </c>
      <c r="DE102" s="318">
        <f t="shared" si="36"/>
        <v>0</v>
      </c>
      <c r="DF102" s="318">
        <f t="shared" si="36"/>
        <v>0</v>
      </c>
      <c r="DG102" s="318">
        <f t="shared" si="36"/>
        <v>0</v>
      </c>
      <c r="DH102" s="318">
        <f t="shared" si="36"/>
        <v>0</v>
      </c>
      <c r="DI102" s="318">
        <f t="shared" si="36"/>
        <v>0</v>
      </c>
      <c r="DJ102" s="318">
        <f t="shared" si="36"/>
        <v>0</v>
      </c>
      <c r="DK102" s="318">
        <f t="shared" si="36"/>
        <v>0</v>
      </c>
      <c r="DL102" s="318">
        <f t="shared" si="36"/>
        <v>0</v>
      </c>
      <c r="DM102" s="318">
        <f t="shared" si="36"/>
        <v>0</v>
      </c>
      <c r="DN102" s="318">
        <f t="shared" si="36"/>
        <v>0</v>
      </c>
      <c r="DO102" s="318">
        <f t="shared" si="36"/>
        <v>0</v>
      </c>
      <c r="DP102" s="318">
        <f t="shared" si="36"/>
        <v>0</v>
      </c>
      <c r="DQ102" s="318">
        <f t="shared" si="36"/>
        <v>0</v>
      </c>
      <c r="DR102" s="318">
        <f t="shared" si="36"/>
        <v>0</v>
      </c>
      <c r="DS102" s="318">
        <f t="shared" si="36"/>
        <v>0</v>
      </c>
      <c r="DT102" s="318">
        <f t="shared" si="36"/>
        <v>0</v>
      </c>
      <c r="DU102" s="318">
        <f t="shared" si="36"/>
        <v>0</v>
      </c>
      <c r="DV102" s="318">
        <f t="shared" si="36"/>
        <v>0</v>
      </c>
      <c r="DW102" s="318">
        <f t="shared" si="36"/>
        <v>0</v>
      </c>
      <c r="DX102" s="318">
        <f t="shared" si="36"/>
        <v>0</v>
      </c>
      <c r="DY102" s="318">
        <f t="shared" si="36"/>
        <v>0</v>
      </c>
      <c r="DZ102" s="318">
        <f t="shared" si="36"/>
        <v>0</v>
      </c>
      <c r="EA102" s="318">
        <f t="shared" si="36"/>
        <v>0</v>
      </c>
      <c r="EB102" s="318">
        <f t="shared" si="36"/>
        <v>0</v>
      </c>
      <c r="EC102" s="318">
        <f t="shared" si="36"/>
        <v>0</v>
      </c>
      <c r="ED102" s="318">
        <f t="shared" si="36"/>
        <v>0</v>
      </c>
      <c r="EE102" s="318">
        <f t="shared" ref="EE102:GP102" si="37">MAX(EE21:EE68)</f>
        <v>0</v>
      </c>
      <c r="EF102" s="318">
        <f t="shared" si="37"/>
        <v>0</v>
      </c>
      <c r="EG102" s="318">
        <f t="shared" si="37"/>
        <v>0</v>
      </c>
      <c r="EH102" s="318">
        <f t="shared" si="37"/>
        <v>0</v>
      </c>
      <c r="EI102" s="318">
        <f t="shared" si="37"/>
        <v>0</v>
      </c>
      <c r="EJ102" s="318">
        <f t="shared" si="37"/>
        <v>0</v>
      </c>
      <c r="EK102" s="318">
        <f t="shared" si="37"/>
        <v>0</v>
      </c>
      <c r="EL102" s="318">
        <f t="shared" si="37"/>
        <v>0</v>
      </c>
      <c r="EM102" s="318">
        <f t="shared" si="37"/>
        <v>0</v>
      </c>
      <c r="EN102" s="318">
        <f t="shared" si="37"/>
        <v>0</v>
      </c>
      <c r="EO102" s="318">
        <f t="shared" si="37"/>
        <v>0</v>
      </c>
      <c r="EP102" s="318">
        <f t="shared" si="37"/>
        <v>0</v>
      </c>
      <c r="EQ102" s="318">
        <f t="shared" si="37"/>
        <v>0</v>
      </c>
      <c r="ER102" s="318">
        <f t="shared" si="37"/>
        <v>0</v>
      </c>
      <c r="ES102" s="318">
        <f t="shared" si="37"/>
        <v>0</v>
      </c>
      <c r="ET102" s="318">
        <f t="shared" si="37"/>
        <v>0</v>
      </c>
      <c r="EU102" s="318">
        <f t="shared" si="37"/>
        <v>0</v>
      </c>
      <c r="EV102" s="318">
        <f t="shared" si="37"/>
        <v>0</v>
      </c>
      <c r="EW102" s="318">
        <f t="shared" si="37"/>
        <v>0</v>
      </c>
      <c r="EX102" s="318">
        <f t="shared" si="37"/>
        <v>0</v>
      </c>
      <c r="EY102" s="318">
        <f t="shared" si="37"/>
        <v>0</v>
      </c>
      <c r="EZ102" s="318">
        <f t="shared" si="37"/>
        <v>0</v>
      </c>
      <c r="FA102" s="318">
        <f t="shared" si="37"/>
        <v>0</v>
      </c>
      <c r="FB102" s="318">
        <f t="shared" si="37"/>
        <v>0</v>
      </c>
      <c r="FC102" s="318">
        <f t="shared" si="37"/>
        <v>0</v>
      </c>
      <c r="FD102" s="318">
        <f t="shared" si="37"/>
        <v>0</v>
      </c>
      <c r="FE102" s="318">
        <f t="shared" si="37"/>
        <v>0</v>
      </c>
      <c r="FF102" s="318">
        <f t="shared" si="37"/>
        <v>0</v>
      </c>
      <c r="FG102" s="318">
        <f t="shared" si="37"/>
        <v>0</v>
      </c>
      <c r="FH102" s="318">
        <f t="shared" si="37"/>
        <v>0</v>
      </c>
      <c r="FI102" s="318">
        <f t="shared" si="37"/>
        <v>0</v>
      </c>
      <c r="FJ102" s="318">
        <f t="shared" si="37"/>
        <v>0</v>
      </c>
      <c r="FK102" s="318">
        <f t="shared" si="37"/>
        <v>0</v>
      </c>
      <c r="FL102" s="318">
        <f t="shared" si="37"/>
        <v>0</v>
      </c>
      <c r="FM102" s="318">
        <f t="shared" si="37"/>
        <v>0</v>
      </c>
      <c r="FN102" s="318">
        <f t="shared" si="37"/>
        <v>0</v>
      </c>
      <c r="FO102" s="318">
        <f t="shared" si="37"/>
        <v>0</v>
      </c>
      <c r="FP102" s="318">
        <f t="shared" si="37"/>
        <v>0</v>
      </c>
      <c r="FQ102" s="318">
        <f t="shared" si="37"/>
        <v>0</v>
      </c>
      <c r="FR102" s="318">
        <f t="shared" si="37"/>
        <v>0</v>
      </c>
      <c r="FS102" s="318">
        <f t="shared" si="37"/>
        <v>0</v>
      </c>
      <c r="FT102" s="318">
        <f t="shared" si="37"/>
        <v>0</v>
      </c>
      <c r="FU102" s="318">
        <f t="shared" si="37"/>
        <v>0</v>
      </c>
      <c r="FV102" s="318">
        <f t="shared" si="37"/>
        <v>0</v>
      </c>
      <c r="FW102" s="318">
        <f t="shared" si="37"/>
        <v>0</v>
      </c>
      <c r="FX102" s="318">
        <f t="shared" si="37"/>
        <v>0</v>
      </c>
      <c r="FY102" s="318">
        <f t="shared" si="37"/>
        <v>0</v>
      </c>
      <c r="FZ102" s="318">
        <f t="shared" si="37"/>
        <v>0</v>
      </c>
      <c r="GA102" s="318">
        <f t="shared" si="37"/>
        <v>0</v>
      </c>
      <c r="GB102" s="318">
        <f t="shared" si="37"/>
        <v>0</v>
      </c>
      <c r="GC102" s="318">
        <f t="shared" si="37"/>
        <v>0</v>
      </c>
      <c r="GD102" s="318">
        <f t="shared" si="37"/>
        <v>0</v>
      </c>
      <c r="GE102" s="318">
        <f t="shared" si="37"/>
        <v>0</v>
      </c>
      <c r="GF102" s="318">
        <f t="shared" si="37"/>
        <v>0</v>
      </c>
      <c r="GG102" s="318">
        <f t="shared" si="37"/>
        <v>0</v>
      </c>
      <c r="GH102" s="318">
        <f t="shared" si="37"/>
        <v>0</v>
      </c>
      <c r="GI102" s="318">
        <f t="shared" si="37"/>
        <v>0</v>
      </c>
      <c r="GJ102" s="318">
        <f t="shared" si="37"/>
        <v>0</v>
      </c>
      <c r="GK102" s="318">
        <f t="shared" si="37"/>
        <v>0</v>
      </c>
      <c r="GL102" s="318">
        <f t="shared" si="37"/>
        <v>0</v>
      </c>
      <c r="GM102" s="318">
        <f t="shared" si="37"/>
        <v>0</v>
      </c>
      <c r="GN102" s="318">
        <f t="shared" si="37"/>
        <v>0</v>
      </c>
      <c r="GO102" s="318">
        <f t="shared" si="37"/>
        <v>0</v>
      </c>
      <c r="GP102" s="318">
        <f t="shared" si="37"/>
        <v>0</v>
      </c>
      <c r="GQ102" s="318">
        <f t="shared" ref="GQ102:JB102" si="38">MAX(GQ21:GQ68)</f>
        <v>0</v>
      </c>
      <c r="GR102" s="318">
        <f t="shared" si="38"/>
        <v>0</v>
      </c>
      <c r="GS102" s="318">
        <f t="shared" si="38"/>
        <v>0</v>
      </c>
      <c r="GT102" s="318">
        <f t="shared" si="38"/>
        <v>0</v>
      </c>
      <c r="GU102" s="318">
        <f t="shared" si="38"/>
        <v>0</v>
      </c>
      <c r="GV102" s="318">
        <f t="shared" si="38"/>
        <v>0</v>
      </c>
      <c r="GW102" s="318">
        <f t="shared" si="38"/>
        <v>0</v>
      </c>
      <c r="GX102" s="318">
        <f t="shared" si="38"/>
        <v>0</v>
      </c>
      <c r="GY102" s="318">
        <f t="shared" si="38"/>
        <v>0</v>
      </c>
      <c r="GZ102" s="318">
        <f t="shared" si="38"/>
        <v>0</v>
      </c>
      <c r="HA102" s="318">
        <f t="shared" si="38"/>
        <v>0</v>
      </c>
      <c r="HB102" s="318">
        <f t="shared" si="38"/>
        <v>0</v>
      </c>
      <c r="HC102" s="318">
        <f t="shared" si="38"/>
        <v>0</v>
      </c>
      <c r="HD102" s="318">
        <f t="shared" si="38"/>
        <v>0</v>
      </c>
      <c r="HE102" s="318">
        <f t="shared" si="38"/>
        <v>0</v>
      </c>
      <c r="HF102" s="318">
        <f t="shared" si="38"/>
        <v>0</v>
      </c>
      <c r="HG102" s="318">
        <f t="shared" si="38"/>
        <v>0</v>
      </c>
      <c r="HH102" s="318">
        <f t="shared" si="38"/>
        <v>0</v>
      </c>
      <c r="HI102" s="318">
        <f t="shared" si="38"/>
        <v>0</v>
      </c>
      <c r="HJ102" s="318">
        <f t="shared" si="38"/>
        <v>0</v>
      </c>
      <c r="HK102" s="318">
        <f t="shared" si="38"/>
        <v>0</v>
      </c>
      <c r="HL102" s="318">
        <f t="shared" si="38"/>
        <v>0</v>
      </c>
      <c r="HM102" s="318">
        <f t="shared" si="38"/>
        <v>0</v>
      </c>
      <c r="HN102" s="318">
        <f t="shared" si="38"/>
        <v>0</v>
      </c>
      <c r="HO102" s="318">
        <f t="shared" si="38"/>
        <v>0</v>
      </c>
      <c r="HP102" s="318">
        <f t="shared" si="38"/>
        <v>0</v>
      </c>
      <c r="HQ102" s="318">
        <f t="shared" si="38"/>
        <v>0</v>
      </c>
      <c r="HR102" s="318">
        <f t="shared" si="38"/>
        <v>0</v>
      </c>
      <c r="HS102" s="318">
        <f t="shared" si="38"/>
        <v>0</v>
      </c>
      <c r="HT102" s="318">
        <f t="shared" si="38"/>
        <v>0</v>
      </c>
      <c r="HU102" s="318">
        <f t="shared" si="38"/>
        <v>0</v>
      </c>
      <c r="HV102" s="318">
        <f t="shared" si="38"/>
        <v>0</v>
      </c>
      <c r="HW102" s="318">
        <f t="shared" si="38"/>
        <v>0</v>
      </c>
      <c r="HX102" s="318">
        <f t="shared" si="38"/>
        <v>0</v>
      </c>
      <c r="HY102" s="318">
        <f t="shared" si="38"/>
        <v>0</v>
      </c>
      <c r="HZ102" s="318">
        <f t="shared" si="38"/>
        <v>0</v>
      </c>
      <c r="IA102" s="318">
        <f t="shared" si="38"/>
        <v>0</v>
      </c>
      <c r="IB102" s="318">
        <f t="shared" si="38"/>
        <v>0</v>
      </c>
      <c r="IC102" s="318">
        <f t="shared" si="38"/>
        <v>0</v>
      </c>
      <c r="ID102" s="318">
        <f t="shared" si="38"/>
        <v>0</v>
      </c>
      <c r="IE102" s="318">
        <f t="shared" si="38"/>
        <v>0</v>
      </c>
      <c r="IF102" s="318">
        <f t="shared" si="38"/>
        <v>0</v>
      </c>
      <c r="IG102" s="318">
        <f t="shared" si="38"/>
        <v>0</v>
      </c>
      <c r="IH102" s="318">
        <f t="shared" si="38"/>
        <v>0</v>
      </c>
      <c r="II102" s="318">
        <f t="shared" si="38"/>
        <v>0</v>
      </c>
      <c r="IJ102" s="318">
        <f t="shared" si="38"/>
        <v>0</v>
      </c>
      <c r="IK102" s="318">
        <f t="shared" si="38"/>
        <v>0</v>
      </c>
      <c r="IL102" s="318">
        <f t="shared" si="38"/>
        <v>0</v>
      </c>
      <c r="IM102" s="318">
        <f t="shared" si="38"/>
        <v>0</v>
      </c>
      <c r="IN102" s="318">
        <f t="shared" si="38"/>
        <v>0</v>
      </c>
      <c r="IO102" s="318">
        <f t="shared" si="38"/>
        <v>0</v>
      </c>
      <c r="IP102" s="318">
        <f t="shared" si="38"/>
        <v>0</v>
      </c>
      <c r="IQ102" s="318">
        <f t="shared" si="38"/>
        <v>0</v>
      </c>
      <c r="IR102" s="318">
        <f t="shared" si="38"/>
        <v>0</v>
      </c>
      <c r="IS102" s="318">
        <f t="shared" si="38"/>
        <v>0</v>
      </c>
      <c r="IT102" s="318">
        <f t="shared" si="38"/>
        <v>0</v>
      </c>
      <c r="IU102" s="318">
        <f t="shared" si="38"/>
        <v>0</v>
      </c>
      <c r="IV102" s="318">
        <f t="shared" si="38"/>
        <v>0</v>
      </c>
      <c r="IW102" s="318">
        <f t="shared" si="38"/>
        <v>0</v>
      </c>
      <c r="IX102" s="318">
        <f t="shared" si="38"/>
        <v>0</v>
      </c>
      <c r="IY102" s="318">
        <f t="shared" si="38"/>
        <v>0</v>
      </c>
      <c r="IZ102" s="318">
        <f t="shared" si="38"/>
        <v>0</v>
      </c>
      <c r="JA102" s="318">
        <f t="shared" si="38"/>
        <v>0</v>
      </c>
      <c r="JB102" s="318">
        <f t="shared" si="38"/>
        <v>0</v>
      </c>
      <c r="JC102" s="318">
        <f t="shared" ref="JC102:JO102" si="39">MAX(JC21:JC68)</f>
        <v>0</v>
      </c>
      <c r="JD102" s="318">
        <f t="shared" si="39"/>
        <v>0</v>
      </c>
      <c r="JE102" s="318">
        <f t="shared" si="39"/>
        <v>0</v>
      </c>
      <c r="JF102" s="318">
        <f t="shared" si="39"/>
        <v>0</v>
      </c>
      <c r="JG102" s="318">
        <f t="shared" si="39"/>
        <v>0</v>
      </c>
      <c r="JH102" s="318">
        <f t="shared" si="39"/>
        <v>0</v>
      </c>
      <c r="JI102" s="318">
        <f t="shared" si="39"/>
        <v>0</v>
      </c>
      <c r="JJ102" s="318">
        <f t="shared" si="39"/>
        <v>0</v>
      </c>
      <c r="JK102" s="318">
        <f t="shared" si="39"/>
        <v>0</v>
      </c>
      <c r="JL102" s="318">
        <f t="shared" si="39"/>
        <v>0</v>
      </c>
      <c r="JM102" s="318">
        <f t="shared" si="39"/>
        <v>0</v>
      </c>
      <c r="JN102" s="318">
        <f t="shared" si="39"/>
        <v>0</v>
      </c>
      <c r="JO102" s="318">
        <f t="shared" si="39"/>
        <v>0</v>
      </c>
      <c r="JP102" s="318">
        <f t="shared" ref="JP102" si="40">MAX(JP21:JP68)</f>
        <v>0</v>
      </c>
    </row>
    <row r="103" spans="4:277" ht="15" customHeight="1" x14ac:dyDescent="0.2">
      <c r="D103" s="316">
        <v>2.2999999999999998</v>
      </c>
      <c r="E103" s="317" t="s">
        <v>440</v>
      </c>
      <c r="F103" s="319" t="e">
        <f>AVERAGE(F21:F68)</f>
        <v>#DIV/0!</v>
      </c>
      <c r="G103" s="319" t="e">
        <f t="shared" ref="G103:BR103" si="41">AVERAGE(G21:G68)</f>
        <v>#DIV/0!</v>
      </c>
      <c r="H103" s="319" t="e">
        <f t="shared" si="41"/>
        <v>#DIV/0!</v>
      </c>
      <c r="I103" s="319" t="e">
        <f t="shared" si="41"/>
        <v>#DIV/0!</v>
      </c>
      <c r="J103" s="319" t="e">
        <f t="shared" si="41"/>
        <v>#DIV/0!</v>
      </c>
      <c r="K103" s="319" t="e">
        <f t="shared" si="41"/>
        <v>#DIV/0!</v>
      </c>
      <c r="L103" s="319" t="e">
        <f t="shared" si="41"/>
        <v>#DIV/0!</v>
      </c>
      <c r="M103" s="319" t="e">
        <f t="shared" si="41"/>
        <v>#DIV/0!</v>
      </c>
      <c r="N103" s="319" t="e">
        <f t="shared" si="41"/>
        <v>#DIV/0!</v>
      </c>
      <c r="O103" s="319" t="e">
        <f t="shared" si="41"/>
        <v>#DIV/0!</v>
      </c>
      <c r="P103" s="319" t="e">
        <f t="shared" si="41"/>
        <v>#DIV/0!</v>
      </c>
      <c r="Q103" s="319" t="e">
        <f t="shared" si="41"/>
        <v>#DIV/0!</v>
      </c>
      <c r="R103" s="319" t="e">
        <f t="shared" si="41"/>
        <v>#DIV/0!</v>
      </c>
      <c r="S103" s="319" t="e">
        <f t="shared" si="41"/>
        <v>#DIV/0!</v>
      </c>
      <c r="T103" s="319" t="e">
        <f t="shared" si="41"/>
        <v>#DIV/0!</v>
      </c>
      <c r="U103" s="319" t="e">
        <f t="shared" si="41"/>
        <v>#DIV/0!</v>
      </c>
      <c r="V103" s="319" t="e">
        <f t="shared" si="41"/>
        <v>#DIV/0!</v>
      </c>
      <c r="W103" s="319" t="e">
        <f t="shared" si="41"/>
        <v>#DIV/0!</v>
      </c>
      <c r="X103" s="319" t="e">
        <f t="shared" si="41"/>
        <v>#DIV/0!</v>
      </c>
      <c r="Y103" s="319" t="e">
        <f t="shared" si="41"/>
        <v>#DIV/0!</v>
      </c>
      <c r="Z103" s="319" t="e">
        <f t="shared" si="41"/>
        <v>#DIV/0!</v>
      </c>
      <c r="AA103" s="319" t="e">
        <f t="shared" si="41"/>
        <v>#DIV/0!</v>
      </c>
      <c r="AB103" s="319" t="e">
        <f t="shared" si="41"/>
        <v>#DIV/0!</v>
      </c>
      <c r="AC103" s="319" t="e">
        <f t="shared" si="41"/>
        <v>#DIV/0!</v>
      </c>
      <c r="AD103" s="319" t="e">
        <f t="shared" si="41"/>
        <v>#DIV/0!</v>
      </c>
      <c r="AE103" s="319" t="e">
        <f t="shared" si="41"/>
        <v>#DIV/0!</v>
      </c>
      <c r="AF103" s="319" t="e">
        <f t="shared" si="41"/>
        <v>#DIV/0!</v>
      </c>
      <c r="AG103" s="319" t="e">
        <f t="shared" si="41"/>
        <v>#DIV/0!</v>
      </c>
      <c r="AH103" s="319" t="e">
        <f t="shared" si="41"/>
        <v>#DIV/0!</v>
      </c>
      <c r="AI103" s="319" t="e">
        <f t="shared" si="41"/>
        <v>#DIV/0!</v>
      </c>
      <c r="AJ103" s="319" t="e">
        <f t="shared" si="41"/>
        <v>#DIV/0!</v>
      </c>
      <c r="AK103" s="319" t="e">
        <f t="shared" si="41"/>
        <v>#DIV/0!</v>
      </c>
      <c r="AL103" s="319" t="e">
        <f t="shared" si="41"/>
        <v>#DIV/0!</v>
      </c>
      <c r="AM103" s="319" t="e">
        <f t="shared" si="41"/>
        <v>#DIV/0!</v>
      </c>
      <c r="AN103" s="319" t="e">
        <f t="shared" si="41"/>
        <v>#DIV/0!</v>
      </c>
      <c r="AO103" s="319" t="e">
        <f t="shared" si="41"/>
        <v>#DIV/0!</v>
      </c>
      <c r="AP103" s="319" t="e">
        <f t="shared" si="41"/>
        <v>#DIV/0!</v>
      </c>
      <c r="AQ103" s="319" t="e">
        <f t="shared" si="41"/>
        <v>#DIV/0!</v>
      </c>
      <c r="AR103" s="319" t="e">
        <f t="shared" si="41"/>
        <v>#DIV/0!</v>
      </c>
      <c r="AS103" s="319" t="e">
        <f t="shared" si="41"/>
        <v>#DIV/0!</v>
      </c>
      <c r="AT103" s="319" t="e">
        <f t="shared" si="41"/>
        <v>#DIV/0!</v>
      </c>
      <c r="AU103" s="319" t="e">
        <f t="shared" si="41"/>
        <v>#DIV/0!</v>
      </c>
      <c r="AV103" s="319" t="e">
        <f t="shared" si="41"/>
        <v>#DIV/0!</v>
      </c>
      <c r="AW103" s="319" t="e">
        <f t="shared" si="41"/>
        <v>#DIV/0!</v>
      </c>
      <c r="AX103" s="319" t="e">
        <f t="shared" si="41"/>
        <v>#DIV/0!</v>
      </c>
      <c r="AY103" s="319" t="e">
        <f t="shared" si="41"/>
        <v>#DIV/0!</v>
      </c>
      <c r="AZ103" s="319" t="e">
        <f t="shared" si="41"/>
        <v>#DIV/0!</v>
      </c>
      <c r="BA103" s="319" t="e">
        <f t="shared" si="41"/>
        <v>#DIV/0!</v>
      </c>
      <c r="BB103" s="319" t="e">
        <f t="shared" si="41"/>
        <v>#DIV/0!</v>
      </c>
      <c r="BC103" s="319" t="e">
        <f t="shared" si="41"/>
        <v>#DIV/0!</v>
      </c>
      <c r="BD103" s="319" t="e">
        <f t="shared" si="41"/>
        <v>#DIV/0!</v>
      </c>
      <c r="BE103" s="319" t="e">
        <f t="shared" si="41"/>
        <v>#DIV/0!</v>
      </c>
      <c r="BF103" s="319" t="e">
        <f t="shared" si="41"/>
        <v>#DIV/0!</v>
      </c>
      <c r="BG103" s="319" t="e">
        <f t="shared" si="41"/>
        <v>#DIV/0!</v>
      </c>
      <c r="BH103" s="319" t="e">
        <f t="shared" si="41"/>
        <v>#DIV/0!</v>
      </c>
      <c r="BI103" s="319" t="e">
        <f t="shared" si="41"/>
        <v>#DIV/0!</v>
      </c>
      <c r="BJ103" s="319" t="e">
        <f t="shared" si="41"/>
        <v>#DIV/0!</v>
      </c>
      <c r="BK103" s="319" t="e">
        <f t="shared" si="41"/>
        <v>#DIV/0!</v>
      </c>
      <c r="BL103" s="319" t="e">
        <f t="shared" si="41"/>
        <v>#DIV/0!</v>
      </c>
      <c r="BM103" s="319" t="e">
        <f t="shared" si="41"/>
        <v>#DIV/0!</v>
      </c>
      <c r="BN103" s="319" t="e">
        <f t="shared" si="41"/>
        <v>#DIV/0!</v>
      </c>
      <c r="BO103" s="319" t="e">
        <f t="shared" si="41"/>
        <v>#DIV/0!</v>
      </c>
      <c r="BP103" s="319" t="e">
        <f t="shared" si="41"/>
        <v>#DIV/0!</v>
      </c>
      <c r="BQ103" s="319" t="e">
        <f t="shared" si="41"/>
        <v>#DIV/0!</v>
      </c>
      <c r="BR103" s="319" t="e">
        <f t="shared" si="41"/>
        <v>#DIV/0!</v>
      </c>
      <c r="BS103" s="319" t="e">
        <f t="shared" ref="BS103:ED103" si="42">AVERAGE(BS21:BS68)</f>
        <v>#DIV/0!</v>
      </c>
      <c r="BT103" s="319" t="e">
        <f t="shared" si="42"/>
        <v>#DIV/0!</v>
      </c>
      <c r="BU103" s="319" t="e">
        <f t="shared" si="42"/>
        <v>#DIV/0!</v>
      </c>
      <c r="BV103" s="319" t="e">
        <f t="shared" si="42"/>
        <v>#DIV/0!</v>
      </c>
      <c r="BW103" s="319" t="e">
        <f t="shared" si="42"/>
        <v>#DIV/0!</v>
      </c>
      <c r="BX103" s="319" t="e">
        <f t="shared" si="42"/>
        <v>#DIV/0!</v>
      </c>
      <c r="BY103" s="319" t="e">
        <f t="shared" si="42"/>
        <v>#DIV/0!</v>
      </c>
      <c r="BZ103" s="319" t="e">
        <f t="shared" si="42"/>
        <v>#DIV/0!</v>
      </c>
      <c r="CA103" s="319" t="e">
        <f t="shared" si="42"/>
        <v>#DIV/0!</v>
      </c>
      <c r="CB103" s="319" t="e">
        <f t="shared" si="42"/>
        <v>#DIV/0!</v>
      </c>
      <c r="CC103" s="319" t="e">
        <f t="shared" si="42"/>
        <v>#DIV/0!</v>
      </c>
      <c r="CD103" s="319" t="e">
        <f t="shared" si="42"/>
        <v>#DIV/0!</v>
      </c>
      <c r="CE103" s="319" t="e">
        <f t="shared" si="42"/>
        <v>#DIV/0!</v>
      </c>
      <c r="CF103" s="319" t="e">
        <f t="shared" si="42"/>
        <v>#DIV/0!</v>
      </c>
      <c r="CG103" s="319" t="e">
        <f t="shared" si="42"/>
        <v>#DIV/0!</v>
      </c>
      <c r="CH103" s="319" t="e">
        <f t="shared" si="42"/>
        <v>#DIV/0!</v>
      </c>
      <c r="CI103" s="319" t="e">
        <f t="shared" si="42"/>
        <v>#DIV/0!</v>
      </c>
      <c r="CJ103" s="319" t="e">
        <f t="shared" si="42"/>
        <v>#DIV/0!</v>
      </c>
      <c r="CK103" s="319" t="e">
        <f t="shared" si="42"/>
        <v>#DIV/0!</v>
      </c>
      <c r="CL103" s="319" t="e">
        <f t="shared" si="42"/>
        <v>#DIV/0!</v>
      </c>
      <c r="CM103" s="319" t="e">
        <f t="shared" si="42"/>
        <v>#DIV/0!</v>
      </c>
      <c r="CN103" s="319" t="e">
        <f t="shared" si="42"/>
        <v>#DIV/0!</v>
      </c>
      <c r="CO103" s="319" t="e">
        <f t="shared" si="42"/>
        <v>#DIV/0!</v>
      </c>
      <c r="CP103" s="319" t="e">
        <f t="shared" si="42"/>
        <v>#DIV/0!</v>
      </c>
      <c r="CQ103" s="319" t="e">
        <f t="shared" si="42"/>
        <v>#DIV/0!</v>
      </c>
      <c r="CR103" s="319" t="e">
        <f t="shared" si="42"/>
        <v>#DIV/0!</v>
      </c>
      <c r="CS103" s="319" t="e">
        <f t="shared" si="42"/>
        <v>#DIV/0!</v>
      </c>
      <c r="CT103" s="319" t="e">
        <f t="shared" si="42"/>
        <v>#DIV/0!</v>
      </c>
      <c r="CU103" s="319" t="e">
        <f t="shared" si="42"/>
        <v>#DIV/0!</v>
      </c>
      <c r="CV103" s="319" t="e">
        <f t="shared" si="42"/>
        <v>#DIV/0!</v>
      </c>
      <c r="CW103" s="319" t="e">
        <f t="shared" si="42"/>
        <v>#DIV/0!</v>
      </c>
      <c r="CX103" s="319" t="e">
        <f t="shared" si="42"/>
        <v>#DIV/0!</v>
      </c>
      <c r="CY103" s="319" t="e">
        <f t="shared" si="42"/>
        <v>#DIV/0!</v>
      </c>
      <c r="CZ103" s="319" t="e">
        <f t="shared" si="42"/>
        <v>#DIV/0!</v>
      </c>
      <c r="DA103" s="319" t="e">
        <f t="shared" si="42"/>
        <v>#DIV/0!</v>
      </c>
      <c r="DB103" s="319" t="e">
        <f t="shared" si="42"/>
        <v>#DIV/0!</v>
      </c>
      <c r="DC103" s="319" t="e">
        <f t="shared" si="42"/>
        <v>#DIV/0!</v>
      </c>
      <c r="DD103" s="319" t="e">
        <f t="shared" si="42"/>
        <v>#DIV/0!</v>
      </c>
      <c r="DE103" s="319" t="e">
        <f t="shared" si="42"/>
        <v>#DIV/0!</v>
      </c>
      <c r="DF103" s="319" t="e">
        <f t="shared" si="42"/>
        <v>#DIV/0!</v>
      </c>
      <c r="DG103" s="319" t="e">
        <f t="shared" si="42"/>
        <v>#DIV/0!</v>
      </c>
      <c r="DH103" s="319" t="e">
        <f t="shared" si="42"/>
        <v>#DIV/0!</v>
      </c>
      <c r="DI103" s="319" t="e">
        <f t="shared" si="42"/>
        <v>#DIV/0!</v>
      </c>
      <c r="DJ103" s="319" t="e">
        <f t="shared" si="42"/>
        <v>#DIV/0!</v>
      </c>
      <c r="DK103" s="319" t="e">
        <f t="shared" si="42"/>
        <v>#DIV/0!</v>
      </c>
      <c r="DL103" s="319" t="e">
        <f t="shared" si="42"/>
        <v>#DIV/0!</v>
      </c>
      <c r="DM103" s="319" t="e">
        <f t="shared" si="42"/>
        <v>#DIV/0!</v>
      </c>
      <c r="DN103" s="319" t="e">
        <f t="shared" si="42"/>
        <v>#DIV/0!</v>
      </c>
      <c r="DO103" s="319" t="e">
        <f t="shared" si="42"/>
        <v>#DIV/0!</v>
      </c>
      <c r="DP103" s="319" t="e">
        <f t="shared" si="42"/>
        <v>#DIV/0!</v>
      </c>
      <c r="DQ103" s="319" t="e">
        <f t="shared" si="42"/>
        <v>#DIV/0!</v>
      </c>
      <c r="DR103" s="319" t="e">
        <f t="shared" si="42"/>
        <v>#DIV/0!</v>
      </c>
      <c r="DS103" s="319" t="e">
        <f t="shared" si="42"/>
        <v>#DIV/0!</v>
      </c>
      <c r="DT103" s="319" t="e">
        <f t="shared" si="42"/>
        <v>#DIV/0!</v>
      </c>
      <c r="DU103" s="319" t="e">
        <f t="shared" si="42"/>
        <v>#DIV/0!</v>
      </c>
      <c r="DV103" s="319" t="e">
        <f t="shared" si="42"/>
        <v>#DIV/0!</v>
      </c>
      <c r="DW103" s="319" t="e">
        <f t="shared" si="42"/>
        <v>#DIV/0!</v>
      </c>
      <c r="DX103" s="319" t="e">
        <f t="shared" si="42"/>
        <v>#DIV/0!</v>
      </c>
      <c r="DY103" s="319" t="e">
        <f t="shared" si="42"/>
        <v>#DIV/0!</v>
      </c>
      <c r="DZ103" s="319" t="e">
        <f t="shared" si="42"/>
        <v>#DIV/0!</v>
      </c>
      <c r="EA103" s="319" t="e">
        <f t="shared" si="42"/>
        <v>#DIV/0!</v>
      </c>
      <c r="EB103" s="319" t="e">
        <f t="shared" si="42"/>
        <v>#DIV/0!</v>
      </c>
      <c r="EC103" s="319" t="e">
        <f t="shared" si="42"/>
        <v>#DIV/0!</v>
      </c>
      <c r="ED103" s="319" t="e">
        <f t="shared" si="42"/>
        <v>#DIV/0!</v>
      </c>
      <c r="EE103" s="319" t="e">
        <f t="shared" ref="EE103:GP103" si="43">AVERAGE(EE21:EE68)</f>
        <v>#DIV/0!</v>
      </c>
      <c r="EF103" s="319" t="e">
        <f t="shared" si="43"/>
        <v>#DIV/0!</v>
      </c>
      <c r="EG103" s="319" t="e">
        <f t="shared" si="43"/>
        <v>#DIV/0!</v>
      </c>
      <c r="EH103" s="319" t="e">
        <f t="shared" si="43"/>
        <v>#DIV/0!</v>
      </c>
      <c r="EI103" s="319" t="e">
        <f t="shared" si="43"/>
        <v>#DIV/0!</v>
      </c>
      <c r="EJ103" s="319" t="e">
        <f t="shared" si="43"/>
        <v>#DIV/0!</v>
      </c>
      <c r="EK103" s="319" t="e">
        <f t="shared" si="43"/>
        <v>#DIV/0!</v>
      </c>
      <c r="EL103" s="319" t="e">
        <f t="shared" si="43"/>
        <v>#DIV/0!</v>
      </c>
      <c r="EM103" s="319" t="e">
        <f t="shared" si="43"/>
        <v>#DIV/0!</v>
      </c>
      <c r="EN103" s="319" t="e">
        <f t="shared" si="43"/>
        <v>#DIV/0!</v>
      </c>
      <c r="EO103" s="319" t="e">
        <f t="shared" si="43"/>
        <v>#DIV/0!</v>
      </c>
      <c r="EP103" s="319" t="e">
        <f t="shared" si="43"/>
        <v>#DIV/0!</v>
      </c>
      <c r="EQ103" s="319" t="e">
        <f t="shared" si="43"/>
        <v>#DIV/0!</v>
      </c>
      <c r="ER103" s="319" t="e">
        <f t="shared" si="43"/>
        <v>#DIV/0!</v>
      </c>
      <c r="ES103" s="319" t="e">
        <f t="shared" si="43"/>
        <v>#DIV/0!</v>
      </c>
      <c r="ET103" s="319" t="e">
        <f t="shared" si="43"/>
        <v>#DIV/0!</v>
      </c>
      <c r="EU103" s="319" t="e">
        <f t="shared" si="43"/>
        <v>#DIV/0!</v>
      </c>
      <c r="EV103" s="319" t="e">
        <f t="shared" si="43"/>
        <v>#DIV/0!</v>
      </c>
      <c r="EW103" s="319" t="e">
        <f t="shared" si="43"/>
        <v>#DIV/0!</v>
      </c>
      <c r="EX103" s="319" t="e">
        <f t="shared" si="43"/>
        <v>#DIV/0!</v>
      </c>
      <c r="EY103" s="319" t="e">
        <f t="shared" si="43"/>
        <v>#DIV/0!</v>
      </c>
      <c r="EZ103" s="319" t="e">
        <f t="shared" si="43"/>
        <v>#DIV/0!</v>
      </c>
      <c r="FA103" s="319" t="e">
        <f t="shared" si="43"/>
        <v>#DIV/0!</v>
      </c>
      <c r="FB103" s="319" t="e">
        <f t="shared" si="43"/>
        <v>#DIV/0!</v>
      </c>
      <c r="FC103" s="319" t="e">
        <f t="shared" si="43"/>
        <v>#DIV/0!</v>
      </c>
      <c r="FD103" s="319" t="e">
        <f t="shared" si="43"/>
        <v>#DIV/0!</v>
      </c>
      <c r="FE103" s="319" t="e">
        <f t="shared" si="43"/>
        <v>#DIV/0!</v>
      </c>
      <c r="FF103" s="319" t="e">
        <f t="shared" si="43"/>
        <v>#DIV/0!</v>
      </c>
      <c r="FG103" s="319" t="e">
        <f t="shared" si="43"/>
        <v>#DIV/0!</v>
      </c>
      <c r="FH103" s="319" t="e">
        <f t="shared" si="43"/>
        <v>#DIV/0!</v>
      </c>
      <c r="FI103" s="319" t="e">
        <f t="shared" si="43"/>
        <v>#DIV/0!</v>
      </c>
      <c r="FJ103" s="319" t="e">
        <f t="shared" si="43"/>
        <v>#DIV/0!</v>
      </c>
      <c r="FK103" s="319" t="e">
        <f t="shared" si="43"/>
        <v>#DIV/0!</v>
      </c>
      <c r="FL103" s="319" t="e">
        <f t="shared" si="43"/>
        <v>#DIV/0!</v>
      </c>
      <c r="FM103" s="319" t="e">
        <f t="shared" si="43"/>
        <v>#DIV/0!</v>
      </c>
      <c r="FN103" s="319" t="e">
        <f t="shared" si="43"/>
        <v>#DIV/0!</v>
      </c>
      <c r="FO103" s="319" t="e">
        <f t="shared" si="43"/>
        <v>#DIV/0!</v>
      </c>
      <c r="FP103" s="319" t="e">
        <f t="shared" si="43"/>
        <v>#DIV/0!</v>
      </c>
      <c r="FQ103" s="319" t="e">
        <f t="shared" si="43"/>
        <v>#DIV/0!</v>
      </c>
      <c r="FR103" s="319" t="e">
        <f t="shared" si="43"/>
        <v>#DIV/0!</v>
      </c>
      <c r="FS103" s="319" t="e">
        <f t="shared" si="43"/>
        <v>#DIV/0!</v>
      </c>
      <c r="FT103" s="319" t="e">
        <f t="shared" si="43"/>
        <v>#DIV/0!</v>
      </c>
      <c r="FU103" s="319" t="e">
        <f t="shared" si="43"/>
        <v>#DIV/0!</v>
      </c>
      <c r="FV103" s="319" t="e">
        <f t="shared" si="43"/>
        <v>#DIV/0!</v>
      </c>
      <c r="FW103" s="319" t="e">
        <f t="shared" si="43"/>
        <v>#DIV/0!</v>
      </c>
      <c r="FX103" s="319" t="e">
        <f t="shared" si="43"/>
        <v>#DIV/0!</v>
      </c>
      <c r="FY103" s="319" t="e">
        <f t="shared" si="43"/>
        <v>#DIV/0!</v>
      </c>
      <c r="FZ103" s="319" t="e">
        <f t="shared" si="43"/>
        <v>#DIV/0!</v>
      </c>
      <c r="GA103" s="319" t="e">
        <f t="shared" si="43"/>
        <v>#DIV/0!</v>
      </c>
      <c r="GB103" s="319" t="e">
        <f t="shared" si="43"/>
        <v>#DIV/0!</v>
      </c>
      <c r="GC103" s="319" t="e">
        <f t="shared" si="43"/>
        <v>#DIV/0!</v>
      </c>
      <c r="GD103" s="319" t="e">
        <f t="shared" si="43"/>
        <v>#DIV/0!</v>
      </c>
      <c r="GE103" s="319" t="e">
        <f t="shared" si="43"/>
        <v>#DIV/0!</v>
      </c>
      <c r="GF103" s="319" t="e">
        <f t="shared" si="43"/>
        <v>#DIV/0!</v>
      </c>
      <c r="GG103" s="319" t="e">
        <f t="shared" si="43"/>
        <v>#DIV/0!</v>
      </c>
      <c r="GH103" s="319" t="e">
        <f t="shared" si="43"/>
        <v>#DIV/0!</v>
      </c>
      <c r="GI103" s="319" t="e">
        <f t="shared" si="43"/>
        <v>#DIV/0!</v>
      </c>
      <c r="GJ103" s="319" t="e">
        <f t="shared" si="43"/>
        <v>#DIV/0!</v>
      </c>
      <c r="GK103" s="319" t="e">
        <f t="shared" si="43"/>
        <v>#DIV/0!</v>
      </c>
      <c r="GL103" s="319" t="e">
        <f t="shared" si="43"/>
        <v>#DIV/0!</v>
      </c>
      <c r="GM103" s="319" t="e">
        <f t="shared" si="43"/>
        <v>#DIV/0!</v>
      </c>
      <c r="GN103" s="319" t="e">
        <f t="shared" si="43"/>
        <v>#DIV/0!</v>
      </c>
      <c r="GO103" s="319" t="e">
        <f t="shared" si="43"/>
        <v>#DIV/0!</v>
      </c>
      <c r="GP103" s="319" t="e">
        <f t="shared" si="43"/>
        <v>#DIV/0!</v>
      </c>
      <c r="GQ103" s="319" t="e">
        <f t="shared" ref="GQ103:JB103" si="44">AVERAGE(GQ21:GQ68)</f>
        <v>#DIV/0!</v>
      </c>
      <c r="GR103" s="319" t="e">
        <f t="shared" si="44"/>
        <v>#DIV/0!</v>
      </c>
      <c r="GS103" s="319" t="e">
        <f t="shared" si="44"/>
        <v>#DIV/0!</v>
      </c>
      <c r="GT103" s="319" t="e">
        <f t="shared" si="44"/>
        <v>#DIV/0!</v>
      </c>
      <c r="GU103" s="319" t="e">
        <f t="shared" si="44"/>
        <v>#DIV/0!</v>
      </c>
      <c r="GV103" s="319" t="e">
        <f t="shared" si="44"/>
        <v>#DIV/0!</v>
      </c>
      <c r="GW103" s="319" t="e">
        <f t="shared" si="44"/>
        <v>#DIV/0!</v>
      </c>
      <c r="GX103" s="319" t="e">
        <f t="shared" si="44"/>
        <v>#DIV/0!</v>
      </c>
      <c r="GY103" s="319" t="e">
        <f t="shared" si="44"/>
        <v>#DIV/0!</v>
      </c>
      <c r="GZ103" s="319" t="e">
        <f t="shared" si="44"/>
        <v>#DIV/0!</v>
      </c>
      <c r="HA103" s="319" t="e">
        <f t="shared" si="44"/>
        <v>#DIV/0!</v>
      </c>
      <c r="HB103" s="319" t="e">
        <f t="shared" si="44"/>
        <v>#DIV/0!</v>
      </c>
      <c r="HC103" s="319" t="e">
        <f t="shared" si="44"/>
        <v>#DIV/0!</v>
      </c>
      <c r="HD103" s="319" t="e">
        <f t="shared" si="44"/>
        <v>#DIV/0!</v>
      </c>
      <c r="HE103" s="319" t="e">
        <f t="shared" si="44"/>
        <v>#DIV/0!</v>
      </c>
      <c r="HF103" s="319" t="e">
        <f t="shared" si="44"/>
        <v>#DIV/0!</v>
      </c>
      <c r="HG103" s="319" t="e">
        <f t="shared" si="44"/>
        <v>#DIV/0!</v>
      </c>
      <c r="HH103" s="319" t="e">
        <f t="shared" si="44"/>
        <v>#DIV/0!</v>
      </c>
      <c r="HI103" s="319" t="e">
        <f t="shared" si="44"/>
        <v>#DIV/0!</v>
      </c>
      <c r="HJ103" s="319" t="e">
        <f t="shared" si="44"/>
        <v>#DIV/0!</v>
      </c>
      <c r="HK103" s="319" t="e">
        <f t="shared" si="44"/>
        <v>#DIV/0!</v>
      </c>
      <c r="HL103" s="319" t="e">
        <f t="shared" si="44"/>
        <v>#DIV/0!</v>
      </c>
      <c r="HM103" s="319" t="e">
        <f t="shared" si="44"/>
        <v>#DIV/0!</v>
      </c>
      <c r="HN103" s="319" t="e">
        <f t="shared" si="44"/>
        <v>#DIV/0!</v>
      </c>
      <c r="HO103" s="319" t="e">
        <f t="shared" si="44"/>
        <v>#DIV/0!</v>
      </c>
      <c r="HP103" s="319" t="e">
        <f t="shared" si="44"/>
        <v>#DIV/0!</v>
      </c>
      <c r="HQ103" s="319" t="e">
        <f t="shared" si="44"/>
        <v>#DIV/0!</v>
      </c>
      <c r="HR103" s="319" t="e">
        <f t="shared" si="44"/>
        <v>#DIV/0!</v>
      </c>
      <c r="HS103" s="319" t="e">
        <f t="shared" si="44"/>
        <v>#DIV/0!</v>
      </c>
      <c r="HT103" s="319" t="e">
        <f t="shared" si="44"/>
        <v>#DIV/0!</v>
      </c>
      <c r="HU103" s="319" t="e">
        <f t="shared" si="44"/>
        <v>#DIV/0!</v>
      </c>
      <c r="HV103" s="319" t="e">
        <f t="shared" si="44"/>
        <v>#DIV/0!</v>
      </c>
      <c r="HW103" s="319" t="e">
        <f t="shared" si="44"/>
        <v>#DIV/0!</v>
      </c>
      <c r="HX103" s="319" t="e">
        <f t="shared" si="44"/>
        <v>#DIV/0!</v>
      </c>
      <c r="HY103" s="319" t="e">
        <f t="shared" si="44"/>
        <v>#DIV/0!</v>
      </c>
      <c r="HZ103" s="319" t="e">
        <f t="shared" si="44"/>
        <v>#DIV/0!</v>
      </c>
      <c r="IA103" s="319" t="e">
        <f t="shared" si="44"/>
        <v>#DIV/0!</v>
      </c>
      <c r="IB103" s="319" t="e">
        <f t="shared" si="44"/>
        <v>#DIV/0!</v>
      </c>
      <c r="IC103" s="319" t="e">
        <f t="shared" si="44"/>
        <v>#DIV/0!</v>
      </c>
      <c r="ID103" s="319" t="e">
        <f t="shared" si="44"/>
        <v>#DIV/0!</v>
      </c>
      <c r="IE103" s="319" t="e">
        <f t="shared" si="44"/>
        <v>#DIV/0!</v>
      </c>
      <c r="IF103" s="319" t="e">
        <f t="shared" si="44"/>
        <v>#DIV/0!</v>
      </c>
      <c r="IG103" s="319" t="e">
        <f t="shared" si="44"/>
        <v>#DIV/0!</v>
      </c>
      <c r="IH103" s="319" t="e">
        <f t="shared" si="44"/>
        <v>#DIV/0!</v>
      </c>
      <c r="II103" s="319" t="e">
        <f t="shared" si="44"/>
        <v>#DIV/0!</v>
      </c>
      <c r="IJ103" s="319" t="e">
        <f t="shared" si="44"/>
        <v>#DIV/0!</v>
      </c>
      <c r="IK103" s="319" t="e">
        <f t="shared" si="44"/>
        <v>#DIV/0!</v>
      </c>
      <c r="IL103" s="319" t="e">
        <f t="shared" si="44"/>
        <v>#DIV/0!</v>
      </c>
      <c r="IM103" s="319" t="e">
        <f t="shared" si="44"/>
        <v>#DIV/0!</v>
      </c>
      <c r="IN103" s="319" t="e">
        <f t="shared" si="44"/>
        <v>#DIV/0!</v>
      </c>
      <c r="IO103" s="319" t="e">
        <f t="shared" si="44"/>
        <v>#DIV/0!</v>
      </c>
      <c r="IP103" s="319" t="e">
        <f t="shared" si="44"/>
        <v>#DIV/0!</v>
      </c>
      <c r="IQ103" s="319" t="e">
        <f t="shared" si="44"/>
        <v>#DIV/0!</v>
      </c>
      <c r="IR103" s="319" t="e">
        <f t="shared" si="44"/>
        <v>#DIV/0!</v>
      </c>
      <c r="IS103" s="319" t="e">
        <f t="shared" si="44"/>
        <v>#DIV/0!</v>
      </c>
      <c r="IT103" s="319" t="e">
        <f t="shared" si="44"/>
        <v>#DIV/0!</v>
      </c>
      <c r="IU103" s="319" t="e">
        <f t="shared" si="44"/>
        <v>#DIV/0!</v>
      </c>
      <c r="IV103" s="319" t="e">
        <f t="shared" si="44"/>
        <v>#DIV/0!</v>
      </c>
      <c r="IW103" s="319" t="e">
        <f t="shared" si="44"/>
        <v>#DIV/0!</v>
      </c>
      <c r="IX103" s="319" t="e">
        <f t="shared" si="44"/>
        <v>#DIV/0!</v>
      </c>
      <c r="IY103" s="319" t="e">
        <f t="shared" si="44"/>
        <v>#DIV/0!</v>
      </c>
      <c r="IZ103" s="319" t="e">
        <f t="shared" si="44"/>
        <v>#DIV/0!</v>
      </c>
      <c r="JA103" s="319" t="e">
        <f t="shared" si="44"/>
        <v>#DIV/0!</v>
      </c>
      <c r="JB103" s="319" t="e">
        <f t="shared" si="44"/>
        <v>#DIV/0!</v>
      </c>
      <c r="JC103" s="319" t="e">
        <f t="shared" ref="JC103:JO103" si="45">AVERAGE(JC21:JC68)</f>
        <v>#DIV/0!</v>
      </c>
      <c r="JD103" s="319" t="e">
        <f t="shared" si="45"/>
        <v>#DIV/0!</v>
      </c>
      <c r="JE103" s="319" t="e">
        <f t="shared" si="45"/>
        <v>#DIV/0!</v>
      </c>
      <c r="JF103" s="319" t="e">
        <f t="shared" si="45"/>
        <v>#DIV/0!</v>
      </c>
      <c r="JG103" s="319" t="e">
        <f t="shared" si="45"/>
        <v>#DIV/0!</v>
      </c>
      <c r="JH103" s="319" t="e">
        <f t="shared" si="45"/>
        <v>#DIV/0!</v>
      </c>
      <c r="JI103" s="319" t="e">
        <f t="shared" si="45"/>
        <v>#DIV/0!</v>
      </c>
      <c r="JJ103" s="319" t="e">
        <f t="shared" si="45"/>
        <v>#DIV/0!</v>
      </c>
      <c r="JK103" s="319" t="e">
        <f t="shared" si="45"/>
        <v>#DIV/0!</v>
      </c>
      <c r="JL103" s="319" t="e">
        <f t="shared" si="45"/>
        <v>#DIV/0!</v>
      </c>
      <c r="JM103" s="319" t="e">
        <f t="shared" si="45"/>
        <v>#DIV/0!</v>
      </c>
      <c r="JN103" s="319" t="e">
        <f t="shared" si="45"/>
        <v>#DIV/0!</v>
      </c>
      <c r="JO103" s="319" t="e">
        <f t="shared" si="45"/>
        <v>#DIV/0!</v>
      </c>
      <c r="JP103" s="319" t="e">
        <f t="shared" ref="JP103" si="46">AVERAGE(JP21:JP68)</f>
        <v>#DIV/0!</v>
      </c>
    </row>
    <row r="104" spans="4:277" ht="15" customHeight="1" x14ac:dyDescent="0.2">
      <c r="D104" s="316"/>
      <c r="E104" s="317" t="s">
        <v>441</v>
      </c>
      <c r="F104" s="319" t="e">
        <f>STDEVP(F21:F68)</f>
        <v>#DIV/0!</v>
      </c>
      <c r="G104" s="319" t="e">
        <f t="shared" ref="G104:BR104" si="47">STDEVP(G21:G68)</f>
        <v>#DIV/0!</v>
      </c>
      <c r="H104" s="319" t="e">
        <f t="shared" si="47"/>
        <v>#DIV/0!</v>
      </c>
      <c r="I104" s="319" t="e">
        <f t="shared" si="47"/>
        <v>#DIV/0!</v>
      </c>
      <c r="J104" s="319" t="e">
        <f t="shared" si="47"/>
        <v>#DIV/0!</v>
      </c>
      <c r="K104" s="319" t="e">
        <f t="shared" si="47"/>
        <v>#DIV/0!</v>
      </c>
      <c r="L104" s="319" t="e">
        <f t="shared" si="47"/>
        <v>#DIV/0!</v>
      </c>
      <c r="M104" s="319" t="e">
        <f t="shared" si="47"/>
        <v>#DIV/0!</v>
      </c>
      <c r="N104" s="319" t="e">
        <f t="shared" si="47"/>
        <v>#DIV/0!</v>
      </c>
      <c r="O104" s="319" t="e">
        <f t="shared" si="47"/>
        <v>#DIV/0!</v>
      </c>
      <c r="P104" s="319" t="e">
        <f t="shared" si="47"/>
        <v>#DIV/0!</v>
      </c>
      <c r="Q104" s="319" t="e">
        <f t="shared" si="47"/>
        <v>#DIV/0!</v>
      </c>
      <c r="R104" s="319" t="e">
        <f t="shared" si="47"/>
        <v>#DIV/0!</v>
      </c>
      <c r="S104" s="319" t="e">
        <f t="shared" si="47"/>
        <v>#DIV/0!</v>
      </c>
      <c r="T104" s="319" t="e">
        <f t="shared" si="47"/>
        <v>#DIV/0!</v>
      </c>
      <c r="U104" s="319" t="e">
        <f t="shared" si="47"/>
        <v>#DIV/0!</v>
      </c>
      <c r="V104" s="319" t="e">
        <f t="shared" si="47"/>
        <v>#DIV/0!</v>
      </c>
      <c r="W104" s="319" t="e">
        <f t="shared" si="47"/>
        <v>#DIV/0!</v>
      </c>
      <c r="X104" s="319" t="e">
        <f t="shared" si="47"/>
        <v>#DIV/0!</v>
      </c>
      <c r="Y104" s="319" t="e">
        <f t="shared" si="47"/>
        <v>#DIV/0!</v>
      </c>
      <c r="Z104" s="319" t="e">
        <f t="shared" si="47"/>
        <v>#DIV/0!</v>
      </c>
      <c r="AA104" s="319" t="e">
        <f t="shared" si="47"/>
        <v>#DIV/0!</v>
      </c>
      <c r="AB104" s="319" t="e">
        <f t="shared" si="47"/>
        <v>#DIV/0!</v>
      </c>
      <c r="AC104" s="319" t="e">
        <f t="shared" si="47"/>
        <v>#DIV/0!</v>
      </c>
      <c r="AD104" s="319" t="e">
        <f t="shared" si="47"/>
        <v>#DIV/0!</v>
      </c>
      <c r="AE104" s="319" t="e">
        <f t="shared" si="47"/>
        <v>#DIV/0!</v>
      </c>
      <c r="AF104" s="319" t="e">
        <f t="shared" si="47"/>
        <v>#DIV/0!</v>
      </c>
      <c r="AG104" s="319" t="e">
        <f t="shared" si="47"/>
        <v>#DIV/0!</v>
      </c>
      <c r="AH104" s="319" t="e">
        <f t="shared" si="47"/>
        <v>#DIV/0!</v>
      </c>
      <c r="AI104" s="319" t="e">
        <f t="shared" si="47"/>
        <v>#DIV/0!</v>
      </c>
      <c r="AJ104" s="319" t="e">
        <f t="shared" si="47"/>
        <v>#DIV/0!</v>
      </c>
      <c r="AK104" s="319" t="e">
        <f t="shared" si="47"/>
        <v>#DIV/0!</v>
      </c>
      <c r="AL104" s="319" t="e">
        <f t="shared" si="47"/>
        <v>#DIV/0!</v>
      </c>
      <c r="AM104" s="319" t="e">
        <f t="shared" si="47"/>
        <v>#DIV/0!</v>
      </c>
      <c r="AN104" s="319" t="e">
        <f t="shared" si="47"/>
        <v>#DIV/0!</v>
      </c>
      <c r="AO104" s="319" t="e">
        <f t="shared" si="47"/>
        <v>#DIV/0!</v>
      </c>
      <c r="AP104" s="319" t="e">
        <f t="shared" si="47"/>
        <v>#DIV/0!</v>
      </c>
      <c r="AQ104" s="319" t="e">
        <f t="shared" si="47"/>
        <v>#DIV/0!</v>
      </c>
      <c r="AR104" s="319" t="e">
        <f t="shared" si="47"/>
        <v>#DIV/0!</v>
      </c>
      <c r="AS104" s="319" t="e">
        <f t="shared" si="47"/>
        <v>#DIV/0!</v>
      </c>
      <c r="AT104" s="319" t="e">
        <f t="shared" si="47"/>
        <v>#DIV/0!</v>
      </c>
      <c r="AU104" s="319" t="e">
        <f t="shared" si="47"/>
        <v>#DIV/0!</v>
      </c>
      <c r="AV104" s="319" t="e">
        <f t="shared" si="47"/>
        <v>#DIV/0!</v>
      </c>
      <c r="AW104" s="319" t="e">
        <f t="shared" si="47"/>
        <v>#DIV/0!</v>
      </c>
      <c r="AX104" s="319" t="e">
        <f t="shared" si="47"/>
        <v>#DIV/0!</v>
      </c>
      <c r="AY104" s="319" t="e">
        <f t="shared" si="47"/>
        <v>#DIV/0!</v>
      </c>
      <c r="AZ104" s="319" t="e">
        <f t="shared" si="47"/>
        <v>#DIV/0!</v>
      </c>
      <c r="BA104" s="319" t="e">
        <f t="shared" si="47"/>
        <v>#DIV/0!</v>
      </c>
      <c r="BB104" s="319" t="e">
        <f t="shared" si="47"/>
        <v>#DIV/0!</v>
      </c>
      <c r="BC104" s="319" t="e">
        <f t="shared" si="47"/>
        <v>#DIV/0!</v>
      </c>
      <c r="BD104" s="319" t="e">
        <f t="shared" si="47"/>
        <v>#DIV/0!</v>
      </c>
      <c r="BE104" s="319" t="e">
        <f t="shared" si="47"/>
        <v>#DIV/0!</v>
      </c>
      <c r="BF104" s="319" t="e">
        <f t="shared" si="47"/>
        <v>#DIV/0!</v>
      </c>
      <c r="BG104" s="319" t="e">
        <f t="shared" si="47"/>
        <v>#DIV/0!</v>
      </c>
      <c r="BH104" s="319" t="e">
        <f t="shared" si="47"/>
        <v>#DIV/0!</v>
      </c>
      <c r="BI104" s="319" t="e">
        <f t="shared" si="47"/>
        <v>#DIV/0!</v>
      </c>
      <c r="BJ104" s="319" t="e">
        <f t="shared" si="47"/>
        <v>#DIV/0!</v>
      </c>
      <c r="BK104" s="319" t="e">
        <f t="shared" si="47"/>
        <v>#DIV/0!</v>
      </c>
      <c r="BL104" s="319" t="e">
        <f t="shared" si="47"/>
        <v>#DIV/0!</v>
      </c>
      <c r="BM104" s="319" t="e">
        <f t="shared" si="47"/>
        <v>#DIV/0!</v>
      </c>
      <c r="BN104" s="319" t="e">
        <f t="shared" si="47"/>
        <v>#DIV/0!</v>
      </c>
      <c r="BO104" s="319" t="e">
        <f t="shared" si="47"/>
        <v>#DIV/0!</v>
      </c>
      <c r="BP104" s="319" t="e">
        <f t="shared" si="47"/>
        <v>#DIV/0!</v>
      </c>
      <c r="BQ104" s="319" t="e">
        <f t="shared" si="47"/>
        <v>#DIV/0!</v>
      </c>
      <c r="BR104" s="319" t="e">
        <f t="shared" si="47"/>
        <v>#DIV/0!</v>
      </c>
      <c r="BS104" s="319" t="e">
        <f t="shared" ref="BS104:ED104" si="48">STDEVP(BS21:BS68)</f>
        <v>#DIV/0!</v>
      </c>
      <c r="BT104" s="319" t="e">
        <f t="shared" si="48"/>
        <v>#DIV/0!</v>
      </c>
      <c r="BU104" s="319" t="e">
        <f t="shared" si="48"/>
        <v>#DIV/0!</v>
      </c>
      <c r="BV104" s="319" t="e">
        <f t="shared" si="48"/>
        <v>#DIV/0!</v>
      </c>
      <c r="BW104" s="319" t="e">
        <f t="shared" si="48"/>
        <v>#DIV/0!</v>
      </c>
      <c r="BX104" s="319" t="e">
        <f t="shared" si="48"/>
        <v>#DIV/0!</v>
      </c>
      <c r="BY104" s="319" t="e">
        <f t="shared" si="48"/>
        <v>#DIV/0!</v>
      </c>
      <c r="BZ104" s="319" t="e">
        <f t="shared" si="48"/>
        <v>#DIV/0!</v>
      </c>
      <c r="CA104" s="319" t="e">
        <f t="shared" si="48"/>
        <v>#DIV/0!</v>
      </c>
      <c r="CB104" s="319" t="e">
        <f t="shared" si="48"/>
        <v>#DIV/0!</v>
      </c>
      <c r="CC104" s="319" t="e">
        <f t="shared" si="48"/>
        <v>#DIV/0!</v>
      </c>
      <c r="CD104" s="319" t="e">
        <f t="shared" si="48"/>
        <v>#DIV/0!</v>
      </c>
      <c r="CE104" s="319" t="e">
        <f t="shared" si="48"/>
        <v>#DIV/0!</v>
      </c>
      <c r="CF104" s="319" t="e">
        <f t="shared" si="48"/>
        <v>#DIV/0!</v>
      </c>
      <c r="CG104" s="319" t="e">
        <f t="shared" si="48"/>
        <v>#DIV/0!</v>
      </c>
      <c r="CH104" s="319" t="e">
        <f t="shared" si="48"/>
        <v>#DIV/0!</v>
      </c>
      <c r="CI104" s="319" t="e">
        <f t="shared" si="48"/>
        <v>#DIV/0!</v>
      </c>
      <c r="CJ104" s="319" t="e">
        <f t="shared" si="48"/>
        <v>#DIV/0!</v>
      </c>
      <c r="CK104" s="319" t="e">
        <f t="shared" si="48"/>
        <v>#DIV/0!</v>
      </c>
      <c r="CL104" s="319" t="e">
        <f t="shared" si="48"/>
        <v>#DIV/0!</v>
      </c>
      <c r="CM104" s="319" t="e">
        <f t="shared" si="48"/>
        <v>#DIV/0!</v>
      </c>
      <c r="CN104" s="319" t="e">
        <f t="shared" si="48"/>
        <v>#DIV/0!</v>
      </c>
      <c r="CO104" s="319" t="e">
        <f t="shared" si="48"/>
        <v>#DIV/0!</v>
      </c>
      <c r="CP104" s="319" t="e">
        <f t="shared" si="48"/>
        <v>#DIV/0!</v>
      </c>
      <c r="CQ104" s="319" t="e">
        <f t="shared" si="48"/>
        <v>#DIV/0!</v>
      </c>
      <c r="CR104" s="319" t="e">
        <f t="shared" si="48"/>
        <v>#DIV/0!</v>
      </c>
      <c r="CS104" s="319" t="e">
        <f t="shared" si="48"/>
        <v>#DIV/0!</v>
      </c>
      <c r="CT104" s="319" t="e">
        <f t="shared" si="48"/>
        <v>#DIV/0!</v>
      </c>
      <c r="CU104" s="319" t="e">
        <f t="shared" si="48"/>
        <v>#DIV/0!</v>
      </c>
      <c r="CV104" s="319" t="e">
        <f t="shared" si="48"/>
        <v>#DIV/0!</v>
      </c>
      <c r="CW104" s="319" t="e">
        <f t="shared" si="48"/>
        <v>#DIV/0!</v>
      </c>
      <c r="CX104" s="319" t="e">
        <f t="shared" si="48"/>
        <v>#DIV/0!</v>
      </c>
      <c r="CY104" s="319" t="e">
        <f t="shared" si="48"/>
        <v>#DIV/0!</v>
      </c>
      <c r="CZ104" s="319" t="e">
        <f t="shared" si="48"/>
        <v>#DIV/0!</v>
      </c>
      <c r="DA104" s="319" t="e">
        <f t="shared" si="48"/>
        <v>#DIV/0!</v>
      </c>
      <c r="DB104" s="319" t="e">
        <f t="shared" si="48"/>
        <v>#DIV/0!</v>
      </c>
      <c r="DC104" s="319" t="e">
        <f t="shared" si="48"/>
        <v>#DIV/0!</v>
      </c>
      <c r="DD104" s="319" t="e">
        <f t="shared" si="48"/>
        <v>#DIV/0!</v>
      </c>
      <c r="DE104" s="319" t="e">
        <f t="shared" si="48"/>
        <v>#DIV/0!</v>
      </c>
      <c r="DF104" s="319" t="e">
        <f t="shared" si="48"/>
        <v>#DIV/0!</v>
      </c>
      <c r="DG104" s="319" t="e">
        <f t="shared" si="48"/>
        <v>#DIV/0!</v>
      </c>
      <c r="DH104" s="319" t="e">
        <f t="shared" si="48"/>
        <v>#DIV/0!</v>
      </c>
      <c r="DI104" s="319" t="e">
        <f t="shared" si="48"/>
        <v>#DIV/0!</v>
      </c>
      <c r="DJ104" s="319" t="e">
        <f t="shared" si="48"/>
        <v>#DIV/0!</v>
      </c>
      <c r="DK104" s="319" t="e">
        <f t="shared" si="48"/>
        <v>#DIV/0!</v>
      </c>
      <c r="DL104" s="319" t="e">
        <f t="shared" si="48"/>
        <v>#DIV/0!</v>
      </c>
      <c r="DM104" s="319" t="e">
        <f t="shared" si="48"/>
        <v>#DIV/0!</v>
      </c>
      <c r="DN104" s="319" t="e">
        <f t="shared" si="48"/>
        <v>#DIV/0!</v>
      </c>
      <c r="DO104" s="319" t="e">
        <f t="shared" si="48"/>
        <v>#DIV/0!</v>
      </c>
      <c r="DP104" s="319" t="e">
        <f t="shared" si="48"/>
        <v>#DIV/0!</v>
      </c>
      <c r="DQ104" s="319" t="e">
        <f t="shared" si="48"/>
        <v>#DIV/0!</v>
      </c>
      <c r="DR104" s="319" t="e">
        <f t="shared" si="48"/>
        <v>#DIV/0!</v>
      </c>
      <c r="DS104" s="319" t="e">
        <f t="shared" si="48"/>
        <v>#DIV/0!</v>
      </c>
      <c r="DT104" s="319" t="e">
        <f t="shared" si="48"/>
        <v>#DIV/0!</v>
      </c>
      <c r="DU104" s="319" t="e">
        <f t="shared" si="48"/>
        <v>#DIV/0!</v>
      </c>
      <c r="DV104" s="319" t="e">
        <f t="shared" si="48"/>
        <v>#DIV/0!</v>
      </c>
      <c r="DW104" s="319" t="e">
        <f t="shared" si="48"/>
        <v>#DIV/0!</v>
      </c>
      <c r="DX104" s="319" t="e">
        <f t="shared" si="48"/>
        <v>#DIV/0!</v>
      </c>
      <c r="DY104" s="319" t="e">
        <f t="shared" si="48"/>
        <v>#DIV/0!</v>
      </c>
      <c r="DZ104" s="319" t="e">
        <f t="shared" si="48"/>
        <v>#DIV/0!</v>
      </c>
      <c r="EA104" s="319" t="e">
        <f t="shared" si="48"/>
        <v>#DIV/0!</v>
      </c>
      <c r="EB104" s="319" t="e">
        <f t="shared" si="48"/>
        <v>#DIV/0!</v>
      </c>
      <c r="EC104" s="319" t="e">
        <f t="shared" si="48"/>
        <v>#DIV/0!</v>
      </c>
      <c r="ED104" s="319" t="e">
        <f t="shared" si="48"/>
        <v>#DIV/0!</v>
      </c>
      <c r="EE104" s="319" t="e">
        <f t="shared" ref="EE104:GP104" si="49">STDEVP(EE21:EE68)</f>
        <v>#DIV/0!</v>
      </c>
      <c r="EF104" s="319" t="e">
        <f t="shared" si="49"/>
        <v>#DIV/0!</v>
      </c>
      <c r="EG104" s="319" t="e">
        <f t="shared" si="49"/>
        <v>#DIV/0!</v>
      </c>
      <c r="EH104" s="319" t="e">
        <f t="shared" si="49"/>
        <v>#DIV/0!</v>
      </c>
      <c r="EI104" s="319" t="e">
        <f t="shared" si="49"/>
        <v>#DIV/0!</v>
      </c>
      <c r="EJ104" s="319" t="e">
        <f t="shared" si="49"/>
        <v>#DIV/0!</v>
      </c>
      <c r="EK104" s="319" t="e">
        <f t="shared" si="49"/>
        <v>#DIV/0!</v>
      </c>
      <c r="EL104" s="319" t="e">
        <f t="shared" si="49"/>
        <v>#DIV/0!</v>
      </c>
      <c r="EM104" s="319" t="e">
        <f t="shared" si="49"/>
        <v>#DIV/0!</v>
      </c>
      <c r="EN104" s="319" t="e">
        <f t="shared" si="49"/>
        <v>#DIV/0!</v>
      </c>
      <c r="EO104" s="319" t="e">
        <f t="shared" si="49"/>
        <v>#DIV/0!</v>
      </c>
      <c r="EP104" s="319" t="e">
        <f t="shared" si="49"/>
        <v>#DIV/0!</v>
      </c>
      <c r="EQ104" s="319" t="e">
        <f t="shared" si="49"/>
        <v>#DIV/0!</v>
      </c>
      <c r="ER104" s="319" t="e">
        <f t="shared" si="49"/>
        <v>#DIV/0!</v>
      </c>
      <c r="ES104" s="319" t="e">
        <f t="shared" si="49"/>
        <v>#DIV/0!</v>
      </c>
      <c r="ET104" s="319" t="e">
        <f t="shared" si="49"/>
        <v>#DIV/0!</v>
      </c>
      <c r="EU104" s="319" t="e">
        <f t="shared" si="49"/>
        <v>#DIV/0!</v>
      </c>
      <c r="EV104" s="319" t="e">
        <f t="shared" si="49"/>
        <v>#DIV/0!</v>
      </c>
      <c r="EW104" s="319" t="e">
        <f t="shared" si="49"/>
        <v>#DIV/0!</v>
      </c>
      <c r="EX104" s="319" t="e">
        <f t="shared" si="49"/>
        <v>#DIV/0!</v>
      </c>
      <c r="EY104" s="319" t="e">
        <f t="shared" si="49"/>
        <v>#DIV/0!</v>
      </c>
      <c r="EZ104" s="319" t="e">
        <f t="shared" si="49"/>
        <v>#DIV/0!</v>
      </c>
      <c r="FA104" s="319" t="e">
        <f t="shared" si="49"/>
        <v>#DIV/0!</v>
      </c>
      <c r="FB104" s="319" t="e">
        <f t="shared" si="49"/>
        <v>#DIV/0!</v>
      </c>
      <c r="FC104" s="319" t="e">
        <f t="shared" si="49"/>
        <v>#DIV/0!</v>
      </c>
      <c r="FD104" s="319" t="e">
        <f t="shared" si="49"/>
        <v>#DIV/0!</v>
      </c>
      <c r="FE104" s="319" t="e">
        <f t="shared" si="49"/>
        <v>#DIV/0!</v>
      </c>
      <c r="FF104" s="319" t="e">
        <f t="shared" si="49"/>
        <v>#DIV/0!</v>
      </c>
      <c r="FG104" s="319" t="e">
        <f t="shared" si="49"/>
        <v>#DIV/0!</v>
      </c>
      <c r="FH104" s="319" t="e">
        <f t="shared" si="49"/>
        <v>#DIV/0!</v>
      </c>
      <c r="FI104" s="319" t="e">
        <f t="shared" si="49"/>
        <v>#DIV/0!</v>
      </c>
      <c r="FJ104" s="319" t="e">
        <f t="shared" si="49"/>
        <v>#DIV/0!</v>
      </c>
      <c r="FK104" s="319" t="e">
        <f t="shared" si="49"/>
        <v>#DIV/0!</v>
      </c>
      <c r="FL104" s="319" t="e">
        <f t="shared" si="49"/>
        <v>#DIV/0!</v>
      </c>
      <c r="FM104" s="319" t="e">
        <f t="shared" si="49"/>
        <v>#DIV/0!</v>
      </c>
      <c r="FN104" s="319" t="e">
        <f t="shared" si="49"/>
        <v>#DIV/0!</v>
      </c>
      <c r="FO104" s="319" t="e">
        <f t="shared" si="49"/>
        <v>#DIV/0!</v>
      </c>
      <c r="FP104" s="319" t="e">
        <f t="shared" si="49"/>
        <v>#DIV/0!</v>
      </c>
      <c r="FQ104" s="319" t="e">
        <f t="shared" si="49"/>
        <v>#DIV/0!</v>
      </c>
      <c r="FR104" s="319" t="e">
        <f t="shared" si="49"/>
        <v>#DIV/0!</v>
      </c>
      <c r="FS104" s="319" t="e">
        <f t="shared" si="49"/>
        <v>#DIV/0!</v>
      </c>
      <c r="FT104" s="319" t="e">
        <f t="shared" si="49"/>
        <v>#DIV/0!</v>
      </c>
      <c r="FU104" s="319" t="e">
        <f t="shared" si="49"/>
        <v>#DIV/0!</v>
      </c>
      <c r="FV104" s="319" t="e">
        <f t="shared" si="49"/>
        <v>#DIV/0!</v>
      </c>
      <c r="FW104" s="319" t="e">
        <f t="shared" si="49"/>
        <v>#DIV/0!</v>
      </c>
      <c r="FX104" s="319" t="e">
        <f t="shared" si="49"/>
        <v>#DIV/0!</v>
      </c>
      <c r="FY104" s="319" t="e">
        <f t="shared" si="49"/>
        <v>#DIV/0!</v>
      </c>
      <c r="FZ104" s="319" t="e">
        <f t="shared" si="49"/>
        <v>#DIV/0!</v>
      </c>
      <c r="GA104" s="319" t="e">
        <f t="shared" si="49"/>
        <v>#DIV/0!</v>
      </c>
      <c r="GB104" s="319" t="e">
        <f t="shared" si="49"/>
        <v>#DIV/0!</v>
      </c>
      <c r="GC104" s="319" t="e">
        <f t="shared" si="49"/>
        <v>#DIV/0!</v>
      </c>
      <c r="GD104" s="319" t="e">
        <f t="shared" si="49"/>
        <v>#DIV/0!</v>
      </c>
      <c r="GE104" s="319" t="e">
        <f t="shared" si="49"/>
        <v>#DIV/0!</v>
      </c>
      <c r="GF104" s="319" t="e">
        <f t="shared" si="49"/>
        <v>#DIV/0!</v>
      </c>
      <c r="GG104" s="319" t="e">
        <f t="shared" si="49"/>
        <v>#DIV/0!</v>
      </c>
      <c r="GH104" s="319" t="e">
        <f t="shared" si="49"/>
        <v>#DIV/0!</v>
      </c>
      <c r="GI104" s="319" t="e">
        <f t="shared" si="49"/>
        <v>#DIV/0!</v>
      </c>
      <c r="GJ104" s="319" t="e">
        <f t="shared" si="49"/>
        <v>#DIV/0!</v>
      </c>
      <c r="GK104" s="319" t="e">
        <f t="shared" si="49"/>
        <v>#DIV/0!</v>
      </c>
      <c r="GL104" s="319" t="e">
        <f t="shared" si="49"/>
        <v>#DIV/0!</v>
      </c>
      <c r="GM104" s="319" t="e">
        <f t="shared" si="49"/>
        <v>#DIV/0!</v>
      </c>
      <c r="GN104" s="319" t="e">
        <f t="shared" si="49"/>
        <v>#DIV/0!</v>
      </c>
      <c r="GO104" s="319" t="e">
        <f t="shared" si="49"/>
        <v>#DIV/0!</v>
      </c>
      <c r="GP104" s="319" t="e">
        <f t="shared" si="49"/>
        <v>#DIV/0!</v>
      </c>
      <c r="GQ104" s="319" t="e">
        <f t="shared" ref="GQ104:JB104" si="50">STDEVP(GQ21:GQ68)</f>
        <v>#DIV/0!</v>
      </c>
      <c r="GR104" s="319" t="e">
        <f t="shared" si="50"/>
        <v>#DIV/0!</v>
      </c>
      <c r="GS104" s="319" t="e">
        <f t="shared" si="50"/>
        <v>#DIV/0!</v>
      </c>
      <c r="GT104" s="319" t="e">
        <f t="shared" si="50"/>
        <v>#DIV/0!</v>
      </c>
      <c r="GU104" s="319" t="e">
        <f t="shared" si="50"/>
        <v>#DIV/0!</v>
      </c>
      <c r="GV104" s="319" t="e">
        <f t="shared" si="50"/>
        <v>#DIV/0!</v>
      </c>
      <c r="GW104" s="319" t="e">
        <f t="shared" si="50"/>
        <v>#DIV/0!</v>
      </c>
      <c r="GX104" s="319" t="e">
        <f t="shared" si="50"/>
        <v>#DIV/0!</v>
      </c>
      <c r="GY104" s="319" t="e">
        <f t="shared" si="50"/>
        <v>#DIV/0!</v>
      </c>
      <c r="GZ104" s="319" t="e">
        <f t="shared" si="50"/>
        <v>#DIV/0!</v>
      </c>
      <c r="HA104" s="319" t="e">
        <f t="shared" si="50"/>
        <v>#DIV/0!</v>
      </c>
      <c r="HB104" s="319" t="e">
        <f t="shared" si="50"/>
        <v>#DIV/0!</v>
      </c>
      <c r="HC104" s="319" t="e">
        <f t="shared" si="50"/>
        <v>#DIV/0!</v>
      </c>
      <c r="HD104" s="319" t="e">
        <f t="shared" si="50"/>
        <v>#DIV/0!</v>
      </c>
      <c r="HE104" s="319" t="e">
        <f t="shared" si="50"/>
        <v>#DIV/0!</v>
      </c>
      <c r="HF104" s="319" t="e">
        <f t="shared" si="50"/>
        <v>#DIV/0!</v>
      </c>
      <c r="HG104" s="319" t="e">
        <f t="shared" si="50"/>
        <v>#DIV/0!</v>
      </c>
      <c r="HH104" s="319" t="e">
        <f t="shared" si="50"/>
        <v>#DIV/0!</v>
      </c>
      <c r="HI104" s="319" t="e">
        <f t="shared" si="50"/>
        <v>#DIV/0!</v>
      </c>
      <c r="HJ104" s="319" t="e">
        <f t="shared" si="50"/>
        <v>#DIV/0!</v>
      </c>
      <c r="HK104" s="319" t="e">
        <f t="shared" si="50"/>
        <v>#DIV/0!</v>
      </c>
      <c r="HL104" s="319" t="e">
        <f t="shared" si="50"/>
        <v>#DIV/0!</v>
      </c>
      <c r="HM104" s="319" t="e">
        <f t="shared" si="50"/>
        <v>#DIV/0!</v>
      </c>
      <c r="HN104" s="319" t="e">
        <f t="shared" si="50"/>
        <v>#DIV/0!</v>
      </c>
      <c r="HO104" s="319" t="e">
        <f t="shared" si="50"/>
        <v>#DIV/0!</v>
      </c>
      <c r="HP104" s="319" t="e">
        <f t="shared" si="50"/>
        <v>#DIV/0!</v>
      </c>
      <c r="HQ104" s="319" t="e">
        <f t="shared" si="50"/>
        <v>#DIV/0!</v>
      </c>
      <c r="HR104" s="319" t="e">
        <f t="shared" si="50"/>
        <v>#DIV/0!</v>
      </c>
      <c r="HS104" s="319" t="e">
        <f t="shared" si="50"/>
        <v>#DIV/0!</v>
      </c>
      <c r="HT104" s="319" t="e">
        <f t="shared" si="50"/>
        <v>#DIV/0!</v>
      </c>
      <c r="HU104" s="319" t="e">
        <f t="shared" si="50"/>
        <v>#DIV/0!</v>
      </c>
      <c r="HV104" s="319" t="e">
        <f t="shared" si="50"/>
        <v>#DIV/0!</v>
      </c>
      <c r="HW104" s="319" t="e">
        <f t="shared" si="50"/>
        <v>#DIV/0!</v>
      </c>
      <c r="HX104" s="319" t="e">
        <f t="shared" si="50"/>
        <v>#DIV/0!</v>
      </c>
      <c r="HY104" s="319" t="e">
        <f t="shared" si="50"/>
        <v>#DIV/0!</v>
      </c>
      <c r="HZ104" s="319" t="e">
        <f t="shared" si="50"/>
        <v>#DIV/0!</v>
      </c>
      <c r="IA104" s="319" t="e">
        <f t="shared" si="50"/>
        <v>#DIV/0!</v>
      </c>
      <c r="IB104" s="319" t="e">
        <f t="shared" si="50"/>
        <v>#DIV/0!</v>
      </c>
      <c r="IC104" s="319" t="e">
        <f t="shared" si="50"/>
        <v>#DIV/0!</v>
      </c>
      <c r="ID104" s="319" t="e">
        <f t="shared" si="50"/>
        <v>#DIV/0!</v>
      </c>
      <c r="IE104" s="319" t="e">
        <f t="shared" si="50"/>
        <v>#DIV/0!</v>
      </c>
      <c r="IF104" s="319" t="e">
        <f t="shared" si="50"/>
        <v>#DIV/0!</v>
      </c>
      <c r="IG104" s="319" t="e">
        <f t="shared" si="50"/>
        <v>#DIV/0!</v>
      </c>
      <c r="IH104" s="319" t="e">
        <f t="shared" si="50"/>
        <v>#DIV/0!</v>
      </c>
      <c r="II104" s="319" t="e">
        <f t="shared" si="50"/>
        <v>#DIV/0!</v>
      </c>
      <c r="IJ104" s="319" t="e">
        <f t="shared" si="50"/>
        <v>#DIV/0!</v>
      </c>
      <c r="IK104" s="319" t="e">
        <f t="shared" si="50"/>
        <v>#DIV/0!</v>
      </c>
      <c r="IL104" s="319" t="e">
        <f t="shared" si="50"/>
        <v>#DIV/0!</v>
      </c>
      <c r="IM104" s="319" t="e">
        <f t="shared" si="50"/>
        <v>#DIV/0!</v>
      </c>
      <c r="IN104" s="319" t="e">
        <f t="shared" si="50"/>
        <v>#DIV/0!</v>
      </c>
      <c r="IO104" s="319" t="e">
        <f t="shared" si="50"/>
        <v>#DIV/0!</v>
      </c>
      <c r="IP104" s="319" t="e">
        <f t="shared" si="50"/>
        <v>#DIV/0!</v>
      </c>
      <c r="IQ104" s="319" t="e">
        <f t="shared" si="50"/>
        <v>#DIV/0!</v>
      </c>
      <c r="IR104" s="319" t="e">
        <f t="shared" si="50"/>
        <v>#DIV/0!</v>
      </c>
      <c r="IS104" s="319" t="e">
        <f t="shared" si="50"/>
        <v>#DIV/0!</v>
      </c>
      <c r="IT104" s="319" t="e">
        <f t="shared" si="50"/>
        <v>#DIV/0!</v>
      </c>
      <c r="IU104" s="319" t="e">
        <f t="shared" si="50"/>
        <v>#DIV/0!</v>
      </c>
      <c r="IV104" s="319" t="e">
        <f t="shared" si="50"/>
        <v>#DIV/0!</v>
      </c>
      <c r="IW104" s="319" t="e">
        <f t="shared" si="50"/>
        <v>#DIV/0!</v>
      </c>
      <c r="IX104" s="319" t="e">
        <f t="shared" si="50"/>
        <v>#DIV/0!</v>
      </c>
      <c r="IY104" s="319" t="e">
        <f t="shared" si="50"/>
        <v>#DIV/0!</v>
      </c>
      <c r="IZ104" s="319" t="e">
        <f t="shared" si="50"/>
        <v>#DIV/0!</v>
      </c>
      <c r="JA104" s="319" t="e">
        <f t="shared" si="50"/>
        <v>#DIV/0!</v>
      </c>
      <c r="JB104" s="319" t="e">
        <f t="shared" si="50"/>
        <v>#DIV/0!</v>
      </c>
      <c r="JC104" s="319" t="e">
        <f t="shared" ref="JC104:JO104" si="51">STDEVP(JC21:JC68)</f>
        <v>#DIV/0!</v>
      </c>
      <c r="JD104" s="319" t="e">
        <f t="shared" si="51"/>
        <v>#DIV/0!</v>
      </c>
      <c r="JE104" s="319" t="e">
        <f t="shared" si="51"/>
        <v>#DIV/0!</v>
      </c>
      <c r="JF104" s="319" t="e">
        <f t="shared" si="51"/>
        <v>#DIV/0!</v>
      </c>
      <c r="JG104" s="319" t="e">
        <f t="shared" si="51"/>
        <v>#DIV/0!</v>
      </c>
      <c r="JH104" s="319" t="e">
        <f t="shared" si="51"/>
        <v>#DIV/0!</v>
      </c>
      <c r="JI104" s="319" t="e">
        <f t="shared" si="51"/>
        <v>#DIV/0!</v>
      </c>
      <c r="JJ104" s="319" t="e">
        <f t="shared" si="51"/>
        <v>#DIV/0!</v>
      </c>
      <c r="JK104" s="319" t="e">
        <f t="shared" si="51"/>
        <v>#DIV/0!</v>
      </c>
      <c r="JL104" s="319" t="e">
        <f t="shared" si="51"/>
        <v>#DIV/0!</v>
      </c>
      <c r="JM104" s="319" t="e">
        <f t="shared" si="51"/>
        <v>#DIV/0!</v>
      </c>
      <c r="JN104" s="319" t="e">
        <f t="shared" si="51"/>
        <v>#DIV/0!</v>
      </c>
      <c r="JO104" s="319" t="e">
        <f t="shared" si="51"/>
        <v>#DIV/0!</v>
      </c>
      <c r="JP104" s="319" t="e">
        <f t="shared" ref="JP104" si="52">STDEVP(JP21:JP68)</f>
        <v>#DIV/0!</v>
      </c>
    </row>
    <row r="105" spans="4:277" ht="15" customHeight="1" x14ac:dyDescent="0.2">
      <c r="D105" s="316">
        <v>2.4</v>
      </c>
      <c r="E105" s="317" t="s">
        <v>442</v>
      </c>
      <c r="F105" s="319" t="e">
        <f>ROUND(F103+0.5*F104,1)</f>
        <v>#DIV/0!</v>
      </c>
      <c r="G105" s="319" t="e">
        <f t="shared" ref="G105:BR105" si="53">ROUND(G103+0.5*G104,1)</f>
        <v>#DIV/0!</v>
      </c>
      <c r="H105" s="319" t="e">
        <f t="shared" si="53"/>
        <v>#DIV/0!</v>
      </c>
      <c r="I105" s="319" t="e">
        <f t="shared" si="53"/>
        <v>#DIV/0!</v>
      </c>
      <c r="J105" s="319" t="e">
        <f t="shared" si="53"/>
        <v>#DIV/0!</v>
      </c>
      <c r="K105" s="319" t="e">
        <f t="shared" si="53"/>
        <v>#DIV/0!</v>
      </c>
      <c r="L105" s="319" t="e">
        <f t="shared" si="53"/>
        <v>#DIV/0!</v>
      </c>
      <c r="M105" s="319" t="e">
        <f t="shared" si="53"/>
        <v>#DIV/0!</v>
      </c>
      <c r="N105" s="319" t="e">
        <f t="shared" si="53"/>
        <v>#DIV/0!</v>
      </c>
      <c r="O105" s="319" t="e">
        <f t="shared" si="53"/>
        <v>#DIV/0!</v>
      </c>
      <c r="P105" s="319" t="e">
        <f t="shared" si="53"/>
        <v>#DIV/0!</v>
      </c>
      <c r="Q105" s="319" t="e">
        <f t="shared" si="53"/>
        <v>#DIV/0!</v>
      </c>
      <c r="R105" s="319" t="e">
        <f t="shared" si="53"/>
        <v>#DIV/0!</v>
      </c>
      <c r="S105" s="319" t="e">
        <f t="shared" si="53"/>
        <v>#DIV/0!</v>
      </c>
      <c r="T105" s="319" t="e">
        <f t="shared" si="53"/>
        <v>#DIV/0!</v>
      </c>
      <c r="U105" s="319" t="e">
        <f t="shared" si="53"/>
        <v>#DIV/0!</v>
      </c>
      <c r="V105" s="319" t="e">
        <f t="shared" si="53"/>
        <v>#DIV/0!</v>
      </c>
      <c r="W105" s="319" t="e">
        <f t="shared" si="53"/>
        <v>#DIV/0!</v>
      </c>
      <c r="X105" s="319" t="e">
        <f t="shared" si="53"/>
        <v>#DIV/0!</v>
      </c>
      <c r="Y105" s="319" t="e">
        <f t="shared" si="53"/>
        <v>#DIV/0!</v>
      </c>
      <c r="Z105" s="319" t="e">
        <f t="shared" si="53"/>
        <v>#DIV/0!</v>
      </c>
      <c r="AA105" s="319" t="e">
        <f t="shared" si="53"/>
        <v>#DIV/0!</v>
      </c>
      <c r="AB105" s="319" t="e">
        <f t="shared" si="53"/>
        <v>#DIV/0!</v>
      </c>
      <c r="AC105" s="319" t="e">
        <f t="shared" si="53"/>
        <v>#DIV/0!</v>
      </c>
      <c r="AD105" s="319" t="e">
        <f t="shared" si="53"/>
        <v>#DIV/0!</v>
      </c>
      <c r="AE105" s="319" t="e">
        <f t="shared" si="53"/>
        <v>#DIV/0!</v>
      </c>
      <c r="AF105" s="319" t="e">
        <f t="shared" si="53"/>
        <v>#DIV/0!</v>
      </c>
      <c r="AG105" s="319" t="e">
        <f t="shared" si="53"/>
        <v>#DIV/0!</v>
      </c>
      <c r="AH105" s="319" t="e">
        <f t="shared" si="53"/>
        <v>#DIV/0!</v>
      </c>
      <c r="AI105" s="319" t="e">
        <f t="shared" si="53"/>
        <v>#DIV/0!</v>
      </c>
      <c r="AJ105" s="319" t="e">
        <f t="shared" si="53"/>
        <v>#DIV/0!</v>
      </c>
      <c r="AK105" s="319" t="e">
        <f t="shared" si="53"/>
        <v>#DIV/0!</v>
      </c>
      <c r="AL105" s="319" t="e">
        <f t="shared" si="53"/>
        <v>#DIV/0!</v>
      </c>
      <c r="AM105" s="319" t="e">
        <f t="shared" si="53"/>
        <v>#DIV/0!</v>
      </c>
      <c r="AN105" s="319" t="e">
        <f t="shared" si="53"/>
        <v>#DIV/0!</v>
      </c>
      <c r="AO105" s="319" t="e">
        <f t="shared" si="53"/>
        <v>#DIV/0!</v>
      </c>
      <c r="AP105" s="319" t="e">
        <f t="shared" si="53"/>
        <v>#DIV/0!</v>
      </c>
      <c r="AQ105" s="319" t="e">
        <f t="shared" si="53"/>
        <v>#DIV/0!</v>
      </c>
      <c r="AR105" s="319" t="e">
        <f t="shared" si="53"/>
        <v>#DIV/0!</v>
      </c>
      <c r="AS105" s="319" t="e">
        <f t="shared" si="53"/>
        <v>#DIV/0!</v>
      </c>
      <c r="AT105" s="319" t="e">
        <f t="shared" si="53"/>
        <v>#DIV/0!</v>
      </c>
      <c r="AU105" s="319" t="e">
        <f t="shared" si="53"/>
        <v>#DIV/0!</v>
      </c>
      <c r="AV105" s="319" t="e">
        <f t="shared" si="53"/>
        <v>#DIV/0!</v>
      </c>
      <c r="AW105" s="319" t="e">
        <f t="shared" si="53"/>
        <v>#DIV/0!</v>
      </c>
      <c r="AX105" s="319" t="e">
        <f t="shared" si="53"/>
        <v>#DIV/0!</v>
      </c>
      <c r="AY105" s="319" t="e">
        <f t="shared" si="53"/>
        <v>#DIV/0!</v>
      </c>
      <c r="AZ105" s="319" t="e">
        <f t="shared" si="53"/>
        <v>#DIV/0!</v>
      </c>
      <c r="BA105" s="319" t="e">
        <f t="shared" si="53"/>
        <v>#DIV/0!</v>
      </c>
      <c r="BB105" s="319" t="e">
        <f t="shared" si="53"/>
        <v>#DIV/0!</v>
      </c>
      <c r="BC105" s="319" t="e">
        <f t="shared" si="53"/>
        <v>#DIV/0!</v>
      </c>
      <c r="BD105" s="319" t="e">
        <f t="shared" si="53"/>
        <v>#DIV/0!</v>
      </c>
      <c r="BE105" s="319" t="e">
        <f t="shared" si="53"/>
        <v>#DIV/0!</v>
      </c>
      <c r="BF105" s="319" t="e">
        <f t="shared" si="53"/>
        <v>#DIV/0!</v>
      </c>
      <c r="BG105" s="319" t="e">
        <f t="shared" si="53"/>
        <v>#DIV/0!</v>
      </c>
      <c r="BH105" s="319" t="e">
        <f t="shared" si="53"/>
        <v>#DIV/0!</v>
      </c>
      <c r="BI105" s="319" t="e">
        <f t="shared" si="53"/>
        <v>#DIV/0!</v>
      </c>
      <c r="BJ105" s="319" t="e">
        <f t="shared" si="53"/>
        <v>#DIV/0!</v>
      </c>
      <c r="BK105" s="319" t="e">
        <f t="shared" si="53"/>
        <v>#DIV/0!</v>
      </c>
      <c r="BL105" s="319" t="e">
        <f t="shared" si="53"/>
        <v>#DIV/0!</v>
      </c>
      <c r="BM105" s="319" t="e">
        <f t="shared" si="53"/>
        <v>#DIV/0!</v>
      </c>
      <c r="BN105" s="319" t="e">
        <f t="shared" si="53"/>
        <v>#DIV/0!</v>
      </c>
      <c r="BO105" s="319" t="e">
        <f t="shared" si="53"/>
        <v>#DIV/0!</v>
      </c>
      <c r="BP105" s="319" t="e">
        <f t="shared" si="53"/>
        <v>#DIV/0!</v>
      </c>
      <c r="BQ105" s="319" t="e">
        <f t="shared" si="53"/>
        <v>#DIV/0!</v>
      </c>
      <c r="BR105" s="319" t="e">
        <f t="shared" si="53"/>
        <v>#DIV/0!</v>
      </c>
      <c r="BS105" s="319" t="e">
        <f t="shared" ref="BS105:ED105" si="54">ROUND(BS103+0.5*BS104,1)</f>
        <v>#DIV/0!</v>
      </c>
      <c r="BT105" s="319" t="e">
        <f t="shared" si="54"/>
        <v>#DIV/0!</v>
      </c>
      <c r="BU105" s="319" t="e">
        <f t="shared" si="54"/>
        <v>#DIV/0!</v>
      </c>
      <c r="BV105" s="319" t="e">
        <f t="shared" si="54"/>
        <v>#DIV/0!</v>
      </c>
      <c r="BW105" s="319" t="e">
        <f t="shared" si="54"/>
        <v>#DIV/0!</v>
      </c>
      <c r="BX105" s="319" t="e">
        <f t="shared" si="54"/>
        <v>#DIV/0!</v>
      </c>
      <c r="BY105" s="319" t="e">
        <f t="shared" si="54"/>
        <v>#DIV/0!</v>
      </c>
      <c r="BZ105" s="319" t="e">
        <f t="shared" si="54"/>
        <v>#DIV/0!</v>
      </c>
      <c r="CA105" s="319" t="e">
        <f t="shared" si="54"/>
        <v>#DIV/0!</v>
      </c>
      <c r="CB105" s="319" t="e">
        <f t="shared" si="54"/>
        <v>#DIV/0!</v>
      </c>
      <c r="CC105" s="319" t="e">
        <f t="shared" si="54"/>
        <v>#DIV/0!</v>
      </c>
      <c r="CD105" s="319" t="e">
        <f t="shared" si="54"/>
        <v>#DIV/0!</v>
      </c>
      <c r="CE105" s="319" t="e">
        <f t="shared" si="54"/>
        <v>#DIV/0!</v>
      </c>
      <c r="CF105" s="319" t="e">
        <f t="shared" si="54"/>
        <v>#DIV/0!</v>
      </c>
      <c r="CG105" s="319" t="e">
        <f t="shared" si="54"/>
        <v>#DIV/0!</v>
      </c>
      <c r="CH105" s="319" t="e">
        <f t="shared" si="54"/>
        <v>#DIV/0!</v>
      </c>
      <c r="CI105" s="319" t="e">
        <f t="shared" si="54"/>
        <v>#DIV/0!</v>
      </c>
      <c r="CJ105" s="319" t="e">
        <f t="shared" si="54"/>
        <v>#DIV/0!</v>
      </c>
      <c r="CK105" s="319" t="e">
        <f t="shared" si="54"/>
        <v>#DIV/0!</v>
      </c>
      <c r="CL105" s="319" t="e">
        <f t="shared" si="54"/>
        <v>#DIV/0!</v>
      </c>
      <c r="CM105" s="319" t="e">
        <f t="shared" si="54"/>
        <v>#DIV/0!</v>
      </c>
      <c r="CN105" s="319" t="e">
        <f t="shared" si="54"/>
        <v>#DIV/0!</v>
      </c>
      <c r="CO105" s="319" t="e">
        <f t="shared" si="54"/>
        <v>#DIV/0!</v>
      </c>
      <c r="CP105" s="319" t="e">
        <f t="shared" si="54"/>
        <v>#DIV/0!</v>
      </c>
      <c r="CQ105" s="319" t="e">
        <f t="shared" si="54"/>
        <v>#DIV/0!</v>
      </c>
      <c r="CR105" s="319" t="e">
        <f t="shared" si="54"/>
        <v>#DIV/0!</v>
      </c>
      <c r="CS105" s="319" t="e">
        <f t="shared" si="54"/>
        <v>#DIV/0!</v>
      </c>
      <c r="CT105" s="319" t="e">
        <f t="shared" si="54"/>
        <v>#DIV/0!</v>
      </c>
      <c r="CU105" s="319" t="e">
        <f t="shared" si="54"/>
        <v>#DIV/0!</v>
      </c>
      <c r="CV105" s="319" t="e">
        <f t="shared" si="54"/>
        <v>#DIV/0!</v>
      </c>
      <c r="CW105" s="319" t="e">
        <f t="shared" si="54"/>
        <v>#DIV/0!</v>
      </c>
      <c r="CX105" s="319" t="e">
        <f t="shared" si="54"/>
        <v>#DIV/0!</v>
      </c>
      <c r="CY105" s="319" t="e">
        <f t="shared" si="54"/>
        <v>#DIV/0!</v>
      </c>
      <c r="CZ105" s="319" t="e">
        <f t="shared" si="54"/>
        <v>#DIV/0!</v>
      </c>
      <c r="DA105" s="319" t="e">
        <f t="shared" si="54"/>
        <v>#DIV/0!</v>
      </c>
      <c r="DB105" s="319" t="e">
        <f t="shared" si="54"/>
        <v>#DIV/0!</v>
      </c>
      <c r="DC105" s="319" t="e">
        <f t="shared" si="54"/>
        <v>#DIV/0!</v>
      </c>
      <c r="DD105" s="319" t="e">
        <f t="shared" si="54"/>
        <v>#DIV/0!</v>
      </c>
      <c r="DE105" s="319" t="e">
        <f t="shared" si="54"/>
        <v>#DIV/0!</v>
      </c>
      <c r="DF105" s="319" t="e">
        <f t="shared" si="54"/>
        <v>#DIV/0!</v>
      </c>
      <c r="DG105" s="319" t="e">
        <f t="shared" si="54"/>
        <v>#DIV/0!</v>
      </c>
      <c r="DH105" s="319" t="e">
        <f t="shared" si="54"/>
        <v>#DIV/0!</v>
      </c>
      <c r="DI105" s="319" t="e">
        <f t="shared" si="54"/>
        <v>#DIV/0!</v>
      </c>
      <c r="DJ105" s="319" t="e">
        <f t="shared" si="54"/>
        <v>#DIV/0!</v>
      </c>
      <c r="DK105" s="319" t="e">
        <f t="shared" si="54"/>
        <v>#DIV/0!</v>
      </c>
      <c r="DL105" s="319" t="e">
        <f t="shared" si="54"/>
        <v>#DIV/0!</v>
      </c>
      <c r="DM105" s="319" t="e">
        <f t="shared" si="54"/>
        <v>#DIV/0!</v>
      </c>
      <c r="DN105" s="319" t="e">
        <f t="shared" si="54"/>
        <v>#DIV/0!</v>
      </c>
      <c r="DO105" s="319" t="e">
        <f t="shared" si="54"/>
        <v>#DIV/0!</v>
      </c>
      <c r="DP105" s="319" t="e">
        <f t="shared" si="54"/>
        <v>#DIV/0!</v>
      </c>
      <c r="DQ105" s="319" t="e">
        <f t="shared" si="54"/>
        <v>#DIV/0!</v>
      </c>
      <c r="DR105" s="319" t="e">
        <f t="shared" si="54"/>
        <v>#DIV/0!</v>
      </c>
      <c r="DS105" s="319" t="e">
        <f t="shared" si="54"/>
        <v>#DIV/0!</v>
      </c>
      <c r="DT105" s="319" t="e">
        <f t="shared" si="54"/>
        <v>#DIV/0!</v>
      </c>
      <c r="DU105" s="319" t="e">
        <f t="shared" si="54"/>
        <v>#DIV/0!</v>
      </c>
      <c r="DV105" s="319" t="e">
        <f t="shared" si="54"/>
        <v>#DIV/0!</v>
      </c>
      <c r="DW105" s="319" t="e">
        <f t="shared" si="54"/>
        <v>#DIV/0!</v>
      </c>
      <c r="DX105" s="319" t="e">
        <f t="shared" si="54"/>
        <v>#DIV/0!</v>
      </c>
      <c r="DY105" s="319" t="e">
        <f t="shared" si="54"/>
        <v>#DIV/0!</v>
      </c>
      <c r="DZ105" s="319" t="e">
        <f t="shared" si="54"/>
        <v>#DIV/0!</v>
      </c>
      <c r="EA105" s="319" t="e">
        <f t="shared" si="54"/>
        <v>#DIV/0!</v>
      </c>
      <c r="EB105" s="319" t="e">
        <f t="shared" si="54"/>
        <v>#DIV/0!</v>
      </c>
      <c r="EC105" s="319" t="e">
        <f t="shared" si="54"/>
        <v>#DIV/0!</v>
      </c>
      <c r="ED105" s="319" t="e">
        <f t="shared" si="54"/>
        <v>#DIV/0!</v>
      </c>
      <c r="EE105" s="319" t="e">
        <f t="shared" ref="EE105:GP105" si="55">ROUND(EE103+0.5*EE104,1)</f>
        <v>#DIV/0!</v>
      </c>
      <c r="EF105" s="319" t="e">
        <f t="shared" si="55"/>
        <v>#DIV/0!</v>
      </c>
      <c r="EG105" s="319" t="e">
        <f t="shared" si="55"/>
        <v>#DIV/0!</v>
      </c>
      <c r="EH105" s="319" t="e">
        <f t="shared" si="55"/>
        <v>#DIV/0!</v>
      </c>
      <c r="EI105" s="319" t="e">
        <f t="shared" si="55"/>
        <v>#DIV/0!</v>
      </c>
      <c r="EJ105" s="319" t="e">
        <f t="shared" si="55"/>
        <v>#DIV/0!</v>
      </c>
      <c r="EK105" s="319" t="e">
        <f t="shared" si="55"/>
        <v>#DIV/0!</v>
      </c>
      <c r="EL105" s="319" t="e">
        <f t="shared" si="55"/>
        <v>#DIV/0!</v>
      </c>
      <c r="EM105" s="319" t="e">
        <f t="shared" si="55"/>
        <v>#DIV/0!</v>
      </c>
      <c r="EN105" s="319" t="e">
        <f t="shared" si="55"/>
        <v>#DIV/0!</v>
      </c>
      <c r="EO105" s="319" t="e">
        <f t="shared" si="55"/>
        <v>#DIV/0!</v>
      </c>
      <c r="EP105" s="319" t="e">
        <f t="shared" si="55"/>
        <v>#DIV/0!</v>
      </c>
      <c r="EQ105" s="319" t="e">
        <f t="shared" si="55"/>
        <v>#DIV/0!</v>
      </c>
      <c r="ER105" s="319" t="e">
        <f t="shared" si="55"/>
        <v>#DIV/0!</v>
      </c>
      <c r="ES105" s="319" t="e">
        <f t="shared" si="55"/>
        <v>#DIV/0!</v>
      </c>
      <c r="ET105" s="319" t="e">
        <f t="shared" si="55"/>
        <v>#DIV/0!</v>
      </c>
      <c r="EU105" s="319" t="e">
        <f t="shared" si="55"/>
        <v>#DIV/0!</v>
      </c>
      <c r="EV105" s="319" t="e">
        <f t="shared" si="55"/>
        <v>#DIV/0!</v>
      </c>
      <c r="EW105" s="319" t="e">
        <f t="shared" si="55"/>
        <v>#DIV/0!</v>
      </c>
      <c r="EX105" s="319" t="e">
        <f t="shared" si="55"/>
        <v>#DIV/0!</v>
      </c>
      <c r="EY105" s="319" t="e">
        <f t="shared" si="55"/>
        <v>#DIV/0!</v>
      </c>
      <c r="EZ105" s="319" t="e">
        <f t="shared" si="55"/>
        <v>#DIV/0!</v>
      </c>
      <c r="FA105" s="319" t="e">
        <f t="shared" si="55"/>
        <v>#DIV/0!</v>
      </c>
      <c r="FB105" s="319" t="e">
        <f t="shared" si="55"/>
        <v>#DIV/0!</v>
      </c>
      <c r="FC105" s="319" t="e">
        <f t="shared" si="55"/>
        <v>#DIV/0!</v>
      </c>
      <c r="FD105" s="319" t="e">
        <f t="shared" si="55"/>
        <v>#DIV/0!</v>
      </c>
      <c r="FE105" s="319" t="e">
        <f t="shared" si="55"/>
        <v>#DIV/0!</v>
      </c>
      <c r="FF105" s="319" t="e">
        <f t="shared" si="55"/>
        <v>#DIV/0!</v>
      </c>
      <c r="FG105" s="319" t="e">
        <f t="shared" si="55"/>
        <v>#DIV/0!</v>
      </c>
      <c r="FH105" s="319" t="e">
        <f t="shared" si="55"/>
        <v>#DIV/0!</v>
      </c>
      <c r="FI105" s="319" t="e">
        <f t="shared" si="55"/>
        <v>#DIV/0!</v>
      </c>
      <c r="FJ105" s="319" t="e">
        <f t="shared" si="55"/>
        <v>#DIV/0!</v>
      </c>
      <c r="FK105" s="319" t="e">
        <f t="shared" si="55"/>
        <v>#DIV/0!</v>
      </c>
      <c r="FL105" s="319" t="e">
        <f t="shared" si="55"/>
        <v>#DIV/0!</v>
      </c>
      <c r="FM105" s="319" t="e">
        <f t="shared" si="55"/>
        <v>#DIV/0!</v>
      </c>
      <c r="FN105" s="319" t="e">
        <f t="shared" si="55"/>
        <v>#DIV/0!</v>
      </c>
      <c r="FO105" s="319" t="e">
        <f t="shared" si="55"/>
        <v>#DIV/0!</v>
      </c>
      <c r="FP105" s="319" t="e">
        <f t="shared" si="55"/>
        <v>#DIV/0!</v>
      </c>
      <c r="FQ105" s="319" t="e">
        <f t="shared" si="55"/>
        <v>#DIV/0!</v>
      </c>
      <c r="FR105" s="319" t="e">
        <f t="shared" si="55"/>
        <v>#DIV/0!</v>
      </c>
      <c r="FS105" s="319" t="e">
        <f t="shared" si="55"/>
        <v>#DIV/0!</v>
      </c>
      <c r="FT105" s="319" t="e">
        <f t="shared" si="55"/>
        <v>#DIV/0!</v>
      </c>
      <c r="FU105" s="319" t="e">
        <f t="shared" si="55"/>
        <v>#DIV/0!</v>
      </c>
      <c r="FV105" s="319" t="e">
        <f t="shared" si="55"/>
        <v>#DIV/0!</v>
      </c>
      <c r="FW105" s="319" t="e">
        <f t="shared" si="55"/>
        <v>#DIV/0!</v>
      </c>
      <c r="FX105" s="319" t="e">
        <f t="shared" si="55"/>
        <v>#DIV/0!</v>
      </c>
      <c r="FY105" s="319" t="e">
        <f t="shared" si="55"/>
        <v>#DIV/0!</v>
      </c>
      <c r="FZ105" s="319" t="e">
        <f t="shared" si="55"/>
        <v>#DIV/0!</v>
      </c>
      <c r="GA105" s="319" t="e">
        <f t="shared" si="55"/>
        <v>#DIV/0!</v>
      </c>
      <c r="GB105" s="319" t="e">
        <f t="shared" si="55"/>
        <v>#DIV/0!</v>
      </c>
      <c r="GC105" s="319" t="e">
        <f t="shared" si="55"/>
        <v>#DIV/0!</v>
      </c>
      <c r="GD105" s="319" t="e">
        <f t="shared" si="55"/>
        <v>#DIV/0!</v>
      </c>
      <c r="GE105" s="319" t="e">
        <f t="shared" si="55"/>
        <v>#DIV/0!</v>
      </c>
      <c r="GF105" s="319" t="e">
        <f t="shared" si="55"/>
        <v>#DIV/0!</v>
      </c>
      <c r="GG105" s="319" t="e">
        <f t="shared" si="55"/>
        <v>#DIV/0!</v>
      </c>
      <c r="GH105" s="319" t="e">
        <f t="shared" si="55"/>
        <v>#DIV/0!</v>
      </c>
      <c r="GI105" s="319" t="e">
        <f t="shared" si="55"/>
        <v>#DIV/0!</v>
      </c>
      <c r="GJ105" s="319" t="e">
        <f t="shared" si="55"/>
        <v>#DIV/0!</v>
      </c>
      <c r="GK105" s="319" t="e">
        <f t="shared" si="55"/>
        <v>#DIV/0!</v>
      </c>
      <c r="GL105" s="319" t="e">
        <f t="shared" si="55"/>
        <v>#DIV/0!</v>
      </c>
      <c r="GM105" s="319" t="e">
        <f t="shared" si="55"/>
        <v>#DIV/0!</v>
      </c>
      <c r="GN105" s="319" t="e">
        <f t="shared" si="55"/>
        <v>#DIV/0!</v>
      </c>
      <c r="GO105" s="319" t="e">
        <f t="shared" si="55"/>
        <v>#DIV/0!</v>
      </c>
      <c r="GP105" s="319" t="e">
        <f t="shared" si="55"/>
        <v>#DIV/0!</v>
      </c>
      <c r="GQ105" s="319" t="e">
        <f t="shared" ref="GQ105:JB105" si="56">ROUND(GQ103+0.5*GQ104,1)</f>
        <v>#DIV/0!</v>
      </c>
      <c r="GR105" s="319" t="e">
        <f t="shared" si="56"/>
        <v>#DIV/0!</v>
      </c>
      <c r="GS105" s="319" t="e">
        <f t="shared" si="56"/>
        <v>#DIV/0!</v>
      </c>
      <c r="GT105" s="319" t="e">
        <f t="shared" si="56"/>
        <v>#DIV/0!</v>
      </c>
      <c r="GU105" s="319" t="e">
        <f t="shared" si="56"/>
        <v>#DIV/0!</v>
      </c>
      <c r="GV105" s="319" t="e">
        <f t="shared" si="56"/>
        <v>#DIV/0!</v>
      </c>
      <c r="GW105" s="319" t="e">
        <f t="shared" si="56"/>
        <v>#DIV/0!</v>
      </c>
      <c r="GX105" s="319" t="e">
        <f t="shared" si="56"/>
        <v>#DIV/0!</v>
      </c>
      <c r="GY105" s="319" t="e">
        <f t="shared" si="56"/>
        <v>#DIV/0!</v>
      </c>
      <c r="GZ105" s="319" t="e">
        <f t="shared" si="56"/>
        <v>#DIV/0!</v>
      </c>
      <c r="HA105" s="319" t="e">
        <f t="shared" si="56"/>
        <v>#DIV/0!</v>
      </c>
      <c r="HB105" s="319" t="e">
        <f t="shared" si="56"/>
        <v>#DIV/0!</v>
      </c>
      <c r="HC105" s="319" t="e">
        <f t="shared" si="56"/>
        <v>#DIV/0!</v>
      </c>
      <c r="HD105" s="319" t="e">
        <f t="shared" si="56"/>
        <v>#DIV/0!</v>
      </c>
      <c r="HE105" s="319" t="e">
        <f t="shared" si="56"/>
        <v>#DIV/0!</v>
      </c>
      <c r="HF105" s="319" t="e">
        <f t="shared" si="56"/>
        <v>#DIV/0!</v>
      </c>
      <c r="HG105" s="319" t="e">
        <f t="shared" si="56"/>
        <v>#DIV/0!</v>
      </c>
      <c r="HH105" s="319" t="e">
        <f t="shared" si="56"/>
        <v>#DIV/0!</v>
      </c>
      <c r="HI105" s="319" t="e">
        <f t="shared" si="56"/>
        <v>#DIV/0!</v>
      </c>
      <c r="HJ105" s="319" t="e">
        <f t="shared" si="56"/>
        <v>#DIV/0!</v>
      </c>
      <c r="HK105" s="319" t="e">
        <f t="shared" si="56"/>
        <v>#DIV/0!</v>
      </c>
      <c r="HL105" s="319" t="e">
        <f t="shared" si="56"/>
        <v>#DIV/0!</v>
      </c>
      <c r="HM105" s="319" t="e">
        <f t="shared" si="56"/>
        <v>#DIV/0!</v>
      </c>
      <c r="HN105" s="319" t="e">
        <f t="shared" si="56"/>
        <v>#DIV/0!</v>
      </c>
      <c r="HO105" s="319" t="e">
        <f t="shared" si="56"/>
        <v>#DIV/0!</v>
      </c>
      <c r="HP105" s="319" t="e">
        <f t="shared" si="56"/>
        <v>#DIV/0!</v>
      </c>
      <c r="HQ105" s="319" t="e">
        <f t="shared" si="56"/>
        <v>#DIV/0!</v>
      </c>
      <c r="HR105" s="319" t="e">
        <f t="shared" si="56"/>
        <v>#DIV/0!</v>
      </c>
      <c r="HS105" s="319" t="e">
        <f t="shared" si="56"/>
        <v>#DIV/0!</v>
      </c>
      <c r="HT105" s="319" t="e">
        <f t="shared" si="56"/>
        <v>#DIV/0!</v>
      </c>
      <c r="HU105" s="319" t="e">
        <f t="shared" si="56"/>
        <v>#DIV/0!</v>
      </c>
      <c r="HV105" s="319" t="e">
        <f t="shared" si="56"/>
        <v>#DIV/0!</v>
      </c>
      <c r="HW105" s="319" t="e">
        <f t="shared" si="56"/>
        <v>#DIV/0!</v>
      </c>
      <c r="HX105" s="319" t="e">
        <f t="shared" si="56"/>
        <v>#DIV/0!</v>
      </c>
      <c r="HY105" s="319" t="e">
        <f t="shared" si="56"/>
        <v>#DIV/0!</v>
      </c>
      <c r="HZ105" s="319" t="e">
        <f t="shared" si="56"/>
        <v>#DIV/0!</v>
      </c>
      <c r="IA105" s="319" t="e">
        <f t="shared" si="56"/>
        <v>#DIV/0!</v>
      </c>
      <c r="IB105" s="319" t="e">
        <f t="shared" si="56"/>
        <v>#DIV/0!</v>
      </c>
      <c r="IC105" s="319" t="e">
        <f t="shared" si="56"/>
        <v>#DIV/0!</v>
      </c>
      <c r="ID105" s="319" t="e">
        <f t="shared" si="56"/>
        <v>#DIV/0!</v>
      </c>
      <c r="IE105" s="319" t="e">
        <f t="shared" si="56"/>
        <v>#DIV/0!</v>
      </c>
      <c r="IF105" s="319" t="e">
        <f t="shared" si="56"/>
        <v>#DIV/0!</v>
      </c>
      <c r="IG105" s="319" t="e">
        <f t="shared" si="56"/>
        <v>#DIV/0!</v>
      </c>
      <c r="IH105" s="319" t="e">
        <f t="shared" si="56"/>
        <v>#DIV/0!</v>
      </c>
      <c r="II105" s="319" t="e">
        <f t="shared" si="56"/>
        <v>#DIV/0!</v>
      </c>
      <c r="IJ105" s="319" t="e">
        <f t="shared" si="56"/>
        <v>#DIV/0!</v>
      </c>
      <c r="IK105" s="319" t="e">
        <f t="shared" si="56"/>
        <v>#DIV/0!</v>
      </c>
      <c r="IL105" s="319" t="e">
        <f t="shared" si="56"/>
        <v>#DIV/0!</v>
      </c>
      <c r="IM105" s="319" t="e">
        <f t="shared" si="56"/>
        <v>#DIV/0!</v>
      </c>
      <c r="IN105" s="319" t="e">
        <f t="shared" si="56"/>
        <v>#DIV/0!</v>
      </c>
      <c r="IO105" s="319" t="e">
        <f t="shared" si="56"/>
        <v>#DIV/0!</v>
      </c>
      <c r="IP105" s="319" t="e">
        <f t="shared" si="56"/>
        <v>#DIV/0!</v>
      </c>
      <c r="IQ105" s="319" t="e">
        <f t="shared" si="56"/>
        <v>#DIV/0!</v>
      </c>
      <c r="IR105" s="319" t="e">
        <f t="shared" si="56"/>
        <v>#DIV/0!</v>
      </c>
      <c r="IS105" s="319" t="e">
        <f t="shared" si="56"/>
        <v>#DIV/0!</v>
      </c>
      <c r="IT105" s="319" t="e">
        <f t="shared" si="56"/>
        <v>#DIV/0!</v>
      </c>
      <c r="IU105" s="319" t="e">
        <f t="shared" si="56"/>
        <v>#DIV/0!</v>
      </c>
      <c r="IV105" s="319" t="e">
        <f t="shared" si="56"/>
        <v>#DIV/0!</v>
      </c>
      <c r="IW105" s="319" t="e">
        <f t="shared" si="56"/>
        <v>#DIV/0!</v>
      </c>
      <c r="IX105" s="319" t="e">
        <f t="shared" si="56"/>
        <v>#DIV/0!</v>
      </c>
      <c r="IY105" s="319" t="e">
        <f t="shared" si="56"/>
        <v>#DIV/0!</v>
      </c>
      <c r="IZ105" s="319" t="e">
        <f t="shared" si="56"/>
        <v>#DIV/0!</v>
      </c>
      <c r="JA105" s="319" t="e">
        <f t="shared" si="56"/>
        <v>#DIV/0!</v>
      </c>
      <c r="JB105" s="319" t="e">
        <f t="shared" si="56"/>
        <v>#DIV/0!</v>
      </c>
      <c r="JC105" s="319" t="e">
        <f t="shared" ref="JC105:JP105" si="57">ROUND(JC103+0.5*JC104,1)</f>
        <v>#DIV/0!</v>
      </c>
      <c r="JD105" s="319" t="e">
        <f t="shared" si="57"/>
        <v>#DIV/0!</v>
      </c>
      <c r="JE105" s="319" t="e">
        <f t="shared" si="57"/>
        <v>#DIV/0!</v>
      </c>
      <c r="JF105" s="319" t="e">
        <f t="shared" si="57"/>
        <v>#DIV/0!</v>
      </c>
      <c r="JG105" s="319" t="e">
        <f t="shared" si="57"/>
        <v>#DIV/0!</v>
      </c>
      <c r="JH105" s="319" t="e">
        <f t="shared" si="57"/>
        <v>#DIV/0!</v>
      </c>
      <c r="JI105" s="319" t="e">
        <f t="shared" si="57"/>
        <v>#DIV/0!</v>
      </c>
      <c r="JJ105" s="319" t="e">
        <f t="shared" si="57"/>
        <v>#DIV/0!</v>
      </c>
      <c r="JK105" s="319" t="e">
        <f t="shared" si="57"/>
        <v>#DIV/0!</v>
      </c>
      <c r="JL105" s="319" t="e">
        <f t="shared" si="57"/>
        <v>#DIV/0!</v>
      </c>
      <c r="JM105" s="319" t="e">
        <f t="shared" si="57"/>
        <v>#DIV/0!</v>
      </c>
      <c r="JN105" s="319" t="e">
        <f t="shared" si="57"/>
        <v>#DIV/0!</v>
      </c>
      <c r="JO105" s="319" t="e">
        <f t="shared" si="57"/>
        <v>#DIV/0!</v>
      </c>
      <c r="JP105" s="319" t="e">
        <f t="shared" si="57"/>
        <v>#DIV/0!</v>
      </c>
    </row>
    <row r="106" spans="4:277" ht="15" customHeight="1" x14ac:dyDescent="0.2">
      <c r="D106" s="316">
        <v>2.2000000000000002</v>
      </c>
      <c r="E106" s="317" t="s">
        <v>443</v>
      </c>
      <c r="F106" s="319" t="e">
        <f t="shared" ref="F106" si="58">F103-0.5*F104</f>
        <v>#DIV/0!</v>
      </c>
      <c r="G106" s="319" t="e">
        <f t="shared" ref="G106:BR106" si="59">G103-0.5*G104</f>
        <v>#DIV/0!</v>
      </c>
      <c r="H106" s="319" t="e">
        <f t="shared" si="59"/>
        <v>#DIV/0!</v>
      </c>
      <c r="I106" s="319" t="e">
        <f t="shared" si="59"/>
        <v>#DIV/0!</v>
      </c>
      <c r="J106" s="319" t="e">
        <f t="shared" si="59"/>
        <v>#DIV/0!</v>
      </c>
      <c r="K106" s="319" t="e">
        <f t="shared" si="59"/>
        <v>#DIV/0!</v>
      </c>
      <c r="L106" s="319" t="e">
        <f t="shared" si="59"/>
        <v>#DIV/0!</v>
      </c>
      <c r="M106" s="319" t="e">
        <f t="shared" si="59"/>
        <v>#DIV/0!</v>
      </c>
      <c r="N106" s="319" t="e">
        <f t="shared" si="59"/>
        <v>#DIV/0!</v>
      </c>
      <c r="O106" s="319" t="e">
        <f t="shared" si="59"/>
        <v>#DIV/0!</v>
      </c>
      <c r="P106" s="319" t="e">
        <f t="shared" si="59"/>
        <v>#DIV/0!</v>
      </c>
      <c r="Q106" s="319" t="e">
        <f t="shared" si="59"/>
        <v>#DIV/0!</v>
      </c>
      <c r="R106" s="319" t="e">
        <f t="shared" si="59"/>
        <v>#DIV/0!</v>
      </c>
      <c r="S106" s="319" t="e">
        <f t="shared" si="59"/>
        <v>#DIV/0!</v>
      </c>
      <c r="T106" s="319" t="e">
        <f t="shared" si="59"/>
        <v>#DIV/0!</v>
      </c>
      <c r="U106" s="319" t="e">
        <f t="shared" si="59"/>
        <v>#DIV/0!</v>
      </c>
      <c r="V106" s="319" t="e">
        <f t="shared" si="59"/>
        <v>#DIV/0!</v>
      </c>
      <c r="W106" s="319" t="e">
        <f t="shared" si="59"/>
        <v>#DIV/0!</v>
      </c>
      <c r="X106" s="319" t="e">
        <f t="shared" si="59"/>
        <v>#DIV/0!</v>
      </c>
      <c r="Y106" s="319" t="e">
        <f t="shared" si="59"/>
        <v>#DIV/0!</v>
      </c>
      <c r="Z106" s="319" t="e">
        <f t="shared" si="59"/>
        <v>#DIV/0!</v>
      </c>
      <c r="AA106" s="319" t="e">
        <f t="shared" si="59"/>
        <v>#DIV/0!</v>
      </c>
      <c r="AB106" s="319" t="e">
        <f t="shared" si="59"/>
        <v>#DIV/0!</v>
      </c>
      <c r="AC106" s="319" t="e">
        <f t="shared" si="59"/>
        <v>#DIV/0!</v>
      </c>
      <c r="AD106" s="319" t="e">
        <f t="shared" si="59"/>
        <v>#DIV/0!</v>
      </c>
      <c r="AE106" s="319" t="e">
        <f t="shared" si="59"/>
        <v>#DIV/0!</v>
      </c>
      <c r="AF106" s="319" t="e">
        <f t="shared" si="59"/>
        <v>#DIV/0!</v>
      </c>
      <c r="AG106" s="319" t="e">
        <f t="shared" si="59"/>
        <v>#DIV/0!</v>
      </c>
      <c r="AH106" s="319" t="e">
        <f t="shared" si="59"/>
        <v>#DIV/0!</v>
      </c>
      <c r="AI106" s="319" t="e">
        <f t="shared" si="59"/>
        <v>#DIV/0!</v>
      </c>
      <c r="AJ106" s="319" t="e">
        <f t="shared" si="59"/>
        <v>#DIV/0!</v>
      </c>
      <c r="AK106" s="319" t="e">
        <f t="shared" si="59"/>
        <v>#DIV/0!</v>
      </c>
      <c r="AL106" s="319" t="e">
        <f t="shared" si="59"/>
        <v>#DIV/0!</v>
      </c>
      <c r="AM106" s="319" t="e">
        <f t="shared" si="59"/>
        <v>#DIV/0!</v>
      </c>
      <c r="AN106" s="319" t="e">
        <f t="shared" si="59"/>
        <v>#DIV/0!</v>
      </c>
      <c r="AO106" s="319" t="e">
        <f t="shared" si="59"/>
        <v>#DIV/0!</v>
      </c>
      <c r="AP106" s="319" t="e">
        <f t="shared" si="59"/>
        <v>#DIV/0!</v>
      </c>
      <c r="AQ106" s="319" t="e">
        <f t="shared" si="59"/>
        <v>#DIV/0!</v>
      </c>
      <c r="AR106" s="319" t="e">
        <f t="shared" si="59"/>
        <v>#DIV/0!</v>
      </c>
      <c r="AS106" s="319" t="e">
        <f t="shared" si="59"/>
        <v>#DIV/0!</v>
      </c>
      <c r="AT106" s="319" t="e">
        <f t="shared" si="59"/>
        <v>#DIV/0!</v>
      </c>
      <c r="AU106" s="319" t="e">
        <f t="shared" si="59"/>
        <v>#DIV/0!</v>
      </c>
      <c r="AV106" s="319" t="e">
        <f t="shared" si="59"/>
        <v>#DIV/0!</v>
      </c>
      <c r="AW106" s="319" t="e">
        <f t="shared" si="59"/>
        <v>#DIV/0!</v>
      </c>
      <c r="AX106" s="319" t="e">
        <f t="shared" si="59"/>
        <v>#DIV/0!</v>
      </c>
      <c r="AY106" s="319" t="e">
        <f t="shared" si="59"/>
        <v>#DIV/0!</v>
      </c>
      <c r="AZ106" s="319" t="e">
        <f t="shared" si="59"/>
        <v>#DIV/0!</v>
      </c>
      <c r="BA106" s="319" t="e">
        <f t="shared" si="59"/>
        <v>#DIV/0!</v>
      </c>
      <c r="BB106" s="319" t="e">
        <f t="shared" si="59"/>
        <v>#DIV/0!</v>
      </c>
      <c r="BC106" s="319" t="e">
        <f t="shared" si="59"/>
        <v>#DIV/0!</v>
      </c>
      <c r="BD106" s="319" t="e">
        <f t="shared" si="59"/>
        <v>#DIV/0!</v>
      </c>
      <c r="BE106" s="319" t="e">
        <f t="shared" si="59"/>
        <v>#DIV/0!</v>
      </c>
      <c r="BF106" s="319" t="e">
        <f t="shared" si="59"/>
        <v>#DIV/0!</v>
      </c>
      <c r="BG106" s="319" t="e">
        <f t="shared" si="59"/>
        <v>#DIV/0!</v>
      </c>
      <c r="BH106" s="319" t="e">
        <f t="shared" si="59"/>
        <v>#DIV/0!</v>
      </c>
      <c r="BI106" s="319" t="e">
        <f t="shared" si="59"/>
        <v>#DIV/0!</v>
      </c>
      <c r="BJ106" s="319" t="e">
        <f t="shared" si="59"/>
        <v>#DIV/0!</v>
      </c>
      <c r="BK106" s="319" t="e">
        <f t="shared" si="59"/>
        <v>#DIV/0!</v>
      </c>
      <c r="BL106" s="319" t="e">
        <f t="shared" si="59"/>
        <v>#DIV/0!</v>
      </c>
      <c r="BM106" s="319" t="e">
        <f t="shared" si="59"/>
        <v>#DIV/0!</v>
      </c>
      <c r="BN106" s="319" t="e">
        <f t="shared" si="59"/>
        <v>#DIV/0!</v>
      </c>
      <c r="BO106" s="319" t="e">
        <f t="shared" si="59"/>
        <v>#DIV/0!</v>
      </c>
      <c r="BP106" s="319" t="e">
        <f t="shared" si="59"/>
        <v>#DIV/0!</v>
      </c>
      <c r="BQ106" s="319" t="e">
        <f t="shared" si="59"/>
        <v>#DIV/0!</v>
      </c>
      <c r="BR106" s="319" t="e">
        <f t="shared" si="59"/>
        <v>#DIV/0!</v>
      </c>
      <c r="BS106" s="319" t="e">
        <f t="shared" ref="BS106:ED106" si="60">BS103-0.5*BS104</f>
        <v>#DIV/0!</v>
      </c>
      <c r="BT106" s="319" t="e">
        <f t="shared" si="60"/>
        <v>#DIV/0!</v>
      </c>
      <c r="BU106" s="319" t="e">
        <f t="shared" si="60"/>
        <v>#DIV/0!</v>
      </c>
      <c r="BV106" s="319" t="e">
        <f t="shared" si="60"/>
        <v>#DIV/0!</v>
      </c>
      <c r="BW106" s="319" t="e">
        <f t="shared" si="60"/>
        <v>#DIV/0!</v>
      </c>
      <c r="BX106" s="319" t="e">
        <f t="shared" si="60"/>
        <v>#DIV/0!</v>
      </c>
      <c r="BY106" s="319" t="e">
        <f t="shared" si="60"/>
        <v>#DIV/0!</v>
      </c>
      <c r="BZ106" s="319" t="e">
        <f t="shared" si="60"/>
        <v>#DIV/0!</v>
      </c>
      <c r="CA106" s="319" t="e">
        <f t="shared" si="60"/>
        <v>#DIV/0!</v>
      </c>
      <c r="CB106" s="319" t="e">
        <f t="shared" si="60"/>
        <v>#DIV/0!</v>
      </c>
      <c r="CC106" s="319" t="e">
        <f t="shared" si="60"/>
        <v>#DIV/0!</v>
      </c>
      <c r="CD106" s="319" t="e">
        <f t="shared" si="60"/>
        <v>#DIV/0!</v>
      </c>
      <c r="CE106" s="319" t="e">
        <f t="shared" si="60"/>
        <v>#DIV/0!</v>
      </c>
      <c r="CF106" s="319" t="e">
        <f t="shared" si="60"/>
        <v>#DIV/0!</v>
      </c>
      <c r="CG106" s="319" t="e">
        <f t="shared" si="60"/>
        <v>#DIV/0!</v>
      </c>
      <c r="CH106" s="319" t="e">
        <f t="shared" si="60"/>
        <v>#DIV/0!</v>
      </c>
      <c r="CI106" s="319" t="e">
        <f t="shared" si="60"/>
        <v>#DIV/0!</v>
      </c>
      <c r="CJ106" s="319" t="e">
        <f t="shared" si="60"/>
        <v>#DIV/0!</v>
      </c>
      <c r="CK106" s="319" t="e">
        <f t="shared" si="60"/>
        <v>#DIV/0!</v>
      </c>
      <c r="CL106" s="319" t="e">
        <f t="shared" si="60"/>
        <v>#DIV/0!</v>
      </c>
      <c r="CM106" s="319" t="e">
        <f t="shared" si="60"/>
        <v>#DIV/0!</v>
      </c>
      <c r="CN106" s="319" t="e">
        <f t="shared" si="60"/>
        <v>#DIV/0!</v>
      </c>
      <c r="CO106" s="319" t="e">
        <f t="shared" si="60"/>
        <v>#DIV/0!</v>
      </c>
      <c r="CP106" s="319" t="e">
        <f t="shared" si="60"/>
        <v>#DIV/0!</v>
      </c>
      <c r="CQ106" s="319" t="e">
        <f t="shared" si="60"/>
        <v>#DIV/0!</v>
      </c>
      <c r="CR106" s="319" t="e">
        <f t="shared" si="60"/>
        <v>#DIV/0!</v>
      </c>
      <c r="CS106" s="319" t="e">
        <f t="shared" si="60"/>
        <v>#DIV/0!</v>
      </c>
      <c r="CT106" s="319" t="e">
        <f t="shared" si="60"/>
        <v>#DIV/0!</v>
      </c>
      <c r="CU106" s="319" t="e">
        <f t="shared" si="60"/>
        <v>#DIV/0!</v>
      </c>
      <c r="CV106" s="319" t="e">
        <f t="shared" si="60"/>
        <v>#DIV/0!</v>
      </c>
      <c r="CW106" s="319" t="e">
        <f t="shared" si="60"/>
        <v>#DIV/0!</v>
      </c>
      <c r="CX106" s="319" t="e">
        <f t="shared" si="60"/>
        <v>#DIV/0!</v>
      </c>
      <c r="CY106" s="319" t="e">
        <f t="shared" si="60"/>
        <v>#DIV/0!</v>
      </c>
      <c r="CZ106" s="319" t="e">
        <f t="shared" si="60"/>
        <v>#DIV/0!</v>
      </c>
      <c r="DA106" s="319" t="e">
        <f t="shared" si="60"/>
        <v>#DIV/0!</v>
      </c>
      <c r="DB106" s="319" t="e">
        <f t="shared" si="60"/>
        <v>#DIV/0!</v>
      </c>
      <c r="DC106" s="319" t="e">
        <f t="shared" si="60"/>
        <v>#DIV/0!</v>
      </c>
      <c r="DD106" s="319" t="e">
        <f t="shared" si="60"/>
        <v>#DIV/0!</v>
      </c>
      <c r="DE106" s="319" t="e">
        <f t="shared" si="60"/>
        <v>#DIV/0!</v>
      </c>
      <c r="DF106" s="319" t="e">
        <f t="shared" si="60"/>
        <v>#DIV/0!</v>
      </c>
      <c r="DG106" s="319" t="e">
        <f t="shared" si="60"/>
        <v>#DIV/0!</v>
      </c>
      <c r="DH106" s="319" t="e">
        <f t="shared" si="60"/>
        <v>#DIV/0!</v>
      </c>
      <c r="DI106" s="319" t="e">
        <f t="shared" si="60"/>
        <v>#DIV/0!</v>
      </c>
      <c r="DJ106" s="319" t="e">
        <f t="shared" si="60"/>
        <v>#DIV/0!</v>
      </c>
      <c r="DK106" s="319" t="e">
        <f t="shared" si="60"/>
        <v>#DIV/0!</v>
      </c>
      <c r="DL106" s="319" t="e">
        <f t="shared" si="60"/>
        <v>#DIV/0!</v>
      </c>
      <c r="DM106" s="319" t="e">
        <f t="shared" si="60"/>
        <v>#DIV/0!</v>
      </c>
      <c r="DN106" s="319" t="e">
        <f t="shared" si="60"/>
        <v>#DIV/0!</v>
      </c>
      <c r="DO106" s="319" t="e">
        <f t="shared" si="60"/>
        <v>#DIV/0!</v>
      </c>
      <c r="DP106" s="319" t="e">
        <f t="shared" si="60"/>
        <v>#DIV/0!</v>
      </c>
      <c r="DQ106" s="319" t="e">
        <f t="shared" si="60"/>
        <v>#DIV/0!</v>
      </c>
      <c r="DR106" s="319" t="e">
        <f t="shared" si="60"/>
        <v>#DIV/0!</v>
      </c>
      <c r="DS106" s="319" t="e">
        <f t="shared" si="60"/>
        <v>#DIV/0!</v>
      </c>
      <c r="DT106" s="319" t="e">
        <f t="shared" si="60"/>
        <v>#DIV/0!</v>
      </c>
      <c r="DU106" s="319" t="e">
        <f t="shared" si="60"/>
        <v>#DIV/0!</v>
      </c>
      <c r="DV106" s="319" t="e">
        <f t="shared" si="60"/>
        <v>#DIV/0!</v>
      </c>
      <c r="DW106" s="319" t="e">
        <f t="shared" si="60"/>
        <v>#DIV/0!</v>
      </c>
      <c r="DX106" s="319" t="e">
        <f t="shared" si="60"/>
        <v>#DIV/0!</v>
      </c>
      <c r="DY106" s="319" t="e">
        <f t="shared" si="60"/>
        <v>#DIV/0!</v>
      </c>
      <c r="DZ106" s="319" t="e">
        <f t="shared" si="60"/>
        <v>#DIV/0!</v>
      </c>
      <c r="EA106" s="319" t="e">
        <f t="shared" si="60"/>
        <v>#DIV/0!</v>
      </c>
      <c r="EB106" s="319" t="e">
        <f t="shared" si="60"/>
        <v>#DIV/0!</v>
      </c>
      <c r="EC106" s="319" t="e">
        <f t="shared" si="60"/>
        <v>#DIV/0!</v>
      </c>
      <c r="ED106" s="319" t="e">
        <f t="shared" si="60"/>
        <v>#DIV/0!</v>
      </c>
      <c r="EE106" s="319" t="e">
        <f t="shared" ref="EE106:GP106" si="61">EE103-0.5*EE104</f>
        <v>#DIV/0!</v>
      </c>
      <c r="EF106" s="319" t="e">
        <f t="shared" si="61"/>
        <v>#DIV/0!</v>
      </c>
      <c r="EG106" s="319" t="e">
        <f t="shared" si="61"/>
        <v>#DIV/0!</v>
      </c>
      <c r="EH106" s="319" t="e">
        <f t="shared" si="61"/>
        <v>#DIV/0!</v>
      </c>
      <c r="EI106" s="319" t="e">
        <f t="shared" si="61"/>
        <v>#DIV/0!</v>
      </c>
      <c r="EJ106" s="319" t="e">
        <f t="shared" si="61"/>
        <v>#DIV/0!</v>
      </c>
      <c r="EK106" s="319" t="e">
        <f t="shared" si="61"/>
        <v>#DIV/0!</v>
      </c>
      <c r="EL106" s="319" t="e">
        <f t="shared" si="61"/>
        <v>#DIV/0!</v>
      </c>
      <c r="EM106" s="319" t="e">
        <f t="shared" si="61"/>
        <v>#DIV/0!</v>
      </c>
      <c r="EN106" s="319" t="e">
        <f t="shared" si="61"/>
        <v>#DIV/0!</v>
      </c>
      <c r="EO106" s="319" t="e">
        <f t="shared" si="61"/>
        <v>#DIV/0!</v>
      </c>
      <c r="EP106" s="319" t="e">
        <f t="shared" si="61"/>
        <v>#DIV/0!</v>
      </c>
      <c r="EQ106" s="319" t="e">
        <f t="shared" si="61"/>
        <v>#DIV/0!</v>
      </c>
      <c r="ER106" s="319" t="e">
        <f t="shared" si="61"/>
        <v>#DIV/0!</v>
      </c>
      <c r="ES106" s="319" t="e">
        <f t="shared" si="61"/>
        <v>#DIV/0!</v>
      </c>
      <c r="ET106" s="319" t="e">
        <f t="shared" si="61"/>
        <v>#DIV/0!</v>
      </c>
      <c r="EU106" s="319" t="e">
        <f t="shared" si="61"/>
        <v>#DIV/0!</v>
      </c>
      <c r="EV106" s="319" t="e">
        <f t="shared" si="61"/>
        <v>#DIV/0!</v>
      </c>
      <c r="EW106" s="319" t="e">
        <f t="shared" si="61"/>
        <v>#DIV/0!</v>
      </c>
      <c r="EX106" s="319" t="e">
        <f t="shared" si="61"/>
        <v>#DIV/0!</v>
      </c>
      <c r="EY106" s="319" t="e">
        <f t="shared" si="61"/>
        <v>#DIV/0!</v>
      </c>
      <c r="EZ106" s="319" t="e">
        <f t="shared" si="61"/>
        <v>#DIV/0!</v>
      </c>
      <c r="FA106" s="319" t="e">
        <f t="shared" si="61"/>
        <v>#DIV/0!</v>
      </c>
      <c r="FB106" s="319" t="e">
        <f t="shared" si="61"/>
        <v>#DIV/0!</v>
      </c>
      <c r="FC106" s="319" t="e">
        <f t="shared" si="61"/>
        <v>#DIV/0!</v>
      </c>
      <c r="FD106" s="319" t="e">
        <f t="shared" si="61"/>
        <v>#DIV/0!</v>
      </c>
      <c r="FE106" s="319" t="e">
        <f t="shared" si="61"/>
        <v>#DIV/0!</v>
      </c>
      <c r="FF106" s="319" t="e">
        <f t="shared" si="61"/>
        <v>#DIV/0!</v>
      </c>
      <c r="FG106" s="319" t="e">
        <f t="shared" si="61"/>
        <v>#DIV/0!</v>
      </c>
      <c r="FH106" s="319" t="e">
        <f t="shared" si="61"/>
        <v>#DIV/0!</v>
      </c>
      <c r="FI106" s="319" t="e">
        <f t="shared" si="61"/>
        <v>#DIV/0!</v>
      </c>
      <c r="FJ106" s="319" t="e">
        <f t="shared" si="61"/>
        <v>#DIV/0!</v>
      </c>
      <c r="FK106" s="319" t="e">
        <f t="shared" si="61"/>
        <v>#DIV/0!</v>
      </c>
      <c r="FL106" s="319" t="e">
        <f t="shared" si="61"/>
        <v>#DIV/0!</v>
      </c>
      <c r="FM106" s="319" t="e">
        <f t="shared" si="61"/>
        <v>#DIV/0!</v>
      </c>
      <c r="FN106" s="319" t="e">
        <f t="shared" si="61"/>
        <v>#DIV/0!</v>
      </c>
      <c r="FO106" s="319" t="e">
        <f t="shared" si="61"/>
        <v>#DIV/0!</v>
      </c>
      <c r="FP106" s="319" t="e">
        <f t="shared" si="61"/>
        <v>#DIV/0!</v>
      </c>
      <c r="FQ106" s="319" t="e">
        <f t="shared" si="61"/>
        <v>#DIV/0!</v>
      </c>
      <c r="FR106" s="319" t="e">
        <f t="shared" si="61"/>
        <v>#DIV/0!</v>
      </c>
      <c r="FS106" s="319" t="e">
        <f t="shared" si="61"/>
        <v>#DIV/0!</v>
      </c>
      <c r="FT106" s="319" t="e">
        <f t="shared" si="61"/>
        <v>#DIV/0!</v>
      </c>
      <c r="FU106" s="319" t="e">
        <f t="shared" si="61"/>
        <v>#DIV/0!</v>
      </c>
      <c r="FV106" s="319" t="e">
        <f t="shared" si="61"/>
        <v>#DIV/0!</v>
      </c>
      <c r="FW106" s="319" t="e">
        <f t="shared" si="61"/>
        <v>#DIV/0!</v>
      </c>
      <c r="FX106" s="319" t="e">
        <f t="shared" si="61"/>
        <v>#DIV/0!</v>
      </c>
      <c r="FY106" s="319" t="e">
        <f t="shared" si="61"/>
        <v>#DIV/0!</v>
      </c>
      <c r="FZ106" s="319" t="e">
        <f t="shared" si="61"/>
        <v>#DIV/0!</v>
      </c>
      <c r="GA106" s="319" t="e">
        <f t="shared" si="61"/>
        <v>#DIV/0!</v>
      </c>
      <c r="GB106" s="319" t="e">
        <f t="shared" si="61"/>
        <v>#DIV/0!</v>
      </c>
      <c r="GC106" s="319" t="e">
        <f t="shared" si="61"/>
        <v>#DIV/0!</v>
      </c>
      <c r="GD106" s="319" t="e">
        <f t="shared" si="61"/>
        <v>#DIV/0!</v>
      </c>
      <c r="GE106" s="319" t="e">
        <f t="shared" si="61"/>
        <v>#DIV/0!</v>
      </c>
      <c r="GF106" s="319" t="e">
        <f t="shared" si="61"/>
        <v>#DIV/0!</v>
      </c>
      <c r="GG106" s="319" t="e">
        <f t="shared" si="61"/>
        <v>#DIV/0!</v>
      </c>
      <c r="GH106" s="319" t="e">
        <f t="shared" si="61"/>
        <v>#DIV/0!</v>
      </c>
      <c r="GI106" s="319" t="e">
        <f t="shared" si="61"/>
        <v>#DIV/0!</v>
      </c>
      <c r="GJ106" s="319" t="e">
        <f t="shared" si="61"/>
        <v>#DIV/0!</v>
      </c>
      <c r="GK106" s="319" t="e">
        <f t="shared" si="61"/>
        <v>#DIV/0!</v>
      </c>
      <c r="GL106" s="319" t="e">
        <f t="shared" si="61"/>
        <v>#DIV/0!</v>
      </c>
      <c r="GM106" s="319" t="e">
        <f t="shared" si="61"/>
        <v>#DIV/0!</v>
      </c>
      <c r="GN106" s="319" t="e">
        <f t="shared" si="61"/>
        <v>#DIV/0!</v>
      </c>
      <c r="GO106" s="319" t="e">
        <f t="shared" si="61"/>
        <v>#DIV/0!</v>
      </c>
      <c r="GP106" s="319" t="e">
        <f t="shared" si="61"/>
        <v>#DIV/0!</v>
      </c>
      <c r="GQ106" s="319" t="e">
        <f t="shared" ref="GQ106:JB106" si="62">GQ103-0.5*GQ104</f>
        <v>#DIV/0!</v>
      </c>
      <c r="GR106" s="319" t="e">
        <f t="shared" si="62"/>
        <v>#DIV/0!</v>
      </c>
      <c r="GS106" s="319" t="e">
        <f t="shared" si="62"/>
        <v>#DIV/0!</v>
      </c>
      <c r="GT106" s="319" t="e">
        <f t="shared" si="62"/>
        <v>#DIV/0!</v>
      </c>
      <c r="GU106" s="319" t="e">
        <f t="shared" si="62"/>
        <v>#DIV/0!</v>
      </c>
      <c r="GV106" s="319" t="e">
        <f t="shared" si="62"/>
        <v>#DIV/0!</v>
      </c>
      <c r="GW106" s="319" t="e">
        <f t="shared" si="62"/>
        <v>#DIV/0!</v>
      </c>
      <c r="GX106" s="319" t="e">
        <f t="shared" si="62"/>
        <v>#DIV/0!</v>
      </c>
      <c r="GY106" s="319" t="e">
        <f t="shared" si="62"/>
        <v>#DIV/0!</v>
      </c>
      <c r="GZ106" s="319" t="e">
        <f t="shared" si="62"/>
        <v>#DIV/0!</v>
      </c>
      <c r="HA106" s="319" t="e">
        <f t="shared" si="62"/>
        <v>#DIV/0!</v>
      </c>
      <c r="HB106" s="319" t="e">
        <f t="shared" si="62"/>
        <v>#DIV/0!</v>
      </c>
      <c r="HC106" s="319" t="e">
        <f t="shared" si="62"/>
        <v>#DIV/0!</v>
      </c>
      <c r="HD106" s="319" t="e">
        <f t="shared" si="62"/>
        <v>#DIV/0!</v>
      </c>
      <c r="HE106" s="319" t="e">
        <f t="shared" si="62"/>
        <v>#DIV/0!</v>
      </c>
      <c r="HF106" s="319" t="e">
        <f t="shared" si="62"/>
        <v>#DIV/0!</v>
      </c>
      <c r="HG106" s="319" t="e">
        <f t="shared" si="62"/>
        <v>#DIV/0!</v>
      </c>
      <c r="HH106" s="319" t="e">
        <f t="shared" si="62"/>
        <v>#DIV/0!</v>
      </c>
      <c r="HI106" s="319" t="e">
        <f t="shared" si="62"/>
        <v>#DIV/0!</v>
      </c>
      <c r="HJ106" s="319" t="e">
        <f t="shared" si="62"/>
        <v>#DIV/0!</v>
      </c>
      <c r="HK106" s="319" t="e">
        <f t="shared" si="62"/>
        <v>#DIV/0!</v>
      </c>
      <c r="HL106" s="319" t="e">
        <f t="shared" si="62"/>
        <v>#DIV/0!</v>
      </c>
      <c r="HM106" s="319" t="e">
        <f t="shared" si="62"/>
        <v>#DIV/0!</v>
      </c>
      <c r="HN106" s="319" t="e">
        <f t="shared" si="62"/>
        <v>#DIV/0!</v>
      </c>
      <c r="HO106" s="319" t="e">
        <f t="shared" si="62"/>
        <v>#DIV/0!</v>
      </c>
      <c r="HP106" s="319" t="e">
        <f t="shared" si="62"/>
        <v>#DIV/0!</v>
      </c>
      <c r="HQ106" s="319" t="e">
        <f t="shared" si="62"/>
        <v>#DIV/0!</v>
      </c>
      <c r="HR106" s="319" t="e">
        <f t="shared" si="62"/>
        <v>#DIV/0!</v>
      </c>
      <c r="HS106" s="319" t="e">
        <f t="shared" si="62"/>
        <v>#DIV/0!</v>
      </c>
      <c r="HT106" s="319" t="e">
        <f t="shared" si="62"/>
        <v>#DIV/0!</v>
      </c>
      <c r="HU106" s="319" t="e">
        <f t="shared" si="62"/>
        <v>#DIV/0!</v>
      </c>
      <c r="HV106" s="319" t="e">
        <f t="shared" si="62"/>
        <v>#DIV/0!</v>
      </c>
      <c r="HW106" s="319" t="e">
        <f t="shared" si="62"/>
        <v>#DIV/0!</v>
      </c>
      <c r="HX106" s="319" t="e">
        <f t="shared" si="62"/>
        <v>#DIV/0!</v>
      </c>
      <c r="HY106" s="319" t="e">
        <f t="shared" si="62"/>
        <v>#DIV/0!</v>
      </c>
      <c r="HZ106" s="319" t="e">
        <f t="shared" si="62"/>
        <v>#DIV/0!</v>
      </c>
      <c r="IA106" s="319" t="e">
        <f t="shared" si="62"/>
        <v>#DIV/0!</v>
      </c>
      <c r="IB106" s="319" t="e">
        <f t="shared" si="62"/>
        <v>#DIV/0!</v>
      </c>
      <c r="IC106" s="319" t="e">
        <f t="shared" si="62"/>
        <v>#DIV/0!</v>
      </c>
      <c r="ID106" s="319" t="e">
        <f t="shared" si="62"/>
        <v>#DIV/0!</v>
      </c>
      <c r="IE106" s="319" t="e">
        <f t="shared" si="62"/>
        <v>#DIV/0!</v>
      </c>
      <c r="IF106" s="319" t="e">
        <f t="shared" si="62"/>
        <v>#DIV/0!</v>
      </c>
      <c r="IG106" s="319" t="e">
        <f t="shared" si="62"/>
        <v>#DIV/0!</v>
      </c>
      <c r="IH106" s="319" t="e">
        <f t="shared" si="62"/>
        <v>#DIV/0!</v>
      </c>
      <c r="II106" s="319" t="e">
        <f t="shared" si="62"/>
        <v>#DIV/0!</v>
      </c>
      <c r="IJ106" s="319" t="e">
        <f t="shared" si="62"/>
        <v>#DIV/0!</v>
      </c>
      <c r="IK106" s="319" t="e">
        <f t="shared" si="62"/>
        <v>#DIV/0!</v>
      </c>
      <c r="IL106" s="319" t="e">
        <f t="shared" si="62"/>
        <v>#DIV/0!</v>
      </c>
      <c r="IM106" s="319" t="e">
        <f t="shared" si="62"/>
        <v>#DIV/0!</v>
      </c>
      <c r="IN106" s="319" t="e">
        <f t="shared" si="62"/>
        <v>#DIV/0!</v>
      </c>
      <c r="IO106" s="319" t="e">
        <f t="shared" si="62"/>
        <v>#DIV/0!</v>
      </c>
      <c r="IP106" s="319" t="e">
        <f t="shared" si="62"/>
        <v>#DIV/0!</v>
      </c>
      <c r="IQ106" s="319" t="e">
        <f t="shared" si="62"/>
        <v>#DIV/0!</v>
      </c>
      <c r="IR106" s="319" t="e">
        <f t="shared" si="62"/>
        <v>#DIV/0!</v>
      </c>
      <c r="IS106" s="319" t="e">
        <f t="shared" si="62"/>
        <v>#DIV/0!</v>
      </c>
      <c r="IT106" s="319" t="e">
        <f t="shared" si="62"/>
        <v>#DIV/0!</v>
      </c>
      <c r="IU106" s="319" t="e">
        <f t="shared" si="62"/>
        <v>#DIV/0!</v>
      </c>
      <c r="IV106" s="319" t="e">
        <f t="shared" si="62"/>
        <v>#DIV/0!</v>
      </c>
      <c r="IW106" s="319" t="e">
        <f t="shared" si="62"/>
        <v>#DIV/0!</v>
      </c>
      <c r="IX106" s="319" t="e">
        <f t="shared" si="62"/>
        <v>#DIV/0!</v>
      </c>
      <c r="IY106" s="319" t="e">
        <f t="shared" si="62"/>
        <v>#DIV/0!</v>
      </c>
      <c r="IZ106" s="319" t="e">
        <f t="shared" si="62"/>
        <v>#DIV/0!</v>
      </c>
      <c r="JA106" s="319" t="e">
        <f t="shared" si="62"/>
        <v>#DIV/0!</v>
      </c>
      <c r="JB106" s="319" t="e">
        <f t="shared" si="62"/>
        <v>#DIV/0!</v>
      </c>
      <c r="JC106" s="319" t="e">
        <f t="shared" ref="JC106:JO106" si="63">JC103-0.5*JC104</f>
        <v>#DIV/0!</v>
      </c>
      <c r="JD106" s="319" t="e">
        <f t="shared" si="63"/>
        <v>#DIV/0!</v>
      </c>
      <c r="JE106" s="319" t="e">
        <f t="shared" si="63"/>
        <v>#DIV/0!</v>
      </c>
      <c r="JF106" s="319" t="e">
        <f t="shared" si="63"/>
        <v>#DIV/0!</v>
      </c>
      <c r="JG106" s="319" t="e">
        <f t="shared" si="63"/>
        <v>#DIV/0!</v>
      </c>
      <c r="JH106" s="319" t="e">
        <f t="shared" si="63"/>
        <v>#DIV/0!</v>
      </c>
      <c r="JI106" s="319" t="e">
        <f t="shared" si="63"/>
        <v>#DIV/0!</v>
      </c>
      <c r="JJ106" s="319" t="e">
        <f t="shared" si="63"/>
        <v>#DIV/0!</v>
      </c>
      <c r="JK106" s="319" t="e">
        <f t="shared" si="63"/>
        <v>#DIV/0!</v>
      </c>
      <c r="JL106" s="319" t="e">
        <f t="shared" si="63"/>
        <v>#DIV/0!</v>
      </c>
      <c r="JM106" s="319" t="e">
        <f t="shared" si="63"/>
        <v>#DIV/0!</v>
      </c>
      <c r="JN106" s="319" t="e">
        <f t="shared" si="63"/>
        <v>#DIV/0!</v>
      </c>
      <c r="JO106" s="319" t="e">
        <f t="shared" si="63"/>
        <v>#DIV/0!</v>
      </c>
      <c r="JP106" s="319" t="e">
        <f t="shared" ref="JP106" si="64">JP103-0.5*JP104</f>
        <v>#DIV/0!</v>
      </c>
    </row>
    <row r="107" spans="4:277" ht="15" customHeight="1" x14ac:dyDescent="0.2">
      <c r="D107" s="316">
        <v>2.5</v>
      </c>
      <c r="E107" s="317" t="s">
        <v>444</v>
      </c>
      <c r="F107" s="319" t="e">
        <f t="shared" ref="F107" si="65">F103+F104</f>
        <v>#DIV/0!</v>
      </c>
      <c r="G107" s="319" t="e">
        <f t="shared" ref="G107:BR107" si="66">G103+G104</f>
        <v>#DIV/0!</v>
      </c>
      <c r="H107" s="319" t="e">
        <f t="shared" si="66"/>
        <v>#DIV/0!</v>
      </c>
      <c r="I107" s="319" t="e">
        <f t="shared" si="66"/>
        <v>#DIV/0!</v>
      </c>
      <c r="J107" s="319" t="e">
        <f t="shared" si="66"/>
        <v>#DIV/0!</v>
      </c>
      <c r="K107" s="319" t="e">
        <f t="shared" si="66"/>
        <v>#DIV/0!</v>
      </c>
      <c r="L107" s="319" t="e">
        <f t="shared" si="66"/>
        <v>#DIV/0!</v>
      </c>
      <c r="M107" s="319" t="e">
        <f t="shared" si="66"/>
        <v>#DIV/0!</v>
      </c>
      <c r="N107" s="319" t="e">
        <f t="shared" si="66"/>
        <v>#DIV/0!</v>
      </c>
      <c r="O107" s="319" t="e">
        <f t="shared" si="66"/>
        <v>#DIV/0!</v>
      </c>
      <c r="P107" s="319" t="e">
        <f t="shared" si="66"/>
        <v>#DIV/0!</v>
      </c>
      <c r="Q107" s="319" t="e">
        <f t="shared" si="66"/>
        <v>#DIV/0!</v>
      </c>
      <c r="R107" s="319" t="e">
        <f t="shared" si="66"/>
        <v>#DIV/0!</v>
      </c>
      <c r="S107" s="319" t="e">
        <f t="shared" si="66"/>
        <v>#DIV/0!</v>
      </c>
      <c r="T107" s="319" t="e">
        <f t="shared" si="66"/>
        <v>#DIV/0!</v>
      </c>
      <c r="U107" s="319" t="e">
        <f t="shared" si="66"/>
        <v>#DIV/0!</v>
      </c>
      <c r="V107" s="319" t="e">
        <f t="shared" si="66"/>
        <v>#DIV/0!</v>
      </c>
      <c r="W107" s="319" t="e">
        <f t="shared" si="66"/>
        <v>#DIV/0!</v>
      </c>
      <c r="X107" s="319" t="e">
        <f t="shared" si="66"/>
        <v>#DIV/0!</v>
      </c>
      <c r="Y107" s="319" t="e">
        <f t="shared" si="66"/>
        <v>#DIV/0!</v>
      </c>
      <c r="Z107" s="319" t="e">
        <f t="shared" si="66"/>
        <v>#DIV/0!</v>
      </c>
      <c r="AA107" s="319" t="e">
        <f t="shared" si="66"/>
        <v>#DIV/0!</v>
      </c>
      <c r="AB107" s="319" t="e">
        <f t="shared" si="66"/>
        <v>#DIV/0!</v>
      </c>
      <c r="AC107" s="319" t="e">
        <f t="shared" si="66"/>
        <v>#DIV/0!</v>
      </c>
      <c r="AD107" s="319" t="e">
        <f t="shared" si="66"/>
        <v>#DIV/0!</v>
      </c>
      <c r="AE107" s="319" t="e">
        <f t="shared" si="66"/>
        <v>#DIV/0!</v>
      </c>
      <c r="AF107" s="319" t="e">
        <f t="shared" si="66"/>
        <v>#DIV/0!</v>
      </c>
      <c r="AG107" s="319" t="e">
        <f t="shared" si="66"/>
        <v>#DIV/0!</v>
      </c>
      <c r="AH107" s="319" t="e">
        <f t="shared" si="66"/>
        <v>#DIV/0!</v>
      </c>
      <c r="AI107" s="319" t="e">
        <f t="shared" si="66"/>
        <v>#DIV/0!</v>
      </c>
      <c r="AJ107" s="319" t="e">
        <f t="shared" si="66"/>
        <v>#DIV/0!</v>
      </c>
      <c r="AK107" s="319" t="e">
        <f t="shared" si="66"/>
        <v>#DIV/0!</v>
      </c>
      <c r="AL107" s="319" t="e">
        <f t="shared" si="66"/>
        <v>#DIV/0!</v>
      </c>
      <c r="AM107" s="319" t="e">
        <f t="shared" si="66"/>
        <v>#DIV/0!</v>
      </c>
      <c r="AN107" s="319" t="e">
        <f t="shared" si="66"/>
        <v>#DIV/0!</v>
      </c>
      <c r="AO107" s="319" t="e">
        <f t="shared" si="66"/>
        <v>#DIV/0!</v>
      </c>
      <c r="AP107" s="319" t="e">
        <f t="shared" si="66"/>
        <v>#DIV/0!</v>
      </c>
      <c r="AQ107" s="319" t="e">
        <f t="shared" si="66"/>
        <v>#DIV/0!</v>
      </c>
      <c r="AR107" s="319" t="e">
        <f t="shared" si="66"/>
        <v>#DIV/0!</v>
      </c>
      <c r="AS107" s="319" t="e">
        <f t="shared" si="66"/>
        <v>#DIV/0!</v>
      </c>
      <c r="AT107" s="319" t="e">
        <f t="shared" si="66"/>
        <v>#DIV/0!</v>
      </c>
      <c r="AU107" s="319" t="e">
        <f t="shared" si="66"/>
        <v>#DIV/0!</v>
      </c>
      <c r="AV107" s="319" t="e">
        <f t="shared" si="66"/>
        <v>#DIV/0!</v>
      </c>
      <c r="AW107" s="319" t="e">
        <f t="shared" si="66"/>
        <v>#DIV/0!</v>
      </c>
      <c r="AX107" s="319" t="e">
        <f t="shared" si="66"/>
        <v>#DIV/0!</v>
      </c>
      <c r="AY107" s="319" t="e">
        <f t="shared" si="66"/>
        <v>#DIV/0!</v>
      </c>
      <c r="AZ107" s="319" t="e">
        <f t="shared" si="66"/>
        <v>#DIV/0!</v>
      </c>
      <c r="BA107" s="319" t="e">
        <f t="shared" si="66"/>
        <v>#DIV/0!</v>
      </c>
      <c r="BB107" s="319" t="e">
        <f t="shared" si="66"/>
        <v>#DIV/0!</v>
      </c>
      <c r="BC107" s="319" t="e">
        <f t="shared" si="66"/>
        <v>#DIV/0!</v>
      </c>
      <c r="BD107" s="319" t="e">
        <f t="shared" si="66"/>
        <v>#DIV/0!</v>
      </c>
      <c r="BE107" s="319" t="e">
        <f t="shared" si="66"/>
        <v>#DIV/0!</v>
      </c>
      <c r="BF107" s="319" t="e">
        <f t="shared" si="66"/>
        <v>#DIV/0!</v>
      </c>
      <c r="BG107" s="319" t="e">
        <f t="shared" si="66"/>
        <v>#DIV/0!</v>
      </c>
      <c r="BH107" s="319" t="e">
        <f t="shared" si="66"/>
        <v>#DIV/0!</v>
      </c>
      <c r="BI107" s="319" t="e">
        <f t="shared" si="66"/>
        <v>#DIV/0!</v>
      </c>
      <c r="BJ107" s="319" t="e">
        <f t="shared" si="66"/>
        <v>#DIV/0!</v>
      </c>
      <c r="BK107" s="319" t="e">
        <f t="shared" si="66"/>
        <v>#DIV/0!</v>
      </c>
      <c r="BL107" s="319" t="e">
        <f t="shared" si="66"/>
        <v>#DIV/0!</v>
      </c>
      <c r="BM107" s="319" t="e">
        <f t="shared" si="66"/>
        <v>#DIV/0!</v>
      </c>
      <c r="BN107" s="319" t="e">
        <f t="shared" si="66"/>
        <v>#DIV/0!</v>
      </c>
      <c r="BO107" s="319" t="e">
        <f t="shared" si="66"/>
        <v>#DIV/0!</v>
      </c>
      <c r="BP107" s="319" t="e">
        <f t="shared" si="66"/>
        <v>#DIV/0!</v>
      </c>
      <c r="BQ107" s="319" t="e">
        <f t="shared" si="66"/>
        <v>#DIV/0!</v>
      </c>
      <c r="BR107" s="319" t="e">
        <f t="shared" si="66"/>
        <v>#DIV/0!</v>
      </c>
      <c r="BS107" s="319" t="e">
        <f t="shared" ref="BS107:ED107" si="67">BS103+BS104</f>
        <v>#DIV/0!</v>
      </c>
      <c r="BT107" s="319" t="e">
        <f t="shared" si="67"/>
        <v>#DIV/0!</v>
      </c>
      <c r="BU107" s="319" t="e">
        <f t="shared" si="67"/>
        <v>#DIV/0!</v>
      </c>
      <c r="BV107" s="319" t="e">
        <f t="shared" si="67"/>
        <v>#DIV/0!</v>
      </c>
      <c r="BW107" s="319" t="e">
        <f t="shared" si="67"/>
        <v>#DIV/0!</v>
      </c>
      <c r="BX107" s="319" t="e">
        <f t="shared" si="67"/>
        <v>#DIV/0!</v>
      </c>
      <c r="BY107" s="319" t="e">
        <f t="shared" si="67"/>
        <v>#DIV/0!</v>
      </c>
      <c r="BZ107" s="319" t="e">
        <f t="shared" si="67"/>
        <v>#DIV/0!</v>
      </c>
      <c r="CA107" s="319" t="e">
        <f t="shared" si="67"/>
        <v>#DIV/0!</v>
      </c>
      <c r="CB107" s="319" t="e">
        <f t="shared" si="67"/>
        <v>#DIV/0!</v>
      </c>
      <c r="CC107" s="319" t="e">
        <f t="shared" si="67"/>
        <v>#DIV/0!</v>
      </c>
      <c r="CD107" s="319" t="e">
        <f t="shared" si="67"/>
        <v>#DIV/0!</v>
      </c>
      <c r="CE107" s="319" t="e">
        <f t="shared" si="67"/>
        <v>#DIV/0!</v>
      </c>
      <c r="CF107" s="319" t="e">
        <f t="shared" si="67"/>
        <v>#DIV/0!</v>
      </c>
      <c r="CG107" s="319" t="e">
        <f t="shared" si="67"/>
        <v>#DIV/0!</v>
      </c>
      <c r="CH107" s="319" t="e">
        <f t="shared" si="67"/>
        <v>#DIV/0!</v>
      </c>
      <c r="CI107" s="319" t="e">
        <f t="shared" si="67"/>
        <v>#DIV/0!</v>
      </c>
      <c r="CJ107" s="319" t="e">
        <f t="shared" si="67"/>
        <v>#DIV/0!</v>
      </c>
      <c r="CK107" s="319" t="e">
        <f t="shared" si="67"/>
        <v>#DIV/0!</v>
      </c>
      <c r="CL107" s="319" t="e">
        <f t="shared" si="67"/>
        <v>#DIV/0!</v>
      </c>
      <c r="CM107" s="319" t="e">
        <f t="shared" si="67"/>
        <v>#DIV/0!</v>
      </c>
      <c r="CN107" s="319" t="e">
        <f t="shared" si="67"/>
        <v>#DIV/0!</v>
      </c>
      <c r="CO107" s="319" t="e">
        <f t="shared" si="67"/>
        <v>#DIV/0!</v>
      </c>
      <c r="CP107" s="319" t="e">
        <f t="shared" si="67"/>
        <v>#DIV/0!</v>
      </c>
      <c r="CQ107" s="319" t="e">
        <f t="shared" si="67"/>
        <v>#DIV/0!</v>
      </c>
      <c r="CR107" s="319" t="e">
        <f t="shared" si="67"/>
        <v>#DIV/0!</v>
      </c>
      <c r="CS107" s="319" t="e">
        <f t="shared" si="67"/>
        <v>#DIV/0!</v>
      </c>
      <c r="CT107" s="319" t="e">
        <f t="shared" si="67"/>
        <v>#DIV/0!</v>
      </c>
      <c r="CU107" s="319" t="e">
        <f t="shared" si="67"/>
        <v>#DIV/0!</v>
      </c>
      <c r="CV107" s="319" t="e">
        <f t="shared" si="67"/>
        <v>#DIV/0!</v>
      </c>
      <c r="CW107" s="319" t="e">
        <f t="shared" si="67"/>
        <v>#DIV/0!</v>
      </c>
      <c r="CX107" s="319" t="e">
        <f t="shared" si="67"/>
        <v>#DIV/0!</v>
      </c>
      <c r="CY107" s="319" t="e">
        <f t="shared" si="67"/>
        <v>#DIV/0!</v>
      </c>
      <c r="CZ107" s="319" t="e">
        <f t="shared" si="67"/>
        <v>#DIV/0!</v>
      </c>
      <c r="DA107" s="319" t="e">
        <f t="shared" si="67"/>
        <v>#DIV/0!</v>
      </c>
      <c r="DB107" s="319" t="e">
        <f t="shared" si="67"/>
        <v>#DIV/0!</v>
      </c>
      <c r="DC107" s="319" t="e">
        <f t="shared" si="67"/>
        <v>#DIV/0!</v>
      </c>
      <c r="DD107" s="319" t="e">
        <f t="shared" si="67"/>
        <v>#DIV/0!</v>
      </c>
      <c r="DE107" s="319" t="e">
        <f t="shared" si="67"/>
        <v>#DIV/0!</v>
      </c>
      <c r="DF107" s="319" t="e">
        <f t="shared" si="67"/>
        <v>#DIV/0!</v>
      </c>
      <c r="DG107" s="319" t="e">
        <f t="shared" si="67"/>
        <v>#DIV/0!</v>
      </c>
      <c r="DH107" s="319" t="e">
        <f t="shared" si="67"/>
        <v>#DIV/0!</v>
      </c>
      <c r="DI107" s="319" t="e">
        <f t="shared" si="67"/>
        <v>#DIV/0!</v>
      </c>
      <c r="DJ107" s="319" t="e">
        <f t="shared" si="67"/>
        <v>#DIV/0!</v>
      </c>
      <c r="DK107" s="319" t="e">
        <f t="shared" si="67"/>
        <v>#DIV/0!</v>
      </c>
      <c r="DL107" s="319" t="e">
        <f t="shared" si="67"/>
        <v>#DIV/0!</v>
      </c>
      <c r="DM107" s="319" t="e">
        <f t="shared" si="67"/>
        <v>#DIV/0!</v>
      </c>
      <c r="DN107" s="319" t="e">
        <f t="shared" si="67"/>
        <v>#DIV/0!</v>
      </c>
      <c r="DO107" s="319" t="e">
        <f t="shared" si="67"/>
        <v>#DIV/0!</v>
      </c>
      <c r="DP107" s="319" t="e">
        <f t="shared" si="67"/>
        <v>#DIV/0!</v>
      </c>
      <c r="DQ107" s="319" t="e">
        <f t="shared" si="67"/>
        <v>#DIV/0!</v>
      </c>
      <c r="DR107" s="319" t="e">
        <f t="shared" si="67"/>
        <v>#DIV/0!</v>
      </c>
      <c r="DS107" s="319" t="e">
        <f t="shared" si="67"/>
        <v>#DIV/0!</v>
      </c>
      <c r="DT107" s="319" t="e">
        <f t="shared" si="67"/>
        <v>#DIV/0!</v>
      </c>
      <c r="DU107" s="319" t="e">
        <f t="shared" si="67"/>
        <v>#DIV/0!</v>
      </c>
      <c r="DV107" s="319" t="e">
        <f t="shared" si="67"/>
        <v>#DIV/0!</v>
      </c>
      <c r="DW107" s="319" t="e">
        <f t="shared" si="67"/>
        <v>#DIV/0!</v>
      </c>
      <c r="DX107" s="319" t="e">
        <f t="shared" si="67"/>
        <v>#DIV/0!</v>
      </c>
      <c r="DY107" s="319" t="e">
        <f t="shared" si="67"/>
        <v>#DIV/0!</v>
      </c>
      <c r="DZ107" s="319" t="e">
        <f t="shared" si="67"/>
        <v>#DIV/0!</v>
      </c>
      <c r="EA107" s="319" t="e">
        <f t="shared" si="67"/>
        <v>#DIV/0!</v>
      </c>
      <c r="EB107" s="319" t="e">
        <f t="shared" si="67"/>
        <v>#DIV/0!</v>
      </c>
      <c r="EC107" s="319" t="e">
        <f t="shared" si="67"/>
        <v>#DIV/0!</v>
      </c>
      <c r="ED107" s="319" t="e">
        <f t="shared" si="67"/>
        <v>#DIV/0!</v>
      </c>
      <c r="EE107" s="319" t="e">
        <f t="shared" ref="EE107:GP107" si="68">EE103+EE104</f>
        <v>#DIV/0!</v>
      </c>
      <c r="EF107" s="319" t="e">
        <f t="shared" si="68"/>
        <v>#DIV/0!</v>
      </c>
      <c r="EG107" s="319" t="e">
        <f t="shared" si="68"/>
        <v>#DIV/0!</v>
      </c>
      <c r="EH107" s="319" t="e">
        <f t="shared" si="68"/>
        <v>#DIV/0!</v>
      </c>
      <c r="EI107" s="319" t="e">
        <f t="shared" si="68"/>
        <v>#DIV/0!</v>
      </c>
      <c r="EJ107" s="319" t="e">
        <f t="shared" si="68"/>
        <v>#DIV/0!</v>
      </c>
      <c r="EK107" s="319" t="e">
        <f t="shared" si="68"/>
        <v>#DIV/0!</v>
      </c>
      <c r="EL107" s="319" t="e">
        <f t="shared" si="68"/>
        <v>#DIV/0!</v>
      </c>
      <c r="EM107" s="319" t="e">
        <f t="shared" si="68"/>
        <v>#DIV/0!</v>
      </c>
      <c r="EN107" s="319" t="e">
        <f t="shared" si="68"/>
        <v>#DIV/0!</v>
      </c>
      <c r="EO107" s="319" t="e">
        <f t="shared" si="68"/>
        <v>#DIV/0!</v>
      </c>
      <c r="EP107" s="319" t="e">
        <f t="shared" si="68"/>
        <v>#DIV/0!</v>
      </c>
      <c r="EQ107" s="319" t="e">
        <f t="shared" si="68"/>
        <v>#DIV/0!</v>
      </c>
      <c r="ER107" s="319" t="e">
        <f t="shared" si="68"/>
        <v>#DIV/0!</v>
      </c>
      <c r="ES107" s="319" t="e">
        <f t="shared" si="68"/>
        <v>#DIV/0!</v>
      </c>
      <c r="ET107" s="319" t="e">
        <f t="shared" si="68"/>
        <v>#DIV/0!</v>
      </c>
      <c r="EU107" s="319" t="e">
        <f t="shared" si="68"/>
        <v>#DIV/0!</v>
      </c>
      <c r="EV107" s="319" t="e">
        <f t="shared" si="68"/>
        <v>#DIV/0!</v>
      </c>
      <c r="EW107" s="319" t="e">
        <f t="shared" si="68"/>
        <v>#DIV/0!</v>
      </c>
      <c r="EX107" s="319" t="e">
        <f t="shared" si="68"/>
        <v>#DIV/0!</v>
      </c>
      <c r="EY107" s="319" t="e">
        <f t="shared" si="68"/>
        <v>#DIV/0!</v>
      </c>
      <c r="EZ107" s="319" t="e">
        <f t="shared" si="68"/>
        <v>#DIV/0!</v>
      </c>
      <c r="FA107" s="319" t="e">
        <f t="shared" si="68"/>
        <v>#DIV/0!</v>
      </c>
      <c r="FB107" s="319" t="e">
        <f t="shared" si="68"/>
        <v>#DIV/0!</v>
      </c>
      <c r="FC107" s="319" t="e">
        <f t="shared" si="68"/>
        <v>#DIV/0!</v>
      </c>
      <c r="FD107" s="319" t="e">
        <f t="shared" si="68"/>
        <v>#DIV/0!</v>
      </c>
      <c r="FE107" s="319" t="e">
        <f t="shared" si="68"/>
        <v>#DIV/0!</v>
      </c>
      <c r="FF107" s="319" t="e">
        <f t="shared" si="68"/>
        <v>#DIV/0!</v>
      </c>
      <c r="FG107" s="319" t="e">
        <f t="shared" si="68"/>
        <v>#DIV/0!</v>
      </c>
      <c r="FH107" s="319" t="e">
        <f t="shared" si="68"/>
        <v>#DIV/0!</v>
      </c>
      <c r="FI107" s="319" t="e">
        <f t="shared" si="68"/>
        <v>#DIV/0!</v>
      </c>
      <c r="FJ107" s="319" t="e">
        <f t="shared" si="68"/>
        <v>#DIV/0!</v>
      </c>
      <c r="FK107" s="319" t="e">
        <f t="shared" si="68"/>
        <v>#DIV/0!</v>
      </c>
      <c r="FL107" s="319" t="e">
        <f t="shared" si="68"/>
        <v>#DIV/0!</v>
      </c>
      <c r="FM107" s="319" t="e">
        <f t="shared" si="68"/>
        <v>#DIV/0!</v>
      </c>
      <c r="FN107" s="319" t="e">
        <f t="shared" si="68"/>
        <v>#DIV/0!</v>
      </c>
      <c r="FO107" s="319" t="e">
        <f t="shared" si="68"/>
        <v>#DIV/0!</v>
      </c>
      <c r="FP107" s="319" t="e">
        <f t="shared" si="68"/>
        <v>#DIV/0!</v>
      </c>
      <c r="FQ107" s="319" t="e">
        <f t="shared" si="68"/>
        <v>#DIV/0!</v>
      </c>
      <c r="FR107" s="319" t="e">
        <f t="shared" si="68"/>
        <v>#DIV/0!</v>
      </c>
      <c r="FS107" s="319" t="e">
        <f t="shared" si="68"/>
        <v>#DIV/0!</v>
      </c>
      <c r="FT107" s="319" t="e">
        <f t="shared" si="68"/>
        <v>#DIV/0!</v>
      </c>
      <c r="FU107" s="319" t="e">
        <f t="shared" si="68"/>
        <v>#DIV/0!</v>
      </c>
      <c r="FV107" s="319" t="e">
        <f t="shared" si="68"/>
        <v>#DIV/0!</v>
      </c>
      <c r="FW107" s="319" t="e">
        <f t="shared" si="68"/>
        <v>#DIV/0!</v>
      </c>
      <c r="FX107" s="319" t="e">
        <f t="shared" si="68"/>
        <v>#DIV/0!</v>
      </c>
      <c r="FY107" s="319" t="e">
        <f t="shared" si="68"/>
        <v>#DIV/0!</v>
      </c>
      <c r="FZ107" s="319" t="e">
        <f t="shared" si="68"/>
        <v>#DIV/0!</v>
      </c>
      <c r="GA107" s="319" t="e">
        <f t="shared" si="68"/>
        <v>#DIV/0!</v>
      </c>
      <c r="GB107" s="319" t="e">
        <f t="shared" si="68"/>
        <v>#DIV/0!</v>
      </c>
      <c r="GC107" s="319" t="e">
        <f t="shared" si="68"/>
        <v>#DIV/0!</v>
      </c>
      <c r="GD107" s="319" t="e">
        <f t="shared" si="68"/>
        <v>#DIV/0!</v>
      </c>
      <c r="GE107" s="319" t="e">
        <f t="shared" si="68"/>
        <v>#DIV/0!</v>
      </c>
      <c r="GF107" s="319" t="e">
        <f t="shared" si="68"/>
        <v>#DIV/0!</v>
      </c>
      <c r="GG107" s="319" t="e">
        <f t="shared" si="68"/>
        <v>#DIV/0!</v>
      </c>
      <c r="GH107" s="319" t="e">
        <f t="shared" si="68"/>
        <v>#DIV/0!</v>
      </c>
      <c r="GI107" s="319" t="e">
        <f t="shared" si="68"/>
        <v>#DIV/0!</v>
      </c>
      <c r="GJ107" s="319" t="e">
        <f t="shared" si="68"/>
        <v>#DIV/0!</v>
      </c>
      <c r="GK107" s="319" t="e">
        <f t="shared" si="68"/>
        <v>#DIV/0!</v>
      </c>
      <c r="GL107" s="319" t="e">
        <f t="shared" si="68"/>
        <v>#DIV/0!</v>
      </c>
      <c r="GM107" s="319" t="e">
        <f t="shared" si="68"/>
        <v>#DIV/0!</v>
      </c>
      <c r="GN107" s="319" t="e">
        <f t="shared" si="68"/>
        <v>#DIV/0!</v>
      </c>
      <c r="GO107" s="319" t="e">
        <f t="shared" si="68"/>
        <v>#DIV/0!</v>
      </c>
      <c r="GP107" s="319" t="e">
        <f t="shared" si="68"/>
        <v>#DIV/0!</v>
      </c>
      <c r="GQ107" s="319" t="e">
        <f t="shared" ref="GQ107:JB107" si="69">GQ103+GQ104</f>
        <v>#DIV/0!</v>
      </c>
      <c r="GR107" s="319" t="e">
        <f t="shared" si="69"/>
        <v>#DIV/0!</v>
      </c>
      <c r="GS107" s="319" t="e">
        <f t="shared" si="69"/>
        <v>#DIV/0!</v>
      </c>
      <c r="GT107" s="319" t="e">
        <f t="shared" si="69"/>
        <v>#DIV/0!</v>
      </c>
      <c r="GU107" s="319" t="e">
        <f t="shared" si="69"/>
        <v>#DIV/0!</v>
      </c>
      <c r="GV107" s="319" t="e">
        <f t="shared" si="69"/>
        <v>#DIV/0!</v>
      </c>
      <c r="GW107" s="319" t="e">
        <f t="shared" si="69"/>
        <v>#DIV/0!</v>
      </c>
      <c r="GX107" s="319" t="e">
        <f t="shared" si="69"/>
        <v>#DIV/0!</v>
      </c>
      <c r="GY107" s="319" t="e">
        <f t="shared" si="69"/>
        <v>#DIV/0!</v>
      </c>
      <c r="GZ107" s="319" t="e">
        <f t="shared" si="69"/>
        <v>#DIV/0!</v>
      </c>
      <c r="HA107" s="319" t="e">
        <f t="shared" si="69"/>
        <v>#DIV/0!</v>
      </c>
      <c r="HB107" s="319" t="e">
        <f t="shared" si="69"/>
        <v>#DIV/0!</v>
      </c>
      <c r="HC107" s="319" t="e">
        <f t="shared" si="69"/>
        <v>#DIV/0!</v>
      </c>
      <c r="HD107" s="319" t="e">
        <f t="shared" si="69"/>
        <v>#DIV/0!</v>
      </c>
      <c r="HE107" s="319" t="e">
        <f t="shared" si="69"/>
        <v>#DIV/0!</v>
      </c>
      <c r="HF107" s="319" t="e">
        <f t="shared" si="69"/>
        <v>#DIV/0!</v>
      </c>
      <c r="HG107" s="319" t="e">
        <f t="shared" si="69"/>
        <v>#DIV/0!</v>
      </c>
      <c r="HH107" s="319" t="e">
        <f t="shared" si="69"/>
        <v>#DIV/0!</v>
      </c>
      <c r="HI107" s="319" t="e">
        <f t="shared" si="69"/>
        <v>#DIV/0!</v>
      </c>
      <c r="HJ107" s="319" t="e">
        <f t="shared" si="69"/>
        <v>#DIV/0!</v>
      </c>
      <c r="HK107" s="319" t="e">
        <f t="shared" si="69"/>
        <v>#DIV/0!</v>
      </c>
      <c r="HL107" s="319" t="e">
        <f t="shared" si="69"/>
        <v>#DIV/0!</v>
      </c>
      <c r="HM107" s="319" t="e">
        <f t="shared" si="69"/>
        <v>#DIV/0!</v>
      </c>
      <c r="HN107" s="319" t="e">
        <f t="shared" si="69"/>
        <v>#DIV/0!</v>
      </c>
      <c r="HO107" s="319" t="e">
        <f t="shared" si="69"/>
        <v>#DIV/0!</v>
      </c>
      <c r="HP107" s="319" t="e">
        <f t="shared" si="69"/>
        <v>#DIV/0!</v>
      </c>
      <c r="HQ107" s="319" t="e">
        <f t="shared" si="69"/>
        <v>#DIV/0!</v>
      </c>
      <c r="HR107" s="319" t="e">
        <f t="shared" si="69"/>
        <v>#DIV/0!</v>
      </c>
      <c r="HS107" s="319" t="e">
        <f t="shared" si="69"/>
        <v>#DIV/0!</v>
      </c>
      <c r="HT107" s="319" t="e">
        <f t="shared" si="69"/>
        <v>#DIV/0!</v>
      </c>
      <c r="HU107" s="319" t="e">
        <f t="shared" si="69"/>
        <v>#DIV/0!</v>
      </c>
      <c r="HV107" s="319" t="e">
        <f t="shared" si="69"/>
        <v>#DIV/0!</v>
      </c>
      <c r="HW107" s="319" t="e">
        <f t="shared" si="69"/>
        <v>#DIV/0!</v>
      </c>
      <c r="HX107" s="319" t="e">
        <f t="shared" si="69"/>
        <v>#DIV/0!</v>
      </c>
      <c r="HY107" s="319" t="e">
        <f t="shared" si="69"/>
        <v>#DIV/0!</v>
      </c>
      <c r="HZ107" s="319" t="e">
        <f t="shared" si="69"/>
        <v>#DIV/0!</v>
      </c>
      <c r="IA107" s="319" t="e">
        <f t="shared" si="69"/>
        <v>#DIV/0!</v>
      </c>
      <c r="IB107" s="319" t="e">
        <f t="shared" si="69"/>
        <v>#DIV/0!</v>
      </c>
      <c r="IC107" s="319" t="e">
        <f t="shared" si="69"/>
        <v>#DIV/0!</v>
      </c>
      <c r="ID107" s="319" t="e">
        <f t="shared" si="69"/>
        <v>#DIV/0!</v>
      </c>
      <c r="IE107" s="319" t="e">
        <f t="shared" si="69"/>
        <v>#DIV/0!</v>
      </c>
      <c r="IF107" s="319" t="e">
        <f t="shared" si="69"/>
        <v>#DIV/0!</v>
      </c>
      <c r="IG107" s="319" t="e">
        <f t="shared" si="69"/>
        <v>#DIV/0!</v>
      </c>
      <c r="IH107" s="319" t="e">
        <f t="shared" si="69"/>
        <v>#DIV/0!</v>
      </c>
      <c r="II107" s="319" t="e">
        <f t="shared" si="69"/>
        <v>#DIV/0!</v>
      </c>
      <c r="IJ107" s="319" t="e">
        <f t="shared" si="69"/>
        <v>#DIV/0!</v>
      </c>
      <c r="IK107" s="319" t="e">
        <f t="shared" si="69"/>
        <v>#DIV/0!</v>
      </c>
      <c r="IL107" s="319" t="e">
        <f t="shared" si="69"/>
        <v>#DIV/0!</v>
      </c>
      <c r="IM107" s="319" t="e">
        <f t="shared" si="69"/>
        <v>#DIV/0!</v>
      </c>
      <c r="IN107" s="319" t="e">
        <f t="shared" si="69"/>
        <v>#DIV/0!</v>
      </c>
      <c r="IO107" s="319" t="e">
        <f t="shared" si="69"/>
        <v>#DIV/0!</v>
      </c>
      <c r="IP107" s="319" t="e">
        <f t="shared" si="69"/>
        <v>#DIV/0!</v>
      </c>
      <c r="IQ107" s="319" t="e">
        <f t="shared" si="69"/>
        <v>#DIV/0!</v>
      </c>
      <c r="IR107" s="319" t="e">
        <f t="shared" si="69"/>
        <v>#DIV/0!</v>
      </c>
      <c r="IS107" s="319" t="e">
        <f t="shared" si="69"/>
        <v>#DIV/0!</v>
      </c>
      <c r="IT107" s="319" t="e">
        <f t="shared" si="69"/>
        <v>#DIV/0!</v>
      </c>
      <c r="IU107" s="319" t="e">
        <f t="shared" si="69"/>
        <v>#DIV/0!</v>
      </c>
      <c r="IV107" s="319" t="e">
        <f t="shared" si="69"/>
        <v>#DIV/0!</v>
      </c>
      <c r="IW107" s="319" t="e">
        <f t="shared" si="69"/>
        <v>#DIV/0!</v>
      </c>
      <c r="IX107" s="319" t="e">
        <f t="shared" si="69"/>
        <v>#DIV/0!</v>
      </c>
      <c r="IY107" s="319" t="e">
        <f t="shared" si="69"/>
        <v>#DIV/0!</v>
      </c>
      <c r="IZ107" s="319" t="e">
        <f t="shared" si="69"/>
        <v>#DIV/0!</v>
      </c>
      <c r="JA107" s="319" t="e">
        <f t="shared" si="69"/>
        <v>#DIV/0!</v>
      </c>
      <c r="JB107" s="319" t="e">
        <f t="shared" si="69"/>
        <v>#DIV/0!</v>
      </c>
      <c r="JC107" s="319" t="e">
        <f t="shared" ref="JC107:JO107" si="70">JC103+JC104</f>
        <v>#DIV/0!</v>
      </c>
      <c r="JD107" s="319" t="e">
        <f t="shared" si="70"/>
        <v>#DIV/0!</v>
      </c>
      <c r="JE107" s="319" t="e">
        <f t="shared" si="70"/>
        <v>#DIV/0!</v>
      </c>
      <c r="JF107" s="319" t="e">
        <f t="shared" si="70"/>
        <v>#DIV/0!</v>
      </c>
      <c r="JG107" s="319" t="e">
        <f t="shared" si="70"/>
        <v>#DIV/0!</v>
      </c>
      <c r="JH107" s="319" t="e">
        <f t="shared" si="70"/>
        <v>#DIV/0!</v>
      </c>
      <c r="JI107" s="319" t="e">
        <f t="shared" si="70"/>
        <v>#DIV/0!</v>
      </c>
      <c r="JJ107" s="319" t="e">
        <f t="shared" si="70"/>
        <v>#DIV/0!</v>
      </c>
      <c r="JK107" s="319" t="e">
        <f t="shared" si="70"/>
        <v>#DIV/0!</v>
      </c>
      <c r="JL107" s="319" t="e">
        <f t="shared" si="70"/>
        <v>#DIV/0!</v>
      </c>
      <c r="JM107" s="319" t="e">
        <f t="shared" si="70"/>
        <v>#DIV/0!</v>
      </c>
      <c r="JN107" s="319" t="e">
        <f t="shared" si="70"/>
        <v>#DIV/0!</v>
      </c>
      <c r="JO107" s="319" t="e">
        <f t="shared" si="70"/>
        <v>#DIV/0!</v>
      </c>
      <c r="JP107" s="319" t="e">
        <f t="shared" ref="JP107" si="71">JP103+JP104</f>
        <v>#DIV/0!</v>
      </c>
    </row>
    <row r="108" spans="4:277" ht="15" customHeight="1" x14ac:dyDescent="0.2">
      <c r="D108" s="316">
        <v>2.1</v>
      </c>
      <c r="E108" s="317" t="s">
        <v>445</v>
      </c>
      <c r="F108" s="319" t="e">
        <f t="shared" ref="F108" si="72">F103-F104</f>
        <v>#DIV/0!</v>
      </c>
      <c r="G108" s="319" t="e">
        <f t="shared" ref="G108:BR108" si="73">G103-G104</f>
        <v>#DIV/0!</v>
      </c>
      <c r="H108" s="319" t="e">
        <f t="shared" si="73"/>
        <v>#DIV/0!</v>
      </c>
      <c r="I108" s="319" t="e">
        <f t="shared" si="73"/>
        <v>#DIV/0!</v>
      </c>
      <c r="J108" s="319" t="e">
        <f t="shared" si="73"/>
        <v>#DIV/0!</v>
      </c>
      <c r="K108" s="319" t="e">
        <f t="shared" si="73"/>
        <v>#DIV/0!</v>
      </c>
      <c r="L108" s="319" t="e">
        <f t="shared" si="73"/>
        <v>#DIV/0!</v>
      </c>
      <c r="M108" s="319" t="e">
        <f t="shared" si="73"/>
        <v>#DIV/0!</v>
      </c>
      <c r="N108" s="319" t="e">
        <f t="shared" si="73"/>
        <v>#DIV/0!</v>
      </c>
      <c r="O108" s="319" t="e">
        <f t="shared" si="73"/>
        <v>#DIV/0!</v>
      </c>
      <c r="P108" s="319" t="e">
        <f t="shared" si="73"/>
        <v>#DIV/0!</v>
      </c>
      <c r="Q108" s="319" t="e">
        <f t="shared" si="73"/>
        <v>#DIV/0!</v>
      </c>
      <c r="R108" s="319" t="e">
        <f t="shared" si="73"/>
        <v>#DIV/0!</v>
      </c>
      <c r="S108" s="319" t="e">
        <f t="shared" si="73"/>
        <v>#DIV/0!</v>
      </c>
      <c r="T108" s="319" t="e">
        <f t="shared" si="73"/>
        <v>#DIV/0!</v>
      </c>
      <c r="U108" s="319" t="e">
        <f t="shared" si="73"/>
        <v>#DIV/0!</v>
      </c>
      <c r="V108" s="319" t="e">
        <f t="shared" si="73"/>
        <v>#DIV/0!</v>
      </c>
      <c r="W108" s="319" t="e">
        <f t="shared" si="73"/>
        <v>#DIV/0!</v>
      </c>
      <c r="X108" s="319" t="e">
        <f t="shared" si="73"/>
        <v>#DIV/0!</v>
      </c>
      <c r="Y108" s="319" t="e">
        <f t="shared" si="73"/>
        <v>#DIV/0!</v>
      </c>
      <c r="Z108" s="319" t="e">
        <f t="shared" si="73"/>
        <v>#DIV/0!</v>
      </c>
      <c r="AA108" s="319" t="e">
        <f t="shared" si="73"/>
        <v>#DIV/0!</v>
      </c>
      <c r="AB108" s="319" t="e">
        <f t="shared" si="73"/>
        <v>#DIV/0!</v>
      </c>
      <c r="AC108" s="319" t="e">
        <f t="shared" si="73"/>
        <v>#DIV/0!</v>
      </c>
      <c r="AD108" s="319" t="e">
        <f t="shared" si="73"/>
        <v>#DIV/0!</v>
      </c>
      <c r="AE108" s="319" t="e">
        <f t="shared" si="73"/>
        <v>#DIV/0!</v>
      </c>
      <c r="AF108" s="319" t="e">
        <f t="shared" si="73"/>
        <v>#DIV/0!</v>
      </c>
      <c r="AG108" s="319" t="e">
        <f t="shared" si="73"/>
        <v>#DIV/0!</v>
      </c>
      <c r="AH108" s="319" t="e">
        <f t="shared" si="73"/>
        <v>#DIV/0!</v>
      </c>
      <c r="AI108" s="319" t="e">
        <f t="shared" si="73"/>
        <v>#DIV/0!</v>
      </c>
      <c r="AJ108" s="319" t="e">
        <f t="shared" si="73"/>
        <v>#DIV/0!</v>
      </c>
      <c r="AK108" s="319" t="e">
        <f t="shared" si="73"/>
        <v>#DIV/0!</v>
      </c>
      <c r="AL108" s="319" t="e">
        <f t="shared" si="73"/>
        <v>#DIV/0!</v>
      </c>
      <c r="AM108" s="319" t="e">
        <f t="shared" si="73"/>
        <v>#DIV/0!</v>
      </c>
      <c r="AN108" s="319" t="e">
        <f t="shared" si="73"/>
        <v>#DIV/0!</v>
      </c>
      <c r="AO108" s="319" t="e">
        <f t="shared" si="73"/>
        <v>#DIV/0!</v>
      </c>
      <c r="AP108" s="319" t="e">
        <f t="shared" si="73"/>
        <v>#DIV/0!</v>
      </c>
      <c r="AQ108" s="319" t="e">
        <f t="shared" si="73"/>
        <v>#DIV/0!</v>
      </c>
      <c r="AR108" s="319" t="e">
        <f t="shared" si="73"/>
        <v>#DIV/0!</v>
      </c>
      <c r="AS108" s="319" t="e">
        <f t="shared" si="73"/>
        <v>#DIV/0!</v>
      </c>
      <c r="AT108" s="319" t="e">
        <f t="shared" si="73"/>
        <v>#DIV/0!</v>
      </c>
      <c r="AU108" s="319" t="e">
        <f t="shared" si="73"/>
        <v>#DIV/0!</v>
      </c>
      <c r="AV108" s="319" t="e">
        <f t="shared" si="73"/>
        <v>#DIV/0!</v>
      </c>
      <c r="AW108" s="319" t="e">
        <f t="shared" si="73"/>
        <v>#DIV/0!</v>
      </c>
      <c r="AX108" s="319" t="e">
        <f t="shared" si="73"/>
        <v>#DIV/0!</v>
      </c>
      <c r="AY108" s="319" t="e">
        <f t="shared" si="73"/>
        <v>#DIV/0!</v>
      </c>
      <c r="AZ108" s="319" t="e">
        <f t="shared" si="73"/>
        <v>#DIV/0!</v>
      </c>
      <c r="BA108" s="319" t="e">
        <f t="shared" si="73"/>
        <v>#DIV/0!</v>
      </c>
      <c r="BB108" s="319" t="e">
        <f t="shared" si="73"/>
        <v>#DIV/0!</v>
      </c>
      <c r="BC108" s="319" t="e">
        <f t="shared" si="73"/>
        <v>#DIV/0!</v>
      </c>
      <c r="BD108" s="319" t="e">
        <f t="shared" si="73"/>
        <v>#DIV/0!</v>
      </c>
      <c r="BE108" s="319" t="e">
        <f t="shared" si="73"/>
        <v>#DIV/0!</v>
      </c>
      <c r="BF108" s="319" t="e">
        <f t="shared" si="73"/>
        <v>#DIV/0!</v>
      </c>
      <c r="BG108" s="319" t="e">
        <f t="shared" si="73"/>
        <v>#DIV/0!</v>
      </c>
      <c r="BH108" s="319" t="e">
        <f t="shared" si="73"/>
        <v>#DIV/0!</v>
      </c>
      <c r="BI108" s="319" t="e">
        <f t="shared" si="73"/>
        <v>#DIV/0!</v>
      </c>
      <c r="BJ108" s="319" t="e">
        <f t="shared" si="73"/>
        <v>#DIV/0!</v>
      </c>
      <c r="BK108" s="319" t="e">
        <f t="shared" si="73"/>
        <v>#DIV/0!</v>
      </c>
      <c r="BL108" s="319" t="e">
        <f t="shared" si="73"/>
        <v>#DIV/0!</v>
      </c>
      <c r="BM108" s="319" t="e">
        <f t="shared" si="73"/>
        <v>#DIV/0!</v>
      </c>
      <c r="BN108" s="319" t="e">
        <f t="shared" si="73"/>
        <v>#DIV/0!</v>
      </c>
      <c r="BO108" s="319" t="e">
        <f t="shared" si="73"/>
        <v>#DIV/0!</v>
      </c>
      <c r="BP108" s="319" t="e">
        <f t="shared" si="73"/>
        <v>#DIV/0!</v>
      </c>
      <c r="BQ108" s="319" t="e">
        <f t="shared" si="73"/>
        <v>#DIV/0!</v>
      </c>
      <c r="BR108" s="319" t="e">
        <f t="shared" si="73"/>
        <v>#DIV/0!</v>
      </c>
      <c r="BS108" s="319" t="e">
        <f t="shared" ref="BS108:ED108" si="74">BS103-BS104</f>
        <v>#DIV/0!</v>
      </c>
      <c r="BT108" s="319" t="e">
        <f t="shared" si="74"/>
        <v>#DIV/0!</v>
      </c>
      <c r="BU108" s="319" t="e">
        <f t="shared" si="74"/>
        <v>#DIV/0!</v>
      </c>
      <c r="BV108" s="319" t="e">
        <f t="shared" si="74"/>
        <v>#DIV/0!</v>
      </c>
      <c r="BW108" s="319" t="e">
        <f t="shared" si="74"/>
        <v>#DIV/0!</v>
      </c>
      <c r="BX108" s="319" t="e">
        <f t="shared" si="74"/>
        <v>#DIV/0!</v>
      </c>
      <c r="BY108" s="319" t="e">
        <f t="shared" si="74"/>
        <v>#DIV/0!</v>
      </c>
      <c r="BZ108" s="319" t="e">
        <f t="shared" si="74"/>
        <v>#DIV/0!</v>
      </c>
      <c r="CA108" s="319" t="e">
        <f t="shared" si="74"/>
        <v>#DIV/0!</v>
      </c>
      <c r="CB108" s="319" t="e">
        <f t="shared" si="74"/>
        <v>#DIV/0!</v>
      </c>
      <c r="CC108" s="319" t="e">
        <f t="shared" si="74"/>
        <v>#DIV/0!</v>
      </c>
      <c r="CD108" s="319" t="e">
        <f t="shared" si="74"/>
        <v>#DIV/0!</v>
      </c>
      <c r="CE108" s="319" t="e">
        <f t="shared" si="74"/>
        <v>#DIV/0!</v>
      </c>
      <c r="CF108" s="319" t="e">
        <f t="shared" si="74"/>
        <v>#DIV/0!</v>
      </c>
      <c r="CG108" s="319" t="e">
        <f t="shared" si="74"/>
        <v>#DIV/0!</v>
      </c>
      <c r="CH108" s="319" t="e">
        <f t="shared" si="74"/>
        <v>#DIV/0!</v>
      </c>
      <c r="CI108" s="319" t="e">
        <f t="shared" si="74"/>
        <v>#DIV/0!</v>
      </c>
      <c r="CJ108" s="319" t="e">
        <f t="shared" si="74"/>
        <v>#DIV/0!</v>
      </c>
      <c r="CK108" s="319" t="e">
        <f t="shared" si="74"/>
        <v>#DIV/0!</v>
      </c>
      <c r="CL108" s="319" t="e">
        <f t="shared" si="74"/>
        <v>#DIV/0!</v>
      </c>
      <c r="CM108" s="319" t="e">
        <f t="shared" si="74"/>
        <v>#DIV/0!</v>
      </c>
      <c r="CN108" s="319" t="e">
        <f t="shared" si="74"/>
        <v>#DIV/0!</v>
      </c>
      <c r="CO108" s="319" t="e">
        <f t="shared" si="74"/>
        <v>#DIV/0!</v>
      </c>
      <c r="CP108" s="319" t="e">
        <f t="shared" si="74"/>
        <v>#DIV/0!</v>
      </c>
      <c r="CQ108" s="319" t="e">
        <f t="shared" si="74"/>
        <v>#DIV/0!</v>
      </c>
      <c r="CR108" s="319" t="e">
        <f t="shared" si="74"/>
        <v>#DIV/0!</v>
      </c>
      <c r="CS108" s="319" t="e">
        <f t="shared" si="74"/>
        <v>#DIV/0!</v>
      </c>
      <c r="CT108" s="319" t="e">
        <f t="shared" si="74"/>
        <v>#DIV/0!</v>
      </c>
      <c r="CU108" s="319" t="e">
        <f t="shared" si="74"/>
        <v>#DIV/0!</v>
      </c>
      <c r="CV108" s="319" t="e">
        <f t="shared" si="74"/>
        <v>#DIV/0!</v>
      </c>
      <c r="CW108" s="319" t="e">
        <f t="shared" si="74"/>
        <v>#DIV/0!</v>
      </c>
      <c r="CX108" s="319" t="e">
        <f t="shared" si="74"/>
        <v>#DIV/0!</v>
      </c>
      <c r="CY108" s="319" t="e">
        <f t="shared" si="74"/>
        <v>#DIV/0!</v>
      </c>
      <c r="CZ108" s="319" t="e">
        <f t="shared" si="74"/>
        <v>#DIV/0!</v>
      </c>
      <c r="DA108" s="319" t="e">
        <f t="shared" si="74"/>
        <v>#DIV/0!</v>
      </c>
      <c r="DB108" s="319" t="e">
        <f t="shared" si="74"/>
        <v>#DIV/0!</v>
      </c>
      <c r="DC108" s="319" t="e">
        <f t="shared" si="74"/>
        <v>#DIV/0!</v>
      </c>
      <c r="DD108" s="319" t="e">
        <f t="shared" si="74"/>
        <v>#DIV/0!</v>
      </c>
      <c r="DE108" s="319" t="e">
        <f t="shared" si="74"/>
        <v>#DIV/0!</v>
      </c>
      <c r="DF108" s="319" t="e">
        <f t="shared" si="74"/>
        <v>#DIV/0!</v>
      </c>
      <c r="DG108" s="319" t="e">
        <f t="shared" si="74"/>
        <v>#DIV/0!</v>
      </c>
      <c r="DH108" s="319" t="e">
        <f t="shared" si="74"/>
        <v>#DIV/0!</v>
      </c>
      <c r="DI108" s="319" t="e">
        <f t="shared" si="74"/>
        <v>#DIV/0!</v>
      </c>
      <c r="DJ108" s="319" t="e">
        <f t="shared" si="74"/>
        <v>#DIV/0!</v>
      </c>
      <c r="DK108" s="319" t="e">
        <f t="shared" si="74"/>
        <v>#DIV/0!</v>
      </c>
      <c r="DL108" s="319" t="e">
        <f t="shared" si="74"/>
        <v>#DIV/0!</v>
      </c>
      <c r="DM108" s="319" t="e">
        <f t="shared" si="74"/>
        <v>#DIV/0!</v>
      </c>
      <c r="DN108" s="319" t="e">
        <f t="shared" si="74"/>
        <v>#DIV/0!</v>
      </c>
      <c r="DO108" s="319" t="e">
        <f t="shared" si="74"/>
        <v>#DIV/0!</v>
      </c>
      <c r="DP108" s="319" t="e">
        <f t="shared" si="74"/>
        <v>#DIV/0!</v>
      </c>
      <c r="DQ108" s="319" t="e">
        <f t="shared" si="74"/>
        <v>#DIV/0!</v>
      </c>
      <c r="DR108" s="319" t="e">
        <f t="shared" si="74"/>
        <v>#DIV/0!</v>
      </c>
      <c r="DS108" s="319" t="e">
        <f t="shared" si="74"/>
        <v>#DIV/0!</v>
      </c>
      <c r="DT108" s="319" t="e">
        <f t="shared" si="74"/>
        <v>#DIV/0!</v>
      </c>
      <c r="DU108" s="319" t="e">
        <f t="shared" si="74"/>
        <v>#DIV/0!</v>
      </c>
      <c r="DV108" s="319" t="e">
        <f t="shared" si="74"/>
        <v>#DIV/0!</v>
      </c>
      <c r="DW108" s="319" t="e">
        <f t="shared" si="74"/>
        <v>#DIV/0!</v>
      </c>
      <c r="DX108" s="319" t="e">
        <f t="shared" si="74"/>
        <v>#DIV/0!</v>
      </c>
      <c r="DY108" s="319" t="e">
        <f t="shared" si="74"/>
        <v>#DIV/0!</v>
      </c>
      <c r="DZ108" s="319" t="e">
        <f t="shared" si="74"/>
        <v>#DIV/0!</v>
      </c>
      <c r="EA108" s="319" t="e">
        <f t="shared" si="74"/>
        <v>#DIV/0!</v>
      </c>
      <c r="EB108" s="319" t="e">
        <f t="shared" si="74"/>
        <v>#DIV/0!</v>
      </c>
      <c r="EC108" s="319" t="e">
        <f t="shared" si="74"/>
        <v>#DIV/0!</v>
      </c>
      <c r="ED108" s="319" t="e">
        <f t="shared" si="74"/>
        <v>#DIV/0!</v>
      </c>
      <c r="EE108" s="319" t="e">
        <f t="shared" ref="EE108:GP108" si="75">EE103-EE104</f>
        <v>#DIV/0!</v>
      </c>
      <c r="EF108" s="319" t="e">
        <f t="shared" si="75"/>
        <v>#DIV/0!</v>
      </c>
      <c r="EG108" s="319" t="e">
        <f t="shared" si="75"/>
        <v>#DIV/0!</v>
      </c>
      <c r="EH108" s="319" t="e">
        <f t="shared" si="75"/>
        <v>#DIV/0!</v>
      </c>
      <c r="EI108" s="319" t="e">
        <f t="shared" si="75"/>
        <v>#DIV/0!</v>
      </c>
      <c r="EJ108" s="319" t="e">
        <f t="shared" si="75"/>
        <v>#DIV/0!</v>
      </c>
      <c r="EK108" s="319" t="e">
        <f t="shared" si="75"/>
        <v>#DIV/0!</v>
      </c>
      <c r="EL108" s="319" t="e">
        <f t="shared" si="75"/>
        <v>#DIV/0!</v>
      </c>
      <c r="EM108" s="319" t="e">
        <f t="shared" si="75"/>
        <v>#DIV/0!</v>
      </c>
      <c r="EN108" s="319" t="e">
        <f t="shared" si="75"/>
        <v>#DIV/0!</v>
      </c>
      <c r="EO108" s="319" t="e">
        <f t="shared" si="75"/>
        <v>#DIV/0!</v>
      </c>
      <c r="EP108" s="319" t="e">
        <f t="shared" si="75"/>
        <v>#DIV/0!</v>
      </c>
      <c r="EQ108" s="319" t="e">
        <f t="shared" si="75"/>
        <v>#DIV/0!</v>
      </c>
      <c r="ER108" s="319" t="e">
        <f t="shared" si="75"/>
        <v>#DIV/0!</v>
      </c>
      <c r="ES108" s="319" t="e">
        <f t="shared" si="75"/>
        <v>#DIV/0!</v>
      </c>
      <c r="ET108" s="319" t="e">
        <f t="shared" si="75"/>
        <v>#DIV/0!</v>
      </c>
      <c r="EU108" s="319" t="e">
        <f t="shared" si="75"/>
        <v>#DIV/0!</v>
      </c>
      <c r="EV108" s="319" t="e">
        <f t="shared" si="75"/>
        <v>#DIV/0!</v>
      </c>
      <c r="EW108" s="319" t="e">
        <f t="shared" si="75"/>
        <v>#DIV/0!</v>
      </c>
      <c r="EX108" s="319" t="e">
        <f t="shared" si="75"/>
        <v>#DIV/0!</v>
      </c>
      <c r="EY108" s="319" t="e">
        <f t="shared" si="75"/>
        <v>#DIV/0!</v>
      </c>
      <c r="EZ108" s="319" t="e">
        <f t="shared" si="75"/>
        <v>#DIV/0!</v>
      </c>
      <c r="FA108" s="319" t="e">
        <f t="shared" si="75"/>
        <v>#DIV/0!</v>
      </c>
      <c r="FB108" s="319" t="e">
        <f t="shared" si="75"/>
        <v>#DIV/0!</v>
      </c>
      <c r="FC108" s="319" t="e">
        <f t="shared" si="75"/>
        <v>#DIV/0!</v>
      </c>
      <c r="FD108" s="319" t="e">
        <f t="shared" si="75"/>
        <v>#DIV/0!</v>
      </c>
      <c r="FE108" s="319" t="e">
        <f t="shared" si="75"/>
        <v>#DIV/0!</v>
      </c>
      <c r="FF108" s="319" t="e">
        <f t="shared" si="75"/>
        <v>#DIV/0!</v>
      </c>
      <c r="FG108" s="319" t="e">
        <f t="shared" si="75"/>
        <v>#DIV/0!</v>
      </c>
      <c r="FH108" s="319" t="e">
        <f t="shared" si="75"/>
        <v>#DIV/0!</v>
      </c>
      <c r="FI108" s="319" t="e">
        <f t="shared" si="75"/>
        <v>#DIV/0!</v>
      </c>
      <c r="FJ108" s="319" t="e">
        <f t="shared" si="75"/>
        <v>#DIV/0!</v>
      </c>
      <c r="FK108" s="319" t="e">
        <f t="shared" si="75"/>
        <v>#DIV/0!</v>
      </c>
      <c r="FL108" s="319" t="e">
        <f t="shared" si="75"/>
        <v>#DIV/0!</v>
      </c>
      <c r="FM108" s="319" t="e">
        <f t="shared" si="75"/>
        <v>#DIV/0!</v>
      </c>
      <c r="FN108" s="319" t="e">
        <f t="shared" si="75"/>
        <v>#DIV/0!</v>
      </c>
      <c r="FO108" s="319" t="e">
        <f t="shared" si="75"/>
        <v>#DIV/0!</v>
      </c>
      <c r="FP108" s="319" t="e">
        <f t="shared" si="75"/>
        <v>#DIV/0!</v>
      </c>
      <c r="FQ108" s="319" t="e">
        <f t="shared" si="75"/>
        <v>#DIV/0!</v>
      </c>
      <c r="FR108" s="319" t="e">
        <f t="shared" si="75"/>
        <v>#DIV/0!</v>
      </c>
      <c r="FS108" s="319" t="e">
        <f t="shared" si="75"/>
        <v>#DIV/0!</v>
      </c>
      <c r="FT108" s="319" t="e">
        <f t="shared" si="75"/>
        <v>#DIV/0!</v>
      </c>
      <c r="FU108" s="319" t="e">
        <f t="shared" si="75"/>
        <v>#DIV/0!</v>
      </c>
      <c r="FV108" s="319" t="e">
        <f t="shared" si="75"/>
        <v>#DIV/0!</v>
      </c>
      <c r="FW108" s="319" t="e">
        <f t="shared" si="75"/>
        <v>#DIV/0!</v>
      </c>
      <c r="FX108" s="319" t="e">
        <f t="shared" si="75"/>
        <v>#DIV/0!</v>
      </c>
      <c r="FY108" s="319" t="e">
        <f t="shared" si="75"/>
        <v>#DIV/0!</v>
      </c>
      <c r="FZ108" s="319" t="e">
        <f t="shared" si="75"/>
        <v>#DIV/0!</v>
      </c>
      <c r="GA108" s="319" t="e">
        <f t="shared" si="75"/>
        <v>#DIV/0!</v>
      </c>
      <c r="GB108" s="319" t="e">
        <f t="shared" si="75"/>
        <v>#DIV/0!</v>
      </c>
      <c r="GC108" s="319" t="e">
        <f t="shared" si="75"/>
        <v>#DIV/0!</v>
      </c>
      <c r="GD108" s="319" t="e">
        <f t="shared" si="75"/>
        <v>#DIV/0!</v>
      </c>
      <c r="GE108" s="319" t="e">
        <f t="shared" si="75"/>
        <v>#DIV/0!</v>
      </c>
      <c r="GF108" s="319" t="e">
        <f t="shared" si="75"/>
        <v>#DIV/0!</v>
      </c>
      <c r="GG108" s="319" t="e">
        <f t="shared" si="75"/>
        <v>#DIV/0!</v>
      </c>
      <c r="GH108" s="319" t="e">
        <f t="shared" si="75"/>
        <v>#DIV/0!</v>
      </c>
      <c r="GI108" s="319" t="e">
        <f t="shared" si="75"/>
        <v>#DIV/0!</v>
      </c>
      <c r="GJ108" s="319" t="e">
        <f t="shared" si="75"/>
        <v>#DIV/0!</v>
      </c>
      <c r="GK108" s="319" t="e">
        <f t="shared" si="75"/>
        <v>#DIV/0!</v>
      </c>
      <c r="GL108" s="319" t="e">
        <f t="shared" si="75"/>
        <v>#DIV/0!</v>
      </c>
      <c r="GM108" s="319" t="e">
        <f t="shared" si="75"/>
        <v>#DIV/0!</v>
      </c>
      <c r="GN108" s="319" t="e">
        <f t="shared" si="75"/>
        <v>#DIV/0!</v>
      </c>
      <c r="GO108" s="319" t="e">
        <f t="shared" si="75"/>
        <v>#DIV/0!</v>
      </c>
      <c r="GP108" s="319" t="e">
        <f t="shared" si="75"/>
        <v>#DIV/0!</v>
      </c>
      <c r="GQ108" s="319" t="e">
        <f t="shared" ref="GQ108:JB108" si="76">GQ103-GQ104</f>
        <v>#DIV/0!</v>
      </c>
      <c r="GR108" s="319" t="e">
        <f t="shared" si="76"/>
        <v>#DIV/0!</v>
      </c>
      <c r="GS108" s="319" t="e">
        <f t="shared" si="76"/>
        <v>#DIV/0!</v>
      </c>
      <c r="GT108" s="319" t="e">
        <f t="shared" si="76"/>
        <v>#DIV/0!</v>
      </c>
      <c r="GU108" s="319" t="e">
        <f t="shared" si="76"/>
        <v>#DIV/0!</v>
      </c>
      <c r="GV108" s="319" t="e">
        <f t="shared" si="76"/>
        <v>#DIV/0!</v>
      </c>
      <c r="GW108" s="319" t="e">
        <f t="shared" si="76"/>
        <v>#DIV/0!</v>
      </c>
      <c r="GX108" s="319" t="e">
        <f t="shared" si="76"/>
        <v>#DIV/0!</v>
      </c>
      <c r="GY108" s="319" t="e">
        <f t="shared" si="76"/>
        <v>#DIV/0!</v>
      </c>
      <c r="GZ108" s="319" t="e">
        <f t="shared" si="76"/>
        <v>#DIV/0!</v>
      </c>
      <c r="HA108" s="319" t="e">
        <f t="shared" si="76"/>
        <v>#DIV/0!</v>
      </c>
      <c r="HB108" s="319" t="e">
        <f t="shared" si="76"/>
        <v>#DIV/0!</v>
      </c>
      <c r="HC108" s="319" t="e">
        <f t="shared" si="76"/>
        <v>#DIV/0!</v>
      </c>
      <c r="HD108" s="319" t="e">
        <f t="shared" si="76"/>
        <v>#DIV/0!</v>
      </c>
      <c r="HE108" s="319" t="e">
        <f t="shared" si="76"/>
        <v>#DIV/0!</v>
      </c>
      <c r="HF108" s="319" t="e">
        <f t="shared" si="76"/>
        <v>#DIV/0!</v>
      </c>
      <c r="HG108" s="319" t="e">
        <f t="shared" si="76"/>
        <v>#DIV/0!</v>
      </c>
      <c r="HH108" s="319" t="e">
        <f t="shared" si="76"/>
        <v>#DIV/0!</v>
      </c>
      <c r="HI108" s="319" t="e">
        <f t="shared" si="76"/>
        <v>#DIV/0!</v>
      </c>
      <c r="HJ108" s="319" t="e">
        <f t="shared" si="76"/>
        <v>#DIV/0!</v>
      </c>
      <c r="HK108" s="319" t="e">
        <f t="shared" si="76"/>
        <v>#DIV/0!</v>
      </c>
      <c r="HL108" s="319" t="e">
        <f t="shared" si="76"/>
        <v>#DIV/0!</v>
      </c>
      <c r="HM108" s="319" t="e">
        <f t="shared" si="76"/>
        <v>#DIV/0!</v>
      </c>
      <c r="HN108" s="319" t="e">
        <f t="shared" si="76"/>
        <v>#DIV/0!</v>
      </c>
      <c r="HO108" s="319" t="e">
        <f t="shared" si="76"/>
        <v>#DIV/0!</v>
      </c>
      <c r="HP108" s="319" t="e">
        <f t="shared" si="76"/>
        <v>#DIV/0!</v>
      </c>
      <c r="HQ108" s="319" t="e">
        <f t="shared" si="76"/>
        <v>#DIV/0!</v>
      </c>
      <c r="HR108" s="319" t="e">
        <f t="shared" si="76"/>
        <v>#DIV/0!</v>
      </c>
      <c r="HS108" s="319" t="e">
        <f t="shared" si="76"/>
        <v>#DIV/0!</v>
      </c>
      <c r="HT108" s="319" t="e">
        <f t="shared" si="76"/>
        <v>#DIV/0!</v>
      </c>
      <c r="HU108" s="319" t="e">
        <f t="shared" si="76"/>
        <v>#DIV/0!</v>
      </c>
      <c r="HV108" s="319" t="e">
        <f t="shared" si="76"/>
        <v>#DIV/0!</v>
      </c>
      <c r="HW108" s="319" t="e">
        <f t="shared" si="76"/>
        <v>#DIV/0!</v>
      </c>
      <c r="HX108" s="319" t="e">
        <f t="shared" si="76"/>
        <v>#DIV/0!</v>
      </c>
      <c r="HY108" s="319" t="e">
        <f t="shared" si="76"/>
        <v>#DIV/0!</v>
      </c>
      <c r="HZ108" s="319" t="e">
        <f t="shared" si="76"/>
        <v>#DIV/0!</v>
      </c>
      <c r="IA108" s="319" t="e">
        <f t="shared" si="76"/>
        <v>#DIV/0!</v>
      </c>
      <c r="IB108" s="319" t="e">
        <f t="shared" si="76"/>
        <v>#DIV/0!</v>
      </c>
      <c r="IC108" s="319" t="e">
        <f t="shared" si="76"/>
        <v>#DIV/0!</v>
      </c>
      <c r="ID108" s="319" t="e">
        <f t="shared" si="76"/>
        <v>#DIV/0!</v>
      </c>
      <c r="IE108" s="319" t="e">
        <f t="shared" si="76"/>
        <v>#DIV/0!</v>
      </c>
      <c r="IF108" s="319" t="e">
        <f t="shared" si="76"/>
        <v>#DIV/0!</v>
      </c>
      <c r="IG108" s="319" t="e">
        <f t="shared" si="76"/>
        <v>#DIV/0!</v>
      </c>
      <c r="IH108" s="319" t="e">
        <f t="shared" si="76"/>
        <v>#DIV/0!</v>
      </c>
      <c r="II108" s="319" t="e">
        <f t="shared" si="76"/>
        <v>#DIV/0!</v>
      </c>
      <c r="IJ108" s="319" t="e">
        <f t="shared" si="76"/>
        <v>#DIV/0!</v>
      </c>
      <c r="IK108" s="319" t="e">
        <f t="shared" si="76"/>
        <v>#DIV/0!</v>
      </c>
      <c r="IL108" s="319" t="e">
        <f t="shared" si="76"/>
        <v>#DIV/0!</v>
      </c>
      <c r="IM108" s="319" t="e">
        <f t="shared" si="76"/>
        <v>#DIV/0!</v>
      </c>
      <c r="IN108" s="319" t="e">
        <f t="shared" si="76"/>
        <v>#DIV/0!</v>
      </c>
      <c r="IO108" s="319" t="e">
        <f t="shared" si="76"/>
        <v>#DIV/0!</v>
      </c>
      <c r="IP108" s="319" t="e">
        <f t="shared" si="76"/>
        <v>#DIV/0!</v>
      </c>
      <c r="IQ108" s="319" t="e">
        <f t="shared" si="76"/>
        <v>#DIV/0!</v>
      </c>
      <c r="IR108" s="319" t="e">
        <f t="shared" si="76"/>
        <v>#DIV/0!</v>
      </c>
      <c r="IS108" s="319" t="e">
        <f t="shared" si="76"/>
        <v>#DIV/0!</v>
      </c>
      <c r="IT108" s="319" t="e">
        <f t="shared" si="76"/>
        <v>#DIV/0!</v>
      </c>
      <c r="IU108" s="319" t="e">
        <f t="shared" si="76"/>
        <v>#DIV/0!</v>
      </c>
      <c r="IV108" s="319" t="e">
        <f t="shared" si="76"/>
        <v>#DIV/0!</v>
      </c>
      <c r="IW108" s="319" t="e">
        <f t="shared" si="76"/>
        <v>#DIV/0!</v>
      </c>
      <c r="IX108" s="319" t="e">
        <f t="shared" si="76"/>
        <v>#DIV/0!</v>
      </c>
      <c r="IY108" s="319" t="e">
        <f t="shared" si="76"/>
        <v>#DIV/0!</v>
      </c>
      <c r="IZ108" s="319" t="e">
        <f t="shared" si="76"/>
        <v>#DIV/0!</v>
      </c>
      <c r="JA108" s="319" t="e">
        <f t="shared" si="76"/>
        <v>#DIV/0!</v>
      </c>
      <c r="JB108" s="319" t="e">
        <f t="shared" si="76"/>
        <v>#DIV/0!</v>
      </c>
      <c r="JC108" s="319" t="e">
        <f t="shared" ref="JC108:JO108" si="77">JC103-JC104</f>
        <v>#DIV/0!</v>
      </c>
      <c r="JD108" s="319" t="e">
        <f t="shared" si="77"/>
        <v>#DIV/0!</v>
      </c>
      <c r="JE108" s="319" t="e">
        <f t="shared" si="77"/>
        <v>#DIV/0!</v>
      </c>
      <c r="JF108" s="319" t="e">
        <f t="shared" si="77"/>
        <v>#DIV/0!</v>
      </c>
      <c r="JG108" s="319" t="e">
        <f t="shared" si="77"/>
        <v>#DIV/0!</v>
      </c>
      <c r="JH108" s="319" t="e">
        <f t="shared" si="77"/>
        <v>#DIV/0!</v>
      </c>
      <c r="JI108" s="319" t="e">
        <f t="shared" si="77"/>
        <v>#DIV/0!</v>
      </c>
      <c r="JJ108" s="319" t="e">
        <f t="shared" si="77"/>
        <v>#DIV/0!</v>
      </c>
      <c r="JK108" s="319" t="e">
        <f t="shared" si="77"/>
        <v>#DIV/0!</v>
      </c>
      <c r="JL108" s="319" t="e">
        <f t="shared" si="77"/>
        <v>#DIV/0!</v>
      </c>
      <c r="JM108" s="319" t="e">
        <f t="shared" si="77"/>
        <v>#DIV/0!</v>
      </c>
      <c r="JN108" s="319" t="e">
        <f t="shared" si="77"/>
        <v>#DIV/0!</v>
      </c>
      <c r="JO108" s="319" t="e">
        <f t="shared" si="77"/>
        <v>#DIV/0!</v>
      </c>
      <c r="JP108" s="319" t="e">
        <f t="shared" ref="JP108" si="78">JP103-JP104</f>
        <v>#DIV/0!</v>
      </c>
    </row>
    <row r="109" spans="4:277" ht="15" customHeight="1" x14ac:dyDescent="0.2">
      <c r="D109" s="316">
        <v>3.2</v>
      </c>
      <c r="E109" s="317" t="s">
        <v>454</v>
      </c>
      <c r="F109" s="318" t="e">
        <f t="array" ref="F109">QUARTILE(IF($JS21:$JS68&lt;&gt;"",F21:F68),1)</f>
        <v>#NUM!</v>
      </c>
      <c r="G109" s="318" t="e">
        <f t="array" ref="G109">QUARTILE(IF($JS21:$JS68&lt;&gt;"",G21:G68),1)</f>
        <v>#NUM!</v>
      </c>
      <c r="H109" s="318" t="e">
        <f t="array" ref="H109">QUARTILE(IF($JS21:$JS68&lt;&gt;"",H21:H68),1)</f>
        <v>#NUM!</v>
      </c>
      <c r="I109" s="318" t="e">
        <f t="array" ref="I109">QUARTILE(IF($JS21:$JS68&lt;&gt;"",I21:I68),1)</f>
        <v>#NUM!</v>
      </c>
      <c r="J109" s="318" t="e">
        <f t="array" ref="J109">QUARTILE(IF($JS21:$JS68&lt;&gt;"",J21:J68),1)</f>
        <v>#NUM!</v>
      </c>
      <c r="K109" s="318" t="e">
        <f t="array" ref="K109">QUARTILE(IF($JS21:$JS68&lt;&gt;"",K21:K68),1)</f>
        <v>#NUM!</v>
      </c>
      <c r="L109" s="318" t="e">
        <f t="array" ref="L109">QUARTILE(IF($JS21:$JS68&lt;&gt;"",L21:L68),1)</f>
        <v>#NUM!</v>
      </c>
      <c r="M109" s="318" t="e">
        <f t="array" ref="M109">QUARTILE(IF($JS21:$JS68&lt;&gt;"",M21:M68),1)</f>
        <v>#NUM!</v>
      </c>
      <c r="N109" s="318" t="e">
        <f t="array" ref="N109">QUARTILE(IF($JS21:$JS68&lt;&gt;"",N21:N68),1)</f>
        <v>#NUM!</v>
      </c>
      <c r="O109" s="318" t="e">
        <f t="array" ref="O109">QUARTILE(IF($JS21:$JS68&lt;&gt;"",O21:O68),1)</f>
        <v>#NUM!</v>
      </c>
      <c r="P109" s="318" t="e">
        <f t="array" ref="P109">QUARTILE(IF($JS21:$JS68&lt;&gt;"",P21:P68),1)</f>
        <v>#NUM!</v>
      </c>
      <c r="Q109" s="318" t="e">
        <f t="array" ref="Q109">QUARTILE(IF($JS21:$JS68&lt;&gt;"",Q21:Q68),1)</f>
        <v>#NUM!</v>
      </c>
      <c r="R109" s="318" t="e">
        <f t="array" ref="R109">QUARTILE(IF($JS21:$JS68&lt;&gt;"",R21:R68),1)</f>
        <v>#NUM!</v>
      </c>
      <c r="S109" s="318" t="e">
        <f t="array" ref="S109">QUARTILE(IF($JS21:$JS68&lt;&gt;"",S21:S68),1)</f>
        <v>#NUM!</v>
      </c>
      <c r="T109" s="318" t="e">
        <f t="array" ref="T109">QUARTILE(IF($JS21:$JS68&lt;&gt;"",T21:T68),1)</f>
        <v>#NUM!</v>
      </c>
      <c r="U109" s="318" t="e">
        <f t="array" ref="U109">QUARTILE(IF($JS21:$JS68&lt;&gt;"",U21:U68),1)</f>
        <v>#NUM!</v>
      </c>
      <c r="V109" s="318" t="e">
        <f t="array" ref="V109">QUARTILE(IF($JS21:$JS68&lt;&gt;"",V21:V68),1)</f>
        <v>#NUM!</v>
      </c>
      <c r="W109" s="318" t="e">
        <f t="array" ref="W109">QUARTILE(IF($JS21:$JS68&lt;&gt;"",W21:W68),1)</f>
        <v>#NUM!</v>
      </c>
      <c r="X109" s="318" t="e">
        <f t="array" ref="X109">QUARTILE(IF($JS21:$JS68&lt;&gt;"",X21:X68),1)</f>
        <v>#NUM!</v>
      </c>
      <c r="Y109" s="318" t="e">
        <f t="array" ref="Y109">QUARTILE(IF($JS21:$JS68&lt;&gt;"",Y21:Y68),1)</f>
        <v>#NUM!</v>
      </c>
      <c r="Z109" s="318" t="e">
        <f t="array" ref="Z109">QUARTILE(IF($JS21:$JS68&lt;&gt;"",Z21:Z68),1)</f>
        <v>#NUM!</v>
      </c>
      <c r="AA109" s="318" t="e">
        <f t="array" ref="AA109">QUARTILE(IF($JS21:$JS68&lt;&gt;"",AA21:AA68),1)</f>
        <v>#NUM!</v>
      </c>
      <c r="AB109" s="318" t="e">
        <f t="array" ref="AB109">QUARTILE(IF($JS21:$JS68&lt;&gt;"",AB21:AB68),1)</f>
        <v>#NUM!</v>
      </c>
      <c r="AC109" s="318" t="e">
        <f t="array" ref="AC109">QUARTILE(IF($JS21:$JS68&lt;&gt;"",AC21:AC68),1)</f>
        <v>#NUM!</v>
      </c>
      <c r="AD109" s="318" t="e">
        <f t="array" ref="AD109">QUARTILE(IF($JS21:$JS68&lt;&gt;"",AD21:AD68),1)</f>
        <v>#NUM!</v>
      </c>
      <c r="AE109" s="318" t="e">
        <f t="array" ref="AE109">QUARTILE(IF($JS21:$JS68&lt;&gt;"",AE21:AE68),1)</f>
        <v>#NUM!</v>
      </c>
      <c r="AF109" s="318" t="e">
        <f t="array" ref="AF109">QUARTILE(IF($JS21:$JS68&lt;&gt;"",AF21:AF68),1)</f>
        <v>#NUM!</v>
      </c>
      <c r="AG109" s="318" t="e">
        <f t="array" ref="AG109">QUARTILE(IF($JS21:$JS68&lt;&gt;"",AG21:AG68),1)</f>
        <v>#NUM!</v>
      </c>
      <c r="AH109" s="318" t="e">
        <f t="array" ref="AH109">QUARTILE(IF($JS21:$JS68&lt;&gt;"",AH21:AH68),1)</f>
        <v>#NUM!</v>
      </c>
      <c r="AI109" s="318" t="e">
        <f t="array" ref="AI109">QUARTILE(IF($JS21:$JS68&lt;&gt;"",AI21:AI68),1)</f>
        <v>#NUM!</v>
      </c>
      <c r="AJ109" s="318" t="e">
        <f t="array" ref="AJ109">QUARTILE(IF($JS21:$JS68&lt;&gt;"",AJ21:AJ68),1)</f>
        <v>#NUM!</v>
      </c>
      <c r="AK109" s="318" t="e">
        <f t="array" ref="AK109">QUARTILE(IF($JS21:$JS68&lt;&gt;"",AK21:AK68),1)</f>
        <v>#NUM!</v>
      </c>
      <c r="AL109" s="318" t="e">
        <f t="array" ref="AL109">QUARTILE(IF($JS21:$JS68&lt;&gt;"",AL21:AL68),1)</f>
        <v>#NUM!</v>
      </c>
      <c r="AM109" s="318" t="e">
        <f t="array" ref="AM109">QUARTILE(IF($JS21:$JS68&lt;&gt;"",AM21:AM68),1)</f>
        <v>#NUM!</v>
      </c>
      <c r="AN109" s="318" t="e">
        <f t="array" ref="AN109">QUARTILE(IF($JS21:$JS68&lt;&gt;"",AN21:AN68),1)</f>
        <v>#NUM!</v>
      </c>
      <c r="AO109" s="318" t="e">
        <f t="array" ref="AO109">QUARTILE(IF($JS21:$JS68&lt;&gt;"",AO21:AO68),1)</f>
        <v>#NUM!</v>
      </c>
      <c r="AP109" s="318" t="e">
        <f t="array" ref="AP109">QUARTILE(IF($JS21:$JS68&lt;&gt;"",AP21:AP68),1)</f>
        <v>#NUM!</v>
      </c>
      <c r="AQ109" s="318" t="e">
        <f t="array" ref="AQ109">QUARTILE(IF($JS21:$JS68&lt;&gt;"",AQ21:AQ68),1)</f>
        <v>#NUM!</v>
      </c>
      <c r="AR109" s="318" t="e">
        <f t="array" ref="AR109">QUARTILE(IF($JS21:$JS68&lt;&gt;"",AR21:AR68),1)</f>
        <v>#NUM!</v>
      </c>
      <c r="AS109" s="318" t="e">
        <f t="array" ref="AS109">QUARTILE(IF($JS21:$JS68&lt;&gt;"",AS21:AS68),1)</f>
        <v>#NUM!</v>
      </c>
      <c r="AT109" s="318" t="e">
        <f t="array" ref="AT109">QUARTILE(IF($JS21:$JS68&lt;&gt;"",AT21:AT68),1)</f>
        <v>#NUM!</v>
      </c>
      <c r="AU109" s="318" t="e">
        <f t="array" ref="AU109">QUARTILE(IF($JS21:$JS68&lt;&gt;"",AU21:AU68),1)</f>
        <v>#NUM!</v>
      </c>
      <c r="AV109" s="318" t="e">
        <f t="array" ref="AV109">QUARTILE(IF($JS21:$JS68&lt;&gt;"",AV21:AV68),1)</f>
        <v>#NUM!</v>
      </c>
      <c r="AW109" s="318" t="e">
        <f t="array" ref="AW109">QUARTILE(IF($JS21:$JS68&lt;&gt;"",AW21:AW68),1)</f>
        <v>#NUM!</v>
      </c>
      <c r="AX109" s="318" t="e">
        <f t="array" ref="AX109">QUARTILE(IF($JS21:$JS68&lt;&gt;"",AX21:AX68),1)</f>
        <v>#NUM!</v>
      </c>
      <c r="AY109" s="318" t="e">
        <f t="array" ref="AY109">QUARTILE(IF($JS21:$JS68&lt;&gt;"",AY21:AY68),1)</f>
        <v>#NUM!</v>
      </c>
      <c r="AZ109" s="318" t="e">
        <f t="array" ref="AZ109">QUARTILE(IF($JS21:$JS68&lt;&gt;"",AZ21:AZ68),1)</f>
        <v>#NUM!</v>
      </c>
      <c r="BA109" s="318" t="e">
        <f t="array" ref="BA109">QUARTILE(IF($JS21:$JS68&lt;&gt;"",BA21:BA68),1)</f>
        <v>#NUM!</v>
      </c>
      <c r="BB109" s="318" t="e">
        <f t="array" ref="BB109">QUARTILE(IF($JS21:$JS68&lt;&gt;"",BB21:BB68),1)</f>
        <v>#NUM!</v>
      </c>
      <c r="BC109" s="318" t="e">
        <f t="array" ref="BC109">QUARTILE(IF($JS21:$JS68&lt;&gt;"",BC21:BC68),1)</f>
        <v>#NUM!</v>
      </c>
      <c r="BD109" s="318" t="e">
        <f t="array" ref="BD109">QUARTILE(IF($JS21:$JS68&lt;&gt;"",BD21:BD68),1)</f>
        <v>#NUM!</v>
      </c>
      <c r="BE109" s="318" t="e">
        <f t="array" ref="BE109">QUARTILE(IF($JS21:$JS68&lt;&gt;"",BE21:BE68),1)</f>
        <v>#NUM!</v>
      </c>
      <c r="BF109" s="318" t="e">
        <f t="array" ref="BF109">QUARTILE(IF($JS21:$JS68&lt;&gt;"",BF21:BF68),1)</f>
        <v>#NUM!</v>
      </c>
      <c r="BG109" s="318" t="e">
        <f t="array" ref="BG109">QUARTILE(IF($JS21:$JS68&lt;&gt;"",BG21:BG68),1)</f>
        <v>#NUM!</v>
      </c>
      <c r="BH109" s="318" t="e">
        <f t="array" ref="BH109">QUARTILE(IF($JS21:$JS68&lt;&gt;"",BH21:BH68),1)</f>
        <v>#NUM!</v>
      </c>
      <c r="BI109" s="318" t="e">
        <f t="array" ref="BI109">QUARTILE(IF($JS21:$JS68&lt;&gt;"",BI21:BI68),1)</f>
        <v>#NUM!</v>
      </c>
      <c r="BJ109" s="318" t="e">
        <f t="array" ref="BJ109">QUARTILE(IF($JS21:$JS68&lt;&gt;"",BJ21:BJ68),1)</f>
        <v>#NUM!</v>
      </c>
      <c r="BK109" s="318" t="e">
        <f t="array" ref="BK109">QUARTILE(IF($JS21:$JS68&lt;&gt;"",BK21:BK68),1)</f>
        <v>#NUM!</v>
      </c>
      <c r="BL109" s="318" t="e">
        <f t="array" ref="BL109">QUARTILE(IF($JS21:$JS68&lt;&gt;"",BL21:BL68),1)</f>
        <v>#NUM!</v>
      </c>
      <c r="BM109" s="318" t="e">
        <f t="array" ref="BM109">QUARTILE(IF($JS21:$JS68&lt;&gt;"",BM21:BM68),1)</f>
        <v>#NUM!</v>
      </c>
      <c r="BN109" s="318" t="e">
        <f t="array" ref="BN109">QUARTILE(IF($JS21:$JS68&lt;&gt;"",BN21:BN68),1)</f>
        <v>#NUM!</v>
      </c>
      <c r="BO109" s="318" t="e">
        <f t="array" ref="BO109">QUARTILE(IF($JS21:$JS68&lt;&gt;"",BO21:BO68),1)</f>
        <v>#NUM!</v>
      </c>
      <c r="BP109" s="318" t="e">
        <f t="array" ref="BP109">QUARTILE(IF($JS21:$JS68&lt;&gt;"",BP21:BP68),1)</f>
        <v>#NUM!</v>
      </c>
      <c r="BQ109" s="318" t="e">
        <f t="array" ref="BQ109">QUARTILE(IF($JS21:$JS68&lt;&gt;"",BQ21:BQ68),1)</f>
        <v>#NUM!</v>
      </c>
      <c r="BR109" s="318" t="e">
        <f t="array" ref="BR109">QUARTILE(IF($JS21:$JS68&lt;&gt;"",BR21:BR68),1)</f>
        <v>#NUM!</v>
      </c>
      <c r="BS109" s="318" t="e">
        <f t="array" ref="BS109">QUARTILE(IF($JS21:$JS68&lt;&gt;"",BS21:BS68),1)</f>
        <v>#NUM!</v>
      </c>
      <c r="BT109" s="318" t="e">
        <f t="array" ref="BT109">QUARTILE(IF($JS21:$JS68&lt;&gt;"",BT21:BT68),1)</f>
        <v>#NUM!</v>
      </c>
      <c r="BU109" s="318" t="e">
        <f t="array" ref="BU109">QUARTILE(IF($JS21:$JS68&lt;&gt;"",BU21:BU68),1)</f>
        <v>#NUM!</v>
      </c>
      <c r="BV109" s="318" t="e">
        <f t="array" ref="BV109">QUARTILE(IF($JS21:$JS68&lt;&gt;"",BV21:BV68),1)</f>
        <v>#NUM!</v>
      </c>
      <c r="BW109" s="318" t="e">
        <f t="array" ref="BW109">QUARTILE(IF($JS21:$JS68&lt;&gt;"",BW21:BW68),1)</f>
        <v>#NUM!</v>
      </c>
      <c r="BX109" s="318" t="e">
        <f t="array" ref="BX109">QUARTILE(IF($JS21:$JS68&lt;&gt;"",BX21:BX68),1)</f>
        <v>#NUM!</v>
      </c>
      <c r="BY109" s="318" t="e">
        <f t="array" ref="BY109">QUARTILE(IF($JS21:$JS68&lt;&gt;"",BY21:BY68),1)</f>
        <v>#NUM!</v>
      </c>
      <c r="BZ109" s="318" t="e">
        <f t="array" ref="BZ109">QUARTILE(IF($JS21:$JS68&lt;&gt;"",BZ21:BZ68),1)</f>
        <v>#NUM!</v>
      </c>
      <c r="CA109" s="318" t="e">
        <f t="array" ref="CA109">QUARTILE(IF($JS21:$JS68&lt;&gt;"",CA21:CA68),1)</f>
        <v>#NUM!</v>
      </c>
      <c r="CB109" s="318" t="e">
        <f t="array" ref="CB109">QUARTILE(IF($JS21:$JS68&lt;&gt;"",CB21:CB68),1)</f>
        <v>#NUM!</v>
      </c>
      <c r="CC109" s="318" t="e">
        <f t="array" ref="CC109">QUARTILE(IF($JS21:$JS68&lt;&gt;"",CC21:CC68),1)</f>
        <v>#NUM!</v>
      </c>
      <c r="CD109" s="318" t="e">
        <f t="array" ref="CD109">QUARTILE(IF($JS21:$JS68&lt;&gt;"",CD21:CD68),1)</f>
        <v>#NUM!</v>
      </c>
      <c r="CE109" s="318" t="e">
        <f t="array" ref="CE109">QUARTILE(IF($JS21:$JS68&lt;&gt;"",CE21:CE68),1)</f>
        <v>#NUM!</v>
      </c>
      <c r="CF109" s="318" t="e">
        <f t="array" ref="CF109">QUARTILE(IF($JS21:$JS68&lt;&gt;"",CF21:CF68),1)</f>
        <v>#NUM!</v>
      </c>
      <c r="CG109" s="318" t="e">
        <f t="array" ref="CG109">QUARTILE(IF($JS21:$JS68&lt;&gt;"",CG21:CG68),1)</f>
        <v>#NUM!</v>
      </c>
      <c r="CH109" s="318" t="e">
        <f t="array" ref="CH109">QUARTILE(IF($JS21:$JS68&lt;&gt;"",CH21:CH68),1)</f>
        <v>#NUM!</v>
      </c>
      <c r="CI109" s="318" t="e">
        <f t="array" ref="CI109">QUARTILE(IF($JS21:$JS68&lt;&gt;"",CI21:CI68),1)</f>
        <v>#NUM!</v>
      </c>
      <c r="CJ109" s="318" t="e">
        <f t="array" ref="CJ109">QUARTILE(IF($JS21:$JS68&lt;&gt;"",CJ21:CJ68),1)</f>
        <v>#NUM!</v>
      </c>
      <c r="CK109" s="318" t="e">
        <f t="array" ref="CK109">QUARTILE(IF($JS21:$JS68&lt;&gt;"",CK21:CK68),1)</f>
        <v>#NUM!</v>
      </c>
      <c r="CL109" s="318" t="e">
        <f t="array" ref="CL109">QUARTILE(IF($JS21:$JS68&lt;&gt;"",CL21:CL68),1)</f>
        <v>#NUM!</v>
      </c>
      <c r="CM109" s="318" t="e">
        <f t="array" ref="CM109">QUARTILE(IF($JS21:$JS68&lt;&gt;"",CM21:CM68),1)</f>
        <v>#NUM!</v>
      </c>
      <c r="CN109" s="318" t="e">
        <f t="array" ref="CN109">QUARTILE(IF($JS21:$JS68&lt;&gt;"",CN21:CN68),1)</f>
        <v>#NUM!</v>
      </c>
      <c r="CO109" s="318" t="e">
        <f t="array" ref="CO109">QUARTILE(IF($JS21:$JS68&lt;&gt;"",CO21:CO68),1)</f>
        <v>#NUM!</v>
      </c>
      <c r="CP109" s="318" t="e">
        <f t="array" ref="CP109">QUARTILE(IF($JS21:$JS68&lt;&gt;"",CP21:CP68),1)</f>
        <v>#NUM!</v>
      </c>
      <c r="CQ109" s="318" t="e">
        <f t="array" ref="CQ109">QUARTILE(IF($JS21:$JS68&lt;&gt;"",CQ21:CQ68),1)</f>
        <v>#NUM!</v>
      </c>
      <c r="CR109" s="318" t="e">
        <f t="array" ref="CR109">QUARTILE(IF($JS21:$JS68&lt;&gt;"",CR21:CR68),1)</f>
        <v>#NUM!</v>
      </c>
      <c r="CS109" s="318" t="e">
        <f t="array" ref="CS109">QUARTILE(IF($JS21:$JS68&lt;&gt;"",CS21:CS68),1)</f>
        <v>#NUM!</v>
      </c>
      <c r="CT109" s="318" t="e">
        <f t="array" ref="CT109">QUARTILE(IF($JS21:$JS68&lt;&gt;"",CT21:CT68),1)</f>
        <v>#NUM!</v>
      </c>
      <c r="CU109" s="318" t="e">
        <f t="array" ref="CU109">QUARTILE(IF($JS21:$JS68&lt;&gt;"",CU21:CU68),1)</f>
        <v>#NUM!</v>
      </c>
      <c r="CV109" s="318" t="e">
        <f t="array" ref="CV109">QUARTILE(IF($JS21:$JS68&lt;&gt;"",CV21:CV68),1)</f>
        <v>#NUM!</v>
      </c>
      <c r="CW109" s="318" t="e">
        <f t="array" ref="CW109">QUARTILE(IF($JS21:$JS68&lt;&gt;"",CW21:CW68),1)</f>
        <v>#NUM!</v>
      </c>
      <c r="CX109" s="318" t="e">
        <f t="array" ref="CX109">QUARTILE(IF($JS21:$JS68&lt;&gt;"",CX21:CX68),1)</f>
        <v>#NUM!</v>
      </c>
      <c r="CY109" s="318" t="e">
        <f t="array" ref="CY109">QUARTILE(IF($JS21:$JS68&lt;&gt;"",CY21:CY68),1)</f>
        <v>#NUM!</v>
      </c>
      <c r="CZ109" s="318" t="e">
        <f t="array" ref="CZ109">QUARTILE(IF($JS21:$JS68&lt;&gt;"",CZ21:CZ68),1)</f>
        <v>#NUM!</v>
      </c>
      <c r="DA109" s="318" t="e">
        <f t="array" ref="DA109">QUARTILE(IF($JS21:$JS68&lt;&gt;"",DA21:DA68),1)</f>
        <v>#NUM!</v>
      </c>
      <c r="DB109" s="318" t="e">
        <f t="array" ref="DB109">QUARTILE(IF($JS21:$JS68&lt;&gt;"",DB21:DB68),1)</f>
        <v>#NUM!</v>
      </c>
      <c r="DC109" s="318" t="e">
        <f t="array" ref="DC109">QUARTILE(IF($JS21:$JS68&lt;&gt;"",DC21:DC68),1)</f>
        <v>#NUM!</v>
      </c>
      <c r="DD109" s="318" t="e">
        <f t="array" ref="DD109">QUARTILE(IF($JS21:$JS68&lt;&gt;"",DD21:DD68),1)</f>
        <v>#NUM!</v>
      </c>
      <c r="DE109" s="318" t="e">
        <f t="array" ref="DE109">QUARTILE(IF($JS21:$JS68&lt;&gt;"",DE21:DE68),1)</f>
        <v>#NUM!</v>
      </c>
      <c r="DF109" s="318" t="e">
        <f t="array" ref="DF109">QUARTILE(IF($JS21:$JS68&lt;&gt;"",DF21:DF68),1)</f>
        <v>#NUM!</v>
      </c>
      <c r="DG109" s="318" t="e">
        <f t="array" ref="DG109">QUARTILE(IF($JS21:$JS68&lt;&gt;"",DG21:DG68),1)</f>
        <v>#NUM!</v>
      </c>
      <c r="DH109" s="318" t="e">
        <f t="array" ref="DH109">QUARTILE(IF($JS21:$JS68&lt;&gt;"",DH21:DH68),1)</f>
        <v>#NUM!</v>
      </c>
      <c r="DI109" s="318" t="e">
        <f t="array" ref="DI109">QUARTILE(IF($JS21:$JS68&lt;&gt;"",DI21:DI68),1)</f>
        <v>#NUM!</v>
      </c>
      <c r="DJ109" s="318" t="e">
        <f t="array" ref="DJ109">QUARTILE(IF($JS21:$JS68&lt;&gt;"",DJ21:DJ68),1)</f>
        <v>#NUM!</v>
      </c>
      <c r="DK109" s="318" t="e">
        <f t="array" ref="DK109">QUARTILE(IF($JS21:$JS68&lt;&gt;"",DK21:DK68),1)</f>
        <v>#NUM!</v>
      </c>
      <c r="DL109" s="318" t="e">
        <f t="array" ref="DL109">QUARTILE(IF($JS21:$JS68&lt;&gt;"",DL21:DL68),1)</f>
        <v>#NUM!</v>
      </c>
      <c r="DM109" s="318" t="e">
        <f t="array" ref="DM109">QUARTILE(IF($JS21:$JS68&lt;&gt;"",DM21:DM68),1)</f>
        <v>#NUM!</v>
      </c>
      <c r="DN109" s="318" t="e">
        <f t="array" ref="DN109">QUARTILE(IF($JS21:$JS68&lt;&gt;"",DN21:DN68),1)</f>
        <v>#NUM!</v>
      </c>
      <c r="DO109" s="318" t="e">
        <f t="array" ref="DO109">QUARTILE(IF($JS21:$JS68&lt;&gt;"",DO21:DO68),1)</f>
        <v>#NUM!</v>
      </c>
      <c r="DP109" s="318" t="e">
        <f t="array" ref="DP109">QUARTILE(IF($JS21:$JS68&lt;&gt;"",DP21:DP68),1)</f>
        <v>#NUM!</v>
      </c>
      <c r="DQ109" s="318" t="e">
        <f t="array" ref="DQ109">QUARTILE(IF($JS21:$JS68&lt;&gt;"",DQ21:DQ68),1)</f>
        <v>#NUM!</v>
      </c>
      <c r="DR109" s="318" t="e">
        <f t="array" ref="DR109">QUARTILE(IF($JS21:$JS68&lt;&gt;"",DR21:DR68),1)</f>
        <v>#NUM!</v>
      </c>
      <c r="DS109" s="318" t="e">
        <f t="array" ref="DS109">QUARTILE(IF($JS21:$JS68&lt;&gt;"",DS21:DS68),1)</f>
        <v>#NUM!</v>
      </c>
      <c r="DT109" s="318" t="e">
        <f t="array" ref="DT109">QUARTILE(IF($JS21:$JS68&lt;&gt;"",DT21:DT68),1)</f>
        <v>#NUM!</v>
      </c>
      <c r="DU109" s="318" t="e">
        <f t="array" ref="DU109">QUARTILE(IF($JS21:$JS68&lt;&gt;"",DU21:DU68),1)</f>
        <v>#NUM!</v>
      </c>
      <c r="DV109" s="318" t="e">
        <f t="array" ref="DV109">QUARTILE(IF($JS21:$JS68&lt;&gt;"",DV21:DV68),1)</f>
        <v>#NUM!</v>
      </c>
      <c r="DW109" s="318" t="e">
        <f t="array" ref="DW109">QUARTILE(IF($JS21:$JS68&lt;&gt;"",DW21:DW68),1)</f>
        <v>#NUM!</v>
      </c>
      <c r="DX109" s="318" t="e">
        <f t="array" ref="DX109">QUARTILE(IF($JS21:$JS68&lt;&gt;"",DX21:DX68),1)</f>
        <v>#NUM!</v>
      </c>
      <c r="DY109" s="318" t="e">
        <f t="array" ref="DY109">QUARTILE(IF($JS21:$JS68&lt;&gt;"",DY21:DY68),1)</f>
        <v>#NUM!</v>
      </c>
      <c r="DZ109" s="318" t="e">
        <f t="array" ref="DZ109">QUARTILE(IF($JS21:$JS68&lt;&gt;"",DZ21:DZ68),1)</f>
        <v>#NUM!</v>
      </c>
      <c r="EA109" s="318" t="e">
        <f t="array" ref="EA109">QUARTILE(IF($JS21:$JS68&lt;&gt;"",EA21:EA68),1)</f>
        <v>#NUM!</v>
      </c>
      <c r="EB109" s="318" t="e">
        <f t="array" ref="EB109">QUARTILE(IF($JS21:$JS68&lt;&gt;"",EB21:EB68),1)</f>
        <v>#NUM!</v>
      </c>
      <c r="EC109" s="318" t="e">
        <f t="array" ref="EC109">QUARTILE(IF($JS21:$JS68&lt;&gt;"",EC21:EC68),1)</f>
        <v>#NUM!</v>
      </c>
      <c r="ED109" s="318" t="e">
        <f t="array" ref="ED109">QUARTILE(IF($JS21:$JS68&lt;&gt;"",ED21:ED68),1)</f>
        <v>#NUM!</v>
      </c>
      <c r="EE109" s="318" t="e">
        <f t="array" ref="EE109">QUARTILE(IF($JS21:$JS68&lt;&gt;"",EE21:EE68),1)</f>
        <v>#NUM!</v>
      </c>
      <c r="EF109" s="318" t="e">
        <f t="array" ref="EF109">QUARTILE(IF($JS21:$JS68&lt;&gt;"",EF21:EF68),1)</f>
        <v>#NUM!</v>
      </c>
      <c r="EG109" s="318" t="e">
        <f t="array" ref="EG109">QUARTILE(IF($JS21:$JS68&lt;&gt;"",EG21:EG68),1)</f>
        <v>#NUM!</v>
      </c>
      <c r="EH109" s="318" t="e">
        <f t="array" ref="EH109">QUARTILE(IF($JS21:$JS68&lt;&gt;"",EH21:EH68),1)</f>
        <v>#NUM!</v>
      </c>
      <c r="EI109" s="318" t="e">
        <f t="array" ref="EI109">QUARTILE(IF($JS21:$JS68&lt;&gt;"",EI21:EI68),1)</f>
        <v>#NUM!</v>
      </c>
      <c r="EJ109" s="318" t="e">
        <f t="array" ref="EJ109">QUARTILE(IF($JS21:$JS68&lt;&gt;"",EJ21:EJ68),1)</f>
        <v>#NUM!</v>
      </c>
      <c r="EK109" s="318" t="e">
        <f t="array" ref="EK109">QUARTILE(IF($JS21:$JS68&lt;&gt;"",EK21:EK68),1)</f>
        <v>#NUM!</v>
      </c>
      <c r="EL109" s="318" t="e">
        <f t="array" ref="EL109">QUARTILE(IF($JS21:$JS68&lt;&gt;"",EL21:EL68),1)</f>
        <v>#NUM!</v>
      </c>
      <c r="EM109" s="318" t="e">
        <f t="array" ref="EM109">QUARTILE(IF($JS21:$JS68&lt;&gt;"",EM21:EM68),1)</f>
        <v>#NUM!</v>
      </c>
      <c r="EN109" s="318" t="e">
        <f t="array" ref="EN109">QUARTILE(IF($JS21:$JS68&lt;&gt;"",EN21:EN68),1)</f>
        <v>#NUM!</v>
      </c>
      <c r="EO109" s="318" t="e">
        <f t="array" ref="EO109">QUARTILE(IF($JS21:$JS68&lt;&gt;"",EO21:EO68),1)</f>
        <v>#NUM!</v>
      </c>
      <c r="EP109" s="318" t="e">
        <f t="array" ref="EP109">QUARTILE(IF($JS21:$JS68&lt;&gt;"",EP21:EP68),1)</f>
        <v>#NUM!</v>
      </c>
      <c r="EQ109" s="318" t="e">
        <f t="array" ref="EQ109">QUARTILE(IF($JS21:$JS68&lt;&gt;"",EQ21:EQ68),1)</f>
        <v>#NUM!</v>
      </c>
      <c r="ER109" s="318" t="e">
        <f t="array" ref="ER109">QUARTILE(IF($JS21:$JS68&lt;&gt;"",ER21:ER68),1)</f>
        <v>#NUM!</v>
      </c>
      <c r="ES109" s="318" t="e">
        <f t="array" ref="ES109">QUARTILE(IF($JS21:$JS68&lt;&gt;"",ES21:ES68),1)</f>
        <v>#NUM!</v>
      </c>
      <c r="ET109" s="318" t="e">
        <f t="array" ref="ET109">QUARTILE(IF($JS21:$JS68&lt;&gt;"",ET21:ET68),1)</f>
        <v>#NUM!</v>
      </c>
      <c r="EU109" s="318" t="e">
        <f t="array" ref="EU109">QUARTILE(IF($JS21:$JS68&lt;&gt;"",EU21:EU68),1)</f>
        <v>#NUM!</v>
      </c>
      <c r="EV109" s="318" t="e">
        <f t="array" ref="EV109">QUARTILE(IF($JS21:$JS68&lt;&gt;"",EV21:EV68),1)</f>
        <v>#NUM!</v>
      </c>
      <c r="EW109" s="318" t="e">
        <f t="array" ref="EW109">QUARTILE(IF($JS21:$JS68&lt;&gt;"",EW21:EW68),1)</f>
        <v>#NUM!</v>
      </c>
      <c r="EX109" s="318" t="e">
        <f t="array" ref="EX109">QUARTILE(IF($JS21:$JS68&lt;&gt;"",EX21:EX68),1)</f>
        <v>#NUM!</v>
      </c>
      <c r="EY109" s="318" t="e">
        <f t="array" ref="EY109">QUARTILE(IF($JS21:$JS68&lt;&gt;"",EY21:EY68),1)</f>
        <v>#NUM!</v>
      </c>
      <c r="EZ109" s="318" t="e">
        <f t="array" ref="EZ109">QUARTILE(IF($JS21:$JS68&lt;&gt;"",EZ21:EZ68),1)</f>
        <v>#NUM!</v>
      </c>
      <c r="FA109" s="318" t="e">
        <f t="array" ref="FA109">QUARTILE(IF($JS21:$JS68&lt;&gt;"",FA21:FA68),1)</f>
        <v>#NUM!</v>
      </c>
      <c r="FB109" s="318" t="e">
        <f t="array" ref="FB109">QUARTILE(IF($JS21:$JS68&lt;&gt;"",FB21:FB68),1)</f>
        <v>#NUM!</v>
      </c>
      <c r="FC109" s="318" t="e">
        <f t="array" ref="FC109">QUARTILE(IF($JS21:$JS68&lt;&gt;"",FC21:FC68),1)</f>
        <v>#NUM!</v>
      </c>
      <c r="FD109" s="318" t="e">
        <f t="array" ref="FD109">QUARTILE(IF($JS21:$JS68&lt;&gt;"",FD21:FD68),1)</f>
        <v>#NUM!</v>
      </c>
      <c r="FE109" s="318" t="e">
        <f t="array" ref="FE109">QUARTILE(IF($JS21:$JS68&lt;&gt;"",FE21:FE68),1)</f>
        <v>#NUM!</v>
      </c>
      <c r="FF109" s="318" t="e">
        <f t="array" ref="FF109">QUARTILE(IF($JS21:$JS68&lt;&gt;"",FF21:FF68),1)</f>
        <v>#NUM!</v>
      </c>
      <c r="FG109" s="318" t="e">
        <f t="array" ref="FG109">QUARTILE(IF($JS21:$JS68&lt;&gt;"",FG21:FG68),1)</f>
        <v>#NUM!</v>
      </c>
      <c r="FH109" s="318" t="e">
        <f t="array" ref="FH109">QUARTILE(IF($JS21:$JS68&lt;&gt;"",FH21:FH68),1)</f>
        <v>#NUM!</v>
      </c>
      <c r="FI109" s="318" t="e">
        <f t="array" ref="FI109">QUARTILE(IF($JS21:$JS68&lt;&gt;"",FI21:FI68),1)</f>
        <v>#NUM!</v>
      </c>
      <c r="FJ109" s="318" t="e">
        <f t="array" ref="FJ109">QUARTILE(IF($JS21:$JS68&lt;&gt;"",FJ21:FJ68),1)</f>
        <v>#NUM!</v>
      </c>
      <c r="FK109" s="318" t="e">
        <f t="array" ref="FK109">QUARTILE(IF($JS21:$JS68&lt;&gt;"",FK21:FK68),1)</f>
        <v>#NUM!</v>
      </c>
      <c r="FL109" s="318" t="e">
        <f t="array" ref="FL109">QUARTILE(IF($JS21:$JS68&lt;&gt;"",FL21:FL68),1)</f>
        <v>#NUM!</v>
      </c>
      <c r="FM109" s="318" t="e">
        <f t="array" ref="FM109">QUARTILE(IF($JS21:$JS68&lt;&gt;"",FM21:FM68),1)</f>
        <v>#NUM!</v>
      </c>
      <c r="FN109" s="318" t="e">
        <f t="array" ref="FN109">QUARTILE(IF($JS21:$JS68&lt;&gt;"",FN21:FN68),1)</f>
        <v>#NUM!</v>
      </c>
      <c r="FO109" s="318" t="e">
        <f t="array" ref="FO109">QUARTILE(IF($JS21:$JS68&lt;&gt;"",FO21:FO68),1)</f>
        <v>#NUM!</v>
      </c>
      <c r="FP109" s="318" t="e">
        <f t="array" ref="FP109">QUARTILE(IF($JS21:$JS68&lt;&gt;"",FP21:FP68),1)</f>
        <v>#NUM!</v>
      </c>
      <c r="FQ109" s="318" t="e">
        <f t="array" ref="FQ109">QUARTILE(IF($JS21:$JS68&lt;&gt;"",FQ21:FQ68),1)</f>
        <v>#NUM!</v>
      </c>
      <c r="FR109" s="318" t="e">
        <f t="array" ref="FR109">QUARTILE(IF($JS21:$JS68&lt;&gt;"",FR21:FR68),1)</f>
        <v>#NUM!</v>
      </c>
      <c r="FS109" s="318" t="e">
        <f t="array" ref="FS109">QUARTILE(IF($JS21:$JS68&lt;&gt;"",FS21:FS68),1)</f>
        <v>#NUM!</v>
      </c>
      <c r="FT109" s="318" t="e">
        <f t="array" ref="FT109">QUARTILE(IF($JS21:$JS68&lt;&gt;"",FT21:FT68),1)</f>
        <v>#NUM!</v>
      </c>
      <c r="FU109" s="318" t="e">
        <f t="array" ref="FU109">QUARTILE(IF($JS21:$JS68&lt;&gt;"",FU21:FU68),1)</f>
        <v>#NUM!</v>
      </c>
      <c r="FV109" s="318" t="e">
        <f t="array" ref="FV109">QUARTILE(IF($JS21:$JS68&lt;&gt;"",FV21:FV68),1)</f>
        <v>#NUM!</v>
      </c>
      <c r="FW109" s="318" t="e">
        <f t="array" ref="FW109">QUARTILE(IF($JS21:$JS68&lt;&gt;"",FW21:FW68),1)</f>
        <v>#NUM!</v>
      </c>
      <c r="FX109" s="318" t="e">
        <f t="array" ref="FX109">QUARTILE(IF($JS21:$JS68&lt;&gt;"",FX21:FX68),1)</f>
        <v>#NUM!</v>
      </c>
      <c r="FY109" s="318" t="e">
        <f t="array" ref="FY109">QUARTILE(IF($JS21:$JS68&lt;&gt;"",FY21:FY68),1)</f>
        <v>#NUM!</v>
      </c>
      <c r="FZ109" s="318" t="e">
        <f t="array" ref="FZ109">QUARTILE(IF($JS21:$JS68&lt;&gt;"",FZ21:FZ68),1)</f>
        <v>#NUM!</v>
      </c>
      <c r="GA109" s="318" t="e">
        <f t="array" ref="GA109">QUARTILE(IF($JS21:$JS68&lt;&gt;"",GA21:GA68),1)</f>
        <v>#NUM!</v>
      </c>
      <c r="GB109" s="318" t="e">
        <f t="array" ref="GB109">QUARTILE(IF($JS21:$JS68&lt;&gt;"",GB21:GB68),1)</f>
        <v>#NUM!</v>
      </c>
      <c r="GC109" s="318" t="e">
        <f t="array" ref="GC109">QUARTILE(IF($JS21:$JS68&lt;&gt;"",GC21:GC68),1)</f>
        <v>#NUM!</v>
      </c>
      <c r="GD109" s="318" t="e">
        <f t="array" ref="GD109">QUARTILE(IF($JS21:$JS68&lt;&gt;"",GD21:GD68),1)</f>
        <v>#NUM!</v>
      </c>
      <c r="GE109" s="318" t="e">
        <f t="array" ref="GE109">QUARTILE(IF($JS21:$JS68&lt;&gt;"",GE21:GE68),1)</f>
        <v>#NUM!</v>
      </c>
      <c r="GF109" s="318" t="e">
        <f t="array" ref="GF109">QUARTILE(IF($JS21:$JS68&lt;&gt;"",GF21:GF68),1)</f>
        <v>#NUM!</v>
      </c>
      <c r="GG109" s="318" t="e">
        <f t="array" ref="GG109">QUARTILE(IF($JS21:$JS68&lt;&gt;"",GG21:GG68),1)</f>
        <v>#NUM!</v>
      </c>
      <c r="GH109" s="318" t="e">
        <f t="array" ref="GH109">QUARTILE(IF($JS21:$JS68&lt;&gt;"",GH21:GH68),1)</f>
        <v>#NUM!</v>
      </c>
      <c r="GI109" s="318" t="e">
        <f t="array" ref="GI109">QUARTILE(IF($JS21:$JS68&lt;&gt;"",GI21:GI68),1)</f>
        <v>#NUM!</v>
      </c>
      <c r="GJ109" s="318" t="e">
        <f t="array" ref="GJ109">QUARTILE(IF($JS21:$JS68&lt;&gt;"",GJ21:GJ68),1)</f>
        <v>#NUM!</v>
      </c>
      <c r="GK109" s="318" t="e">
        <f t="array" ref="GK109">QUARTILE(IF($JS21:$JS68&lt;&gt;"",GK21:GK68),1)</f>
        <v>#NUM!</v>
      </c>
      <c r="GL109" s="318" t="e">
        <f t="array" ref="GL109">QUARTILE(IF($JS21:$JS68&lt;&gt;"",GL21:GL68),1)</f>
        <v>#NUM!</v>
      </c>
      <c r="GM109" s="318" t="e">
        <f t="array" ref="GM109">QUARTILE(IF($JS21:$JS68&lt;&gt;"",GM21:GM68),1)</f>
        <v>#NUM!</v>
      </c>
      <c r="GN109" s="318" t="e">
        <f t="array" ref="GN109">QUARTILE(IF($JS21:$JS68&lt;&gt;"",GN21:GN68),1)</f>
        <v>#NUM!</v>
      </c>
      <c r="GO109" s="318" t="e">
        <f t="array" ref="GO109">QUARTILE(IF($JS21:$JS68&lt;&gt;"",GO21:GO68),1)</f>
        <v>#NUM!</v>
      </c>
      <c r="GP109" s="318" t="e">
        <f t="array" ref="GP109">QUARTILE(IF($JS21:$JS68&lt;&gt;"",GP21:GP68),1)</f>
        <v>#NUM!</v>
      </c>
      <c r="GQ109" s="318" t="e">
        <f t="array" ref="GQ109">QUARTILE(IF($JS21:$JS68&lt;&gt;"",GQ21:GQ68),1)</f>
        <v>#NUM!</v>
      </c>
      <c r="GR109" s="318" t="e">
        <f t="array" ref="GR109">QUARTILE(IF($JS21:$JS68&lt;&gt;"",GR21:GR68),1)</f>
        <v>#NUM!</v>
      </c>
      <c r="GS109" s="318" t="e">
        <f t="array" ref="GS109">QUARTILE(IF($JS21:$JS68&lt;&gt;"",GS21:GS68),1)</f>
        <v>#NUM!</v>
      </c>
      <c r="GT109" s="318" t="e">
        <f t="array" ref="GT109">QUARTILE(IF($JS21:$JS68&lt;&gt;"",GT21:GT68),1)</f>
        <v>#NUM!</v>
      </c>
      <c r="GU109" s="318" t="e">
        <f t="array" ref="GU109">QUARTILE(IF($JS21:$JS68&lt;&gt;"",GU21:GU68),1)</f>
        <v>#NUM!</v>
      </c>
      <c r="GV109" s="318" t="e">
        <f t="array" ref="GV109">QUARTILE(IF($JS21:$JS68&lt;&gt;"",GV21:GV68),1)</f>
        <v>#NUM!</v>
      </c>
      <c r="GW109" s="318" t="e">
        <f t="array" ref="GW109">QUARTILE(IF($JS21:$JS68&lt;&gt;"",GW21:GW68),1)</f>
        <v>#NUM!</v>
      </c>
      <c r="GX109" s="318" t="e">
        <f t="array" ref="GX109">QUARTILE(IF($JS21:$JS68&lt;&gt;"",GX21:GX68),1)</f>
        <v>#NUM!</v>
      </c>
      <c r="GY109" s="318" t="e">
        <f t="array" ref="GY109">QUARTILE(IF($JS21:$JS68&lt;&gt;"",GY21:GY68),1)</f>
        <v>#NUM!</v>
      </c>
      <c r="GZ109" s="318" t="e">
        <f t="array" ref="GZ109">QUARTILE(IF($JS21:$JS68&lt;&gt;"",GZ21:GZ68),1)</f>
        <v>#NUM!</v>
      </c>
      <c r="HA109" s="318" t="e">
        <f t="array" ref="HA109">QUARTILE(IF($JS21:$JS68&lt;&gt;"",HA21:HA68),1)</f>
        <v>#NUM!</v>
      </c>
      <c r="HB109" s="318" t="e">
        <f t="array" ref="HB109">QUARTILE(IF($JS21:$JS68&lt;&gt;"",HB21:HB68),1)</f>
        <v>#NUM!</v>
      </c>
      <c r="HC109" s="318" t="e">
        <f t="array" ref="HC109">QUARTILE(IF($JS21:$JS68&lt;&gt;"",HC21:HC68),1)</f>
        <v>#NUM!</v>
      </c>
      <c r="HD109" s="318" t="e">
        <f t="array" ref="HD109">QUARTILE(IF($JS21:$JS68&lt;&gt;"",HD21:HD68),1)</f>
        <v>#NUM!</v>
      </c>
      <c r="HE109" s="318" t="e">
        <f t="array" ref="HE109">QUARTILE(IF($JS21:$JS68&lt;&gt;"",HE21:HE68),1)</f>
        <v>#NUM!</v>
      </c>
      <c r="HF109" s="318" t="e">
        <f t="array" ref="HF109">QUARTILE(IF($JS21:$JS68&lt;&gt;"",HF21:HF68),1)</f>
        <v>#NUM!</v>
      </c>
      <c r="HG109" s="318" t="e">
        <f t="array" ref="HG109">QUARTILE(IF($JS21:$JS68&lt;&gt;"",HG21:HG68),1)</f>
        <v>#NUM!</v>
      </c>
      <c r="HH109" s="318" t="e">
        <f t="array" ref="HH109">QUARTILE(IF($JS21:$JS68&lt;&gt;"",HH21:HH68),1)</f>
        <v>#NUM!</v>
      </c>
      <c r="HI109" s="318" t="e">
        <f t="array" ref="HI109">QUARTILE(IF($JS21:$JS68&lt;&gt;"",HI21:HI68),1)</f>
        <v>#NUM!</v>
      </c>
      <c r="HJ109" s="318" t="e">
        <f t="array" ref="HJ109">QUARTILE(IF($JS21:$JS68&lt;&gt;"",HJ21:HJ68),1)</f>
        <v>#NUM!</v>
      </c>
      <c r="HK109" s="318" t="e">
        <f t="array" ref="HK109">QUARTILE(IF($JS21:$JS68&lt;&gt;"",HK21:HK68),1)</f>
        <v>#NUM!</v>
      </c>
      <c r="HL109" s="318" t="e">
        <f t="array" ref="HL109">QUARTILE(IF($JS21:$JS68&lt;&gt;"",HL21:HL68),1)</f>
        <v>#NUM!</v>
      </c>
      <c r="HM109" s="318" t="e">
        <f t="array" ref="HM109">QUARTILE(IF($JS21:$JS68&lt;&gt;"",HM21:HM68),1)</f>
        <v>#NUM!</v>
      </c>
      <c r="HN109" s="318" t="e">
        <f t="array" ref="HN109">QUARTILE(IF($JS21:$JS68&lt;&gt;"",HN21:HN68),1)</f>
        <v>#NUM!</v>
      </c>
      <c r="HO109" s="318" t="e">
        <f t="array" ref="HO109">QUARTILE(IF($JS21:$JS68&lt;&gt;"",HO21:HO68),1)</f>
        <v>#NUM!</v>
      </c>
      <c r="HP109" s="318" t="e">
        <f t="array" ref="HP109">QUARTILE(IF($JS21:$JS68&lt;&gt;"",HP21:HP68),1)</f>
        <v>#NUM!</v>
      </c>
      <c r="HQ109" s="318" t="e">
        <f t="array" ref="HQ109">QUARTILE(IF($JS21:$JS68&lt;&gt;"",HQ21:HQ68),1)</f>
        <v>#NUM!</v>
      </c>
      <c r="HR109" s="318" t="e">
        <f t="array" ref="HR109">QUARTILE(IF($JS21:$JS68&lt;&gt;"",HR21:HR68),1)</f>
        <v>#NUM!</v>
      </c>
      <c r="HS109" s="318" t="e">
        <f t="array" ref="HS109">QUARTILE(IF($JS21:$JS68&lt;&gt;"",HS21:HS68),1)</f>
        <v>#NUM!</v>
      </c>
      <c r="HT109" s="318" t="e">
        <f t="array" ref="HT109">QUARTILE(IF($JS21:$JS68&lt;&gt;"",HT21:HT68),1)</f>
        <v>#NUM!</v>
      </c>
      <c r="HU109" s="318" t="e">
        <f t="array" ref="HU109">QUARTILE(IF($JS21:$JS68&lt;&gt;"",HU21:HU68),1)</f>
        <v>#NUM!</v>
      </c>
      <c r="HV109" s="318" t="e">
        <f t="array" ref="HV109">QUARTILE(IF($JS21:$JS68&lt;&gt;"",HV21:HV68),1)</f>
        <v>#NUM!</v>
      </c>
      <c r="HW109" s="318" t="e">
        <f t="array" ref="HW109">QUARTILE(IF($JS21:$JS68&lt;&gt;"",HW21:HW68),1)</f>
        <v>#NUM!</v>
      </c>
      <c r="HX109" s="318" t="e">
        <f t="array" ref="HX109">QUARTILE(IF($JS21:$JS68&lt;&gt;"",HX21:HX68),1)</f>
        <v>#NUM!</v>
      </c>
      <c r="HY109" s="318" t="e">
        <f t="array" ref="HY109">QUARTILE(IF($JS21:$JS68&lt;&gt;"",HY21:HY68),1)</f>
        <v>#NUM!</v>
      </c>
      <c r="HZ109" s="318" t="e">
        <f t="array" ref="HZ109">QUARTILE(IF($JS21:$JS68&lt;&gt;"",HZ21:HZ68),1)</f>
        <v>#NUM!</v>
      </c>
      <c r="IA109" s="318" t="e">
        <f t="array" ref="IA109">QUARTILE(IF($JS21:$JS68&lt;&gt;"",IA21:IA68),1)</f>
        <v>#NUM!</v>
      </c>
      <c r="IB109" s="318" t="e">
        <f t="array" ref="IB109">QUARTILE(IF($JS21:$JS68&lt;&gt;"",IB21:IB68),1)</f>
        <v>#NUM!</v>
      </c>
      <c r="IC109" s="318" t="e">
        <f t="array" ref="IC109">QUARTILE(IF($JS21:$JS68&lt;&gt;"",IC21:IC68),1)</f>
        <v>#NUM!</v>
      </c>
      <c r="ID109" s="318" t="e">
        <f t="array" ref="ID109">QUARTILE(IF($JS21:$JS68&lt;&gt;"",ID21:ID68),1)</f>
        <v>#NUM!</v>
      </c>
      <c r="IE109" s="318" t="e">
        <f t="array" ref="IE109">QUARTILE(IF($JS21:$JS68&lt;&gt;"",IE21:IE68),1)</f>
        <v>#NUM!</v>
      </c>
      <c r="IF109" s="318" t="e">
        <f t="array" ref="IF109">QUARTILE(IF($JS21:$JS68&lt;&gt;"",IF21:IF68),1)</f>
        <v>#NUM!</v>
      </c>
      <c r="IG109" s="318" t="e">
        <f t="array" ref="IG109">QUARTILE(IF($JS21:$JS68&lt;&gt;"",IG21:IG68),1)</f>
        <v>#NUM!</v>
      </c>
      <c r="IH109" s="318" t="e">
        <f t="array" ref="IH109">QUARTILE(IF($JS21:$JS68&lt;&gt;"",IH21:IH68),1)</f>
        <v>#NUM!</v>
      </c>
      <c r="II109" s="318" t="e">
        <f t="array" ref="II109">QUARTILE(IF($JS21:$JS68&lt;&gt;"",II21:II68),1)</f>
        <v>#NUM!</v>
      </c>
      <c r="IJ109" s="318" t="e">
        <f t="array" ref="IJ109">QUARTILE(IF($JS21:$JS68&lt;&gt;"",IJ21:IJ68),1)</f>
        <v>#NUM!</v>
      </c>
      <c r="IK109" s="318" t="e">
        <f t="array" ref="IK109">QUARTILE(IF($JS21:$JS68&lt;&gt;"",IK21:IK68),1)</f>
        <v>#NUM!</v>
      </c>
      <c r="IL109" s="318" t="e">
        <f t="array" ref="IL109">QUARTILE(IF($JS21:$JS68&lt;&gt;"",IL21:IL68),1)</f>
        <v>#NUM!</v>
      </c>
      <c r="IM109" s="318" t="e">
        <f t="array" ref="IM109">QUARTILE(IF($JS21:$JS68&lt;&gt;"",IM21:IM68),1)</f>
        <v>#NUM!</v>
      </c>
      <c r="IN109" s="318" t="e">
        <f t="array" ref="IN109">QUARTILE(IF($JS21:$JS68&lt;&gt;"",IN21:IN68),1)</f>
        <v>#NUM!</v>
      </c>
      <c r="IO109" s="318" t="e">
        <f t="array" ref="IO109">QUARTILE(IF($JS21:$JS68&lt;&gt;"",IO21:IO68),1)</f>
        <v>#NUM!</v>
      </c>
      <c r="IP109" s="318" t="e">
        <f t="array" ref="IP109">QUARTILE(IF($JS21:$JS68&lt;&gt;"",IP21:IP68),1)</f>
        <v>#NUM!</v>
      </c>
      <c r="IQ109" s="318" t="e">
        <f t="array" ref="IQ109">QUARTILE(IF($JS21:$JS68&lt;&gt;"",IQ21:IQ68),1)</f>
        <v>#NUM!</v>
      </c>
      <c r="IR109" s="318" t="e">
        <f t="array" ref="IR109">QUARTILE(IF($JS21:$JS68&lt;&gt;"",IR21:IR68),1)</f>
        <v>#NUM!</v>
      </c>
      <c r="IS109" s="318" t="e">
        <f t="array" ref="IS109">QUARTILE(IF($JS21:$JS68&lt;&gt;"",IS21:IS68),1)</f>
        <v>#NUM!</v>
      </c>
      <c r="IT109" s="318" t="e">
        <f t="array" ref="IT109">QUARTILE(IF($JS21:$JS68&lt;&gt;"",IT21:IT68),1)</f>
        <v>#NUM!</v>
      </c>
      <c r="IU109" s="318" t="e">
        <f t="array" ref="IU109">QUARTILE(IF($JS21:$JS68&lt;&gt;"",IU21:IU68),1)</f>
        <v>#NUM!</v>
      </c>
      <c r="IV109" s="318" t="e">
        <f t="array" ref="IV109">QUARTILE(IF($JS21:$JS68&lt;&gt;"",IV21:IV68),1)</f>
        <v>#NUM!</v>
      </c>
      <c r="IW109" s="318" t="e">
        <f t="array" ref="IW109">QUARTILE(IF($JS21:$JS68&lt;&gt;"",IW21:IW68),1)</f>
        <v>#NUM!</v>
      </c>
      <c r="IX109" s="318" t="e">
        <f t="array" ref="IX109">QUARTILE(IF($JS21:$JS68&lt;&gt;"",IX21:IX68),1)</f>
        <v>#NUM!</v>
      </c>
      <c r="IY109" s="318" t="e">
        <f t="array" ref="IY109">QUARTILE(IF($JS21:$JS68&lt;&gt;"",IY21:IY68),1)</f>
        <v>#NUM!</v>
      </c>
      <c r="IZ109" s="318" t="e">
        <f t="array" ref="IZ109">QUARTILE(IF($JS21:$JS68&lt;&gt;"",IZ21:IZ68),1)</f>
        <v>#NUM!</v>
      </c>
      <c r="JA109" s="318" t="e">
        <f t="array" ref="JA109">QUARTILE(IF($JS21:$JS68&lt;&gt;"",JA21:JA68),1)</f>
        <v>#NUM!</v>
      </c>
      <c r="JB109" s="318" t="e">
        <f t="array" ref="JB109">QUARTILE(IF($JS21:$JS68&lt;&gt;"",JB21:JB68),1)</f>
        <v>#NUM!</v>
      </c>
      <c r="JC109" s="318" t="e">
        <f t="array" ref="JC109">QUARTILE(IF($JS21:$JS68&lt;&gt;"",JC21:JC68),1)</f>
        <v>#NUM!</v>
      </c>
      <c r="JD109" s="318" t="e">
        <f t="array" ref="JD109">QUARTILE(IF($JS21:$JS68&lt;&gt;"",JD21:JD68),1)</f>
        <v>#NUM!</v>
      </c>
      <c r="JE109" s="318" t="e">
        <f t="array" ref="JE109">QUARTILE(IF($JS21:$JS68&lt;&gt;"",JE21:JE68),1)</f>
        <v>#NUM!</v>
      </c>
      <c r="JF109" s="318" t="e">
        <f t="array" ref="JF109">QUARTILE(IF($JS21:$JS68&lt;&gt;"",JF21:JF68),1)</f>
        <v>#NUM!</v>
      </c>
      <c r="JG109" s="318" t="e">
        <f t="array" ref="JG109">QUARTILE(IF($JS21:$JS68&lt;&gt;"",JG21:JG68),1)</f>
        <v>#NUM!</v>
      </c>
      <c r="JH109" s="318" t="e">
        <f t="array" ref="JH109">QUARTILE(IF($JS21:$JS68&lt;&gt;"",JH21:JH68),1)</f>
        <v>#NUM!</v>
      </c>
      <c r="JI109" s="318" t="e">
        <f t="array" ref="JI109">QUARTILE(IF($JS21:$JS68&lt;&gt;"",JI21:JI68),1)</f>
        <v>#NUM!</v>
      </c>
      <c r="JJ109" s="318" t="e">
        <f t="array" ref="JJ109">QUARTILE(IF($JS21:$JS68&lt;&gt;"",JJ21:JJ68),1)</f>
        <v>#NUM!</v>
      </c>
      <c r="JK109" s="318" t="e">
        <f t="array" ref="JK109">QUARTILE(IF($JS21:$JS68&lt;&gt;"",JK21:JK68),1)</f>
        <v>#NUM!</v>
      </c>
      <c r="JL109" s="318" t="e">
        <f t="array" ref="JL109">QUARTILE(IF($JS21:$JS68&lt;&gt;"",JL21:JL68),1)</f>
        <v>#NUM!</v>
      </c>
      <c r="JM109" s="318" t="e">
        <f t="array" ref="JM109">QUARTILE(IF($JS21:$JS68&lt;&gt;"",JM21:JM68),1)</f>
        <v>#NUM!</v>
      </c>
      <c r="JN109" s="318" t="e">
        <f t="array" ref="JN109">QUARTILE(IF($JS21:$JS68&lt;&gt;"",JN21:JN68),1)</f>
        <v>#NUM!</v>
      </c>
      <c r="JO109" s="318" t="e">
        <f t="array" ref="JO109">QUARTILE(IF($JS21:$JS68&lt;&gt;"",JO21:JO68),1)</f>
        <v>#NUM!</v>
      </c>
      <c r="JP109" s="318" t="e">
        <f t="array" ref="JP109">QUARTILE(IF($JS21:$JS68&lt;&gt;"",JP21:JP68),1)</f>
        <v>#NUM!</v>
      </c>
      <c r="JQ109" s="304"/>
    </row>
    <row r="110" spans="4:277" ht="15" customHeight="1" x14ac:dyDescent="0.2">
      <c r="D110" s="316">
        <v>3.3</v>
      </c>
      <c r="E110" s="317" t="s">
        <v>455</v>
      </c>
      <c r="F110" s="318" t="e">
        <f t="array" ref="F110">QUARTILE(IF($JS21:$JS68&lt;&gt;"",F21:F68),2)</f>
        <v>#NUM!</v>
      </c>
      <c r="G110" s="318" t="e">
        <f t="array" ref="G110">QUARTILE(IF($JS21:$JS68&lt;&gt;"",G21:G68),2)</f>
        <v>#NUM!</v>
      </c>
      <c r="H110" s="318" t="e">
        <f t="array" ref="H110">QUARTILE(IF($JS21:$JS68&lt;&gt;"",H21:H68),2)</f>
        <v>#NUM!</v>
      </c>
      <c r="I110" s="318" t="e">
        <f t="array" ref="I110">QUARTILE(IF($JS21:$JS68&lt;&gt;"",I21:I68),2)</f>
        <v>#NUM!</v>
      </c>
      <c r="J110" s="318" t="e">
        <f t="array" ref="J110">QUARTILE(IF($JS21:$JS68&lt;&gt;"",J21:J68),2)</f>
        <v>#NUM!</v>
      </c>
      <c r="K110" s="318" t="e">
        <f t="array" ref="K110">QUARTILE(IF($JS21:$JS68&lt;&gt;"",K21:K68),2)</f>
        <v>#NUM!</v>
      </c>
      <c r="L110" s="318" t="e">
        <f t="array" ref="L110">QUARTILE(IF($JS21:$JS68&lt;&gt;"",L21:L68),2)</f>
        <v>#NUM!</v>
      </c>
      <c r="M110" s="318" t="e">
        <f t="array" ref="M110">QUARTILE(IF($JS21:$JS68&lt;&gt;"",M21:M68),2)</f>
        <v>#NUM!</v>
      </c>
      <c r="N110" s="318" t="e">
        <f t="array" ref="N110">QUARTILE(IF($JS21:$JS68&lt;&gt;"",N21:N68),2)</f>
        <v>#NUM!</v>
      </c>
      <c r="O110" s="318" t="e">
        <f t="array" ref="O110">QUARTILE(IF($JS21:$JS68&lt;&gt;"",O21:O68),2)</f>
        <v>#NUM!</v>
      </c>
      <c r="P110" s="318" t="e">
        <f t="array" ref="P110">QUARTILE(IF($JS21:$JS68&lt;&gt;"",P21:P68),2)</f>
        <v>#NUM!</v>
      </c>
      <c r="Q110" s="318" t="e">
        <f t="array" ref="Q110">QUARTILE(IF($JS21:$JS68&lt;&gt;"",Q21:Q68),2)</f>
        <v>#NUM!</v>
      </c>
      <c r="R110" s="318" t="e">
        <f t="array" ref="R110">QUARTILE(IF($JS21:$JS68&lt;&gt;"",R21:R68),2)</f>
        <v>#NUM!</v>
      </c>
      <c r="S110" s="318" t="e">
        <f t="array" ref="S110">QUARTILE(IF($JS21:$JS68&lt;&gt;"",S21:S68),2)</f>
        <v>#NUM!</v>
      </c>
      <c r="T110" s="318" t="e">
        <f t="array" ref="T110">QUARTILE(IF($JS21:$JS68&lt;&gt;"",T21:T68),2)</f>
        <v>#NUM!</v>
      </c>
      <c r="U110" s="318" t="e">
        <f t="array" ref="U110">QUARTILE(IF($JS21:$JS68&lt;&gt;"",U21:U68),2)</f>
        <v>#NUM!</v>
      </c>
      <c r="V110" s="318" t="e">
        <f t="array" ref="V110">QUARTILE(IF($JS21:$JS68&lt;&gt;"",V21:V68),2)</f>
        <v>#NUM!</v>
      </c>
      <c r="W110" s="318" t="e">
        <f t="array" ref="W110">QUARTILE(IF($JS21:$JS68&lt;&gt;"",W21:W68),2)</f>
        <v>#NUM!</v>
      </c>
      <c r="X110" s="318" t="e">
        <f t="array" ref="X110">QUARTILE(IF($JS21:$JS68&lt;&gt;"",X21:X68),2)</f>
        <v>#NUM!</v>
      </c>
      <c r="Y110" s="318" t="e">
        <f t="array" ref="Y110">QUARTILE(IF($JS21:$JS68&lt;&gt;"",Y21:Y68),2)</f>
        <v>#NUM!</v>
      </c>
      <c r="Z110" s="318" t="e">
        <f t="array" ref="Z110">QUARTILE(IF($JS21:$JS68&lt;&gt;"",Z21:Z68),2)</f>
        <v>#NUM!</v>
      </c>
      <c r="AA110" s="318" t="e">
        <f t="array" ref="AA110">QUARTILE(IF($JS21:$JS68&lt;&gt;"",AA21:AA68),2)</f>
        <v>#NUM!</v>
      </c>
      <c r="AB110" s="318" t="e">
        <f t="array" ref="AB110">QUARTILE(IF($JS21:$JS68&lt;&gt;"",AB21:AB68),2)</f>
        <v>#NUM!</v>
      </c>
      <c r="AC110" s="318" t="e">
        <f t="array" ref="AC110">QUARTILE(IF($JS21:$JS68&lt;&gt;"",AC21:AC68),2)</f>
        <v>#NUM!</v>
      </c>
      <c r="AD110" s="318" t="e">
        <f t="array" ref="AD110">QUARTILE(IF($JS21:$JS68&lt;&gt;"",AD21:AD68),2)</f>
        <v>#NUM!</v>
      </c>
      <c r="AE110" s="318" t="e">
        <f t="array" ref="AE110">QUARTILE(IF($JS21:$JS68&lt;&gt;"",AE21:AE68),2)</f>
        <v>#NUM!</v>
      </c>
      <c r="AF110" s="318" t="e">
        <f t="array" ref="AF110">QUARTILE(IF($JS21:$JS68&lt;&gt;"",AF21:AF68),2)</f>
        <v>#NUM!</v>
      </c>
      <c r="AG110" s="318" t="e">
        <f t="array" ref="AG110">QUARTILE(IF($JS21:$JS68&lt;&gt;"",AG21:AG68),2)</f>
        <v>#NUM!</v>
      </c>
      <c r="AH110" s="318" t="e">
        <f t="array" ref="AH110">QUARTILE(IF($JS21:$JS68&lt;&gt;"",AH21:AH68),2)</f>
        <v>#NUM!</v>
      </c>
      <c r="AI110" s="318" t="e">
        <f t="array" ref="AI110">QUARTILE(IF($JS21:$JS68&lt;&gt;"",AI21:AI68),2)</f>
        <v>#NUM!</v>
      </c>
      <c r="AJ110" s="318" t="e">
        <f t="array" ref="AJ110">QUARTILE(IF($JS21:$JS68&lt;&gt;"",AJ21:AJ68),2)</f>
        <v>#NUM!</v>
      </c>
      <c r="AK110" s="318" t="e">
        <f t="array" ref="AK110">QUARTILE(IF($JS21:$JS68&lt;&gt;"",AK21:AK68),2)</f>
        <v>#NUM!</v>
      </c>
      <c r="AL110" s="318" t="e">
        <f t="array" ref="AL110">QUARTILE(IF($JS21:$JS68&lt;&gt;"",AL21:AL68),2)</f>
        <v>#NUM!</v>
      </c>
      <c r="AM110" s="318" t="e">
        <f t="array" ref="AM110">QUARTILE(IF($JS21:$JS68&lt;&gt;"",AM21:AM68),2)</f>
        <v>#NUM!</v>
      </c>
      <c r="AN110" s="318" t="e">
        <f t="array" ref="AN110">QUARTILE(IF($JS21:$JS68&lt;&gt;"",AN21:AN68),2)</f>
        <v>#NUM!</v>
      </c>
      <c r="AO110" s="318" t="e">
        <f t="array" ref="AO110">QUARTILE(IF($JS21:$JS68&lt;&gt;"",AO21:AO68),2)</f>
        <v>#NUM!</v>
      </c>
      <c r="AP110" s="318" t="e">
        <f t="array" ref="AP110">QUARTILE(IF($JS21:$JS68&lt;&gt;"",AP21:AP68),2)</f>
        <v>#NUM!</v>
      </c>
      <c r="AQ110" s="318" t="e">
        <f t="array" ref="AQ110">QUARTILE(IF($JS21:$JS68&lt;&gt;"",AQ21:AQ68),2)</f>
        <v>#NUM!</v>
      </c>
      <c r="AR110" s="318" t="e">
        <f t="array" ref="AR110">QUARTILE(IF($JS21:$JS68&lt;&gt;"",AR21:AR68),2)</f>
        <v>#NUM!</v>
      </c>
      <c r="AS110" s="318" t="e">
        <f t="array" ref="AS110">QUARTILE(IF($JS21:$JS68&lt;&gt;"",AS21:AS68),2)</f>
        <v>#NUM!</v>
      </c>
      <c r="AT110" s="318" t="e">
        <f t="array" ref="AT110">QUARTILE(IF($JS21:$JS68&lt;&gt;"",AT21:AT68),2)</f>
        <v>#NUM!</v>
      </c>
      <c r="AU110" s="318" t="e">
        <f t="array" ref="AU110">QUARTILE(IF($JS21:$JS68&lt;&gt;"",AU21:AU68),2)</f>
        <v>#NUM!</v>
      </c>
      <c r="AV110" s="318" t="e">
        <f t="array" ref="AV110">QUARTILE(IF($JS21:$JS68&lt;&gt;"",AV21:AV68),2)</f>
        <v>#NUM!</v>
      </c>
      <c r="AW110" s="318" t="e">
        <f t="array" ref="AW110">QUARTILE(IF($JS21:$JS68&lt;&gt;"",AW21:AW68),2)</f>
        <v>#NUM!</v>
      </c>
      <c r="AX110" s="318" t="e">
        <f t="array" ref="AX110">QUARTILE(IF($JS21:$JS68&lt;&gt;"",AX21:AX68),2)</f>
        <v>#NUM!</v>
      </c>
      <c r="AY110" s="318" t="e">
        <f t="array" ref="AY110">QUARTILE(IF($JS21:$JS68&lt;&gt;"",AY21:AY68),2)</f>
        <v>#NUM!</v>
      </c>
      <c r="AZ110" s="318" t="e">
        <f t="array" ref="AZ110">QUARTILE(IF($JS21:$JS68&lt;&gt;"",AZ21:AZ68),2)</f>
        <v>#NUM!</v>
      </c>
      <c r="BA110" s="318" t="e">
        <f t="array" ref="BA110">QUARTILE(IF($JS21:$JS68&lt;&gt;"",BA21:BA68),2)</f>
        <v>#NUM!</v>
      </c>
      <c r="BB110" s="318" t="e">
        <f t="array" ref="BB110">QUARTILE(IF($JS21:$JS68&lt;&gt;"",BB21:BB68),2)</f>
        <v>#NUM!</v>
      </c>
      <c r="BC110" s="318" t="e">
        <f t="array" ref="BC110">QUARTILE(IF($JS21:$JS68&lt;&gt;"",BC21:BC68),2)</f>
        <v>#NUM!</v>
      </c>
      <c r="BD110" s="318" t="e">
        <f t="array" ref="BD110">QUARTILE(IF($JS21:$JS68&lt;&gt;"",BD21:BD68),2)</f>
        <v>#NUM!</v>
      </c>
      <c r="BE110" s="318" t="e">
        <f t="array" ref="BE110">QUARTILE(IF($JS21:$JS68&lt;&gt;"",BE21:BE68),2)</f>
        <v>#NUM!</v>
      </c>
      <c r="BF110" s="318" t="e">
        <f t="array" ref="BF110">QUARTILE(IF($JS21:$JS68&lt;&gt;"",BF21:BF68),2)</f>
        <v>#NUM!</v>
      </c>
      <c r="BG110" s="318" t="e">
        <f t="array" ref="BG110">QUARTILE(IF($JS21:$JS68&lt;&gt;"",BG21:BG68),2)</f>
        <v>#NUM!</v>
      </c>
      <c r="BH110" s="318" t="e">
        <f t="array" ref="BH110">QUARTILE(IF($JS21:$JS68&lt;&gt;"",BH21:BH68),2)</f>
        <v>#NUM!</v>
      </c>
      <c r="BI110" s="318" t="e">
        <f t="array" ref="BI110">QUARTILE(IF($JS21:$JS68&lt;&gt;"",BI21:BI68),2)</f>
        <v>#NUM!</v>
      </c>
      <c r="BJ110" s="318" t="e">
        <f t="array" ref="BJ110">QUARTILE(IF($JS21:$JS68&lt;&gt;"",BJ21:BJ68),2)</f>
        <v>#NUM!</v>
      </c>
      <c r="BK110" s="318" t="e">
        <f t="array" ref="BK110">QUARTILE(IF($JS21:$JS68&lt;&gt;"",BK21:BK68),2)</f>
        <v>#NUM!</v>
      </c>
      <c r="BL110" s="318" t="e">
        <f t="array" ref="BL110">QUARTILE(IF($JS21:$JS68&lt;&gt;"",BL21:BL68),2)</f>
        <v>#NUM!</v>
      </c>
      <c r="BM110" s="318" t="e">
        <f t="array" ref="BM110">QUARTILE(IF($JS21:$JS68&lt;&gt;"",BM21:BM68),2)</f>
        <v>#NUM!</v>
      </c>
      <c r="BN110" s="318" t="e">
        <f t="array" ref="BN110">QUARTILE(IF($JS21:$JS68&lt;&gt;"",BN21:BN68),2)</f>
        <v>#NUM!</v>
      </c>
      <c r="BO110" s="318" t="e">
        <f t="array" ref="BO110">QUARTILE(IF($JS21:$JS68&lt;&gt;"",BO21:BO68),2)</f>
        <v>#NUM!</v>
      </c>
      <c r="BP110" s="318" t="e">
        <f t="array" ref="BP110">QUARTILE(IF($JS21:$JS68&lt;&gt;"",BP21:BP68),2)</f>
        <v>#NUM!</v>
      </c>
      <c r="BQ110" s="318" t="e">
        <f t="array" ref="BQ110">QUARTILE(IF($JS21:$JS68&lt;&gt;"",BQ21:BQ68),2)</f>
        <v>#NUM!</v>
      </c>
      <c r="BR110" s="318" t="e">
        <f t="array" ref="BR110">QUARTILE(IF($JS21:$JS68&lt;&gt;"",BR21:BR68),2)</f>
        <v>#NUM!</v>
      </c>
      <c r="BS110" s="318" t="e">
        <f t="array" ref="BS110">QUARTILE(IF($JS21:$JS68&lt;&gt;"",BS21:BS68),2)</f>
        <v>#NUM!</v>
      </c>
      <c r="BT110" s="318" t="e">
        <f t="array" ref="BT110">QUARTILE(IF($JS21:$JS68&lt;&gt;"",BT21:BT68),2)</f>
        <v>#NUM!</v>
      </c>
      <c r="BU110" s="318" t="e">
        <f t="array" ref="BU110">QUARTILE(IF($JS21:$JS68&lt;&gt;"",BU21:BU68),2)</f>
        <v>#NUM!</v>
      </c>
      <c r="BV110" s="318" t="e">
        <f t="array" ref="BV110">QUARTILE(IF($JS21:$JS68&lt;&gt;"",BV21:BV68),2)</f>
        <v>#NUM!</v>
      </c>
      <c r="BW110" s="318" t="e">
        <f t="array" ref="BW110">QUARTILE(IF($JS21:$JS68&lt;&gt;"",BW21:BW68),2)</f>
        <v>#NUM!</v>
      </c>
      <c r="BX110" s="318" t="e">
        <f t="array" ref="BX110">QUARTILE(IF($JS21:$JS68&lt;&gt;"",BX21:BX68),2)</f>
        <v>#NUM!</v>
      </c>
      <c r="BY110" s="318" t="e">
        <f t="array" ref="BY110">QUARTILE(IF($JS21:$JS68&lt;&gt;"",BY21:BY68),2)</f>
        <v>#NUM!</v>
      </c>
      <c r="BZ110" s="318" t="e">
        <f t="array" ref="BZ110">QUARTILE(IF($JS21:$JS68&lt;&gt;"",BZ21:BZ68),2)</f>
        <v>#NUM!</v>
      </c>
      <c r="CA110" s="318" t="e">
        <f t="array" ref="CA110">QUARTILE(IF($JS21:$JS68&lt;&gt;"",CA21:CA68),2)</f>
        <v>#NUM!</v>
      </c>
      <c r="CB110" s="318" t="e">
        <f t="array" ref="CB110">QUARTILE(IF($JS21:$JS68&lt;&gt;"",CB21:CB68),2)</f>
        <v>#NUM!</v>
      </c>
      <c r="CC110" s="318" t="e">
        <f t="array" ref="CC110">QUARTILE(IF($JS21:$JS68&lt;&gt;"",CC21:CC68),2)</f>
        <v>#NUM!</v>
      </c>
      <c r="CD110" s="318" t="e">
        <f t="array" ref="CD110">QUARTILE(IF($JS21:$JS68&lt;&gt;"",CD21:CD68),2)</f>
        <v>#NUM!</v>
      </c>
      <c r="CE110" s="318" t="e">
        <f t="array" ref="CE110">QUARTILE(IF($JS21:$JS68&lt;&gt;"",CE21:CE68),2)</f>
        <v>#NUM!</v>
      </c>
      <c r="CF110" s="318" t="e">
        <f t="array" ref="CF110">QUARTILE(IF($JS21:$JS68&lt;&gt;"",CF21:CF68),2)</f>
        <v>#NUM!</v>
      </c>
      <c r="CG110" s="318" t="e">
        <f t="array" ref="CG110">QUARTILE(IF($JS21:$JS68&lt;&gt;"",CG21:CG68),2)</f>
        <v>#NUM!</v>
      </c>
      <c r="CH110" s="318" t="e">
        <f t="array" ref="CH110">QUARTILE(IF($JS21:$JS68&lt;&gt;"",CH21:CH68),2)</f>
        <v>#NUM!</v>
      </c>
      <c r="CI110" s="318" t="e">
        <f t="array" ref="CI110">QUARTILE(IF($JS21:$JS68&lt;&gt;"",CI21:CI68),2)</f>
        <v>#NUM!</v>
      </c>
      <c r="CJ110" s="318" t="e">
        <f t="array" ref="CJ110">QUARTILE(IF($JS21:$JS68&lt;&gt;"",CJ21:CJ68),2)</f>
        <v>#NUM!</v>
      </c>
      <c r="CK110" s="318" t="e">
        <f t="array" ref="CK110">QUARTILE(IF($JS21:$JS68&lt;&gt;"",CK21:CK68),2)</f>
        <v>#NUM!</v>
      </c>
      <c r="CL110" s="318" t="e">
        <f t="array" ref="CL110">QUARTILE(IF($JS21:$JS68&lt;&gt;"",CL21:CL68),2)</f>
        <v>#NUM!</v>
      </c>
      <c r="CM110" s="318" t="e">
        <f t="array" ref="CM110">QUARTILE(IF($JS21:$JS68&lt;&gt;"",CM21:CM68),2)</f>
        <v>#NUM!</v>
      </c>
      <c r="CN110" s="318" t="e">
        <f t="array" ref="CN110">QUARTILE(IF($JS21:$JS68&lt;&gt;"",CN21:CN68),2)</f>
        <v>#NUM!</v>
      </c>
      <c r="CO110" s="318" t="e">
        <f t="array" ref="CO110">QUARTILE(IF($JS21:$JS68&lt;&gt;"",CO21:CO68),2)</f>
        <v>#NUM!</v>
      </c>
      <c r="CP110" s="318" t="e">
        <f t="array" ref="CP110">QUARTILE(IF($JS21:$JS68&lt;&gt;"",CP21:CP68),2)</f>
        <v>#NUM!</v>
      </c>
      <c r="CQ110" s="318" t="e">
        <f t="array" ref="CQ110">QUARTILE(IF($JS21:$JS68&lt;&gt;"",CQ21:CQ68),2)</f>
        <v>#NUM!</v>
      </c>
      <c r="CR110" s="318" t="e">
        <f t="array" ref="CR110">QUARTILE(IF($JS21:$JS68&lt;&gt;"",CR21:CR68),2)</f>
        <v>#NUM!</v>
      </c>
      <c r="CS110" s="318" t="e">
        <f t="array" ref="CS110">QUARTILE(IF($JS21:$JS68&lt;&gt;"",CS21:CS68),2)</f>
        <v>#NUM!</v>
      </c>
      <c r="CT110" s="318" t="e">
        <f t="array" ref="CT110">QUARTILE(IF($JS21:$JS68&lt;&gt;"",CT21:CT68),2)</f>
        <v>#NUM!</v>
      </c>
      <c r="CU110" s="318" t="e">
        <f t="array" ref="CU110">QUARTILE(IF($JS21:$JS68&lt;&gt;"",CU21:CU68),2)</f>
        <v>#NUM!</v>
      </c>
      <c r="CV110" s="318" t="e">
        <f t="array" ref="CV110">QUARTILE(IF($JS21:$JS68&lt;&gt;"",CV21:CV68),2)</f>
        <v>#NUM!</v>
      </c>
      <c r="CW110" s="318" t="e">
        <f t="array" ref="CW110">QUARTILE(IF($JS21:$JS68&lt;&gt;"",CW21:CW68),2)</f>
        <v>#NUM!</v>
      </c>
      <c r="CX110" s="318" t="e">
        <f t="array" ref="CX110">QUARTILE(IF($JS21:$JS68&lt;&gt;"",CX21:CX68),2)</f>
        <v>#NUM!</v>
      </c>
      <c r="CY110" s="318" t="e">
        <f t="array" ref="CY110">QUARTILE(IF($JS21:$JS68&lt;&gt;"",CY21:CY68),2)</f>
        <v>#NUM!</v>
      </c>
      <c r="CZ110" s="318" t="e">
        <f t="array" ref="CZ110">QUARTILE(IF($JS21:$JS68&lt;&gt;"",CZ21:CZ68),2)</f>
        <v>#NUM!</v>
      </c>
      <c r="DA110" s="318" t="e">
        <f t="array" ref="DA110">QUARTILE(IF($JS21:$JS68&lt;&gt;"",DA21:DA68),2)</f>
        <v>#NUM!</v>
      </c>
      <c r="DB110" s="318" t="e">
        <f t="array" ref="DB110">QUARTILE(IF($JS21:$JS68&lt;&gt;"",DB21:DB68),2)</f>
        <v>#NUM!</v>
      </c>
      <c r="DC110" s="318" t="e">
        <f t="array" ref="DC110">QUARTILE(IF($JS21:$JS68&lt;&gt;"",DC21:DC68),2)</f>
        <v>#NUM!</v>
      </c>
      <c r="DD110" s="318" t="e">
        <f t="array" ref="DD110">QUARTILE(IF($JS21:$JS68&lt;&gt;"",DD21:DD68),2)</f>
        <v>#NUM!</v>
      </c>
      <c r="DE110" s="318" t="e">
        <f t="array" ref="DE110">QUARTILE(IF($JS21:$JS68&lt;&gt;"",DE21:DE68),2)</f>
        <v>#NUM!</v>
      </c>
      <c r="DF110" s="318" t="e">
        <f t="array" ref="DF110">QUARTILE(IF($JS21:$JS68&lt;&gt;"",DF21:DF68),2)</f>
        <v>#NUM!</v>
      </c>
      <c r="DG110" s="318" t="e">
        <f t="array" ref="DG110">QUARTILE(IF($JS21:$JS68&lt;&gt;"",DG21:DG68),2)</f>
        <v>#NUM!</v>
      </c>
      <c r="DH110" s="318" t="e">
        <f t="array" ref="DH110">QUARTILE(IF($JS21:$JS68&lt;&gt;"",DH21:DH68),2)</f>
        <v>#NUM!</v>
      </c>
      <c r="DI110" s="318" t="e">
        <f t="array" ref="DI110">QUARTILE(IF($JS21:$JS68&lt;&gt;"",DI21:DI68),2)</f>
        <v>#NUM!</v>
      </c>
      <c r="DJ110" s="318" t="e">
        <f t="array" ref="DJ110">QUARTILE(IF($JS21:$JS68&lt;&gt;"",DJ21:DJ68),2)</f>
        <v>#NUM!</v>
      </c>
      <c r="DK110" s="318" t="e">
        <f t="array" ref="DK110">QUARTILE(IF($JS21:$JS68&lt;&gt;"",DK21:DK68),2)</f>
        <v>#NUM!</v>
      </c>
      <c r="DL110" s="318" t="e">
        <f t="array" ref="DL110">QUARTILE(IF($JS21:$JS68&lt;&gt;"",DL21:DL68),2)</f>
        <v>#NUM!</v>
      </c>
      <c r="DM110" s="318" t="e">
        <f t="array" ref="DM110">QUARTILE(IF($JS21:$JS68&lt;&gt;"",DM21:DM68),2)</f>
        <v>#NUM!</v>
      </c>
      <c r="DN110" s="318" t="e">
        <f t="array" ref="DN110">QUARTILE(IF($JS21:$JS68&lt;&gt;"",DN21:DN68),2)</f>
        <v>#NUM!</v>
      </c>
      <c r="DO110" s="318" t="e">
        <f t="array" ref="DO110">QUARTILE(IF($JS21:$JS68&lt;&gt;"",DO21:DO68),2)</f>
        <v>#NUM!</v>
      </c>
      <c r="DP110" s="318" t="e">
        <f t="array" ref="DP110">QUARTILE(IF($JS21:$JS68&lt;&gt;"",DP21:DP68),2)</f>
        <v>#NUM!</v>
      </c>
      <c r="DQ110" s="318" t="e">
        <f t="array" ref="DQ110">QUARTILE(IF($JS21:$JS68&lt;&gt;"",DQ21:DQ68),2)</f>
        <v>#NUM!</v>
      </c>
      <c r="DR110" s="318" t="e">
        <f t="array" ref="DR110">QUARTILE(IF($JS21:$JS68&lt;&gt;"",DR21:DR68),2)</f>
        <v>#NUM!</v>
      </c>
      <c r="DS110" s="318" t="e">
        <f t="array" ref="DS110">QUARTILE(IF($JS21:$JS68&lt;&gt;"",DS21:DS68),2)</f>
        <v>#NUM!</v>
      </c>
      <c r="DT110" s="318" t="e">
        <f t="array" ref="DT110">QUARTILE(IF($JS21:$JS68&lt;&gt;"",DT21:DT68),2)</f>
        <v>#NUM!</v>
      </c>
      <c r="DU110" s="318" t="e">
        <f t="array" ref="DU110">QUARTILE(IF($JS21:$JS68&lt;&gt;"",DU21:DU68),2)</f>
        <v>#NUM!</v>
      </c>
      <c r="DV110" s="318" t="e">
        <f t="array" ref="DV110">QUARTILE(IF($JS21:$JS68&lt;&gt;"",DV21:DV68),2)</f>
        <v>#NUM!</v>
      </c>
      <c r="DW110" s="318" t="e">
        <f t="array" ref="DW110">QUARTILE(IF($JS21:$JS68&lt;&gt;"",DW21:DW68),2)</f>
        <v>#NUM!</v>
      </c>
      <c r="DX110" s="318" t="e">
        <f t="array" ref="DX110">QUARTILE(IF($JS21:$JS68&lt;&gt;"",DX21:DX68),2)</f>
        <v>#NUM!</v>
      </c>
      <c r="DY110" s="318" t="e">
        <f t="array" ref="DY110">QUARTILE(IF($JS21:$JS68&lt;&gt;"",DY21:DY68),2)</f>
        <v>#NUM!</v>
      </c>
      <c r="DZ110" s="318" t="e">
        <f t="array" ref="DZ110">QUARTILE(IF($JS21:$JS68&lt;&gt;"",DZ21:DZ68),2)</f>
        <v>#NUM!</v>
      </c>
      <c r="EA110" s="318" t="e">
        <f t="array" ref="EA110">QUARTILE(IF($JS21:$JS68&lt;&gt;"",EA21:EA68),2)</f>
        <v>#NUM!</v>
      </c>
      <c r="EB110" s="318" t="e">
        <f t="array" ref="EB110">QUARTILE(IF($JS21:$JS68&lt;&gt;"",EB21:EB68),2)</f>
        <v>#NUM!</v>
      </c>
      <c r="EC110" s="318" t="e">
        <f t="array" ref="EC110">QUARTILE(IF($JS21:$JS68&lt;&gt;"",EC21:EC68),2)</f>
        <v>#NUM!</v>
      </c>
      <c r="ED110" s="318" t="e">
        <f t="array" ref="ED110">QUARTILE(IF($JS21:$JS68&lt;&gt;"",ED21:ED68),2)</f>
        <v>#NUM!</v>
      </c>
      <c r="EE110" s="318" t="e">
        <f t="array" ref="EE110">QUARTILE(IF($JS21:$JS68&lt;&gt;"",EE21:EE68),2)</f>
        <v>#NUM!</v>
      </c>
      <c r="EF110" s="318" t="e">
        <f t="array" ref="EF110">QUARTILE(IF($JS21:$JS68&lt;&gt;"",EF21:EF68),2)</f>
        <v>#NUM!</v>
      </c>
      <c r="EG110" s="318" t="e">
        <f t="array" ref="EG110">QUARTILE(IF($JS21:$JS68&lt;&gt;"",EG21:EG68),2)</f>
        <v>#NUM!</v>
      </c>
      <c r="EH110" s="318" t="e">
        <f t="array" ref="EH110">QUARTILE(IF($JS21:$JS68&lt;&gt;"",EH21:EH68),2)</f>
        <v>#NUM!</v>
      </c>
      <c r="EI110" s="318" t="e">
        <f t="array" ref="EI110">QUARTILE(IF($JS21:$JS68&lt;&gt;"",EI21:EI68),2)</f>
        <v>#NUM!</v>
      </c>
      <c r="EJ110" s="318" t="e">
        <f t="array" ref="EJ110">QUARTILE(IF($JS21:$JS68&lt;&gt;"",EJ21:EJ68),2)</f>
        <v>#NUM!</v>
      </c>
      <c r="EK110" s="318" t="e">
        <f t="array" ref="EK110">QUARTILE(IF($JS21:$JS68&lt;&gt;"",EK21:EK68),2)</f>
        <v>#NUM!</v>
      </c>
      <c r="EL110" s="318" t="e">
        <f t="array" ref="EL110">QUARTILE(IF($JS21:$JS68&lt;&gt;"",EL21:EL68),2)</f>
        <v>#NUM!</v>
      </c>
      <c r="EM110" s="318" t="e">
        <f t="array" ref="EM110">QUARTILE(IF($JS21:$JS68&lt;&gt;"",EM21:EM68),2)</f>
        <v>#NUM!</v>
      </c>
      <c r="EN110" s="318" t="e">
        <f t="array" ref="EN110">QUARTILE(IF($JS21:$JS68&lt;&gt;"",EN21:EN68),2)</f>
        <v>#NUM!</v>
      </c>
      <c r="EO110" s="318" t="e">
        <f t="array" ref="EO110">QUARTILE(IF($JS21:$JS68&lt;&gt;"",EO21:EO68),2)</f>
        <v>#NUM!</v>
      </c>
      <c r="EP110" s="318" t="e">
        <f t="array" ref="EP110">QUARTILE(IF($JS21:$JS68&lt;&gt;"",EP21:EP68),2)</f>
        <v>#NUM!</v>
      </c>
      <c r="EQ110" s="318" t="e">
        <f t="array" ref="EQ110">QUARTILE(IF($JS21:$JS68&lt;&gt;"",EQ21:EQ68),2)</f>
        <v>#NUM!</v>
      </c>
      <c r="ER110" s="318" t="e">
        <f t="array" ref="ER110">QUARTILE(IF($JS21:$JS68&lt;&gt;"",ER21:ER68),2)</f>
        <v>#NUM!</v>
      </c>
      <c r="ES110" s="318" t="e">
        <f t="array" ref="ES110">QUARTILE(IF($JS21:$JS68&lt;&gt;"",ES21:ES68),2)</f>
        <v>#NUM!</v>
      </c>
      <c r="ET110" s="318" t="e">
        <f t="array" ref="ET110">QUARTILE(IF($JS21:$JS68&lt;&gt;"",ET21:ET68),2)</f>
        <v>#NUM!</v>
      </c>
      <c r="EU110" s="318" t="e">
        <f t="array" ref="EU110">QUARTILE(IF($JS21:$JS68&lt;&gt;"",EU21:EU68),2)</f>
        <v>#NUM!</v>
      </c>
      <c r="EV110" s="318" t="e">
        <f t="array" ref="EV110">QUARTILE(IF($JS21:$JS68&lt;&gt;"",EV21:EV68),2)</f>
        <v>#NUM!</v>
      </c>
      <c r="EW110" s="318" t="e">
        <f t="array" ref="EW110">QUARTILE(IF($JS21:$JS68&lt;&gt;"",EW21:EW68),2)</f>
        <v>#NUM!</v>
      </c>
      <c r="EX110" s="318" t="e">
        <f t="array" ref="EX110">QUARTILE(IF($JS21:$JS68&lt;&gt;"",EX21:EX68),2)</f>
        <v>#NUM!</v>
      </c>
      <c r="EY110" s="318" t="e">
        <f t="array" ref="EY110">QUARTILE(IF($JS21:$JS68&lt;&gt;"",EY21:EY68),2)</f>
        <v>#NUM!</v>
      </c>
      <c r="EZ110" s="318" t="e">
        <f t="array" ref="EZ110">QUARTILE(IF($JS21:$JS68&lt;&gt;"",EZ21:EZ68),2)</f>
        <v>#NUM!</v>
      </c>
      <c r="FA110" s="318" t="e">
        <f t="array" ref="FA110">QUARTILE(IF($JS21:$JS68&lt;&gt;"",FA21:FA68),2)</f>
        <v>#NUM!</v>
      </c>
      <c r="FB110" s="318" t="e">
        <f t="array" ref="FB110">QUARTILE(IF($JS21:$JS68&lt;&gt;"",FB21:FB68),2)</f>
        <v>#NUM!</v>
      </c>
      <c r="FC110" s="318" t="e">
        <f t="array" ref="FC110">QUARTILE(IF($JS21:$JS68&lt;&gt;"",FC21:FC68),2)</f>
        <v>#NUM!</v>
      </c>
      <c r="FD110" s="318" t="e">
        <f t="array" ref="FD110">QUARTILE(IF($JS21:$JS68&lt;&gt;"",FD21:FD68),2)</f>
        <v>#NUM!</v>
      </c>
      <c r="FE110" s="318" t="e">
        <f t="array" ref="FE110">QUARTILE(IF($JS21:$JS68&lt;&gt;"",FE21:FE68),2)</f>
        <v>#NUM!</v>
      </c>
      <c r="FF110" s="318" t="e">
        <f t="array" ref="FF110">QUARTILE(IF($JS21:$JS68&lt;&gt;"",FF21:FF68),2)</f>
        <v>#NUM!</v>
      </c>
      <c r="FG110" s="318" t="e">
        <f t="array" ref="FG110">QUARTILE(IF($JS21:$JS68&lt;&gt;"",FG21:FG68),2)</f>
        <v>#NUM!</v>
      </c>
      <c r="FH110" s="318" t="e">
        <f t="array" ref="FH110">QUARTILE(IF($JS21:$JS68&lt;&gt;"",FH21:FH68),2)</f>
        <v>#NUM!</v>
      </c>
      <c r="FI110" s="318" t="e">
        <f t="array" ref="FI110">QUARTILE(IF($JS21:$JS68&lt;&gt;"",FI21:FI68),2)</f>
        <v>#NUM!</v>
      </c>
      <c r="FJ110" s="318" t="e">
        <f t="array" ref="FJ110">QUARTILE(IF($JS21:$JS68&lt;&gt;"",FJ21:FJ68),2)</f>
        <v>#NUM!</v>
      </c>
      <c r="FK110" s="318" t="e">
        <f t="array" ref="FK110">QUARTILE(IF($JS21:$JS68&lt;&gt;"",FK21:FK68),2)</f>
        <v>#NUM!</v>
      </c>
      <c r="FL110" s="318" t="e">
        <f t="array" ref="FL110">QUARTILE(IF($JS21:$JS68&lt;&gt;"",FL21:FL68),2)</f>
        <v>#NUM!</v>
      </c>
      <c r="FM110" s="318" t="e">
        <f t="array" ref="FM110">QUARTILE(IF($JS21:$JS68&lt;&gt;"",FM21:FM68),2)</f>
        <v>#NUM!</v>
      </c>
      <c r="FN110" s="318" t="e">
        <f t="array" ref="FN110">QUARTILE(IF($JS21:$JS68&lt;&gt;"",FN21:FN68),2)</f>
        <v>#NUM!</v>
      </c>
      <c r="FO110" s="318" t="e">
        <f t="array" ref="FO110">QUARTILE(IF($JS21:$JS68&lt;&gt;"",FO21:FO68),2)</f>
        <v>#NUM!</v>
      </c>
      <c r="FP110" s="318" t="e">
        <f t="array" ref="FP110">QUARTILE(IF($JS21:$JS68&lt;&gt;"",FP21:FP68),2)</f>
        <v>#NUM!</v>
      </c>
      <c r="FQ110" s="318" t="e">
        <f t="array" ref="FQ110">QUARTILE(IF($JS21:$JS68&lt;&gt;"",FQ21:FQ68),2)</f>
        <v>#NUM!</v>
      </c>
      <c r="FR110" s="318" t="e">
        <f t="array" ref="FR110">QUARTILE(IF($JS21:$JS68&lt;&gt;"",FR21:FR68),2)</f>
        <v>#NUM!</v>
      </c>
      <c r="FS110" s="318" t="e">
        <f t="array" ref="FS110">QUARTILE(IF($JS21:$JS68&lt;&gt;"",FS21:FS68),2)</f>
        <v>#NUM!</v>
      </c>
      <c r="FT110" s="318" t="e">
        <f t="array" ref="FT110">QUARTILE(IF($JS21:$JS68&lt;&gt;"",FT21:FT68),2)</f>
        <v>#NUM!</v>
      </c>
      <c r="FU110" s="318" t="e">
        <f t="array" ref="FU110">QUARTILE(IF($JS21:$JS68&lt;&gt;"",FU21:FU68),2)</f>
        <v>#NUM!</v>
      </c>
      <c r="FV110" s="318" t="e">
        <f t="array" ref="FV110">QUARTILE(IF($JS21:$JS68&lt;&gt;"",FV21:FV68),2)</f>
        <v>#NUM!</v>
      </c>
      <c r="FW110" s="318" t="e">
        <f t="array" ref="FW110">QUARTILE(IF($JS21:$JS68&lt;&gt;"",FW21:FW68),2)</f>
        <v>#NUM!</v>
      </c>
      <c r="FX110" s="318" t="e">
        <f t="array" ref="FX110">QUARTILE(IF($JS21:$JS68&lt;&gt;"",FX21:FX68),2)</f>
        <v>#NUM!</v>
      </c>
      <c r="FY110" s="318" t="e">
        <f t="array" ref="FY110">QUARTILE(IF($JS21:$JS68&lt;&gt;"",FY21:FY68),2)</f>
        <v>#NUM!</v>
      </c>
      <c r="FZ110" s="318" t="e">
        <f t="array" ref="FZ110">QUARTILE(IF($JS21:$JS68&lt;&gt;"",FZ21:FZ68),2)</f>
        <v>#NUM!</v>
      </c>
      <c r="GA110" s="318" t="e">
        <f t="array" ref="GA110">QUARTILE(IF($JS21:$JS68&lt;&gt;"",GA21:GA68),2)</f>
        <v>#NUM!</v>
      </c>
      <c r="GB110" s="318" t="e">
        <f t="array" ref="GB110">QUARTILE(IF($JS21:$JS68&lt;&gt;"",GB21:GB68),2)</f>
        <v>#NUM!</v>
      </c>
      <c r="GC110" s="318" t="e">
        <f t="array" ref="GC110">QUARTILE(IF($JS21:$JS68&lt;&gt;"",GC21:GC68),2)</f>
        <v>#NUM!</v>
      </c>
      <c r="GD110" s="318" t="e">
        <f t="array" ref="GD110">QUARTILE(IF($JS21:$JS68&lt;&gt;"",GD21:GD68),2)</f>
        <v>#NUM!</v>
      </c>
      <c r="GE110" s="318" t="e">
        <f t="array" ref="GE110">QUARTILE(IF($JS21:$JS68&lt;&gt;"",GE21:GE68),2)</f>
        <v>#NUM!</v>
      </c>
      <c r="GF110" s="318" t="e">
        <f t="array" ref="GF110">QUARTILE(IF($JS21:$JS68&lt;&gt;"",GF21:GF68),2)</f>
        <v>#NUM!</v>
      </c>
      <c r="GG110" s="318" t="e">
        <f t="array" ref="GG110">QUARTILE(IF($JS21:$JS68&lt;&gt;"",GG21:GG68),2)</f>
        <v>#NUM!</v>
      </c>
      <c r="GH110" s="318" t="e">
        <f t="array" ref="GH110">QUARTILE(IF($JS21:$JS68&lt;&gt;"",GH21:GH68),2)</f>
        <v>#NUM!</v>
      </c>
      <c r="GI110" s="318" t="e">
        <f t="array" ref="GI110">QUARTILE(IF($JS21:$JS68&lt;&gt;"",GI21:GI68),2)</f>
        <v>#NUM!</v>
      </c>
      <c r="GJ110" s="318" t="e">
        <f t="array" ref="GJ110">QUARTILE(IF($JS21:$JS68&lt;&gt;"",GJ21:GJ68),2)</f>
        <v>#NUM!</v>
      </c>
      <c r="GK110" s="318" t="e">
        <f t="array" ref="GK110">QUARTILE(IF($JS21:$JS68&lt;&gt;"",GK21:GK68),2)</f>
        <v>#NUM!</v>
      </c>
      <c r="GL110" s="318" t="e">
        <f t="array" ref="GL110">QUARTILE(IF($JS21:$JS68&lt;&gt;"",GL21:GL68),2)</f>
        <v>#NUM!</v>
      </c>
      <c r="GM110" s="318" t="e">
        <f t="array" ref="GM110">QUARTILE(IF($JS21:$JS68&lt;&gt;"",GM21:GM68),2)</f>
        <v>#NUM!</v>
      </c>
      <c r="GN110" s="318" t="e">
        <f t="array" ref="GN110">QUARTILE(IF($JS21:$JS68&lt;&gt;"",GN21:GN68),2)</f>
        <v>#NUM!</v>
      </c>
      <c r="GO110" s="318" t="e">
        <f t="array" ref="GO110">QUARTILE(IF($JS21:$JS68&lt;&gt;"",GO21:GO68),2)</f>
        <v>#NUM!</v>
      </c>
      <c r="GP110" s="318" t="e">
        <f t="array" ref="GP110">QUARTILE(IF($JS21:$JS68&lt;&gt;"",GP21:GP68),2)</f>
        <v>#NUM!</v>
      </c>
      <c r="GQ110" s="318" t="e">
        <f t="array" ref="GQ110">QUARTILE(IF($JS21:$JS68&lt;&gt;"",GQ21:GQ68),2)</f>
        <v>#NUM!</v>
      </c>
      <c r="GR110" s="318" t="e">
        <f t="array" ref="GR110">QUARTILE(IF($JS21:$JS68&lt;&gt;"",GR21:GR68),2)</f>
        <v>#NUM!</v>
      </c>
      <c r="GS110" s="318" t="e">
        <f t="array" ref="GS110">QUARTILE(IF($JS21:$JS68&lt;&gt;"",GS21:GS68),2)</f>
        <v>#NUM!</v>
      </c>
      <c r="GT110" s="318" t="e">
        <f t="array" ref="GT110">QUARTILE(IF($JS21:$JS68&lt;&gt;"",GT21:GT68),2)</f>
        <v>#NUM!</v>
      </c>
      <c r="GU110" s="318" t="e">
        <f t="array" ref="GU110">QUARTILE(IF($JS21:$JS68&lt;&gt;"",GU21:GU68),2)</f>
        <v>#NUM!</v>
      </c>
      <c r="GV110" s="318" t="e">
        <f t="array" ref="GV110">QUARTILE(IF($JS21:$JS68&lt;&gt;"",GV21:GV68),2)</f>
        <v>#NUM!</v>
      </c>
      <c r="GW110" s="318" t="e">
        <f t="array" ref="GW110">QUARTILE(IF($JS21:$JS68&lt;&gt;"",GW21:GW68),2)</f>
        <v>#NUM!</v>
      </c>
      <c r="GX110" s="318" t="e">
        <f t="array" ref="GX110">QUARTILE(IF($JS21:$JS68&lt;&gt;"",GX21:GX68),2)</f>
        <v>#NUM!</v>
      </c>
      <c r="GY110" s="318" t="e">
        <f t="array" ref="GY110">QUARTILE(IF($JS21:$JS68&lt;&gt;"",GY21:GY68),2)</f>
        <v>#NUM!</v>
      </c>
      <c r="GZ110" s="318" t="e">
        <f t="array" ref="GZ110">QUARTILE(IF($JS21:$JS68&lt;&gt;"",GZ21:GZ68),2)</f>
        <v>#NUM!</v>
      </c>
      <c r="HA110" s="318" t="e">
        <f t="array" ref="HA110">QUARTILE(IF($JS21:$JS68&lt;&gt;"",HA21:HA68),2)</f>
        <v>#NUM!</v>
      </c>
      <c r="HB110" s="318" t="e">
        <f t="array" ref="HB110">QUARTILE(IF($JS21:$JS68&lt;&gt;"",HB21:HB68),2)</f>
        <v>#NUM!</v>
      </c>
      <c r="HC110" s="318" t="e">
        <f t="array" ref="HC110">QUARTILE(IF($JS21:$JS68&lt;&gt;"",HC21:HC68),2)</f>
        <v>#NUM!</v>
      </c>
      <c r="HD110" s="318" t="e">
        <f t="array" ref="HD110">QUARTILE(IF($JS21:$JS68&lt;&gt;"",HD21:HD68),2)</f>
        <v>#NUM!</v>
      </c>
      <c r="HE110" s="318" t="e">
        <f t="array" ref="HE110">QUARTILE(IF($JS21:$JS68&lt;&gt;"",HE21:HE68),2)</f>
        <v>#NUM!</v>
      </c>
      <c r="HF110" s="318" t="e">
        <f t="array" ref="HF110">QUARTILE(IF($JS21:$JS68&lt;&gt;"",HF21:HF68),2)</f>
        <v>#NUM!</v>
      </c>
      <c r="HG110" s="318" t="e">
        <f t="array" ref="HG110">QUARTILE(IF($JS21:$JS68&lt;&gt;"",HG21:HG68),2)</f>
        <v>#NUM!</v>
      </c>
      <c r="HH110" s="318" t="e">
        <f t="array" ref="HH110">QUARTILE(IF($JS21:$JS68&lt;&gt;"",HH21:HH68),2)</f>
        <v>#NUM!</v>
      </c>
      <c r="HI110" s="318" t="e">
        <f t="array" ref="HI110">QUARTILE(IF($JS21:$JS68&lt;&gt;"",HI21:HI68),2)</f>
        <v>#NUM!</v>
      </c>
      <c r="HJ110" s="318" t="e">
        <f t="array" ref="HJ110">QUARTILE(IF($JS21:$JS68&lt;&gt;"",HJ21:HJ68),2)</f>
        <v>#NUM!</v>
      </c>
      <c r="HK110" s="318" t="e">
        <f t="array" ref="HK110">QUARTILE(IF($JS21:$JS68&lt;&gt;"",HK21:HK68),2)</f>
        <v>#NUM!</v>
      </c>
      <c r="HL110" s="318" t="e">
        <f t="array" ref="HL110">QUARTILE(IF($JS21:$JS68&lt;&gt;"",HL21:HL68),2)</f>
        <v>#NUM!</v>
      </c>
      <c r="HM110" s="318" t="e">
        <f t="array" ref="HM110">QUARTILE(IF($JS21:$JS68&lt;&gt;"",HM21:HM68),2)</f>
        <v>#NUM!</v>
      </c>
      <c r="HN110" s="318" t="e">
        <f t="array" ref="HN110">QUARTILE(IF($JS21:$JS68&lt;&gt;"",HN21:HN68),2)</f>
        <v>#NUM!</v>
      </c>
      <c r="HO110" s="318" t="e">
        <f t="array" ref="HO110">QUARTILE(IF($JS21:$JS68&lt;&gt;"",HO21:HO68),2)</f>
        <v>#NUM!</v>
      </c>
      <c r="HP110" s="318" t="e">
        <f t="array" ref="HP110">QUARTILE(IF($JS21:$JS68&lt;&gt;"",HP21:HP68),2)</f>
        <v>#NUM!</v>
      </c>
      <c r="HQ110" s="318" t="e">
        <f t="array" ref="HQ110">QUARTILE(IF($JS21:$JS68&lt;&gt;"",HQ21:HQ68),2)</f>
        <v>#NUM!</v>
      </c>
      <c r="HR110" s="318" t="e">
        <f t="array" ref="HR110">QUARTILE(IF($JS21:$JS68&lt;&gt;"",HR21:HR68),2)</f>
        <v>#NUM!</v>
      </c>
      <c r="HS110" s="318" t="e">
        <f t="array" ref="HS110">QUARTILE(IF($JS21:$JS68&lt;&gt;"",HS21:HS68),2)</f>
        <v>#NUM!</v>
      </c>
      <c r="HT110" s="318" t="e">
        <f t="array" ref="HT110">QUARTILE(IF($JS21:$JS68&lt;&gt;"",HT21:HT68),2)</f>
        <v>#NUM!</v>
      </c>
      <c r="HU110" s="318" t="e">
        <f t="array" ref="HU110">QUARTILE(IF($JS21:$JS68&lt;&gt;"",HU21:HU68),2)</f>
        <v>#NUM!</v>
      </c>
      <c r="HV110" s="318" t="e">
        <f t="array" ref="HV110">QUARTILE(IF($JS21:$JS68&lt;&gt;"",HV21:HV68),2)</f>
        <v>#NUM!</v>
      </c>
      <c r="HW110" s="318" t="e">
        <f t="array" ref="HW110">QUARTILE(IF($JS21:$JS68&lt;&gt;"",HW21:HW68),2)</f>
        <v>#NUM!</v>
      </c>
      <c r="HX110" s="318" t="e">
        <f t="array" ref="HX110">QUARTILE(IF($JS21:$JS68&lt;&gt;"",HX21:HX68),2)</f>
        <v>#NUM!</v>
      </c>
      <c r="HY110" s="318" t="e">
        <f t="array" ref="HY110">QUARTILE(IF($JS21:$JS68&lt;&gt;"",HY21:HY68),2)</f>
        <v>#NUM!</v>
      </c>
      <c r="HZ110" s="318" t="e">
        <f t="array" ref="HZ110">QUARTILE(IF($JS21:$JS68&lt;&gt;"",HZ21:HZ68),2)</f>
        <v>#NUM!</v>
      </c>
      <c r="IA110" s="318" t="e">
        <f t="array" ref="IA110">QUARTILE(IF($JS21:$JS68&lt;&gt;"",IA21:IA68),2)</f>
        <v>#NUM!</v>
      </c>
      <c r="IB110" s="318" t="e">
        <f t="array" ref="IB110">QUARTILE(IF($JS21:$JS68&lt;&gt;"",IB21:IB68),2)</f>
        <v>#NUM!</v>
      </c>
      <c r="IC110" s="318" t="e">
        <f t="array" ref="IC110">QUARTILE(IF($JS21:$JS68&lt;&gt;"",IC21:IC68),2)</f>
        <v>#NUM!</v>
      </c>
      <c r="ID110" s="318" t="e">
        <f t="array" ref="ID110">QUARTILE(IF($JS21:$JS68&lt;&gt;"",ID21:ID68),2)</f>
        <v>#NUM!</v>
      </c>
      <c r="IE110" s="318" t="e">
        <f t="array" ref="IE110">QUARTILE(IF($JS21:$JS68&lt;&gt;"",IE21:IE68),2)</f>
        <v>#NUM!</v>
      </c>
      <c r="IF110" s="318" t="e">
        <f t="array" ref="IF110">QUARTILE(IF($JS21:$JS68&lt;&gt;"",IF21:IF68),2)</f>
        <v>#NUM!</v>
      </c>
      <c r="IG110" s="318" t="e">
        <f t="array" ref="IG110">QUARTILE(IF($JS21:$JS68&lt;&gt;"",IG21:IG68),2)</f>
        <v>#NUM!</v>
      </c>
      <c r="IH110" s="318" t="e">
        <f t="array" ref="IH110">QUARTILE(IF($JS21:$JS68&lt;&gt;"",IH21:IH68),2)</f>
        <v>#NUM!</v>
      </c>
      <c r="II110" s="318" t="e">
        <f t="array" ref="II110">QUARTILE(IF($JS21:$JS68&lt;&gt;"",II21:II68),2)</f>
        <v>#NUM!</v>
      </c>
      <c r="IJ110" s="318" t="e">
        <f t="array" ref="IJ110">QUARTILE(IF($JS21:$JS68&lt;&gt;"",IJ21:IJ68),2)</f>
        <v>#NUM!</v>
      </c>
      <c r="IK110" s="318" t="e">
        <f t="array" ref="IK110">QUARTILE(IF($JS21:$JS68&lt;&gt;"",IK21:IK68),2)</f>
        <v>#NUM!</v>
      </c>
      <c r="IL110" s="318" t="e">
        <f t="array" ref="IL110">QUARTILE(IF($JS21:$JS68&lt;&gt;"",IL21:IL68),2)</f>
        <v>#NUM!</v>
      </c>
      <c r="IM110" s="318" t="e">
        <f t="array" ref="IM110">QUARTILE(IF($JS21:$JS68&lt;&gt;"",IM21:IM68),2)</f>
        <v>#NUM!</v>
      </c>
      <c r="IN110" s="318" t="e">
        <f t="array" ref="IN110">QUARTILE(IF($JS21:$JS68&lt;&gt;"",IN21:IN68),2)</f>
        <v>#NUM!</v>
      </c>
      <c r="IO110" s="318" t="e">
        <f t="array" ref="IO110">QUARTILE(IF($JS21:$JS68&lt;&gt;"",IO21:IO68),2)</f>
        <v>#NUM!</v>
      </c>
      <c r="IP110" s="318" t="e">
        <f t="array" ref="IP110">QUARTILE(IF($JS21:$JS68&lt;&gt;"",IP21:IP68),2)</f>
        <v>#NUM!</v>
      </c>
      <c r="IQ110" s="318" t="e">
        <f t="array" ref="IQ110">QUARTILE(IF($JS21:$JS68&lt;&gt;"",IQ21:IQ68),2)</f>
        <v>#NUM!</v>
      </c>
      <c r="IR110" s="318" t="e">
        <f t="array" ref="IR110">QUARTILE(IF($JS21:$JS68&lt;&gt;"",IR21:IR68),2)</f>
        <v>#NUM!</v>
      </c>
      <c r="IS110" s="318" t="e">
        <f t="array" ref="IS110">QUARTILE(IF($JS21:$JS68&lt;&gt;"",IS21:IS68),2)</f>
        <v>#NUM!</v>
      </c>
      <c r="IT110" s="318" t="e">
        <f t="array" ref="IT110">QUARTILE(IF($JS21:$JS68&lt;&gt;"",IT21:IT68),2)</f>
        <v>#NUM!</v>
      </c>
      <c r="IU110" s="318" t="e">
        <f t="array" ref="IU110">QUARTILE(IF($JS21:$JS68&lt;&gt;"",IU21:IU68),2)</f>
        <v>#NUM!</v>
      </c>
      <c r="IV110" s="318" t="e">
        <f t="array" ref="IV110">QUARTILE(IF($JS21:$JS68&lt;&gt;"",IV21:IV68),2)</f>
        <v>#NUM!</v>
      </c>
      <c r="IW110" s="318" t="e">
        <f t="array" ref="IW110">QUARTILE(IF($JS21:$JS68&lt;&gt;"",IW21:IW68),2)</f>
        <v>#NUM!</v>
      </c>
      <c r="IX110" s="318" t="e">
        <f t="array" ref="IX110">QUARTILE(IF($JS21:$JS68&lt;&gt;"",IX21:IX68),2)</f>
        <v>#NUM!</v>
      </c>
      <c r="IY110" s="318" t="e">
        <f t="array" ref="IY110">QUARTILE(IF($JS21:$JS68&lt;&gt;"",IY21:IY68),2)</f>
        <v>#NUM!</v>
      </c>
      <c r="IZ110" s="318" t="e">
        <f t="array" ref="IZ110">QUARTILE(IF($JS21:$JS68&lt;&gt;"",IZ21:IZ68),2)</f>
        <v>#NUM!</v>
      </c>
      <c r="JA110" s="318" t="e">
        <f t="array" ref="JA110">QUARTILE(IF($JS21:$JS68&lt;&gt;"",JA21:JA68),2)</f>
        <v>#NUM!</v>
      </c>
      <c r="JB110" s="318" t="e">
        <f t="array" ref="JB110">QUARTILE(IF($JS21:$JS68&lt;&gt;"",JB21:JB68),2)</f>
        <v>#NUM!</v>
      </c>
      <c r="JC110" s="318" t="e">
        <f t="array" ref="JC110">QUARTILE(IF($JS21:$JS68&lt;&gt;"",JC21:JC68),2)</f>
        <v>#NUM!</v>
      </c>
      <c r="JD110" s="318" t="e">
        <f t="array" ref="JD110">QUARTILE(IF($JS21:$JS68&lt;&gt;"",JD21:JD68),2)</f>
        <v>#NUM!</v>
      </c>
      <c r="JE110" s="318" t="e">
        <f t="array" ref="JE110">QUARTILE(IF($JS21:$JS68&lt;&gt;"",JE21:JE68),2)</f>
        <v>#NUM!</v>
      </c>
      <c r="JF110" s="318" t="e">
        <f t="array" ref="JF110">QUARTILE(IF($JS21:$JS68&lt;&gt;"",JF21:JF68),2)</f>
        <v>#NUM!</v>
      </c>
      <c r="JG110" s="318" t="e">
        <f t="array" ref="JG110">QUARTILE(IF($JS21:$JS68&lt;&gt;"",JG21:JG68),2)</f>
        <v>#NUM!</v>
      </c>
      <c r="JH110" s="318" t="e">
        <f t="array" ref="JH110">QUARTILE(IF($JS21:$JS68&lt;&gt;"",JH21:JH68),2)</f>
        <v>#NUM!</v>
      </c>
      <c r="JI110" s="318" t="e">
        <f t="array" ref="JI110">QUARTILE(IF($JS21:$JS68&lt;&gt;"",JI21:JI68),2)</f>
        <v>#NUM!</v>
      </c>
      <c r="JJ110" s="318" t="e">
        <f t="array" ref="JJ110">QUARTILE(IF($JS21:$JS68&lt;&gt;"",JJ21:JJ68),2)</f>
        <v>#NUM!</v>
      </c>
      <c r="JK110" s="318" t="e">
        <f t="array" ref="JK110">QUARTILE(IF($JS21:$JS68&lt;&gt;"",JK21:JK68),2)</f>
        <v>#NUM!</v>
      </c>
      <c r="JL110" s="318" t="e">
        <f t="array" ref="JL110">QUARTILE(IF($JS21:$JS68&lt;&gt;"",JL21:JL68),2)</f>
        <v>#NUM!</v>
      </c>
      <c r="JM110" s="318" t="e">
        <f t="array" ref="JM110">QUARTILE(IF($JS21:$JS68&lt;&gt;"",JM21:JM68),2)</f>
        <v>#NUM!</v>
      </c>
      <c r="JN110" s="318" t="e">
        <f t="array" ref="JN110">QUARTILE(IF($JS21:$JS68&lt;&gt;"",JN21:JN68),2)</f>
        <v>#NUM!</v>
      </c>
      <c r="JO110" s="318" t="e">
        <f t="array" ref="JO110">QUARTILE(IF($JS21:$JS68&lt;&gt;"",JO21:JO68),2)</f>
        <v>#NUM!</v>
      </c>
      <c r="JP110" s="318" t="e">
        <f t="array" ref="JP110">QUARTILE(IF($JS21:$JS68&lt;&gt;"",JP21:JP68),2)</f>
        <v>#NUM!</v>
      </c>
      <c r="JQ110" s="304"/>
    </row>
    <row r="111" spans="4:277" ht="15" customHeight="1" x14ac:dyDescent="0.2">
      <c r="D111" s="316">
        <v>3.4</v>
      </c>
      <c r="E111" s="317" t="s">
        <v>456</v>
      </c>
      <c r="F111" s="318" t="e">
        <f t="array" ref="F111">QUARTILE(IF($JS21:$JS68&lt;&gt;"",F21:F68),3)</f>
        <v>#NUM!</v>
      </c>
      <c r="G111" s="318" t="e">
        <f t="array" ref="G111">QUARTILE(IF($JS21:$JS68&lt;&gt;"",G21:G68),3)</f>
        <v>#NUM!</v>
      </c>
      <c r="H111" s="318" t="e">
        <f t="array" ref="H111">QUARTILE(IF($JS21:$JS68&lt;&gt;"",H21:H68),3)</f>
        <v>#NUM!</v>
      </c>
      <c r="I111" s="318" t="e">
        <f t="array" ref="I111">QUARTILE(IF($JS21:$JS68&lt;&gt;"",I21:I68),3)</f>
        <v>#NUM!</v>
      </c>
      <c r="J111" s="318" t="e">
        <f t="array" ref="J111">QUARTILE(IF($JS21:$JS68&lt;&gt;"",J21:J68),3)</f>
        <v>#NUM!</v>
      </c>
      <c r="K111" s="318" t="e">
        <f t="array" ref="K111">QUARTILE(IF($JS21:$JS68&lt;&gt;"",K21:K68),3)</f>
        <v>#NUM!</v>
      </c>
      <c r="L111" s="318" t="e">
        <f t="array" ref="L111">QUARTILE(IF($JS21:$JS68&lt;&gt;"",L21:L68),3)</f>
        <v>#NUM!</v>
      </c>
      <c r="M111" s="318" t="e">
        <f t="array" ref="M111">QUARTILE(IF($JS21:$JS68&lt;&gt;"",M21:M68),3)</f>
        <v>#NUM!</v>
      </c>
      <c r="N111" s="318" t="e">
        <f t="array" ref="N111">QUARTILE(IF($JS21:$JS68&lt;&gt;"",N21:N68),3)</f>
        <v>#NUM!</v>
      </c>
      <c r="O111" s="318" t="e">
        <f t="array" ref="O111">QUARTILE(IF($JS21:$JS68&lt;&gt;"",O21:O68),3)</f>
        <v>#NUM!</v>
      </c>
      <c r="P111" s="318" t="e">
        <f t="array" ref="P111">QUARTILE(IF($JS21:$JS68&lt;&gt;"",P21:P68),3)</f>
        <v>#NUM!</v>
      </c>
      <c r="Q111" s="318" t="e">
        <f t="array" ref="Q111">QUARTILE(IF($JS21:$JS68&lt;&gt;"",Q21:Q68),3)</f>
        <v>#NUM!</v>
      </c>
      <c r="R111" s="318" t="e">
        <f t="array" ref="R111">QUARTILE(IF($JS21:$JS68&lt;&gt;"",R21:R68),3)</f>
        <v>#NUM!</v>
      </c>
      <c r="S111" s="318" t="e">
        <f t="array" ref="S111">QUARTILE(IF($JS21:$JS68&lt;&gt;"",S21:S68),3)</f>
        <v>#NUM!</v>
      </c>
      <c r="T111" s="318" t="e">
        <f t="array" ref="T111">QUARTILE(IF($JS21:$JS68&lt;&gt;"",T21:T68),3)</f>
        <v>#NUM!</v>
      </c>
      <c r="U111" s="318" t="e">
        <f t="array" ref="U111">QUARTILE(IF($JS21:$JS68&lt;&gt;"",U21:U68),3)</f>
        <v>#NUM!</v>
      </c>
      <c r="V111" s="318" t="e">
        <f t="array" ref="V111">QUARTILE(IF($JS21:$JS68&lt;&gt;"",V21:V68),3)</f>
        <v>#NUM!</v>
      </c>
      <c r="W111" s="318" t="e">
        <f t="array" ref="W111">QUARTILE(IF($JS21:$JS68&lt;&gt;"",W21:W68),3)</f>
        <v>#NUM!</v>
      </c>
      <c r="X111" s="318" t="e">
        <f t="array" ref="X111">QUARTILE(IF($JS21:$JS68&lt;&gt;"",X21:X68),3)</f>
        <v>#NUM!</v>
      </c>
      <c r="Y111" s="318" t="e">
        <f t="array" ref="Y111">QUARTILE(IF($JS21:$JS68&lt;&gt;"",Y21:Y68),3)</f>
        <v>#NUM!</v>
      </c>
      <c r="Z111" s="318" t="e">
        <f t="array" ref="Z111">QUARTILE(IF($JS21:$JS68&lt;&gt;"",Z21:Z68),3)</f>
        <v>#NUM!</v>
      </c>
      <c r="AA111" s="318" t="e">
        <f t="array" ref="AA111">QUARTILE(IF($JS21:$JS68&lt;&gt;"",AA21:AA68),3)</f>
        <v>#NUM!</v>
      </c>
      <c r="AB111" s="318" t="e">
        <f t="array" ref="AB111">QUARTILE(IF($JS21:$JS68&lt;&gt;"",AB21:AB68),3)</f>
        <v>#NUM!</v>
      </c>
      <c r="AC111" s="318" t="e">
        <f t="array" ref="AC111">QUARTILE(IF($JS21:$JS68&lt;&gt;"",AC21:AC68),3)</f>
        <v>#NUM!</v>
      </c>
      <c r="AD111" s="318" t="e">
        <f t="array" ref="AD111">QUARTILE(IF($JS21:$JS68&lt;&gt;"",AD21:AD68),3)</f>
        <v>#NUM!</v>
      </c>
      <c r="AE111" s="318" t="e">
        <f t="array" ref="AE111">QUARTILE(IF($JS21:$JS68&lt;&gt;"",AE21:AE68),3)</f>
        <v>#NUM!</v>
      </c>
      <c r="AF111" s="318" t="e">
        <f t="array" ref="AF111">QUARTILE(IF($JS21:$JS68&lt;&gt;"",AF21:AF68),3)</f>
        <v>#NUM!</v>
      </c>
      <c r="AG111" s="318" t="e">
        <f t="array" ref="AG111">QUARTILE(IF($JS21:$JS68&lt;&gt;"",AG21:AG68),3)</f>
        <v>#NUM!</v>
      </c>
      <c r="AH111" s="318" t="e">
        <f t="array" ref="AH111">QUARTILE(IF($JS21:$JS68&lt;&gt;"",AH21:AH68),3)</f>
        <v>#NUM!</v>
      </c>
      <c r="AI111" s="318" t="e">
        <f t="array" ref="AI111">QUARTILE(IF($JS21:$JS68&lt;&gt;"",AI21:AI68),3)</f>
        <v>#NUM!</v>
      </c>
      <c r="AJ111" s="318" t="e">
        <f t="array" ref="AJ111">QUARTILE(IF($JS21:$JS68&lt;&gt;"",AJ21:AJ68),3)</f>
        <v>#NUM!</v>
      </c>
      <c r="AK111" s="318" t="e">
        <f t="array" ref="AK111">QUARTILE(IF($JS21:$JS68&lt;&gt;"",AK21:AK68),3)</f>
        <v>#NUM!</v>
      </c>
      <c r="AL111" s="318" t="e">
        <f t="array" ref="AL111">QUARTILE(IF($JS21:$JS68&lt;&gt;"",AL21:AL68),3)</f>
        <v>#NUM!</v>
      </c>
      <c r="AM111" s="318" t="e">
        <f t="array" ref="AM111">QUARTILE(IF($JS21:$JS68&lt;&gt;"",AM21:AM68),3)</f>
        <v>#NUM!</v>
      </c>
      <c r="AN111" s="318" t="e">
        <f t="array" ref="AN111">QUARTILE(IF($JS21:$JS68&lt;&gt;"",AN21:AN68),3)</f>
        <v>#NUM!</v>
      </c>
      <c r="AO111" s="318" t="e">
        <f t="array" ref="AO111">QUARTILE(IF($JS21:$JS68&lt;&gt;"",AO21:AO68),3)</f>
        <v>#NUM!</v>
      </c>
      <c r="AP111" s="318" t="e">
        <f t="array" ref="AP111">QUARTILE(IF($JS21:$JS68&lt;&gt;"",AP21:AP68),3)</f>
        <v>#NUM!</v>
      </c>
      <c r="AQ111" s="318" t="e">
        <f t="array" ref="AQ111">QUARTILE(IF($JS21:$JS68&lt;&gt;"",AQ21:AQ68),3)</f>
        <v>#NUM!</v>
      </c>
      <c r="AR111" s="318" t="e">
        <f t="array" ref="AR111">QUARTILE(IF($JS21:$JS68&lt;&gt;"",AR21:AR68),3)</f>
        <v>#NUM!</v>
      </c>
      <c r="AS111" s="318" t="e">
        <f t="array" ref="AS111">QUARTILE(IF($JS21:$JS68&lt;&gt;"",AS21:AS68),3)</f>
        <v>#NUM!</v>
      </c>
      <c r="AT111" s="318" t="e">
        <f t="array" ref="AT111">QUARTILE(IF($JS21:$JS68&lt;&gt;"",AT21:AT68),3)</f>
        <v>#NUM!</v>
      </c>
      <c r="AU111" s="318" t="e">
        <f t="array" ref="AU111">QUARTILE(IF($JS21:$JS68&lt;&gt;"",AU21:AU68),3)</f>
        <v>#NUM!</v>
      </c>
      <c r="AV111" s="318" t="e">
        <f t="array" ref="AV111">QUARTILE(IF($JS21:$JS68&lt;&gt;"",AV21:AV68),3)</f>
        <v>#NUM!</v>
      </c>
      <c r="AW111" s="318" t="e">
        <f t="array" ref="AW111">QUARTILE(IF($JS21:$JS68&lt;&gt;"",AW21:AW68),3)</f>
        <v>#NUM!</v>
      </c>
      <c r="AX111" s="318" t="e">
        <f t="array" ref="AX111">QUARTILE(IF($JS21:$JS68&lt;&gt;"",AX21:AX68),3)</f>
        <v>#NUM!</v>
      </c>
      <c r="AY111" s="318" t="e">
        <f t="array" ref="AY111">QUARTILE(IF($JS21:$JS68&lt;&gt;"",AY21:AY68),3)</f>
        <v>#NUM!</v>
      </c>
      <c r="AZ111" s="318" t="e">
        <f t="array" ref="AZ111">QUARTILE(IF($JS21:$JS68&lt;&gt;"",AZ21:AZ68),3)</f>
        <v>#NUM!</v>
      </c>
      <c r="BA111" s="318" t="e">
        <f t="array" ref="BA111">QUARTILE(IF($JS21:$JS68&lt;&gt;"",BA21:BA68),3)</f>
        <v>#NUM!</v>
      </c>
      <c r="BB111" s="318" t="e">
        <f t="array" ref="BB111">QUARTILE(IF($JS21:$JS68&lt;&gt;"",BB21:BB68),3)</f>
        <v>#NUM!</v>
      </c>
      <c r="BC111" s="318" t="e">
        <f t="array" ref="BC111">QUARTILE(IF($JS21:$JS68&lt;&gt;"",BC21:BC68),3)</f>
        <v>#NUM!</v>
      </c>
      <c r="BD111" s="318" t="e">
        <f t="array" ref="BD111">QUARTILE(IF($JS21:$JS68&lt;&gt;"",BD21:BD68),3)</f>
        <v>#NUM!</v>
      </c>
      <c r="BE111" s="318" t="e">
        <f t="array" ref="BE111">QUARTILE(IF($JS21:$JS68&lt;&gt;"",BE21:BE68),3)</f>
        <v>#NUM!</v>
      </c>
      <c r="BF111" s="318" t="e">
        <f t="array" ref="BF111">QUARTILE(IF($JS21:$JS68&lt;&gt;"",BF21:BF68),3)</f>
        <v>#NUM!</v>
      </c>
      <c r="BG111" s="318" t="e">
        <f t="array" ref="BG111">QUARTILE(IF($JS21:$JS68&lt;&gt;"",BG21:BG68),3)</f>
        <v>#NUM!</v>
      </c>
      <c r="BH111" s="318" t="e">
        <f t="array" ref="BH111">QUARTILE(IF($JS21:$JS68&lt;&gt;"",BH21:BH68),3)</f>
        <v>#NUM!</v>
      </c>
      <c r="BI111" s="318" t="e">
        <f t="array" ref="BI111">QUARTILE(IF($JS21:$JS68&lt;&gt;"",BI21:BI68),3)</f>
        <v>#NUM!</v>
      </c>
      <c r="BJ111" s="318" t="e">
        <f t="array" ref="BJ111">QUARTILE(IF($JS21:$JS68&lt;&gt;"",BJ21:BJ68),3)</f>
        <v>#NUM!</v>
      </c>
      <c r="BK111" s="318" t="e">
        <f t="array" ref="BK111">QUARTILE(IF($JS21:$JS68&lt;&gt;"",BK21:BK68),3)</f>
        <v>#NUM!</v>
      </c>
      <c r="BL111" s="318" t="e">
        <f t="array" ref="BL111">QUARTILE(IF($JS21:$JS68&lt;&gt;"",BL21:BL68),3)</f>
        <v>#NUM!</v>
      </c>
      <c r="BM111" s="318" t="e">
        <f t="array" ref="BM111">QUARTILE(IF($JS21:$JS68&lt;&gt;"",BM21:BM68),3)</f>
        <v>#NUM!</v>
      </c>
      <c r="BN111" s="318" t="e">
        <f t="array" ref="BN111">QUARTILE(IF($JS21:$JS68&lt;&gt;"",BN21:BN68),3)</f>
        <v>#NUM!</v>
      </c>
      <c r="BO111" s="318" t="e">
        <f t="array" ref="BO111">QUARTILE(IF($JS21:$JS68&lt;&gt;"",BO21:BO68),3)</f>
        <v>#NUM!</v>
      </c>
      <c r="BP111" s="318" t="e">
        <f t="array" ref="BP111">QUARTILE(IF($JS21:$JS68&lt;&gt;"",BP21:BP68),3)</f>
        <v>#NUM!</v>
      </c>
      <c r="BQ111" s="318" t="e">
        <f t="array" ref="BQ111">QUARTILE(IF($JS21:$JS68&lt;&gt;"",BQ21:BQ68),3)</f>
        <v>#NUM!</v>
      </c>
      <c r="BR111" s="318" t="e">
        <f t="array" ref="BR111">QUARTILE(IF($JS21:$JS68&lt;&gt;"",BR21:BR68),3)</f>
        <v>#NUM!</v>
      </c>
      <c r="BS111" s="318" t="e">
        <f t="array" ref="BS111">QUARTILE(IF($JS21:$JS68&lt;&gt;"",BS21:BS68),3)</f>
        <v>#NUM!</v>
      </c>
      <c r="BT111" s="318" t="e">
        <f t="array" ref="BT111">QUARTILE(IF($JS21:$JS68&lt;&gt;"",BT21:BT68),3)</f>
        <v>#NUM!</v>
      </c>
      <c r="BU111" s="318" t="e">
        <f t="array" ref="BU111">QUARTILE(IF($JS21:$JS68&lt;&gt;"",BU21:BU68),3)</f>
        <v>#NUM!</v>
      </c>
      <c r="BV111" s="318" t="e">
        <f t="array" ref="BV111">QUARTILE(IF($JS21:$JS68&lt;&gt;"",BV21:BV68),3)</f>
        <v>#NUM!</v>
      </c>
      <c r="BW111" s="318" t="e">
        <f t="array" ref="BW111">QUARTILE(IF($JS21:$JS68&lt;&gt;"",BW21:BW68),3)</f>
        <v>#NUM!</v>
      </c>
      <c r="BX111" s="318" t="e">
        <f t="array" ref="BX111">QUARTILE(IF($JS21:$JS68&lt;&gt;"",BX21:BX68),3)</f>
        <v>#NUM!</v>
      </c>
      <c r="BY111" s="318" t="e">
        <f t="array" ref="BY111">QUARTILE(IF($JS21:$JS68&lt;&gt;"",BY21:BY68),3)</f>
        <v>#NUM!</v>
      </c>
      <c r="BZ111" s="318" t="e">
        <f t="array" ref="BZ111">QUARTILE(IF($JS21:$JS68&lt;&gt;"",BZ21:BZ68),3)</f>
        <v>#NUM!</v>
      </c>
      <c r="CA111" s="318" t="e">
        <f t="array" ref="CA111">QUARTILE(IF($JS21:$JS68&lt;&gt;"",CA21:CA68),3)</f>
        <v>#NUM!</v>
      </c>
      <c r="CB111" s="318" t="e">
        <f t="array" ref="CB111">QUARTILE(IF($JS21:$JS68&lt;&gt;"",CB21:CB68),3)</f>
        <v>#NUM!</v>
      </c>
      <c r="CC111" s="318" t="e">
        <f t="array" ref="CC111">QUARTILE(IF($JS21:$JS68&lt;&gt;"",CC21:CC68),3)</f>
        <v>#NUM!</v>
      </c>
      <c r="CD111" s="318" t="e">
        <f t="array" ref="CD111">QUARTILE(IF($JS21:$JS68&lt;&gt;"",CD21:CD68),3)</f>
        <v>#NUM!</v>
      </c>
      <c r="CE111" s="318" t="e">
        <f t="array" ref="CE111">QUARTILE(IF($JS21:$JS68&lt;&gt;"",CE21:CE68),3)</f>
        <v>#NUM!</v>
      </c>
      <c r="CF111" s="318" t="e">
        <f t="array" ref="CF111">QUARTILE(IF($JS21:$JS68&lt;&gt;"",CF21:CF68),3)</f>
        <v>#NUM!</v>
      </c>
      <c r="CG111" s="318" t="e">
        <f t="array" ref="CG111">QUARTILE(IF($JS21:$JS68&lt;&gt;"",CG21:CG68),3)</f>
        <v>#NUM!</v>
      </c>
      <c r="CH111" s="318" t="e">
        <f t="array" ref="CH111">QUARTILE(IF($JS21:$JS68&lt;&gt;"",CH21:CH68),3)</f>
        <v>#NUM!</v>
      </c>
      <c r="CI111" s="318" t="e">
        <f t="array" ref="CI111">QUARTILE(IF($JS21:$JS68&lt;&gt;"",CI21:CI68),3)</f>
        <v>#NUM!</v>
      </c>
      <c r="CJ111" s="318" t="e">
        <f t="array" ref="CJ111">QUARTILE(IF($JS21:$JS68&lt;&gt;"",CJ21:CJ68),3)</f>
        <v>#NUM!</v>
      </c>
      <c r="CK111" s="318" t="e">
        <f t="array" ref="CK111">QUARTILE(IF($JS21:$JS68&lt;&gt;"",CK21:CK68),3)</f>
        <v>#NUM!</v>
      </c>
      <c r="CL111" s="318" t="e">
        <f t="array" ref="CL111">QUARTILE(IF($JS21:$JS68&lt;&gt;"",CL21:CL68),3)</f>
        <v>#NUM!</v>
      </c>
      <c r="CM111" s="318" t="e">
        <f t="array" ref="CM111">QUARTILE(IF($JS21:$JS68&lt;&gt;"",CM21:CM68),3)</f>
        <v>#NUM!</v>
      </c>
      <c r="CN111" s="318" t="e">
        <f t="array" ref="CN111">QUARTILE(IF($JS21:$JS68&lt;&gt;"",CN21:CN68),3)</f>
        <v>#NUM!</v>
      </c>
      <c r="CO111" s="318" t="e">
        <f t="array" ref="CO111">QUARTILE(IF($JS21:$JS68&lt;&gt;"",CO21:CO68),3)</f>
        <v>#NUM!</v>
      </c>
      <c r="CP111" s="318" t="e">
        <f t="array" ref="CP111">QUARTILE(IF($JS21:$JS68&lt;&gt;"",CP21:CP68),3)</f>
        <v>#NUM!</v>
      </c>
      <c r="CQ111" s="318" t="e">
        <f t="array" ref="CQ111">QUARTILE(IF($JS21:$JS68&lt;&gt;"",CQ21:CQ68),3)</f>
        <v>#NUM!</v>
      </c>
      <c r="CR111" s="318" t="e">
        <f t="array" ref="CR111">QUARTILE(IF($JS21:$JS68&lt;&gt;"",CR21:CR68),3)</f>
        <v>#NUM!</v>
      </c>
      <c r="CS111" s="318" t="e">
        <f t="array" ref="CS111">QUARTILE(IF($JS21:$JS68&lt;&gt;"",CS21:CS68),3)</f>
        <v>#NUM!</v>
      </c>
      <c r="CT111" s="318" t="e">
        <f t="array" ref="CT111">QUARTILE(IF($JS21:$JS68&lt;&gt;"",CT21:CT68),3)</f>
        <v>#NUM!</v>
      </c>
      <c r="CU111" s="318" t="e">
        <f t="array" ref="CU111">QUARTILE(IF($JS21:$JS68&lt;&gt;"",CU21:CU68),3)</f>
        <v>#NUM!</v>
      </c>
      <c r="CV111" s="318" t="e">
        <f t="array" ref="CV111">QUARTILE(IF($JS21:$JS68&lt;&gt;"",CV21:CV68),3)</f>
        <v>#NUM!</v>
      </c>
      <c r="CW111" s="318" t="e">
        <f t="array" ref="CW111">QUARTILE(IF($JS21:$JS68&lt;&gt;"",CW21:CW68),3)</f>
        <v>#NUM!</v>
      </c>
      <c r="CX111" s="318" t="e">
        <f t="array" ref="CX111">QUARTILE(IF($JS21:$JS68&lt;&gt;"",CX21:CX68),3)</f>
        <v>#NUM!</v>
      </c>
      <c r="CY111" s="318" t="e">
        <f t="array" ref="CY111">QUARTILE(IF($JS21:$JS68&lt;&gt;"",CY21:CY68),3)</f>
        <v>#NUM!</v>
      </c>
      <c r="CZ111" s="318" t="e">
        <f t="array" ref="CZ111">QUARTILE(IF($JS21:$JS68&lt;&gt;"",CZ21:CZ68),3)</f>
        <v>#NUM!</v>
      </c>
      <c r="DA111" s="318" t="e">
        <f t="array" ref="DA111">QUARTILE(IF($JS21:$JS68&lt;&gt;"",DA21:DA68),3)</f>
        <v>#NUM!</v>
      </c>
      <c r="DB111" s="318" t="e">
        <f t="array" ref="DB111">QUARTILE(IF($JS21:$JS68&lt;&gt;"",DB21:DB68),3)</f>
        <v>#NUM!</v>
      </c>
      <c r="DC111" s="318" t="e">
        <f t="array" ref="DC111">QUARTILE(IF($JS21:$JS68&lt;&gt;"",DC21:DC68),3)</f>
        <v>#NUM!</v>
      </c>
      <c r="DD111" s="318" t="e">
        <f t="array" ref="DD111">QUARTILE(IF($JS21:$JS68&lt;&gt;"",DD21:DD68),3)</f>
        <v>#NUM!</v>
      </c>
      <c r="DE111" s="318" t="e">
        <f t="array" ref="DE111">QUARTILE(IF($JS21:$JS68&lt;&gt;"",DE21:DE68),3)</f>
        <v>#NUM!</v>
      </c>
      <c r="DF111" s="318" t="e">
        <f t="array" ref="DF111">QUARTILE(IF($JS21:$JS68&lt;&gt;"",DF21:DF68),3)</f>
        <v>#NUM!</v>
      </c>
      <c r="DG111" s="318" t="e">
        <f t="array" ref="DG111">QUARTILE(IF($JS21:$JS68&lt;&gt;"",DG21:DG68),3)</f>
        <v>#NUM!</v>
      </c>
      <c r="DH111" s="318" t="e">
        <f t="array" ref="DH111">QUARTILE(IF($JS21:$JS68&lt;&gt;"",DH21:DH68),3)</f>
        <v>#NUM!</v>
      </c>
      <c r="DI111" s="318" t="e">
        <f t="array" ref="DI111">QUARTILE(IF($JS21:$JS68&lt;&gt;"",DI21:DI68),3)</f>
        <v>#NUM!</v>
      </c>
      <c r="DJ111" s="318" t="e">
        <f t="array" ref="DJ111">QUARTILE(IF($JS21:$JS68&lt;&gt;"",DJ21:DJ68),3)</f>
        <v>#NUM!</v>
      </c>
      <c r="DK111" s="318" t="e">
        <f t="array" ref="DK111">QUARTILE(IF($JS21:$JS68&lt;&gt;"",DK21:DK68),3)</f>
        <v>#NUM!</v>
      </c>
      <c r="DL111" s="318" t="e">
        <f t="array" ref="DL111">QUARTILE(IF($JS21:$JS68&lt;&gt;"",DL21:DL68),3)</f>
        <v>#NUM!</v>
      </c>
      <c r="DM111" s="318" t="e">
        <f t="array" ref="DM111">QUARTILE(IF($JS21:$JS68&lt;&gt;"",DM21:DM68),3)</f>
        <v>#NUM!</v>
      </c>
      <c r="DN111" s="318" t="e">
        <f t="array" ref="DN111">QUARTILE(IF($JS21:$JS68&lt;&gt;"",DN21:DN68),3)</f>
        <v>#NUM!</v>
      </c>
      <c r="DO111" s="318" t="e">
        <f t="array" ref="DO111">QUARTILE(IF($JS21:$JS68&lt;&gt;"",DO21:DO68),3)</f>
        <v>#NUM!</v>
      </c>
      <c r="DP111" s="318" t="e">
        <f t="array" ref="DP111">QUARTILE(IF($JS21:$JS68&lt;&gt;"",DP21:DP68),3)</f>
        <v>#NUM!</v>
      </c>
      <c r="DQ111" s="318" t="e">
        <f t="array" ref="DQ111">QUARTILE(IF($JS21:$JS68&lt;&gt;"",DQ21:DQ68),3)</f>
        <v>#NUM!</v>
      </c>
      <c r="DR111" s="318" t="e">
        <f t="array" ref="DR111">QUARTILE(IF($JS21:$JS68&lt;&gt;"",DR21:DR68),3)</f>
        <v>#NUM!</v>
      </c>
      <c r="DS111" s="318" t="e">
        <f t="array" ref="DS111">QUARTILE(IF($JS21:$JS68&lt;&gt;"",DS21:DS68),3)</f>
        <v>#NUM!</v>
      </c>
      <c r="DT111" s="318" t="e">
        <f t="array" ref="DT111">QUARTILE(IF($JS21:$JS68&lt;&gt;"",DT21:DT68),3)</f>
        <v>#NUM!</v>
      </c>
      <c r="DU111" s="318" t="e">
        <f t="array" ref="DU111">QUARTILE(IF($JS21:$JS68&lt;&gt;"",DU21:DU68),3)</f>
        <v>#NUM!</v>
      </c>
      <c r="DV111" s="318" t="e">
        <f t="array" ref="DV111">QUARTILE(IF($JS21:$JS68&lt;&gt;"",DV21:DV68),3)</f>
        <v>#NUM!</v>
      </c>
      <c r="DW111" s="318" t="e">
        <f t="array" ref="DW111">QUARTILE(IF($JS21:$JS68&lt;&gt;"",DW21:DW68),3)</f>
        <v>#NUM!</v>
      </c>
      <c r="DX111" s="318" t="e">
        <f t="array" ref="DX111">QUARTILE(IF($JS21:$JS68&lt;&gt;"",DX21:DX68),3)</f>
        <v>#NUM!</v>
      </c>
      <c r="DY111" s="318" t="e">
        <f t="array" ref="DY111">QUARTILE(IF($JS21:$JS68&lt;&gt;"",DY21:DY68),3)</f>
        <v>#NUM!</v>
      </c>
      <c r="DZ111" s="318" t="e">
        <f t="array" ref="DZ111">QUARTILE(IF($JS21:$JS68&lt;&gt;"",DZ21:DZ68),3)</f>
        <v>#NUM!</v>
      </c>
      <c r="EA111" s="318" t="e">
        <f t="array" ref="EA111">QUARTILE(IF($JS21:$JS68&lt;&gt;"",EA21:EA68),3)</f>
        <v>#NUM!</v>
      </c>
      <c r="EB111" s="318" t="e">
        <f t="array" ref="EB111">QUARTILE(IF($JS21:$JS68&lt;&gt;"",EB21:EB68),3)</f>
        <v>#NUM!</v>
      </c>
      <c r="EC111" s="318" t="e">
        <f t="array" ref="EC111">QUARTILE(IF($JS21:$JS68&lt;&gt;"",EC21:EC68),3)</f>
        <v>#NUM!</v>
      </c>
      <c r="ED111" s="318" t="e">
        <f t="array" ref="ED111">QUARTILE(IF($JS21:$JS68&lt;&gt;"",ED21:ED68),3)</f>
        <v>#NUM!</v>
      </c>
      <c r="EE111" s="318" t="e">
        <f t="array" ref="EE111">QUARTILE(IF($JS21:$JS68&lt;&gt;"",EE21:EE68),3)</f>
        <v>#NUM!</v>
      </c>
      <c r="EF111" s="318" t="e">
        <f t="array" ref="EF111">QUARTILE(IF($JS21:$JS68&lt;&gt;"",EF21:EF68),3)</f>
        <v>#NUM!</v>
      </c>
      <c r="EG111" s="318" t="e">
        <f t="array" ref="EG111">QUARTILE(IF($JS21:$JS68&lt;&gt;"",EG21:EG68),3)</f>
        <v>#NUM!</v>
      </c>
      <c r="EH111" s="318" t="e">
        <f t="array" ref="EH111">QUARTILE(IF($JS21:$JS68&lt;&gt;"",EH21:EH68),3)</f>
        <v>#NUM!</v>
      </c>
      <c r="EI111" s="318" t="e">
        <f t="array" ref="EI111">QUARTILE(IF($JS21:$JS68&lt;&gt;"",EI21:EI68),3)</f>
        <v>#NUM!</v>
      </c>
      <c r="EJ111" s="318" t="e">
        <f t="array" ref="EJ111">QUARTILE(IF($JS21:$JS68&lt;&gt;"",EJ21:EJ68),3)</f>
        <v>#NUM!</v>
      </c>
      <c r="EK111" s="318" t="e">
        <f t="array" ref="EK111">QUARTILE(IF($JS21:$JS68&lt;&gt;"",EK21:EK68),3)</f>
        <v>#NUM!</v>
      </c>
      <c r="EL111" s="318" t="e">
        <f t="array" ref="EL111">QUARTILE(IF($JS21:$JS68&lt;&gt;"",EL21:EL68),3)</f>
        <v>#NUM!</v>
      </c>
      <c r="EM111" s="318" t="e">
        <f t="array" ref="EM111">QUARTILE(IF($JS21:$JS68&lt;&gt;"",EM21:EM68),3)</f>
        <v>#NUM!</v>
      </c>
      <c r="EN111" s="318" t="e">
        <f t="array" ref="EN111">QUARTILE(IF($JS21:$JS68&lt;&gt;"",EN21:EN68),3)</f>
        <v>#NUM!</v>
      </c>
      <c r="EO111" s="318" t="e">
        <f t="array" ref="EO111">QUARTILE(IF($JS21:$JS68&lt;&gt;"",EO21:EO68),3)</f>
        <v>#NUM!</v>
      </c>
      <c r="EP111" s="318" t="e">
        <f t="array" ref="EP111">QUARTILE(IF($JS21:$JS68&lt;&gt;"",EP21:EP68),3)</f>
        <v>#NUM!</v>
      </c>
      <c r="EQ111" s="318" t="e">
        <f t="array" ref="EQ111">QUARTILE(IF($JS21:$JS68&lt;&gt;"",EQ21:EQ68),3)</f>
        <v>#NUM!</v>
      </c>
      <c r="ER111" s="318" t="e">
        <f t="array" ref="ER111">QUARTILE(IF($JS21:$JS68&lt;&gt;"",ER21:ER68),3)</f>
        <v>#NUM!</v>
      </c>
      <c r="ES111" s="318" t="e">
        <f t="array" ref="ES111">QUARTILE(IF($JS21:$JS68&lt;&gt;"",ES21:ES68),3)</f>
        <v>#NUM!</v>
      </c>
      <c r="ET111" s="318" t="e">
        <f t="array" ref="ET111">QUARTILE(IF($JS21:$JS68&lt;&gt;"",ET21:ET68),3)</f>
        <v>#NUM!</v>
      </c>
      <c r="EU111" s="318" t="e">
        <f t="array" ref="EU111">QUARTILE(IF($JS21:$JS68&lt;&gt;"",EU21:EU68),3)</f>
        <v>#NUM!</v>
      </c>
      <c r="EV111" s="318" t="e">
        <f t="array" ref="EV111">QUARTILE(IF($JS21:$JS68&lt;&gt;"",EV21:EV68),3)</f>
        <v>#NUM!</v>
      </c>
      <c r="EW111" s="318" t="e">
        <f t="array" ref="EW111">QUARTILE(IF($JS21:$JS68&lt;&gt;"",EW21:EW68),3)</f>
        <v>#NUM!</v>
      </c>
      <c r="EX111" s="318" t="e">
        <f t="array" ref="EX111">QUARTILE(IF($JS21:$JS68&lt;&gt;"",EX21:EX68),3)</f>
        <v>#NUM!</v>
      </c>
      <c r="EY111" s="318" t="e">
        <f t="array" ref="EY111">QUARTILE(IF($JS21:$JS68&lt;&gt;"",EY21:EY68),3)</f>
        <v>#NUM!</v>
      </c>
      <c r="EZ111" s="318" t="e">
        <f t="array" ref="EZ111">QUARTILE(IF($JS21:$JS68&lt;&gt;"",EZ21:EZ68),3)</f>
        <v>#NUM!</v>
      </c>
      <c r="FA111" s="318" t="e">
        <f t="array" ref="FA111">QUARTILE(IF($JS21:$JS68&lt;&gt;"",FA21:FA68),3)</f>
        <v>#NUM!</v>
      </c>
      <c r="FB111" s="318" t="e">
        <f t="array" ref="FB111">QUARTILE(IF($JS21:$JS68&lt;&gt;"",FB21:FB68),3)</f>
        <v>#NUM!</v>
      </c>
      <c r="FC111" s="318" t="e">
        <f t="array" ref="FC111">QUARTILE(IF($JS21:$JS68&lt;&gt;"",FC21:FC68),3)</f>
        <v>#NUM!</v>
      </c>
      <c r="FD111" s="318" t="e">
        <f t="array" ref="FD111">QUARTILE(IF($JS21:$JS68&lt;&gt;"",FD21:FD68),3)</f>
        <v>#NUM!</v>
      </c>
      <c r="FE111" s="318" t="e">
        <f t="array" ref="FE111">QUARTILE(IF($JS21:$JS68&lt;&gt;"",FE21:FE68),3)</f>
        <v>#NUM!</v>
      </c>
      <c r="FF111" s="318" t="e">
        <f t="array" ref="FF111">QUARTILE(IF($JS21:$JS68&lt;&gt;"",FF21:FF68),3)</f>
        <v>#NUM!</v>
      </c>
      <c r="FG111" s="318" t="e">
        <f t="array" ref="FG111">QUARTILE(IF($JS21:$JS68&lt;&gt;"",FG21:FG68),3)</f>
        <v>#NUM!</v>
      </c>
      <c r="FH111" s="318" t="e">
        <f t="array" ref="FH111">QUARTILE(IF($JS21:$JS68&lt;&gt;"",FH21:FH68),3)</f>
        <v>#NUM!</v>
      </c>
      <c r="FI111" s="318" t="e">
        <f t="array" ref="FI111">QUARTILE(IF($JS21:$JS68&lt;&gt;"",FI21:FI68),3)</f>
        <v>#NUM!</v>
      </c>
      <c r="FJ111" s="318" t="e">
        <f t="array" ref="FJ111">QUARTILE(IF($JS21:$JS68&lt;&gt;"",FJ21:FJ68),3)</f>
        <v>#NUM!</v>
      </c>
      <c r="FK111" s="318" t="e">
        <f t="array" ref="FK111">QUARTILE(IF($JS21:$JS68&lt;&gt;"",FK21:FK68),3)</f>
        <v>#NUM!</v>
      </c>
      <c r="FL111" s="318" t="e">
        <f t="array" ref="FL111">QUARTILE(IF($JS21:$JS68&lt;&gt;"",FL21:FL68),3)</f>
        <v>#NUM!</v>
      </c>
      <c r="FM111" s="318" t="e">
        <f t="array" ref="FM111">QUARTILE(IF($JS21:$JS68&lt;&gt;"",FM21:FM68),3)</f>
        <v>#NUM!</v>
      </c>
      <c r="FN111" s="318" t="e">
        <f t="array" ref="FN111">QUARTILE(IF($JS21:$JS68&lt;&gt;"",FN21:FN68),3)</f>
        <v>#NUM!</v>
      </c>
      <c r="FO111" s="318" t="e">
        <f t="array" ref="FO111">QUARTILE(IF($JS21:$JS68&lt;&gt;"",FO21:FO68),3)</f>
        <v>#NUM!</v>
      </c>
      <c r="FP111" s="318" t="e">
        <f t="array" ref="FP111">QUARTILE(IF($JS21:$JS68&lt;&gt;"",FP21:FP68),3)</f>
        <v>#NUM!</v>
      </c>
      <c r="FQ111" s="318" t="e">
        <f t="array" ref="FQ111">QUARTILE(IF($JS21:$JS68&lt;&gt;"",FQ21:FQ68),3)</f>
        <v>#NUM!</v>
      </c>
      <c r="FR111" s="318" t="e">
        <f t="array" ref="FR111">QUARTILE(IF($JS21:$JS68&lt;&gt;"",FR21:FR68),3)</f>
        <v>#NUM!</v>
      </c>
      <c r="FS111" s="318" t="e">
        <f t="array" ref="FS111">QUARTILE(IF($JS21:$JS68&lt;&gt;"",FS21:FS68),3)</f>
        <v>#NUM!</v>
      </c>
      <c r="FT111" s="318" t="e">
        <f t="array" ref="FT111">QUARTILE(IF($JS21:$JS68&lt;&gt;"",FT21:FT68),3)</f>
        <v>#NUM!</v>
      </c>
      <c r="FU111" s="318" t="e">
        <f t="array" ref="FU111">QUARTILE(IF($JS21:$JS68&lt;&gt;"",FU21:FU68),3)</f>
        <v>#NUM!</v>
      </c>
      <c r="FV111" s="318" t="e">
        <f t="array" ref="FV111">QUARTILE(IF($JS21:$JS68&lt;&gt;"",FV21:FV68),3)</f>
        <v>#NUM!</v>
      </c>
      <c r="FW111" s="318" t="e">
        <f t="array" ref="FW111">QUARTILE(IF($JS21:$JS68&lt;&gt;"",FW21:FW68),3)</f>
        <v>#NUM!</v>
      </c>
      <c r="FX111" s="318" t="e">
        <f t="array" ref="FX111">QUARTILE(IF($JS21:$JS68&lt;&gt;"",FX21:FX68),3)</f>
        <v>#NUM!</v>
      </c>
      <c r="FY111" s="318" t="e">
        <f t="array" ref="FY111">QUARTILE(IF($JS21:$JS68&lt;&gt;"",FY21:FY68),3)</f>
        <v>#NUM!</v>
      </c>
      <c r="FZ111" s="318" t="e">
        <f t="array" ref="FZ111">QUARTILE(IF($JS21:$JS68&lt;&gt;"",FZ21:FZ68),3)</f>
        <v>#NUM!</v>
      </c>
      <c r="GA111" s="318" t="e">
        <f t="array" ref="GA111">QUARTILE(IF($JS21:$JS68&lt;&gt;"",GA21:GA68),3)</f>
        <v>#NUM!</v>
      </c>
      <c r="GB111" s="318" t="e">
        <f t="array" ref="GB111">QUARTILE(IF($JS21:$JS68&lt;&gt;"",GB21:GB68),3)</f>
        <v>#NUM!</v>
      </c>
      <c r="GC111" s="318" t="e">
        <f t="array" ref="GC111">QUARTILE(IF($JS21:$JS68&lt;&gt;"",GC21:GC68),3)</f>
        <v>#NUM!</v>
      </c>
      <c r="GD111" s="318" t="e">
        <f t="array" ref="GD111">QUARTILE(IF($JS21:$JS68&lt;&gt;"",GD21:GD68),3)</f>
        <v>#NUM!</v>
      </c>
      <c r="GE111" s="318" t="e">
        <f t="array" ref="GE111">QUARTILE(IF($JS21:$JS68&lt;&gt;"",GE21:GE68),3)</f>
        <v>#NUM!</v>
      </c>
      <c r="GF111" s="318" t="e">
        <f t="array" ref="GF111">QUARTILE(IF($JS21:$JS68&lt;&gt;"",GF21:GF68),3)</f>
        <v>#NUM!</v>
      </c>
      <c r="GG111" s="318" t="e">
        <f t="array" ref="GG111">QUARTILE(IF($JS21:$JS68&lt;&gt;"",GG21:GG68),3)</f>
        <v>#NUM!</v>
      </c>
      <c r="GH111" s="318" t="e">
        <f t="array" ref="GH111">QUARTILE(IF($JS21:$JS68&lt;&gt;"",GH21:GH68),3)</f>
        <v>#NUM!</v>
      </c>
      <c r="GI111" s="318" t="e">
        <f t="array" ref="GI111">QUARTILE(IF($JS21:$JS68&lt;&gt;"",GI21:GI68),3)</f>
        <v>#NUM!</v>
      </c>
      <c r="GJ111" s="318" t="e">
        <f t="array" ref="GJ111">QUARTILE(IF($JS21:$JS68&lt;&gt;"",GJ21:GJ68),3)</f>
        <v>#NUM!</v>
      </c>
      <c r="GK111" s="318" t="e">
        <f t="array" ref="GK111">QUARTILE(IF($JS21:$JS68&lt;&gt;"",GK21:GK68),3)</f>
        <v>#NUM!</v>
      </c>
      <c r="GL111" s="318" t="e">
        <f t="array" ref="GL111">QUARTILE(IF($JS21:$JS68&lt;&gt;"",GL21:GL68),3)</f>
        <v>#NUM!</v>
      </c>
      <c r="GM111" s="318" t="e">
        <f t="array" ref="GM111">QUARTILE(IF($JS21:$JS68&lt;&gt;"",GM21:GM68),3)</f>
        <v>#NUM!</v>
      </c>
      <c r="GN111" s="318" t="e">
        <f t="array" ref="GN111">QUARTILE(IF($JS21:$JS68&lt;&gt;"",GN21:GN68),3)</f>
        <v>#NUM!</v>
      </c>
      <c r="GO111" s="318" t="e">
        <f t="array" ref="GO111">QUARTILE(IF($JS21:$JS68&lt;&gt;"",GO21:GO68),3)</f>
        <v>#NUM!</v>
      </c>
      <c r="GP111" s="318" t="e">
        <f t="array" ref="GP111">QUARTILE(IF($JS21:$JS68&lt;&gt;"",GP21:GP68),3)</f>
        <v>#NUM!</v>
      </c>
      <c r="GQ111" s="318" t="e">
        <f t="array" ref="GQ111">QUARTILE(IF($JS21:$JS68&lt;&gt;"",GQ21:GQ68),3)</f>
        <v>#NUM!</v>
      </c>
      <c r="GR111" s="318" t="e">
        <f t="array" ref="GR111">QUARTILE(IF($JS21:$JS68&lt;&gt;"",GR21:GR68),3)</f>
        <v>#NUM!</v>
      </c>
      <c r="GS111" s="318" t="e">
        <f t="array" ref="GS111">QUARTILE(IF($JS21:$JS68&lt;&gt;"",GS21:GS68),3)</f>
        <v>#NUM!</v>
      </c>
      <c r="GT111" s="318" t="e">
        <f t="array" ref="GT111">QUARTILE(IF($JS21:$JS68&lt;&gt;"",GT21:GT68),3)</f>
        <v>#NUM!</v>
      </c>
      <c r="GU111" s="318" t="e">
        <f t="array" ref="GU111">QUARTILE(IF($JS21:$JS68&lt;&gt;"",GU21:GU68),3)</f>
        <v>#NUM!</v>
      </c>
      <c r="GV111" s="318" t="e">
        <f t="array" ref="GV111">QUARTILE(IF($JS21:$JS68&lt;&gt;"",GV21:GV68),3)</f>
        <v>#NUM!</v>
      </c>
      <c r="GW111" s="318" t="e">
        <f t="array" ref="GW111">QUARTILE(IF($JS21:$JS68&lt;&gt;"",GW21:GW68),3)</f>
        <v>#NUM!</v>
      </c>
      <c r="GX111" s="318" t="e">
        <f t="array" ref="GX111">QUARTILE(IF($JS21:$JS68&lt;&gt;"",GX21:GX68),3)</f>
        <v>#NUM!</v>
      </c>
      <c r="GY111" s="318" t="e">
        <f t="array" ref="GY111">QUARTILE(IF($JS21:$JS68&lt;&gt;"",GY21:GY68),3)</f>
        <v>#NUM!</v>
      </c>
      <c r="GZ111" s="318" t="e">
        <f t="array" ref="GZ111">QUARTILE(IF($JS21:$JS68&lt;&gt;"",GZ21:GZ68),3)</f>
        <v>#NUM!</v>
      </c>
      <c r="HA111" s="318" t="e">
        <f t="array" ref="HA111">QUARTILE(IF($JS21:$JS68&lt;&gt;"",HA21:HA68),3)</f>
        <v>#NUM!</v>
      </c>
      <c r="HB111" s="318" t="e">
        <f t="array" ref="HB111">QUARTILE(IF($JS21:$JS68&lt;&gt;"",HB21:HB68),3)</f>
        <v>#NUM!</v>
      </c>
      <c r="HC111" s="318" t="e">
        <f t="array" ref="HC111">QUARTILE(IF($JS21:$JS68&lt;&gt;"",HC21:HC68),3)</f>
        <v>#NUM!</v>
      </c>
      <c r="HD111" s="318" t="e">
        <f t="array" ref="HD111">QUARTILE(IF($JS21:$JS68&lt;&gt;"",HD21:HD68),3)</f>
        <v>#NUM!</v>
      </c>
      <c r="HE111" s="318" t="e">
        <f t="array" ref="HE111">QUARTILE(IF($JS21:$JS68&lt;&gt;"",HE21:HE68),3)</f>
        <v>#NUM!</v>
      </c>
      <c r="HF111" s="318" t="e">
        <f t="array" ref="HF111">QUARTILE(IF($JS21:$JS68&lt;&gt;"",HF21:HF68),3)</f>
        <v>#NUM!</v>
      </c>
      <c r="HG111" s="318" t="e">
        <f t="array" ref="HG111">QUARTILE(IF($JS21:$JS68&lt;&gt;"",HG21:HG68),3)</f>
        <v>#NUM!</v>
      </c>
      <c r="HH111" s="318" t="e">
        <f t="array" ref="HH111">QUARTILE(IF($JS21:$JS68&lt;&gt;"",HH21:HH68),3)</f>
        <v>#NUM!</v>
      </c>
      <c r="HI111" s="318" t="e">
        <f t="array" ref="HI111">QUARTILE(IF($JS21:$JS68&lt;&gt;"",HI21:HI68),3)</f>
        <v>#NUM!</v>
      </c>
      <c r="HJ111" s="318" t="e">
        <f t="array" ref="HJ111">QUARTILE(IF($JS21:$JS68&lt;&gt;"",HJ21:HJ68),3)</f>
        <v>#NUM!</v>
      </c>
      <c r="HK111" s="318" t="e">
        <f t="array" ref="HK111">QUARTILE(IF($JS21:$JS68&lt;&gt;"",HK21:HK68),3)</f>
        <v>#NUM!</v>
      </c>
      <c r="HL111" s="318" t="e">
        <f t="array" ref="HL111">QUARTILE(IF($JS21:$JS68&lt;&gt;"",HL21:HL68),3)</f>
        <v>#NUM!</v>
      </c>
      <c r="HM111" s="318" t="e">
        <f t="array" ref="HM111">QUARTILE(IF($JS21:$JS68&lt;&gt;"",HM21:HM68),3)</f>
        <v>#NUM!</v>
      </c>
      <c r="HN111" s="318" t="e">
        <f t="array" ref="HN111">QUARTILE(IF($JS21:$JS68&lt;&gt;"",HN21:HN68),3)</f>
        <v>#NUM!</v>
      </c>
      <c r="HO111" s="318" t="e">
        <f t="array" ref="HO111">QUARTILE(IF($JS21:$JS68&lt;&gt;"",HO21:HO68),3)</f>
        <v>#NUM!</v>
      </c>
      <c r="HP111" s="318" t="e">
        <f t="array" ref="HP111">QUARTILE(IF($JS21:$JS68&lt;&gt;"",HP21:HP68),3)</f>
        <v>#NUM!</v>
      </c>
      <c r="HQ111" s="318" t="e">
        <f t="array" ref="HQ111">QUARTILE(IF($JS21:$JS68&lt;&gt;"",HQ21:HQ68),3)</f>
        <v>#NUM!</v>
      </c>
      <c r="HR111" s="318" t="e">
        <f t="array" ref="HR111">QUARTILE(IF($JS21:$JS68&lt;&gt;"",HR21:HR68),3)</f>
        <v>#NUM!</v>
      </c>
      <c r="HS111" s="318" t="e">
        <f t="array" ref="HS111">QUARTILE(IF($JS21:$JS68&lt;&gt;"",HS21:HS68),3)</f>
        <v>#NUM!</v>
      </c>
      <c r="HT111" s="318" t="e">
        <f t="array" ref="HT111">QUARTILE(IF($JS21:$JS68&lt;&gt;"",HT21:HT68),3)</f>
        <v>#NUM!</v>
      </c>
      <c r="HU111" s="318" t="e">
        <f t="array" ref="HU111">QUARTILE(IF($JS21:$JS68&lt;&gt;"",HU21:HU68),3)</f>
        <v>#NUM!</v>
      </c>
      <c r="HV111" s="318" t="e">
        <f t="array" ref="HV111">QUARTILE(IF($JS21:$JS68&lt;&gt;"",HV21:HV68),3)</f>
        <v>#NUM!</v>
      </c>
      <c r="HW111" s="318" t="e">
        <f t="array" ref="HW111">QUARTILE(IF($JS21:$JS68&lt;&gt;"",HW21:HW68),3)</f>
        <v>#NUM!</v>
      </c>
      <c r="HX111" s="318" t="e">
        <f t="array" ref="HX111">QUARTILE(IF($JS21:$JS68&lt;&gt;"",HX21:HX68),3)</f>
        <v>#NUM!</v>
      </c>
      <c r="HY111" s="318" t="e">
        <f t="array" ref="HY111">QUARTILE(IF($JS21:$JS68&lt;&gt;"",HY21:HY68),3)</f>
        <v>#NUM!</v>
      </c>
      <c r="HZ111" s="318" t="e">
        <f t="array" ref="HZ111">QUARTILE(IF($JS21:$JS68&lt;&gt;"",HZ21:HZ68),3)</f>
        <v>#NUM!</v>
      </c>
      <c r="IA111" s="318" t="e">
        <f t="array" ref="IA111">QUARTILE(IF($JS21:$JS68&lt;&gt;"",IA21:IA68),3)</f>
        <v>#NUM!</v>
      </c>
      <c r="IB111" s="318" t="e">
        <f t="array" ref="IB111">QUARTILE(IF($JS21:$JS68&lt;&gt;"",IB21:IB68),3)</f>
        <v>#NUM!</v>
      </c>
      <c r="IC111" s="318" t="e">
        <f t="array" ref="IC111">QUARTILE(IF($JS21:$JS68&lt;&gt;"",IC21:IC68),3)</f>
        <v>#NUM!</v>
      </c>
      <c r="ID111" s="318" t="e">
        <f t="array" ref="ID111">QUARTILE(IF($JS21:$JS68&lt;&gt;"",ID21:ID68),3)</f>
        <v>#NUM!</v>
      </c>
      <c r="IE111" s="318" t="e">
        <f t="array" ref="IE111">QUARTILE(IF($JS21:$JS68&lt;&gt;"",IE21:IE68),3)</f>
        <v>#NUM!</v>
      </c>
      <c r="IF111" s="318" t="e">
        <f t="array" ref="IF111">QUARTILE(IF($JS21:$JS68&lt;&gt;"",IF21:IF68),3)</f>
        <v>#NUM!</v>
      </c>
      <c r="IG111" s="318" t="e">
        <f t="array" ref="IG111">QUARTILE(IF($JS21:$JS68&lt;&gt;"",IG21:IG68),3)</f>
        <v>#NUM!</v>
      </c>
      <c r="IH111" s="318" t="e">
        <f t="array" ref="IH111">QUARTILE(IF($JS21:$JS68&lt;&gt;"",IH21:IH68),3)</f>
        <v>#NUM!</v>
      </c>
      <c r="II111" s="318" t="e">
        <f t="array" ref="II111">QUARTILE(IF($JS21:$JS68&lt;&gt;"",II21:II68),3)</f>
        <v>#NUM!</v>
      </c>
      <c r="IJ111" s="318" t="e">
        <f t="array" ref="IJ111">QUARTILE(IF($JS21:$JS68&lt;&gt;"",IJ21:IJ68),3)</f>
        <v>#NUM!</v>
      </c>
      <c r="IK111" s="318" t="e">
        <f t="array" ref="IK111">QUARTILE(IF($JS21:$JS68&lt;&gt;"",IK21:IK68),3)</f>
        <v>#NUM!</v>
      </c>
      <c r="IL111" s="318" t="e">
        <f t="array" ref="IL111">QUARTILE(IF($JS21:$JS68&lt;&gt;"",IL21:IL68),3)</f>
        <v>#NUM!</v>
      </c>
      <c r="IM111" s="318" t="e">
        <f t="array" ref="IM111">QUARTILE(IF($JS21:$JS68&lt;&gt;"",IM21:IM68),3)</f>
        <v>#NUM!</v>
      </c>
      <c r="IN111" s="318" t="e">
        <f t="array" ref="IN111">QUARTILE(IF($JS21:$JS68&lt;&gt;"",IN21:IN68),3)</f>
        <v>#NUM!</v>
      </c>
      <c r="IO111" s="318" t="e">
        <f t="array" ref="IO111">QUARTILE(IF($JS21:$JS68&lt;&gt;"",IO21:IO68),3)</f>
        <v>#NUM!</v>
      </c>
      <c r="IP111" s="318" t="e">
        <f t="array" ref="IP111">QUARTILE(IF($JS21:$JS68&lt;&gt;"",IP21:IP68),3)</f>
        <v>#NUM!</v>
      </c>
      <c r="IQ111" s="318" t="e">
        <f t="array" ref="IQ111">QUARTILE(IF($JS21:$JS68&lt;&gt;"",IQ21:IQ68),3)</f>
        <v>#NUM!</v>
      </c>
      <c r="IR111" s="318" t="e">
        <f t="array" ref="IR111">QUARTILE(IF($JS21:$JS68&lt;&gt;"",IR21:IR68),3)</f>
        <v>#NUM!</v>
      </c>
      <c r="IS111" s="318" t="e">
        <f t="array" ref="IS111">QUARTILE(IF($JS21:$JS68&lt;&gt;"",IS21:IS68),3)</f>
        <v>#NUM!</v>
      </c>
      <c r="IT111" s="318" t="e">
        <f t="array" ref="IT111">QUARTILE(IF($JS21:$JS68&lt;&gt;"",IT21:IT68),3)</f>
        <v>#NUM!</v>
      </c>
      <c r="IU111" s="318" t="e">
        <f t="array" ref="IU111">QUARTILE(IF($JS21:$JS68&lt;&gt;"",IU21:IU68),3)</f>
        <v>#NUM!</v>
      </c>
      <c r="IV111" s="318" t="e">
        <f t="array" ref="IV111">QUARTILE(IF($JS21:$JS68&lt;&gt;"",IV21:IV68),3)</f>
        <v>#NUM!</v>
      </c>
      <c r="IW111" s="318" t="e">
        <f t="array" ref="IW111">QUARTILE(IF($JS21:$JS68&lt;&gt;"",IW21:IW68),3)</f>
        <v>#NUM!</v>
      </c>
      <c r="IX111" s="318" t="e">
        <f t="array" ref="IX111">QUARTILE(IF($JS21:$JS68&lt;&gt;"",IX21:IX68),3)</f>
        <v>#NUM!</v>
      </c>
      <c r="IY111" s="318" t="e">
        <f t="array" ref="IY111">QUARTILE(IF($JS21:$JS68&lt;&gt;"",IY21:IY68),3)</f>
        <v>#NUM!</v>
      </c>
      <c r="IZ111" s="318" t="e">
        <f t="array" ref="IZ111">QUARTILE(IF($JS21:$JS68&lt;&gt;"",IZ21:IZ68),3)</f>
        <v>#NUM!</v>
      </c>
      <c r="JA111" s="318" t="e">
        <f t="array" ref="JA111">QUARTILE(IF($JS21:$JS68&lt;&gt;"",JA21:JA68),3)</f>
        <v>#NUM!</v>
      </c>
      <c r="JB111" s="318" t="e">
        <f t="array" ref="JB111">QUARTILE(IF($JS21:$JS68&lt;&gt;"",JB21:JB68),3)</f>
        <v>#NUM!</v>
      </c>
      <c r="JC111" s="318" t="e">
        <f t="array" ref="JC111">QUARTILE(IF($JS21:$JS68&lt;&gt;"",JC21:JC68),3)</f>
        <v>#NUM!</v>
      </c>
      <c r="JD111" s="318" t="e">
        <f t="array" ref="JD111">QUARTILE(IF($JS21:$JS68&lt;&gt;"",JD21:JD68),3)</f>
        <v>#NUM!</v>
      </c>
      <c r="JE111" s="318" t="e">
        <f t="array" ref="JE111">QUARTILE(IF($JS21:$JS68&lt;&gt;"",JE21:JE68),3)</f>
        <v>#NUM!</v>
      </c>
      <c r="JF111" s="318" t="e">
        <f t="array" ref="JF111">QUARTILE(IF($JS21:$JS68&lt;&gt;"",JF21:JF68),3)</f>
        <v>#NUM!</v>
      </c>
      <c r="JG111" s="318" t="e">
        <f t="array" ref="JG111">QUARTILE(IF($JS21:$JS68&lt;&gt;"",JG21:JG68),3)</f>
        <v>#NUM!</v>
      </c>
      <c r="JH111" s="318" t="e">
        <f t="array" ref="JH111">QUARTILE(IF($JS21:$JS68&lt;&gt;"",JH21:JH68),3)</f>
        <v>#NUM!</v>
      </c>
      <c r="JI111" s="318" t="e">
        <f t="array" ref="JI111">QUARTILE(IF($JS21:$JS68&lt;&gt;"",JI21:JI68),3)</f>
        <v>#NUM!</v>
      </c>
      <c r="JJ111" s="318" t="e">
        <f t="array" ref="JJ111">QUARTILE(IF($JS21:$JS68&lt;&gt;"",JJ21:JJ68),3)</f>
        <v>#NUM!</v>
      </c>
      <c r="JK111" s="318" t="e">
        <f t="array" ref="JK111">QUARTILE(IF($JS21:$JS68&lt;&gt;"",JK21:JK68),3)</f>
        <v>#NUM!</v>
      </c>
      <c r="JL111" s="318" t="e">
        <f t="array" ref="JL111">QUARTILE(IF($JS21:$JS68&lt;&gt;"",JL21:JL68),3)</f>
        <v>#NUM!</v>
      </c>
      <c r="JM111" s="318" t="e">
        <f t="array" ref="JM111">QUARTILE(IF($JS21:$JS68&lt;&gt;"",JM21:JM68),3)</f>
        <v>#NUM!</v>
      </c>
      <c r="JN111" s="318" t="e">
        <f t="array" ref="JN111">QUARTILE(IF($JS21:$JS68&lt;&gt;"",JN21:JN68),3)</f>
        <v>#NUM!</v>
      </c>
      <c r="JO111" s="318" t="e">
        <f t="array" ref="JO111">QUARTILE(IF($JS21:$JS68&lt;&gt;"",JO21:JO68),3)</f>
        <v>#NUM!</v>
      </c>
      <c r="JP111" s="318" t="e">
        <f t="array" ref="JP111">QUARTILE(IF($JS21:$JS68&lt;&gt;"",JP21:JP68),3)</f>
        <v>#NUM!</v>
      </c>
      <c r="JQ111" s="304"/>
    </row>
    <row r="112" spans="4:277" ht="15" customHeight="1" x14ac:dyDescent="0.2">
      <c r="D112" s="316">
        <v>3.1</v>
      </c>
      <c r="E112" s="317" t="s">
        <v>457</v>
      </c>
      <c r="F112" s="318">
        <f t="array" ref="F112">MIN(IF($JS21:$JS68&lt;&gt;"",F21:F68),1)</f>
        <v>1</v>
      </c>
      <c r="G112" s="318">
        <f t="array" ref="G112">MIN(IF($JS21:$JS68&lt;&gt;"",G21:G68),1)</f>
        <v>1</v>
      </c>
      <c r="H112" s="318">
        <f t="array" ref="H112">MIN(IF($JS21:$JS68&lt;&gt;"",H21:H68),1)</f>
        <v>1</v>
      </c>
      <c r="I112" s="318">
        <f t="array" ref="I112">MIN(IF($JS21:$JS68&lt;&gt;"",I21:I68),1)</f>
        <v>1</v>
      </c>
      <c r="J112" s="318">
        <f t="array" ref="J112">MIN(IF($JS21:$JS68&lt;&gt;"",J21:J68),1)</f>
        <v>1</v>
      </c>
      <c r="K112" s="318">
        <f t="array" ref="K112">MIN(IF($JS21:$JS68&lt;&gt;"",K21:K68),1)</f>
        <v>1</v>
      </c>
      <c r="L112" s="318">
        <f t="array" ref="L112">MIN(IF($JS21:$JS68&lt;&gt;"",L21:L68),1)</f>
        <v>1</v>
      </c>
      <c r="M112" s="318">
        <f t="array" ref="M112">MIN(IF($JS21:$JS68&lt;&gt;"",M21:M68),1)</f>
        <v>1</v>
      </c>
      <c r="N112" s="318">
        <f t="array" ref="N112">MIN(IF($JS21:$JS68&lt;&gt;"",N21:N68),1)</f>
        <v>1</v>
      </c>
      <c r="O112" s="318">
        <f t="array" ref="O112">MIN(IF($JS21:$JS68&lt;&gt;"",O21:O68),1)</f>
        <v>1</v>
      </c>
      <c r="P112" s="318">
        <f t="array" ref="P112">MIN(IF($JS21:$JS68&lt;&gt;"",P21:P68),1)</f>
        <v>1</v>
      </c>
      <c r="Q112" s="318">
        <f t="array" ref="Q112">MIN(IF($JS21:$JS68&lt;&gt;"",Q21:Q68),1)</f>
        <v>1</v>
      </c>
      <c r="R112" s="318">
        <f t="array" ref="R112">MIN(IF($JS21:$JS68&lt;&gt;"",R21:R68),1)</f>
        <v>1</v>
      </c>
      <c r="S112" s="318">
        <f t="array" ref="S112">MIN(IF($JS21:$JS68&lt;&gt;"",S21:S68),1)</f>
        <v>1</v>
      </c>
      <c r="T112" s="318">
        <f t="array" ref="T112">MIN(IF($JS21:$JS68&lt;&gt;"",T21:T68),1)</f>
        <v>1</v>
      </c>
      <c r="U112" s="318">
        <f t="array" ref="U112">MIN(IF($JS21:$JS68&lt;&gt;"",U21:U68),1)</f>
        <v>1</v>
      </c>
      <c r="V112" s="318">
        <f t="array" ref="V112">MIN(IF($JS21:$JS68&lt;&gt;"",V21:V68),1)</f>
        <v>1</v>
      </c>
      <c r="W112" s="318">
        <f t="array" ref="W112">MIN(IF($JS21:$JS68&lt;&gt;"",W21:W68),1)</f>
        <v>1</v>
      </c>
      <c r="X112" s="318">
        <f t="array" ref="X112">MIN(IF($JS21:$JS68&lt;&gt;"",X21:X68),1)</f>
        <v>1</v>
      </c>
      <c r="Y112" s="318">
        <f t="array" ref="Y112">MIN(IF($JS21:$JS68&lt;&gt;"",Y21:Y68),1)</f>
        <v>1</v>
      </c>
      <c r="Z112" s="318">
        <f t="array" ref="Z112">MIN(IF($JS21:$JS68&lt;&gt;"",Z21:Z68),1)</f>
        <v>1</v>
      </c>
      <c r="AA112" s="318">
        <f t="array" ref="AA112">MIN(IF($JS21:$JS68&lt;&gt;"",AA21:AA68),1)</f>
        <v>1</v>
      </c>
      <c r="AB112" s="318">
        <f t="array" ref="AB112">MIN(IF($JS21:$JS68&lt;&gt;"",AB21:AB68),1)</f>
        <v>1</v>
      </c>
      <c r="AC112" s="318">
        <f t="array" ref="AC112">MIN(IF($JS21:$JS68&lt;&gt;"",AC21:AC68),1)</f>
        <v>1</v>
      </c>
      <c r="AD112" s="318">
        <f t="array" ref="AD112">MIN(IF($JS21:$JS68&lt;&gt;"",AD21:AD68),1)</f>
        <v>1</v>
      </c>
      <c r="AE112" s="318">
        <f t="array" ref="AE112">MIN(IF($JS21:$JS68&lt;&gt;"",AE21:AE68),1)</f>
        <v>1</v>
      </c>
      <c r="AF112" s="318">
        <f t="array" ref="AF112">MIN(IF($JS21:$JS68&lt;&gt;"",AF21:AF68),1)</f>
        <v>1</v>
      </c>
      <c r="AG112" s="318">
        <f t="array" ref="AG112">MIN(IF($JS21:$JS68&lt;&gt;"",AG21:AG68),1)</f>
        <v>1</v>
      </c>
      <c r="AH112" s="318">
        <f t="array" ref="AH112">MIN(IF($JS21:$JS68&lt;&gt;"",AH21:AH68),1)</f>
        <v>1</v>
      </c>
      <c r="AI112" s="318">
        <f t="array" ref="AI112">MIN(IF($JS21:$JS68&lt;&gt;"",AI21:AI68),1)</f>
        <v>1</v>
      </c>
      <c r="AJ112" s="318">
        <f t="array" ref="AJ112">MIN(IF($JS21:$JS68&lt;&gt;"",AJ21:AJ68),1)</f>
        <v>1</v>
      </c>
      <c r="AK112" s="318">
        <f t="array" ref="AK112">MIN(IF($JS21:$JS68&lt;&gt;"",AK21:AK68),1)</f>
        <v>1</v>
      </c>
      <c r="AL112" s="318">
        <f t="array" ref="AL112">MIN(IF($JS21:$JS68&lt;&gt;"",AL21:AL68),1)</f>
        <v>1</v>
      </c>
      <c r="AM112" s="318">
        <f t="array" ref="AM112">MIN(IF($JS21:$JS68&lt;&gt;"",AM21:AM68),1)</f>
        <v>1</v>
      </c>
      <c r="AN112" s="318">
        <f t="array" ref="AN112">MIN(IF($JS21:$JS68&lt;&gt;"",AN21:AN68),1)</f>
        <v>1</v>
      </c>
      <c r="AO112" s="318">
        <f t="array" ref="AO112">MIN(IF($JS21:$JS68&lt;&gt;"",AO21:AO68),1)</f>
        <v>1</v>
      </c>
      <c r="AP112" s="318">
        <f t="array" ref="AP112">MIN(IF($JS21:$JS68&lt;&gt;"",AP21:AP68),1)</f>
        <v>1</v>
      </c>
      <c r="AQ112" s="318">
        <f t="array" ref="AQ112">MIN(IF($JS21:$JS68&lt;&gt;"",AQ21:AQ68),1)</f>
        <v>1</v>
      </c>
      <c r="AR112" s="318">
        <f t="array" ref="AR112">MIN(IF($JS21:$JS68&lt;&gt;"",AR21:AR68),1)</f>
        <v>1</v>
      </c>
      <c r="AS112" s="318">
        <f t="array" ref="AS112">MIN(IF($JS21:$JS68&lt;&gt;"",AS21:AS68),1)</f>
        <v>1</v>
      </c>
      <c r="AT112" s="318">
        <f t="array" ref="AT112">MIN(IF($JS21:$JS68&lt;&gt;"",AT21:AT68),1)</f>
        <v>1</v>
      </c>
      <c r="AU112" s="318">
        <f t="array" ref="AU112">MIN(IF($JS21:$JS68&lt;&gt;"",AU21:AU68),1)</f>
        <v>1</v>
      </c>
      <c r="AV112" s="318">
        <f t="array" ref="AV112">MIN(IF($JS21:$JS68&lt;&gt;"",AV21:AV68),1)</f>
        <v>1</v>
      </c>
      <c r="AW112" s="318">
        <f t="array" ref="AW112">MIN(IF($JS21:$JS68&lt;&gt;"",AW21:AW68),1)</f>
        <v>1</v>
      </c>
      <c r="AX112" s="318">
        <f t="array" ref="AX112">MIN(IF($JS21:$JS68&lt;&gt;"",AX21:AX68),1)</f>
        <v>1</v>
      </c>
      <c r="AY112" s="318">
        <f t="array" ref="AY112">MIN(IF($JS21:$JS68&lt;&gt;"",AY21:AY68),1)</f>
        <v>1</v>
      </c>
      <c r="AZ112" s="318">
        <f t="array" ref="AZ112">MIN(IF($JS21:$JS68&lt;&gt;"",AZ21:AZ68),1)</f>
        <v>1</v>
      </c>
      <c r="BA112" s="318">
        <f t="array" ref="BA112">MIN(IF($JS21:$JS68&lt;&gt;"",BA21:BA68),1)</f>
        <v>1</v>
      </c>
      <c r="BB112" s="318">
        <f t="array" ref="BB112">MIN(IF($JS21:$JS68&lt;&gt;"",BB21:BB68),1)</f>
        <v>1</v>
      </c>
      <c r="BC112" s="318">
        <f t="array" ref="BC112">MIN(IF($JS21:$JS68&lt;&gt;"",BC21:BC68),1)</f>
        <v>1</v>
      </c>
      <c r="BD112" s="318">
        <f t="array" ref="BD112">MIN(IF($JS21:$JS68&lt;&gt;"",BD21:BD68),1)</f>
        <v>1</v>
      </c>
      <c r="BE112" s="318">
        <f t="array" ref="BE112">MIN(IF($JS21:$JS68&lt;&gt;"",BE21:BE68),1)</f>
        <v>1</v>
      </c>
      <c r="BF112" s="318">
        <f t="array" ref="BF112">MIN(IF($JS21:$JS68&lt;&gt;"",BF21:BF68),1)</f>
        <v>1</v>
      </c>
      <c r="BG112" s="318">
        <f t="array" ref="BG112">MIN(IF($JS21:$JS68&lt;&gt;"",BG21:BG68),1)</f>
        <v>1</v>
      </c>
      <c r="BH112" s="318">
        <f t="array" ref="BH112">MIN(IF($JS21:$JS68&lt;&gt;"",BH21:BH68),1)</f>
        <v>1</v>
      </c>
      <c r="BI112" s="318">
        <f t="array" ref="BI112">MIN(IF($JS21:$JS68&lt;&gt;"",BI21:BI68),1)</f>
        <v>1</v>
      </c>
      <c r="BJ112" s="318">
        <f t="array" ref="BJ112">MIN(IF($JS21:$JS68&lt;&gt;"",BJ21:BJ68),1)</f>
        <v>1</v>
      </c>
      <c r="BK112" s="318">
        <f t="array" ref="BK112">MIN(IF($JS21:$JS68&lt;&gt;"",BK21:BK68),1)</f>
        <v>1</v>
      </c>
      <c r="BL112" s="318">
        <f t="array" ref="BL112">MIN(IF($JS21:$JS68&lt;&gt;"",BL21:BL68),1)</f>
        <v>1</v>
      </c>
      <c r="BM112" s="318">
        <f t="array" ref="BM112">MIN(IF($JS21:$JS68&lt;&gt;"",BM21:BM68),1)</f>
        <v>1</v>
      </c>
      <c r="BN112" s="318">
        <f t="array" ref="BN112">MIN(IF($JS21:$JS68&lt;&gt;"",BN21:BN68),1)</f>
        <v>1</v>
      </c>
      <c r="BO112" s="318">
        <f t="array" ref="BO112">MIN(IF($JS21:$JS68&lt;&gt;"",BO21:BO68),1)</f>
        <v>1</v>
      </c>
      <c r="BP112" s="318">
        <f t="array" ref="BP112">MIN(IF($JS21:$JS68&lt;&gt;"",BP21:BP68),1)</f>
        <v>1</v>
      </c>
      <c r="BQ112" s="318">
        <f t="array" ref="BQ112">MIN(IF($JS21:$JS68&lt;&gt;"",BQ21:BQ68),1)</f>
        <v>1</v>
      </c>
      <c r="BR112" s="318">
        <f t="array" ref="BR112">MIN(IF($JS21:$JS68&lt;&gt;"",BR21:BR68),1)</f>
        <v>1</v>
      </c>
      <c r="BS112" s="318">
        <f t="array" ref="BS112">MIN(IF($JS21:$JS68&lt;&gt;"",BS21:BS68),1)</f>
        <v>1</v>
      </c>
      <c r="BT112" s="318">
        <f t="array" ref="BT112">MIN(IF($JS21:$JS68&lt;&gt;"",BT21:BT68),1)</f>
        <v>1</v>
      </c>
      <c r="BU112" s="318">
        <f t="array" ref="BU112">MIN(IF($JS21:$JS68&lt;&gt;"",BU21:BU68),1)</f>
        <v>1</v>
      </c>
      <c r="BV112" s="318">
        <f t="array" ref="BV112">MIN(IF($JS21:$JS68&lt;&gt;"",BV21:BV68),1)</f>
        <v>1</v>
      </c>
      <c r="BW112" s="318">
        <f t="array" ref="BW112">MIN(IF($JS21:$JS68&lt;&gt;"",BW21:BW68),1)</f>
        <v>1</v>
      </c>
      <c r="BX112" s="318">
        <f t="array" ref="BX112">MIN(IF($JS21:$JS68&lt;&gt;"",BX21:BX68),1)</f>
        <v>1</v>
      </c>
      <c r="BY112" s="318">
        <f t="array" ref="BY112">MIN(IF($JS21:$JS68&lt;&gt;"",BY21:BY68),1)</f>
        <v>1</v>
      </c>
      <c r="BZ112" s="318">
        <f t="array" ref="BZ112">MIN(IF($JS21:$JS68&lt;&gt;"",BZ21:BZ68),1)</f>
        <v>1</v>
      </c>
      <c r="CA112" s="318">
        <f t="array" ref="CA112">MIN(IF($JS21:$JS68&lt;&gt;"",CA21:CA68),1)</f>
        <v>1</v>
      </c>
      <c r="CB112" s="318">
        <f t="array" ref="CB112">MIN(IF($JS21:$JS68&lt;&gt;"",CB21:CB68),1)</f>
        <v>1</v>
      </c>
      <c r="CC112" s="318">
        <f t="array" ref="CC112">MIN(IF($JS21:$JS68&lt;&gt;"",CC21:CC68),1)</f>
        <v>1</v>
      </c>
      <c r="CD112" s="318">
        <f t="array" ref="CD112">MIN(IF($JS21:$JS68&lt;&gt;"",CD21:CD68),1)</f>
        <v>1</v>
      </c>
      <c r="CE112" s="318">
        <f t="array" ref="CE112">MIN(IF($JS21:$JS68&lt;&gt;"",CE21:CE68),1)</f>
        <v>1</v>
      </c>
      <c r="CF112" s="318">
        <f t="array" ref="CF112">MIN(IF($JS21:$JS68&lt;&gt;"",CF21:CF68),1)</f>
        <v>1</v>
      </c>
      <c r="CG112" s="318">
        <f t="array" ref="CG112">MIN(IF($JS21:$JS68&lt;&gt;"",CG21:CG68),1)</f>
        <v>1</v>
      </c>
      <c r="CH112" s="318">
        <f t="array" ref="CH112">MIN(IF($JS21:$JS68&lt;&gt;"",CH21:CH68),1)</f>
        <v>1</v>
      </c>
      <c r="CI112" s="318">
        <f t="array" ref="CI112">MIN(IF($JS21:$JS68&lt;&gt;"",CI21:CI68),1)</f>
        <v>1</v>
      </c>
      <c r="CJ112" s="318">
        <f t="array" ref="CJ112">MIN(IF($JS21:$JS68&lt;&gt;"",CJ21:CJ68),1)</f>
        <v>1</v>
      </c>
      <c r="CK112" s="318">
        <f t="array" ref="CK112">MIN(IF($JS21:$JS68&lt;&gt;"",CK21:CK68),1)</f>
        <v>1</v>
      </c>
      <c r="CL112" s="318">
        <f t="array" ref="CL112">MIN(IF($JS21:$JS68&lt;&gt;"",CL21:CL68),1)</f>
        <v>1</v>
      </c>
      <c r="CM112" s="318">
        <f t="array" ref="CM112">MIN(IF($JS21:$JS68&lt;&gt;"",CM21:CM68),1)</f>
        <v>1</v>
      </c>
      <c r="CN112" s="318">
        <f t="array" ref="CN112">MIN(IF($JS21:$JS68&lt;&gt;"",CN21:CN68),1)</f>
        <v>1</v>
      </c>
      <c r="CO112" s="318">
        <f t="array" ref="CO112">MIN(IF($JS21:$JS68&lt;&gt;"",CO21:CO68),1)</f>
        <v>1</v>
      </c>
      <c r="CP112" s="318">
        <f t="array" ref="CP112">MIN(IF($JS21:$JS68&lt;&gt;"",CP21:CP68),1)</f>
        <v>1</v>
      </c>
      <c r="CQ112" s="318">
        <f t="array" ref="CQ112">MIN(IF($JS21:$JS68&lt;&gt;"",CQ21:CQ68),1)</f>
        <v>1</v>
      </c>
      <c r="CR112" s="318">
        <f t="array" ref="CR112">MIN(IF($JS21:$JS68&lt;&gt;"",CR21:CR68),1)</f>
        <v>1</v>
      </c>
      <c r="CS112" s="318">
        <f t="array" ref="CS112">MIN(IF($JS21:$JS68&lt;&gt;"",CS21:CS68),1)</f>
        <v>1</v>
      </c>
      <c r="CT112" s="318">
        <f t="array" ref="CT112">MIN(IF($JS21:$JS68&lt;&gt;"",CT21:CT68),1)</f>
        <v>1</v>
      </c>
      <c r="CU112" s="318">
        <f t="array" ref="CU112">MIN(IF($JS21:$JS68&lt;&gt;"",CU21:CU68),1)</f>
        <v>1</v>
      </c>
      <c r="CV112" s="318">
        <f t="array" ref="CV112">MIN(IF($JS21:$JS68&lt;&gt;"",CV21:CV68),1)</f>
        <v>1</v>
      </c>
      <c r="CW112" s="318">
        <f t="array" ref="CW112">MIN(IF($JS21:$JS68&lt;&gt;"",CW21:CW68),1)</f>
        <v>1</v>
      </c>
      <c r="CX112" s="318">
        <f t="array" ref="CX112">MIN(IF($JS21:$JS68&lt;&gt;"",CX21:CX68),1)</f>
        <v>1</v>
      </c>
      <c r="CY112" s="318">
        <f t="array" ref="CY112">MIN(IF($JS21:$JS68&lt;&gt;"",CY21:CY68),1)</f>
        <v>1</v>
      </c>
      <c r="CZ112" s="318">
        <f t="array" ref="CZ112">MIN(IF($JS21:$JS68&lt;&gt;"",CZ21:CZ68),1)</f>
        <v>1</v>
      </c>
      <c r="DA112" s="318">
        <f t="array" ref="DA112">MIN(IF($JS21:$JS68&lt;&gt;"",DA21:DA68),1)</f>
        <v>1</v>
      </c>
      <c r="DB112" s="318">
        <f t="array" ref="DB112">MIN(IF($JS21:$JS68&lt;&gt;"",DB21:DB68),1)</f>
        <v>1</v>
      </c>
      <c r="DC112" s="318">
        <f t="array" ref="DC112">MIN(IF($JS21:$JS68&lt;&gt;"",DC21:DC68),1)</f>
        <v>1</v>
      </c>
      <c r="DD112" s="318">
        <f t="array" ref="DD112">MIN(IF($JS21:$JS68&lt;&gt;"",DD21:DD68),1)</f>
        <v>1</v>
      </c>
      <c r="DE112" s="318">
        <f t="array" ref="DE112">MIN(IF($JS21:$JS68&lt;&gt;"",DE21:DE68),1)</f>
        <v>1</v>
      </c>
      <c r="DF112" s="318">
        <f t="array" ref="DF112">MIN(IF($JS21:$JS68&lt;&gt;"",DF21:DF68),1)</f>
        <v>1</v>
      </c>
      <c r="DG112" s="318">
        <f t="array" ref="DG112">MIN(IF($JS21:$JS68&lt;&gt;"",DG21:DG68),1)</f>
        <v>1</v>
      </c>
      <c r="DH112" s="318">
        <f t="array" ref="DH112">MIN(IF($JS21:$JS68&lt;&gt;"",DH21:DH68),1)</f>
        <v>1</v>
      </c>
      <c r="DI112" s="318">
        <f t="array" ref="DI112">MIN(IF($JS21:$JS68&lt;&gt;"",DI21:DI68),1)</f>
        <v>1</v>
      </c>
      <c r="DJ112" s="318">
        <f t="array" ref="DJ112">MIN(IF($JS21:$JS68&lt;&gt;"",DJ21:DJ68),1)</f>
        <v>1</v>
      </c>
      <c r="DK112" s="318">
        <f t="array" ref="DK112">MIN(IF($JS21:$JS68&lt;&gt;"",DK21:DK68),1)</f>
        <v>1</v>
      </c>
      <c r="DL112" s="318">
        <f t="array" ref="DL112">MIN(IF($JS21:$JS68&lt;&gt;"",DL21:DL68),1)</f>
        <v>1</v>
      </c>
      <c r="DM112" s="318">
        <f t="array" ref="DM112">MIN(IF($JS21:$JS68&lt;&gt;"",DM21:DM68),1)</f>
        <v>1</v>
      </c>
      <c r="DN112" s="318">
        <f t="array" ref="DN112">MIN(IF($JS21:$JS68&lt;&gt;"",DN21:DN68),1)</f>
        <v>1</v>
      </c>
      <c r="DO112" s="318">
        <f t="array" ref="DO112">MIN(IF($JS21:$JS68&lt;&gt;"",DO21:DO68),1)</f>
        <v>1</v>
      </c>
      <c r="DP112" s="318">
        <f t="array" ref="DP112">MIN(IF($JS21:$JS68&lt;&gt;"",DP21:DP68),1)</f>
        <v>1</v>
      </c>
      <c r="DQ112" s="318">
        <f t="array" ref="DQ112">MIN(IF($JS21:$JS68&lt;&gt;"",DQ21:DQ68),1)</f>
        <v>1</v>
      </c>
      <c r="DR112" s="318">
        <f t="array" ref="DR112">MIN(IF($JS21:$JS68&lt;&gt;"",DR21:DR68),1)</f>
        <v>1</v>
      </c>
      <c r="DS112" s="318">
        <f t="array" ref="DS112">MIN(IF($JS21:$JS68&lt;&gt;"",DS21:DS68),1)</f>
        <v>1</v>
      </c>
      <c r="DT112" s="318">
        <f t="array" ref="DT112">MIN(IF($JS21:$JS68&lt;&gt;"",DT21:DT68),1)</f>
        <v>1</v>
      </c>
      <c r="DU112" s="318">
        <f t="array" ref="DU112">MIN(IF($JS21:$JS68&lt;&gt;"",DU21:DU68),1)</f>
        <v>1</v>
      </c>
      <c r="DV112" s="318">
        <f t="array" ref="DV112">MIN(IF($JS21:$JS68&lt;&gt;"",DV21:DV68),1)</f>
        <v>1</v>
      </c>
      <c r="DW112" s="318">
        <f t="array" ref="DW112">MIN(IF($JS21:$JS68&lt;&gt;"",DW21:DW68),1)</f>
        <v>1</v>
      </c>
      <c r="DX112" s="318">
        <f t="array" ref="DX112">MIN(IF($JS21:$JS68&lt;&gt;"",DX21:DX68),1)</f>
        <v>1</v>
      </c>
      <c r="DY112" s="318">
        <f t="array" ref="DY112">MIN(IF($JS21:$JS68&lt;&gt;"",DY21:DY68),1)</f>
        <v>1</v>
      </c>
      <c r="DZ112" s="318">
        <f t="array" ref="DZ112">MIN(IF($JS21:$JS68&lt;&gt;"",DZ21:DZ68),1)</f>
        <v>1</v>
      </c>
      <c r="EA112" s="318">
        <f t="array" ref="EA112">MIN(IF($JS21:$JS68&lt;&gt;"",EA21:EA68),1)</f>
        <v>1</v>
      </c>
      <c r="EB112" s="318">
        <f t="array" ref="EB112">MIN(IF($JS21:$JS68&lt;&gt;"",EB21:EB68),1)</f>
        <v>1</v>
      </c>
      <c r="EC112" s="318">
        <f t="array" ref="EC112">MIN(IF($JS21:$JS68&lt;&gt;"",EC21:EC68),1)</f>
        <v>1</v>
      </c>
      <c r="ED112" s="318">
        <f t="array" ref="ED112">MIN(IF($JS21:$JS68&lt;&gt;"",ED21:ED68),1)</f>
        <v>1</v>
      </c>
      <c r="EE112" s="318">
        <f t="array" ref="EE112">MIN(IF($JS21:$JS68&lt;&gt;"",EE21:EE68),1)</f>
        <v>1</v>
      </c>
      <c r="EF112" s="318">
        <f t="array" ref="EF112">MIN(IF($JS21:$JS68&lt;&gt;"",EF21:EF68),1)</f>
        <v>1</v>
      </c>
      <c r="EG112" s="318">
        <f t="array" ref="EG112">MIN(IF($JS21:$JS68&lt;&gt;"",EG21:EG68),1)</f>
        <v>1</v>
      </c>
      <c r="EH112" s="318">
        <f t="array" ref="EH112">MIN(IF($JS21:$JS68&lt;&gt;"",EH21:EH68),1)</f>
        <v>1</v>
      </c>
      <c r="EI112" s="318">
        <f t="array" ref="EI112">MIN(IF($JS21:$JS68&lt;&gt;"",EI21:EI68),1)</f>
        <v>1</v>
      </c>
      <c r="EJ112" s="318">
        <f t="array" ref="EJ112">MIN(IF($JS21:$JS68&lt;&gt;"",EJ21:EJ68),1)</f>
        <v>1</v>
      </c>
      <c r="EK112" s="318">
        <f t="array" ref="EK112">MIN(IF($JS21:$JS68&lt;&gt;"",EK21:EK68),1)</f>
        <v>1</v>
      </c>
      <c r="EL112" s="318">
        <f t="array" ref="EL112">MIN(IF($JS21:$JS68&lt;&gt;"",EL21:EL68),1)</f>
        <v>1</v>
      </c>
      <c r="EM112" s="318">
        <f t="array" ref="EM112">MIN(IF($JS21:$JS68&lt;&gt;"",EM21:EM68),1)</f>
        <v>1</v>
      </c>
      <c r="EN112" s="318">
        <f t="array" ref="EN112">MIN(IF($JS21:$JS68&lt;&gt;"",EN21:EN68),1)</f>
        <v>1</v>
      </c>
      <c r="EO112" s="318">
        <f t="array" ref="EO112">MIN(IF($JS21:$JS68&lt;&gt;"",EO21:EO68),1)</f>
        <v>1</v>
      </c>
      <c r="EP112" s="318">
        <f t="array" ref="EP112">MIN(IF($JS21:$JS68&lt;&gt;"",EP21:EP68),1)</f>
        <v>1</v>
      </c>
      <c r="EQ112" s="318">
        <f t="array" ref="EQ112">MIN(IF($JS21:$JS68&lt;&gt;"",EQ21:EQ68),1)</f>
        <v>1</v>
      </c>
      <c r="ER112" s="318">
        <f t="array" ref="ER112">MIN(IF($JS21:$JS68&lt;&gt;"",ER21:ER68),1)</f>
        <v>1</v>
      </c>
      <c r="ES112" s="318">
        <f t="array" ref="ES112">MIN(IF($JS21:$JS68&lt;&gt;"",ES21:ES68),1)</f>
        <v>1</v>
      </c>
      <c r="ET112" s="318">
        <f t="array" ref="ET112">MIN(IF($JS21:$JS68&lt;&gt;"",ET21:ET68),1)</f>
        <v>1</v>
      </c>
      <c r="EU112" s="318">
        <f t="array" ref="EU112">MIN(IF($JS21:$JS68&lt;&gt;"",EU21:EU68),1)</f>
        <v>1</v>
      </c>
      <c r="EV112" s="318">
        <f t="array" ref="EV112">MIN(IF($JS21:$JS68&lt;&gt;"",EV21:EV68),1)</f>
        <v>1</v>
      </c>
      <c r="EW112" s="318">
        <f t="array" ref="EW112">MIN(IF($JS21:$JS68&lt;&gt;"",EW21:EW68),1)</f>
        <v>1</v>
      </c>
      <c r="EX112" s="318">
        <f t="array" ref="EX112">MIN(IF($JS21:$JS68&lt;&gt;"",EX21:EX68),1)</f>
        <v>1</v>
      </c>
      <c r="EY112" s="318">
        <f t="array" ref="EY112">MIN(IF($JS21:$JS68&lt;&gt;"",EY21:EY68),1)</f>
        <v>1</v>
      </c>
      <c r="EZ112" s="318">
        <f t="array" ref="EZ112">MIN(IF($JS21:$JS68&lt;&gt;"",EZ21:EZ68),1)</f>
        <v>1</v>
      </c>
      <c r="FA112" s="318">
        <f t="array" ref="FA112">MIN(IF($JS21:$JS68&lt;&gt;"",FA21:FA68),1)</f>
        <v>1</v>
      </c>
      <c r="FB112" s="318">
        <f t="array" ref="FB112">MIN(IF($JS21:$JS68&lt;&gt;"",FB21:FB68),1)</f>
        <v>1</v>
      </c>
      <c r="FC112" s="318">
        <f t="array" ref="FC112">MIN(IF($JS21:$JS68&lt;&gt;"",FC21:FC68),1)</f>
        <v>1</v>
      </c>
      <c r="FD112" s="318">
        <f t="array" ref="FD112">MIN(IF($JS21:$JS68&lt;&gt;"",FD21:FD68),1)</f>
        <v>1</v>
      </c>
      <c r="FE112" s="318">
        <f t="array" ref="FE112">MIN(IF($JS21:$JS68&lt;&gt;"",FE21:FE68),1)</f>
        <v>1</v>
      </c>
      <c r="FF112" s="318">
        <f t="array" ref="FF112">MIN(IF($JS21:$JS68&lt;&gt;"",FF21:FF68),1)</f>
        <v>1</v>
      </c>
      <c r="FG112" s="318">
        <f t="array" ref="FG112">MIN(IF($JS21:$JS68&lt;&gt;"",FG21:FG68),1)</f>
        <v>1</v>
      </c>
      <c r="FH112" s="318">
        <f t="array" ref="FH112">MIN(IF($JS21:$JS68&lt;&gt;"",FH21:FH68),1)</f>
        <v>1</v>
      </c>
      <c r="FI112" s="318">
        <f t="array" ref="FI112">MIN(IF($JS21:$JS68&lt;&gt;"",FI21:FI68),1)</f>
        <v>1</v>
      </c>
      <c r="FJ112" s="318">
        <f t="array" ref="FJ112">MIN(IF($JS21:$JS68&lt;&gt;"",FJ21:FJ68),1)</f>
        <v>1</v>
      </c>
      <c r="FK112" s="318">
        <f t="array" ref="FK112">MIN(IF($JS21:$JS68&lt;&gt;"",FK21:FK68),1)</f>
        <v>1</v>
      </c>
      <c r="FL112" s="318">
        <f t="array" ref="FL112">MIN(IF($JS21:$JS68&lt;&gt;"",FL21:FL68),1)</f>
        <v>1</v>
      </c>
      <c r="FM112" s="318">
        <f t="array" ref="FM112">MIN(IF($JS21:$JS68&lt;&gt;"",FM21:FM68),1)</f>
        <v>1</v>
      </c>
      <c r="FN112" s="318">
        <f t="array" ref="FN112">MIN(IF($JS21:$JS68&lt;&gt;"",FN21:FN68),1)</f>
        <v>1</v>
      </c>
      <c r="FO112" s="318">
        <f t="array" ref="FO112">MIN(IF($JS21:$JS68&lt;&gt;"",FO21:FO68),1)</f>
        <v>1</v>
      </c>
      <c r="FP112" s="318">
        <f t="array" ref="FP112">MIN(IF($JS21:$JS68&lt;&gt;"",FP21:FP68),1)</f>
        <v>1</v>
      </c>
      <c r="FQ112" s="318">
        <f t="array" ref="FQ112">MIN(IF($JS21:$JS68&lt;&gt;"",FQ21:FQ68),1)</f>
        <v>1</v>
      </c>
      <c r="FR112" s="318">
        <f t="array" ref="FR112">MIN(IF($JS21:$JS68&lt;&gt;"",FR21:FR68),1)</f>
        <v>1</v>
      </c>
      <c r="FS112" s="318">
        <f t="array" ref="FS112">MIN(IF($JS21:$JS68&lt;&gt;"",FS21:FS68),1)</f>
        <v>1</v>
      </c>
      <c r="FT112" s="318">
        <f t="array" ref="FT112">MIN(IF($JS21:$JS68&lt;&gt;"",FT21:FT68),1)</f>
        <v>1</v>
      </c>
      <c r="FU112" s="318">
        <f t="array" ref="FU112">MIN(IF($JS21:$JS68&lt;&gt;"",FU21:FU68),1)</f>
        <v>1</v>
      </c>
      <c r="FV112" s="318">
        <f t="array" ref="FV112">MIN(IF($JS21:$JS68&lt;&gt;"",FV21:FV68),1)</f>
        <v>1</v>
      </c>
      <c r="FW112" s="318">
        <f t="array" ref="FW112">MIN(IF($JS21:$JS68&lt;&gt;"",FW21:FW68),1)</f>
        <v>1</v>
      </c>
      <c r="FX112" s="318">
        <f t="array" ref="FX112">MIN(IF($JS21:$JS68&lt;&gt;"",FX21:FX68),1)</f>
        <v>1</v>
      </c>
      <c r="FY112" s="318">
        <f t="array" ref="FY112">MIN(IF($JS21:$JS68&lt;&gt;"",FY21:FY68),1)</f>
        <v>1</v>
      </c>
      <c r="FZ112" s="318">
        <f t="array" ref="FZ112">MIN(IF($JS21:$JS68&lt;&gt;"",FZ21:FZ68),1)</f>
        <v>1</v>
      </c>
      <c r="GA112" s="318">
        <f t="array" ref="GA112">MIN(IF($JS21:$JS68&lt;&gt;"",GA21:GA68),1)</f>
        <v>1</v>
      </c>
      <c r="GB112" s="318">
        <f t="array" ref="GB112">MIN(IF($JS21:$JS68&lt;&gt;"",GB21:GB68),1)</f>
        <v>1</v>
      </c>
      <c r="GC112" s="318">
        <f t="array" ref="GC112">MIN(IF($JS21:$JS68&lt;&gt;"",GC21:GC68),1)</f>
        <v>1</v>
      </c>
      <c r="GD112" s="318">
        <f t="array" ref="GD112">MIN(IF($JS21:$JS68&lt;&gt;"",GD21:GD68),1)</f>
        <v>1</v>
      </c>
      <c r="GE112" s="318">
        <f t="array" ref="GE112">MIN(IF($JS21:$JS68&lt;&gt;"",GE21:GE68),1)</f>
        <v>1</v>
      </c>
      <c r="GF112" s="318">
        <f t="array" ref="GF112">MIN(IF($JS21:$JS68&lt;&gt;"",GF21:GF68),1)</f>
        <v>1</v>
      </c>
      <c r="GG112" s="318">
        <f t="array" ref="GG112">MIN(IF($JS21:$JS68&lt;&gt;"",GG21:GG68),1)</f>
        <v>1</v>
      </c>
      <c r="GH112" s="318">
        <f t="array" ref="GH112">MIN(IF($JS21:$JS68&lt;&gt;"",GH21:GH68),1)</f>
        <v>1</v>
      </c>
      <c r="GI112" s="318">
        <f t="array" ref="GI112">MIN(IF($JS21:$JS68&lt;&gt;"",GI21:GI68),1)</f>
        <v>1</v>
      </c>
      <c r="GJ112" s="318">
        <f t="array" ref="GJ112">MIN(IF($JS21:$JS68&lt;&gt;"",GJ21:GJ68),1)</f>
        <v>1</v>
      </c>
      <c r="GK112" s="318">
        <f t="array" ref="GK112">MIN(IF($JS21:$JS68&lt;&gt;"",GK21:GK68),1)</f>
        <v>1</v>
      </c>
      <c r="GL112" s="318">
        <f t="array" ref="GL112">MIN(IF($JS21:$JS68&lt;&gt;"",GL21:GL68),1)</f>
        <v>1</v>
      </c>
      <c r="GM112" s="318">
        <f t="array" ref="GM112">MIN(IF($JS21:$JS68&lt;&gt;"",GM21:GM68),1)</f>
        <v>1</v>
      </c>
      <c r="GN112" s="318">
        <f t="array" ref="GN112">MIN(IF($JS21:$JS68&lt;&gt;"",GN21:GN68),1)</f>
        <v>1</v>
      </c>
      <c r="GO112" s="318">
        <f t="array" ref="GO112">MIN(IF($JS21:$JS68&lt;&gt;"",GO21:GO68),1)</f>
        <v>1</v>
      </c>
      <c r="GP112" s="318">
        <f t="array" ref="GP112">MIN(IF($JS21:$JS68&lt;&gt;"",GP21:GP68),1)</f>
        <v>1</v>
      </c>
      <c r="GQ112" s="318">
        <f t="array" ref="GQ112">MIN(IF($JS21:$JS68&lt;&gt;"",GQ21:GQ68),1)</f>
        <v>1</v>
      </c>
      <c r="GR112" s="318">
        <f t="array" ref="GR112">MIN(IF($JS21:$JS68&lt;&gt;"",GR21:GR68),1)</f>
        <v>1</v>
      </c>
      <c r="GS112" s="318">
        <f t="array" ref="GS112">MIN(IF($JS21:$JS68&lt;&gt;"",GS21:GS68),1)</f>
        <v>1</v>
      </c>
      <c r="GT112" s="318">
        <f t="array" ref="GT112">MIN(IF($JS21:$JS68&lt;&gt;"",GT21:GT68),1)</f>
        <v>1</v>
      </c>
      <c r="GU112" s="318">
        <f t="array" ref="GU112">MIN(IF($JS21:$JS68&lt;&gt;"",GU21:GU68),1)</f>
        <v>1</v>
      </c>
      <c r="GV112" s="318">
        <f t="array" ref="GV112">MIN(IF($JS21:$JS68&lt;&gt;"",GV21:GV68),1)</f>
        <v>1</v>
      </c>
      <c r="GW112" s="318">
        <f t="array" ref="GW112">MIN(IF($JS21:$JS68&lt;&gt;"",GW21:GW68),1)</f>
        <v>1</v>
      </c>
      <c r="GX112" s="318">
        <f t="array" ref="GX112">MIN(IF($JS21:$JS68&lt;&gt;"",GX21:GX68),1)</f>
        <v>1</v>
      </c>
      <c r="GY112" s="318">
        <f t="array" ref="GY112">MIN(IF($JS21:$JS68&lt;&gt;"",GY21:GY68),1)</f>
        <v>1</v>
      </c>
      <c r="GZ112" s="318">
        <f t="array" ref="GZ112">MIN(IF($JS21:$JS68&lt;&gt;"",GZ21:GZ68),1)</f>
        <v>1</v>
      </c>
      <c r="HA112" s="318">
        <f t="array" ref="HA112">MIN(IF($JS21:$JS68&lt;&gt;"",HA21:HA68),1)</f>
        <v>1</v>
      </c>
      <c r="HB112" s="318">
        <f t="array" ref="HB112">MIN(IF($JS21:$JS68&lt;&gt;"",HB21:HB68),1)</f>
        <v>1</v>
      </c>
      <c r="HC112" s="318">
        <f t="array" ref="HC112">MIN(IF($JS21:$JS68&lt;&gt;"",HC21:HC68),1)</f>
        <v>1</v>
      </c>
      <c r="HD112" s="318">
        <f t="array" ref="HD112">MIN(IF($JS21:$JS68&lt;&gt;"",HD21:HD68),1)</f>
        <v>1</v>
      </c>
      <c r="HE112" s="318">
        <f t="array" ref="HE112">MIN(IF($JS21:$JS68&lt;&gt;"",HE21:HE68),1)</f>
        <v>1</v>
      </c>
      <c r="HF112" s="318">
        <f t="array" ref="HF112">MIN(IF($JS21:$JS68&lt;&gt;"",HF21:HF68),1)</f>
        <v>1</v>
      </c>
      <c r="HG112" s="318">
        <f t="array" ref="HG112">MIN(IF($JS21:$JS68&lt;&gt;"",HG21:HG68),1)</f>
        <v>1</v>
      </c>
      <c r="HH112" s="318">
        <f t="array" ref="HH112">MIN(IF($JS21:$JS68&lt;&gt;"",HH21:HH68),1)</f>
        <v>1</v>
      </c>
      <c r="HI112" s="318">
        <f t="array" ref="HI112">MIN(IF($JS21:$JS68&lt;&gt;"",HI21:HI68),1)</f>
        <v>1</v>
      </c>
      <c r="HJ112" s="318">
        <f t="array" ref="HJ112">MIN(IF($JS21:$JS68&lt;&gt;"",HJ21:HJ68),1)</f>
        <v>1</v>
      </c>
      <c r="HK112" s="318">
        <f t="array" ref="HK112">MIN(IF($JS21:$JS68&lt;&gt;"",HK21:HK68),1)</f>
        <v>1</v>
      </c>
      <c r="HL112" s="318">
        <f t="array" ref="HL112">MIN(IF($JS21:$JS68&lt;&gt;"",HL21:HL68),1)</f>
        <v>1</v>
      </c>
      <c r="HM112" s="318">
        <f t="array" ref="HM112">MIN(IF($JS21:$JS68&lt;&gt;"",HM21:HM68),1)</f>
        <v>1</v>
      </c>
      <c r="HN112" s="318">
        <f t="array" ref="HN112">MIN(IF($JS21:$JS68&lt;&gt;"",HN21:HN68),1)</f>
        <v>1</v>
      </c>
      <c r="HO112" s="318">
        <f t="array" ref="HO112">MIN(IF($JS21:$JS68&lt;&gt;"",HO21:HO68),1)</f>
        <v>1</v>
      </c>
      <c r="HP112" s="318">
        <f t="array" ref="HP112">MIN(IF($JS21:$JS68&lt;&gt;"",HP21:HP68),1)</f>
        <v>1</v>
      </c>
      <c r="HQ112" s="318">
        <f t="array" ref="HQ112">MIN(IF($JS21:$JS68&lt;&gt;"",HQ21:HQ68),1)</f>
        <v>1</v>
      </c>
      <c r="HR112" s="318">
        <f t="array" ref="HR112">MIN(IF($JS21:$JS68&lt;&gt;"",HR21:HR68),1)</f>
        <v>1</v>
      </c>
      <c r="HS112" s="318">
        <f t="array" ref="HS112">MIN(IF($JS21:$JS68&lt;&gt;"",HS21:HS68),1)</f>
        <v>1</v>
      </c>
      <c r="HT112" s="318">
        <f t="array" ref="HT112">MIN(IF($JS21:$JS68&lt;&gt;"",HT21:HT68),1)</f>
        <v>1</v>
      </c>
      <c r="HU112" s="318">
        <f t="array" ref="HU112">MIN(IF($JS21:$JS68&lt;&gt;"",HU21:HU68),1)</f>
        <v>1</v>
      </c>
      <c r="HV112" s="318">
        <f t="array" ref="HV112">MIN(IF($JS21:$JS68&lt;&gt;"",HV21:HV68),1)</f>
        <v>1</v>
      </c>
      <c r="HW112" s="318">
        <f t="array" ref="HW112">MIN(IF($JS21:$JS68&lt;&gt;"",HW21:HW68),1)</f>
        <v>1</v>
      </c>
      <c r="HX112" s="318">
        <f t="array" ref="HX112">MIN(IF($JS21:$JS68&lt;&gt;"",HX21:HX68),1)</f>
        <v>1</v>
      </c>
      <c r="HY112" s="318">
        <f t="array" ref="HY112">MIN(IF($JS21:$JS68&lt;&gt;"",HY21:HY68),1)</f>
        <v>1</v>
      </c>
      <c r="HZ112" s="318">
        <f t="array" ref="HZ112">MIN(IF($JS21:$JS68&lt;&gt;"",HZ21:HZ68),1)</f>
        <v>1</v>
      </c>
      <c r="IA112" s="318">
        <f t="array" ref="IA112">MIN(IF($JS21:$JS68&lt;&gt;"",IA21:IA68),1)</f>
        <v>1</v>
      </c>
      <c r="IB112" s="318">
        <f t="array" ref="IB112">MIN(IF($JS21:$JS68&lt;&gt;"",IB21:IB68),1)</f>
        <v>1</v>
      </c>
      <c r="IC112" s="318">
        <f t="array" ref="IC112">MIN(IF($JS21:$JS68&lt;&gt;"",IC21:IC68),1)</f>
        <v>1</v>
      </c>
      <c r="ID112" s="318">
        <f t="array" ref="ID112">MIN(IF($JS21:$JS68&lt;&gt;"",ID21:ID68),1)</f>
        <v>1</v>
      </c>
      <c r="IE112" s="318">
        <f t="array" ref="IE112">MIN(IF($JS21:$JS68&lt;&gt;"",IE21:IE68),1)</f>
        <v>1</v>
      </c>
      <c r="IF112" s="318">
        <f t="array" ref="IF112">MIN(IF($JS21:$JS68&lt;&gt;"",IF21:IF68),1)</f>
        <v>1</v>
      </c>
      <c r="IG112" s="318">
        <f t="array" ref="IG112">MIN(IF($JS21:$JS68&lt;&gt;"",IG21:IG68),1)</f>
        <v>1</v>
      </c>
      <c r="IH112" s="318">
        <f t="array" ref="IH112">MIN(IF($JS21:$JS68&lt;&gt;"",IH21:IH68),1)</f>
        <v>1</v>
      </c>
      <c r="II112" s="318">
        <f t="array" ref="II112">MIN(IF($JS21:$JS68&lt;&gt;"",II21:II68),1)</f>
        <v>1</v>
      </c>
      <c r="IJ112" s="318">
        <f t="array" ref="IJ112">MIN(IF($JS21:$JS68&lt;&gt;"",IJ21:IJ68),1)</f>
        <v>1</v>
      </c>
      <c r="IK112" s="318">
        <f t="array" ref="IK112">MIN(IF($JS21:$JS68&lt;&gt;"",IK21:IK68),1)</f>
        <v>1</v>
      </c>
      <c r="IL112" s="318">
        <f t="array" ref="IL112">MIN(IF($JS21:$JS68&lt;&gt;"",IL21:IL68),1)</f>
        <v>1</v>
      </c>
      <c r="IM112" s="318">
        <f t="array" ref="IM112">MIN(IF($JS21:$JS68&lt;&gt;"",IM21:IM68),1)</f>
        <v>1</v>
      </c>
      <c r="IN112" s="318">
        <f t="array" ref="IN112">MIN(IF($JS21:$JS68&lt;&gt;"",IN21:IN68),1)</f>
        <v>1</v>
      </c>
      <c r="IO112" s="318">
        <f t="array" ref="IO112">MIN(IF($JS21:$JS68&lt;&gt;"",IO21:IO68),1)</f>
        <v>1</v>
      </c>
      <c r="IP112" s="318">
        <f t="array" ref="IP112">MIN(IF($JS21:$JS68&lt;&gt;"",IP21:IP68),1)</f>
        <v>1</v>
      </c>
      <c r="IQ112" s="318">
        <f t="array" ref="IQ112">MIN(IF($JS21:$JS68&lt;&gt;"",IQ21:IQ68),1)</f>
        <v>1</v>
      </c>
      <c r="IR112" s="318">
        <f t="array" ref="IR112">MIN(IF($JS21:$JS68&lt;&gt;"",IR21:IR68),1)</f>
        <v>1</v>
      </c>
      <c r="IS112" s="318">
        <f t="array" ref="IS112">MIN(IF($JS21:$JS68&lt;&gt;"",IS21:IS68),1)</f>
        <v>1</v>
      </c>
      <c r="IT112" s="318">
        <f t="array" ref="IT112">MIN(IF($JS21:$JS68&lt;&gt;"",IT21:IT68),1)</f>
        <v>1</v>
      </c>
      <c r="IU112" s="318">
        <f t="array" ref="IU112">MIN(IF($JS21:$JS68&lt;&gt;"",IU21:IU68),1)</f>
        <v>1</v>
      </c>
      <c r="IV112" s="318">
        <f t="array" ref="IV112">MIN(IF($JS21:$JS68&lt;&gt;"",IV21:IV68),1)</f>
        <v>1</v>
      </c>
      <c r="IW112" s="318">
        <f t="array" ref="IW112">MIN(IF($JS21:$JS68&lt;&gt;"",IW21:IW68),1)</f>
        <v>1</v>
      </c>
      <c r="IX112" s="318">
        <f t="array" ref="IX112">MIN(IF($JS21:$JS68&lt;&gt;"",IX21:IX68),1)</f>
        <v>1</v>
      </c>
      <c r="IY112" s="318">
        <f t="array" ref="IY112">MIN(IF($JS21:$JS68&lt;&gt;"",IY21:IY68),1)</f>
        <v>1</v>
      </c>
      <c r="IZ112" s="318">
        <f t="array" ref="IZ112">MIN(IF($JS21:$JS68&lt;&gt;"",IZ21:IZ68),1)</f>
        <v>1</v>
      </c>
      <c r="JA112" s="318">
        <f t="array" ref="JA112">MIN(IF($JS21:$JS68&lt;&gt;"",JA21:JA68),1)</f>
        <v>1</v>
      </c>
      <c r="JB112" s="318">
        <f t="array" ref="JB112">MIN(IF($JS21:$JS68&lt;&gt;"",JB21:JB68),1)</f>
        <v>1</v>
      </c>
      <c r="JC112" s="318">
        <f t="array" ref="JC112">MIN(IF($JS21:$JS68&lt;&gt;"",JC21:JC68),1)</f>
        <v>1</v>
      </c>
      <c r="JD112" s="318">
        <f t="array" ref="JD112">MIN(IF($JS21:$JS68&lt;&gt;"",JD21:JD68),1)</f>
        <v>1</v>
      </c>
      <c r="JE112" s="318">
        <f t="array" ref="JE112">MIN(IF($JS21:$JS68&lt;&gt;"",JE21:JE68),1)</f>
        <v>1</v>
      </c>
      <c r="JF112" s="318">
        <f t="array" ref="JF112">MIN(IF($JS21:$JS68&lt;&gt;"",JF21:JF68),1)</f>
        <v>1</v>
      </c>
      <c r="JG112" s="318">
        <f t="array" ref="JG112">MIN(IF($JS21:$JS68&lt;&gt;"",JG21:JG68),1)</f>
        <v>1</v>
      </c>
      <c r="JH112" s="318">
        <f t="array" ref="JH112">MIN(IF($JS21:$JS68&lt;&gt;"",JH21:JH68),1)</f>
        <v>1</v>
      </c>
      <c r="JI112" s="318">
        <f t="array" ref="JI112">MIN(IF($JS21:$JS68&lt;&gt;"",JI21:JI68),1)</f>
        <v>1</v>
      </c>
      <c r="JJ112" s="318">
        <f t="array" ref="JJ112">MIN(IF($JS21:$JS68&lt;&gt;"",JJ21:JJ68),1)</f>
        <v>1</v>
      </c>
      <c r="JK112" s="318">
        <f t="array" ref="JK112">MIN(IF($JS21:$JS68&lt;&gt;"",JK21:JK68),1)</f>
        <v>1</v>
      </c>
      <c r="JL112" s="318">
        <f t="array" ref="JL112">MIN(IF($JS21:$JS68&lt;&gt;"",JL21:JL68),1)</f>
        <v>1</v>
      </c>
      <c r="JM112" s="318">
        <f t="array" ref="JM112">MIN(IF($JS21:$JS68&lt;&gt;"",JM21:JM68),1)</f>
        <v>1</v>
      </c>
      <c r="JN112" s="318">
        <f t="array" ref="JN112">MIN(IF($JS21:$JS68&lt;&gt;"",JN21:JN68),1)</f>
        <v>1</v>
      </c>
      <c r="JO112" s="318">
        <f t="array" ref="JO112">MIN(IF($JS21:$JS68&lt;&gt;"",JO21:JO68),1)</f>
        <v>1</v>
      </c>
      <c r="JP112" s="318">
        <f t="array" ref="JP112">MIN(IF($JS21:$JS68&lt;&gt;"",JP21:JP68),1)</f>
        <v>1</v>
      </c>
      <c r="JQ112" s="304"/>
    </row>
    <row r="113" spans="4:277" ht="15" customHeight="1" x14ac:dyDescent="0.2">
      <c r="D113" s="316">
        <v>3.5</v>
      </c>
      <c r="E113" s="317" t="s">
        <v>458</v>
      </c>
      <c r="F113" s="318">
        <f t="array" ref="F113">MAX(IF($JS21:$JS68&lt;&gt;"",F21:F68),1)</f>
        <v>1</v>
      </c>
      <c r="G113" s="318">
        <f t="array" ref="G113">MAX(IF($JS21:$JS68&lt;&gt;"",G21:G68),1)</f>
        <v>1</v>
      </c>
      <c r="H113" s="318">
        <f t="array" ref="H113">MAX(IF($JS21:$JS68&lt;&gt;"",H21:H68),1)</f>
        <v>1</v>
      </c>
      <c r="I113" s="318">
        <f t="array" ref="I113">MAX(IF($JS21:$JS68&lt;&gt;"",I21:I68),1)</f>
        <v>1</v>
      </c>
      <c r="J113" s="318">
        <f t="array" ref="J113">MAX(IF($JS21:$JS68&lt;&gt;"",J21:J68),1)</f>
        <v>1</v>
      </c>
      <c r="K113" s="318">
        <f t="array" ref="K113">MAX(IF($JS21:$JS68&lt;&gt;"",K21:K68),1)</f>
        <v>1</v>
      </c>
      <c r="L113" s="318">
        <f t="array" ref="L113">MAX(IF($JS21:$JS68&lt;&gt;"",L21:L68),1)</f>
        <v>1</v>
      </c>
      <c r="M113" s="318">
        <f t="array" ref="M113">MAX(IF($JS21:$JS68&lt;&gt;"",M21:M68),1)</f>
        <v>1</v>
      </c>
      <c r="N113" s="318">
        <f t="array" ref="N113">MAX(IF($JS21:$JS68&lt;&gt;"",N21:N68),1)</f>
        <v>1</v>
      </c>
      <c r="O113" s="318">
        <f t="array" ref="O113">MAX(IF($JS21:$JS68&lt;&gt;"",O21:O68),1)</f>
        <v>1</v>
      </c>
      <c r="P113" s="318">
        <f t="array" ref="P113">MAX(IF($JS21:$JS68&lt;&gt;"",P21:P68),1)</f>
        <v>1</v>
      </c>
      <c r="Q113" s="318">
        <f t="array" ref="Q113">MAX(IF($JS21:$JS68&lt;&gt;"",Q21:Q68),1)</f>
        <v>1</v>
      </c>
      <c r="R113" s="318">
        <f t="array" ref="R113">MAX(IF($JS21:$JS68&lt;&gt;"",R21:R68),1)</f>
        <v>1</v>
      </c>
      <c r="S113" s="318">
        <f t="array" ref="S113">MAX(IF($JS21:$JS68&lt;&gt;"",S21:S68),1)</f>
        <v>1</v>
      </c>
      <c r="T113" s="318">
        <f t="array" ref="T113">MAX(IF($JS21:$JS68&lt;&gt;"",T21:T68),1)</f>
        <v>1</v>
      </c>
      <c r="U113" s="318">
        <f t="array" ref="U113">MAX(IF($JS21:$JS68&lt;&gt;"",U21:U68),1)</f>
        <v>1</v>
      </c>
      <c r="V113" s="318">
        <f t="array" ref="V113">MAX(IF($JS21:$JS68&lt;&gt;"",V21:V68),1)</f>
        <v>1</v>
      </c>
      <c r="W113" s="318">
        <f t="array" ref="W113">MAX(IF($JS21:$JS68&lt;&gt;"",W21:W68),1)</f>
        <v>1</v>
      </c>
      <c r="X113" s="318">
        <f t="array" ref="X113">MAX(IF($JS21:$JS68&lt;&gt;"",X21:X68),1)</f>
        <v>1</v>
      </c>
      <c r="Y113" s="318">
        <f t="array" ref="Y113">MAX(IF($JS21:$JS68&lt;&gt;"",Y21:Y68),1)</f>
        <v>1</v>
      </c>
      <c r="Z113" s="318">
        <f t="array" ref="Z113">MAX(IF($JS21:$JS68&lt;&gt;"",Z21:Z68),1)</f>
        <v>1</v>
      </c>
      <c r="AA113" s="318">
        <f t="array" ref="AA113">MAX(IF($JS21:$JS68&lt;&gt;"",AA21:AA68),1)</f>
        <v>1</v>
      </c>
      <c r="AB113" s="318">
        <f t="array" ref="AB113">MAX(IF($JS21:$JS68&lt;&gt;"",AB21:AB68),1)</f>
        <v>1</v>
      </c>
      <c r="AC113" s="318">
        <f t="array" ref="AC113">MAX(IF($JS21:$JS68&lt;&gt;"",AC21:AC68),1)</f>
        <v>1</v>
      </c>
      <c r="AD113" s="318">
        <f t="array" ref="AD113">MAX(IF($JS21:$JS68&lt;&gt;"",AD21:AD68),1)</f>
        <v>1</v>
      </c>
      <c r="AE113" s="318">
        <f t="array" ref="AE113">MAX(IF($JS21:$JS68&lt;&gt;"",AE21:AE68),1)</f>
        <v>1</v>
      </c>
      <c r="AF113" s="318">
        <f t="array" ref="AF113">MAX(IF($JS21:$JS68&lt;&gt;"",AF21:AF68),1)</f>
        <v>1</v>
      </c>
      <c r="AG113" s="318">
        <f t="array" ref="AG113">MAX(IF($JS21:$JS68&lt;&gt;"",AG21:AG68),1)</f>
        <v>1</v>
      </c>
      <c r="AH113" s="318">
        <f t="array" ref="AH113">MAX(IF($JS21:$JS68&lt;&gt;"",AH21:AH68),1)</f>
        <v>1</v>
      </c>
      <c r="AI113" s="318">
        <f t="array" ref="AI113">MAX(IF($JS21:$JS68&lt;&gt;"",AI21:AI68),1)</f>
        <v>1</v>
      </c>
      <c r="AJ113" s="318">
        <f t="array" ref="AJ113">MAX(IF($JS21:$JS68&lt;&gt;"",AJ21:AJ68),1)</f>
        <v>1</v>
      </c>
      <c r="AK113" s="318">
        <f t="array" ref="AK113">MAX(IF($JS21:$JS68&lt;&gt;"",AK21:AK68),1)</f>
        <v>1</v>
      </c>
      <c r="AL113" s="318">
        <f t="array" ref="AL113">MAX(IF($JS21:$JS68&lt;&gt;"",AL21:AL68),1)</f>
        <v>1</v>
      </c>
      <c r="AM113" s="318">
        <f t="array" ref="AM113">MAX(IF($JS21:$JS68&lt;&gt;"",AM21:AM68),1)</f>
        <v>1</v>
      </c>
      <c r="AN113" s="318">
        <f t="array" ref="AN113">MAX(IF($JS21:$JS68&lt;&gt;"",AN21:AN68),1)</f>
        <v>1</v>
      </c>
      <c r="AO113" s="318">
        <f t="array" ref="AO113">MAX(IF($JS21:$JS68&lt;&gt;"",AO21:AO68),1)</f>
        <v>1</v>
      </c>
      <c r="AP113" s="318">
        <f t="array" ref="AP113">MAX(IF($JS21:$JS68&lt;&gt;"",AP21:AP68),1)</f>
        <v>1</v>
      </c>
      <c r="AQ113" s="318">
        <f t="array" ref="AQ113">MAX(IF($JS21:$JS68&lt;&gt;"",AQ21:AQ68),1)</f>
        <v>1</v>
      </c>
      <c r="AR113" s="318">
        <f t="array" ref="AR113">MAX(IF($JS21:$JS68&lt;&gt;"",AR21:AR68),1)</f>
        <v>1</v>
      </c>
      <c r="AS113" s="318">
        <f t="array" ref="AS113">MAX(IF($JS21:$JS68&lt;&gt;"",AS21:AS68),1)</f>
        <v>1</v>
      </c>
      <c r="AT113" s="318">
        <f t="array" ref="AT113">MAX(IF($JS21:$JS68&lt;&gt;"",AT21:AT68),1)</f>
        <v>1</v>
      </c>
      <c r="AU113" s="318">
        <f t="array" ref="AU113">MAX(IF($JS21:$JS68&lt;&gt;"",AU21:AU68),1)</f>
        <v>1</v>
      </c>
      <c r="AV113" s="318">
        <f t="array" ref="AV113">MAX(IF($JS21:$JS68&lt;&gt;"",AV21:AV68),1)</f>
        <v>1</v>
      </c>
      <c r="AW113" s="318">
        <f t="array" ref="AW113">MAX(IF($JS21:$JS68&lt;&gt;"",AW21:AW68),1)</f>
        <v>1</v>
      </c>
      <c r="AX113" s="318">
        <f t="array" ref="AX113">MAX(IF($JS21:$JS68&lt;&gt;"",AX21:AX68),1)</f>
        <v>1</v>
      </c>
      <c r="AY113" s="318">
        <f t="array" ref="AY113">MAX(IF($JS21:$JS68&lt;&gt;"",AY21:AY68),1)</f>
        <v>1</v>
      </c>
      <c r="AZ113" s="318">
        <f t="array" ref="AZ113">MAX(IF($JS21:$JS68&lt;&gt;"",AZ21:AZ68),1)</f>
        <v>1</v>
      </c>
      <c r="BA113" s="318">
        <f t="array" ref="BA113">MAX(IF($JS21:$JS68&lt;&gt;"",BA21:BA68),1)</f>
        <v>1</v>
      </c>
      <c r="BB113" s="318">
        <f t="array" ref="BB113">MAX(IF($JS21:$JS68&lt;&gt;"",BB21:BB68),1)</f>
        <v>1</v>
      </c>
      <c r="BC113" s="318">
        <f t="array" ref="BC113">MAX(IF($JS21:$JS68&lt;&gt;"",BC21:BC68),1)</f>
        <v>1</v>
      </c>
      <c r="BD113" s="318">
        <f t="array" ref="BD113">MAX(IF($JS21:$JS68&lt;&gt;"",BD21:BD68),1)</f>
        <v>1</v>
      </c>
      <c r="BE113" s="318">
        <f t="array" ref="BE113">MAX(IF($JS21:$JS68&lt;&gt;"",BE21:BE68),1)</f>
        <v>1</v>
      </c>
      <c r="BF113" s="318">
        <f t="array" ref="BF113">MAX(IF($JS21:$JS68&lt;&gt;"",BF21:BF68),1)</f>
        <v>1</v>
      </c>
      <c r="BG113" s="318">
        <f t="array" ref="BG113">MAX(IF($JS21:$JS68&lt;&gt;"",BG21:BG68),1)</f>
        <v>1</v>
      </c>
      <c r="BH113" s="318">
        <f t="array" ref="BH113">MAX(IF($JS21:$JS68&lt;&gt;"",BH21:BH68),1)</f>
        <v>1</v>
      </c>
      <c r="BI113" s="318">
        <f t="array" ref="BI113">MAX(IF($JS21:$JS68&lt;&gt;"",BI21:BI68),1)</f>
        <v>1</v>
      </c>
      <c r="BJ113" s="318">
        <f t="array" ref="BJ113">MAX(IF($JS21:$JS68&lt;&gt;"",BJ21:BJ68),1)</f>
        <v>1</v>
      </c>
      <c r="BK113" s="318">
        <f t="array" ref="BK113">MAX(IF($JS21:$JS68&lt;&gt;"",BK21:BK68),1)</f>
        <v>1</v>
      </c>
      <c r="BL113" s="318">
        <f t="array" ref="BL113">MAX(IF($JS21:$JS68&lt;&gt;"",BL21:BL68),1)</f>
        <v>1</v>
      </c>
      <c r="BM113" s="318">
        <f t="array" ref="BM113">MAX(IF($JS21:$JS68&lt;&gt;"",BM21:BM68),1)</f>
        <v>1</v>
      </c>
      <c r="BN113" s="318">
        <f t="array" ref="BN113">MAX(IF($JS21:$JS68&lt;&gt;"",BN21:BN68),1)</f>
        <v>1</v>
      </c>
      <c r="BO113" s="318">
        <f t="array" ref="BO113">MAX(IF($JS21:$JS68&lt;&gt;"",BO21:BO68),1)</f>
        <v>1</v>
      </c>
      <c r="BP113" s="318">
        <f t="array" ref="BP113">MAX(IF($JS21:$JS68&lt;&gt;"",BP21:BP68),1)</f>
        <v>1</v>
      </c>
      <c r="BQ113" s="318">
        <f t="array" ref="BQ113">MAX(IF($JS21:$JS68&lt;&gt;"",BQ21:BQ68),1)</f>
        <v>1</v>
      </c>
      <c r="BR113" s="318">
        <f t="array" ref="BR113">MAX(IF($JS21:$JS68&lt;&gt;"",BR21:BR68),1)</f>
        <v>1</v>
      </c>
      <c r="BS113" s="318">
        <f t="array" ref="BS113">MAX(IF($JS21:$JS68&lt;&gt;"",BS21:BS68),1)</f>
        <v>1</v>
      </c>
      <c r="BT113" s="318">
        <f t="array" ref="BT113">MAX(IF($JS21:$JS68&lt;&gt;"",BT21:BT68),1)</f>
        <v>1</v>
      </c>
      <c r="BU113" s="318">
        <f t="array" ref="BU113">MAX(IF($JS21:$JS68&lt;&gt;"",BU21:BU68),1)</f>
        <v>1</v>
      </c>
      <c r="BV113" s="318">
        <f t="array" ref="BV113">MAX(IF($JS21:$JS68&lt;&gt;"",BV21:BV68),1)</f>
        <v>1</v>
      </c>
      <c r="BW113" s="318">
        <f t="array" ref="BW113">MAX(IF($JS21:$JS68&lt;&gt;"",BW21:BW68),1)</f>
        <v>1</v>
      </c>
      <c r="BX113" s="318">
        <f t="array" ref="BX113">MAX(IF($JS21:$JS68&lt;&gt;"",BX21:BX68),1)</f>
        <v>1</v>
      </c>
      <c r="BY113" s="318">
        <f t="array" ref="BY113">MAX(IF($JS21:$JS68&lt;&gt;"",BY21:BY68),1)</f>
        <v>1</v>
      </c>
      <c r="BZ113" s="318">
        <f t="array" ref="BZ113">MAX(IF($JS21:$JS68&lt;&gt;"",BZ21:BZ68),1)</f>
        <v>1</v>
      </c>
      <c r="CA113" s="318">
        <f t="array" ref="CA113">MAX(IF($JS21:$JS68&lt;&gt;"",CA21:CA68),1)</f>
        <v>1</v>
      </c>
      <c r="CB113" s="318">
        <f t="array" ref="CB113">MAX(IF($JS21:$JS68&lt;&gt;"",CB21:CB68),1)</f>
        <v>1</v>
      </c>
      <c r="CC113" s="318">
        <f t="array" ref="CC113">MAX(IF($JS21:$JS68&lt;&gt;"",CC21:CC68),1)</f>
        <v>1</v>
      </c>
      <c r="CD113" s="318">
        <f t="array" ref="CD113">MAX(IF($JS21:$JS68&lt;&gt;"",CD21:CD68),1)</f>
        <v>1</v>
      </c>
      <c r="CE113" s="318">
        <f t="array" ref="CE113">MAX(IF($JS21:$JS68&lt;&gt;"",CE21:CE68),1)</f>
        <v>1</v>
      </c>
      <c r="CF113" s="318">
        <f t="array" ref="CF113">MAX(IF($JS21:$JS68&lt;&gt;"",CF21:CF68),1)</f>
        <v>1</v>
      </c>
      <c r="CG113" s="318">
        <f t="array" ref="CG113">MAX(IF($JS21:$JS68&lt;&gt;"",CG21:CG68),1)</f>
        <v>1</v>
      </c>
      <c r="CH113" s="318">
        <f t="array" ref="CH113">MAX(IF($JS21:$JS68&lt;&gt;"",CH21:CH68),1)</f>
        <v>1</v>
      </c>
      <c r="CI113" s="318">
        <f t="array" ref="CI113">MAX(IF($JS21:$JS68&lt;&gt;"",CI21:CI68),1)</f>
        <v>1</v>
      </c>
      <c r="CJ113" s="318">
        <f t="array" ref="CJ113">MAX(IF($JS21:$JS68&lt;&gt;"",CJ21:CJ68),1)</f>
        <v>1</v>
      </c>
      <c r="CK113" s="318">
        <f t="array" ref="CK113">MAX(IF($JS21:$JS68&lt;&gt;"",CK21:CK68),1)</f>
        <v>1</v>
      </c>
      <c r="CL113" s="318">
        <f t="array" ref="CL113">MAX(IF($JS21:$JS68&lt;&gt;"",CL21:CL68),1)</f>
        <v>1</v>
      </c>
      <c r="CM113" s="318">
        <f t="array" ref="CM113">MAX(IF($JS21:$JS68&lt;&gt;"",CM21:CM68),1)</f>
        <v>1</v>
      </c>
      <c r="CN113" s="318">
        <f t="array" ref="CN113">MAX(IF($JS21:$JS68&lt;&gt;"",CN21:CN68),1)</f>
        <v>1</v>
      </c>
      <c r="CO113" s="318">
        <f t="array" ref="CO113">MAX(IF($JS21:$JS68&lt;&gt;"",CO21:CO68),1)</f>
        <v>1</v>
      </c>
      <c r="CP113" s="318">
        <f t="array" ref="CP113">MAX(IF($JS21:$JS68&lt;&gt;"",CP21:CP68),1)</f>
        <v>1</v>
      </c>
      <c r="CQ113" s="318">
        <f t="array" ref="CQ113">MAX(IF($JS21:$JS68&lt;&gt;"",CQ21:CQ68),1)</f>
        <v>1</v>
      </c>
      <c r="CR113" s="318">
        <f t="array" ref="CR113">MAX(IF($JS21:$JS68&lt;&gt;"",CR21:CR68),1)</f>
        <v>1</v>
      </c>
      <c r="CS113" s="318">
        <f t="array" ref="CS113">MAX(IF($JS21:$JS68&lt;&gt;"",CS21:CS68),1)</f>
        <v>1</v>
      </c>
      <c r="CT113" s="318">
        <f t="array" ref="CT113">MAX(IF($JS21:$JS68&lt;&gt;"",CT21:CT68),1)</f>
        <v>1</v>
      </c>
      <c r="CU113" s="318">
        <f t="array" ref="CU113">MAX(IF($JS21:$JS68&lt;&gt;"",CU21:CU68),1)</f>
        <v>1</v>
      </c>
      <c r="CV113" s="318">
        <f t="array" ref="CV113">MAX(IF($JS21:$JS68&lt;&gt;"",CV21:CV68),1)</f>
        <v>1</v>
      </c>
      <c r="CW113" s="318">
        <f t="array" ref="CW113">MAX(IF($JS21:$JS68&lt;&gt;"",CW21:CW68),1)</f>
        <v>1</v>
      </c>
      <c r="CX113" s="318">
        <f t="array" ref="CX113">MAX(IF($JS21:$JS68&lt;&gt;"",CX21:CX68),1)</f>
        <v>1</v>
      </c>
      <c r="CY113" s="318">
        <f t="array" ref="CY113">MAX(IF($JS21:$JS68&lt;&gt;"",CY21:CY68),1)</f>
        <v>1</v>
      </c>
      <c r="CZ113" s="318">
        <f t="array" ref="CZ113">MAX(IF($JS21:$JS68&lt;&gt;"",CZ21:CZ68),1)</f>
        <v>1</v>
      </c>
      <c r="DA113" s="318">
        <f t="array" ref="DA113">MAX(IF($JS21:$JS68&lt;&gt;"",DA21:DA68),1)</f>
        <v>1</v>
      </c>
      <c r="DB113" s="318">
        <f t="array" ref="DB113">MAX(IF($JS21:$JS68&lt;&gt;"",DB21:DB68),1)</f>
        <v>1</v>
      </c>
      <c r="DC113" s="318">
        <f t="array" ref="DC113">MAX(IF($JS21:$JS68&lt;&gt;"",DC21:DC68),1)</f>
        <v>1</v>
      </c>
      <c r="DD113" s="318">
        <f t="array" ref="DD113">MAX(IF($JS21:$JS68&lt;&gt;"",DD21:DD68),1)</f>
        <v>1</v>
      </c>
      <c r="DE113" s="318">
        <f t="array" ref="DE113">MAX(IF($JS21:$JS68&lt;&gt;"",DE21:DE68),1)</f>
        <v>1</v>
      </c>
      <c r="DF113" s="318">
        <f t="array" ref="DF113">MAX(IF($JS21:$JS68&lt;&gt;"",DF21:DF68),1)</f>
        <v>1</v>
      </c>
      <c r="DG113" s="318">
        <f t="array" ref="DG113">MAX(IF($JS21:$JS68&lt;&gt;"",DG21:DG68),1)</f>
        <v>1</v>
      </c>
      <c r="DH113" s="318">
        <f t="array" ref="DH113">MAX(IF($JS21:$JS68&lt;&gt;"",DH21:DH68),1)</f>
        <v>1</v>
      </c>
      <c r="DI113" s="318">
        <f t="array" ref="DI113">MAX(IF($JS21:$JS68&lt;&gt;"",DI21:DI68),1)</f>
        <v>1</v>
      </c>
      <c r="DJ113" s="318">
        <f t="array" ref="DJ113">MAX(IF($JS21:$JS68&lt;&gt;"",DJ21:DJ68),1)</f>
        <v>1</v>
      </c>
      <c r="DK113" s="318">
        <f t="array" ref="DK113">MAX(IF($JS21:$JS68&lt;&gt;"",DK21:DK68),1)</f>
        <v>1</v>
      </c>
      <c r="DL113" s="318">
        <f t="array" ref="DL113">MAX(IF($JS21:$JS68&lt;&gt;"",DL21:DL68),1)</f>
        <v>1</v>
      </c>
      <c r="DM113" s="318">
        <f t="array" ref="DM113">MAX(IF($JS21:$JS68&lt;&gt;"",DM21:DM68),1)</f>
        <v>1</v>
      </c>
      <c r="DN113" s="318">
        <f t="array" ref="DN113">MAX(IF($JS21:$JS68&lt;&gt;"",DN21:DN68),1)</f>
        <v>1</v>
      </c>
      <c r="DO113" s="318">
        <f t="array" ref="DO113">MAX(IF($JS21:$JS68&lt;&gt;"",DO21:DO68),1)</f>
        <v>1</v>
      </c>
      <c r="DP113" s="318">
        <f t="array" ref="DP113">MAX(IF($JS21:$JS68&lt;&gt;"",DP21:DP68),1)</f>
        <v>1</v>
      </c>
      <c r="DQ113" s="318">
        <f t="array" ref="DQ113">MAX(IF($JS21:$JS68&lt;&gt;"",DQ21:DQ68),1)</f>
        <v>1</v>
      </c>
      <c r="DR113" s="318">
        <f t="array" ref="DR113">MAX(IF($JS21:$JS68&lt;&gt;"",DR21:DR68),1)</f>
        <v>1</v>
      </c>
      <c r="DS113" s="318">
        <f t="array" ref="DS113">MAX(IF($JS21:$JS68&lt;&gt;"",DS21:DS68),1)</f>
        <v>1</v>
      </c>
      <c r="DT113" s="318">
        <f t="array" ref="DT113">MAX(IF($JS21:$JS68&lt;&gt;"",DT21:DT68),1)</f>
        <v>1</v>
      </c>
      <c r="DU113" s="318">
        <f t="array" ref="DU113">MAX(IF($JS21:$JS68&lt;&gt;"",DU21:DU68),1)</f>
        <v>1</v>
      </c>
      <c r="DV113" s="318">
        <f t="array" ref="DV113">MAX(IF($JS21:$JS68&lt;&gt;"",DV21:DV68),1)</f>
        <v>1</v>
      </c>
      <c r="DW113" s="318">
        <f t="array" ref="DW113">MAX(IF($JS21:$JS68&lt;&gt;"",DW21:DW68),1)</f>
        <v>1</v>
      </c>
      <c r="DX113" s="318">
        <f t="array" ref="DX113">MAX(IF($JS21:$JS68&lt;&gt;"",DX21:DX68),1)</f>
        <v>1</v>
      </c>
      <c r="DY113" s="318">
        <f t="array" ref="DY113">MAX(IF($JS21:$JS68&lt;&gt;"",DY21:DY68),1)</f>
        <v>1</v>
      </c>
      <c r="DZ113" s="318">
        <f t="array" ref="DZ113">MAX(IF($JS21:$JS68&lt;&gt;"",DZ21:DZ68),1)</f>
        <v>1</v>
      </c>
      <c r="EA113" s="318">
        <f t="array" ref="EA113">MAX(IF($JS21:$JS68&lt;&gt;"",EA21:EA68),1)</f>
        <v>1</v>
      </c>
      <c r="EB113" s="318">
        <f t="array" ref="EB113">MAX(IF($JS21:$JS68&lt;&gt;"",EB21:EB68),1)</f>
        <v>1</v>
      </c>
      <c r="EC113" s="318">
        <f t="array" ref="EC113">MAX(IF($JS21:$JS68&lt;&gt;"",EC21:EC68),1)</f>
        <v>1</v>
      </c>
      <c r="ED113" s="318">
        <f t="array" ref="ED113">MAX(IF($JS21:$JS68&lt;&gt;"",ED21:ED68),1)</f>
        <v>1</v>
      </c>
      <c r="EE113" s="318">
        <f t="array" ref="EE113">MAX(IF($JS21:$JS68&lt;&gt;"",EE21:EE68),1)</f>
        <v>1</v>
      </c>
      <c r="EF113" s="318">
        <f t="array" ref="EF113">MAX(IF($JS21:$JS68&lt;&gt;"",EF21:EF68),1)</f>
        <v>1</v>
      </c>
      <c r="EG113" s="318">
        <f t="array" ref="EG113">MAX(IF($JS21:$JS68&lt;&gt;"",EG21:EG68),1)</f>
        <v>1</v>
      </c>
      <c r="EH113" s="318">
        <f t="array" ref="EH113">MAX(IF($JS21:$JS68&lt;&gt;"",EH21:EH68),1)</f>
        <v>1</v>
      </c>
      <c r="EI113" s="318">
        <f t="array" ref="EI113">MAX(IF($JS21:$JS68&lt;&gt;"",EI21:EI68),1)</f>
        <v>1</v>
      </c>
      <c r="EJ113" s="318">
        <f t="array" ref="EJ113">MAX(IF($JS21:$JS68&lt;&gt;"",EJ21:EJ68),1)</f>
        <v>1</v>
      </c>
      <c r="EK113" s="318">
        <f t="array" ref="EK113">MAX(IF($JS21:$JS68&lt;&gt;"",EK21:EK68),1)</f>
        <v>1</v>
      </c>
      <c r="EL113" s="318">
        <f t="array" ref="EL113">MAX(IF($JS21:$JS68&lt;&gt;"",EL21:EL68),1)</f>
        <v>1</v>
      </c>
      <c r="EM113" s="318">
        <f t="array" ref="EM113">MAX(IF($JS21:$JS68&lt;&gt;"",EM21:EM68),1)</f>
        <v>1</v>
      </c>
      <c r="EN113" s="318">
        <f t="array" ref="EN113">MAX(IF($JS21:$JS68&lt;&gt;"",EN21:EN68),1)</f>
        <v>1</v>
      </c>
      <c r="EO113" s="318">
        <f t="array" ref="EO113">MAX(IF($JS21:$JS68&lt;&gt;"",EO21:EO68),1)</f>
        <v>1</v>
      </c>
      <c r="EP113" s="318">
        <f t="array" ref="EP113">MAX(IF($JS21:$JS68&lt;&gt;"",EP21:EP68),1)</f>
        <v>1</v>
      </c>
      <c r="EQ113" s="318">
        <f t="array" ref="EQ113">MAX(IF($JS21:$JS68&lt;&gt;"",EQ21:EQ68),1)</f>
        <v>1</v>
      </c>
      <c r="ER113" s="318">
        <f t="array" ref="ER113">MAX(IF($JS21:$JS68&lt;&gt;"",ER21:ER68),1)</f>
        <v>1</v>
      </c>
      <c r="ES113" s="318">
        <f t="array" ref="ES113">MAX(IF($JS21:$JS68&lt;&gt;"",ES21:ES68),1)</f>
        <v>1</v>
      </c>
      <c r="ET113" s="318">
        <f t="array" ref="ET113">MAX(IF($JS21:$JS68&lt;&gt;"",ET21:ET68),1)</f>
        <v>1</v>
      </c>
      <c r="EU113" s="318">
        <f t="array" ref="EU113">MAX(IF($JS21:$JS68&lt;&gt;"",EU21:EU68),1)</f>
        <v>1</v>
      </c>
      <c r="EV113" s="318">
        <f t="array" ref="EV113">MAX(IF($JS21:$JS68&lt;&gt;"",EV21:EV68),1)</f>
        <v>1</v>
      </c>
      <c r="EW113" s="318">
        <f t="array" ref="EW113">MAX(IF($JS21:$JS68&lt;&gt;"",EW21:EW68),1)</f>
        <v>1</v>
      </c>
      <c r="EX113" s="318">
        <f t="array" ref="EX113">MAX(IF($JS21:$JS68&lt;&gt;"",EX21:EX68),1)</f>
        <v>1</v>
      </c>
      <c r="EY113" s="318">
        <f t="array" ref="EY113">MAX(IF($JS21:$JS68&lt;&gt;"",EY21:EY68),1)</f>
        <v>1</v>
      </c>
      <c r="EZ113" s="318">
        <f t="array" ref="EZ113">MAX(IF($JS21:$JS68&lt;&gt;"",EZ21:EZ68),1)</f>
        <v>1</v>
      </c>
      <c r="FA113" s="318">
        <f t="array" ref="FA113">MAX(IF($JS21:$JS68&lt;&gt;"",FA21:FA68),1)</f>
        <v>1</v>
      </c>
      <c r="FB113" s="318">
        <f t="array" ref="FB113">MAX(IF($JS21:$JS68&lt;&gt;"",FB21:FB68),1)</f>
        <v>1</v>
      </c>
      <c r="FC113" s="318">
        <f t="array" ref="FC113">MAX(IF($JS21:$JS68&lt;&gt;"",FC21:FC68),1)</f>
        <v>1</v>
      </c>
      <c r="FD113" s="318">
        <f t="array" ref="FD113">MAX(IF($JS21:$JS68&lt;&gt;"",FD21:FD68),1)</f>
        <v>1</v>
      </c>
      <c r="FE113" s="318">
        <f t="array" ref="FE113">MAX(IF($JS21:$JS68&lt;&gt;"",FE21:FE68),1)</f>
        <v>1</v>
      </c>
      <c r="FF113" s="318">
        <f t="array" ref="FF113">MAX(IF($JS21:$JS68&lt;&gt;"",FF21:FF68),1)</f>
        <v>1</v>
      </c>
      <c r="FG113" s="318">
        <f t="array" ref="FG113">MAX(IF($JS21:$JS68&lt;&gt;"",FG21:FG68),1)</f>
        <v>1</v>
      </c>
      <c r="FH113" s="318">
        <f t="array" ref="FH113">MAX(IF($JS21:$JS68&lt;&gt;"",FH21:FH68),1)</f>
        <v>1</v>
      </c>
      <c r="FI113" s="318">
        <f t="array" ref="FI113">MAX(IF($JS21:$JS68&lt;&gt;"",FI21:FI68),1)</f>
        <v>1</v>
      </c>
      <c r="FJ113" s="318">
        <f t="array" ref="FJ113">MAX(IF($JS21:$JS68&lt;&gt;"",FJ21:FJ68),1)</f>
        <v>1</v>
      </c>
      <c r="FK113" s="318">
        <f t="array" ref="FK113">MAX(IF($JS21:$JS68&lt;&gt;"",FK21:FK68),1)</f>
        <v>1</v>
      </c>
      <c r="FL113" s="318">
        <f t="array" ref="FL113">MAX(IF($JS21:$JS68&lt;&gt;"",FL21:FL68),1)</f>
        <v>1</v>
      </c>
      <c r="FM113" s="318">
        <f t="array" ref="FM113">MAX(IF($JS21:$JS68&lt;&gt;"",FM21:FM68),1)</f>
        <v>1</v>
      </c>
      <c r="FN113" s="318">
        <f t="array" ref="FN113">MAX(IF($JS21:$JS68&lt;&gt;"",FN21:FN68),1)</f>
        <v>1</v>
      </c>
      <c r="FO113" s="318">
        <f t="array" ref="FO113">MAX(IF($JS21:$JS68&lt;&gt;"",FO21:FO68),1)</f>
        <v>1</v>
      </c>
      <c r="FP113" s="318">
        <f t="array" ref="FP113">MAX(IF($JS21:$JS68&lt;&gt;"",FP21:FP68),1)</f>
        <v>1</v>
      </c>
      <c r="FQ113" s="318">
        <f t="array" ref="FQ113">MAX(IF($JS21:$JS68&lt;&gt;"",FQ21:FQ68),1)</f>
        <v>1</v>
      </c>
      <c r="FR113" s="318">
        <f t="array" ref="FR113">MAX(IF($JS21:$JS68&lt;&gt;"",FR21:FR68),1)</f>
        <v>1</v>
      </c>
      <c r="FS113" s="318">
        <f t="array" ref="FS113">MAX(IF($JS21:$JS68&lt;&gt;"",FS21:FS68),1)</f>
        <v>1</v>
      </c>
      <c r="FT113" s="318">
        <f t="array" ref="FT113">MAX(IF($JS21:$JS68&lt;&gt;"",FT21:FT68),1)</f>
        <v>1</v>
      </c>
      <c r="FU113" s="318">
        <f t="array" ref="FU113">MAX(IF($JS21:$JS68&lt;&gt;"",FU21:FU68),1)</f>
        <v>1</v>
      </c>
      <c r="FV113" s="318">
        <f t="array" ref="FV113">MAX(IF($JS21:$JS68&lt;&gt;"",FV21:FV68),1)</f>
        <v>1</v>
      </c>
      <c r="FW113" s="318">
        <f t="array" ref="FW113">MAX(IF($JS21:$JS68&lt;&gt;"",FW21:FW68),1)</f>
        <v>1</v>
      </c>
      <c r="FX113" s="318">
        <f t="array" ref="FX113">MAX(IF($JS21:$JS68&lt;&gt;"",FX21:FX68),1)</f>
        <v>1</v>
      </c>
      <c r="FY113" s="318">
        <f t="array" ref="FY113">MAX(IF($JS21:$JS68&lt;&gt;"",FY21:FY68),1)</f>
        <v>1</v>
      </c>
      <c r="FZ113" s="318">
        <f t="array" ref="FZ113">MAX(IF($JS21:$JS68&lt;&gt;"",FZ21:FZ68),1)</f>
        <v>1</v>
      </c>
      <c r="GA113" s="318">
        <f t="array" ref="GA113">MAX(IF($JS21:$JS68&lt;&gt;"",GA21:GA68),1)</f>
        <v>1</v>
      </c>
      <c r="GB113" s="318">
        <f t="array" ref="GB113">MAX(IF($JS21:$JS68&lt;&gt;"",GB21:GB68),1)</f>
        <v>1</v>
      </c>
      <c r="GC113" s="318">
        <f t="array" ref="GC113">MAX(IF($JS21:$JS68&lt;&gt;"",GC21:GC68),1)</f>
        <v>1</v>
      </c>
      <c r="GD113" s="318">
        <f t="array" ref="GD113">MAX(IF($JS21:$JS68&lt;&gt;"",GD21:GD68),1)</f>
        <v>1</v>
      </c>
      <c r="GE113" s="318">
        <f t="array" ref="GE113">MAX(IF($JS21:$JS68&lt;&gt;"",GE21:GE68),1)</f>
        <v>1</v>
      </c>
      <c r="GF113" s="318">
        <f t="array" ref="GF113">MAX(IF($JS21:$JS68&lt;&gt;"",GF21:GF68),1)</f>
        <v>1</v>
      </c>
      <c r="GG113" s="318">
        <f t="array" ref="GG113">MAX(IF($JS21:$JS68&lt;&gt;"",GG21:GG68),1)</f>
        <v>1</v>
      </c>
      <c r="GH113" s="318">
        <f t="array" ref="GH113">MAX(IF($JS21:$JS68&lt;&gt;"",GH21:GH68),1)</f>
        <v>1</v>
      </c>
      <c r="GI113" s="318">
        <f t="array" ref="GI113">MAX(IF($JS21:$JS68&lt;&gt;"",GI21:GI68),1)</f>
        <v>1</v>
      </c>
      <c r="GJ113" s="318">
        <f t="array" ref="GJ113">MAX(IF($JS21:$JS68&lt;&gt;"",GJ21:GJ68),1)</f>
        <v>1</v>
      </c>
      <c r="GK113" s="318">
        <f t="array" ref="GK113">MAX(IF($JS21:$JS68&lt;&gt;"",GK21:GK68),1)</f>
        <v>1</v>
      </c>
      <c r="GL113" s="318">
        <f t="array" ref="GL113">MAX(IF($JS21:$JS68&lt;&gt;"",GL21:GL68),1)</f>
        <v>1</v>
      </c>
      <c r="GM113" s="318">
        <f t="array" ref="GM113">MAX(IF($JS21:$JS68&lt;&gt;"",GM21:GM68),1)</f>
        <v>1</v>
      </c>
      <c r="GN113" s="318">
        <f t="array" ref="GN113">MAX(IF($JS21:$JS68&lt;&gt;"",GN21:GN68),1)</f>
        <v>1</v>
      </c>
      <c r="GO113" s="318">
        <f t="array" ref="GO113">MAX(IF($JS21:$JS68&lt;&gt;"",GO21:GO68),1)</f>
        <v>1</v>
      </c>
      <c r="GP113" s="318">
        <f t="array" ref="GP113">MAX(IF($JS21:$JS68&lt;&gt;"",GP21:GP68),1)</f>
        <v>1</v>
      </c>
      <c r="GQ113" s="318">
        <f t="array" ref="GQ113">MAX(IF($JS21:$JS68&lt;&gt;"",GQ21:GQ68),1)</f>
        <v>1</v>
      </c>
      <c r="GR113" s="318">
        <f t="array" ref="GR113">MAX(IF($JS21:$JS68&lt;&gt;"",GR21:GR68),1)</f>
        <v>1</v>
      </c>
      <c r="GS113" s="318">
        <f t="array" ref="GS113">MAX(IF($JS21:$JS68&lt;&gt;"",GS21:GS68),1)</f>
        <v>1</v>
      </c>
      <c r="GT113" s="318">
        <f t="array" ref="GT113">MAX(IF($JS21:$JS68&lt;&gt;"",GT21:GT68),1)</f>
        <v>1</v>
      </c>
      <c r="GU113" s="318">
        <f t="array" ref="GU113">MAX(IF($JS21:$JS68&lt;&gt;"",GU21:GU68),1)</f>
        <v>1</v>
      </c>
      <c r="GV113" s="318">
        <f t="array" ref="GV113">MAX(IF($JS21:$JS68&lt;&gt;"",GV21:GV68),1)</f>
        <v>1</v>
      </c>
      <c r="GW113" s="318">
        <f t="array" ref="GW113">MAX(IF($JS21:$JS68&lt;&gt;"",GW21:GW68),1)</f>
        <v>1</v>
      </c>
      <c r="GX113" s="318">
        <f t="array" ref="GX113">MAX(IF($JS21:$JS68&lt;&gt;"",GX21:GX68),1)</f>
        <v>1</v>
      </c>
      <c r="GY113" s="318">
        <f t="array" ref="GY113">MAX(IF($JS21:$JS68&lt;&gt;"",GY21:GY68),1)</f>
        <v>1</v>
      </c>
      <c r="GZ113" s="318">
        <f t="array" ref="GZ113">MAX(IF($JS21:$JS68&lt;&gt;"",GZ21:GZ68),1)</f>
        <v>1</v>
      </c>
      <c r="HA113" s="318">
        <f t="array" ref="HA113">MAX(IF($JS21:$JS68&lt;&gt;"",HA21:HA68),1)</f>
        <v>1</v>
      </c>
      <c r="HB113" s="318">
        <f t="array" ref="HB113">MAX(IF($JS21:$JS68&lt;&gt;"",HB21:HB68),1)</f>
        <v>1</v>
      </c>
      <c r="HC113" s="318">
        <f t="array" ref="HC113">MAX(IF($JS21:$JS68&lt;&gt;"",HC21:HC68),1)</f>
        <v>1</v>
      </c>
      <c r="HD113" s="318">
        <f t="array" ref="HD113">MAX(IF($JS21:$JS68&lt;&gt;"",HD21:HD68),1)</f>
        <v>1</v>
      </c>
      <c r="HE113" s="318">
        <f t="array" ref="HE113">MAX(IF($JS21:$JS68&lt;&gt;"",HE21:HE68),1)</f>
        <v>1</v>
      </c>
      <c r="HF113" s="318">
        <f t="array" ref="HF113">MAX(IF($JS21:$JS68&lt;&gt;"",HF21:HF68),1)</f>
        <v>1</v>
      </c>
      <c r="HG113" s="318">
        <f t="array" ref="HG113">MAX(IF($JS21:$JS68&lt;&gt;"",HG21:HG68),1)</f>
        <v>1</v>
      </c>
      <c r="HH113" s="318">
        <f t="array" ref="HH113">MAX(IF($JS21:$JS68&lt;&gt;"",HH21:HH68),1)</f>
        <v>1</v>
      </c>
      <c r="HI113" s="318">
        <f t="array" ref="HI113">MAX(IF($JS21:$JS68&lt;&gt;"",HI21:HI68),1)</f>
        <v>1</v>
      </c>
      <c r="HJ113" s="318">
        <f t="array" ref="HJ113">MAX(IF($JS21:$JS68&lt;&gt;"",HJ21:HJ68),1)</f>
        <v>1</v>
      </c>
      <c r="HK113" s="318">
        <f t="array" ref="HK113">MAX(IF($JS21:$JS68&lt;&gt;"",HK21:HK68),1)</f>
        <v>1</v>
      </c>
      <c r="HL113" s="318">
        <f t="array" ref="HL113">MAX(IF($JS21:$JS68&lt;&gt;"",HL21:HL68),1)</f>
        <v>1</v>
      </c>
      <c r="HM113" s="318">
        <f t="array" ref="HM113">MAX(IF($JS21:$JS68&lt;&gt;"",HM21:HM68),1)</f>
        <v>1</v>
      </c>
      <c r="HN113" s="318">
        <f t="array" ref="HN113">MAX(IF($JS21:$JS68&lt;&gt;"",HN21:HN68),1)</f>
        <v>1</v>
      </c>
      <c r="HO113" s="318">
        <f t="array" ref="HO113">MAX(IF($JS21:$JS68&lt;&gt;"",HO21:HO68),1)</f>
        <v>1</v>
      </c>
      <c r="HP113" s="318">
        <f t="array" ref="HP113">MAX(IF($JS21:$JS68&lt;&gt;"",HP21:HP68),1)</f>
        <v>1</v>
      </c>
      <c r="HQ113" s="318">
        <f t="array" ref="HQ113">MAX(IF($JS21:$JS68&lt;&gt;"",HQ21:HQ68),1)</f>
        <v>1</v>
      </c>
      <c r="HR113" s="318">
        <f t="array" ref="HR113">MAX(IF($JS21:$JS68&lt;&gt;"",HR21:HR68),1)</f>
        <v>1</v>
      </c>
      <c r="HS113" s="318">
        <f t="array" ref="HS113">MAX(IF($JS21:$JS68&lt;&gt;"",HS21:HS68),1)</f>
        <v>1</v>
      </c>
      <c r="HT113" s="318">
        <f t="array" ref="HT113">MAX(IF($JS21:$JS68&lt;&gt;"",HT21:HT68),1)</f>
        <v>1</v>
      </c>
      <c r="HU113" s="318">
        <f t="array" ref="HU113">MAX(IF($JS21:$JS68&lt;&gt;"",HU21:HU68),1)</f>
        <v>1</v>
      </c>
      <c r="HV113" s="318">
        <f t="array" ref="HV113">MAX(IF($JS21:$JS68&lt;&gt;"",HV21:HV68),1)</f>
        <v>1</v>
      </c>
      <c r="HW113" s="318">
        <f t="array" ref="HW113">MAX(IF($JS21:$JS68&lt;&gt;"",HW21:HW68),1)</f>
        <v>1</v>
      </c>
      <c r="HX113" s="318">
        <f t="array" ref="HX113">MAX(IF($JS21:$JS68&lt;&gt;"",HX21:HX68),1)</f>
        <v>1</v>
      </c>
      <c r="HY113" s="318">
        <f t="array" ref="HY113">MAX(IF($JS21:$JS68&lt;&gt;"",HY21:HY68),1)</f>
        <v>1</v>
      </c>
      <c r="HZ113" s="318">
        <f t="array" ref="HZ113">MAX(IF($JS21:$JS68&lt;&gt;"",HZ21:HZ68),1)</f>
        <v>1</v>
      </c>
      <c r="IA113" s="318">
        <f t="array" ref="IA113">MAX(IF($JS21:$JS68&lt;&gt;"",IA21:IA68),1)</f>
        <v>1</v>
      </c>
      <c r="IB113" s="318">
        <f t="array" ref="IB113">MAX(IF($JS21:$JS68&lt;&gt;"",IB21:IB68),1)</f>
        <v>1</v>
      </c>
      <c r="IC113" s="318">
        <f t="array" ref="IC113">MAX(IF($JS21:$JS68&lt;&gt;"",IC21:IC68),1)</f>
        <v>1</v>
      </c>
      <c r="ID113" s="318">
        <f t="array" ref="ID113">MAX(IF($JS21:$JS68&lt;&gt;"",ID21:ID68),1)</f>
        <v>1</v>
      </c>
      <c r="IE113" s="318">
        <f t="array" ref="IE113">MAX(IF($JS21:$JS68&lt;&gt;"",IE21:IE68),1)</f>
        <v>1</v>
      </c>
      <c r="IF113" s="318">
        <f t="array" ref="IF113">MAX(IF($JS21:$JS68&lt;&gt;"",IF21:IF68),1)</f>
        <v>1</v>
      </c>
      <c r="IG113" s="318">
        <f t="array" ref="IG113">MAX(IF($JS21:$JS68&lt;&gt;"",IG21:IG68),1)</f>
        <v>1</v>
      </c>
      <c r="IH113" s="318">
        <f t="array" ref="IH113">MAX(IF($JS21:$JS68&lt;&gt;"",IH21:IH68),1)</f>
        <v>1</v>
      </c>
      <c r="II113" s="318">
        <f t="array" ref="II113">MAX(IF($JS21:$JS68&lt;&gt;"",II21:II68),1)</f>
        <v>1</v>
      </c>
      <c r="IJ113" s="318">
        <f t="array" ref="IJ113">MAX(IF($JS21:$JS68&lt;&gt;"",IJ21:IJ68),1)</f>
        <v>1</v>
      </c>
      <c r="IK113" s="318">
        <f t="array" ref="IK113">MAX(IF($JS21:$JS68&lt;&gt;"",IK21:IK68),1)</f>
        <v>1</v>
      </c>
      <c r="IL113" s="318">
        <f t="array" ref="IL113">MAX(IF($JS21:$JS68&lt;&gt;"",IL21:IL68),1)</f>
        <v>1</v>
      </c>
      <c r="IM113" s="318">
        <f t="array" ref="IM113">MAX(IF($JS21:$JS68&lt;&gt;"",IM21:IM68),1)</f>
        <v>1</v>
      </c>
      <c r="IN113" s="318">
        <f t="array" ref="IN113">MAX(IF($JS21:$JS68&lt;&gt;"",IN21:IN68),1)</f>
        <v>1</v>
      </c>
      <c r="IO113" s="318">
        <f t="array" ref="IO113">MAX(IF($JS21:$JS68&lt;&gt;"",IO21:IO68),1)</f>
        <v>1</v>
      </c>
      <c r="IP113" s="318">
        <f t="array" ref="IP113">MAX(IF($JS21:$JS68&lt;&gt;"",IP21:IP68),1)</f>
        <v>1</v>
      </c>
      <c r="IQ113" s="318">
        <f t="array" ref="IQ113">MAX(IF($JS21:$JS68&lt;&gt;"",IQ21:IQ68),1)</f>
        <v>1</v>
      </c>
      <c r="IR113" s="318">
        <f t="array" ref="IR113">MAX(IF($JS21:$JS68&lt;&gt;"",IR21:IR68),1)</f>
        <v>1</v>
      </c>
      <c r="IS113" s="318">
        <f t="array" ref="IS113">MAX(IF($JS21:$JS68&lt;&gt;"",IS21:IS68),1)</f>
        <v>1</v>
      </c>
      <c r="IT113" s="318">
        <f t="array" ref="IT113">MAX(IF($JS21:$JS68&lt;&gt;"",IT21:IT68),1)</f>
        <v>1</v>
      </c>
      <c r="IU113" s="318">
        <f t="array" ref="IU113">MAX(IF($JS21:$JS68&lt;&gt;"",IU21:IU68),1)</f>
        <v>1</v>
      </c>
      <c r="IV113" s="318">
        <f t="array" ref="IV113">MAX(IF($JS21:$JS68&lt;&gt;"",IV21:IV68),1)</f>
        <v>1</v>
      </c>
      <c r="IW113" s="318">
        <f t="array" ref="IW113">MAX(IF($JS21:$JS68&lt;&gt;"",IW21:IW68),1)</f>
        <v>1</v>
      </c>
      <c r="IX113" s="318">
        <f t="array" ref="IX113">MAX(IF($JS21:$JS68&lt;&gt;"",IX21:IX68),1)</f>
        <v>1</v>
      </c>
      <c r="IY113" s="318">
        <f t="array" ref="IY113">MAX(IF($JS21:$JS68&lt;&gt;"",IY21:IY68),1)</f>
        <v>1</v>
      </c>
      <c r="IZ113" s="318">
        <f t="array" ref="IZ113">MAX(IF($JS21:$JS68&lt;&gt;"",IZ21:IZ68),1)</f>
        <v>1</v>
      </c>
      <c r="JA113" s="318">
        <f t="array" ref="JA113">MAX(IF($JS21:$JS68&lt;&gt;"",JA21:JA68),1)</f>
        <v>1</v>
      </c>
      <c r="JB113" s="318">
        <f t="array" ref="JB113">MAX(IF($JS21:$JS68&lt;&gt;"",JB21:JB68),1)</f>
        <v>1</v>
      </c>
      <c r="JC113" s="318">
        <f t="array" ref="JC113">MAX(IF($JS21:$JS68&lt;&gt;"",JC21:JC68),1)</f>
        <v>1</v>
      </c>
      <c r="JD113" s="318">
        <f t="array" ref="JD113">MAX(IF($JS21:$JS68&lt;&gt;"",JD21:JD68),1)</f>
        <v>1</v>
      </c>
      <c r="JE113" s="318">
        <f t="array" ref="JE113">MAX(IF($JS21:$JS68&lt;&gt;"",JE21:JE68),1)</f>
        <v>1</v>
      </c>
      <c r="JF113" s="318">
        <f t="array" ref="JF113">MAX(IF($JS21:$JS68&lt;&gt;"",JF21:JF68),1)</f>
        <v>1</v>
      </c>
      <c r="JG113" s="318">
        <f t="array" ref="JG113">MAX(IF($JS21:$JS68&lt;&gt;"",JG21:JG68),1)</f>
        <v>1</v>
      </c>
      <c r="JH113" s="318">
        <f t="array" ref="JH113">MAX(IF($JS21:$JS68&lt;&gt;"",JH21:JH68),1)</f>
        <v>1</v>
      </c>
      <c r="JI113" s="318">
        <f t="array" ref="JI113">MAX(IF($JS21:$JS68&lt;&gt;"",JI21:JI68),1)</f>
        <v>1</v>
      </c>
      <c r="JJ113" s="318">
        <f t="array" ref="JJ113">MAX(IF($JS21:$JS68&lt;&gt;"",JJ21:JJ68),1)</f>
        <v>1</v>
      </c>
      <c r="JK113" s="318">
        <f t="array" ref="JK113">MAX(IF($JS21:$JS68&lt;&gt;"",JK21:JK68),1)</f>
        <v>1</v>
      </c>
      <c r="JL113" s="318">
        <f t="array" ref="JL113">MAX(IF($JS21:$JS68&lt;&gt;"",JL21:JL68),1)</f>
        <v>1</v>
      </c>
      <c r="JM113" s="318">
        <f t="array" ref="JM113">MAX(IF($JS21:$JS68&lt;&gt;"",JM21:JM68),1)</f>
        <v>1</v>
      </c>
      <c r="JN113" s="318">
        <f t="array" ref="JN113">MAX(IF($JS21:$JS68&lt;&gt;"",JN21:JN68),1)</f>
        <v>1</v>
      </c>
      <c r="JO113" s="318">
        <f t="array" ref="JO113">MAX(IF($JS21:$JS68&lt;&gt;"",JO21:JO68),1)</f>
        <v>1</v>
      </c>
      <c r="JP113" s="318">
        <f t="array" ref="JP113">MAX(IF($JS21:$JS68&lt;&gt;"",JP21:JP68),1)</f>
        <v>1</v>
      </c>
      <c r="JQ113" s="304"/>
    </row>
    <row r="114" spans="4:277" ht="15" customHeight="1" x14ac:dyDescent="0.2">
      <c r="D114" s="316">
        <v>4.2</v>
      </c>
      <c r="E114" s="317" t="s">
        <v>461</v>
      </c>
      <c r="F114" s="318" t="e">
        <f t="array" ref="F114">QUARTILE(IF($JU21:$JU68&lt;&gt;"",F21:F68),1)</f>
        <v>#NUM!</v>
      </c>
      <c r="G114" s="318" t="e">
        <f t="array" ref="G114">QUARTILE(IF($JU21:$JU68&lt;&gt;"",G21:G68),1)</f>
        <v>#NUM!</v>
      </c>
      <c r="H114" s="318" t="e">
        <f t="array" ref="H114">QUARTILE(IF($JU21:$JU68&lt;&gt;"",H21:H68),1)</f>
        <v>#NUM!</v>
      </c>
      <c r="I114" s="318" t="e">
        <f t="array" ref="I114">QUARTILE(IF($JU21:$JU68&lt;&gt;"",I21:I68),1)</f>
        <v>#NUM!</v>
      </c>
      <c r="J114" s="318" t="e">
        <f t="array" ref="J114">QUARTILE(IF($JU21:$JU68&lt;&gt;"",J21:J68),1)</f>
        <v>#NUM!</v>
      </c>
      <c r="K114" s="318" t="e">
        <f t="array" ref="K114">QUARTILE(IF($JU21:$JU68&lt;&gt;"",K21:K68),1)</f>
        <v>#NUM!</v>
      </c>
      <c r="L114" s="318" t="e">
        <f t="array" ref="L114">QUARTILE(IF($JU21:$JU68&lt;&gt;"",L21:L68),1)</f>
        <v>#NUM!</v>
      </c>
      <c r="M114" s="318" t="e">
        <f t="array" ref="M114">QUARTILE(IF($JU21:$JU68&lt;&gt;"",M21:M68),1)</f>
        <v>#NUM!</v>
      </c>
      <c r="N114" s="318" t="e">
        <f t="array" ref="N114">QUARTILE(IF($JU21:$JU68&lt;&gt;"",N21:N68),1)</f>
        <v>#NUM!</v>
      </c>
      <c r="O114" s="318" t="e">
        <f t="array" ref="O114">QUARTILE(IF($JU21:$JU68&lt;&gt;"",O21:O68),1)</f>
        <v>#NUM!</v>
      </c>
      <c r="P114" s="318" t="e">
        <f t="array" ref="P114">QUARTILE(IF($JU21:$JU68&lt;&gt;"",P21:P68),1)</f>
        <v>#NUM!</v>
      </c>
      <c r="Q114" s="318" t="e">
        <f t="array" ref="Q114">QUARTILE(IF($JU21:$JU68&lt;&gt;"",Q21:Q68),1)</f>
        <v>#NUM!</v>
      </c>
      <c r="R114" s="318" t="e">
        <f t="array" ref="R114">QUARTILE(IF($JU21:$JU68&lt;&gt;"",R21:R68),1)</f>
        <v>#NUM!</v>
      </c>
      <c r="S114" s="318" t="e">
        <f t="array" ref="S114">QUARTILE(IF($JU21:$JU68&lt;&gt;"",S21:S68),1)</f>
        <v>#NUM!</v>
      </c>
      <c r="T114" s="318" t="e">
        <f t="array" ref="T114">QUARTILE(IF($JU21:$JU68&lt;&gt;"",T21:T68),1)</f>
        <v>#NUM!</v>
      </c>
      <c r="U114" s="318" t="e">
        <f t="array" ref="U114">QUARTILE(IF($JU21:$JU68&lt;&gt;"",U21:U68),1)</f>
        <v>#NUM!</v>
      </c>
      <c r="V114" s="318" t="e">
        <f t="array" ref="V114">QUARTILE(IF($JU21:$JU68&lt;&gt;"",V21:V68),1)</f>
        <v>#NUM!</v>
      </c>
      <c r="W114" s="318" t="e">
        <f t="array" ref="W114">QUARTILE(IF($JU21:$JU68&lt;&gt;"",W21:W68),1)</f>
        <v>#NUM!</v>
      </c>
      <c r="X114" s="318" t="e">
        <f t="array" ref="X114">QUARTILE(IF($JU21:$JU68&lt;&gt;"",X21:X68),1)</f>
        <v>#NUM!</v>
      </c>
      <c r="Y114" s="318" t="e">
        <f t="array" ref="Y114">QUARTILE(IF($JU21:$JU68&lt;&gt;"",Y21:Y68),1)</f>
        <v>#NUM!</v>
      </c>
      <c r="Z114" s="318" t="e">
        <f t="array" ref="Z114">QUARTILE(IF($JU21:$JU68&lt;&gt;"",Z21:Z68),1)</f>
        <v>#NUM!</v>
      </c>
      <c r="AA114" s="318" t="e">
        <f t="array" ref="AA114">QUARTILE(IF($JU21:$JU68&lt;&gt;"",AA21:AA68),1)</f>
        <v>#NUM!</v>
      </c>
      <c r="AB114" s="318" t="e">
        <f t="array" ref="AB114">QUARTILE(IF($JU21:$JU68&lt;&gt;"",AB21:AB68),1)</f>
        <v>#NUM!</v>
      </c>
      <c r="AC114" s="318" t="e">
        <f t="array" ref="AC114">QUARTILE(IF($JU21:$JU68&lt;&gt;"",AC21:AC68),1)</f>
        <v>#NUM!</v>
      </c>
      <c r="AD114" s="318" t="e">
        <f t="array" ref="AD114">QUARTILE(IF($JU21:$JU68&lt;&gt;"",AD21:AD68),1)</f>
        <v>#NUM!</v>
      </c>
      <c r="AE114" s="318" t="e">
        <f t="array" ref="AE114">QUARTILE(IF($JU21:$JU68&lt;&gt;"",AE21:AE68),1)</f>
        <v>#NUM!</v>
      </c>
      <c r="AF114" s="318" t="e">
        <f t="array" ref="AF114">QUARTILE(IF($JU21:$JU68&lt;&gt;"",AF21:AF68),1)</f>
        <v>#NUM!</v>
      </c>
      <c r="AG114" s="318" t="e">
        <f t="array" ref="AG114">QUARTILE(IF($JU21:$JU68&lt;&gt;"",AG21:AG68),1)</f>
        <v>#NUM!</v>
      </c>
      <c r="AH114" s="318" t="e">
        <f t="array" ref="AH114">QUARTILE(IF($JU21:$JU68&lt;&gt;"",AH21:AH68),1)</f>
        <v>#NUM!</v>
      </c>
      <c r="AI114" s="318" t="e">
        <f t="array" ref="AI114">QUARTILE(IF($JU21:$JU68&lt;&gt;"",AI21:AI68),1)</f>
        <v>#NUM!</v>
      </c>
      <c r="AJ114" s="318" t="e">
        <f t="array" ref="AJ114">QUARTILE(IF($JU21:$JU68&lt;&gt;"",AJ21:AJ68),1)</f>
        <v>#NUM!</v>
      </c>
      <c r="AK114" s="318" t="e">
        <f t="array" ref="AK114">QUARTILE(IF($JU21:$JU68&lt;&gt;"",AK21:AK68),1)</f>
        <v>#NUM!</v>
      </c>
      <c r="AL114" s="318" t="e">
        <f t="array" ref="AL114">QUARTILE(IF($JU21:$JU68&lt;&gt;"",AL21:AL68),1)</f>
        <v>#NUM!</v>
      </c>
      <c r="AM114" s="318" t="e">
        <f t="array" ref="AM114">QUARTILE(IF($JU21:$JU68&lt;&gt;"",AM21:AM68),1)</f>
        <v>#NUM!</v>
      </c>
      <c r="AN114" s="318" t="e">
        <f t="array" ref="AN114">QUARTILE(IF($JU21:$JU68&lt;&gt;"",AN21:AN68),1)</f>
        <v>#NUM!</v>
      </c>
      <c r="AO114" s="318" t="e">
        <f t="array" ref="AO114">QUARTILE(IF($JU21:$JU68&lt;&gt;"",AO21:AO68),1)</f>
        <v>#NUM!</v>
      </c>
      <c r="AP114" s="318" t="e">
        <f t="array" ref="AP114">QUARTILE(IF($JU21:$JU68&lt;&gt;"",AP21:AP68),1)</f>
        <v>#NUM!</v>
      </c>
      <c r="AQ114" s="318" t="e">
        <f t="array" ref="AQ114">QUARTILE(IF($JU21:$JU68&lt;&gt;"",AQ21:AQ68),1)</f>
        <v>#NUM!</v>
      </c>
      <c r="AR114" s="318" t="e">
        <f t="array" ref="AR114">QUARTILE(IF($JU21:$JU68&lt;&gt;"",AR21:AR68),1)</f>
        <v>#NUM!</v>
      </c>
      <c r="AS114" s="318" t="e">
        <f t="array" ref="AS114">QUARTILE(IF($JU21:$JU68&lt;&gt;"",AS21:AS68),1)</f>
        <v>#NUM!</v>
      </c>
      <c r="AT114" s="318" t="e">
        <f t="array" ref="AT114">QUARTILE(IF($JU21:$JU68&lt;&gt;"",AT21:AT68),1)</f>
        <v>#NUM!</v>
      </c>
      <c r="AU114" s="318" t="e">
        <f t="array" ref="AU114">QUARTILE(IF($JU21:$JU68&lt;&gt;"",AU21:AU68),1)</f>
        <v>#NUM!</v>
      </c>
      <c r="AV114" s="318" t="e">
        <f t="array" ref="AV114">QUARTILE(IF($JU21:$JU68&lt;&gt;"",AV21:AV68),1)</f>
        <v>#NUM!</v>
      </c>
      <c r="AW114" s="318" t="e">
        <f t="array" ref="AW114">QUARTILE(IF($JU21:$JU68&lt;&gt;"",AW21:AW68),1)</f>
        <v>#NUM!</v>
      </c>
      <c r="AX114" s="318" t="e">
        <f t="array" ref="AX114">QUARTILE(IF($JU21:$JU68&lt;&gt;"",AX21:AX68),1)</f>
        <v>#NUM!</v>
      </c>
      <c r="AY114" s="318" t="e">
        <f t="array" ref="AY114">QUARTILE(IF($JU21:$JU68&lt;&gt;"",AY21:AY68),1)</f>
        <v>#NUM!</v>
      </c>
      <c r="AZ114" s="318" t="e">
        <f t="array" ref="AZ114">QUARTILE(IF($JU21:$JU68&lt;&gt;"",AZ21:AZ68),1)</f>
        <v>#NUM!</v>
      </c>
      <c r="BA114" s="318" t="e">
        <f t="array" ref="BA114">QUARTILE(IF($JU21:$JU68&lt;&gt;"",BA21:BA68),1)</f>
        <v>#NUM!</v>
      </c>
      <c r="BB114" s="318" t="e">
        <f t="array" ref="BB114">QUARTILE(IF($JU21:$JU68&lt;&gt;"",BB21:BB68),1)</f>
        <v>#NUM!</v>
      </c>
      <c r="BC114" s="318" t="e">
        <f t="array" ref="BC114">QUARTILE(IF($JU21:$JU68&lt;&gt;"",BC21:BC68),1)</f>
        <v>#NUM!</v>
      </c>
      <c r="BD114" s="318" t="e">
        <f t="array" ref="BD114">QUARTILE(IF($JU21:$JU68&lt;&gt;"",BD21:BD68),1)</f>
        <v>#NUM!</v>
      </c>
      <c r="BE114" s="318" t="e">
        <f t="array" ref="BE114">QUARTILE(IF($JU21:$JU68&lt;&gt;"",BE21:BE68),1)</f>
        <v>#NUM!</v>
      </c>
      <c r="BF114" s="318" t="e">
        <f t="array" ref="BF114">QUARTILE(IF($JU21:$JU68&lt;&gt;"",BF21:BF68),1)</f>
        <v>#NUM!</v>
      </c>
      <c r="BG114" s="318" t="e">
        <f t="array" ref="BG114">QUARTILE(IF($JU21:$JU68&lt;&gt;"",BG21:BG68),1)</f>
        <v>#NUM!</v>
      </c>
      <c r="BH114" s="318" t="e">
        <f t="array" ref="BH114">QUARTILE(IF($JU21:$JU68&lt;&gt;"",BH21:BH68),1)</f>
        <v>#NUM!</v>
      </c>
      <c r="BI114" s="318" t="e">
        <f t="array" ref="BI114">QUARTILE(IF($JU21:$JU68&lt;&gt;"",BI21:BI68),1)</f>
        <v>#NUM!</v>
      </c>
      <c r="BJ114" s="318" t="e">
        <f t="array" ref="BJ114">QUARTILE(IF($JU21:$JU68&lt;&gt;"",BJ21:BJ68),1)</f>
        <v>#NUM!</v>
      </c>
      <c r="BK114" s="318" t="e">
        <f t="array" ref="BK114">QUARTILE(IF($JU21:$JU68&lt;&gt;"",BK21:BK68),1)</f>
        <v>#NUM!</v>
      </c>
      <c r="BL114" s="318" t="e">
        <f t="array" ref="BL114">QUARTILE(IF($JU21:$JU68&lt;&gt;"",BL21:BL68),1)</f>
        <v>#NUM!</v>
      </c>
      <c r="BM114" s="318" t="e">
        <f t="array" ref="BM114">QUARTILE(IF($JU21:$JU68&lt;&gt;"",BM21:BM68),1)</f>
        <v>#NUM!</v>
      </c>
      <c r="BN114" s="318" t="e">
        <f t="array" ref="BN114">QUARTILE(IF($JU21:$JU68&lt;&gt;"",BN21:BN68),1)</f>
        <v>#NUM!</v>
      </c>
      <c r="BO114" s="318" t="e">
        <f t="array" ref="BO114">QUARTILE(IF($JU21:$JU68&lt;&gt;"",BO21:BO68),1)</f>
        <v>#NUM!</v>
      </c>
      <c r="BP114" s="318" t="e">
        <f t="array" ref="BP114">QUARTILE(IF($JU21:$JU68&lt;&gt;"",BP21:BP68),1)</f>
        <v>#NUM!</v>
      </c>
      <c r="BQ114" s="318" t="e">
        <f t="array" ref="BQ114">QUARTILE(IF($JU21:$JU68&lt;&gt;"",BQ21:BQ68),1)</f>
        <v>#NUM!</v>
      </c>
      <c r="BR114" s="318" t="e">
        <f t="array" ref="BR114">QUARTILE(IF($JU21:$JU68&lt;&gt;"",BR21:BR68),1)</f>
        <v>#NUM!</v>
      </c>
      <c r="BS114" s="318" t="e">
        <f t="array" ref="BS114">QUARTILE(IF($JU21:$JU68&lt;&gt;"",BS21:BS68),1)</f>
        <v>#NUM!</v>
      </c>
      <c r="BT114" s="318" t="e">
        <f t="array" ref="BT114">QUARTILE(IF($JU21:$JU68&lt;&gt;"",BT21:BT68),1)</f>
        <v>#NUM!</v>
      </c>
      <c r="BU114" s="318" t="e">
        <f t="array" ref="BU114">QUARTILE(IF($JU21:$JU68&lt;&gt;"",BU21:BU68),1)</f>
        <v>#NUM!</v>
      </c>
      <c r="BV114" s="318" t="e">
        <f t="array" ref="BV114">QUARTILE(IF($JU21:$JU68&lt;&gt;"",BV21:BV68),1)</f>
        <v>#NUM!</v>
      </c>
      <c r="BW114" s="318" t="e">
        <f t="array" ref="BW114">QUARTILE(IF($JU21:$JU68&lt;&gt;"",BW21:BW68),1)</f>
        <v>#NUM!</v>
      </c>
      <c r="BX114" s="318" t="e">
        <f t="array" ref="BX114">QUARTILE(IF($JU21:$JU68&lt;&gt;"",BX21:BX68),1)</f>
        <v>#NUM!</v>
      </c>
      <c r="BY114" s="318" t="e">
        <f t="array" ref="BY114">QUARTILE(IF($JU21:$JU68&lt;&gt;"",BY21:BY68),1)</f>
        <v>#NUM!</v>
      </c>
      <c r="BZ114" s="318" t="e">
        <f t="array" ref="BZ114">QUARTILE(IF($JU21:$JU68&lt;&gt;"",BZ21:BZ68),1)</f>
        <v>#NUM!</v>
      </c>
      <c r="CA114" s="318" t="e">
        <f t="array" ref="CA114">QUARTILE(IF($JU21:$JU68&lt;&gt;"",CA21:CA68),1)</f>
        <v>#NUM!</v>
      </c>
      <c r="CB114" s="318" t="e">
        <f t="array" ref="CB114">QUARTILE(IF($JU21:$JU68&lt;&gt;"",CB21:CB68),1)</f>
        <v>#NUM!</v>
      </c>
      <c r="CC114" s="318" t="e">
        <f t="array" ref="CC114">QUARTILE(IF($JU21:$JU68&lt;&gt;"",CC21:CC68),1)</f>
        <v>#NUM!</v>
      </c>
      <c r="CD114" s="318" t="e">
        <f t="array" ref="CD114">QUARTILE(IF($JU21:$JU68&lt;&gt;"",CD21:CD68),1)</f>
        <v>#NUM!</v>
      </c>
      <c r="CE114" s="318" t="e">
        <f t="array" ref="CE114">QUARTILE(IF($JU21:$JU68&lt;&gt;"",CE21:CE68),1)</f>
        <v>#NUM!</v>
      </c>
      <c r="CF114" s="318" t="e">
        <f t="array" ref="CF114">QUARTILE(IF($JU21:$JU68&lt;&gt;"",CF21:CF68),1)</f>
        <v>#NUM!</v>
      </c>
      <c r="CG114" s="318" t="e">
        <f t="array" ref="CG114">QUARTILE(IF($JU21:$JU68&lt;&gt;"",CG21:CG68),1)</f>
        <v>#NUM!</v>
      </c>
      <c r="CH114" s="318" t="e">
        <f t="array" ref="CH114">QUARTILE(IF($JU21:$JU68&lt;&gt;"",CH21:CH68),1)</f>
        <v>#NUM!</v>
      </c>
      <c r="CI114" s="318" t="e">
        <f t="array" ref="CI114">QUARTILE(IF($JU21:$JU68&lt;&gt;"",CI21:CI68),1)</f>
        <v>#NUM!</v>
      </c>
      <c r="CJ114" s="318" t="e">
        <f t="array" ref="CJ114">QUARTILE(IF($JU21:$JU68&lt;&gt;"",CJ21:CJ68),1)</f>
        <v>#NUM!</v>
      </c>
      <c r="CK114" s="318" t="e">
        <f t="array" ref="CK114">QUARTILE(IF($JU21:$JU68&lt;&gt;"",CK21:CK68),1)</f>
        <v>#NUM!</v>
      </c>
      <c r="CL114" s="318" t="e">
        <f t="array" ref="CL114">QUARTILE(IF($JU21:$JU68&lt;&gt;"",CL21:CL68),1)</f>
        <v>#NUM!</v>
      </c>
      <c r="CM114" s="318" t="e">
        <f t="array" ref="CM114">QUARTILE(IF($JU21:$JU68&lt;&gt;"",CM21:CM68),1)</f>
        <v>#NUM!</v>
      </c>
      <c r="CN114" s="318" t="e">
        <f t="array" ref="CN114">QUARTILE(IF($JU21:$JU68&lt;&gt;"",CN21:CN68),1)</f>
        <v>#NUM!</v>
      </c>
      <c r="CO114" s="318" t="e">
        <f t="array" ref="CO114">QUARTILE(IF($JU21:$JU68&lt;&gt;"",CO21:CO68),1)</f>
        <v>#NUM!</v>
      </c>
      <c r="CP114" s="318" t="e">
        <f t="array" ref="CP114">QUARTILE(IF($JU21:$JU68&lt;&gt;"",CP21:CP68),1)</f>
        <v>#NUM!</v>
      </c>
      <c r="CQ114" s="318" t="e">
        <f t="array" ref="CQ114">QUARTILE(IF($JU21:$JU68&lt;&gt;"",CQ21:CQ68),1)</f>
        <v>#NUM!</v>
      </c>
      <c r="CR114" s="318" t="e">
        <f t="array" ref="CR114">QUARTILE(IF($JU21:$JU68&lt;&gt;"",CR21:CR68),1)</f>
        <v>#NUM!</v>
      </c>
      <c r="CS114" s="318" t="e">
        <f t="array" ref="CS114">QUARTILE(IF($JU21:$JU68&lt;&gt;"",CS21:CS68),1)</f>
        <v>#NUM!</v>
      </c>
      <c r="CT114" s="318" t="e">
        <f t="array" ref="CT114">QUARTILE(IF($JU21:$JU68&lt;&gt;"",CT21:CT68),1)</f>
        <v>#NUM!</v>
      </c>
      <c r="CU114" s="318" t="e">
        <f t="array" ref="CU114">QUARTILE(IF($JU21:$JU68&lt;&gt;"",CU21:CU68),1)</f>
        <v>#NUM!</v>
      </c>
      <c r="CV114" s="318" t="e">
        <f t="array" ref="CV114">QUARTILE(IF($JU21:$JU68&lt;&gt;"",CV21:CV68),1)</f>
        <v>#NUM!</v>
      </c>
      <c r="CW114" s="318" t="e">
        <f t="array" ref="CW114">QUARTILE(IF($JU21:$JU68&lt;&gt;"",CW21:CW68),1)</f>
        <v>#NUM!</v>
      </c>
      <c r="CX114" s="318" t="e">
        <f t="array" ref="CX114">QUARTILE(IF($JU21:$JU68&lt;&gt;"",CX21:CX68),1)</f>
        <v>#NUM!</v>
      </c>
      <c r="CY114" s="318" t="e">
        <f t="array" ref="CY114">QUARTILE(IF($JU21:$JU68&lt;&gt;"",CY21:CY68),1)</f>
        <v>#NUM!</v>
      </c>
      <c r="CZ114" s="318" t="e">
        <f t="array" ref="CZ114">QUARTILE(IF($JU21:$JU68&lt;&gt;"",CZ21:CZ68),1)</f>
        <v>#NUM!</v>
      </c>
      <c r="DA114" s="318" t="e">
        <f t="array" ref="DA114">QUARTILE(IF($JU21:$JU68&lt;&gt;"",DA21:DA68),1)</f>
        <v>#NUM!</v>
      </c>
      <c r="DB114" s="318" t="e">
        <f t="array" ref="DB114">QUARTILE(IF($JU21:$JU68&lt;&gt;"",DB21:DB68),1)</f>
        <v>#NUM!</v>
      </c>
      <c r="DC114" s="318" t="e">
        <f t="array" ref="DC114">QUARTILE(IF($JU21:$JU68&lt;&gt;"",DC21:DC68),1)</f>
        <v>#NUM!</v>
      </c>
      <c r="DD114" s="318" t="e">
        <f t="array" ref="DD114">QUARTILE(IF($JU21:$JU68&lt;&gt;"",DD21:DD68),1)</f>
        <v>#NUM!</v>
      </c>
      <c r="DE114" s="318" t="e">
        <f t="array" ref="DE114">QUARTILE(IF($JU21:$JU68&lt;&gt;"",DE21:DE68),1)</f>
        <v>#NUM!</v>
      </c>
      <c r="DF114" s="318" t="e">
        <f t="array" ref="DF114">QUARTILE(IF($JU21:$JU68&lt;&gt;"",DF21:DF68),1)</f>
        <v>#NUM!</v>
      </c>
      <c r="DG114" s="318" t="e">
        <f t="array" ref="DG114">QUARTILE(IF($JU21:$JU68&lt;&gt;"",DG21:DG68),1)</f>
        <v>#NUM!</v>
      </c>
      <c r="DH114" s="318" t="e">
        <f t="array" ref="DH114">QUARTILE(IF($JU21:$JU68&lt;&gt;"",DH21:DH68),1)</f>
        <v>#NUM!</v>
      </c>
      <c r="DI114" s="318" t="e">
        <f t="array" ref="DI114">QUARTILE(IF($JU21:$JU68&lt;&gt;"",DI21:DI68),1)</f>
        <v>#NUM!</v>
      </c>
      <c r="DJ114" s="318" t="e">
        <f t="array" ref="DJ114">QUARTILE(IF($JU21:$JU68&lt;&gt;"",DJ21:DJ68),1)</f>
        <v>#NUM!</v>
      </c>
      <c r="DK114" s="318" t="e">
        <f t="array" ref="DK114">QUARTILE(IF($JU21:$JU68&lt;&gt;"",DK21:DK68),1)</f>
        <v>#NUM!</v>
      </c>
      <c r="DL114" s="318" t="e">
        <f t="array" ref="DL114">QUARTILE(IF($JU21:$JU68&lt;&gt;"",DL21:DL68),1)</f>
        <v>#NUM!</v>
      </c>
      <c r="DM114" s="318" t="e">
        <f t="array" ref="DM114">QUARTILE(IF($JU21:$JU68&lt;&gt;"",DM21:DM68),1)</f>
        <v>#NUM!</v>
      </c>
      <c r="DN114" s="318" t="e">
        <f t="array" ref="DN114">QUARTILE(IF($JU21:$JU68&lt;&gt;"",DN21:DN68),1)</f>
        <v>#NUM!</v>
      </c>
      <c r="DO114" s="318" t="e">
        <f t="array" ref="DO114">QUARTILE(IF($JU21:$JU68&lt;&gt;"",DO21:DO68),1)</f>
        <v>#NUM!</v>
      </c>
      <c r="DP114" s="318" t="e">
        <f t="array" ref="DP114">QUARTILE(IF($JU21:$JU68&lt;&gt;"",DP21:DP68),1)</f>
        <v>#NUM!</v>
      </c>
      <c r="DQ114" s="318" t="e">
        <f t="array" ref="DQ114">QUARTILE(IF($JU21:$JU68&lt;&gt;"",DQ21:DQ68),1)</f>
        <v>#NUM!</v>
      </c>
      <c r="DR114" s="318" t="e">
        <f t="array" ref="DR114">QUARTILE(IF($JU21:$JU68&lt;&gt;"",DR21:DR68),1)</f>
        <v>#NUM!</v>
      </c>
      <c r="DS114" s="318" t="e">
        <f t="array" ref="DS114">QUARTILE(IF($JU21:$JU68&lt;&gt;"",DS21:DS68),1)</f>
        <v>#NUM!</v>
      </c>
      <c r="DT114" s="318" t="e">
        <f t="array" ref="DT114">QUARTILE(IF($JU21:$JU68&lt;&gt;"",DT21:DT68),1)</f>
        <v>#NUM!</v>
      </c>
      <c r="DU114" s="318" t="e">
        <f t="array" ref="DU114">QUARTILE(IF($JU21:$JU68&lt;&gt;"",DU21:DU68),1)</f>
        <v>#NUM!</v>
      </c>
      <c r="DV114" s="318" t="e">
        <f t="array" ref="DV114">QUARTILE(IF($JU21:$JU68&lt;&gt;"",DV21:DV68),1)</f>
        <v>#NUM!</v>
      </c>
      <c r="DW114" s="318" t="e">
        <f t="array" ref="DW114">QUARTILE(IF($JU21:$JU68&lt;&gt;"",DW21:DW68),1)</f>
        <v>#NUM!</v>
      </c>
      <c r="DX114" s="318" t="e">
        <f t="array" ref="DX114">QUARTILE(IF($JU21:$JU68&lt;&gt;"",DX21:DX68),1)</f>
        <v>#NUM!</v>
      </c>
      <c r="DY114" s="318" t="e">
        <f t="array" ref="DY114">QUARTILE(IF($JU21:$JU68&lt;&gt;"",DY21:DY68),1)</f>
        <v>#NUM!</v>
      </c>
      <c r="DZ114" s="318" t="e">
        <f t="array" ref="DZ114">QUARTILE(IF($JU21:$JU68&lt;&gt;"",DZ21:DZ68),1)</f>
        <v>#NUM!</v>
      </c>
      <c r="EA114" s="318" t="e">
        <f t="array" ref="EA114">QUARTILE(IF($JU21:$JU68&lt;&gt;"",EA21:EA68),1)</f>
        <v>#NUM!</v>
      </c>
      <c r="EB114" s="318" t="e">
        <f t="array" ref="EB114">QUARTILE(IF($JU21:$JU68&lt;&gt;"",EB21:EB68),1)</f>
        <v>#NUM!</v>
      </c>
      <c r="EC114" s="318" t="e">
        <f t="array" ref="EC114">QUARTILE(IF($JU21:$JU68&lt;&gt;"",EC21:EC68),1)</f>
        <v>#NUM!</v>
      </c>
      <c r="ED114" s="318" t="e">
        <f t="array" ref="ED114">QUARTILE(IF($JU21:$JU68&lt;&gt;"",ED21:ED68),1)</f>
        <v>#NUM!</v>
      </c>
      <c r="EE114" s="318" t="e">
        <f t="array" ref="EE114">QUARTILE(IF($JU21:$JU68&lt;&gt;"",EE21:EE68),1)</f>
        <v>#NUM!</v>
      </c>
      <c r="EF114" s="318" t="e">
        <f t="array" ref="EF114">QUARTILE(IF($JU21:$JU68&lt;&gt;"",EF21:EF68),1)</f>
        <v>#NUM!</v>
      </c>
      <c r="EG114" s="318" t="e">
        <f t="array" ref="EG114">QUARTILE(IF($JU21:$JU68&lt;&gt;"",EG21:EG68),1)</f>
        <v>#NUM!</v>
      </c>
      <c r="EH114" s="318" t="e">
        <f t="array" ref="EH114">QUARTILE(IF($JU21:$JU68&lt;&gt;"",EH21:EH68),1)</f>
        <v>#NUM!</v>
      </c>
      <c r="EI114" s="318" t="e">
        <f t="array" ref="EI114">QUARTILE(IF($JU21:$JU68&lt;&gt;"",EI21:EI68),1)</f>
        <v>#NUM!</v>
      </c>
      <c r="EJ114" s="318" t="e">
        <f t="array" ref="EJ114">QUARTILE(IF($JU21:$JU68&lt;&gt;"",EJ21:EJ68),1)</f>
        <v>#NUM!</v>
      </c>
      <c r="EK114" s="318" t="e">
        <f t="array" ref="EK114">QUARTILE(IF($JU21:$JU68&lt;&gt;"",EK21:EK68),1)</f>
        <v>#NUM!</v>
      </c>
      <c r="EL114" s="318" t="e">
        <f t="array" ref="EL114">QUARTILE(IF($JU21:$JU68&lt;&gt;"",EL21:EL68),1)</f>
        <v>#NUM!</v>
      </c>
      <c r="EM114" s="318" t="e">
        <f t="array" ref="EM114">QUARTILE(IF($JU21:$JU68&lt;&gt;"",EM21:EM68),1)</f>
        <v>#NUM!</v>
      </c>
      <c r="EN114" s="318" t="e">
        <f t="array" ref="EN114">QUARTILE(IF($JU21:$JU68&lt;&gt;"",EN21:EN68),1)</f>
        <v>#NUM!</v>
      </c>
      <c r="EO114" s="318" t="e">
        <f t="array" ref="EO114">QUARTILE(IF($JU21:$JU68&lt;&gt;"",EO21:EO68),1)</f>
        <v>#NUM!</v>
      </c>
      <c r="EP114" s="318" t="e">
        <f t="array" ref="EP114">QUARTILE(IF($JU21:$JU68&lt;&gt;"",EP21:EP68),1)</f>
        <v>#NUM!</v>
      </c>
      <c r="EQ114" s="318" t="e">
        <f t="array" ref="EQ114">QUARTILE(IF($JU21:$JU68&lt;&gt;"",EQ21:EQ68),1)</f>
        <v>#NUM!</v>
      </c>
      <c r="ER114" s="318" t="e">
        <f t="array" ref="ER114">QUARTILE(IF($JU21:$JU68&lt;&gt;"",ER21:ER68),1)</f>
        <v>#NUM!</v>
      </c>
      <c r="ES114" s="318" t="e">
        <f t="array" ref="ES114">QUARTILE(IF($JU21:$JU68&lt;&gt;"",ES21:ES68),1)</f>
        <v>#NUM!</v>
      </c>
      <c r="ET114" s="318" t="e">
        <f t="array" ref="ET114">QUARTILE(IF($JU21:$JU68&lt;&gt;"",ET21:ET68),1)</f>
        <v>#NUM!</v>
      </c>
      <c r="EU114" s="318" t="e">
        <f t="array" ref="EU114">QUARTILE(IF($JU21:$JU68&lt;&gt;"",EU21:EU68),1)</f>
        <v>#NUM!</v>
      </c>
      <c r="EV114" s="318" t="e">
        <f t="array" ref="EV114">QUARTILE(IF($JU21:$JU68&lt;&gt;"",EV21:EV68),1)</f>
        <v>#NUM!</v>
      </c>
      <c r="EW114" s="318" t="e">
        <f t="array" ref="EW114">QUARTILE(IF($JU21:$JU68&lt;&gt;"",EW21:EW68),1)</f>
        <v>#NUM!</v>
      </c>
      <c r="EX114" s="318" t="e">
        <f t="array" ref="EX114">QUARTILE(IF($JU21:$JU68&lt;&gt;"",EX21:EX68),1)</f>
        <v>#NUM!</v>
      </c>
      <c r="EY114" s="318" t="e">
        <f t="array" ref="EY114">QUARTILE(IF($JU21:$JU68&lt;&gt;"",EY21:EY68),1)</f>
        <v>#NUM!</v>
      </c>
      <c r="EZ114" s="318" t="e">
        <f t="array" ref="EZ114">QUARTILE(IF($JU21:$JU68&lt;&gt;"",EZ21:EZ68),1)</f>
        <v>#NUM!</v>
      </c>
      <c r="FA114" s="318" t="e">
        <f t="array" ref="FA114">QUARTILE(IF($JU21:$JU68&lt;&gt;"",FA21:FA68),1)</f>
        <v>#NUM!</v>
      </c>
      <c r="FB114" s="318" t="e">
        <f t="array" ref="FB114">QUARTILE(IF($JU21:$JU68&lt;&gt;"",FB21:FB68),1)</f>
        <v>#NUM!</v>
      </c>
      <c r="FC114" s="318" t="e">
        <f t="array" ref="FC114">QUARTILE(IF($JU21:$JU68&lt;&gt;"",FC21:FC68),1)</f>
        <v>#NUM!</v>
      </c>
      <c r="FD114" s="318" t="e">
        <f t="array" ref="FD114">QUARTILE(IF($JU21:$JU68&lt;&gt;"",FD21:FD68),1)</f>
        <v>#NUM!</v>
      </c>
      <c r="FE114" s="318" t="e">
        <f t="array" ref="FE114">QUARTILE(IF($JU21:$JU68&lt;&gt;"",FE21:FE68),1)</f>
        <v>#NUM!</v>
      </c>
      <c r="FF114" s="318" t="e">
        <f t="array" ref="FF114">QUARTILE(IF($JU21:$JU68&lt;&gt;"",FF21:FF68),1)</f>
        <v>#NUM!</v>
      </c>
      <c r="FG114" s="318" t="e">
        <f t="array" ref="FG114">QUARTILE(IF($JU21:$JU68&lt;&gt;"",FG21:FG68),1)</f>
        <v>#NUM!</v>
      </c>
      <c r="FH114" s="318" t="e">
        <f t="array" ref="FH114">QUARTILE(IF($JU21:$JU68&lt;&gt;"",FH21:FH68),1)</f>
        <v>#NUM!</v>
      </c>
      <c r="FI114" s="318" t="e">
        <f t="array" ref="FI114">QUARTILE(IF($JU21:$JU68&lt;&gt;"",FI21:FI68),1)</f>
        <v>#NUM!</v>
      </c>
      <c r="FJ114" s="318" t="e">
        <f t="array" ref="FJ114">QUARTILE(IF($JU21:$JU68&lt;&gt;"",FJ21:FJ68),1)</f>
        <v>#NUM!</v>
      </c>
      <c r="FK114" s="318" t="e">
        <f t="array" ref="FK114">QUARTILE(IF($JU21:$JU68&lt;&gt;"",FK21:FK68),1)</f>
        <v>#NUM!</v>
      </c>
      <c r="FL114" s="318" t="e">
        <f t="array" ref="FL114">QUARTILE(IF($JU21:$JU68&lt;&gt;"",FL21:FL68),1)</f>
        <v>#NUM!</v>
      </c>
      <c r="FM114" s="318" t="e">
        <f t="array" ref="FM114">QUARTILE(IF($JU21:$JU68&lt;&gt;"",FM21:FM68),1)</f>
        <v>#NUM!</v>
      </c>
      <c r="FN114" s="318" t="e">
        <f t="array" ref="FN114">QUARTILE(IF($JU21:$JU68&lt;&gt;"",FN21:FN68),1)</f>
        <v>#NUM!</v>
      </c>
      <c r="FO114" s="318" t="e">
        <f t="array" ref="FO114">QUARTILE(IF($JU21:$JU68&lt;&gt;"",FO21:FO68),1)</f>
        <v>#NUM!</v>
      </c>
      <c r="FP114" s="318" t="e">
        <f t="array" ref="FP114">QUARTILE(IF($JU21:$JU68&lt;&gt;"",FP21:FP68),1)</f>
        <v>#NUM!</v>
      </c>
      <c r="FQ114" s="318" t="e">
        <f t="array" ref="FQ114">QUARTILE(IF($JU21:$JU68&lt;&gt;"",FQ21:FQ68),1)</f>
        <v>#NUM!</v>
      </c>
      <c r="FR114" s="318" t="e">
        <f t="array" ref="FR114">QUARTILE(IF($JU21:$JU68&lt;&gt;"",FR21:FR68),1)</f>
        <v>#NUM!</v>
      </c>
      <c r="FS114" s="318" t="e">
        <f t="array" ref="FS114">QUARTILE(IF($JU21:$JU68&lt;&gt;"",FS21:FS68),1)</f>
        <v>#NUM!</v>
      </c>
      <c r="FT114" s="318" t="e">
        <f t="array" ref="FT114">QUARTILE(IF($JU21:$JU68&lt;&gt;"",FT21:FT68),1)</f>
        <v>#NUM!</v>
      </c>
      <c r="FU114" s="318" t="e">
        <f t="array" ref="FU114">QUARTILE(IF($JU21:$JU68&lt;&gt;"",FU21:FU68),1)</f>
        <v>#NUM!</v>
      </c>
      <c r="FV114" s="318" t="e">
        <f t="array" ref="FV114">QUARTILE(IF($JU21:$JU68&lt;&gt;"",FV21:FV68),1)</f>
        <v>#NUM!</v>
      </c>
      <c r="FW114" s="318" t="e">
        <f t="array" ref="FW114">QUARTILE(IF($JU21:$JU68&lt;&gt;"",FW21:FW68),1)</f>
        <v>#NUM!</v>
      </c>
      <c r="FX114" s="318" t="e">
        <f t="array" ref="FX114">QUARTILE(IF($JU21:$JU68&lt;&gt;"",FX21:FX68),1)</f>
        <v>#NUM!</v>
      </c>
      <c r="FY114" s="318" t="e">
        <f t="array" ref="FY114">QUARTILE(IF($JU21:$JU68&lt;&gt;"",FY21:FY68),1)</f>
        <v>#NUM!</v>
      </c>
      <c r="FZ114" s="318" t="e">
        <f t="array" ref="FZ114">QUARTILE(IF($JU21:$JU68&lt;&gt;"",FZ21:FZ68),1)</f>
        <v>#NUM!</v>
      </c>
      <c r="GA114" s="318" t="e">
        <f t="array" ref="GA114">QUARTILE(IF($JU21:$JU68&lt;&gt;"",GA21:GA68),1)</f>
        <v>#NUM!</v>
      </c>
      <c r="GB114" s="318" t="e">
        <f t="array" ref="GB114">QUARTILE(IF($JU21:$JU68&lt;&gt;"",GB21:GB68),1)</f>
        <v>#NUM!</v>
      </c>
      <c r="GC114" s="318" t="e">
        <f t="array" ref="GC114">QUARTILE(IF($JU21:$JU68&lt;&gt;"",GC21:GC68),1)</f>
        <v>#NUM!</v>
      </c>
      <c r="GD114" s="318" t="e">
        <f t="array" ref="GD114">QUARTILE(IF($JU21:$JU68&lt;&gt;"",GD21:GD68),1)</f>
        <v>#NUM!</v>
      </c>
      <c r="GE114" s="318" t="e">
        <f t="array" ref="GE114">QUARTILE(IF($JU21:$JU68&lt;&gt;"",GE21:GE68),1)</f>
        <v>#NUM!</v>
      </c>
      <c r="GF114" s="318" t="e">
        <f t="array" ref="GF114">QUARTILE(IF($JU21:$JU68&lt;&gt;"",GF21:GF68),1)</f>
        <v>#NUM!</v>
      </c>
      <c r="GG114" s="318" t="e">
        <f t="array" ref="GG114">QUARTILE(IF($JU21:$JU68&lt;&gt;"",GG21:GG68),1)</f>
        <v>#NUM!</v>
      </c>
      <c r="GH114" s="318" t="e">
        <f t="array" ref="GH114">QUARTILE(IF($JU21:$JU68&lt;&gt;"",GH21:GH68),1)</f>
        <v>#NUM!</v>
      </c>
      <c r="GI114" s="318" t="e">
        <f t="array" ref="GI114">QUARTILE(IF($JU21:$JU68&lt;&gt;"",GI21:GI68),1)</f>
        <v>#NUM!</v>
      </c>
      <c r="GJ114" s="318" t="e">
        <f t="array" ref="GJ114">QUARTILE(IF($JU21:$JU68&lt;&gt;"",GJ21:GJ68),1)</f>
        <v>#NUM!</v>
      </c>
      <c r="GK114" s="318" t="e">
        <f t="array" ref="GK114">QUARTILE(IF($JU21:$JU68&lt;&gt;"",GK21:GK68),1)</f>
        <v>#NUM!</v>
      </c>
      <c r="GL114" s="318" t="e">
        <f t="array" ref="GL114">QUARTILE(IF($JU21:$JU68&lt;&gt;"",GL21:GL68),1)</f>
        <v>#NUM!</v>
      </c>
      <c r="GM114" s="318" t="e">
        <f t="array" ref="GM114">QUARTILE(IF($JU21:$JU68&lt;&gt;"",GM21:GM68),1)</f>
        <v>#NUM!</v>
      </c>
      <c r="GN114" s="318" t="e">
        <f t="array" ref="GN114">QUARTILE(IF($JU21:$JU68&lt;&gt;"",GN21:GN68),1)</f>
        <v>#NUM!</v>
      </c>
      <c r="GO114" s="318" t="e">
        <f t="array" ref="GO114">QUARTILE(IF($JU21:$JU68&lt;&gt;"",GO21:GO68),1)</f>
        <v>#NUM!</v>
      </c>
      <c r="GP114" s="318" t="e">
        <f t="array" ref="GP114">QUARTILE(IF($JU21:$JU68&lt;&gt;"",GP21:GP68),1)</f>
        <v>#NUM!</v>
      </c>
      <c r="GQ114" s="318" t="e">
        <f t="array" ref="GQ114">QUARTILE(IF($JU21:$JU68&lt;&gt;"",GQ21:GQ68),1)</f>
        <v>#NUM!</v>
      </c>
      <c r="GR114" s="318" t="e">
        <f t="array" ref="GR114">QUARTILE(IF($JU21:$JU68&lt;&gt;"",GR21:GR68),1)</f>
        <v>#NUM!</v>
      </c>
      <c r="GS114" s="318" t="e">
        <f t="array" ref="GS114">QUARTILE(IF($JU21:$JU68&lt;&gt;"",GS21:GS68),1)</f>
        <v>#NUM!</v>
      </c>
      <c r="GT114" s="318" t="e">
        <f t="array" ref="GT114">QUARTILE(IF($JU21:$JU68&lt;&gt;"",GT21:GT68),1)</f>
        <v>#NUM!</v>
      </c>
      <c r="GU114" s="318" t="e">
        <f t="array" ref="GU114">QUARTILE(IF($JU21:$JU68&lt;&gt;"",GU21:GU68),1)</f>
        <v>#NUM!</v>
      </c>
      <c r="GV114" s="318" t="e">
        <f t="array" ref="GV114">QUARTILE(IF($JU21:$JU68&lt;&gt;"",GV21:GV68),1)</f>
        <v>#NUM!</v>
      </c>
      <c r="GW114" s="318" t="e">
        <f t="array" ref="GW114">QUARTILE(IF($JU21:$JU68&lt;&gt;"",GW21:GW68),1)</f>
        <v>#NUM!</v>
      </c>
      <c r="GX114" s="318" t="e">
        <f t="array" ref="GX114">QUARTILE(IF($JU21:$JU68&lt;&gt;"",GX21:GX68),1)</f>
        <v>#NUM!</v>
      </c>
      <c r="GY114" s="318" t="e">
        <f t="array" ref="GY114">QUARTILE(IF($JU21:$JU68&lt;&gt;"",GY21:GY68),1)</f>
        <v>#NUM!</v>
      </c>
      <c r="GZ114" s="318" t="e">
        <f t="array" ref="GZ114">QUARTILE(IF($JU21:$JU68&lt;&gt;"",GZ21:GZ68),1)</f>
        <v>#NUM!</v>
      </c>
      <c r="HA114" s="318" t="e">
        <f t="array" ref="HA114">QUARTILE(IF($JU21:$JU68&lt;&gt;"",HA21:HA68),1)</f>
        <v>#NUM!</v>
      </c>
      <c r="HB114" s="318" t="e">
        <f t="array" ref="HB114">QUARTILE(IF($JU21:$JU68&lt;&gt;"",HB21:HB68),1)</f>
        <v>#NUM!</v>
      </c>
      <c r="HC114" s="318" t="e">
        <f t="array" ref="HC114">QUARTILE(IF($JU21:$JU68&lt;&gt;"",HC21:HC68),1)</f>
        <v>#NUM!</v>
      </c>
      <c r="HD114" s="318" t="e">
        <f t="array" ref="HD114">QUARTILE(IF($JU21:$JU68&lt;&gt;"",HD21:HD68),1)</f>
        <v>#NUM!</v>
      </c>
      <c r="HE114" s="318" t="e">
        <f t="array" ref="HE114">QUARTILE(IF($JU21:$JU68&lt;&gt;"",HE21:HE68),1)</f>
        <v>#NUM!</v>
      </c>
      <c r="HF114" s="318" t="e">
        <f t="array" ref="HF114">QUARTILE(IF($JU21:$JU68&lt;&gt;"",HF21:HF68),1)</f>
        <v>#NUM!</v>
      </c>
      <c r="HG114" s="318" t="e">
        <f t="array" ref="HG114">QUARTILE(IF($JU21:$JU68&lt;&gt;"",HG21:HG68),1)</f>
        <v>#NUM!</v>
      </c>
      <c r="HH114" s="318" t="e">
        <f t="array" ref="HH114">QUARTILE(IF($JU21:$JU68&lt;&gt;"",HH21:HH68),1)</f>
        <v>#NUM!</v>
      </c>
      <c r="HI114" s="318" t="e">
        <f t="array" ref="HI114">QUARTILE(IF($JU21:$JU68&lt;&gt;"",HI21:HI68),1)</f>
        <v>#NUM!</v>
      </c>
      <c r="HJ114" s="318" t="e">
        <f t="array" ref="HJ114">QUARTILE(IF($JU21:$JU68&lt;&gt;"",HJ21:HJ68),1)</f>
        <v>#NUM!</v>
      </c>
      <c r="HK114" s="318" t="e">
        <f t="array" ref="HK114">QUARTILE(IF($JU21:$JU68&lt;&gt;"",HK21:HK68),1)</f>
        <v>#NUM!</v>
      </c>
      <c r="HL114" s="318" t="e">
        <f t="array" ref="HL114">QUARTILE(IF($JU21:$JU68&lt;&gt;"",HL21:HL68),1)</f>
        <v>#NUM!</v>
      </c>
      <c r="HM114" s="318" t="e">
        <f t="array" ref="HM114">QUARTILE(IF($JU21:$JU68&lt;&gt;"",HM21:HM68),1)</f>
        <v>#NUM!</v>
      </c>
      <c r="HN114" s="318" t="e">
        <f t="array" ref="HN114">QUARTILE(IF($JU21:$JU68&lt;&gt;"",HN21:HN68),1)</f>
        <v>#NUM!</v>
      </c>
      <c r="HO114" s="318" t="e">
        <f t="array" ref="HO114">QUARTILE(IF($JU21:$JU68&lt;&gt;"",HO21:HO68),1)</f>
        <v>#NUM!</v>
      </c>
      <c r="HP114" s="318" t="e">
        <f t="array" ref="HP114">QUARTILE(IF($JU21:$JU68&lt;&gt;"",HP21:HP68),1)</f>
        <v>#NUM!</v>
      </c>
      <c r="HQ114" s="318" t="e">
        <f t="array" ref="HQ114">QUARTILE(IF($JU21:$JU68&lt;&gt;"",HQ21:HQ68),1)</f>
        <v>#NUM!</v>
      </c>
      <c r="HR114" s="318" t="e">
        <f t="array" ref="HR114">QUARTILE(IF($JU21:$JU68&lt;&gt;"",HR21:HR68),1)</f>
        <v>#NUM!</v>
      </c>
      <c r="HS114" s="318" t="e">
        <f t="array" ref="HS114">QUARTILE(IF($JU21:$JU68&lt;&gt;"",HS21:HS68),1)</f>
        <v>#NUM!</v>
      </c>
      <c r="HT114" s="318" t="e">
        <f t="array" ref="HT114">QUARTILE(IF($JU21:$JU68&lt;&gt;"",HT21:HT68),1)</f>
        <v>#NUM!</v>
      </c>
      <c r="HU114" s="318" t="e">
        <f t="array" ref="HU114">QUARTILE(IF($JU21:$JU68&lt;&gt;"",HU21:HU68),1)</f>
        <v>#NUM!</v>
      </c>
      <c r="HV114" s="318" t="e">
        <f t="array" ref="HV114">QUARTILE(IF($JU21:$JU68&lt;&gt;"",HV21:HV68),1)</f>
        <v>#NUM!</v>
      </c>
      <c r="HW114" s="318" t="e">
        <f t="array" ref="HW114">QUARTILE(IF($JU21:$JU68&lt;&gt;"",HW21:HW68),1)</f>
        <v>#NUM!</v>
      </c>
      <c r="HX114" s="318" t="e">
        <f t="array" ref="HX114">QUARTILE(IF($JU21:$JU68&lt;&gt;"",HX21:HX68),1)</f>
        <v>#NUM!</v>
      </c>
      <c r="HY114" s="318" t="e">
        <f t="array" ref="HY114">QUARTILE(IF($JU21:$JU68&lt;&gt;"",HY21:HY68),1)</f>
        <v>#NUM!</v>
      </c>
      <c r="HZ114" s="318" t="e">
        <f t="array" ref="HZ114">QUARTILE(IF($JU21:$JU68&lt;&gt;"",HZ21:HZ68),1)</f>
        <v>#NUM!</v>
      </c>
      <c r="IA114" s="318" t="e">
        <f t="array" ref="IA114">QUARTILE(IF($JU21:$JU68&lt;&gt;"",IA21:IA68),1)</f>
        <v>#NUM!</v>
      </c>
      <c r="IB114" s="318" t="e">
        <f t="array" ref="IB114">QUARTILE(IF($JU21:$JU68&lt;&gt;"",IB21:IB68),1)</f>
        <v>#NUM!</v>
      </c>
      <c r="IC114" s="318" t="e">
        <f t="array" ref="IC114">QUARTILE(IF($JU21:$JU68&lt;&gt;"",IC21:IC68),1)</f>
        <v>#NUM!</v>
      </c>
      <c r="ID114" s="318" t="e">
        <f t="array" ref="ID114">QUARTILE(IF($JU21:$JU68&lt;&gt;"",ID21:ID68),1)</f>
        <v>#NUM!</v>
      </c>
      <c r="IE114" s="318" t="e">
        <f t="array" ref="IE114">QUARTILE(IF($JU21:$JU68&lt;&gt;"",IE21:IE68),1)</f>
        <v>#NUM!</v>
      </c>
      <c r="IF114" s="318" t="e">
        <f t="array" ref="IF114">QUARTILE(IF($JU21:$JU68&lt;&gt;"",IF21:IF68),1)</f>
        <v>#NUM!</v>
      </c>
      <c r="IG114" s="318" t="e">
        <f t="array" ref="IG114">QUARTILE(IF($JU21:$JU68&lt;&gt;"",IG21:IG68),1)</f>
        <v>#NUM!</v>
      </c>
      <c r="IH114" s="318" t="e">
        <f t="array" ref="IH114">QUARTILE(IF($JU21:$JU68&lt;&gt;"",IH21:IH68),1)</f>
        <v>#NUM!</v>
      </c>
      <c r="II114" s="318" t="e">
        <f t="array" ref="II114">QUARTILE(IF($JU21:$JU68&lt;&gt;"",II21:II68),1)</f>
        <v>#NUM!</v>
      </c>
      <c r="IJ114" s="318" t="e">
        <f t="array" ref="IJ114">QUARTILE(IF($JU21:$JU68&lt;&gt;"",IJ21:IJ68),1)</f>
        <v>#NUM!</v>
      </c>
      <c r="IK114" s="318" t="e">
        <f t="array" ref="IK114">QUARTILE(IF($JU21:$JU68&lt;&gt;"",IK21:IK68),1)</f>
        <v>#NUM!</v>
      </c>
      <c r="IL114" s="318" t="e">
        <f t="array" ref="IL114">QUARTILE(IF($JU21:$JU68&lt;&gt;"",IL21:IL68),1)</f>
        <v>#NUM!</v>
      </c>
      <c r="IM114" s="318" t="e">
        <f t="array" ref="IM114">QUARTILE(IF($JU21:$JU68&lt;&gt;"",IM21:IM68),1)</f>
        <v>#NUM!</v>
      </c>
      <c r="IN114" s="318" t="e">
        <f t="array" ref="IN114">QUARTILE(IF($JU21:$JU68&lt;&gt;"",IN21:IN68),1)</f>
        <v>#NUM!</v>
      </c>
      <c r="IO114" s="318" t="e">
        <f t="array" ref="IO114">QUARTILE(IF($JU21:$JU68&lt;&gt;"",IO21:IO68),1)</f>
        <v>#NUM!</v>
      </c>
      <c r="IP114" s="318" t="e">
        <f t="array" ref="IP114">QUARTILE(IF($JU21:$JU68&lt;&gt;"",IP21:IP68),1)</f>
        <v>#NUM!</v>
      </c>
      <c r="IQ114" s="318" t="e">
        <f t="array" ref="IQ114">QUARTILE(IF($JU21:$JU68&lt;&gt;"",IQ21:IQ68),1)</f>
        <v>#NUM!</v>
      </c>
      <c r="IR114" s="318" t="e">
        <f t="array" ref="IR114">QUARTILE(IF($JU21:$JU68&lt;&gt;"",IR21:IR68),1)</f>
        <v>#NUM!</v>
      </c>
      <c r="IS114" s="318" t="e">
        <f t="array" ref="IS114">QUARTILE(IF($JU21:$JU68&lt;&gt;"",IS21:IS68),1)</f>
        <v>#NUM!</v>
      </c>
      <c r="IT114" s="318" t="e">
        <f t="array" ref="IT114">QUARTILE(IF($JU21:$JU68&lt;&gt;"",IT21:IT68),1)</f>
        <v>#NUM!</v>
      </c>
      <c r="IU114" s="318" t="e">
        <f t="array" ref="IU114">QUARTILE(IF($JU21:$JU68&lt;&gt;"",IU21:IU68),1)</f>
        <v>#NUM!</v>
      </c>
      <c r="IV114" s="318" t="e">
        <f t="array" ref="IV114">QUARTILE(IF($JU21:$JU68&lt;&gt;"",IV21:IV68),1)</f>
        <v>#NUM!</v>
      </c>
      <c r="IW114" s="318" t="e">
        <f t="array" ref="IW114">QUARTILE(IF($JU21:$JU68&lt;&gt;"",IW21:IW68),1)</f>
        <v>#NUM!</v>
      </c>
      <c r="IX114" s="318" t="e">
        <f t="array" ref="IX114">QUARTILE(IF($JU21:$JU68&lt;&gt;"",IX21:IX68),1)</f>
        <v>#NUM!</v>
      </c>
      <c r="IY114" s="318" t="e">
        <f t="array" ref="IY114">QUARTILE(IF($JU21:$JU68&lt;&gt;"",IY21:IY68),1)</f>
        <v>#NUM!</v>
      </c>
      <c r="IZ114" s="318" t="e">
        <f t="array" ref="IZ114">QUARTILE(IF($JU21:$JU68&lt;&gt;"",IZ21:IZ68),1)</f>
        <v>#NUM!</v>
      </c>
      <c r="JA114" s="318" t="e">
        <f t="array" ref="JA114">QUARTILE(IF($JU21:$JU68&lt;&gt;"",JA21:JA68),1)</f>
        <v>#NUM!</v>
      </c>
      <c r="JB114" s="318" t="e">
        <f t="array" ref="JB114">QUARTILE(IF($JU21:$JU68&lt;&gt;"",JB21:JB68),1)</f>
        <v>#NUM!</v>
      </c>
      <c r="JC114" s="318" t="e">
        <f t="array" ref="JC114">QUARTILE(IF($JU21:$JU68&lt;&gt;"",JC21:JC68),1)</f>
        <v>#NUM!</v>
      </c>
      <c r="JD114" s="318" t="e">
        <f t="array" ref="JD114">QUARTILE(IF($JU21:$JU68&lt;&gt;"",JD21:JD68),1)</f>
        <v>#NUM!</v>
      </c>
      <c r="JE114" s="318" t="e">
        <f t="array" ref="JE114">QUARTILE(IF($JU21:$JU68&lt;&gt;"",JE21:JE68),1)</f>
        <v>#NUM!</v>
      </c>
      <c r="JF114" s="318" t="e">
        <f t="array" ref="JF114">QUARTILE(IF($JU21:$JU68&lt;&gt;"",JF21:JF68),1)</f>
        <v>#NUM!</v>
      </c>
      <c r="JG114" s="318" t="e">
        <f t="array" ref="JG114">QUARTILE(IF($JU21:$JU68&lt;&gt;"",JG21:JG68),1)</f>
        <v>#NUM!</v>
      </c>
      <c r="JH114" s="318" t="e">
        <f t="array" ref="JH114">QUARTILE(IF($JU21:$JU68&lt;&gt;"",JH21:JH68),1)</f>
        <v>#NUM!</v>
      </c>
      <c r="JI114" s="318" t="e">
        <f t="array" ref="JI114">QUARTILE(IF($JU21:$JU68&lt;&gt;"",JI21:JI68),1)</f>
        <v>#NUM!</v>
      </c>
      <c r="JJ114" s="318" t="e">
        <f t="array" ref="JJ114">QUARTILE(IF($JU21:$JU68&lt;&gt;"",JJ21:JJ68),1)</f>
        <v>#NUM!</v>
      </c>
      <c r="JK114" s="318" t="e">
        <f t="array" ref="JK114">QUARTILE(IF($JU21:$JU68&lt;&gt;"",JK21:JK68),1)</f>
        <v>#NUM!</v>
      </c>
      <c r="JL114" s="318" t="e">
        <f t="array" ref="JL114">QUARTILE(IF($JU21:$JU68&lt;&gt;"",JL21:JL68),1)</f>
        <v>#NUM!</v>
      </c>
      <c r="JM114" s="318" t="e">
        <f t="array" ref="JM114">QUARTILE(IF($JU21:$JU68&lt;&gt;"",JM21:JM68),1)</f>
        <v>#NUM!</v>
      </c>
      <c r="JN114" s="318" t="e">
        <f t="array" ref="JN114">QUARTILE(IF($JU21:$JU68&lt;&gt;"",JN21:JN68),1)</f>
        <v>#NUM!</v>
      </c>
      <c r="JO114" s="318" t="e">
        <f t="array" ref="JO114">QUARTILE(IF($JU21:$JU68&lt;&gt;"",JO21:JO68),1)</f>
        <v>#NUM!</v>
      </c>
      <c r="JP114" s="318" t="e">
        <f t="array" ref="JP114">QUARTILE(IF($JU21:$JU68&lt;&gt;"",JP21:JP68),1)</f>
        <v>#NUM!</v>
      </c>
    </row>
    <row r="115" spans="4:277" ht="15" customHeight="1" x14ac:dyDescent="0.2">
      <c r="D115" s="316">
        <v>4.3</v>
      </c>
      <c r="E115" s="317" t="s">
        <v>462</v>
      </c>
      <c r="F115" s="318" t="e">
        <f t="array" ref="F115">QUARTILE(IF($JU21:$JU68&lt;&gt;"",F21:F68),2)</f>
        <v>#NUM!</v>
      </c>
      <c r="G115" s="318" t="e">
        <f t="array" ref="G115">QUARTILE(IF($JU21:$JU68&lt;&gt;"",G21:G68),2)</f>
        <v>#NUM!</v>
      </c>
      <c r="H115" s="318" t="e">
        <f t="array" ref="H115">QUARTILE(IF($JU21:$JU68&lt;&gt;"",H21:H68),2)</f>
        <v>#NUM!</v>
      </c>
      <c r="I115" s="318" t="e">
        <f t="array" ref="I115">QUARTILE(IF($JU21:$JU68&lt;&gt;"",I21:I68),2)</f>
        <v>#NUM!</v>
      </c>
      <c r="J115" s="318" t="e">
        <f t="array" ref="J115">QUARTILE(IF($JU21:$JU68&lt;&gt;"",J21:J68),2)</f>
        <v>#NUM!</v>
      </c>
      <c r="K115" s="318" t="e">
        <f t="array" ref="K115">QUARTILE(IF($JU21:$JU68&lt;&gt;"",K21:K68),2)</f>
        <v>#NUM!</v>
      </c>
      <c r="L115" s="318" t="e">
        <f t="array" ref="L115">QUARTILE(IF($JU21:$JU68&lt;&gt;"",L21:L68),2)</f>
        <v>#NUM!</v>
      </c>
      <c r="M115" s="318" t="e">
        <f t="array" ref="M115">QUARTILE(IF($JU21:$JU68&lt;&gt;"",M21:M68),2)</f>
        <v>#NUM!</v>
      </c>
      <c r="N115" s="318" t="e">
        <f t="array" ref="N115">QUARTILE(IF($JU21:$JU68&lt;&gt;"",N21:N68),2)</f>
        <v>#NUM!</v>
      </c>
      <c r="O115" s="318" t="e">
        <f t="array" ref="O115">QUARTILE(IF($JU21:$JU68&lt;&gt;"",O21:O68),2)</f>
        <v>#NUM!</v>
      </c>
      <c r="P115" s="318" t="e">
        <f t="array" ref="P115">QUARTILE(IF($JU21:$JU68&lt;&gt;"",P21:P68),2)</f>
        <v>#NUM!</v>
      </c>
      <c r="Q115" s="318" t="e">
        <f t="array" ref="Q115">QUARTILE(IF($JU21:$JU68&lt;&gt;"",Q21:Q68),2)</f>
        <v>#NUM!</v>
      </c>
      <c r="R115" s="318" t="e">
        <f t="array" ref="R115">QUARTILE(IF($JU21:$JU68&lt;&gt;"",R21:R68),2)</f>
        <v>#NUM!</v>
      </c>
      <c r="S115" s="318" t="e">
        <f t="array" ref="S115">QUARTILE(IF($JU21:$JU68&lt;&gt;"",S21:S68),2)</f>
        <v>#NUM!</v>
      </c>
      <c r="T115" s="318" t="e">
        <f t="array" ref="T115">QUARTILE(IF($JU21:$JU68&lt;&gt;"",T21:T68),2)</f>
        <v>#NUM!</v>
      </c>
      <c r="U115" s="318" t="e">
        <f t="array" ref="U115">QUARTILE(IF($JU21:$JU68&lt;&gt;"",U21:U68),2)</f>
        <v>#NUM!</v>
      </c>
      <c r="V115" s="318" t="e">
        <f t="array" ref="V115">QUARTILE(IF($JU21:$JU68&lt;&gt;"",V21:V68),2)</f>
        <v>#NUM!</v>
      </c>
      <c r="W115" s="318" t="e">
        <f t="array" ref="W115">QUARTILE(IF($JU21:$JU68&lt;&gt;"",W21:W68),2)</f>
        <v>#NUM!</v>
      </c>
      <c r="X115" s="318" t="e">
        <f t="array" ref="X115">QUARTILE(IF($JU21:$JU68&lt;&gt;"",X21:X68),2)</f>
        <v>#NUM!</v>
      </c>
      <c r="Y115" s="318" t="e">
        <f t="array" ref="Y115">QUARTILE(IF($JU21:$JU68&lt;&gt;"",Y21:Y68),2)</f>
        <v>#NUM!</v>
      </c>
      <c r="Z115" s="318" t="e">
        <f t="array" ref="Z115">QUARTILE(IF($JU21:$JU68&lt;&gt;"",Z21:Z68),2)</f>
        <v>#NUM!</v>
      </c>
      <c r="AA115" s="318" t="e">
        <f t="array" ref="AA115">QUARTILE(IF($JU21:$JU68&lt;&gt;"",AA21:AA68),2)</f>
        <v>#NUM!</v>
      </c>
      <c r="AB115" s="318" t="e">
        <f t="array" ref="AB115">QUARTILE(IF($JU21:$JU68&lt;&gt;"",AB21:AB68),2)</f>
        <v>#NUM!</v>
      </c>
      <c r="AC115" s="318" t="e">
        <f t="array" ref="AC115">QUARTILE(IF($JU21:$JU68&lt;&gt;"",AC21:AC68),2)</f>
        <v>#NUM!</v>
      </c>
      <c r="AD115" s="318" t="e">
        <f t="array" ref="AD115">QUARTILE(IF($JU21:$JU68&lt;&gt;"",AD21:AD68),2)</f>
        <v>#NUM!</v>
      </c>
      <c r="AE115" s="318" t="e">
        <f t="array" ref="AE115">QUARTILE(IF($JU21:$JU68&lt;&gt;"",AE21:AE68),2)</f>
        <v>#NUM!</v>
      </c>
      <c r="AF115" s="318" t="e">
        <f t="array" ref="AF115">QUARTILE(IF($JU21:$JU68&lt;&gt;"",AF21:AF68),2)</f>
        <v>#NUM!</v>
      </c>
      <c r="AG115" s="318" t="e">
        <f t="array" ref="AG115">QUARTILE(IF($JU21:$JU68&lt;&gt;"",AG21:AG68),2)</f>
        <v>#NUM!</v>
      </c>
      <c r="AH115" s="318" t="e">
        <f t="array" ref="AH115">QUARTILE(IF($JU21:$JU68&lt;&gt;"",AH21:AH68),2)</f>
        <v>#NUM!</v>
      </c>
      <c r="AI115" s="318" t="e">
        <f t="array" ref="AI115">QUARTILE(IF($JU21:$JU68&lt;&gt;"",AI21:AI68),2)</f>
        <v>#NUM!</v>
      </c>
      <c r="AJ115" s="318" t="e">
        <f t="array" ref="AJ115">QUARTILE(IF($JU21:$JU68&lt;&gt;"",AJ21:AJ68),2)</f>
        <v>#NUM!</v>
      </c>
      <c r="AK115" s="318" t="e">
        <f t="array" ref="AK115">QUARTILE(IF($JU21:$JU68&lt;&gt;"",AK21:AK68),2)</f>
        <v>#NUM!</v>
      </c>
      <c r="AL115" s="318" t="e">
        <f t="array" ref="AL115">QUARTILE(IF($JU21:$JU68&lt;&gt;"",AL21:AL68),2)</f>
        <v>#NUM!</v>
      </c>
      <c r="AM115" s="318" t="e">
        <f t="array" ref="AM115">QUARTILE(IF($JU21:$JU68&lt;&gt;"",AM21:AM68),2)</f>
        <v>#NUM!</v>
      </c>
      <c r="AN115" s="318" t="e">
        <f t="array" ref="AN115">QUARTILE(IF($JU21:$JU68&lt;&gt;"",AN21:AN68),2)</f>
        <v>#NUM!</v>
      </c>
      <c r="AO115" s="318" t="e">
        <f t="array" ref="AO115">QUARTILE(IF($JU21:$JU68&lt;&gt;"",AO21:AO68),2)</f>
        <v>#NUM!</v>
      </c>
      <c r="AP115" s="318" t="e">
        <f t="array" ref="AP115">QUARTILE(IF($JU21:$JU68&lt;&gt;"",AP21:AP68),2)</f>
        <v>#NUM!</v>
      </c>
      <c r="AQ115" s="318" t="e">
        <f t="array" ref="AQ115">QUARTILE(IF($JU21:$JU68&lt;&gt;"",AQ21:AQ68),2)</f>
        <v>#NUM!</v>
      </c>
      <c r="AR115" s="318" t="e">
        <f t="array" ref="AR115">QUARTILE(IF($JU21:$JU68&lt;&gt;"",AR21:AR68),2)</f>
        <v>#NUM!</v>
      </c>
      <c r="AS115" s="318" t="e">
        <f t="array" ref="AS115">QUARTILE(IF($JU21:$JU68&lt;&gt;"",AS21:AS68),2)</f>
        <v>#NUM!</v>
      </c>
      <c r="AT115" s="318" t="e">
        <f t="array" ref="AT115">QUARTILE(IF($JU21:$JU68&lt;&gt;"",AT21:AT68),2)</f>
        <v>#NUM!</v>
      </c>
      <c r="AU115" s="318" t="e">
        <f t="array" ref="AU115">QUARTILE(IF($JU21:$JU68&lt;&gt;"",AU21:AU68),2)</f>
        <v>#NUM!</v>
      </c>
      <c r="AV115" s="318" t="e">
        <f t="array" ref="AV115">QUARTILE(IF($JU21:$JU68&lt;&gt;"",AV21:AV68),2)</f>
        <v>#NUM!</v>
      </c>
      <c r="AW115" s="318" t="e">
        <f t="array" ref="AW115">QUARTILE(IF($JU21:$JU68&lt;&gt;"",AW21:AW68),2)</f>
        <v>#NUM!</v>
      </c>
      <c r="AX115" s="318" t="e">
        <f t="array" ref="AX115">QUARTILE(IF($JU21:$JU68&lt;&gt;"",AX21:AX68),2)</f>
        <v>#NUM!</v>
      </c>
      <c r="AY115" s="318" t="e">
        <f t="array" ref="AY115">QUARTILE(IF($JU21:$JU68&lt;&gt;"",AY21:AY68),2)</f>
        <v>#NUM!</v>
      </c>
      <c r="AZ115" s="318" t="e">
        <f t="array" ref="AZ115">QUARTILE(IF($JU21:$JU68&lt;&gt;"",AZ21:AZ68),2)</f>
        <v>#NUM!</v>
      </c>
      <c r="BA115" s="318" t="e">
        <f t="array" ref="BA115">QUARTILE(IF($JU21:$JU68&lt;&gt;"",BA21:BA68),2)</f>
        <v>#NUM!</v>
      </c>
      <c r="BB115" s="318" t="e">
        <f t="array" ref="BB115">QUARTILE(IF($JU21:$JU68&lt;&gt;"",BB21:BB68),2)</f>
        <v>#NUM!</v>
      </c>
      <c r="BC115" s="318" t="e">
        <f t="array" ref="BC115">QUARTILE(IF($JU21:$JU68&lt;&gt;"",BC21:BC68),2)</f>
        <v>#NUM!</v>
      </c>
      <c r="BD115" s="318" t="e">
        <f t="array" ref="BD115">QUARTILE(IF($JU21:$JU68&lt;&gt;"",BD21:BD68),2)</f>
        <v>#NUM!</v>
      </c>
      <c r="BE115" s="318" t="e">
        <f t="array" ref="BE115">QUARTILE(IF($JU21:$JU68&lt;&gt;"",BE21:BE68),2)</f>
        <v>#NUM!</v>
      </c>
      <c r="BF115" s="318" t="e">
        <f t="array" ref="BF115">QUARTILE(IF($JU21:$JU68&lt;&gt;"",BF21:BF68),2)</f>
        <v>#NUM!</v>
      </c>
      <c r="BG115" s="318" t="e">
        <f t="array" ref="BG115">QUARTILE(IF($JU21:$JU68&lt;&gt;"",BG21:BG68),2)</f>
        <v>#NUM!</v>
      </c>
      <c r="BH115" s="318" t="e">
        <f t="array" ref="BH115">QUARTILE(IF($JU21:$JU68&lt;&gt;"",BH21:BH68),2)</f>
        <v>#NUM!</v>
      </c>
      <c r="BI115" s="318" t="e">
        <f t="array" ref="BI115">QUARTILE(IF($JU21:$JU68&lt;&gt;"",BI21:BI68),2)</f>
        <v>#NUM!</v>
      </c>
      <c r="BJ115" s="318" t="e">
        <f t="array" ref="BJ115">QUARTILE(IF($JU21:$JU68&lt;&gt;"",BJ21:BJ68),2)</f>
        <v>#NUM!</v>
      </c>
      <c r="BK115" s="318" t="e">
        <f t="array" ref="BK115">QUARTILE(IF($JU21:$JU68&lt;&gt;"",BK21:BK68),2)</f>
        <v>#NUM!</v>
      </c>
      <c r="BL115" s="318" t="e">
        <f t="array" ref="BL115">QUARTILE(IF($JU21:$JU68&lt;&gt;"",BL21:BL68),2)</f>
        <v>#NUM!</v>
      </c>
      <c r="BM115" s="318" t="e">
        <f t="array" ref="BM115">QUARTILE(IF($JU21:$JU68&lt;&gt;"",BM21:BM68),2)</f>
        <v>#NUM!</v>
      </c>
      <c r="BN115" s="318" t="e">
        <f t="array" ref="BN115">QUARTILE(IF($JU21:$JU68&lt;&gt;"",BN21:BN68),2)</f>
        <v>#NUM!</v>
      </c>
      <c r="BO115" s="318" t="e">
        <f t="array" ref="BO115">QUARTILE(IF($JU21:$JU68&lt;&gt;"",BO21:BO68),2)</f>
        <v>#NUM!</v>
      </c>
      <c r="BP115" s="318" t="e">
        <f t="array" ref="BP115">QUARTILE(IF($JU21:$JU68&lt;&gt;"",BP21:BP68),2)</f>
        <v>#NUM!</v>
      </c>
      <c r="BQ115" s="318" t="e">
        <f t="array" ref="BQ115">QUARTILE(IF($JU21:$JU68&lt;&gt;"",BQ21:BQ68),2)</f>
        <v>#NUM!</v>
      </c>
      <c r="BR115" s="318" t="e">
        <f t="array" ref="BR115">QUARTILE(IF($JU21:$JU68&lt;&gt;"",BR21:BR68),2)</f>
        <v>#NUM!</v>
      </c>
      <c r="BS115" s="318" t="e">
        <f t="array" ref="BS115">QUARTILE(IF($JU21:$JU68&lt;&gt;"",BS21:BS68),2)</f>
        <v>#NUM!</v>
      </c>
      <c r="BT115" s="318" t="e">
        <f t="array" ref="BT115">QUARTILE(IF($JU21:$JU68&lt;&gt;"",BT21:BT68),2)</f>
        <v>#NUM!</v>
      </c>
      <c r="BU115" s="318" t="e">
        <f t="array" ref="BU115">QUARTILE(IF($JU21:$JU68&lt;&gt;"",BU21:BU68),2)</f>
        <v>#NUM!</v>
      </c>
      <c r="BV115" s="318" t="e">
        <f t="array" ref="BV115">QUARTILE(IF($JU21:$JU68&lt;&gt;"",BV21:BV68),2)</f>
        <v>#NUM!</v>
      </c>
      <c r="BW115" s="318" t="e">
        <f t="array" ref="BW115">QUARTILE(IF($JU21:$JU68&lt;&gt;"",BW21:BW68),2)</f>
        <v>#NUM!</v>
      </c>
      <c r="BX115" s="318" t="e">
        <f t="array" ref="BX115">QUARTILE(IF($JU21:$JU68&lt;&gt;"",BX21:BX68),2)</f>
        <v>#NUM!</v>
      </c>
      <c r="BY115" s="318" t="e">
        <f t="array" ref="BY115">QUARTILE(IF($JU21:$JU68&lt;&gt;"",BY21:BY68),2)</f>
        <v>#NUM!</v>
      </c>
      <c r="BZ115" s="318" t="e">
        <f t="array" ref="BZ115">QUARTILE(IF($JU21:$JU68&lt;&gt;"",BZ21:BZ68),2)</f>
        <v>#NUM!</v>
      </c>
      <c r="CA115" s="318" t="e">
        <f t="array" ref="CA115">QUARTILE(IF($JU21:$JU68&lt;&gt;"",CA21:CA68),2)</f>
        <v>#NUM!</v>
      </c>
      <c r="CB115" s="318" t="e">
        <f t="array" ref="CB115">QUARTILE(IF($JU21:$JU68&lt;&gt;"",CB21:CB68),2)</f>
        <v>#NUM!</v>
      </c>
      <c r="CC115" s="318" t="e">
        <f t="array" ref="CC115">QUARTILE(IF($JU21:$JU68&lt;&gt;"",CC21:CC68),2)</f>
        <v>#NUM!</v>
      </c>
      <c r="CD115" s="318" t="e">
        <f t="array" ref="CD115">QUARTILE(IF($JU21:$JU68&lt;&gt;"",CD21:CD68),2)</f>
        <v>#NUM!</v>
      </c>
      <c r="CE115" s="318" t="e">
        <f t="array" ref="CE115">QUARTILE(IF($JU21:$JU68&lt;&gt;"",CE21:CE68),2)</f>
        <v>#NUM!</v>
      </c>
      <c r="CF115" s="318" t="e">
        <f t="array" ref="CF115">QUARTILE(IF($JU21:$JU68&lt;&gt;"",CF21:CF68),2)</f>
        <v>#NUM!</v>
      </c>
      <c r="CG115" s="318" t="e">
        <f t="array" ref="CG115">QUARTILE(IF($JU21:$JU68&lt;&gt;"",CG21:CG68),2)</f>
        <v>#NUM!</v>
      </c>
      <c r="CH115" s="318" t="e">
        <f t="array" ref="CH115">QUARTILE(IF($JU21:$JU68&lt;&gt;"",CH21:CH68),2)</f>
        <v>#NUM!</v>
      </c>
      <c r="CI115" s="318" t="e">
        <f t="array" ref="CI115">QUARTILE(IF($JU21:$JU68&lt;&gt;"",CI21:CI68),2)</f>
        <v>#NUM!</v>
      </c>
      <c r="CJ115" s="318" t="e">
        <f t="array" ref="CJ115">QUARTILE(IF($JU21:$JU68&lt;&gt;"",CJ21:CJ68),2)</f>
        <v>#NUM!</v>
      </c>
      <c r="CK115" s="318" t="e">
        <f t="array" ref="CK115">QUARTILE(IF($JU21:$JU68&lt;&gt;"",CK21:CK68),2)</f>
        <v>#NUM!</v>
      </c>
      <c r="CL115" s="318" t="e">
        <f t="array" ref="CL115">QUARTILE(IF($JU21:$JU68&lt;&gt;"",CL21:CL68),2)</f>
        <v>#NUM!</v>
      </c>
      <c r="CM115" s="318" t="e">
        <f t="array" ref="CM115">QUARTILE(IF($JU21:$JU68&lt;&gt;"",CM21:CM68),2)</f>
        <v>#NUM!</v>
      </c>
      <c r="CN115" s="318" t="e">
        <f t="array" ref="CN115">QUARTILE(IF($JU21:$JU68&lt;&gt;"",CN21:CN68),2)</f>
        <v>#NUM!</v>
      </c>
      <c r="CO115" s="318" t="e">
        <f t="array" ref="CO115">QUARTILE(IF($JU21:$JU68&lt;&gt;"",CO21:CO68),2)</f>
        <v>#NUM!</v>
      </c>
      <c r="CP115" s="318" t="e">
        <f t="array" ref="CP115">QUARTILE(IF($JU21:$JU68&lt;&gt;"",CP21:CP68),2)</f>
        <v>#NUM!</v>
      </c>
      <c r="CQ115" s="318" t="e">
        <f t="array" ref="CQ115">QUARTILE(IF($JU21:$JU68&lt;&gt;"",CQ21:CQ68),2)</f>
        <v>#NUM!</v>
      </c>
      <c r="CR115" s="318" t="e">
        <f t="array" ref="CR115">QUARTILE(IF($JU21:$JU68&lt;&gt;"",CR21:CR68),2)</f>
        <v>#NUM!</v>
      </c>
      <c r="CS115" s="318" t="e">
        <f t="array" ref="CS115">QUARTILE(IF($JU21:$JU68&lt;&gt;"",CS21:CS68),2)</f>
        <v>#NUM!</v>
      </c>
      <c r="CT115" s="318" t="e">
        <f t="array" ref="CT115">QUARTILE(IF($JU21:$JU68&lt;&gt;"",CT21:CT68),2)</f>
        <v>#NUM!</v>
      </c>
      <c r="CU115" s="318" t="e">
        <f t="array" ref="CU115">QUARTILE(IF($JU21:$JU68&lt;&gt;"",CU21:CU68),2)</f>
        <v>#NUM!</v>
      </c>
      <c r="CV115" s="318" t="e">
        <f t="array" ref="CV115">QUARTILE(IF($JU21:$JU68&lt;&gt;"",CV21:CV68),2)</f>
        <v>#NUM!</v>
      </c>
      <c r="CW115" s="318" t="e">
        <f t="array" ref="CW115">QUARTILE(IF($JU21:$JU68&lt;&gt;"",CW21:CW68),2)</f>
        <v>#NUM!</v>
      </c>
      <c r="CX115" s="318" t="e">
        <f t="array" ref="CX115">QUARTILE(IF($JU21:$JU68&lt;&gt;"",CX21:CX68),2)</f>
        <v>#NUM!</v>
      </c>
      <c r="CY115" s="318" t="e">
        <f t="array" ref="CY115">QUARTILE(IF($JU21:$JU68&lt;&gt;"",CY21:CY68),2)</f>
        <v>#NUM!</v>
      </c>
      <c r="CZ115" s="318" t="e">
        <f t="array" ref="CZ115">QUARTILE(IF($JU21:$JU68&lt;&gt;"",CZ21:CZ68),2)</f>
        <v>#NUM!</v>
      </c>
      <c r="DA115" s="318" t="e">
        <f t="array" ref="DA115">QUARTILE(IF($JU21:$JU68&lt;&gt;"",DA21:DA68),2)</f>
        <v>#NUM!</v>
      </c>
      <c r="DB115" s="318" t="e">
        <f t="array" ref="DB115">QUARTILE(IF($JU21:$JU68&lt;&gt;"",DB21:DB68),2)</f>
        <v>#NUM!</v>
      </c>
      <c r="DC115" s="318" t="e">
        <f t="array" ref="DC115">QUARTILE(IF($JU21:$JU68&lt;&gt;"",DC21:DC68),2)</f>
        <v>#NUM!</v>
      </c>
      <c r="DD115" s="318" t="e">
        <f t="array" ref="DD115">QUARTILE(IF($JU21:$JU68&lt;&gt;"",DD21:DD68),2)</f>
        <v>#NUM!</v>
      </c>
      <c r="DE115" s="318" t="e">
        <f t="array" ref="DE115">QUARTILE(IF($JU21:$JU68&lt;&gt;"",DE21:DE68),2)</f>
        <v>#NUM!</v>
      </c>
      <c r="DF115" s="318" t="e">
        <f t="array" ref="DF115">QUARTILE(IF($JU21:$JU68&lt;&gt;"",DF21:DF68),2)</f>
        <v>#NUM!</v>
      </c>
      <c r="DG115" s="318" t="e">
        <f t="array" ref="DG115">QUARTILE(IF($JU21:$JU68&lt;&gt;"",DG21:DG68),2)</f>
        <v>#NUM!</v>
      </c>
      <c r="DH115" s="318" t="e">
        <f t="array" ref="DH115">QUARTILE(IF($JU21:$JU68&lt;&gt;"",DH21:DH68),2)</f>
        <v>#NUM!</v>
      </c>
      <c r="DI115" s="318" t="e">
        <f t="array" ref="DI115">QUARTILE(IF($JU21:$JU68&lt;&gt;"",DI21:DI68),2)</f>
        <v>#NUM!</v>
      </c>
      <c r="DJ115" s="318" t="e">
        <f t="array" ref="DJ115">QUARTILE(IF($JU21:$JU68&lt;&gt;"",DJ21:DJ68),2)</f>
        <v>#NUM!</v>
      </c>
      <c r="DK115" s="318" t="e">
        <f t="array" ref="DK115">QUARTILE(IF($JU21:$JU68&lt;&gt;"",DK21:DK68),2)</f>
        <v>#NUM!</v>
      </c>
      <c r="DL115" s="318" t="e">
        <f t="array" ref="DL115">QUARTILE(IF($JU21:$JU68&lt;&gt;"",DL21:DL68),2)</f>
        <v>#NUM!</v>
      </c>
      <c r="DM115" s="318" t="e">
        <f t="array" ref="DM115">QUARTILE(IF($JU21:$JU68&lt;&gt;"",DM21:DM68),2)</f>
        <v>#NUM!</v>
      </c>
      <c r="DN115" s="318" t="e">
        <f t="array" ref="DN115">QUARTILE(IF($JU21:$JU68&lt;&gt;"",DN21:DN68),2)</f>
        <v>#NUM!</v>
      </c>
      <c r="DO115" s="318" t="e">
        <f t="array" ref="DO115">QUARTILE(IF($JU21:$JU68&lt;&gt;"",DO21:DO68),2)</f>
        <v>#NUM!</v>
      </c>
      <c r="DP115" s="318" t="e">
        <f t="array" ref="DP115">QUARTILE(IF($JU21:$JU68&lt;&gt;"",DP21:DP68),2)</f>
        <v>#NUM!</v>
      </c>
      <c r="DQ115" s="318" t="e">
        <f t="array" ref="DQ115">QUARTILE(IF($JU21:$JU68&lt;&gt;"",DQ21:DQ68),2)</f>
        <v>#NUM!</v>
      </c>
      <c r="DR115" s="318" t="e">
        <f t="array" ref="DR115">QUARTILE(IF($JU21:$JU68&lt;&gt;"",DR21:DR68),2)</f>
        <v>#NUM!</v>
      </c>
      <c r="DS115" s="318" t="e">
        <f t="array" ref="DS115">QUARTILE(IF($JU21:$JU68&lt;&gt;"",DS21:DS68),2)</f>
        <v>#NUM!</v>
      </c>
      <c r="DT115" s="318" t="e">
        <f t="array" ref="DT115">QUARTILE(IF($JU21:$JU68&lt;&gt;"",DT21:DT68),2)</f>
        <v>#NUM!</v>
      </c>
      <c r="DU115" s="318" t="e">
        <f t="array" ref="DU115">QUARTILE(IF($JU21:$JU68&lt;&gt;"",DU21:DU68),2)</f>
        <v>#NUM!</v>
      </c>
      <c r="DV115" s="318" t="e">
        <f t="array" ref="DV115">QUARTILE(IF($JU21:$JU68&lt;&gt;"",DV21:DV68),2)</f>
        <v>#NUM!</v>
      </c>
      <c r="DW115" s="318" t="e">
        <f t="array" ref="DW115">QUARTILE(IF($JU21:$JU68&lt;&gt;"",DW21:DW68),2)</f>
        <v>#NUM!</v>
      </c>
      <c r="DX115" s="318" t="e">
        <f t="array" ref="DX115">QUARTILE(IF($JU21:$JU68&lt;&gt;"",DX21:DX68),2)</f>
        <v>#NUM!</v>
      </c>
      <c r="DY115" s="318" t="e">
        <f t="array" ref="DY115">QUARTILE(IF($JU21:$JU68&lt;&gt;"",DY21:DY68),2)</f>
        <v>#NUM!</v>
      </c>
      <c r="DZ115" s="318" t="e">
        <f t="array" ref="DZ115">QUARTILE(IF($JU21:$JU68&lt;&gt;"",DZ21:DZ68),2)</f>
        <v>#NUM!</v>
      </c>
      <c r="EA115" s="318" t="e">
        <f t="array" ref="EA115">QUARTILE(IF($JU21:$JU68&lt;&gt;"",EA21:EA68),2)</f>
        <v>#NUM!</v>
      </c>
      <c r="EB115" s="318" t="e">
        <f t="array" ref="EB115">QUARTILE(IF($JU21:$JU68&lt;&gt;"",EB21:EB68),2)</f>
        <v>#NUM!</v>
      </c>
      <c r="EC115" s="318" t="e">
        <f t="array" ref="EC115">QUARTILE(IF($JU21:$JU68&lt;&gt;"",EC21:EC68),2)</f>
        <v>#NUM!</v>
      </c>
      <c r="ED115" s="318" t="e">
        <f t="array" ref="ED115">QUARTILE(IF($JU21:$JU68&lt;&gt;"",ED21:ED68),2)</f>
        <v>#NUM!</v>
      </c>
      <c r="EE115" s="318" t="e">
        <f t="array" ref="EE115">QUARTILE(IF($JU21:$JU68&lt;&gt;"",EE21:EE68),2)</f>
        <v>#NUM!</v>
      </c>
      <c r="EF115" s="318" t="e">
        <f t="array" ref="EF115">QUARTILE(IF($JU21:$JU68&lt;&gt;"",EF21:EF68),2)</f>
        <v>#NUM!</v>
      </c>
      <c r="EG115" s="318" t="e">
        <f t="array" ref="EG115">QUARTILE(IF($JU21:$JU68&lt;&gt;"",EG21:EG68),2)</f>
        <v>#NUM!</v>
      </c>
      <c r="EH115" s="318" t="e">
        <f t="array" ref="EH115">QUARTILE(IF($JU21:$JU68&lt;&gt;"",EH21:EH68),2)</f>
        <v>#NUM!</v>
      </c>
      <c r="EI115" s="318" t="e">
        <f t="array" ref="EI115">QUARTILE(IF($JU21:$JU68&lt;&gt;"",EI21:EI68),2)</f>
        <v>#NUM!</v>
      </c>
      <c r="EJ115" s="318" t="e">
        <f t="array" ref="EJ115">QUARTILE(IF($JU21:$JU68&lt;&gt;"",EJ21:EJ68),2)</f>
        <v>#NUM!</v>
      </c>
      <c r="EK115" s="318" t="e">
        <f t="array" ref="EK115">QUARTILE(IF($JU21:$JU68&lt;&gt;"",EK21:EK68),2)</f>
        <v>#NUM!</v>
      </c>
      <c r="EL115" s="318" t="e">
        <f t="array" ref="EL115">QUARTILE(IF($JU21:$JU68&lt;&gt;"",EL21:EL68),2)</f>
        <v>#NUM!</v>
      </c>
      <c r="EM115" s="318" t="e">
        <f t="array" ref="EM115">QUARTILE(IF($JU21:$JU68&lt;&gt;"",EM21:EM68),2)</f>
        <v>#NUM!</v>
      </c>
      <c r="EN115" s="318" t="e">
        <f t="array" ref="EN115">QUARTILE(IF($JU21:$JU68&lt;&gt;"",EN21:EN68),2)</f>
        <v>#NUM!</v>
      </c>
      <c r="EO115" s="318" t="e">
        <f t="array" ref="EO115">QUARTILE(IF($JU21:$JU68&lt;&gt;"",EO21:EO68),2)</f>
        <v>#NUM!</v>
      </c>
      <c r="EP115" s="318" t="e">
        <f t="array" ref="EP115">QUARTILE(IF($JU21:$JU68&lt;&gt;"",EP21:EP68),2)</f>
        <v>#NUM!</v>
      </c>
      <c r="EQ115" s="318" t="e">
        <f t="array" ref="EQ115">QUARTILE(IF($JU21:$JU68&lt;&gt;"",EQ21:EQ68),2)</f>
        <v>#NUM!</v>
      </c>
      <c r="ER115" s="318" t="e">
        <f t="array" ref="ER115">QUARTILE(IF($JU21:$JU68&lt;&gt;"",ER21:ER68),2)</f>
        <v>#NUM!</v>
      </c>
      <c r="ES115" s="318" t="e">
        <f t="array" ref="ES115">QUARTILE(IF($JU21:$JU68&lt;&gt;"",ES21:ES68),2)</f>
        <v>#NUM!</v>
      </c>
      <c r="ET115" s="318" t="e">
        <f t="array" ref="ET115">QUARTILE(IF($JU21:$JU68&lt;&gt;"",ET21:ET68),2)</f>
        <v>#NUM!</v>
      </c>
      <c r="EU115" s="318" t="e">
        <f t="array" ref="EU115">QUARTILE(IF($JU21:$JU68&lt;&gt;"",EU21:EU68),2)</f>
        <v>#NUM!</v>
      </c>
      <c r="EV115" s="318" t="e">
        <f t="array" ref="EV115">QUARTILE(IF($JU21:$JU68&lt;&gt;"",EV21:EV68),2)</f>
        <v>#NUM!</v>
      </c>
      <c r="EW115" s="318" t="e">
        <f t="array" ref="EW115">QUARTILE(IF($JU21:$JU68&lt;&gt;"",EW21:EW68),2)</f>
        <v>#NUM!</v>
      </c>
      <c r="EX115" s="318" t="e">
        <f t="array" ref="EX115">QUARTILE(IF($JU21:$JU68&lt;&gt;"",EX21:EX68),2)</f>
        <v>#NUM!</v>
      </c>
      <c r="EY115" s="318" t="e">
        <f t="array" ref="EY115">QUARTILE(IF($JU21:$JU68&lt;&gt;"",EY21:EY68),2)</f>
        <v>#NUM!</v>
      </c>
      <c r="EZ115" s="318" t="e">
        <f t="array" ref="EZ115">QUARTILE(IF($JU21:$JU68&lt;&gt;"",EZ21:EZ68),2)</f>
        <v>#NUM!</v>
      </c>
      <c r="FA115" s="318" t="e">
        <f t="array" ref="FA115">QUARTILE(IF($JU21:$JU68&lt;&gt;"",FA21:FA68),2)</f>
        <v>#NUM!</v>
      </c>
      <c r="FB115" s="318" t="e">
        <f t="array" ref="FB115">QUARTILE(IF($JU21:$JU68&lt;&gt;"",FB21:FB68),2)</f>
        <v>#NUM!</v>
      </c>
      <c r="FC115" s="318" t="e">
        <f t="array" ref="FC115">QUARTILE(IF($JU21:$JU68&lt;&gt;"",FC21:FC68),2)</f>
        <v>#NUM!</v>
      </c>
      <c r="FD115" s="318" t="e">
        <f t="array" ref="FD115">QUARTILE(IF($JU21:$JU68&lt;&gt;"",FD21:FD68),2)</f>
        <v>#NUM!</v>
      </c>
      <c r="FE115" s="318" t="e">
        <f t="array" ref="FE115">QUARTILE(IF($JU21:$JU68&lt;&gt;"",FE21:FE68),2)</f>
        <v>#NUM!</v>
      </c>
      <c r="FF115" s="318" t="e">
        <f t="array" ref="FF115">QUARTILE(IF($JU21:$JU68&lt;&gt;"",FF21:FF68),2)</f>
        <v>#NUM!</v>
      </c>
      <c r="FG115" s="318" t="e">
        <f t="array" ref="FG115">QUARTILE(IF($JU21:$JU68&lt;&gt;"",FG21:FG68),2)</f>
        <v>#NUM!</v>
      </c>
      <c r="FH115" s="318" t="e">
        <f t="array" ref="FH115">QUARTILE(IF($JU21:$JU68&lt;&gt;"",FH21:FH68),2)</f>
        <v>#NUM!</v>
      </c>
      <c r="FI115" s="318" t="e">
        <f t="array" ref="FI115">QUARTILE(IF($JU21:$JU68&lt;&gt;"",FI21:FI68),2)</f>
        <v>#NUM!</v>
      </c>
      <c r="FJ115" s="318" t="e">
        <f t="array" ref="FJ115">QUARTILE(IF($JU21:$JU68&lt;&gt;"",FJ21:FJ68),2)</f>
        <v>#NUM!</v>
      </c>
      <c r="FK115" s="318" t="e">
        <f t="array" ref="FK115">QUARTILE(IF($JU21:$JU68&lt;&gt;"",FK21:FK68),2)</f>
        <v>#NUM!</v>
      </c>
      <c r="FL115" s="318" t="e">
        <f t="array" ref="FL115">QUARTILE(IF($JU21:$JU68&lt;&gt;"",FL21:FL68),2)</f>
        <v>#NUM!</v>
      </c>
      <c r="FM115" s="318" t="e">
        <f t="array" ref="FM115">QUARTILE(IF($JU21:$JU68&lt;&gt;"",FM21:FM68),2)</f>
        <v>#NUM!</v>
      </c>
      <c r="FN115" s="318" t="e">
        <f t="array" ref="FN115">QUARTILE(IF($JU21:$JU68&lt;&gt;"",FN21:FN68),2)</f>
        <v>#NUM!</v>
      </c>
      <c r="FO115" s="318" t="e">
        <f t="array" ref="FO115">QUARTILE(IF($JU21:$JU68&lt;&gt;"",FO21:FO68),2)</f>
        <v>#NUM!</v>
      </c>
      <c r="FP115" s="318" t="e">
        <f t="array" ref="FP115">QUARTILE(IF($JU21:$JU68&lt;&gt;"",FP21:FP68),2)</f>
        <v>#NUM!</v>
      </c>
      <c r="FQ115" s="318" t="e">
        <f t="array" ref="FQ115">QUARTILE(IF($JU21:$JU68&lt;&gt;"",FQ21:FQ68),2)</f>
        <v>#NUM!</v>
      </c>
      <c r="FR115" s="318" t="e">
        <f t="array" ref="FR115">QUARTILE(IF($JU21:$JU68&lt;&gt;"",FR21:FR68),2)</f>
        <v>#NUM!</v>
      </c>
      <c r="FS115" s="318" t="e">
        <f t="array" ref="FS115">QUARTILE(IF($JU21:$JU68&lt;&gt;"",FS21:FS68),2)</f>
        <v>#NUM!</v>
      </c>
      <c r="FT115" s="318" t="e">
        <f t="array" ref="FT115">QUARTILE(IF($JU21:$JU68&lt;&gt;"",FT21:FT68),2)</f>
        <v>#NUM!</v>
      </c>
      <c r="FU115" s="318" t="e">
        <f t="array" ref="FU115">QUARTILE(IF($JU21:$JU68&lt;&gt;"",FU21:FU68),2)</f>
        <v>#NUM!</v>
      </c>
      <c r="FV115" s="318" t="e">
        <f t="array" ref="FV115">QUARTILE(IF($JU21:$JU68&lt;&gt;"",FV21:FV68),2)</f>
        <v>#NUM!</v>
      </c>
      <c r="FW115" s="318" t="e">
        <f t="array" ref="FW115">QUARTILE(IF($JU21:$JU68&lt;&gt;"",FW21:FW68),2)</f>
        <v>#NUM!</v>
      </c>
      <c r="FX115" s="318" t="e">
        <f t="array" ref="FX115">QUARTILE(IF($JU21:$JU68&lt;&gt;"",FX21:FX68),2)</f>
        <v>#NUM!</v>
      </c>
      <c r="FY115" s="318" t="e">
        <f t="array" ref="FY115">QUARTILE(IF($JU21:$JU68&lt;&gt;"",FY21:FY68),2)</f>
        <v>#NUM!</v>
      </c>
      <c r="FZ115" s="318" t="e">
        <f t="array" ref="FZ115">QUARTILE(IF($JU21:$JU68&lt;&gt;"",FZ21:FZ68),2)</f>
        <v>#NUM!</v>
      </c>
      <c r="GA115" s="318" t="e">
        <f t="array" ref="GA115">QUARTILE(IF($JU21:$JU68&lt;&gt;"",GA21:GA68),2)</f>
        <v>#NUM!</v>
      </c>
      <c r="GB115" s="318" t="e">
        <f t="array" ref="GB115">QUARTILE(IF($JU21:$JU68&lt;&gt;"",GB21:GB68),2)</f>
        <v>#NUM!</v>
      </c>
      <c r="GC115" s="318" t="e">
        <f t="array" ref="GC115">QUARTILE(IF($JU21:$JU68&lt;&gt;"",GC21:GC68),2)</f>
        <v>#NUM!</v>
      </c>
      <c r="GD115" s="318" t="e">
        <f t="array" ref="GD115">QUARTILE(IF($JU21:$JU68&lt;&gt;"",GD21:GD68),2)</f>
        <v>#NUM!</v>
      </c>
      <c r="GE115" s="318" t="e">
        <f t="array" ref="GE115">QUARTILE(IF($JU21:$JU68&lt;&gt;"",GE21:GE68),2)</f>
        <v>#NUM!</v>
      </c>
      <c r="GF115" s="318" t="e">
        <f t="array" ref="GF115">QUARTILE(IF($JU21:$JU68&lt;&gt;"",GF21:GF68),2)</f>
        <v>#NUM!</v>
      </c>
      <c r="GG115" s="318" t="e">
        <f t="array" ref="GG115">QUARTILE(IF($JU21:$JU68&lt;&gt;"",GG21:GG68),2)</f>
        <v>#NUM!</v>
      </c>
      <c r="GH115" s="318" t="e">
        <f t="array" ref="GH115">QUARTILE(IF($JU21:$JU68&lt;&gt;"",GH21:GH68),2)</f>
        <v>#NUM!</v>
      </c>
      <c r="GI115" s="318" t="e">
        <f t="array" ref="GI115">QUARTILE(IF($JU21:$JU68&lt;&gt;"",GI21:GI68),2)</f>
        <v>#NUM!</v>
      </c>
      <c r="GJ115" s="318" t="e">
        <f t="array" ref="GJ115">QUARTILE(IF($JU21:$JU68&lt;&gt;"",GJ21:GJ68),2)</f>
        <v>#NUM!</v>
      </c>
      <c r="GK115" s="318" t="e">
        <f t="array" ref="GK115">QUARTILE(IF($JU21:$JU68&lt;&gt;"",GK21:GK68),2)</f>
        <v>#NUM!</v>
      </c>
      <c r="GL115" s="318" t="e">
        <f t="array" ref="GL115">QUARTILE(IF($JU21:$JU68&lt;&gt;"",GL21:GL68),2)</f>
        <v>#NUM!</v>
      </c>
      <c r="GM115" s="318" t="e">
        <f t="array" ref="GM115">QUARTILE(IF($JU21:$JU68&lt;&gt;"",GM21:GM68),2)</f>
        <v>#NUM!</v>
      </c>
      <c r="GN115" s="318" t="e">
        <f t="array" ref="GN115">QUARTILE(IF($JU21:$JU68&lt;&gt;"",GN21:GN68),2)</f>
        <v>#NUM!</v>
      </c>
      <c r="GO115" s="318" t="e">
        <f t="array" ref="GO115">QUARTILE(IF($JU21:$JU68&lt;&gt;"",GO21:GO68),2)</f>
        <v>#NUM!</v>
      </c>
      <c r="GP115" s="318" t="e">
        <f t="array" ref="GP115">QUARTILE(IF($JU21:$JU68&lt;&gt;"",GP21:GP68),2)</f>
        <v>#NUM!</v>
      </c>
      <c r="GQ115" s="318" t="e">
        <f t="array" ref="GQ115">QUARTILE(IF($JU21:$JU68&lt;&gt;"",GQ21:GQ68),2)</f>
        <v>#NUM!</v>
      </c>
      <c r="GR115" s="318" t="e">
        <f t="array" ref="GR115">QUARTILE(IF($JU21:$JU68&lt;&gt;"",GR21:GR68),2)</f>
        <v>#NUM!</v>
      </c>
      <c r="GS115" s="318" t="e">
        <f t="array" ref="GS115">QUARTILE(IF($JU21:$JU68&lt;&gt;"",GS21:GS68),2)</f>
        <v>#NUM!</v>
      </c>
      <c r="GT115" s="318" t="e">
        <f t="array" ref="GT115">QUARTILE(IF($JU21:$JU68&lt;&gt;"",GT21:GT68),2)</f>
        <v>#NUM!</v>
      </c>
      <c r="GU115" s="318" t="e">
        <f t="array" ref="GU115">QUARTILE(IF($JU21:$JU68&lt;&gt;"",GU21:GU68),2)</f>
        <v>#NUM!</v>
      </c>
      <c r="GV115" s="318" t="e">
        <f t="array" ref="GV115">QUARTILE(IF($JU21:$JU68&lt;&gt;"",GV21:GV68),2)</f>
        <v>#NUM!</v>
      </c>
      <c r="GW115" s="318" t="e">
        <f t="array" ref="GW115">QUARTILE(IF($JU21:$JU68&lt;&gt;"",GW21:GW68),2)</f>
        <v>#NUM!</v>
      </c>
      <c r="GX115" s="318" t="e">
        <f t="array" ref="GX115">QUARTILE(IF($JU21:$JU68&lt;&gt;"",GX21:GX68),2)</f>
        <v>#NUM!</v>
      </c>
      <c r="GY115" s="318" t="e">
        <f t="array" ref="GY115">QUARTILE(IF($JU21:$JU68&lt;&gt;"",GY21:GY68),2)</f>
        <v>#NUM!</v>
      </c>
      <c r="GZ115" s="318" t="e">
        <f t="array" ref="GZ115">QUARTILE(IF($JU21:$JU68&lt;&gt;"",GZ21:GZ68),2)</f>
        <v>#NUM!</v>
      </c>
      <c r="HA115" s="318" t="e">
        <f t="array" ref="HA115">QUARTILE(IF($JU21:$JU68&lt;&gt;"",HA21:HA68),2)</f>
        <v>#NUM!</v>
      </c>
      <c r="HB115" s="318" t="e">
        <f t="array" ref="HB115">QUARTILE(IF($JU21:$JU68&lt;&gt;"",HB21:HB68),2)</f>
        <v>#NUM!</v>
      </c>
      <c r="HC115" s="318" t="e">
        <f t="array" ref="HC115">QUARTILE(IF($JU21:$JU68&lt;&gt;"",HC21:HC68),2)</f>
        <v>#NUM!</v>
      </c>
      <c r="HD115" s="318" t="e">
        <f t="array" ref="HD115">QUARTILE(IF($JU21:$JU68&lt;&gt;"",HD21:HD68),2)</f>
        <v>#NUM!</v>
      </c>
      <c r="HE115" s="318" t="e">
        <f t="array" ref="HE115">QUARTILE(IF($JU21:$JU68&lt;&gt;"",HE21:HE68),2)</f>
        <v>#NUM!</v>
      </c>
      <c r="HF115" s="318" t="e">
        <f t="array" ref="HF115">QUARTILE(IF($JU21:$JU68&lt;&gt;"",HF21:HF68),2)</f>
        <v>#NUM!</v>
      </c>
      <c r="HG115" s="318" t="e">
        <f t="array" ref="HG115">QUARTILE(IF($JU21:$JU68&lt;&gt;"",HG21:HG68),2)</f>
        <v>#NUM!</v>
      </c>
      <c r="HH115" s="318" t="e">
        <f t="array" ref="HH115">QUARTILE(IF($JU21:$JU68&lt;&gt;"",HH21:HH68),2)</f>
        <v>#NUM!</v>
      </c>
      <c r="HI115" s="318" t="e">
        <f t="array" ref="HI115">QUARTILE(IF($JU21:$JU68&lt;&gt;"",HI21:HI68),2)</f>
        <v>#NUM!</v>
      </c>
      <c r="HJ115" s="318" t="e">
        <f t="array" ref="HJ115">QUARTILE(IF($JU21:$JU68&lt;&gt;"",HJ21:HJ68),2)</f>
        <v>#NUM!</v>
      </c>
      <c r="HK115" s="318" t="e">
        <f t="array" ref="HK115">QUARTILE(IF($JU21:$JU68&lt;&gt;"",HK21:HK68),2)</f>
        <v>#NUM!</v>
      </c>
      <c r="HL115" s="318" t="e">
        <f t="array" ref="HL115">QUARTILE(IF($JU21:$JU68&lt;&gt;"",HL21:HL68),2)</f>
        <v>#NUM!</v>
      </c>
      <c r="HM115" s="318" t="e">
        <f t="array" ref="HM115">QUARTILE(IF($JU21:$JU68&lt;&gt;"",HM21:HM68),2)</f>
        <v>#NUM!</v>
      </c>
      <c r="HN115" s="318" t="e">
        <f t="array" ref="HN115">QUARTILE(IF($JU21:$JU68&lt;&gt;"",HN21:HN68),2)</f>
        <v>#NUM!</v>
      </c>
      <c r="HO115" s="318" t="e">
        <f t="array" ref="HO115">QUARTILE(IF($JU21:$JU68&lt;&gt;"",HO21:HO68),2)</f>
        <v>#NUM!</v>
      </c>
      <c r="HP115" s="318" t="e">
        <f t="array" ref="HP115">QUARTILE(IF($JU21:$JU68&lt;&gt;"",HP21:HP68),2)</f>
        <v>#NUM!</v>
      </c>
      <c r="HQ115" s="318" t="e">
        <f t="array" ref="HQ115">QUARTILE(IF($JU21:$JU68&lt;&gt;"",HQ21:HQ68),2)</f>
        <v>#NUM!</v>
      </c>
      <c r="HR115" s="318" t="e">
        <f t="array" ref="HR115">QUARTILE(IF($JU21:$JU68&lt;&gt;"",HR21:HR68),2)</f>
        <v>#NUM!</v>
      </c>
      <c r="HS115" s="318" t="e">
        <f t="array" ref="HS115">QUARTILE(IF($JU21:$JU68&lt;&gt;"",HS21:HS68),2)</f>
        <v>#NUM!</v>
      </c>
      <c r="HT115" s="318" t="e">
        <f t="array" ref="HT115">QUARTILE(IF($JU21:$JU68&lt;&gt;"",HT21:HT68),2)</f>
        <v>#NUM!</v>
      </c>
      <c r="HU115" s="318" t="e">
        <f t="array" ref="HU115">QUARTILE(IF($JU21:$JU68&lt;&gt;"",HU21:HU68),2)</f>
        <v>#NUM!</v>
      </c>
      <c r="HV115" s="318" t="e">
        <f t="array" ref="HV115">QUARTILE(IF($JU21:$JU68&lt;&gt;"",HV21:HV68),2)</f>
        <v>#NUM!</v>
      </c>
      <c r="HW115" s="318" t="e">
        <f t="array" ref="HW115">QUARTILE(IF($JU21:$JU68&lt;&gt;"",HW21:HW68),2)</f>
        <v>#NUM!</v>
      </c>
      <c r="HX115" s="318" t="e">
        <f t="array" ref="HX115">QUARTILE(IF($JU21:$JU68&lt;&gt;"",HX21:HX68),2)</f>
        <v>#NUM!</v>
      </c>
      <c r="HY115" s="318" t="e">
        <f t="array" ref="HY115">QUARTILE(IF($JU21:$JU68&lt;&gt;"",HY21:HY68),2)</f>
        <v>#NUM!</v>
      </c>
      <c r="HZ115" s="318" t="e">
        <f t="array" ref="HZ115">QUARTILE(IF($JU21:$JU68&lt;&gt;"",HZ21:HZ68),2)</f>
        <v>#NUM!</v>
      </c>
      <c r="IA115" s="318" t="e">
        <f t="array" ref="IA115">QUARTILE(IF($JU21:$JU68&lt;&gt;"",IA21:IA68),2)</f>
        <v>#NUM!</v>
      </c>
      <c r="IB115" s="318" t="e">
        <f t="array" ref="IB115">QUARTILE(IF($JU21:$JU68&lt;&gt;"",IB21:IB68),2)</f>
        <v>#NUM!</v>
      </c>
      <c r="IC115" s="318" t="e">
        <f t="array" ref="IC115">QUARTILE(IF($JU21:$JU68&lt;&gt;"",IC21:IC68),2)</f>
        <v>#NUM!</v>
      </c>
      <c r="ID115" s="318" t="e">
        <f t="array" ref="ID115">QUARTILE(IF($JU21:$JU68&lt;&gt;"",ID21:ID68),2)</f>
        <v>#NUM!</v>
      </c>
      <c r="IE115" s="318" t="e">
        <f t="array" ref="IE115">QUARTILE(IF($JU21:$JU68&lt;&gt;"",IE21:IE68),2)</f>
        <v>#NUM!</v>
      </c>
      <c r="IF115" s="318" t="e">
        <f t="array" ref="IF115">QUARTILE(IF($JU21:$JU68&lt;&gt;"",IF21:IF68),2)</f>
        <v>#NUM!</v>
      </c>
      <c r="IG115" s="318" t="e">
        <f t="array" ref="IG115">QUARTILE(IF($JU21:$JU68&lt;&gt;"",IG21:IG68),2)</f>
        <v>#NUM!</v>
      </c>
      <c r="IH115" s="318" t="e">
        <f t="array" ref="IH115">QUARTILE(IF($JU21:$JU68&lt;&gt;"",IH21:IH68),2)</f>
        <v>#NUM!</v>
      </c>
      <c r="II115" s="318" t="e">
        <f t="array" ref="II115">QUARTILE(IF($JU21:$JU68&lt;&gt;"",II21:II68),2)</f>
        <v>#NUM!</v>
      </c>
      <c r="IJ115" s="318" t="e">
        <f t="array" ref="IJ115">QUARTILE(IF($JU21:$JU68&lt;&gt;"",IJ21:IJ68),2)</f>
        <v>#NUM!</v>
      </c>
      <c r="IK115" s="318" t="e">
        <f t="array" ref="IK115">QUARTILE(IF($JU21:$JU68&lt;&gt;"",IK21:IK68),2)</f>
        <v>#NUM!</v>
      </c>
      <c r="IL115" s="318" t="e">
        <f t="array" ref="IL115">QUARTILE(IF($JU21:$JU68&lt;&gt;"",IL21:IL68),2)</f>
        <v>#NUM!</v>
      </c>
      <c r="IM115" s="318" t="e">
        <f t="array" ref="IM115">QUARTILE(IF($JU21:$JU68&lt;&gt;"",IM21:IM68),2)</f>
        <v>#NUM!</v>
      </c>
      <c r="IN115" s="318" t="e">
        <f t="array" ref="IN115">QUARTILE(IF($JU21:$JU68&lt;&gt;"",IN21:IN68),2)</f>
        <v>#NUM!</v>
      </c>
      <c r="IO115" s="318" t="e">
        <f t="array" ref="IO115">QUARTILE(IF($JU21:$JU68&lt;&gt;"",IO21:IO68),2)</f>
        <v>#NUM!</v>
      </c>
      <c r="IP115" s="318" t="e">
        <f t="array" ref="IP115">QUARTILE(IF($JU21:$JU68&lt;&gt;"",IP21:IP68),2)</f>
        <v>#NUM!</v>
      </c>
      <c r="IQ115" s="318" t="e">
        <f t="array" ref="IQ115">QUARTILE(IF($JU21:$JU68&lt;&gt;"",IQ21:IQ68),2)</f>
        <v>#NUM!</v>
      </c>
      <c r="IR115" s="318" t="e">
        <f t="array" ref="IR115">QUARTILE(IF($JU21:$JU68&lt;&gt;"",IR21:IR68),2)</f>
        <v>#NUM!</v>
      </c>
      <c r="IS115" s="318" t="e">
        <f t="array" ref="IS115">QUARTILE(IF($JU21:$JU68&lt;&gt;"",IS21:IS68),2)</f>
        <v>#NUM!</v>
      </c>
      <c r="IT115" s="318" t="e">
        <f t="array" ref="IT115">QUARTILE(IF($JU21:$JU68&lt;&gt;"",IT21:IT68),2)</f>
        <v>#NUM!</v>
      </c>
      <c r="IU115" s="318" t="e">
        <f t="array" ref="IU115">QUARTILE(IF($JU21:$JU68&lt;&gt;"",IU21:IU68),2)</f>
        <v>#NUM!</v>
      </c>
      <c r="IV115" s="318" t="e">
        <f t="array" ref="IV115">QUARTILE(IF($JU21:$JU68&lt;&gt;"",IV21:IV68),2)</f>
        <v>#NUM!</v>
      </c>
      <c r="IW115" s="318" t="e">
        <f t="array" ref="IW115">QUARTILE(IF($JU21:$JU68&lt;&gt;"",IW21:IW68),2)</f>
        <v>#NUM!</v>
      </c>
      <c r="IX115" s="318" t="e">
        <f t="array" ref="IX115">QUARTILE(IF($JU21:$JU68&lt;&gt;"",IX21:IX68),2)</f>
        <v>#NUM!</v>
      </c>
      <c r="IY115" s="318" t="e">
        <f t="array" ref="IY115">QUARTILE(IF($JU21:$JU68&lt;&gt;"",IY21:IY68),2)</f>
        <v>#NUM!</v>
      </c>
      <c r="IZ115" s="318" t="e">
        <f t="array" ref="IZ115">QUARTILE(IF($JU21:$JU68&lt;&gt;"",IZ21:IZ68),2)</f>
        <v>#NUM!</v>
      </c>
      <c r="JA115" s="318" t="e">
        <f t="array" ref="JA115">QUARTILE(IF($JU21:$JU68&lt;&gt;"",JA21:JA68),2)</f>
        <v>#NUM!</v>
      </c>
      <c r="JB115" s="318" t="e">
        <f t="array" ref="JB115">QUARTILE(IF($JU21:$JU68&lt;&gt;"",JB21:JB68),2)</f>
        <v>#NUM!</v>
      </c>
      <c r="JC115" s="318" t="e">
        <f t="array" ref="JC115">QUARTILE(IF($JU21:$JU68&lt;&gt;"",JC21:JC68),2)</f>
        <v>#NUM!</v>
      </c>
      <c r="JD115" s="318" t="e">
        <f t="array" ref="JD115">QUARTILE(IF($JU21:$JU68&lt;&gt;"",JD21:JD68),2)</f>
        <v>#NUM!</v>
      </c>
      <c r="JE115" s="318" t="e">
        <f t="array" ref="JE115">QUARTILE(IF($JU21:$JU68&lt;&gt;"",JE21:JE68),2)</f>
        <v>#NUM!</v>
      </c>
      <c r="JF115" s="318" t="e">
        <f t="array" ref="JF115">QUARTILE(IF($JU21:$JU68&lt;&gt;"",JF21:JF68),2)</f>
        <v>#NUM!</v>
      </c>
      <c r="JG115" s="318" t="e">
        <f t="array" ref="JG115">QUARTILE(IF($JU21:$JU68&lt;&gt;"",JG21:JG68),2)</f>
        <v>#NUM!</v>
      </c>
      <c r="JH115" s="318" t="e">
        <f t="array" ref="JH115">QUARTILE(IF($JU21:$JU68&lt;&gt;"",JH21:JH68),2)</f>
        <v>#NUM!</v>
      </c>
      <c r="JI115" s="318" t="e">
        <f t="array" ref="JI115">QUARTILE(IF($JU21:$JU68&lt;&gt;"",JI21:JI68),2)</f>
        <v>#NUM!</v>
      </c>
      <c r="JJ115" s="318" t="e">
        <f t="array" ref="JJ115">QUARTILE(IF($JU21:$JU68&lt;&gt;"",JJ21:JJ68),2)</f>
        <v>#NUM!</v>
      </c>
      <c r="JK115" s="318" t="e">
        <f t="array" ref="JK115">QUARTILE(IF($JU21:$JU68&lt;&gt;"",JK21:JK68),2)</f>
        <v>#NUM!</v>
      </c>
      <c r="JL115" s="318" t="e">
        <f t="array" ref="JL115">QUARTILE(IF($JU21:$JU68&lt;&gt;"",JL21:JL68),2)</f>
        <v>#NUM!</v>
      </c>
      <c r="JM115" s="318" t="e">
        <f t="array" ref="JM115">QUARTILE(IF($JU21:$JU68&lt;&gt;"",JM21:JM68),2)</f>
        <v>#NUM!</v>
      </c>
      <c r="JN115" s="318" t="e">
        <f t="array" ref="JN115">QUARTILE(IF($JU21:$JU68&lt;&gt;"",JN21:JN68),2)</f>
        <v>#NUM!</v>
      </c>
      <c r="JO115" s="318" t="e">
        <f t="array" ref="JO115">QUARTILE(IF($JU21:$JU68&lt;&gt;"",JO21:JO68),2)</f>
        <v>#NUM!</v>
      </c>
      <c r="JP115" s="318" t="e">
        <f t="array" ref="JP115">QUARTILE(IF($JU21:$JU68&lt;&gt;"",JP21:JP68),2)</f>
        <v>#NUM!</v>
      </c>
    </row>
    <row r="116" spans="4:277" ht="15" customHeight="1" x14ac:dyDescent="0.2">
      <c r="D116" s="316">
        <v>4.4000000000000004</v>
      </c>
      <c r="E116" s="317" t="s">
        <v>463</v>
      </c>
      <c r="F116" s="318" t="e">
        <f t="array" ref="F116">QUARTILE(IF($JU21:$JU68&lt;&gt;"",F21:F68),3)</f>
        <v>#NUM!</v>
      </c>
      <c r="G116" s="318" t="e">
        <f t="array" ref="G116">QUARTILE(IF($JU21:$JU68&lt;&gt;"",G21:G68),3)</f>
        <v>#NUM!</v>
      </c>
      <c r="H116" s="318" t="e">
        <f t="array" ref="H116">QUARTILE(IF($JU21:$JU68&lt;&gt;"",H21:H68),3)</f>
        <v>#NUM!</v>
      </c>
      <c r="I116" s="318" t="e">
        <f t="array" ref="I116">QUARTILE(IF($JU21:$JU68&lt;&gt;"",I21:I68),3)</f>
        <v>#NUM!</v>
      </c>
      <c r="J116" s="318" t="e">
        <f t="array" ref="J116">QUARTILE(IF($JU21:$JU68&lt;&gt;"",J21:J68),3)</f>
        <v>#NUM!</v>
      </c>
      <c r="K116" s="318" t="e">
        <f t="array" ref="K116">QUARTILE(IF($JU21:$JU68&lt;&gt;"",K21:K68),3)</f>
        <v>#NUM!</v>
      </c>
      <c r="L116" s="318" t="e">
        <f t="array" ref="L116">QUARTILE(IF($JU21:$JU68&lt;&gt;"",L21:L68),3)</f>
        <v>#NUM!</v>
      </c>
      <c r="M116" s="318" t="e">
        <f t="array" ref="M116">QUARTILE(IF($JU21:$JU68&lt;&gt;"",M21:M68),3)</f>
        <v>#NUM!</v>
      </c>
      <c r="N116" s="318" t="e">
        <f t="array" ref="N116">QUARTILE(IF($JU21:$JU68&lt;&gt;"",N21:N68),3)</f>
        <v>#NUM!</v>
      </c>
      <c r="O116" s="318" t="e">
        <f t="array" ref="O116">QUARTILE(IF($JU21:$JU68&lt;&gt;"",O21:O68),3)</f>
        <v>#NUM!</v>
      </c>
      <c r="P116" s="318" t="e">
        <f t="array" ref="P116">QUARTILE(IF($JU21:$JU68&lt;&gt;"",P21:P68),3)</f>
        <v>#NUM!</v>
      </c>
      <c r="Q116" s="318" t="e">
        <f t="array" ref="Q116">QUARTILE(IF($JU21:$JU68&lt;&gt;"",Q21:Q68),3)</f>
        <v>#NUM!</v>
      </c>
      <c r="R116" s="318" t="e">
        <f t="array" ref="R116">QUARTILE(IF($JU21:$JU68&lt;&gt;"",R21:R68),3)</f>
        <v>#NUM!</v>
      </c>
      <c r="S116" s="318" t="e">
        <f t="array" ref="S116">QUARTILE(IF($JU21:$JU68&lt;&gt;"",S21:S68),3)</f>
        <v>#NUM!</v>
      </c>
      <c r="T116" s="318" t="e">
        <f t="array" ref="T116">QUARTILE(IF($JU21:$JU68&lt;&gt;"",T21:T68),3)</f>
        <v>#NUM!</v>
      </c>
      <c r="U116" s="318" t="e">
        <f t="array" ref="U116">QUARTILE(IF($JU21:$JU68&lt;&gt;"",U21:U68),3)</f>
        <v>#NUM!</v>
      </c>
      <c r="V116" s="318" t="e">
        <f t="array" ref="V116">QUARTILE(IF($JU21:$JU68&lt;&gt;"",V21:V68),3)</f>
        <v>#NUM!</v>
      </c>
      <c r="W116" s="318" t="e">
        <f t="array" ref="W116">QUARTILE(IF($JU21:$JU68&lt;&gt;"",W21:W68),3)</f>
        <v>#NUM!</v>
      </c>
      <c r="X116" s="318" t="e">
        <f t="array" ref="X116">QUARTILE(IF($JU21:$JU68&lt;&gt;"",X21:X68),3)</f>
        <v>#NUM!</v>
      </c>
      <c r="Y116" s="318" t="e">
        <f t="array" ref="Y116">QUARTILE(IF($JU21:$JU68&lt;&gt;"",Y21:Y68),3)</f>
        <v>#NUM!</v>
      </c>
      <c r="Z116" s="318" t="e">
        <f t="array" ref="Z116">QUARTILE(IF($JU21:$JU68&lt;&gt;"",Z21:Z68),3)</f>
        <v>#NUM!</v>
      </c>
      <c r="AA116" s="318" t="e">
        <f t="array" ref="AA116">QUARTILE(IF($JU21:$JU68&lt;&gt;"",AA21:AA68),3)</f>
        <v>#NUM!</v>
      </c>
      <c r="AB116" s="318" t="e">
        <f t="array" ref="AB116">QUARTILE(IF($JU21:$JU68&lt;&gt;"",AB21:AB68),3)</f>
        <v>#NUM!</v>
      </c>
      <c r="AC116" s="318" t="e">
        <f t="array" ref="AC116">QUARTILE(IF($JU21:$JU68&lt;&gt;"",AC21:AC68),3)</f>
        <v>#NUM!</v>
      </c>
      <c r="AD116" s="318" t="e">
        <f t="array" ref="AD116">QUARTILE(IF($JU21:$JU68&lt;&gt;"",AD21:AD68),3)</f>
        <v>#NUM!</v>
      </c>
      <c r="AE116" s="318" t="e">
        <f t="array" ref="AE116">QUARTILE(IF($JU21:$JU68&lt;&gt;"",AE21:AE68),3)</f>
        <v>#NUM!</v>
      </c>
      <c r="AF116" s="318" t="e">
        <f t="array" ref="AF116">QUARTILE(IF($JU21:$JU68&lt;&gt;"",AF21:AF68),3)</f>
        <v>#NUM!</v>
      </c>
      <c r="AG116" s="318" t="e">
        <f t="array" ref="AG116">QUARTILE(IF($JU21:$JU68&lt;&gt;"",AG21:AG68),3)</f>
        <v>#NUM!</v>
      </c>
      <c r="AH116" s="318" t="e">
        <f t="array" ref="AH116">QUARTILE(IF($JU21:$JU68&lt;&gt;"",AH21:AH68),3)</f>
        <v>#NUM!</v>
      </c>
      <c r="AI116" s="318" t="e">
        <f t="array" ref="AI116">QUARTILE(IF($JU21:$JU68&lt;&gt;"",AI21:AI68),3)</f>
        <v>#NUM!</v>
      </c>
      <c r="AJ116" s="318" t="e">
        <f t="array" ref="AJ116">QUARTILE(IF($JU21:$JU68&lt;&gt;"",AJ21:AJ68),3)</f>
        <v>#NUM!</v>
      </c>
      <c r="AK116" s="318" t="e">
        <f t="array" ref="AK116">QUARTILE(IF($JU21:$JU68&lt;&gt;"",AK21:AK68),3)</f>
        <v>#NUM!</v>
      </c>
      <c r="AL116" s="318" t="e">
        <f t="array" ref="AL116">QUARTILE(IF($JU21:$JU68&lt;&gt;"",AL21:AL68),3)</f>
        <v>#NUM!</v>
      </c>
      <c r="AM116" s="318" t="e">
        <f t="array" ref="AM116">QUARTILE(IF($JU21:$JU68&lt;&gt;"",AM21:AM68),3)</f>
        <v>#NUM!</v>
      </c>
      <c r="AN116" s="318" t="e">
        <f t="array" ref="AN116">QUARTILE(IF($JU21:$JU68&lt;&gt;"",AN21:AN68),3)</f>
        <v>#NUM!</v>
      </c>
      <c r="AO116" s="318" t="e">
        <f t="array" ref="AO116">QUARTILE(IF($JU21:$JU68&lt;&gt;"",AO21:AO68),3)</f>
        <v>#NUM!</v>
      </c>
      <c r="AP116" s="318" t="e">
        <f t="array" ref="AP116">QUARTILE(IF($JU21:$JU68&lt;&gt;"",AP21:AP68),3)</f>
        <v>#NUM!</v>
      </c>
      <c r="AQ116" s="318" t="e">
        <f t="array" ref="AQ116">QUARTILE(IF($JU21:$JU68&lt;&gt;"",AQ21:AQ68),3)</f>
        <v>#NUM!</v>
      </c>
      <c r="AR116" s="318" t="e">
        <f t="array" ref="AR116">QUARTILE(IF($JU21:$JU68&lt;&gt;"",AR21:AR68),3)</f>
        <v>#NUM!</v>
      </c>
      <c r="AS116" s="318" t="e">
        <f t="array" ref="AS116">QUARTILE(IF($JU21:$JU68&lt;&gt;"",AS21:AS68),3)</f>
        <v>#NUM!</v>
      </c>
      <c r="AT116" s="318" t="e">
        <f t="array" ref="AT116">QUARTILE(IF($JU21:$JU68&lt;&gt;"",AT21:AT68),3)</f>
        <v>#NUM!</v>
      </c>
      <c r="AU116" s="318" t="e">
        <f t="array" ref="AU116">QUARTILE(IF($JU21:$JU68&lt;&gt;"",AU21:AU68),3)</f>
        <v>#NUM!</v>
      </c>
      <c r="AV116" s="318" t="e">
        <f t="array" ref="AV116">QUARTILE(IF($JU21:$JU68&lt;&gt;"",AV21:AV68),3)</f>
        <v>#NUM!</v>
      </c>
      <c r="AW116" s="318" t="e">
        <f t="array" ref="AW116">QUARTILE(IF($JU21:$JU68&lt;&gt;"",AW21:AW68),3)</f>
        <v>#NUM!</v>
      </c>
      <c r="AX116" s="318" t="e">
        <f t="array" ref="AX116">QUARTILE(IF($JU21:$JU68&lt;&gt;"",AX21:AX68),3)</f>
        <v>#NUM!</v>
      </c>
      <c r="AY116" s="318" t="e">
        <f t="array" ref="AY116">QUARTILE(IF($JU21:$JU68&lt;&gt;"",AY21:AY68),3)</f>
        <v>#NUM!</v>
      </c>
      <c r="AZ116" s="318" t="e">
        <f t="array" ref="AZ116">QUARTILE(IF($JU21:$JU68&lt;&gt;"",AZ21:AZ68),3)</f>
        <v>#NUM!</v>
      </c>
      <c r="BA116" s="318" t="e">
        <f t="array" ref="BA116">QUARTILE(IF($JU21:$JU68&lt;&gt;"",BA21:BA68),3)</f>
        <v>#NUM!</v>
      </c>
      <c r="BB116" s="318" t="e">
        <f t="array" ref="BB116">QUARTILE(IF($JU21:$JU68&lt;&gt;"",BB21:BB68),3)</f>
        <v>#NUM!</v>
      </c>
      <c r="BC116" s="318" t="e">
        <f t="array" ref="BC116">QUARTILE(IF($JU21:$JU68&lt;&gt;"",BC21:BC68),3)</f>
        <v>#NUM!</v>
      </c>
      <c r="BD116" s="318" t="e">
        <f t="array" ref="BD116">QUARTILE(IF($JU21:$JU68&lt;&gt;"",BD21:BD68),3)</f>
        <v>#NUM!</v>
      </c>
      <c r="BE116" s="318" t="e">
        <f t="array" ref="BE116">QUARTILE(IF($JU21:$JU68&lt;&gt;"",BE21:BE68),3)</f>
        <v>#NUM!</v>
      </c>
      <c r="BF116" s="318" t="e">
        <f t="array" ref="BF116">QUARTILE(IF($JU21:$JU68&lt;&gt;"",BF21:BF68),3)</f>
        <v>#NUM!</v>
      </c>
      <c r="BG116" s="318" t="e">
        <f t="array" ref="BG116">QUARTILE(IF($JU21:$JU68&lt;&gt;"",BG21:BG68),3)</f>
        <v>#NUM!</v>
      </c>
      <c r="BH116" s="318" t="e">
        <f t="array" ref="BH116">QUARTILE(IF($JU21:$JU68&lt;&gt;"",BH21:BH68),3)</f>
        <v>#NUM!</v>
      </c>
      <c r="BI116" s="318" t="e">
        <f t="array" ref="BI116">QUARTILE(IF($JU21:$JU68&lt;&gt;"",BI21:BI68),3)</f>
        <v>#NUM!</v>
      </c>
      <c r="BJ116" s="318" t="e">
        <f t="array" ref="BJ116">QUARTILE(IF($JU21:$JU68&lt;&gt;"",BJ21:BJ68),3)</f>
        <v>#NUM!</v>
      </c>
      <c r="BK116" s="318" t="e">
        <f t="array" ref="BK116">QUARTILE(IF($JU21:$JU68&lt;&gt;"",BK21:BK68),3)</f>
        <v>#NUM!</v>
      </c>
      <c r="BL116" s="318" t="e">
        <f t="array" ref="BL116">QUARTILE(IF($JU21:$JU68&lt;&gt;"",BL21:BL68),3)</f>
        <v>#NUM!</v>
      </c>
      <c r="BM116" s="318" t="e">
        <f t="array" ref="BM116">QUARTILE(IF($JU21:$JU68&lt;&gt;"",BM21:BM68),3)</f>
        <v>#NUM!</v>
      </c>
      <c r="BN116" s="318" t="e">
        <f t="array" ref="BN116">QUARTILE(IF($JU21:$JU68&lt;&gt;"",BN21:BN68),3)</f>
        <v>#NUM!</v>
      </c>
      <c r="BO116" s="318" t="e">
        <f t="array" ref="BO116">QUARTILE(IF($JU21:$JU68&lt;&gt;"",BO21:BO68),3)</f>
        <v>#NUM!</v>
      </c>
      <c r="BP116" s="318" t="e">
        <f t="array" ref="BP116">QUARTILE(IF($JU21:$JU68&lt;&gt;"",BP21:BP68),3)</f>
        <v>#NUM!</v>
      </c>
      <c r="BQ116" s="318" t="e">
        <f t="array" ref="BQ116">QUARTILE(IF($JU21:$JU68&lt;&gt;"",BQ21:BQ68),3)</f>
        <v>#NUM!</v>
      </c>
      <c r="BR116" s="318" t="e">
        <f t="array" ref="BR116">QUARTILE(IF($JU21:$JU68&lt;&gt;"",BR21:BR68),3)</f>
        <v>#NUM!</v>
      </c>
      <c r="BS116" s="318" t="e">
        <f t="array" ref="BS116">QUARTILE(IF($JU21:$JU68&lt;&gt;"",BS21:BS68),3)</f>
        <v>#NUM!</v>
      </c>
      <c r="BT116" s="318" t="e">
        <f t="array" ref="BT116">QUARTILE(IF($JU21:$JU68&lt;&gt;"",BT21:BT68),3)</f>
        <v>#NUM!</v>
      </c>
      <c r="BU116" s="318" t="e">
        <f t="array" ref="BU116">QUARTILE(IF($JU21:$JU68&lt;&gt;"",BU21:BU68),3)</f>
        <v>#NUM!</v>
      </c>
      <c r="BV116" s="318" t="e">
        <f t="array" ref="BV116">QUARTILE(IF($JU21:$JU68&lt;&gt;"",BV21:BV68),3)</f>
        <v>#NUM!</v>
      </c>
      <c r="BW116" s="318" t="e">
        <f t="array" ref="BW116">QUARTILE(IF($JU21:$JU68&lt;&gt;"",BW21:BW68),3)</f>
        <v>#NUM!</v>
      </c>
      <c r="BX116" s="318" t="e">
        <f t="array" ref="BX116">QUARTILE(IF($JU21:$JU68&lt;&gt;"",BX21:BX68),3)</f>
        <v>#NUM!</v>
      </c>
      <c r="BY116" s="318" t="e">
        <f t="array" ref="BY116">QUARTILE(IF($JU21:$JU68&lt;&gt;"",BY21:BY68),3)</f>
        <v>#NUM!</v>
      </c>
      <c r="BZ116" s="318" t="e">
        <f t="array" ref="BZ116">QUARTILE(IF($JU21:$JU68&lt;&gt;"",BZ21:BZ68),3)</f>
        <v>#NUM!</v>
      </c>
      <c r="CA116" s="318" t="e">
        <f t="array" ref="CA116">QUARTILE(IF($JU21:$JU68&lt;&gt;"",CA21:CA68),3)</f>
        <v>#NUM!</v>
      </c>
      <c r="CB116" s="318" t="e">
        <f t="array" ref="CB116">QUARTILE(IF($JU21:$JU68&lt;&gt;"",CB21:CB68),3)</f>
        <v>#NUM!</v>
      </c>
      <c r="CC116" s="318" t="e">
        <f t="array" ref="CC116">QUARTILE(IF($JU21:$JU68&lt;&gt;"",CC21:CC68),3)</f>
        <v>#NUM!</v>
      </c>
      <c r="CD116" s="318" t="e">
        <f t="array" ref="CD116">QUARTILE(IF($JU21:$JU68&lt;&gt;"",CD21:CD68),3)</f>
        <v>#NUM!</v>
      </c>
      <c r="CE116" s="318" t="e">
        <f t="array" ref="CE116">QUARTILE(IF($JU21:$JU68&lt;&gt;"",CE21:CE68),3)</f>
        <v>#NUM!</v>
      </c>
      <c r="CF116" s="318" t="e">
        <f t="array" ref="CF116">QUARTILE(IF($JU21:$JU68&lt;&gt;"",CF21:CF68),3)</f>
        <v>#NUM!</v>
      </c>
      <c r="CG116" s="318" t="e">
        <f t="array" ref="CG116">QUARTILE(IF($JU21:$JU68&lt;&gt;"",CG21:CG68),3)</f>
        <v>#NUM!</v>
      </c>
      <c r="CH116" s="318" t="e">
        <f t="array" ref="CH116">QUARTILE(IF($JU21:$JU68&lt;&gt;"",CH21:CH68),3)</f>
        <v>#NUM!</v>
      </c>
      <c r="CI116" s="318" t="e">
        <f t="array" ref="CI116">QUARTILE(IF($JU21:$JU68&lt;&gt;"",CI21:CI68),3)</f>
        <v>#NUM!</v>
      </c>
      <c r="CJ116" s="318" t="e">
        <f t="array" ref="CJ116">QUARTILE(IF($JU21:$JU68&lt;&gt;"",CJ21:CJ68),3)</f>
        <v>#NUM!</v>
      </c>
      <c r="CK116" s="318" t="e">
        <f t="array" ref="CK116">QUARTILE(IF($JU21:$JU68&lt;&gt;"",CK21:CK68),3)</f>
        <v>#NUM!</v>
      </c>
      <c r="CL116" s="318" t="e">
        <f t="array" ref="CL116">QUARTILE(IF($JU21:$JU68&lt;&gt;"",CL21:CL68),3)</f>
        <v>#NUM!</v>
      </c>
      <c r="CM116" s="318" t="e">
        <f t="array" ref="CM116">QUARTILE(IF($JU21:$JU68&lt;&gt;"",CM21:CM68),3)</f>
        <v>#NUM!</v>
      </c>
      <c r="CN116" s="318" t="e">
        <f t="array" ref="CN116">QUARTILE(IF($JU21:$JU68&lt;&gt;"",CN21:CN68),3)</f>
        <v>#NUM!</v>
      </c>
      <c r="CO116" s="318" t="e">
        <f t="array" ref="CO116">QUARTILE(IF($JU21:$JU68&lt;&gt;"",CO21:CO68),3)</f>
        <v>#NUM!</v>
      </c>
      <c r="CP116" s="318" t="e">
        <f t="array" ref="CP116">QUARTILE(IF($JU21:$JU68&lt;&gt;"",CP21:CP68),3)</f>
        <v>#NUM!</v>
      </c>
      <c r="CQ116" s="318" t="e">
        <f t="array" ref="CQ116">QUARTILE(IF($JU21:$JU68&lt;&gt;"",CQ21:CQ68),3)</f>
        <v>#NUM!</v>
      </c>
      <c r="CR116" s="318" t="e">
        <f t="array" ref="CR116">QUARTILE(IF($JU21:$JU68&lt;&gt;"",CR21:CR68),3)</f>
        <v>#NUM!</v>
      </c>
      <c r="CS116" s="318" t="e">
        <f t="array" ref="CS116">QUARTILE(IF($JU21:$JU68&lt;&gt;"",CS21:CS68),3)</f>
        <v>#NUM!</v>
      </c>
      <c r="CT116" s="318" t="e">
        <f t="array" ref="CT116">QUARTILE(IF($JU21:$JU68&lt;&gt;"",CT21:CT68),3)</f>
        <v>#NUM!</v>
      </c>
      <c r="CU116" s="318" t="e">
        <f t="array" ref="CU116">QUARTILE(IF($JU21:$JU68&lt;&gt;"",CU21:CU68),3)</f>
        <v>#NUM!</v>
      </c>
      <c r="CV116" s="318" t="e">
        <f t="array" ref="CV116">QUARTILE(IF($JU21:$JU68&lt;&gt;"",CV21:CV68),3)</f>
        <v>#NUM!</v>
      </c>
      <c r="CW116" s="318" t="e">
        <f t="array" ref="CW116">QUARTILE(IF($JU21:$JU68&lt;&gt;"",CW21:CW68),3)</f>
        <v>#NUM!</v>
      </c>
      <c r="CX116" s="318" t="e">
        <f t="array" ref="CX116">QUARTILE(IF($JU21:$JU68&lt;&gt;"",CX21:CX68),3)</f>
        <v>#NUM!</v>
      </c>
      <c r="CY116" s="318" t="e">
        <f t="array" ref="CY116">QUARTILE(IF($JU21:$JU68&lt;&gt;"",CY21:CY68),3)</f>
        <v>#NUM!</v>
      </c>
      <c r="CZ116" s="318" t="e">
        <f t="array" ref="CZ116">QUARTILE(IF($JU21:$JU68&lt;&gt;"",CZ21:CZ68),3)</f>
        <v>#NUM!</v>
      </c>
      <c r="DA116" s="318" t="e">
        <f t="array" ref="DA116">QUARTILE(IF($JU21:$JU68&lt;&gt;"",DA21:DA68),3)</f>
        <v>#NUM!</v>
      </c>
      <c r="DB116" s="318" t="e">
        <f t="array" ref="DB116">QUARTILE(IF($JU21:$JU68&lt;&gt;"",DB21:DB68),3)</f>
        <v>#NUM!</v>
      </c>
      <c r="DC116" s="318" t="e">
        <f t="array" ref="DC116">QUARTILE(IF($JU21:$JU68&lt;&gt;"",DC21:DC68),3)</f>
        <v>#NUM!</v>
      </c>
      <c r="DD116" s="318" t="e">
        <f t="array" ref="DD116">QUARTILE(IF($JU21:$JU68&lt;&gt;"",DD21:DD68),3)</f>
        <v>#NUM!</v>
      </c>
      <c r="DE116" s="318" t="e">
        <f t="array" ref="DE116">QUARTILE(IF($JU21:$JU68&lt;&gt;"",DE21:DE68),3)</f>
        <v>#NUM!</v>
      </c>
      <c r="DF116" s="318" t="e">
        <f t="array" ref="DF116">QUARTILE(IF($JU21:$JU68&lt;&gt;"",DF21:DF68),3)</f>
        <v>#NUM!</v>
      </c>
      <c r="DG116" s="318" t="e">
        <f t="array" ref="DG116">QUARTILE(IF($JU21:$JU68&lt;&gt;"",DG21:DG68),3)</f>
        <v>#NUM!</v>
      </c>
      <c r="DH116" s="318" t="e">
        <f t="array" ref="DH116">QUARTILE(IF($JU21:$JU68&lt;&gt;"",DH21:DH68),3)</f>
        <v>#NUM!</v>
      </c>
      <c r="DI116" s="318" t="e">
        <f t="array" ref="DI116">QUARTILE(IF($JU21:$JU68&lt;&gt;"",DI21:DI68),3)</f>
        <v>#NUM!</v>
      </c>
      <c r="DJ116" s="318" t="e">
        <f t="array" ref="DJ116">QUARTILE(IF($JU21:$JU68&lt;&gt;"",DJ21:DJ68),3)</f>
        <v>#NUM!</v>
      </c>
      <c r="DK116" s="318" t="e">
        <f t="array" ref="DK116">QUARTILE(IF($JU21:$JU68&lt;&gt;"",DK21:DK68),3)</f>
        <v>#NUM!</v>
      </c>
      <c r="DL116" s="318" t="e">
        <f t="array" ref="DL116">QUARTILE(IF($JU21:$JU68&lt;&gt;"",DL21:DL68),3)</f>
        <v>#NUM!</v>
      </c>
      <c r="DM116" s="318" t="e">
        <f t="array" ref="DM116">QUARTILE(IF($JU21:$JU68&lt;&gt;"",DM21:DM68),3)</f>
        <v>#NUM!</v>
      </c>
      <c r="DN116" s="318" t="e">
        <f t="array" ref="DN116">QUARTILE(IF($JU21:$JU68&lt;&gt;"",DN21:DN68),3)</f>
        <v>#NUM!</v>
      </c>
      <c r="DO116" s="318" t="e">
        <f t="array" ref="DO116">QUARTILE(IF($JU21:$JU68&lt;&gt;"",DO21:DO68),3)</f>
        <v>#NUM!</v>
      </c>
      <c r="DP116" s="318" t="e">
        <f t="array" ref="DP116">QUARTILE(IF($JU21:$JU68&lt;&gt;"",DP21:DP68),3)</f>
        <v>#NUM!</v>
      </c>
      <c r="DQ116" s="318" t="e">
        <f t="array" ref="DQ116">QUARTILE(IF($JU21:$JU68&lt;&gt;"",DQ21:DQ68),3)</f>
        <v>#NUM!</v>
      </c>
      <c r="DR116" s="318" t="e">
        <f t="array" ref="DR116">QUARTILE(IF($JU21:$JU68&lt;&gt;"",DR21:DR68),3)</f>
        <v>#NUM!</v>
      </c>
      <c r="DS116" s="318" t="e">
        <f t="array" ref="DS116">QUARTILE(IF($JU21:$JU68&lt;&gt;"",DS21:DS68),3)</f>
        <v>#NUM!</v>
      </c>
      <c r="DT116" s="318" t="e">
        <f t="array" ref="DT116">QUARTILE(IF($JU21:$JU68&lt;&gt;"",DT21:DT68),3)</f>
        <v>#NUM!</v>
      </c>
      <c r="DU116" s="318" t="e">
        <f t="array" ref="DU116">QUARTILE(IF($JU21:$JU68&lt;&gt;"",DU21:DU68),3)</f>
        <v>#NUM!</v>
      </c>
      <c r="DV116" s="318" t="e">
        <f t="array" ref="DV116">QUARTILE(IF($JU21:$JU68&lt;&gt;"",DV21:DV68),3)</f>
        <v>#NUM!</v>
      </c>
      <c r="DW116" s="318" t="e">
        <f t="array" ref="DW116">QUARTILE(IF($JU21:$JU68&lt;&gt;"",DW21:DW68),3)</f>
        <v>#NUM!</v>
      </c>
      <c r="DX116" s="318" t="e">
        <f t="array" ref="DX116">QUARTILE(IF($JU21:$JU68&lt;&gt;"",DX21:DX68),3)</f>
        <v>#NUM!</v>
      </c>
      <c r="DY116" s="318" t="e">
        <f t="array" ref="DY116">QUARTILE(IF($JU21:$JU68&lt;&gt;"",DY21:DY68),3)</f>
        <v>#NUM!</v>
      </c>
      <c r="DZ116" s="318" t="e">
        <f t="array" ref="DZ116">QUARTILE(IF($JU21:$JU68&lt;&gt;"",DZ21:DZ68),3)</f>
        <v>#NUM!</v>
      </c>
      <c r="EA116" s="318" t="e">
        <f t="array" ref="EA116">QUARTILE(IF($JU21:$JU68&lt;&gt;"",EA21:EA68),3)</f>
        <v>#NUM!</v>
      </c>
      <c r="EB116" s="318" t="e">
        <f t="array" ref="EB116">QUARTILE(IF($JU21:$JU68&lt;&gt;"",EB21:EB68),3)</f>
        <v>#NUM!</v>
      </c>
      <c r="EC116" s="318" t="e">
        <f t="array" ref="EC116">QUARTILE(IF($JU21:$JU68&lt;&gt;"",EC21:EC68),3)</f>
        <v>#NUM!</v>
      </c>
      <c r="ED116" s="318" t="e">
        <f t="array" ref="ED116">QUARTILE(IF($JU21:$JU68&lt;&gt;"",ED21:ED68),3)</f>
        <v>#NUM!</v>
      </c>
      <c r="EE116" s="318" t="e">
        <f t="array" ref="EE116">QUARTILE(IF($JU21:$JU68&lt;&gt;"",EE21:EE68),3)</f>
        <v>#NUM!</v>
      </c>
      <c r="EF116" s="318" t="e">
        <f t="array" ref="EF116">QUARTILE(IF($JU21:$JU68&lt;&gt;"",EF21:EF68),3)</f>
        <v>#NUM!</v>
      </c>
      <c r="EG116" s="318" t="e">
        <f t="array" ref="EG116">QUARTILE(IF($JU21:$JU68&lt;&gt;"",EG21:EG68),3)</f>
        <v>#NUM!</v>
      </c>
      <c r="EH116" s="318" t="e">
        <f t="array" ref="EH116">QUARTILE(IF($JU21:$JU68&lt;&gt;"",EH21:EH68),3)</f>
        <v>#NUM!</v>
      </c>
      <c r="EI116" s="318" t="e">
        <f t="array" ref="EI116">QUARTILE(IF($JU21:$JU68&lt;&gt;"",EI21:EI68),3)</f>
        <v>#NUM!</v>
      </c>
      <c r="EJ116" s="318" t="e">
        <f t="array" ref="EJ116">QUARTILE(IF($JU21:$JU68&lt;&gt;"",EJ21:EJ68),3)</f>
        <v>#NUM!</v>
      </c>
      <c r="EK116" s="318" t="e">
        <f t="array" ref="EK116">QUARTILE(IF($JU21:$JU68&lt;&gt;"",EK21:EK68),3)</f>
        <v>#NUM!</v>
      </c>
      <c r="EL116" s="318" t="e">
        <f t="array" ref="EL116">QUARTILE(IF($JU21:$JU68&lt;&gt;"",EL21:EL68),3)</f>
        <v>#NUM!</v>
      </c>
      <c r="EM116" s="318" t="e">
        <f t="array" ref="EM116">QUARTILE(IF($JU21:$JU68&lt;&gt;"",EM21:EM68),3)</f>
        <v>#NUM!</v>
      </c>
      <c r="EN116" s="318" t="e">
        <f t="array" ref="EN116">QUARTILE(IF($JU21:$JU68&lt;&gt;"",EN21:EN68),3)</f>
        <v>#NUM!</v>
      </c>
      <c r="EO116" s="318" t="e">
        <f t="array" ref="EO116">QUARTILE(IF($JU21:$JU68&lt;&gt;"",EO21:EO68),3)</f>
        <v>#NUM!</v>
      </c>
      <c r="EP116" s="318" t="e">
        <f t="array" ref="EP116">QUARTILE(IF($JU21:$JU68&lt;&gt;"",EP21:EP68),3)</f>
        <v>#NUM!</v>
      </c>
      <c r="EQ116" s="318" t="e">
        <f t="array" ref="EQ116">QUARTILE(IF($JU21:$JU68&lt;&gt;"",EQ21:EQ68),3)</f>
        <v>#NUM!</v>
      </c>
      <c r="ER116" s="318" t="e">
        <f t="array" ref="ER116">QUARTILE(IF($JU21:$JU68&lt;&gt;"",ER21:ER68),3)</f>
        <v>#NUM!</v>
      </c>
      <c r="ES116" s="318" t="e">
        <f t="array" ref="ES116">QUARTILE(IF($JU21:$JU68&lt;&gt;"",ES21:ES68),3)</f>
        <v>#NUM!</v>
      </c>
      <c r="ET116" s="318" t="e">
        <f t="array" ref="ET116">QUARTILE(IF($JU21:$JU68&lt;&gt;"",ET21:ET68),3)</f>
        <v>#NUM!</v>
      </c>
      <c r="EU116" s="318" t="e">
        <f t="array" ref="EU116">QUARTILE(IF($JU21:$JU68&lt;&gt;"",EU21:EU68),3)</f>
        <v>#NUM!</v>
      </c>
      <c r="EV116" s="318" t="e">
        <f t="array" ref="EV116">QUARTILE(IF($JU21:$JU68&lt;&gt;"",EV21:EV68),3)</f>
        <v>#NUM!</v>
      </c>
      <c r="EW116" s="318" t="e">
        <f t="array" ref="EW116">QUARTILE(IF($JU21:$JU68&lt;&gt;"",EW21:EW68),3)</f>
        <v>#NUM!</v>
      </c>
      <c r="EX116" s="318" t="e">
        <f t="array" ref="EX116">QUARTILE(IF($JU21:$JU68&lt;&gt;"",EX21:EX68),3)</f>
        <v>#NUM!</v>
      </c>
      <c r="EY116" s="318" t="e">
        <f t="array" ref="EY116">QUARTILE(IF($JU21:$JU68&lt;&gt;"",EY21:EY68),3)</f>
        <v>#NUM!</v>
      </c>
      <c r="EZ116" s="318" t="e">
        <f t="array" ref="EZ116">QUARTILE(IF($JU21:$JU68&lt;&gt;"",EZ21:EZ68),3)</f>
        <v>#NUM!</v>
      </c>
      <c r="FA116" s="318" t="e">
        <f t="array" ref="FA116">QUARTILE(IF($JU21:$JU68&lt;&gt;"",FA21:FA68),3)</f>
        <v>#NUM!</v>
      </c>
      <c r="FB116" s="318" t="e">
        <f t="array" ref="FB116">QUARTILE(IF($JU21:$JU68&lt;&gt;"",FB21:FB68),3)</f>
        <v>#NUM!</v>
      </c>
      <c r="FC116" s="318" t="e">
        <f t="array" ref="FC116">QUARTILE(IF($JU21:$JU68&lt;&gt;"",FC21:FC68),3)</f>
        <v>#NUM!</v>
      </c>
      <c r="FD116" s="318" t="e">
        <f t="array" ref="FD116">QUARTILE(IF($JU21:$JU68&lt;&gt;"",FD21:FD68),3)</f>
        <v>#NUM!</v>
      </c>
      <c r="FE116" s="318" t="e">
        <f t="array" ref="FE116">QUARTILE(IF($JU21:$JU68&lt;&gt;"",FE21:FE68),3)</f>
        <v>#NUM!</v>
      </c>
      <c r="FF116" s="318" t="e">
        <f t="array" ref="FF116">QUARTILE(IF($JU21:$JU68&lt;&gt;"",FF21:FF68),3)</f>
        <v>#NUM!</v>
      </c>
      <c r="FG116" s="318" t="e">
        <f t="array" ref="FG116">QUARTILE(IF($JU21:$JU68&lt;&gt;"",FG21:FG68),3)</f>
        <v>#NUM!</v>
      </c>
      <c r="FH116" s="318" t="e">
        <f t="array" ref="FH116">QUARTILE(IF($JU21:$JU68&lt;&gt;"",FH21:FH68),3)</f>
        <v>#NUM!</v>
      </c>
      <c r="FI116" s="318" t="e">
        <f t="array" ref="FI116">QUARTILE(IF($JU21:$JU68&lt;&gt;"",FI21:FI68),3)</f>
        <v>#NUM!</v>
      </c>
      <c r="FJ116" s="318" t="e">
        <f t="array" ref="FJ116">QUARTILE(IF($JU21:$JU68&lt;&gt;"",FJ21:FJ68),3)</f>
        <v>#NUM!</v>
      </c>
      <c r="FK116" s="318" t="e">
        <f t="array" ref="FK116">QUARTILE(IF($JU21:$JU68&lt;&gt;"",FK21:FK68),3)</f>
        <v>#NUM!</v>
      </c>
      <c r="FL116" s="318" t="e">
        <f t="array" ref="FL116">QUARTILE(IF($JU21:$JU68&lt;&gt;"",FL21:FL68),3)</f>
        <v>#NUM!</v>
      </c>
      <c r="FM116" s="318" t="e">
        <f t="array" ref="FM116">QUARTILE(IF($JU21:$JU68&lt;&gt;"",FM21:FM68),3)</f>
        <v>#NUM!</v>
      </c>
      <c r="FN116" s="318" t="e">
        <f t="array" ref="FN116">QUARTILE(IF($JU21:$JU68&lt;&gt;"",FN21:FN68),3)</f>
        <v>#NUM!</v>
      </c>
      <c r="FO116" s="318" t="e">
        <f t="array" ref="FO116">QUARTILE(IF($JU21:$JU68&lt;&gt;"",FO21:FO68),3)</f>
        <v>#NUM!</v>
      </c>
      <c r="FP116" s="318" t="e">
        <f t="array" ref="FP116">QUARTILE(IF($JU21:$JU68&lt;&gt;"",FP21:FP68),3)</f>
        <v>#NUM!</v>
      </c>
      <c r="FQ116" s="318" t="e">
        <f t="array" ref="FQ116">QUARTILE(IF($JU21:$JU68&lt;&gt;"",FQ21:FQ68),3)</f>
        <v>#NUM!</v>
      </c>
      <c r="FR116" s="318" t="e">
        <f t="array" ref="FR116">QUARTILE(IF($JU21:$JU68&lt;&gt;"",FR21:FR68),3)</f>
        <v>#NUM!</v>
      </c>
      <c r="FS116" s="318" t="e">
        <f t="array" ref="FS116">QUARTILE(IF($JU21:$JU68&lt;&gt;"",FS21:FS68),3)</f>
        <v>#NUM!</v>
      </c>
      <c r="FT116" s="318" t="e">
        <f t="array" ref="FT116">QUARTILE(IF($JU21:$JU68&lt;&gt;"",FT21:FT68),3)</f>
        <v>#NUM!</v>
      </c>
      <c r="FU116" s="318" t="e">
        <f t="array" ref="FU116">QUARTILE(IF($JU21:$JU68&lt;&gt;"",FU21:FU68),3)</f>
        <v>#NUM!</v>
      </c>
      <c r="FV116" s="318" t="e">
        <f t="array" ref="FV116">QUARTILE(IF($JU21:$JU68&lt;&gt;"",FV21:FV68),3)</f>
        <v>#NUM!</v>
      </c>
      <c r="FW116" s="318" t="e">
        <f t="array" ref="FW116">QUARTILE(IF($JU21:$JU68&lt;&gt;"",FW21:FW68),3)</f>
        <v>#NUM!</v>
      </c>
      <c r="FX116" s="318" t="e">
        <f t="array" ref="FX116">QUARTILE(IF($JU21:$JU68&lt;&gt;"",FX21:FX68),3)</f>
        <v>#NUM!</v>
      </c>
      <c r="FY116" s="318" t="e">
        <f t="array" ref="FY116">QUARTILE(IF($JU21:$JU68&lt;&gt;"",FY21:FY68),3)</f>
        <v>#NUM!</v>
      </c>
      <c r="FZ116" s="318" t="e">
        <f t="array" ref="FZ116">QUARTILE(IF($JU21:$JU68&lt;&gt;"",FZ21:FZ68),3)</f>
        <v>#NUM!</v>
      </c>
      <c r="GA116" s="318" t="e">
        <f t="array" ref="GA116">QUARTILE(IF($JU21:$JU68&lt;&gt;"",GA21:GA68),3)</f>
        <v>#NUM!</v>
      </c>
      <c r="GB116" s="318" t="e">
        <f t="array" ref="GB116">QUARTILE(IF($JU21:$JU68&lt;&gt;"",GB21:GB68),3)</f>
        <v>#NUM!</v>
      </c>
      <c r="GC116" s="318" t="e">
        <f t="array" ref="GC116">QUARTILE(IF($JU21:$JU68&lt;&gt;"",GC21:GC68),3)</f>
        <v>#NUM!</v>
      </c>
      <c r="GD116" s="318" t="e">
        <f t="array" ref="GD116">QUARTILE(IF($JU21:$JU68&lt;&gt;"",GD21:GD68),3)</f>
        <v>#NUM!</v>
      </c>
      <c r="GE116" s="318" t="e">
        <f t="array" ref="GE116">QUARTILE(IF($JU21:$JU68&lt;&gt;"",GE21:GE68),3)</f>
        <v>#NUM!</v>
      </c>
      <c r="GF116" s="318" t="e">
        <f t="array" ref="GF116">QUARTILE(IF($JU21:$JU68&lt;&gt;"",GF21:GF68),3)</f>
        <v>#NUM!</v>
      </c>
      <c r="GG116" s="318" t="e">
        <f t="array" ref="GG116">QUARTILE(IF($JU21:$JU68&lt;&gt;"",GG21:GG68),3)</f>
        <v>#NUM!</v>
      </c>
      <c r="GH116" s="318" t="e">
        <f t="array" ref="GH116">QUARTILE(IF($JU21:$JU68&lt;&gt;"",GH21:GH68),3)</f>
        <v>#NUM!</v>
      </c>
      <c r="GI116" s="318" t="e">
        <f t="array" ref="GI116">QUARTILE(IF($JU21:$JU68&lt;&gt;"",GI21:GI68),3)</f>
        <v>#NUM!</v>
      </c>
      <c r="GJ116" s="318" t="e">
        <f t="array" ref="GJ116">QUARTILE(IF($JU21:$JU68&lt;&gt;"",GJ21:GJ68),3)</f>
        <v>#NUM!</v>
      </c>
      <c r="GK116" s="318" t="e">
        <f t="array" ref="GK116">QUARTILE(IF($JU21:$JU68&lt;&gt;"",GK21:GK68),3)</f>
        <v>#NUM!</v>
      </c>
      <c r="GL116" s="318" t="e">
        <f t="array" ref="GL116">QUARTILE(IF($JU21:$JU68&lt;&gt;"",GL21:GL68),3)</f>
        <v>#NUM!</v>
      </c>
      <c r="GM116" s="318" t="e">
        <f t="array" ref="GM116">QUARTILE(IF($JU21:$JU68&lt;&gt;"",GM21:GM68),3)</f>
        <v>#NUM!</v>
      </c>
      <c r="GN116" s="318" t="e">
        <f t="array" ref="GN116">QUARTILE(IF($JU21:$JU68&lt;&gt;"",GN21:GN68),3)</f>
        <v>#NUM!</v>
      </c>
      <c r="GO116" s="318" t="e">
        <f t="array" ref="GO116">QUARTILE(IF($JU21:$JU68&lt;&gt;"",GO21:GO68),3)</f>
        <v>#NUM!</v>
      </c>
      <c r="GP116" s="318" t="e">
        <f t="array" ref="GP116">QUARTILE(IF($JU21:$JU68&lt;&gt;"",GP21:GP68),3)</f>
        <v>#NUM!</v>
      </c>
      <c r="GQ116" s="318" t="e">
        <f t="array" ref="GQ116">QUARTILE(IF($JU21:$JU68&lt;&gt;"",GQ21:GQ68),3)</f>
        <v>#NUM!</v>
      </c>
      <c r="GR116" s="318" t="e">
        <f t="array" ref="GR116">QUARTILE(IF($JU21:$JU68&lt;&gt;"",GR21:GR68),3)</f>
        <v>#NUM!</v>
      </c>
      <c r="GS116" s="318" t="e">
        <f t="array" ref="GS116">QUARTILE(IF($JU21:$JU68&lt;&gt;"",GS21:GS68),3)</f>
        <v>#NUM!</v>
      </c>
      <c r="GT116" s="318" t="e">
        <f t="array" ref="GT116">QUARTILE(IF($JU21:$JU68&lt;&gt;"",GT21:GT68),3)</f>
        <v>#NUM!</v>
      </c>
      <c r="GU116" s="318" t="e">
        <f t="array" ref="GU116">QUARTILE(IF($JU21:$JU68&lt;&gt;"",GU21:GU68),3)</f>
        <v>#NUM!</v>
      </c>
      <c r="GV116" s="318" t="e">
        <f t="array" ref="GV116">QUARTILE(IF($JU21:$JU68&lt;&gt;"",GV21:GV68),3)</f>
        <v>#NUM!</v>
      </c>
      <c r="GW116" s="318" t="e">
        <f t="array" ref="GW116">QUARTILE(IF($JU21:$JU68&lt;&gt;"",GW21:GW68),3)</f>
        <v>#NUM!</v>
      </c>
      <c r="GX116" s="318" t="e">
        <f t="array" ref="GX116">QUARTILE(IF($JU21:$JU68&lt;&gt;"",GX21:GX68),3)</f>
        <v>#NUM!</v>
      </c>
      <c r="GY116" s="318" t="e">
        <f t="array" ref="GY116">QUARTILE(IF($JU21:$JU68&lt;&gt;"",GY21:GY68),3)</f>
        <v>#NUM!</v>
      </c>
      <c r="GZ116" s="318" t="e">
        <f t="array" ref="GZ116">QUARTILE(IF($JU21:$JU68&lt;&gt;"",GZ21:GZ68),3)</f>
        <v>#NUM!</v>
      </c>
      <c r="HA116" s="318" t="e">
        <f t="array" ref="HA116">QUARTILE(IF($JU21:$JU68&lt;&gt;"",HA21:HA68),3)</f>
        <v>#NUM!</v>
      </c>
      <c r="HB116" s="318" t="e">
        <f t="array" ref="HB116">QUARTILE(IF($JU21:$JU68&lt;&gt;"",HB21:HB68),3)</f>
        <v>#NUM!</v>
      </c>
      <c r="HC116" s="318" t="e">
        <f t="array" ref="HC116">QUARTILE(IF($JU21:$JU68&lt;&gt;"",HC21:HC68),3)</f>
        <v>#NUM!</v>
      </c>
      <c r="HD116" s="318" t="e">
        <f t="array" ref="HD116">QUARTILE(IF($JU21:$JU68&lt;&gt;"",HD21:HD68),3)</f>
        <v>#NUM!</v>
      </c>
      <c r="HE116" s="318" t="e">
        <f t="array" ref="HE116">QUARTILE(IF($JU21:$JU68&lt;&gt;"",HE21:HE68),3)</f>
        <v>#NUM!</v>
      </c>
      <c r="HF116" s="318" t="e">
        <f t="array" ref="HF116">QUARTILE(IF($JU21:$JU68&lt;&gt;"",HF21:HF68),3)</f>
        <v>#NUM!</v>
      </c>
      <c r="HG116" s="318" t="e">
        <f t="array" ref="HG116">QUARTILE(IF($JU21:$JU68&lt;&gt;"",HG21:HG68),3)</f>
        <v>#NUM!</v>
      </c>
      <c r="HH116" s="318" t="e">
        <f t="array" ref="HH116">QUARTILE(IF($JU21:$JU68&lt;&gt;"",HH21:HH68),3)</f>
        <v>#NUM!</v>
      </c>
      <c r="HI116" s="318" t="e">
        <f t="array" ref="HI116">QUARTILE(IF($JU21:$JU68&lt;&gt;"",HI21:HI68),3)</f>
        <v>#NUM!</v>
      </c>
      <c r="HJ116" s="318" t="e">
        <f t="array" ref="HJ116">QUARTILE(IF($JU21:$JU68&lt;&gt;"",HJ21:HJ68),3)</f>
        <v>#NUM!</v>
      </c>
      <c r="HK116" s="318" t="e">
        <f t="array" ref="HK116">QUARTILE(IF($JU21:$JU68&lt;&gt;"",HK21:HK68),3)</f>
        <v>#NUM!</v>
      </c>
      <c r="HL116" s="318" t="e">
        <f t="array" ref="HL116">QUARTILE(IF($JU21:$JU68&lt;&gt;"",HL21:HL68),3)</f>
        <v>#NUM!</v>
      </c>
      <c r="HM116" s="318" t="e">
        <f t="array" ref="HM116">QUARTILE(IF($JU21:$JU68&lt;&gt;"",HM21:HM68),3)</f>
        <v>#NUM!</v>
      </c>
      <c r="HN116" s="318" t="e">
        <f t="array" ref="HN116">QUARTILE(IF($JU21:$JU68&lt;&gt;"",HN21:HN68),3)</f>
        <v>#NUM!</v>
      </c>
      <c r="HO116" s="318" t="e">
        <f t="array" ref="HO116">QUARTILE(IF($JU21:$JU68&lt;&gt;"",HO21:HO68),3)</f>
        <v>#NUM!</v>
      </c>
      <c r="HP116" s="318" t="e">
        <f t="array" ref="HP116">QUARTILE(IF($JU21:$JU68&lt;&gt;"",HP21:HP68),3)</f>
        <v>#NUM!</v>
      </c>
      <c r="HQ116" s="318" t="e">
        <f t="array" ref="HQ116">QUARTILE(IF($JU21:$JU68&lt;&gt;"",HQ21:HQ68),3)</f>
        <v>#NUM!</v>
      </c>
      <c r="HR116" s="318" t="e">
        <f t="array" ref="HR116">QUARTILE(IF($JU21:$JU68&lt;&gt;"",HR21:HR68),3)</f>
        <v>#NUM!</v>
      </c>
      <c r="HS116" s="318" t="e">
        <f t="array" ref="HS116">QUARTILE(IF($JU21:$JU68&lt;&gt;"",HS21:HS68),3)</f>
        <v>#NUM!</v>
      </c>
      <c r="HT116" s="318" t="e">
        <f t="array" ref="HT116">QUARTILE(IF($JU21:$JU68&lt;&gt;"",HT21:HT68),3)</f>
        <v>#NUM!</v>
      </c>
      <c r="HU116" s="318" t="e">
        <f t="array" ref="HU116">QUARTILE(IF($JU21:$JU68&lt;&gt;"",HU21:HU68),3)</f>
        <v>#NUM!</v>
      </c>
      <c r="HV116" s="318" t="e">
        <f t="array" ref="HV116">QUARTILE(IF($JU21:$JU68&lt;&gt;"",HV21:HV68),3)</f>
        <v>#NUM!</v>
      </c>
      <c r="HW116" s="318" t="e">
        <f t="array" ref="HW116">QUARTILE(IF($JU21:$JU68&lt;&gt;"",HW21:HW68),3)</f>
        <v>#NUM!</v>
      </c>
      <c r="HX116" s="318" t="e">
        <f t="array" ref="HX116">QUARTILE(IF($JU21:$JU68&lt;&gt;"",HX21:HX68),3)</f>
        <v>#NUM!</v>
      </c>
      <c r="HY116" s="318" t="e">
        <f t="array" ref="HY116">QUARTILE(IF($JU21:$JU68&lt;&gt;"",HY21:HY68),3)</f>
        <v>#NUM!</v>
      </c>
      <c r="HZ116" s="318" t="e">
        <f t="array" ref="HZ116">QUARTILE(IF($JU21:$JU68&lt;&gt;"",HZ21:HZ68),3)</f>
        <v>#NUM!</v>
      </c>
      <c r="IA116" s="318" t="e">
        <f t="array" ref="IA116">QUARTILE(IF($JU21:$JU68&lt;&gt;"",IA21:IA68),3)</f>
        <v>#NUM!</v>
      </c>
      <c r="IB116" s="318" t="e">
        <f t="array" ref="IB116">QUARTILE(IF($JU21:$JU68&lt;&gt;"",IB21:IB68),3)</f>
        <v>#NUM!</v>
      </c>
      <c r="IC116" s="318" t="e">
        <f t="array" ref="IC116">QUARTILE(IF($JU21:$JU68&lt;&gt;"",IC21:IC68),3)</f>
        <v>#NUM!</v>
      </c>
      <c r="ID116" s="318" t="e">
        <f t="array" ref="ID116">QUARTILE(IF($JU21:$JU68&lt;&gt;"",ID21:ID68),3)</f>
        <v>#NUM!</v>
      </c>
      <c r="IE116" s="318" t="e">
        <f t="array" ref="IE116">QUARTILE(IF($JU21:$JU68&lt;&gt;"",IE21:IE68),3)</f>
        <v>#NUM!</v>
      </c>
      <c r="IF116" s="318" t="e">
        <f t="array" ref="IF116">QUARTILE(IF($JU21:$JU68&lt;&gt;"",IF21:IF68),3)</f>
        <v>#NUM!</v>
      </c>
      <c r="IG116" s="318" t="e">
        <f t="array" ref="IG116">QUARTILE(IF($JU21:$JU68&lt;&gt;"",IG21:IG68),3)</f>
        <v>#NUM!</v>
      </c>
      <c r="IH116" s="318" t="e">
        <f t="array" ref="IH116">QUARTILE(IF($JU21:$JU68&lt;&gt;"",IH21:IH68),3)</f>
        <v>#NUM!</v>
      </c>
      <c r="II116" s="318" t="e">
        <f t="array" ref="II116">QUARTILE(IF($JU21:$JU68&lt;&gt;"",II21:II68),3)</f>
        <v>#NUM!</v>
      </c>
      <c r="IJ116" s="318" t="e">
        <f t="array" ref="IJ116">QUARTILE(IF($JU21:$JU68&lt;&gt;"",IJ21:IJ68),3)</f>
        <v>#NUM!</v>
      </c>
      <c r="IK116" s="318" t="e">
        <f t="array" ref="IK116">QUARTILE(IF($JU21:$JU68&lt;&gt;"",IK21:IK68),3)</f>
        <v>#NUM!</v>
      </c>
      <c r="IL116" s="318" t="e">
        <f t="array" ref="IL116">QUARTILE(IF($JU21:$JU68&lt;&gt;"",IL21:IL68),3)</f>
        <v>#NUM!</v>
      </c>
      <c r="IM116" s="318" t="e">
        <f t="array" ref="IM116">QUARTILE(IF($JU21:$JU68&lt;&gt;"",IM21:IM68),3)</f>
        <v>#NUM!</v>
      </c>
      <c r="IN116" s="318" t="e">
        <f t="array" ref="IN116">QUARTILE(IF($JU21:$JU68&lt;&gt;"",IN21:IN68),3)</f>
        <v>#NUM!</v>
      </c>
      <c r="IO116" s="318" t="e">
        <f t="array" ref="IO116">QUARTILE(IF($JU21:$JU68&lt;&gt;"",IO21:IO68),3)</f>
        <v>#NUM!</v>
      </c>
      <c r="IP116" s="318" t="e">
        <f t="array" ref="IP116">QUARTILE(IF($JU21:$JU68&lt;&gt;"",IP21:IP68),3)</f>
        <v>#NUM!</v>
      </c>
      <c r="IQ116" s="318" t="e">
        <f t="array" ref="IQ116">QUARTILE(IF($JU21:$JU68&lt;&gt;"",IQ21:IQ68),3)</f>
        <v>#NUM!</v>
      </c>
      <c r="IR116" s="318" t="e">
        <f t="array" ref="IR116">QUARTILE(IF($JU21:$JU68&lt;&gt;"",IR21:IR68),3)</f>
        <v>#NUM!</v>
      </c>
      <c r="IS116" s="318" t="e">
        <f t="array" ref="IS116">QUARTILE(IF($JU21:$JU68&lt;&gt;"",IS21:IS68),3)</f>
        <v>#NUM!</v>
      </c>
      <c r="IT116" s="318" t="e">
        <f t="array" ref="IT116">QUARTILE(IF($JU21:$JU68&lt;&gt;"",IT21:IT68),3)</f>
        <v>#NUM!</v>
      </c>
      <c r="IU116" s="318" t="e">
        <f t="array" ref="IU116">QUARTILE(IF($JU21:$JU68&lt;&gt;"",IU21:IU68),3)</f>
        <v>#NUM!</v>
      </c>
      <c r="IV116" s="318" t="e">
        <f t="array" ref="IV116">QUARTILE(IF($JU21:$JU68&lt;&gt;"",IV21:IV68),3)</f>
        <v>#NUM!</v>
      </c>
      <c r="IW116" s="318" t="e">
        <f t="array" ref="IW116">QUARTILE(IF($JU21:$JU68&lt;&gt;"",IW21:IW68),3)</f>
        <v>#NUM!</v>
      </c>
      <c r="IX116" s="318" t="e">
        <f t="array" ref="IX116">QUARTILE(IF($JU21:$JU68&lt;&gt;"",IX21:IX68),3)</f>
        <v>#NUM!</v>
      </c>
      <c r="IY116" s="318" t="e">
        <f t="array" ref="IY116">QUARTILE(IF($JU21:$JU68&lt;&gt;"",IY21:IY68),3)</f>
        <v>#NUM!</v>
      </c>
      <c r="IZ116" s="318" t="e">
        <f t="array" ref="IZ116">QUARTILE(IF($JU21:$JU68&lt;&gt;"",IZ21:IZ68),3)</f>
        <v>#NUM!</v>
      </c>
      <c r="JA116" s="318" t="e">
        <f t="array" ref="JA116">QUARTILE(IF($JU21:$JU68&lt;&gt;"",JA21:JA68),3)</f>
        <v>#NUM!</v>
      </c>
      <c r="JB116" s="318" t="e">
        <f t="array" ref="JB116">QUARTILE(IF($JU21:$JU68&lt;&gt;"",JB21:JB68),3)</f>
        <v>#NUM!</v>
      </c>
      <c r="JC116" s="318" t="e">
        <f t="array" ref="JC116">QUARTILE(IF($JU21:$JU68&lt;&gt;"",JC21:JC68),3)</f>
        <v>#NUM!</v>
      </c>
      <c r="JD116" s="318" t="e">
        <f t="array" ref="JD116">QUARTILE(IF($JU21:$JU68&lt;&gt;"",JD21:JD68),3)</f>
        <v>#NUM!</v>
      </c>
      <c r="JE116" s="318" t="e">
        <f t="array" ref="JE116">QUARTILE(IF($JU21:$JU68&lt;&gt;"",JE21:JE68),3)</f>
        <v>#NUM!</v>
      </c>
      <c r="JF116" s="318" t="e">
        <f t="array" ref="JF116">QUARTILE(IF($JU21:$JU68&lt;&gt;"",JF21:JF68),3)</f>
        <v>#NUM!</v>
      </c>
      <c r="JG116" s="318" t="e">
        <f t="array" ref="JG116">QUARTILE(IF($JU21:$JU68&lt;&gt;"",JG21:JG68),3)</f>
        <v>#NUM!</v>
      </c>
      <c r="JH116" s="318" t="e">
        <f t="array" ref="JH116">QUARTILE(IF($JU21:$JU68&lt;&gt;"",JH21:JH68),3)</f>
        <v>#NUM!</v>
      </c>
      <c r="JI116" s="318" t="e">
        <f t="array" ref="JI116">QUARTILE(IF($JU21:$JU68&lt;&gt;"",JI21:JI68),3)</f>
        <v>#NUM!</v>
      </c>
      <c r="JJ116" s="318" t="e">
        <f t="array" ref="JJ116">QUARTILE(IF($JU21:$JU68&lt;&gt;"",JJ21:JJ68),3)</f>
        <v>#NUM!</v>
      </c>
      <c r="JK116" s="318" t="e">
        <f t="array" ref="JK116">QUARTILE(IF($JU21:$JU68&lt;&gt;"",JK21:JK68),3)</f>
        <v>#NUM!</v>
      </c>
      <c r="JL116" s="318" t="e">
        <f t="array" ref="JL116">QUARTILE(IF($JU21:$JU68&lt;&gt;"",JL21:JL68),3)</f>
        <v>#NUM!</v>
      </c>
      <c r="JM116" s="318" t="e">
        <f t="array" ref="JM116">QUARTILE(IF($JU21:$JU68&lt;&gt;"",JM21:JM68),3)</f>
        <v>#NUM!</v>
      </c>
      <c r="JN116" s="318" t="e">
        <f t="array" ref="JN116">QUARTILE(IF($JU21:$JU68&lt;&gt;"",JN21:JN68),3)</f>
        <v>#NUM!</v>
      </c>
      <c r="JO116" s="318" t="e">
        <f t="array" ref="JO116">QUARTILE(IF($JU21:$JU68&lt;&gt;"",JO21:JO68),3)</f>
        <v>#NUM!</v>
      </c>
      <c r="JP116" s="318" t="e">
        <f t="array" ref="JP116">QUARTILE(IF($JU21:$JU68&lt;&gt;"",JP21:JP68),3)</f>
        <v>#NUM!</v>
      </c>
    </row>
    <row r="117" spans="4:277" ht="15" customHeight="1" x14ac:dyDescent="0.2">
      <c r="D117" s="316">
        <v>4.0999999999999996</v>
      </c>
      <c r="E117" s="317" t="s">
        <v>464</v>
      </c>
      <c r="F117" s="318">
        <f t="array" ref="F117">MIN(IF($JU21:$JU68&lt;&gt;"",F21:F68),1)</f>
        <v>1</v>
      </c>
      <c r="G117" s="318">
        <f t="array" ref="G117">MIN(IF($JU21:$JU68&lt;&gt;"",G21:G68),1)</f>
        <v>1</v>
      </c>
      <c r="H117" s="318">
        <f t="array" ref="H117">MIN(IF($JU21:$JU68&lt;&gt;"",H21:H68),1)</f>
        <v>1</v>
      </c>
      <c r="I117" s="318">
        <f t="array" ref="I117">MIN(IF($JU21:$JU68&lt;&gt;"",I21:I68),1)</f>
        <v>1</v>
      </c>
      <c r="J117" s="318">
        <f t="array" ref="J117">MIN(IF($JU21:$JU68&lt;&gt;"",J21:J68),1)</f>
        <v>1</v>
      </c>
      <c r="K117" s="318">
        <f t="array" ref="K117">MIN(IF($JU21:$JU68&lt;&gt;"",K21:K68),1)</f>
        <v>1</v>
      </c>
      <c r="L117" s="318">
        <f t="array" ref="L117">MIN(IF($JU21:$JU68&lt;&gt;"",L21:L68),1)</f>
        <v>1</v>
      </c>
      <c r="M117" s="318">
        <f t="array" ref="M117">MIN(IF($JU21:$JU68&lt;&gt;"",M21:M68),1)</f>
        <v>1</v>
      </c>
      <c r="N117" s="318">
        <f t="array" ref="N117">MIN(IF($JU21:$JU68&lt;&gt;"",N21:N68),1)</f>
        <v>1</v>
      </c>
      <c r="O117" s="318">
        <f t="array" ref="O117">MIN(IF($JU21:$JU68&lt;&gt;"",O21:O68),1)</f>
        <v>1</v>
      </c>
      <c r="P117" s="318">
        <f t="array" ref="P117">MIN(IF($JU21:$JU68&lt;&gt;"",P21:P68),1)</f>
        <v>1</v>
      </c>
      <c r="Q117" s="318">
        <f t="array" ref="Q117">MIN(IF($JU21:$JU68&lt;&gt;"",Q21:Q68),1)</f>
        <v>1</v>
      </c>
      <c r="R117" s="318">
        <f t="array" ref="R117">MIN(IF($JU21:$JU68&lt;&gt;"",R21:R68),1)</f>
        <v>1</v>
      </c>
      <c r="S117" s="318">
        <f t="array" ref="S117">MIN(IF($JU21:$JU68&lt;&gt;"",S21:S68),1)</f>
        <v>1</v>
      </c>
      <c r="T117" s="318">
        <f t="array" ref="T117">MIN(IF($JU21:$JU68&lt;&gt;"",T21:T68),1)</f>
        <v>1</v>
      </c>
      <c r="U117" s="318">
        <f t="array" ref="U117">MIN(IF($JU21:$JU68&lt;&gt;"",U21:U68),1)</f>
        <v>1</v>
      </c>
      <c r="V117" s="318">
        <f t="array" ref="V117">MIN(IF($JU21:$JU68&lt;&gt;"",V21:V68),1)</f>
        <v>1</v>
      </c>
      <c r="W117" s="318">
        <f t="array" ref="W117">MIN(IF($JU21:$JU68&lt;&gt;"",W21:W68),1)</f>
        <v>1</v>
      </c>
      <c r="X117" s="318">
        <f t="array" ref="X117">MIN(IF($JU21:$JU68&lt;&gt;"",X21:X68),1)</f>
        <v>1</v>
      </c>
      <c r="Y117" s="318">
        <f t="array" ref="Y117">MIN(IF($JU21:$JU68&lt;&gt;"",Y21:Y68),1)</f>
        <v>1</v>
      </c>
      <c r="Z117" s="318">
        <f t="array" ref="Z117">MIN(IF($JU21:$JU68&lt;&gt;"",Z21:Z68),1)</f>
        <v>1</v>
      </c>
      <c r="AA117" s="318">
        <f t="array" ref="AA117">MIN(IF($JU21:$JU68&lt;&gt;"",AA21:AA68),1)</f>
        <v>1</v>
      </c>
      <c r="AB117" s="318">
        <f t="array" ref="AB117">MIN(IF($JU21:$JU68&lt;&gt;"",AB21:AB68),1)</f>
        <v>1</v>
      </c>
      <c r="AC117" s="318">
        <f t="array" ref="AC117">MIN(IF($JU21:$JU68&lt;&gt;"",AC21:AC68),1)</f>
        <v>1</v>
      </c>
      <c r="AD117" s="318">
        <f t="array" ref="AD117">MIN(IF($JU21:$JU68&lt;&gt;"",AD21:AD68),1)</f>
        <v>1</v>
      </c>
      <c r="AE117" s="318">
        <f t="array" ref="AE117">MIN(IF($JU21:$JU68&lt;&gt;"",AE21:AE68),1)</f>
        <v>1</v>
      </c>
      <c r="AF117" s="318">
        <f t="array" ref="AF117">MIN(IF($JU21:$JU68&lt;&gt;"",AF21:AF68),1)</f>
        <v>1</v>
      </c>
      <c r="AG117" s="318">
        <f t="array" ref="AG117">MIN(IF($JU21:$JU68&lt;&gt;"",AG21:AG68),1)</f>
        <v>1</v>
      </c>
      <c r="AH117" s="318">
        <f t="array" ref="AH117">MIN(IF($JU21:$JU68&lt;&gt;"",AH21:AH68),1)</f>
        <v>1</v>
      </c>
      <c r="AI117" s="318">
        <f t="array" ref="AI117">MIN(IF($JU21:$JU68&lt;&gt;"",AI21:AI68),1)</f>
        <v>1</v>
      </c>
      <c r="AJ117" s="318">
        <f t="array" ref="AJ117">MIN(IF($JU21:$JU68&lt;&gt;"",AJ21:AJ68),1)</f>
        <v>1</v>
      </c>
      <c r="AK117" s="318">
        <f t="array" ref="AK117">MIN(IF($JU21:$JU68&lt;&gt;"",AK21:AK68),1)</f>
        <v>1</v>
      </c>
      <c r="AL117" s="318">
        <f t="array" ref="AL117">MIN(IF($JU21:$JU68&lt;&gt;"",AL21:AL68),1)</f>
        <v>1</v>
      </c>
      <c r="AM117" s="318">
        <f t="array" ref="AM117">MIN(IF($JU21:$JU68&lt;&gt;"",AM21:AM68),1)</f>
        <v>1</v>
      </c>
      <c r="AN117" s="318">
        <f t="array" ref="AN117">MIN(IF($JU21:$JU68&lt;&gt;"",AN21:AN68),1)</f>
        <v>1</v>
      </c>
      <c r="AO117" s="318">
        <f t="array" ref="AO117">MIN(IF($JU21:$JU68&lt;&gt;"",AO21:AO68),1)</f>
        <v>1</v>
      </c>
      <c r="AP117" s="318">
        <f t="array" ref="AP117">MIN(IF($JU21:$JU68&lt;&gt;"",AP21:AP68),1)</f>
        <v>1</v>
      </c>
      <c r="AQ117" s="318">
        <f t="array" ref="AQ117">MIN(IF($JU21:$JU68&lt;&gt;"",AQ21:AQ68),1)</f>
        <v>1</v>
      </c>
      <c r="AR117" s="318">
        <f t="array" ref="AR117">MIN(IF($JU21:$JU68&lt;&gt;"",AR21:AR68),1)</f>
        <v>1</v>
      </c>
      <c r="AS117" s="318">
        <f t="array" ref="AS117">MIN(IF($JU21:$JU68&lt;&gt;"",AS21:AS68),1)</f>
        <v>1</v>
      </c>
      <c r="AT117" s="318">
        <f t="array" ref="AT117">MIN(IF($JU21:$JU68&lt;&gt;"",AT21:AT68),1)</f>
        <v>1</v>
      </c>
      <c r="AU117" s="318">
        <f t="array" ref="AU117">MIN(IF($JU21:$JU68&lt;&gt;"",AU21:AU68),1)</f>
        <v>1</v>
      </c>
      <c r="AV117" s="318">
        <f t="array" ref="AV117">MIN(IF($JU21:$JU68&lt;&gt;"",AV21:AV68),1)</f>
        <v>1</v>
      </c>
      <c r="AW117" s="318">
        <f t="array" ref="AW117">MIN(IF($JU21:$JU68&lt;&gt;"",AW21:AW68),1)</f>
        <v>1</v>
      </c>
      <c r="AX117" s="318">
        <f t="array" ref="AX117">MIN(IF($JU21:$JU68&lt;&gt;"",AX21:AX68),1)</f>
        <v>1</v>
      </c>
      <c r="AY117" s="318">
        <f t="array" ref="AY117">MIN(IF($JU21:$JU68&lt;&gt;"",AY21:AY68),1)</f>
        <v>1</v>
      </c>
      <c r="AZ117" s="318">
        <f t="array" ref="AZ117">MIN(IF($JU21:$JU68&lt;&gt;"",AZ21:AZ68),1)</f>
        <v>1</v>
      </c>
      <c r="BA117" s="318">
        <f t="array" ref="BA117">MIN(IF($JU21:$JU68&lt;&gt;"",BA21:BA68),1)</f>
        <v>1</v>
      </c>
      <c r="BB117" s="318">
        <f t="array" ref="BB117">MIN(IF($JU21:$JU68&lt;&gt;"",BB21:BB68),1)</f>
        <v>1</v>
      </c>
      <c r="BC117" s="318">
        <f t="array" ref="BC117">MIN(IF($JU21:$JU68&lt;&gt;"",BC21:BC68),1)</f>
        <v>1</v>
      </c>
      <c r="BD117" s="318">
        <f t="array" ref="BD117">MIN(IF($JU21:$JU68&lt;&gt;"",BD21:BD68),1)</f>
        <v>1</v>
      </c>
      <c r="BE117" s="318">
        <f t="array" ref="BE117">MIN(IF($JU21:$JU68&lt;&gt;"",BE21:BE68),1)</f>
        <v>1</v>
      </c>
      <c r="BF117" s="318">
        <f t="array" ref="BF117">MIN(IF($JU21:$JU68&lt;&gt;"",BF21:BF68),1)</f>
        <v>1</v>
      </c>
      <c r="BG117" s="318">
        <f t="array" ref="BG117">MIN(IF($JU21:$JU68&lt;&gt;"",BG21:BG68),1)</f>
        <v>1</v>
      </c>
      <c r="BH117" s="318">
        <f t="array" ref="BH117">MIN(IF($JU21:$JU68&lt;&gt;"",BH21:BH68),1)</f>
        <v>1</v>
      </c>
      <c r="BI117" s="318">
        <f t="array" ref="BI117">MIN(IF($JU21:$JU68&lt;&gt;"",BI21:BI68),1)</f>
        <v>1</v>
      </c>
      <c r="BJ117" s="318">
        <f t="array" ref="BJ117">MIN(IF($JU21:$JU68&lt;&gt;"",BJ21:BJ68),1)</f>
        <v>1</v>
      </c>
      <c r="BK117" s="318">
        <f t="array" ref="BK117">MIN(IF($JU21:$JU68&lt;&gt;"",BK21:BK68),1)</f>
        <v>1</v>
      </c>
      <c r="BL117" s="318">
        <f t="array" ref="BL117">MIN(IF($JU21:$JU68&lt;&gt;"",BL21:BL68),1)</f>
        <v>1</v>
      </c>
      <c r="BM117" s="318">
        <f t="array" ref="BM117">MIN(IF($JU21:$JU68&lt;&gt;"",BM21:BM68),1)</f>
        <v>1</v>
      </c>
      <c r="BN117" s="318">
        <f t="array" ref="BN117">MIN(IF($JU21:$JU68&lt;&gt;"",BN21:BN68),1)</f>
        <v>1</v>
      </c>
      <c r="BO117" s="318">
        <f t="array" ref="BO117">MIN(IF($JU21:$JU68&lt;&gt;"",BO21:BO68),1)</f>
        <v>1</v>
      </c>
      <c r="BP117" s="318">
        <f t="array" ref="BP117">MIN(IF($JU21:$JU68&lt;&gt;"",BP21:BP68),1)</f>
        <v>1</v>
      </c>
      <c r="BQ117" s="318">
        <f t="array" ref="BQ117">MIN(IF($JU21:$JU68&lt;&gt;"",BQ21:BQ68),1)</f>
        <v>1</v>
      </c>
      <c r="BR117" s="318">
        <f t="array" ref="BR117">MIN(IF($JU21:$JU68&lt;&gt;"",BR21:BR68),1)</f>
        <v>1</v>
      </c>
      <c r="BS117" s="318">
        <f t="array" ref="BS117">MIN(IF($JU21:$JU68&lt;&gt;"",BS21:BS68),1)</f>
        <v>1</v>
      </c>
      <c r="BT117" s="318">
        <f t="array" ref="BT117">MIN(IF($JU21:$JU68&lt;&gt;"",BT21:BT68),1)</f>
        <v>1</v>
      </c>
      <c r="BU117" s="318">
        <f t="array" ref="BU117">MIN(IF($JU21:$JU68&lt;&gt;"",BU21:BU68),1)</f>
        <v>1</v>
      </c>
      <c r="BV117" s="318">
        <f t="array" ref="BV117">MIN(IF($JU21:$JU68&lt;&gt;"",BV21:BV68),1)</f>
        <v>1</v>
      </c>
      <c r="BW117" s="318">
        <f t="array" ref="BW117">MIN(IF($JU21:$JU68&lt;&gt;"",BW21:BW68),1)</f>
        <v>1</v>
      </c>
      <c r="BX117" s="318">
        <f t="array" ref="BX117">MIN(IF($JU21:$JU68&lt;&gt;"",BX21:BX68),1)</f>
        <v>1</v>
      </c>
      <c r="BY117" s="318">
        <f t="array" ref="BY117">MIN(IF($JU21:$JU68&lt;&gt;"",BY21:BY68),1)</f>
        <v>1</v>
      </c>
      <c r="BZ117" s="318">
        <f t="array" ref="BZ117">MIN(IF($JU21:$JU68&lt;&gt;"",BZ21:BZ68),1)</f>
        <v>1</v>
      </c>
      <c r="CA117" s="318">
        <f t="array" ref="CA117">MIN(IF($JU21:$JU68&lt;&gt;"",CA21:CA68),1)</f>
        <v>1</v>
      </c>
      <c r="CB117" s="318">
        <f t="array" ref="CB117">MIN(IF($JU21:$JU68&lt;&gt;"",CB21:CB68),1)</f>
        <v>1</v>
      </c>
      <c r="CC117" s="318">
        <f t="array" ref="CC117">MIN(IF($JU21:$JU68&lt;&gt;"",CC21:CC68),1)</f>
        <v>1</v>
      </c>
      <c r="CD117" s="318">
        <f t="array" ref="CD117">MIN(IF($JU21:$JU68&lt;&gt;"",CD21:CD68),1)</f>
        <v>1</v>
      </c>
      <c r="CE117" s="318">
        <f t="array" ref="CE117">MIN(IF($JU21:$JU68&lt;&gt;"",CE21:CE68),1)</f>
        <v>1</v>
      </c>
      <c r="CF117" s="318">
        <f t="array" ref="CF117">MIN(IF($JU21:$JU68&lt;&gt;"",CF21:CF68),1)</f>
        <v>1</v>
      </c>
      <c r="CG117" s="318">
        <f t="array" ref="CG117">MIN(IF($JU21:$JU68&lt;&gt;"",CG21:CG68),1)</f>
        <v>1</v>
      </c>
      <c r="CH117" s="318">
        <f t="array" ref="CH117">MIN(IF($JU21:$JU68&lt;&gt;"",CH21:CH68),1)</f>
        <v>1</v>
      </c>
      <c r="CI117" s="318">
        <f t="array" ref="CI117">MIN(IF($JU21:$JU68&lt;&gt;"",CI21:CI68),1)</f>
        <v>1</v>
      </c>
      <c r="CJ117" s="318">
        <f t="array" ref="CJ117">MIN(IF($JU21:$JU68&lt;&gt;"",CJ21:CJ68),1)</f>
        <v>1</v>
      </c>
      <c r="CK117" s="318">
        <f t="array" ref="CK117">MIN(IF($JU21:$JU68&lt;&gt;"",CK21:CK68),1)</f>
        <v>1</v>
      </c>
      <c r="CL117" s="318">
        <f t="array" ref="CL117">MIN(IF($JU21:$JU68&lt;&gt;"",CL21:CL68),1)</f>
        <v>1</v>
      </c>
      <c r="CM117" s="318">
        <f t="array" ref="CM117">MIN(IF($JU21:$JU68&lt;&gt;"",CM21:CM68),1)</f>
        <v>1</v>
      </c>
      <c r="CN117" s="318">
        <f t="array" ref="CN117">MIN(IF($JU21:$JU68&lt;&gt;"",CN21:CN68),1)</f>
        <v>1</v>
      </c>
      <c r="CO117" s="318">
        <f t="array" ref="CO117">MIN(IF($JU21:$JU68&lt;&gt;"",CO21:CO68),1)</f>
        <v>1</v>
      </c>
      <c r="CP117" s="318">
        <f t="array" ref="CP117">MIN(IF($JU21:$JU68&lt;&gt;"",CP21:CP68),1)</f>
        <v>1</v>
      </c>
      <c r="CQ117" s="318">
        <f t="array" ref="CQ117">MIN(IF($JU21:$JU68&lt;&gt;"",CQ21:CQ68),1)</f>
        <v>1</v>
      </c>
      <c r="CR117" s="318">
        <f t="array" ref="CR117">MIN(IF($JU21:$JU68&lt;&gt;"",CR21:CR68),1)</f>
        <v>1</v>
      </c>
      <c r="CS117" s="318">
        <f t="array" ref="CS117">MIN(IF($JU21:$JU68&lt;&gt;"",CS21:CS68),1)</f>
        <v>1</v>
      </c>
      <c r="CT117" s="318">
        <f t="array" ref="CT117">MIN(IF($JU21:$JU68&lt;&gt;"",CT21:CT68),1)</f>
        <v>1</v>
      </c>
      <c r="CU117" s="318">
        <f t="array" ref="CU117">MIN(IF($JU21:$JU68&lt;&gt;"",CU21:CU68),1)</f>
        <v>1</v>
      </c>
      <c r="CV117" s="318">
        <f t="array" ref="CV117">MIN(IF($JU21:$JU68&lt;&gt;"",CV21:CV68),1)</f>
        <v>1</v>
      </c>
      <c r="CW117" s="318">
        <f t="array" ref="CW117">MIN(IF($JU21:$JU68&lt;&gt;"",CW21:CW68),1)</f>
        <v>1</v>
      </c>
      <c r="CX117" s="318">
        <f t="array" ref="CX117">MIN(IF($JU21:$JU68&lt;&gt;"",CX21:CX68),1)</f>
        <v>1</v>
      </c>
      <c r="CY117" s="318">
        <f t="array" ref="CY117">MIN(IF($JU21:$JU68&lt;&gt;"",CY21:CY68),1)</f>
        <v>1</v>
      </c>
      <c r="CZ117" s="318">
        <f t="array" ref="CZ117">MIN(IF($JU21:$JU68&lt;&gt;"",CZ21:CZ68),1)</f>
        <v>1</v>
      </c>
      <c r="DA117" s="318">
        <f t="array" ref="DA117">MIN(IF($JU21:$JU68&lt;&gt;"",DA21:DA68),1)</f>
        <v>1</v>
      </c>
      <c r="DB117" s="318">
        <f t="array" ref="DB117">MIN(IF($JU21:$JU68&lt;&gt;"",DB21:DB68),1)</f>
        <v>1</v>
      </c>
      <c r="DC117" s="318">
        <f t="array" ref="DC117">MIN(IF($JU21:$JU68&lt;&gt;"",DC21:DC68),1)</f>
        <v>1</v>
      </c>
      <c r="DD117" s="318">
        <f t="array" ref="DD117">MIN(IF($JU21:$JU68&lt;&gt;"",DD21:DD68),1)</f>
        <v>1</v>
      </c>
      <c r="DE117" s="318">
        <f t="array" ref="DE117">MIN(IF($JU21:$JU68&lt;&gt;"",DE21:DE68),1)</f>
        <v>1</v>
      </c>
      <c r="DF117" s="318">
        <f t="array" ref="DF117">MIN(IF($JU21:$JU68&lt;&gt;"",DF21:DF68),1)</f>
        <v>1</v>
      </c>
      <c r="DG117" s="318">
        <f t="array" ref="DG117">MIN(IF($JU21:$JU68&lt;&gt;"",DG21:DG68),1)</f>
        <v>1</v>
      </c>
      <c r="DH117" s="318">
        <f t="array" ref="DH117">MIN(IF($JU21:$JU68&lt;&gt;"",DH21:DH68),1)</f>
        <v>1</v>
      </c>
      <c r="DI117" s="318">
        <f t="array" ref="DI117">MIN(IF($JU21:$JU68&lt;&gt;"",DI21:DI68),1)</f>
        <v>1</v>
      </c>
      <c r="DJ117" s="318">
        <f t="array" ref="DJ117">MIN(IF($JU21:$JU68&lt;&gt;"",DJ21:DJ68),1)</f>
        <v>1</v>
      </c>
      <c r="DK117" s="318">
        <f t="array" ref="DK117">MIN(IF($JU21:$JU68&lt;&gt;"",DK21:DK68),1)</f>
        <v>1</v>
      </c>
      <c r="DL117" s="318">
        <f t="array" ref="DL117">MIN(IF($JU21:$JU68&lt;&gt;"",DL21:DL68),1)</f>
        <v>1</v>
      </c>
      <c r="DM117" s="318">
        <f t="array" ref="DM117">MIN(IF($JU21:$JU68&lt;&gt;"",DM21:DM68),1)</f>
        <v>1</v>
      </c>
      <c r="DN117" s="318">
        <f t="array" ref="DN117">MIN(IF($JU21:$JU68&lt;&gt;"",DN21:DN68),1)</f>
        <v>1</v>
      </c>
      <c r="DO117" s="318">
        <f t="array" ref="DO117">MIN(IF($JU21:$JU68&lt;&gt;"",DO21:DO68),1)</f>
        <v>1</v>
      </c>
      <c r="DP117" s="318">
        <f t="array" ref="DP117">MIN(IF($JU21:$JU68&lt;&gt;"",DP21:DP68),1)</f>
        <v>1</v>
      </c>
      <c r="DQ117" s="318">
        <f t="array" ref="DQ117">MIN(IF($JU21:$JU68&lt;&gt;"",DQ21:DQ68),1)</f>
        <v>1</v>
      </c>
      <c r="DR117" s="318">
        <f t="array" ref="DR117">MIN(IF($JU21:$JU68&lt;&gt;"",DR21:DR68),1)</f>
        <v>1</v>
      </c>
      <c r="DS117" s="318">
        <f t="array" ref="DS117">MIN(IF($JU21:$JU68&lt;&gt;"",DS21:DS68),1)</f>
        <v>1</v>
      </c>
      <c r="DT117" s="318">
        <f t="array" ref="DT117">MIN(IF($JU21:$JU68&lt;&gt;"",DT21:DT68),1)</f>
        <v>1</v>
      </c>
      <c r="DU117" s="318">
        <f t="array" ref="DU117">MIN(IF($JU21:$JU68&lt;&gt;"",DU21:DU68),1)</f>
        <v>1</v>
      </c>
      <c r="DV117" s="318">
        <f t="array" ref="DV117">MIN(IF($JU21:$JU68&lt;&gt;"",DV21:DV68),1)</f>
        <v>1</v>
      </c>
      <c r="DW117" s="318">
        <f t="array" ref="DW117">MIN(IF($JU21:$JU68&lt;&gt;"",DW21:DW68),1)</f>
        <v>1</v>
      </c>
      <c r="DX117" s="318">
        <f t="array" ref="DX117">MIN(IF($JU21:$JU68&lt;&gt;"",DX21:DX68),1)</f>
        <v>1</v>
      </c>
      <c r="DY117" s="318">
        <f t="array" ref="DY117">MIN(IF($JU21:$JU68&lt;&gt;"",DY21:DY68),1)</f>
        <v>1</v>
      </c>
      <c r="DZ117" s="318">
        <f t="array" ref="DZ117">MIN(IF($JU21:$JU68&lt;&gt;"",DZ21:DZ68),1)</f>
        <v>1</v>
      </c>
      <c r="EA117" s="318">
        <f t="array" ref="EA117">MIN(IF($JU21:$JU68&lt;&gt;"",EA21:EA68),1)</f>
        <v>1</v>
      </c>
      <c r="EB117" s="318">
        <f t="array" ref="EB117">MIN(IF($JU21:$JU68&lt;&gt;"",EB21:EB68),1)</f>
        <v>1</v>
      </c>
      <c r="EC117" s="318">
        <f t="array" ref="EC117">MIN(IF($JU21:$JU68&lt;&gt;"",EC21:EC68),1)</f>
        <v>1</v>
      </c>
      <c r="ED117" s="318">
        <f t="array" ref="ED117">MIN(IF($JU21:$JU68&lt;&gt;"",ED21:ED68),1)</f>
        <v>1</v>
      </c>
      <c r="EE117" s="318">
        <f t="array" ref="EE117">MIN(IF($JU21:$JU68&lt;&gt;"",EE21:EE68),1)</f>
        <v>1</v>
      </c>
      <c r="EF117" s="318">
        <f t="array" ref="EF117">MIN(IF($JU21:$JU68&lt;&gt;"",EF21:EF68),1)</f>
        <v>1</v>
      </c>
      <c r="EG117" s="318">
        <f t="array" ref="EG117">MIN(IF($JU21:$JU68&lt;&gt;"",EG21:EG68),1)</f>
        <v>1</v>
      </c>
      <c r="EH117" s="318">
        <f t="array" ref="EH117">MIN(IF($JU21:$JU68&lt;&gt;"",EH21:EH68),1)</f>
        <v>1</v>
      </c>
      <c r="EI117" s="318">
        <f t="array" ref="EI117">MIN(IF($JU21:$JU68&lt;&gt;"",EI21:EI68),1)</f>
        <v>1</v>
      </c>
      <c r="EJ117" s="318">
        <f t="array" ref="EJ117">MIN(IF($JU21:$JU68&lt;&gt;"",EJ21:EJ68),1)</f>
        <v>1</v>
      </c>
      <c r="EK117" s="318">
        <f t="array" ref="EK117">MIN(IF($JU21:$JU68&lt;&gt;"",EK21:EK68),1)</f>
        <v>1</v>
      </c>
      <c r="EL117" s="318">
        <f t="array" ref="EL117">MIN(IF($JU21:$JU68&lt;&gt;"",EL21:EL68),1)</f>
        <v>1</v>
      </c>
      <c r="EM117" s="318">
        <f t="array" ref="EM117">MIN(IF($JU21:$JU68&lt;&gt;"",EM21:EM68),1)</f>
        <v>1</v>
      </c>
      <c r="EN117" s="318">
        <f t="array" ref="EN117">MIN(IF($JU21:$JU68&lt;&gt;"",EN21:EN68),1)</f>
        <v>1</v>
      </c>
      <c r="EO117" s="318">
        <f t="array" ref="EO117">MIN(IF($JU21:$JU68&lt;&gt;"",EO21:EO68),1)</f>
        <v>1</v>
      </c>
      <c r="EP117" s="318">
        <f t="array" ref="EP117">MIN(IF($JU21:$JU68&lt;&gt;"",EP21:EP68),1)</f>
        <v>1</v>
      </c>
      <c r="EQ117" s="318">
        <f t="array" ref="EQ117">MIN(IF($JU21:$JU68&lt;&gt;"",EQ21:EQ68),1)</f>
        <v>1</v>
      </c>
      <c r="ER117" s="318">
        <f t="array" ref="ER117">MIN(IF($JU21:$JU68&lt;&gt;"",ER21:ER68),1)</f>
        <v>1</v>
      </c>
      <c r="ES117" s="318">
        <f t="array" ref="ES117">MIN(IF($JU21:$JU68&lt;&gt;"",ES21:ES68),1)</f>
        <v>1</v>
      </c>
      <c r="ET117" s="318">
        <f t="array" ref="ET117">MIN(IF($JU21:$JU68&lt;&gt;"",ET21:ET68),1)</f>
        <v>1</v>
      </c>
      <c r="EU117" s="318">
        <f t="array" ref="EU117">MIN(IF($JU21:$JU68&lt;&gt;"",EU21:EU68),1)</f>
        <v>1</v>
      </c>
      <c r="EV117" s="318">
        <f t="array" ref="EV117">MIN(IF($JU21:$JU68&lt;&gt;"",EV21:EV68),1)</f>
        <v>1</v>
      </c>
      <c r="EW117" s="318">
        <f t="array" ref="EW117">MIN(IF($JU21:$JU68&lt;&gt;"",EW21:EW68),1)</f>
        <v>1</v>
      </c>
      <c r="EX117" s="318">
        <f t="array" ref="EX117">MIN(IF($JU21:$JU68&lt;&gt;"",EX21:EX68),1)</f>
        <v>1</v>
      </c>
      <c r="EY117" s="318">
        <f t="array" ref="EY117">MIN(IF($JU21:$JU68&lt;&gt;"",EY21:EY68),1)</f>
        <v>1</v>
      </c>
      <c r="EZ117" s="318">
        <f t="array" ref="EZ117">MIN(IF($JU21:$JU68&lt;&gt;"",EZ21:EZ68),1)</f>
        <v>1</v>
      </c>
      <c r="FA117" s="318">
        <f t="array" ref="FA117">MIN(IF($JU21:$JU68&lt;&gt;"",FA21:FA68),1)</f>
        <v>1</v>
      </c>
      <c r="FB117" s="318">
        <f t="array" ref="FB117">MIN(IF($JU21:$JU68&lt;&gt;"",FB21:FB68),1)</f>
        <v>1</v>
      </c>
      <c r="FC117" s="318">
        <f t="array" ref="FC117">MIN(IF($JU21:$JU68&lt;&gt;"",FC21:FC68),1)</f>
        <v>1</v>
      </c>
      <c r="FD117" s="318">
        <f t="array" ref="FD117">MIN(IF($JU21:$JU68&lt;&gt;"",FD21:FD68),1)</f>
        <v>1</v>
      </c>
      <c r="FE117" s="318">
        <f t="array" ref="FE117">MIN(IF($JU21:$JU68&lt;&gt;"",FE21:FE68),1)</f>
        <v>1</v>
      </c>
      <c r="FF117" s="318">
        <f t="array" ref="FF117">MIN(IF($JU21:$JU68&lt;&gt;"",FF21:FF68),1)</f>
        <v>1</v>
      </c>
      <c r="FG117" s="318">
        <f t="array" ref="FG117">MIN(IF($JU21:$JU68&lt;&gt;"",FG21:FG68),1)</f>
        <v>1</v>
      </c>
      <c r="FH117" s="318">
        <f t="array" ref="FH117">MIN(IF($JU21:$JU68&lt;&gt;"",FH21:FH68),1)</f>
        <v>1</v>
      </c>
      <c r="FI117" s="318">
        <f t="array" ref="FI117">MIN(IF($JU21:$JU68&lt;&gt;"",FI21:FI68),1)</f>
        <v>1</v>
      </c>
      <c r="FJ117" s="318">
        <f t="array" ref="FJ117">MIN(IF($JU21:$JU68&lt;&gt;"",FJ21:FJ68),1)</f>
        <v>1</v>
      </c>
      <c r="FK117" s="318">
        <f t="array" ref="FK117">MIN(IF($JU21:$JU68&lt;&gt;"",FK21:FK68),1)</f>
        <v>1</v>
      </c>
      <c r="FL117" s="318">
        <f t="array" ref="FL117">MIN(IF($JU21:$JU68&lt;&gt;"",FL21:FL68),1)</f>
        <v>1</v>
      </c>
      <c r="FM117" s="318">
        <f t="array" ref="FM117">MIN(IF($JU21:$JU68&lt;&gt;"",FM21:FM68),1)</f>
        <v>1</v>
      </c>
      <c r="FN117" s="318">
        <f t="array" ref="FN117">MIN(IF($JU21:$JU68&lt;&gt;"",FN21:FN68),1)</f>
        <v>1</v>
      </c>
      <c r="FO117" s="318">
        <f t="array" ref="FO117">MIN(IF($JU21:$JU68&lt;&gt;"",FO21:FO68),1)</f>
        <v>1</v>
      </c>
      <c r="FP117" s="318">
        <f t="array" ref="FP117">MIN(IF($JU21:$JU68&lt;&gt;"",FP21:FP68),1)</f>
        <v>1</v>
      </c>
      <c r="FQ117" s="318">
        <f t="array" ref="FQ117">MIN(IF($JU21:$JU68&lt;&gt;"",FQ21:FQ68),1)</f>
        <v>1</v>
      </c>
      <c r="FR117" s="318">
        <f t="array" ref="FR117">MIN(IF($JU21:$JU68&lt;&gt;"",FR21:FR68),1)</f>
        <v>1</v>
      </c>
      <c r="FS117" s="318">
        <f t="array" ref="FS117">MIN(IF($JU21:$JU68&lt;&gt;"",FS21:FS68),1)</f>
        <v>1</v>
      </c>
      <c r="FT117" s="318">
        <f t="array" ref="FT117">MIN(IF($JU21:$JU68&lt;&gt;"",FT21:FT68),1)</f>
        <v>1</v>
      </c>
      <c r="FU117" s="318">
        <f t="array" ref="FU117">MIN(IF($JU21:$JU68&lt;&gt;"",FU21:FU68),1)</f>
        <v>1</v>
      </c>
      <c r="FV117" s="318">
        <f t="array" ref="FV117">MIN(IF($JU21:$JU68&lt;&gt;"",FV21:FV68),1)</f>
        <v>1</v>
      </c>
      <c r="FW117" s="318">
        <f t="array" ref="FW117">MIN(IF($JU21:$JU68&lt;&gt;"",FW21:FW68),1)</f>
        <v>1</v>
      </c>
      <c r="FX117" s="318">
        <f t="array" ref="FX117">MIN(IF($JU21:$JU68&lt;&gt;"",FX21:FX68),1)</f>
        <v>1</v>
      </c>
      <c r="FY117" s="318">
        <f t="array" ref="FY117">MIN(IF($JU21:$JU68&lt;&gt;"",FY21:FY68),1)</f>
        <v>1</v>
      </c>
      <c r="FZ117" s="318">
        <f t="array" ref="FZ117">MIN(IF($JU21:$JU68&lt;&gt;"",FZ21:FZ68),1)</f>
        <v>1</v>
      </c>
      <c r="GA117" s="318">
        <f t="array" ref="GA117">MIN(IF($JU21:$JU68&lt;&gt;"",GA21:GA68),1)</f>
        <v>1</v>
      </c>
      <c r="GB117" s="318">
        <f t="array" ref="GB117">MIN(IF($JU21:$JU68&lt;&gt;"",GB21:GB68),1)</f>
        <v>1</v>
      </c>
      <c r="GC117" s="318">
        <f t="array" ref="GC117">MIN(IF($JU21:$JU68&lt;&gt;"",GC21:GC68),1)</f>
        <v>1</v>
      </c>
      <c r="GD117" s="318">
        <f t="array" ref="GD117">MIN(IF($JU21:$JU68&lt;&gt;"",GD21:GD68),1)</f>
        <v>1</v>
      </c>
      <c r="GE117" s="318">
        <f t="array" ref="GE117">MIN(IF($JU21:$JU68&lt;&gt;"",GE21:GE68),1)</f>
        <v>1</v>
      </c>
      <c r="GF117" s="318">
        <f t="array" ref="GF117">MIN(IF($JU21:$JU68&lt;&gt;"",GF21:GF68),1)</f>
        <v>1</v>
      </c>
      <c r="GG117" s="318">
        <f t="array" ref="GG117">MIN(IF($JU21:$JU68&lt;&gt;"",GG21:GG68),1)</f>
        <v>1</v>
      </c>
      <c r="GH117" s="318">
        <f t="array" ref="GH117">MIN(IF($JU21:$JU68&lt;&gt;"",GH21:GH68),1)</f>
        <v>1</v>
      </c>
      <c r="GI117" s="318">
        <f t="array" ref="GI117">MIN(IF($JU21:$JU68&lt;&gt;"",GI21:GI68),1)</f>
        <v>1</v>
      </c>
      <c r="GJ117" s="318">
        <f t="array" ref="GJ117">MIN(IF($JU21:$JU68&lt;&gt;"",GJ21:GJ68),1)</f>
        <v>1</v>
      </c>
      <c r="GK117" s="318">
        <f t="array" ref="GK117">MIN(IF($JU21:$JU68&lt;&gt;"",GK21:GK68),1)</f>
        <v>1</v>
      </c>
      <c r="GL117" s="318">
        <f t="array" ref="GL117">MIN(IF($JU21:$JU68&lt;&gt;"",GL21:GL68),1)</f>
        <v>1</v>
      </c>
      <c r="GM117" s="318">
        <f t="array" ref="GM117">MIN(IF($JU21:$JU68&lt;&gt;"",GM21:GM68),1)</f>
        <v>1</v>
      </c>
      <c r="GN117" s="318">
        <f t="array" ref="GN117">MIN(IF($JU21:$JU68&lt;&gt;"",GN21:GN68),1)</f>
        <v>1</v>
      </c>
      <c r="GO117" s="318">
        <f t="array" ref="GO117">MIN(IF($JU21:$JU68&lt;&gt;"",GO21:GO68),1)</f>
        <v>1</v>
      </c>
      <c r="GP117" s="318">
        <f t="array" ref="GP117">MIN(IF($JU21:$JU68&lt;&gt;"",GP21:GP68),1)</f>
        <v>1</v>
      </c>
      <c r="GQ117" s="318">
        <f t="array" ref="GQ117">MIN(IF($JU21:$JU68&lt;&gt;"",GQ21:GQ68),1)</f>
        <v>1</v>
      </c>
      <c r="GR117" s="318">
        <f t="array" ref="GR117">MIN(IF($JU21:$JU68&lt;&gt;"",GR21:GR68),1)</f>
        <v>1</v>
      </c>
      <c r="GS117" s="318">
        <f t="array" ref="GS117">MIN(IF($JU21:$JU68&lt;&gt;"",GS21:GS68),1)</f>
        <v>1</v>
      </c>
      <c r="GT117" s="318">
        <f t="array" ref="GT117">MIN(IF($JU21:$JU68&lt;&gt;"",GT21:GT68),1)</f>
        <v>1</v>
      </c>
      <c r="GU117" s="318">
        <f t="array" ref="GU117">MIN(IF($JU21:$JU68&lt;&gt;"",GU21:GU68),1)</f>
        <v>1</v>
      </c>
      <c r="GV117" s="318">
        <f t="array" ref="GV117">MIN(IF($JU21:$JU68&lt;&gt;"",GV21:GV68),1)</f>
        <v>1</v>
      </c>
      <c r="GW117" s="318">
        <f t="array" ref="GW117">MIN(IF($JU21:$JU68&lt;&gt;"",GW21:GW68),1)</f>
        <v>1</v>
      </c>
      <c r="GX117" s="318">
        <f t="array" ref="GX117">MIN(IF($JU21:$JU68&lt;&gt;"",GX21:GX68),1)</f>
        <v>1</v>
      </c>
      <c r="GY117" s="318">
        <f t="array" ref="GY117">MIN(IF($JU21:$JU68&lt;&gt;"",GY21:GY68),1)</f>
        <v>1</v>
      </c>
      <c r="GZ117" s="318">
        <f t="array" ref="GZ117">MIN(IF($JU21:$JU68&lt;&gt;"",GZ21:GZ68),1)</f>
        <v>1</v>
      </c>
      <c r="HA117" s="318">
        <f t="array" ref="HA117">MIN(IF($JU21:$JU68&lt;&gt;"",HA21:HA68),1)</f>
        <v>1</v>
      </c>
      <c r="HB117" s="318">
        <f t="array" ref="HB117">MIN(IF($JU21:$JU68&lt;&gt;"",HB21:HB68),1)</f>
        <v>1</v>
      </c>
      <c r="HC117" s="318">
        <f t="array" ref="HC117">MIN(IF($JU21:$JU68&lt;&gt;"",HC21:HC68),1)</f>
        <v>1</v>
      </c>
      <c r="HD117" s="318">
        <f t="array" ref="HD117">MIN(IF($JU21:$JU68&lt;&gt;"",HD21:HD68),1)</f>
        <v>1</v>
      </c>
      <c r="HE117" s="318">
        <f t="array" ref="HE117">MIN(IF($JU21:$JU68&lt;&gt;"",HE21:HE68),1)</f>
        <v>1</v>
      </c>
      <c r="HF117" s="318">
        <f t="array" ref="HF117">MIN(IF($JU21:$JU68&lt;&gt;"",HF21:HF68),1)</f>
        <v>1</v>
      </c>
      <c r="HG117" s="318">
        <f t="array" ref="HG117">MIN(IF($JU21:$JU68&lt;&gt;"",HG21:HG68),1)</f>
        <v>1</v>
      </c>
      <c r="HH117" s="318">
        <f t="array" ref="HH117">MIN(IF($JU21:$JU68&lt;&gt;"",HH21:HH68),1)</f>
        <v>1</v>
      </c>
      <c r="HI117" s="318">
        <f t="array" ref="HI117">MIN(IF($JU21:$JU68&lt;&gt;"",HI21:HI68),1)</f>
        <v>1</v>
      </c>
      <c r="HJ117" s="318">
        <f t="array" ref="HJ117">MIN(IF($JU21:$JU68&lt;&gt;"",HJ21:HJ68),1)</f>
        <v>1</v>
      </c>
      <c r="HK117" s="318">
        <f t="array" ref="HK117">MIN(IF($JU21:$JU68&lt;&gt;"",HK21:HK68),1)</f>
        <v>1</v>
      </c>
      <c r="HL117" s="318">
        <f t="array" ref="HL117">MIN(IF($JU21:$JU68&lt;&gt;"",HL21:HL68),1)</f>
        <v>1</v>
      </c>
      <c r="HM117" s="318">
        <f t="array" ref="HM117">MIN(IF($JU21:$JU68&lt;&gt;"",HM21:HM68),1)</f>
        <v>1</v>
      </c>
      <c r="HN117" s="318">
        <f t="array" ref="HN117">MIN(IF($JU21:$JU68&lt;&gt;"",HN21:HN68),1)</f>
        <v>1</v>
      </c>
      <c r="HO117" s="318">
        <f t="array" ref="HO117">MIN(IF($JU21:$JU68&lt;&gt;"",HO21:HO68),1)</f>
        <v>1</v>
      </c>
      <c r="HP117" s="318">
        <f t="array" ref="HP117">MIN(IF($JU21:$JU68&lt;&gt;"",HP21:HP68),1)</f>
        <v>1</v>
      </c>
      <c r="HQ117" s="318">
        <f t="array" ref="HQ117">MIN(IF($JU21:$JU68&lt;&gt;"",HQ21:HQ68),1)</f>
        <v>1</v>
      </c>
      <c r="HR117" s="318">
        <f t="array" ref="HR117">MIN(IF($JU21:$JU68&lt;&gt;"",HR21:HR68),1)</f>
        <v>1</v>
      </c>
      <c r="HS117" s="318">
        <f t="array" ref="HS117">MIN(IF($JU21:$JU68&lt;&gt;"",HS21:HS68),1)</f>
        <v>1</v>
      </c>
      <c r="HT117" s="318">
        <f t="array" ref="HT117">MIN(IF($JU21:$JU68&lt;&gt;"",HT21:HT68),1)</f>
        <v>1</v>
      </c>
      <c r="HU117" s="318">
        <f t="array" ref="HU117">MIN(IF($JU21:$JU68&lt;&gt;"",HU21:HU68),1)</f>
        <v>1</v>
      </c>
      <c r="HV117" s="318">
        <f t="array" ref="HV117">MIN(IF($JU21:$JU68&lt;&gt;"",HV21:HV68),1)</f>
        <v>1</v>
      </c>
      <c r="HW117" s="318">
        <f t="array" ref="HW117">MIN(IF($JU21:$JU68&lt;&gt;"",HW21:HW68),1)</f>
        <v>1</v>
      </c>
      <c r="HX117" s="318">
        <f t="array" ref="HX117">MIN(IF($JU21:$JU68&lt;&gt;"",HX21:HX68),1)</f>
        <v>1</v>
      </c>
      <c r="HY117" s="318">
        <f t="array" ref="HY117">MIN(IF($JU21:$JU68&lt;&gt;"",HY21:HY68),1)</f>
        <v>1</v>
      </c>
      <c r="HZ117" s="318">
        <f t="array" ref="HZ117">MIN(IF($JU21:$JU68&lt;&gt;"",HZ21:HZ68),1)</f>
        <v>1</v>
      </c>
      <c r="IA117" s="318">
        <f t="array" ref="IA117">MIN(IF($JU21:$JU68&lt;&gt;"",IA21:IA68),1)</f>
        <v>1</v>
      </c>
      <c r="IB117" s="318">
        <f t="array" ref="IB117">MIN(IF($JU21:$JU68&lt;&gt;"",IB21:IB68),1)</f>
        <v>1</v>
      </c>
      <c r="IC117" s="318">
        <f t="array" ref="IC117">MIN(IF($JU21:$JU68&lt;&gt;"",IC21:IC68),1)</f>
        <v>1</v>
      </c>
      <c r="ID117" s="318">
        <f t="array" ref="ID117">MIN(IF($JU21:$JU68&lt;&gt;"",ID21:ID68),1)</f>
        <v>1</v>
      </c>
      <c r="IE117" s="318">
        <f t="array" ref="IE117">MIN(IF($JU21:$JU68&lt;&gt;"",IE21:IE68),1)</f>
        <v>1</v>
      </c>
      <c r="IF117" s="318">
        <f t="array" ref="IF117">MIN(IF($JU21:$JU68&lt;&gt;"",IF21:IF68),1)</f>
        <v>1</v>
      </c>
      <c r="IG117" s="318">
        <f t="array" ref="IG117">MIN(IF($JU21:$JU68&lt;&gt;"",IG21:IG68),1)</f>
        <v>1</v>
      </c>
      <c r="IH117" s="318">
        <f t="array" ref="IH117">MIN(IF($JU21:$JU68&lt;&gt;"",IH21:IH68),1)</f>
        <v>1</v>
      </c>
      <c r="II117" s="318">
        <f t="array" ref="II117">MIN(IF($JU21:$JU68&lt;&gt;"",II21:II68),1)</f>
        <v>1</v>
      </c>
      <c r="IJ117" s="318">
        <f t="array" ref="IJ117">MIN(IF($JU21:$JU68&lt;&gt;"",IJ21:IJ68),1)</f>
        <v>1</v>
      </c>
      <c r="IK117" s="318">
        <f t="array" ref="IK117">MIN(IF($JU21:$JU68&lt;&gt;"",IK21:IK68),1)</f>
        <v>1</v>
      </c>
      <c r="IL117" s="318">
        <f t="array" ref="IL117">MIN(IF($JU21:$JU68&lt;&gt;"",IL21:IL68),1)</f>
        <v>1</v>
      </c>
      <c r="IM117" s="318">
        <f t="array" ref="IM117">MIN(IF($JU21:$JU68&lt;&gt;"",IM21:IM68),1)</f>
        <v>1</v>
      </c>
      <c r="IN117" s="318">
        <f t="array" ref="IN117">MIN(IF($JU21:$JU68&lt;&gt;"",IN21:IN68),1)</f>
        <v>1</v>
      </c>
      <c r="IO117" s="318">
        <f t="array" ref="IO117">MIN(IF($JU21:$JU68&lt;&gt;"",IO21:IO68),1)</f>
        <v>1</v>
      </c>
      <c r="IP117" s="318">
        <f t="array" ref="IP117">MIN(IF($JU21:$JU68&lt;&gt;"",IP21:IP68),1)</f>
        <v>1</v>
      </c>
      <c r="IQ117" s="318">
        <f t="array" ref="IQ117">MIN(IF($JU21:$JU68&lt;&gt;"",IQ21:IQ68),1)</f>
        <v>1</v>
      </c>
      <c r="IR117" s="318">
        <f t="array" ref="IR117">MIN(IF($JU21:$JU68&lt;&gt;"",IR21:IR68),1)</f>
        <v>1</v>
      </c>
      <c r="IS117" s="318">
        <f t="array" ref="IS117">MIN(IF($JU21:$JU68&lt;&gt;"",IS21:IS68),1)</f>
        <v>1</v>
      </c>
      <c r="IT117" s="318">
        <f t="array" ref="IT117">MIN(IF($JU21:$JU68&lt;&gt;"",IT21:IT68),1)</f>
        <v>1</v>
      </c>
      <c r="IU117" s="318">
        <f t="array" ref="IU117">MIN(IF($JU21:$JU68&lt;&gt;"",IU21:IU68),1)</f>
        <v>1</v>
      </c>
      <c r="IV117" s="318">
        <f t="array" ref="IV117">MIN(IF($JU21:$JU68&lt;&gt;"",IV21:IV68),1)</f>
        <v>1</v>
      </c>
      <c r="IW117" s="318">
        <f t="array" ref="IW117">MIN(IF($JU21:$JU68&lt;&gt;"",IW21:IW68),1)</f>
        <v>1</v>
      </c>
      <c r="IX117" s="318">
        <f t="array" ref="IX117">MIN(IF($JU21:$JU68&lt;&gt;"",IX21:IX68),1)</f>
        <v>1</v>
      </c>
      <c r="IY117" s="318">
        <f t="array" ref="IY117">MIN(IF($JU21:$JU68&lt;&gt;"",IY21:IY68),1)</f>
        <v>1</v>
      </c>
      <c r="IZ117" s="318">
        <f t="array" ref="IZ117">MIN(IF($JU21:$JU68&lt;&gt;"",IZ21:IZ68),1)</f>
        <v>1</v>
      </c>
      <c r="JA117" s="318">
        <f t="array" ref="JA117">MIN(IF($JU21:$JU68&lt;&gt;"",JA21:JA68),1)</f>
        <v>1</v>
      </c>
      <c r="JB117" s="318">
        <f t="array" ref="JB117">MIN(IF($JU21:$JU68&lt;&gt;"",JB21:JB68),1)</f>
        <v>1</v>
      </c>
      <c r="JC117" s="318">
        <f t="array" ref="JC117">MIN(IF($JU21:$JU68&lt;&gt;"",JC21:JC68),1)</f>
        <v>1</v>
      </c>
      <c r="JD117" s="318">
        <f t="array" ref="JD117">MIN(IF($JU21:$JU68&lt;&gt;"",JD21:JD68),1)</f>
        <v>1</v>
      </c>
      <c r="JE117" s="318">
        <f t="array" ref="JE117">MIN(IF($JU21:$JU68&lt;&gt;"",JE21:JE68),1)</f>
        <v>1</v>
      </c>
      <c r="JF117" s="318">
        <f t="array" ref="JF117">MIN(IF($JU21:$JU68&lt;&gt;"",JF21:JF68),1)</f>
        <v>1</v>
      </c>
      <c r="JG117" s="318">
        <f t="array" ref="JG117">MIN(IF($JU21:$JU68&lt;&gt;"",JG21:JG68),1)</f>
        <v>1</v>
      </c>
      <c r="JH117" s="318">
        <f t="array" ref="JH117">MIN(IF($JU21:$JU68&lt;&gt;"",JH21:JH68),1)</f>
        <v>1</v>
      </c>
      <c r="JI117" s="318">
        <f t="array" ref="JI117">MIN(IF($JU21:$JU68&lt;&gt;"",JI21:JI68),1)</f>
        <v>1</v>
      </c>
      <c r="JJ117" s="318">
        <f t="array" ref="JJ117">MIN(IF($JU21:$JU68&lt;&gt;"",JJ21:JJ68),1)</f>
        <v>1</v>
      </c>
      <c r="JK117" s="318">
        <f t="array" ref="JK117">MIN(IF($JU21:$JU68&lt;&gt;"",JK21:JK68),1)</f>
        <v>1</v>
      </c>
      <c r="JL117" s="318">
        <f t="array" ref="JL117">MIN(IF($JU21:$JU68&lt;&gt;"",JL21:JL68),1)</f>
        <v>1</v>
      </c>
      <c r="JM117" s="318">
        <f t="array" ref="JM117">MIN(IF($JU21:$JU68&lt;&gt;"",JM21:JM68),1)</f>
        <v>1</v>
      </c>
      <c r="JN117" s="318">
        <f t="array" ref="JN117">MIN(IF($JU21:$JU68&lt;&gt;"",JN21:JN68),1)</f>
        <v>1</v>
      </c>
      <c r="JO117" s="318">
        <f t="array" ref="JO117">MIN(IF($JU21:$JU68&lt;&gt;"",JO21:JO68),1)</f>
        <v>1</v>
      </c>
      <c r="JP117" s="318">
        <f t="array" ref="JP117">MIN(IF($JU21:$JU68&lt;&gt;"",JP21:JP68),1)</f>
        <v>1</v>
      </c>
    </row>
    <row r="118" spans="4:277" ht="15" customHeight="1" x14ac:dyDescent="0.2">
      <c r="D118" s="316">
        <v>4.5</v>
      </c>
      <c r="E118" s="317" t="s">
        <v>465</v>
      </c>
      <c r="F118" s="318">
        <f t="array" ref="F118">MAX(IF($JU21:$JU68&lt;&gt;"",F21:F68),1)</f>
        <v>1</v>
      </c>
      <c r="G118" s="318">
        <f t="array" ref="G118">MAX(IF($JU21:$JU68&lt;&gt;"",G21:G68),1)</f>
        <v>1</v>
      </c>
      <c r="H118" s="318">
        <f t="array" ref="H118">MAX(IF($JU21:$JU68&lt;&gt;"",H21:H68),1)</f>
        <v>1</v>
      </c>
      <c r="I118" s="318">
        <f t="array" ref="I118">MAX(IF($JU21:$JU68&lt;&gt;"",I21:I68),1)</f>
        <v>1</v>
      </c>
      <c r="J118" s="318">
        <f t="array" ref="J118">MAX(IF($JU21:$JU68&lt;&gt;"",J21:J68),1)</f>
        <v>1</v>
      </c>
      <c r="K118" s="318">
        <f t="array" ref="K118">MAX(IF($JU21:$JU68&lt;&gt;"",K21:K68),1)</f>
        <v>1</v>
      </c>
      <c r="L118" s="318">
        <f t="array" ref="L118">MAX(IF($JU21:$JU68&lt;&gt;"",L21:L68),1)</f>
        <v>1</v>
      </c>
      <c r="M118" s="318">
        <f t="array" ref="M118">MAX(IF($JU21:$JU68&lt;&gt;"",M21:M68),1)</f>
        <v>1</v>
      </c>
      <c r="N118" s="318">
        <f t="array" ref="N118">MAX(IF($JU21:$JU68&lt;&gt;"",N21:N68),1)</f>
        <v>1</v>
      </c>
      <c r="O118" s="318">
        <f t="array" ref="O118">MAX(IF($JU21:$JU68&lt;&gt;"",O21:O68),1)</f>
        <v>1</v>
      </c>
      <c r="P118" s="318">
        <f t="array" ref="P118">MAX(IF($JU21:$JU68&lt;&gt;"",P21:P68),1)</f>
        <v>1</v>
      </c>
      <c r="Q118" s="318">
        <f t="array" ref="Q118">MAX(IF($JU21:$JU68&lt;&gt;"",Q21:Q68),1)</f>
        <v>1</v>
      </c>
      <c r="R118" s="318">
        <f t="array" ref="R118">MAX(IF($JU21:$JU68&lt;&gt;"",R21:R68),1)</f>
        <v>1</v>
      </c>
      <c r="S118" s="318">
        <f t="array" ref="S118">MAX(IF($JU21:$JU68&lt;&gt;"",S21:S68),1)</f>
        <v>1</v>
      </c>
      <c r="T118" s="318">
        <f t="array" ref="T118">MAX(IF($JU21:$JU68&lt;&gt;"",T21:T68),1)</f>
        <v>1</v>
      </c>
      <c r="U118" s="318">
        <f t="array" ref="U118">MAX(IF($JU21:$JU68&lt;&gt;"",U21:U68),1)</f>
        <v>1</v>
      </c>
      <c r="V118" s="318">
        <f t="array" ref="V118">MAX(IF($JU21:$JU68&lt;&gt;"",V21:V68),1)</f>
        <v>1</v>
      </c>
      <c r="W118" s="318">
        <f t="array" ref="W118">MAX(IF($JU21:$JU68&lt;&gt;"",W21:W68),1)</f>
        <v>1</v>
      </c>
      <c r="X118" s="318">
        <f t="array" ref="X118">MAX(IF($JU21:$JU68&lt;&gt;"",X21:X68),1)</f>
        <v>1</v>
      </c>
      <c r="Y118" s="318">
        <f t="array" ref="Y118">MAX(IF($JU21:$JU68&lt;&gt;"",Y21:Y68),1)</f>
        <v>1</v>
      </c>
      <c r="Z118" s="318">
        <f t="array" ref="Z118">MAX(IF($JU21:$JU68&lt;&gt;"",Z21:Z68),1)</f>
        <v>1</v>
      </c>
      <c r="AA118" s="318">
        <f t="array" ref="AA118">MAX(IF($JU21:$JU68&lt;&gt;"",AA21:AA68),1)</f>
        <v>1</v>
      </c>
      <c r="AB118" s="318">
        <f t="array" ref="AB118">MAX(IF($JU21:$JU68&lt;&gt;"",AB21:AB68),1)</f>
        <v>1</v>
      </c>
      <c r="AC118" s="318">
        <f t="array" ref="AC118">MAX(IF($JU21:$JU68&lt;&gt;"",AC21:AC68),1)</f>
        <v>1</v>
      </c>
      <c r="AD118" s="318">
        <f t="array" ref="AD118">MAX(IF($JU21:$JU68&lt;&gt;"",AD21:AD68),1)</f>
        <v>1</v>
      </c>
      <c r="AE118" s="318">
        <f t="array" ref="AE118">MAX(IF($JU21:$JU68&lt;&gt;"",AE21:AE68),1)</f>
        <v>1</v>
      </c>
      <c r="AF118" s="318">
        <f t="array" ref="AF118">MAX(IF($JU21:$JU68&lt;&gt;"",AF21:AF68),1)</f>
        <v>1</v>
      </c>
      <c r="AG118" s="318">
        <f t="array" ref="AG118">MAX(IF($JU21:$JU68&lt;&gt;"",AG21:AG68),1)</f>
        <v>1</v>
      </c>
      <c r="AH118" s="318">
        <f t="array" ref="AH118">MAX(IF($JU21:$JU68&lt;&gt;"",AH21:AH68),1)</f>
        <v>1</v>
      </c>
      <c r="AI118" s="318">
        <f t="array" ref="AI118">MAX(IF($JU21:$JU68&lt;&gt;"",AI21:AI68),1)</f>
        <v>1</v>
      </c>
      <c r="AJ118" s="318">
        <f t="array" ref="AJ118">MAX(IF($JU21:$JU68&lt;&gt;"",AJ21:AJ68),1)</f>
        <v>1</v>
      </c>
      <c r="AK118" s="318">
        <f t="array" ref="AK118">MAX(IF($JU21:$JU68&lt;&gt;"",AK21:AK68),1)</f>
        <v>1</v>
      </c>
      <c r="AL118" s="318">
        <f t="array" ref="AL118">MAX(IF($JU21:$JU68&lt;&gt;"",AL21:AL68),1)</f>
        <v>1</v>
      </c>
      <c r="AM118" s="318">
        <f t="array" ref="AM118">MAX(IF($JU21:$JU68&lt;&gt;"",AM21:AM68),1)</f>
        <v>1</v>
      </c>
      <c r="AN118" s="318">
        <f t="array" ref="AN118">MAX(IF($JU21:$JU68&lt;&gt;"",AN21:AN68),1)</f>
        <v>1</v>
      </c>
      <c r="AO118" s="318">
        <f t="array" ref="AO118">MAX(IF($JU21:$JU68&lt;&gt;"",AO21:AO68),1)</f>
        <v>1</v>
      </c>
      <c r="AP118" s="318">
        <f t="array" ref="AP118">MAX(IF($JU21:$JU68&lt;&gt;"",AP21:AP68),1)</f>
        <v>1</v>
      </c>
      <c r="AQ118" s="318">
        <f t="array" ref="AQ118">MAX(IF($JU21:$JU68&lt;&gt;"",AQ21:AQ68),1)</f>
        <v>1</v>
      </c>
      <c r="AR118" s="318">
        <f t="array" ref="AR118">MAX(IF($JU21:$JU68&lt;&gt;"",AR21:AR68),1)</f>
        <v>1</v>
      </c>
      <c r="AS118" s="318">
        <f t="array" ref="AS118">MAX(IF($JU21:$JU68&lt;&gt;"",AS21:AS68),1)</f>
        <v>1</v>
      </c>
      <c r="AT118" s="318">
        <f t="array" ref="AT118">MAX(IF($JU21:$JU68&lt;&gt;"",AT21:AT68),1)</f>
        <v>1</v>
      </c>
      <c r="AU118" s="318">
        <f t="array" ref="AU118">MAX(IF($JU21:$JU68&lt;&gt;"",AU21:AU68),1)</f>
        <v>1</v>
      </c>
      <c r="AV118" s="318">
        <f t="array" ref="AV118">MAX(IF($JU21:$JU68&lt;&gt;"",AV21:AV68),1)</f>
        <v>1</v>
      </c>
      <c r="AW118" s="318">
        <f t="array" ref="AW118">MAX(IF($JU21:$JU68&lt;&gt;"",AW21:AW68),1)</f>
        <v>1</v>
      </c>
      <c r="AX118" s="318">
        <f t="array" ref="AX118">MAX(IF($JU21:$JU68&lt;&gt;"",AX21:AX68),1)</f>
        <v>1</v>
      </c>
      <c r="AY118" s="318">
        <f t="array" ref="AY118">MAX(IF($JU21:$JU68&lt;&gt;"",AY21:AY68),1)</f>
        <v>1</v>
      </c>
      <c r="AZ118" s="318">
        <f t="array" ref="AZ118">MAX(IF($JU21:$JU68&lt;&gt;"",AZ21:AZ68),1)</f>
        <v>1</v>
      </c>
      <c r="BA118" s="318">
        <f t="array" ref="BA118">MAX(IF($JU21:$JU68&lt;&gt;"",BA21:BA68),1)</f>
        <v>1</v>
      </c>
      <c r="BB118" s="318">
        <f t="array" ref="BB118">MAX(IF($JU21:$JU68&lt;&gt;"",BB21:BB68),1)</f>
        <v>1</v>
      </c>
      <c r="BC118" s="318">
        <f t="array" ref="BC118">MAX(IF($JU21:$JU68&lt;&gt;"",BC21:BC68),1)</f>
        <v>1</v>
      </c>
      <c r="BD118" s="318">
        <f t="array" ref="BD118">MAX(IF($JU21:$JU68&lt;&gt;"",BD21:BD68),1)</f>
        <v>1</v>
      </c>
      <c r="BE118" s="318">
        <f t="array" ref="BE118">MAX(IF($JU21:$JU68&lt;&gt;"",BE21:BE68),1)</f>
        <v>1</v>
      </c>
      <c r="BF118" s="318">
        <f t="array" ref="BF118">MAX(IF($JU21:$JU68&lt;&gt;"",BF21:BF68),1)</f>
        <v>1</v>
      </c>
      <c r="BG118" s="318">
        <f t="array" ref="BG118">MAX(IF($JU21:$JU68&lt;&gt;"",BG21:BG68),1)</f>
        <v>1</v>
      </c>
      <c r="BH118" s="318">
        <f t="array" ref="BH118">MAX(IF($JU21:$JU68&lt;&gt;"",BH21:BH68),1)</f>
        <v>1</v>
      </c>
      <c r="BI118" s="318">
        <f t="array" ref="BI118">MAX(IF($JU21:$JU68&lt;&gt;"",BI21:BI68),1)</f>
        <v>1</v>
      </c>
      <c r="BJ118" s="318">
        <f t="array" ref="BJ118">MAX(IF($JU21:$JU68&lt;&gt;"",BJ21:BJ68),1)</f>
        <v>1</v>
      </c>
      <c r="BK118" s="318">
        <f t="array" ref="BK118">MAX(IF($JU21:$JU68&lt;&gt;"",BK21:BK68),1)</f>
        <v>1</v>
      </c>
      <c r="BL118" s="318">
        <f t="array" ref="BL118">MAX(IF($JU21:$JU68&lt;&gt;"",BL21:BL68),1)</f>
        <v>1</v>
      </c>
      <c r="BM118" s="318">
        <f t="array" ref="BM118">MAX(IF($JU21:$JU68&lt;&gt;"",BM21:BM68),1)</f>
        <v>1</v>
      </c>
      <c r="BN118" s="318">
        <f t="array" ref="BN118">MAX(IF($JU21:$JU68&lt;&gt;"",BN21:BN68),1)</f>
        <v>1</v>
      </c>
      <c r="BO118" s="318">
        <f t="array" ref="BO118">MAX(IF($JU21:$JU68&lt;&gt;"",BO21:BO68),1)</f>
        <v>1</v>
      </c>
      <c r="BP118" s="318">
        <f t="array" ref="BP118">MAX(IF($JU21:$JU68&lt;&gt;"",BP21:BP68),1)</f>
        <v>1</v>
      </c>
      <c r="BQ118" s="318">
        <f t="array" ref="BQ118">MAX(IF($JU21:$JU68&lt;&gt;"",BQ21:BQ68),1)</f>
        <v>1</v>
      </c>
      <c r="BR118" s="318">
        <f t="array" ref="BR118">MAX(IF($JU21:$JU68&lt;&gt;"",BR21:BR68),1)</f>
        <v>1</v>
      </c>
      <c r="BS118" s="318">
        <f t="array" ref="BS118">MAX(IF($JU21:$JU68&lt;&gt;"",BS21:BS68),1)</f>
        <v>1</v>
      </c>
      <c r="BT118" s="318">
        <f t="array" ref="BT118">MAX(IF($JU21:$JU68&lt;&gt;"",BT21:BT68),1)</f>
        <v>1</v>
      </c>
      <c r="BU118" s="318">
        <f t="array" ref="BU118">MAX(IF($JU21:$JU68&lt;&gt;"",BU21:BU68),1)</f>
        <v>1</v>
      </c>
      <c r="BV118" s="318">
        <f t="array" ref="BV118">MAX(IF($JU21:$JU68&lt;&gt;"",BV21:BV68),1)</f>
        <v>1</v>
      </c>
      <c r="BW118" s="318">
        <f t="array" ref="BW118">MAX(IF($JU21:$JU68&lt;&gt;"",BW21:BW68),1)</f>
        <v>1</v>
      </c>
      <c r="BX118" s="318">
        <f t="array" ref="BX118">MAX(IF($JU21:$JU68&lt;&gt;"",BX21:BX68),1)</f>
        <v>1</v>
      </c>
      <c r="BY118" s="318">
        <f t="array" ref="BY118">MAX(IF($JU21:$JU68&lt;&gt;"",BY21:BY68),1)</f>
        <v>1</v>
      </c>
      <c r="BZ118" s="318">
        <f t="array" ref="BZ118">MAX(IF($JU21:$JU68&lt;&gt;"",BZ21:BZ68),1)</f>
        <v>1</v>
      </c>
      <c r="CA118" s="318">
        <f t="array" ref="CA118">MAX(IF($JU21:$JU68&lt;&gt;"",CA21:CA68),1)</f>
        <v>1</v>
      </c>
      <c r="CB118" s="318">
        <f t="array" ref="CB118">MAX(IF($JU21:$JU68&lt;&gt;"",CB21:CB68),1)</f>
        <v>1</v>
      </c>
      <c r="CC118" s="318">
        <f t="array" ref="CC118">MAX(IF($JU21:$JU68&lt;&gt;"",CC21:CC68),1)</f>
        <v>1</v>
      </c>
      <c r="CD118" s="318">
        <f t="array" ref="CD118">MAX(IF($JU21:$JU68&lt;&gt;"",CD21:CD68),1)</f>
        <v>1</v>
      </c>
      <c r="CE118" s="318">
        <f t="array" ref="CE118">MAX(IF($JU21:$JU68&lt;&gt;"",CE21:CE68),1)</f>
        <v>1</v>
      </c>
      <c r="CF118" s="318">
        <f t="array" ref="CF118">MAX(IF($JU21:$JU68&lt;&gt;"",CF21:CF68),1)</f>
        <v>1</v>
      </c>
      <c r="CG118" s="318">
        <f t="array" ref="CG118">MAX(IF($JU21:$JU68&lt;&gt;"",CG21:CG68),1)</f>
        <v>1</v>
      </c>
      <c r="CH118" s="318">
        <f t="array" ref="CH118">MAX(IF($JU21:$JU68&lt;&gt;"",CH21:CH68),1)</f>
        <v>1</v>
      </c>
      <c r="CI118" s="318">
        <f t="array" ref="CI118">MAX(IF($JU21:$JU68&lt;&gt;"",CI21:CI68),1)</f>
        <v>1</v>
      </c>
      <c r="CJ118" s="318">
        <f t="array" ref="CJ118">MAX(IF($JU21:$JU68&lt;&gt;"",CJ21:CJ68),1)</f>
        <v>1</v>
      </c>
      <c r="CK118" s="318">
        <f t="array" ref="CK118">MAX(IF($JU21:$JU68&lt;&gt;"",CK21:CK68),1)</f>
        <v>1</v>
      </c>
      <c r="CL118" s="318">
        <f t="array" ref="CL118">MAX(IF($JU21:$JU68&lt;&gt;"",CL21:CL68),1)</f>
        <v>1</v>
      </c>
      <c r="CM118" s="318">
        <f t="array" ref="CM118">MAX(IF($JU21:$JU68&lt;&gt;"",CM21:CM68),1)</f>
        <v>1</v>
      </c>
      <c r="CN118" s="318">
        <f t="array" ref="CN118">MAX(IF($JU21:$JU68&lt;&gt;"",CN21:CN68),1)</f>
        <v>1</v>
      </c>
      <c r="CO118" s="318">
        <f t="array" ref="CO118">MAX(IF($JU21:$JU68&lt;&gt;"",CO21:CO68),1)</f>
        <v>1</v>
      </c>
      <c r="CP118" s="318">
        <f t="array" ref="CP118">MAX(IF($JU21:$JU68&lt;&gt;"",CP21:CP68),1)</f>
        <v>1</v>
      </c>
      <c r="CQ118" s="318">
        <f t="array" ref="CQ118">MAX(IF($JU21:$JU68&lt;&gt;"",CQ21:CQ68),1)</f>
        <v>1</v>
      </c>
      <c r="CR118" s="318">
        <f t="array" ref="CR118">MAX(IF($JU21:$JU68&lt;&gt;"",CR21:CR68),1)</f>
        <v>1</v>
      </c>
      <c r="CS118" s="318">
        <f t="array" ref="CS118">MAX(IF($JU21:$JU68&lt;&gt;"",CS21:CS68),1)</f>
        <v>1</v>
      </c>
      <c r="CT118" s="318">
        <f t="array" ref="CT118">MAX(IF($JU21:$JU68&lt;&gt;"",CT21:CT68),1)</f>
        <v>1</v>
      </c>
      <c r="CU118" s="318">
        <f t="array" ref="CU118">MAX(IF($JU21:$JU68&lt;&gt;"",CU21:CU68),1)</f>
        <v>1</v>
      </c>
      <c r="CV118" s="318">
        <f t="array" ref="CV118">MAX(IF($JU21:$JU68&lt;&gt;"",CV21:CV68),1)</f>
        <v>1</v>
      </c>
      <c r="CW118" s="318">
        <f t="array" ref="CW118">MAX(IF($JU21:$JU68&lt;&gt;"",CW21:CW68),1)</f>
        <v>1</v>
      </c>
      <c r="CX118" s="318">
        <f t="array" ref="CX118">MAX(IF($JU21:$JU68&lt;&gt;"",CX21:CX68),1)</f>
        <v>1</v>
      </c>
      <c r="CY118" s="318">
        <f t="array" ref="CY118">MAX(IF($JU21:$JU68&lt;&gt;"",CY21:CY68),1)</f>
        <v>1</v>
      </c>
      <c r="CZ118" s="318">
        <f t="array" ref="CZ118">MAX(IF($JU21:$JU68&lt;&gt;"",CZ21:CZ68),1)</f>
        <v>1</v>
      </c>
      <c r="DA118" s="318">
        <f t="array" ref="DA118">MAX(IF($JU21:$JU68&lt;&gt;"",DA21:DA68),1)</f>
        <v>1</v>
      </c>
      <c r="DB118" s="318">
        <f t="array" ref="DB118">MAX(IF($JU21:$JU68&lt;&gt;"",DB21:DB68),1)</f>
        <v>1</v>
      </c>
      <c r="DC118" s="318">
        <f t="array" ref="DC118">MAX(IF($JU21:$JU68&lt;&gt;"",DC21:DC68),1)</f>
        <v>1</v>
      </c>
      <c r="DD118" s="318">
        <f t="array" ref="DD118">MAX(IF($JU21:$JU68&lt;&gt;"",DD21:DD68),1)</f>
        <v>1</v>
      </c>
      <c r="DE118" s="318">
        <f t="array" ref="DE118">MAX(IF($JU21:$JU68&lt;&gt;"",DE21:DE68),1)</f>
        <v>1</v>
      </c>
      <c r="DF118" s="318">
        <f t="array" ref="DF118">MAX(IF($JU21:$JU68&lt;&gt;"",DF21:DF68),1)</f>
        <v>1</v>
      </c>
      <c r="DG118" s="318">
        <f t="array" ref="DG118">MAX(IF($JU21:$JU68&lt;&gt;"",DG21:DG68),1)</f>
        <v>1</v>
      </c>
      <c r="DH118" s="318">
        <f t="array" ref="DH118">MAX(IF($JU21:$JU68&lt;&gt;"",DH21:DH68),1)</f>
        <v>1</v>
      </c>
      <c r="DI118" s="318">
        <f t="array" ref="DI118">MAX(IF($JU21:$JU68&lt;&gt;"",DI21:DI68),1)</f>
        <v>1</v>
      </c>
      <c r="DJ118" s="318">
        <f t="array" ref="DJ118">MAX(IF($JU21:$JU68&lt;&gt;"",DJ21:DJ68),1)</f>
        <v>1</v>
      </c>
      <c r="DK118" s="318">
        <f t="array" ref="DK118">MAX(IF($JU21:$JU68&lt;&gt;"",DK21:DK68),1)</f>
        <v>1</v>
      </c>
      <c r="DL118" s="318">
        <f t="array" ref="DL118">MAX(IF($JU21:$JU68&lt;&gt;"",DL21:DL68),1)</f>
        <v>1</v>
      </c>
      <c r="DM118" s="318">
        <f t="array" ref="DM118">MAX(IF($JU21:$JU68&lt;&gt;"",DM21:DM68),1)</f>
        <v>1</v>
      </c>
      <c r="DN118" s="318">
        <f t="array" ref="DN118">MAX(IF($JU21:$JU68&lt;&gt;"",DN21:DN68),1)</f>
        <v>1</v>
      </c>
      <c r="DO118" s="318">
        <f t="array" ref="DO118">MAX(IF($JU21:$JU68&lt;&gt;"",DO21:DO68),1)</f>
        <v>1</v>
      </c>
      <c r="DP118" s="318">
        <f t="array" ref="DP118">MAX(IF($JU21:$JU68&lt;&gt;"",DP21:DP68),1)</f>
        <v>1</v>
      </c>
      <c r="DQ118" s="318">
        <f t="array" ref="DQ118">MAX(IF($JU21:$JU68&lt;&gt;"",DQ21:DQ68),1)</f>
        <v>1</v>
      </c>
      <c r="DR118" s="318">
        <f t="array" ref="DR118">MAX(IF($JU21:$JU68&lt;&gt;"",DR21:DR68),1)</f>
        <v>1</v>
      </c>
      <c r="DS118" s="318">
        <f t="array" ref="DS118">MAX(IF($JU21:$JU68&lt;&gt;"",DS21:DS68),1)</f>
        <v>1</v>
      </c>
      <c r="DT118" s="318">
        <f t="array" ref="DT118">MAX(IF($JU21:$JU68&lt;&gt;"",DT21:DT68),1)</f>
        <v>1</v>
      </c>
      <c r="DU118" s="318">
        <f t="array" ref="DU118">MAX(IF($JU21:$JU68&lt;&gt;"",DU21:DU68),1)</f>
        <v>1</v>
      </c>
      <c r="DV118" s="318">
        <f t="array" ref="DV118">MAX(IF($JU21:$JU68&lt;&gt;"",DV21:DV68),1)</f>
        <v>1</v>
      </c>
      <c r="DW118" s="318">
        <f t="array" ref="DW118">MAX(IF($JU21:$JU68&lt;&gt;"",DW21:DW68),1)</f>
        <v>1</v>
      </c>
      <c r="DX118" s="318">
        <f t="array" ref="DX118">MAX(IF($JU21:$JU68&lt;&gt;"",DX21:DX68),1)</f>
        <v>1</v>
      </c>
      <c r="DY118" s="318">
        <f t="array" ref="DY118">MAX(IF($JU21:$JU68&lt;&gt;"",DY21:DY68),1)</f>
        <v>1</v>
      </c>
      <c r="DZ118" s="318">
        <f t="array" ref="DZ118">MAX(IF($JU21:$JU68&lt;&gt;"",DZ21:DZ68),1)</f>
        <v>1</v>
      </c>
      <c r="EA118" s="318">
        <f t="array" ref="EA118">MAX(IF($JU21:$JU68&lt;&gt;"",EA21:EA68),1)</f>
        <v>1</v>
      </c>
      <c r="EB118" s="318">
        <f t="array" ref="EB118">MAX(IF($JU21:$JU68&lt;&gt;"",EB21:EB68),1)</f>
        <v>1</v>
      </c>
      <c r="EC118" s="318">
        <f t="array" ref="EC118">MAX(IF($JU21:$JU68&lt;&gt;"",EC21:EC68),1)</f>
        <v>1</v>
      </c>
      <c r="ED118" s="318">
        <f t="array" ref="ED118">MAX(IF($JU21:$JU68&lt;&gt;"",ED21:ED68),1)</f>
        <v>1</v>
      </c>
      <c r="EE118" s="318">
        <f t="array" ref="EE118">MAX(IF($JU21:$JU68&lt;&gt;"",EE21:EE68),1)</f>
        <v>1</v>
      </c>
      <c r="EF118" s="318">
        <f t="array" ref="EF118">MAX(IF($JU21:$JU68&lt;&gt;"",EF21:EF68),1)</f>
        <v>1</v>
      </c>
      <c r="EG118" s="318">
        <f t="array" ref="EG118">MAX(IF($JU21:$JU68&lt;&gt;"",EG21:EG68),1)</f>
        <v>1</v>
      </c>
      <c r="EH118" s="318">
        <f t="array" ref="EH118">MAX(IF($JU21:$JU68&lt;&gt;"",EH21:EH68),1)</f>
        <v>1</v>
      </c>
      <c r="EI118" s="318">
        <f t="array" ref="EI118">MAX(IF($JU21:$JU68&lt;&gt;"",EI21:EI68),1)</f>
        <v>1</v>
      </c>
      <c r="EJ118" s="318">
        <f t="array" ref="EJ118">MAX(IF($JU21:$JU68&lt;&gt;"",EJ21:EJ68),1)</f>
        <v>1</v>
      </c>
      <c r="EK118" s="318">
        <f t="array" ref="EK118">MAX(IF($JU21:$JU68&lt;&gt;"",EK21:EK68),1)</f>
        <v>1</v>
      </c>
      <c r="EL118" s="318">
        <f t="array" ref="EL118">MAX(IF($JU21:$JU68&lt;&gt;"",EL21:EL68),1)</f>
        <v>1</v>
      </c>
      <c r="EM118" s="318">
        <f t="array" ref="EM118">MAX(IF($JU21:$JU68&lt;&gt;"",EM21:EM68),1)</f>
        <v>1</v>
      </c>
      <c r="EN118" s="318">
        <f t="array" ref="EN118">MAX(IF($JU21:$JU68&lt;&gt;"",EN21:EN68),1)</f>
        <v>1</v>
      </c>
      <c r="EO118" s="318">
        <f t="array" ref="EO118">MAX(IF($JU21:$JU68&lt;&gt;"",EO21:EO68),1)</f>
        <v>1</v>
      </c>
      <c r="EP118" s="318">
        <f t="array" ref="EP118">MAX(IF($JU21:$JU68&lt;&gt;"",EP21:EP68),1)</f>
        <v>1</v>
      </c>
      <c r="EQ118" s="318">
        <f t="array" ref="EQ118">MAX(IF($JU21:$JU68&lt;&gt;"",EQ21:EQ68),1)</f>
        <v>1</v>
      </c>
      <c r="ER118" s="318">
        <f t="array" ref="ER118">MAX(IF($JU21:$JU68&lt;&gt;"",ER21:ER68),1)</f>
        <v>1</v>
      </c>
      <c r="ES118" s="318">
        <f t="array" ref="ES118">MAX(IF($JU21:$JU68&lt;&gt;"",ES21:ES68),1)</f>
        <v>1</v>
      </c>
      <c r="ET118" s="318">
        <f t="array" ref="ET118">MAX(IF($JU21:$JU68&lt;&gt;"",ET21:ET68),1)</f>
        <v>1</v>
      </c>
      <c r="EU118" s="318">
        <f t="array" ref="EU118">MAX(IF($JU21:$JU68&lt;&gt;"",EU21:EU68),1)</f>
        <v>1</v>
      </c>
      <c r="EV118" s="318">
        <f t="array" ref="EV118">MAX(IF($JU21:$JU68&lt;&gt;"",EV21:EV68),1)</f>
        <v>1</v>
      </c>
      <c r="EW118" s="318">
        <f t="array" ref="EW118">MAX(IF($JU21:$JU68&lt;&gt;"",EW21:EW68),1)</f>
        <v>1</v>
      </c>
      <c r="EX118" s="318">
        <f t="array" ref="EX118">MAX(IF($JU21:$JU68&lt;&gt;"",EX21:EX68),1)</f>
        <v>1</v>
      </c>
      <c r="EY118" s="318">
        <f t="array" ref="EY118">MAX(IF($JU21:$JU68&lt;&gt;"",EY21:EY68),1)</f>
        <v>1</v>
      </c>
      <c r="EZ118" s="318">
        <f t="array" ref="EZ118">MAX(IF($JU21:$JU68&lt;&gt;"",EZ21:EZ68),1)</f>
        <v>1</v>
      </c>
      <c r="FA118" s="318">
        <f t="array" ref="FA118">MAX(IF($JU21:$JU68&lt;&gt;"",FA21:FA68),1)</f>
        <v>1</v>
      </c>
      <c r="FB118" s="318">
        <f t="array" ref="FB118">MAX(IF($JU21:$JU68&lt;&gt;"",FB21:FB68),1)</f>
        <v>1</v>
      </c>
      <c r="FC118" s="318">
        <f t="array" ref="FC118">MAX(IF($JU21:$JU68&lt;&gt;"",FC21:FC68),1)</f>
        <v>1</v>
      </c>
      <c r="FD118" s="318">
        <f t="array" ref="FD118">MAX(IF($JU21:$JU68&lt;&gt;"",FD21:FD68),1)</f>
        <v>1</v>
      </c>
      <c r="FE118" s="318">
        <f t="array" ref="FE118">MAX(IF($JU21:$JU68&lt;&gt;"",FE21:FE68),1)</f>
        <v>1</v>
      </c>
      <c r="FF118" s="318">
        <f t="array" ref="FF118">MAX(IF($JU21:$JU68&lt;&gt;"",FF21:FF68),1)</f>
        <v>1</v>
      </c>
      <c r="FG118" s="318">
        <f t="array" ref="FG118">MAX(IF($JU21:$JU68&lt;&gt;"",FG21:FG68),1)</f>
        <v>1</v>
      </c>
      <c r="FH118" s="318">
        <f t="array" ref="FH118">MAX(IF($JU21:$JU68&lt;&gt;"",FH21:FH68),1)</f>
        <v>1</v>
      </c>
      <c r="FI118" s="318">
        <f t="array" ref="FI118">MAX(IF($JU21:$JU68&lt;&gt;"",FI21:FI68),1)</f>
        <v>1</v>
      </c>
      <c r="FJ118" s="318">
        <f t="array" ref="FJ118">MAX(IF($JU21:$JU68&lt;&gt;"",FJ21:FJ68),1)</f>
        <v>1</v>
      </c>
      <c r="FK118" s="318">
        <f t="array" ref="FK118">MAX(IF($JU21:$JU68&lt;&gt;"",FK21:FK68),1)</f>
        <v>1</v>
      </c>
      <c r="FL118" s="318">
        <f t="array" ref="FL118">MAX(IF($JU21:$JU68&lt;&gt;"",FL21:FL68),1)</f>
        <v>1</v>
      </c>
      <c r="FM118" s="318">
        <f t="array" ref="FM118">MAX(IF($JU21:$JU68&lt;&gt;"",FM21:FM68),1)</f>
        <v>1</v>
      </c>
      <c r="FN118" s="318">
        <f t="array" ref="FN118">MAX(IF($JU21:$JU68&lt;&gt;"",FN21:FN68),1)</f>
        <v>1</v>
      </c>
      <c r="FO118" s="318">
        <f t="array" ref="FO118">MAX(IF($JU21:$JU68&lt;&gt;"",FO21:FO68),1)</f>
        <v>1</v>
      </c>
      <c r="FP118" s="318">
        <f t="array" ref="FP118">MAX(IF($JU21:$JU68&lt;&gt;"",FP21:FP68),1)</f>
        <v>1</v>
      </c>
      <c r="FQ118" s="318">
        <f t="array" ref="FQ118">MAX(IF($JU21:$JU68&lt;&gt;"",FQ21:FQ68),1)</f>
        <v>1</v>
      </c>
      <c r="FR118" s="318">
        <f t="array" ref="FR118">MAX(IF($JU21:$JU68&lt;&gt;"",FR21:FR68),1)</f>
        <v>1</v>
      </c>
      <c r="FS118" s="318">
        <f t="array" ref="FS118">MAX(IF($JU21:$JU68&lt;&gt;"",FS21:FS68),1)</f>
        <v>1</v>
      </c>
      <c r="FT118" s="318">
        <f t="array" ref="FT118">MAX(IF($JU21:$JU68&lt;&gt;"",FT21:FT68),1)</f>
        <v>1</v>
      </c>
      <c r="FU118" s="318">
        <f t="array" ref="FU118">MAX(IF($JU21:$JU68&lt;&gt;"",FU21:FU68),1)</f>
        <v>1</v>
      </c>
      <c r="FV118" s="318">
        <f t="array" ref="FV118">MAX(IF($JU21:$JU68&lt;&gt;"",FV21:FV68),1)</f>
        <v>1</v>
      </c>
      <c r="FW118" s="318">
        <f t="array" ref="FW118">MAX(IF($JU21:$JU68&lt;&gt;"",FW21:FW68),1)</f>
        <v>1</v>
      </c>
      <c r="FX118" s="318">
        <f t="array" ref="FX118">MAX(IF($JU21:$JU68&lt;&gt;"",FX21:FX68),1)</f>
        <v>1</v>
      </c>
      <c r="FY118" s="318">
        <f t="array" ref="FY118">MAX(IF($JU21:$JU68&lt;&gt;"",FY21:FY68),1)</f>
        <v>1</v>
      </c>
      <c r="FZ118" s="318">
        <f t="array" ref="FZ118">MAX(IF($JU21:$JU68&lt;&gt;"",FZ21:FZ68),1)</f>
        <v>1</v>
      </c>
      <c r="GA118" s="318">
        <f t="array" ref="GA118">MAX(IF($JU21:$JU68&lt;&gt;"",GA21:GA68),1)</f>
        <v>1</v>
      </c>
      <c r="GB118" s="318">
        <f t="array" ref="GB118">MAX(IF($JU21:$JU68&lt;&gt;"",GB21:GB68),1)</f>
        <v>1</v>
      </c>
      <c r="GC118" s="318">
        <f t="array" ref="GC118">MAX(IF($JU21:$JU68&lt;&gt;"",GC21:GC68),1)</f>
        <v>1</v>
      </c>
      <c r="GD118" s="318">
        <f t="array" ref="GD118">MAX(IF($JU21:$JU68&lt;&gt;"",GD21:GD68),1)</f>
        <v>1</v>
      </c>
      <c r="GE118" s="318">
        <f t="array" ref="GE118">MAX(IF($JU21:$JU68&lt;&gt;"",GE21:GE68),1)</f>
        <v>1</v>
      </c>
      <c r="GF118" s="318">
        <f t="array" ref="GF118">MAX(IF($JU21:$JU68&lt;&gt;"",GF21:GF68),1)</f>
        <v>1</v>
      </c>
      <c r="GG118" s="318">
        <f t="array" ref="GG118">MAX(IF($JU21:$JU68&lt;&gt;"",GG21:GG68),1)</f>
        <v>1</v>
      </c>
      <c r="GH118" s="318">
        <f t="array" ref="GH118">MAX(IF($JU21:$JU68&lt;&gt;"",GH21:GH68),1)</f>
        <v>1</v>
      </c>
      <c r="GI118" s="318">
        <f t="array" ref="GI118">MAX(IF($JU21:$JU68&lt;&gt;"",GI21:GI68),1)</f>
        <v>1</v>
      </c>
      <c r="GJ118" s="318">
        <f t="array" ref="GJ118">MAX(IF($JU21:$JU68&lt;&gt;"",GJ21:GJ68),1)</f>
        <v>1</v>
      </c>
      <c r="GK118" s="318">
        <f t="array" ref="GK118">MAX(IF($JU21:$JU68&lt;&gt;"",GK21:GK68),1)</f>
        <v>1</v>
      </c>
      <c r="GL118" s="318">
        <f t="array" ref="GL118">MAX(IF($JU21:$JU68&lt;&gt;"",GL21:GL68),1)</f>
        <v>1</v>
      </c>
      <c r="GM118" s="318">
        <f t="array" ref="GM118">MAX(IF($JU21:$JU68&lt;&gt;"",GM21:GM68),1)</f>
        <v>1</v>
      </c>
      <c r="GN118" s="318">
        <f t="array" ref="GN118">MAX(IF($JU21:$JU68&lt;&gt;"",GN21:GN68),1)</f>
        <v>1</v>
      </c>
      <c r="GO118" s="318">
        <f t="array" ref="GO118">MAX(IF($JU21:$JU68&lt;&gt;"",GO21:GO68),1)</f>
        <v>1</v>
      </c>
      <c r="GP118" s="318">
        <f t="array" ref="GP118">MAX(IF($JU21:$JU68&lt;&gt;"",GP21:GP68),1)</f>
        <v>1</v>
      </c>
      <c r="GQ118" s="318">
        <f t="array" ref="GQ118">MAX(IF($JU21:$JU68&lt;&gt;"",GQ21:GQ68),1)</f>
        <v>1</v>
      </c>
      <c r="GR118" s="318">
        <f t="array" ref="GR118">MAX(IF($JU21:$JU68&lt;&gt;"",GR21:GR68),1)</f>
        <v>1</v>
      </c>
      <c r="GS118" s="318">
        <f t="array" ref="GS118">MAX(IF($JU21:$JU68&lt;&gt;"",GS21:GS68),1)</f>
        <v>1</v>
      </c>
      <c r="GT118" s="318">
        <f t="array" ref="GT118">MAX(IF($JU21:$JU68&lt;&gt;"",GT21:GT68),1)</f>
        <v>1</v>
      </c>
      <c r="GU118" s="318">
        <f t="array" ref="GU118">MAX(IF($JU21:$JU68&lt;&gt;"",GU21:GU68),1)</f>
        <v>1</v>
      </c>
      <c r="GV118" s="318">
        <f t="array" ref="GV118">MAX(IF($JU21:$JU68&lt;&gt;"",GV21:GV68),1)</f>
        <v>1</v>
      </c>
      <c r="GW118" s="318">
        <f t="array" ref="GW118">MAX(IF($JU21:$JU68&lt;&gt;"",GW21:GW68),1)</f>
        <v>1</v>
      </c>
      <c r="GX118" s="318">
        <f t="array" ref="GX118">MAX(IF($JU21:$JU68&lt;&gt;"",GX21:GX68),1)</f>
        <v>1</v>
      </c>
      <c r="GY118" s="318">
        <f t="array" ref="GY118">MAX(IF($JU21:$JU68&lt;&gt;"",GY21:GY68),1)</f>
        <v>1</v>
      </c>
      <c r="GZ118" s="318">
        <f t="array" ref="GZ118">MAX(IF($JU21:$JU68&lt;&gt;"",GZ21:GZ68),1)</f>
        <v>1</v>
      </c>
      <c r="HA118" s="318">
        <f t="array" ref="HA118">MAX(IF($JU21:$JU68&lt;&gt;"",HA21:HA68),1)</f>
        <v>1</v>
      </c>
      <c r="HB118" s="318">
        <f t="array" ref="HB118">MAX(IF($JU21:$JU68&lt;&gt;"",HB21:HB68),1)</f>
        <v>1</v>
      </c>
      <c r="HC118" s="318">
        <f t="array" ref="HC118">MAX(IF($JU21:$JU68&lt;&gt;"",HC21:HC68),1)</f>
        <v>1</v>
      </c>
      <c r="HD118" s="318">
        <f t="array" ref="HD118">MAX(IF($JU21:$JU68&lt;&gt;"",HD21:HD68),1)</f>
        <v>1</v>
      </c>
      <c r="HE118" s="318">
        <f t="array" ref="HE118">MAX(IF($JU21:$JU68&lt;&gt;"",HE21:HE68),1)</f>
        <v>1</v>
      </c>
      <c r="HF118" s="318">
        <f t="array" ref="HF118">MAX(IF($JU21:$JU68&lt;&gt;"",HF21:HF68),1)</f>
        <v>1</v>
      </c>
      <c r="HG118" s="318">
        <f t="array" ref="HG118">MAX(IF($JU21:$JU68&lt;&gt;"",HG21:HG68),1)</f>
        <v>1</v>
      </c>
      <c r="HH118" s="318">
        <f t="array" ref="HH118">MAX(IF($JU21:$JU68&lt;&gt;"",HH21:HH68),1)</f>
        <v>1</v>
      </c>
      <c r="HI118" s="318">
        <f t="array" ref="HI118">MAX(IF($JU21:$JU68&lt;&gt;"",HI21:HI68),1)</f>
        <v>1</v>
      </c>
      <c r="HJ118" s="318">
        <f t="array" ref="HJ118">MAX(IF($JU21:$JU68&lt;&gt;"",HJ21:HJ68),1)</f>
        <v>1</v>
      </c>
      <c r="HK118" s="318">
        <f t="array" ref="HK118">MAX(IF($JU21:$JU68&lt;&gt;"",HK21:HK68),1)</f>
        <v>1</v>
      </c>
      <c r="HL118" s="318">
        <f t="array" ref="HL118">MAX(IF($JU21:$JU68&lt;&gt;"",HL21:HL68),1)</f>
        <v>1</v>
      </c>
      <c r="HM118" s="318">
        <f t="array" ref="HM118">MAX(IF($JU21:$JU68&lt;&gt;"",HM21:HM68),1)</f>
        <v>1</v>
      </c>
      <c r="HN118" s="318">
        <f t="array" ref="HN118">MAX(IF($JU21:$JU68&lt;&gt;"",HN21:HN68),1)</f>
        <v>1</v>
      </c>
      <c r="HO118" s="318">
        <f t="array" ref="HO118">MAX(IF($JU21:$JU68&lt;&gt;"",HO21:HO68),1)</f>
        <v>1</v>
      </c>
      <c r="HP118" s="318">
        <f t="array" ref="HP118">MAX(IF($JU21:$JU68&lt;&gt;"",HP21:HP68),1)</f>
        <v>1</v>
      </c>
      <c r="HQ118" s="318">
        <f t="array" ref="HQ118">MAX(IF($JU21:$JU68&lt;&gt;"",HQ21:HQ68),1)</f>
        <v>1</v>
      </c>
      <c r="HR118" s="318">
        <f t="array" ref="HR118">MAX(IF($JU21:$JU68&lt;&gt;"",HR21:HR68),1)</f>
        <v>1</v>
      </c>
      <c r="HS118" s="318">
        <f t="array" ref="HS118">MAX(IF($JU21:$JU68&lt;&gt;"",HS21:HS68),1)</f>
        <v>1</v>
      </c>
      <c r="HT118" s="318">
        <f t="array" ref="HT118">MAX(IF($JU21:$JU68&lt;&gt;"",HT21:HT68),1)</f>
        <v>1</v>
      </c>
      <c r="HU118" s="318">
        <f t="array" ref="HU118">MAX(IF($JU21:$JU68&lt;&gt;"",HU21:HU68),1)</f>
        <v>1</v>
      </c>
      <c r="HV118" s="318">
        <f t="array" ref="HV118">MAX(IF($JU21:$JU68&lt;&gt;"",HV21:HV68),1)</f>
        <v>1</v>
      </c>
      <c r="HW118" s="318">
        <f t="array" ref="HW118">MAX(IF($JU21:$JU68&lt;&gt;"",HW21:HW68),1)</f>
        <v>1</v>
      </c>
      <c r="HX118" s="318">
        <f t="array" ref="HX118">MAX(IF($JU21:$JU68&lt;&gt;"",HX21:HX68),1)</f>
        <v>1</v>
      </c>
      <c r="HY118" s="318">
        <f t="array" ref="HY118">MAX(IF($JU21:$JU68&lt;&gt;"",HY21:HY68),1)</f>
        <v>1</v>
      </c>
      <c r="HZ118" s="318">
        <f t="array" ref="HZ118">MAX(IF($JU21:$JU68&lt;&gt;"",HZ21:HZ68),1)</f>
        <v>1</v>
      </c>
      <c r="IA118" s="318">
        <f t="array" ref="IA118">MAX(IF($JU21:$JU68&lt;&gt;"",IA21:IA68),1)</f>
        <v>1</v>
      </c>
      <c r="IB118" s="318">
        <f t="array" ref="IB118">MAX(IF($JU21:$JU68&lt;&gt;"",IB21:IB68),1)</f>
        <v>1</v>
      </c>
      <c r="IC118" s="318">
        <f t="array" ref="IC118">MAX(IF($JU21:$JU68&lt;&gt;"",IC21:IC68),1)</f>
        <v>1</v>
      </c>
      <c r="ID118" s="318">
        <f t="array" ref="ID118">MAX(IF($JU21:$JU68&lt;&gt;"",ID21:ID68),1)</f>
        <v>1</v>
      </c>
      <c r="IE118" s="318">
        <f t="array" ref="IE118">MAX(IF($JU21:$JU68&lt;&gt;"",IE21:IE68),1)</f>
        <v>1</v>
      </c>
      <c r="IF118" s="318">
        <f t="array" ref="IF118">MAX(IF($JU21:$JU68&lt;&gt;"",IF21:IF68),1)</f>
        <v>1</v>
      </c>
      <c r="IG118" s="318">
        <f t="array" ref="IG118">MAX(IF($JU21:$JU68&lt;&gt;"",IG21:IG68),1)</f>
        <v>1</v>
      </c>
      <c r="IH118" s="318">
        <f t="array" ref="IH118">MAX(IF($JU21:$JU68&lt;&gt;"",IH21:IH68),1)</f>
        <v>1</v>
      </c>
      <c r="II118" s="318">
        <f t="array" ref="II118">MAX(IF($JU21:$JU68&lt;&gt;"",II21:II68),1)</f>
        <v>1</v>
      </c>
      <c r="IJ118" s="318">
        <f t="array" ref="IJ118">MAX(IF($JU21:$JU68&lt;&gt;"",IJ21:IJ68),1)</f>
        <v>1</v>
      </c>
      <c r="IK118" s="318">
        <f t="array" ref="IK118">MAX(IF($JU21:$JU68&lt;&gt;"",IK21:IK68),1)</f>
        <v>1</v>
      </c>
      <c r="IL118" s="318">
        <f t="array" ref="IL118">MAX(IF($JU21:$JU68&lt;&gt;"",IL21:IL68),1)</f>
        <v>1</v>
      </c>
      <c r="IM118" s="318">
        <f t="array" ref="IM118">MAX(IF($JU21:$JU68&lt;&gt;"",IM21:IM68),1)</f>
        <v>1</v>
      </c>
      <c r="IN118" s="318">
        <f t="array" ref="IN118">MAX(IF($JU21:$JU68&lt;&gt;"",IN21:IN68),1)</f>
        <v>1</v>
      </c>
      <c r="IO118" s="318">
        <f t="array" ref="IO118">MAX(IF($JU21:$JU68&lt;&gt;"",IO21:IO68),1)</f>
        <v>1</v>
      </c>
      <c r="IP118" s="318">
        <f t="array" ref="IP118">MAX(IF($JU21:$JU68&lt;&gt;"",IP21:IP68),1)</f>
        <v>1</v>
      </c>
      <c r="IQ118" s="318">
        <f t="array" ref="IQ118">MAX(IF($JU21:$JU68&lt;&gt;"",IQ21:IQ68),1)</f>
        <v>1</v>
      </c>
      <c r="IR118" s="318">
        <f t="array" ref="IR118">MAX(IF($JU21:$JU68&lt;&gt;"",IR21:IR68),1)</f>
        <v>1</v>
      </c>
      <c r="IS118" s="318">
        <f t="array" ref="IS118">MAX(IF($JU21:$JU68&lt;&gt;"",IS21:IS68),1)</f>
        <v>1</v>
      </c>
      <c r="IT118" s="318">
        <f t="array" ref="IT118">MAX(IF($JU21:$JU68&lt;&gt;"",IT21:IT68),1)</f>
        <v>1</v>
      </c>
      <c r="IU118" s="318">
        <f t="array" ref="IU118">MAX(IF($JU21:$JU68&lt;&gt;"",IU21:IU68),1)</f>
        <v>1</v>
      </c>
      <c r="IV118" s="318">
        <f t="array" ref="IV118">MAX(IF($JU21:$JU68&lt;&gt;"",IV21:IV68),1)</f>
        <v>1</v>
      </c>
      <c r="IW118" s="318">
        <f t="array" ref="IW118">MAX(IF($JU21:$JU68&lt;&gt;"",IW21:IW68),1)</f>
        <v>1</v>
      </c>
      <c r="IX118" s="318">
        <f t="array" ref="IX118">MAX(IF($JU21:$JU68&lt;&gt;"",IX21:IX68),1)</f>
        <v>1</v>
      </c>
      <c r="IY118" s="318">
        <f t="array" ref="IY118">MAX(IF($JU21:$JU68&lt;&gt;"",IY21:IY68),1)</f>
        <v>1</v>
      </c>
      <c r="IZ118" s="318">
        <f t="array" ref="IZ118">MAX(IF($JU21:$JU68&lt;&gt;"",IZ21:IZ68),1)</f>
        <v>1</v>
      </c>
      <c r="JA118" s="318">
        <f t="array" ref="JA118">MAX(IF($JU21:$JU68&lt;&gt;"",JA21:JA68),1)</f>
        <v>1</v>
      </c>
      <c r="JB118" s="318">
        <f t="array" ref="JB118">MAX(IF($JU21:$JU68&lt;&gt;"",JB21:JB68),1)</f>
        <v>1</v>
      </c>
      <c r="JC118" s="318">
        <f t="array" ref="JC118">MAX(IF($JU21:$JU68&lt;&gt;"",JC21:JC68),1)</f>
        <v>1</v>
      </c>
      <c r="JD118" s="318">
        <f t="array" ref="JD118">MAX(IF($JU21:$JU68&lt;&gt;"",JD21:JD68),1)</f>
        <v>1</v>
      </c>
      <c r="JE118" s="318">
        <f t="array" ref="JE118">MAX(IF($JU21:$JU68&lt;&gt;"",JE21:JE68),1)</f>
        <v>1</v>
      </c>
      <c r="JF118" s="318">
        <f t="array" ref="JF118">MAX(IF($JU21:$JU68&lt;&gt;"",JF21:JF68),1)</f>
        <v>1</v>
      </c>
      <c r="JG118" s="318">
        <f t="array" ref="JG118">MAX(IF($JU21:$JU68&lt;&gt;"",JG21:JG68),1)</f>
        <v>1</v>
      </c>
      <c r="JH118" s="318">
        <f t="array" ref="JH118">MAX(IF($JU21:$JU68&lt;&gt;"",JH21:JH68),1)</f>
        <v>1</v>
      </c>
      <c r="JI118" s="318">
        <f t="array" ref="JI118">MAX(IF($JU21:$JU68&lt;&gt;"",JI21:JI68),1)</f>
        <v>1</v>
      </c>
      <c r="JJ118" s="318">
        <f t="array" ref="JJ118">MAX(IF($JU21:$JU68&lt;&gt;"",JJ21:JJ68),1)</f>
        <v>1</v>
      </c>
      <c r="JK118" s="318">
        <f t="array" ref="JK118">MAX(IF($JU21:$JU68&lt;&gt;"",JK21:JK68),1)</f>
        <v>1</v>
      </c>
      <c r="JL118" s="318">
        <f t="array" ref="JL118">MAX(IF($JU21:$JU68&lt;&gt;"",JL21:JL68),1)</f>
        <v>1</v>
      </c>
      <c r="JM118" s="318">
        <f t="array" ref="JM118">MAX(IF($JU21:$JU68&lt;&gt;"",JM21:JM68),1)</f>
        <v>1</v>
      </c>
      <c r="JN118" s="318">
        <f t="array" ref="JN118">MAX(IF($JU21:$JU68&lt;&gt;"",JN21:JN68),1)</f>
        <v>1</v>
      </c>
      <c r="JO118" s="318">
        <f t="array" ref="JO118">MAX(IF($JU21:$JU68&lt;&gt;"",JO21:JO68),1)</f>
        <v>1</v>
      </c>
      <c r="JP118" s="318">
        <f t="array" ref="JP118">MAX(IF($JU21:$JU68&lt;&gt;"",JP21:JP68),1)</f>
        <v>1</v>
      </c>
    </row>
    <row r="119" spans="4:277" ht="15" customHeight="1" x14ac:dyDescent="0.2">
      <c r="D119" s="317">
        <v>5.3</v>
      </c>
      <c r="E119" s="317" t="s">
        <v>483</v>
      </c>
      <c r="F119" s="317">
        <f t="array" ref="F119">AVERAGE(IF($JS21:$JS68&gt;0,F21:F68))</f>
        <v>0</v>
      </c>
      <c r="G119" s="317">
        <f t="array" ref="G119">AVERAGE(IF($JS21:$JS68&gt;0,G21:G68))</f>
        <v>0</v>
      </c>
      <c r="H119" s="317">
        <f t="array" ref="H119">AVERAGE(IF($JS21:$JS68&gt;0,H21:H68))</f>
        <v>0</v>
      </c>
      <c r="I119" s="317">
        <f t="array" ref="I119">AVERAGE(IF($JS21:$JS68&gt;0,I21:I68))</f>
        <v>0</v>
      </c>
      <c r="J119" s="317">
        <f t="array" ref="J119">AVERAGE(IF($JS21:$JS68&gt;0,J21:J68))</f>
        <v>0</v>
      </c>
      <c r="K119" s="317">
        <f t="array" ref="K119">AVERAGE(IF($JS21:$JS68&gt;0,K21:K68))</f>
        <v>0</v>
      </c>
      <c r="L119" s="317">
        <f t="array" ref="L119">AVERAGE(IF($JS21:$JS68&gt;0,L21:L68))</f>
        <v>0</v>
      </c>
      <c r="M119" s="317">
        <f t="array" ref="M119">AVERAGE(IF($JS21:$JS68&gt;0,M21:M68))</f>
        <v>0</v>
      </c>
      <c r="N119" s="317">
        <f t="array" ref="N119">AVERAGE(IF($JS21:$JS68&gt;0,N21:N68))</f>
        <v>0</v>
      </c>
      <c r="O119" s="317">
        <f t="array" ref="O119">AVERAGE(IF($JS21:$JS68&gt;0,O21:O68))</f>
        <v>0</v>
      </c>
      <c r="P119" s="317">
        <f t="array" ref="P119">AVERAGE(IF($JS21:$JS68&gt;0,P21:P68))</f>
        <v>0</v>
      </c>
      <c r="Q119" s="317">
        <f t="array" ref="Q119">AVERAGE(IF($JS21:$JS68&gt;0,Q21:Q68))</f>
        <v>0</v>
      </c>
      <c r="R119" s="317">
        <f t="array" ref="R119">AVERAGE(IF($JS21:$JS68&gt;0,R21:R68))</f>
        <v>0</v>
      </c>
      <c r="S119" s="317">
        <f t="array" ref="S119">AVERAGE(IF($JS21:$JS68&gt;0,S21:S68))</f>
        <v>0</v>
      </c>
      <c r="T119" s="317">
        <f t="array" ref="T119">AVERAGE(IF($JS21:$JS68&gt;0,T21:T68))</f>
        <v>0</v>
      </c>
      <c r="U119" s="317">
        <f t="array" ref="U119">AVERAGE(IF($JS21:$JS68&gt;0,U21:U68))</f>
        <v>0</v>
      </c>
      <c r="V119" s="317">
        <f t="array" ref="V119">AVERAGE(IF($JS21:$JS68&gt;0,V21:V68))</f>
        <v>0</v>
      </c>
      <c r="W119" s="317">
        <f t="array" ref="W119">AVERAGE(IF($JS21:$JS68&gt;0,W21:W68))</f>
        <v>0</v>
      </c>
      <c r="X119" s="317">
        <f t="array" ref="X119">AVERAGE(IF($JS21:$JS68&gt;0,X21:X68))</f>
        <v>0</v>
      </c>
      <c r="Y119" s="317">
        <f t="array" ref="Y119">AVERAGE(IF($JS21:$JS68&gt;0,Y21:Y68))</f>
        <v>0</v>
      </c>
      <c r="Z119" s="317">
        <f t="array" ref="Z119">AVERAGE(IF($JS21:$JS68&gt;0,Z21:Z68))</f>
        <v>0</v>
      </c>
      <c r="AA119" s="317">
        <f t="array" ref="AA119">AVERAGE(IF($JS21:$JS68&gt;0,AA21:AA68))</f>
        <v>0</v>
      </c>
      <c r="AB119" s="317">
        <f t="array" ref="AB119">AVERAGE(IF($JS21:$JS68&gt;0,AB21:AB68))</f>
        <v>0</v>
      </c>
      <c r="AC119" s="317">
        <f t="array" ref="AC119">AVERAGE(IF($JS21:$JS68&gt;0,AC21:AC68))</f>
        <v>0</v>
      </c>
      <c r="AD119" s="317">
        <f t="array" ref="AD119">AVERAGE(IF($JS21:$JS68&gt;0,AD21:AD68))</f>
        <v>0</v>
      </c>
      <c r="AE119" s="317">
        <f t="array" ref="AE119">AVERAGE(IF($JS21:$JS68&gt;0,AE21:AE68))</f>
        <v>0</v>
      </c>
      <c r="AF119" s="317" t="e">
        <f t="array" ref="AF119">AVERAGE(IF($JS21:$JS68&gt;0,AF21:AF68))</f>
        <v>#DIV/0!</v>
      </c>
      <c r="AG119" s="317">
        <f t="array" ref="AG119">AVERAGE(IF($JS21:$JS68&gt;0,AG21:AG68))</f>
        <v>0</v>
      </c>
      <c r="AH119" s="317">
        <f t="array" ref="AH119">AVERAGE(IF($JS21:$JS68&gt;0,AH21:AH68))</f>
        <v>0</v>
      </c>
      <c r="AI119" s="317">
        <f t="array" ref="AI119">AVERAGE(IF($JS21:$JS68&gt;0,AI21:AI68))</f>
        <v>0</v>
      </c>
      <c r="AJ119" s="317">
        <f t="array" ref="AJ119">AVERAGE(IF($JS21:$JS68&gt;0,AJ21:AJ68))</f>
        <v>0</v>
      </c>
      <c r="AK119" s="317">
        <f t="array" ref="AK119">AVERAGE(IF($JS21:$JS68&gt;0,AK21:AK68))</f>
        <v>0</v>
      </c>
      <c r="AL119" s="317">
        <f t="array" ref="AL119">AVERAGE(IF($JS21:$JS68&gt;0,AL21:AL68))</f>
        <v>0</v>
      </c>
      <c r="AM119" s="317">
        <f t="array" ref="AM119">AVERAGE(IF($JS21:$JS68&gt;0,AM21:AM68))</f>
        <v>0</v>
      </c>
      <c r="AN119" s="317">
        <f t="array" ref="AN119">AVERAGE(IF($JS21:$JS68&gt;0,AN21:AN68))</f>
        <v>0</v>
      </c>
      <c r="AO119" s="317">
        <f t="array" ref="AO119">AVERAGE(IF($JS21:$JS68&gt;0,AO21:AO68))</f>
        <v>0</v>
      </c>
      <c r="AP119" s="317">
        <f t="array" ref="AP119">AVERAGE(IF($JS21:$JS68&gt;0,AP21:AP68))</f>
        <v>0</v>
      </c>
      <c r="AQ119" s="317">
        <f t="array" ref="AQ119">AVERAGE(IF($JS21:$JS68&gt;0,AQ21:AQ68))</f>
        <v>0</v>
      </c>
      <c r="AR119" s="317">
        <f t="array" ref="AR119">AVERAGE(IF($JS21:$JS68&gt;0,AR21:AR68))</f>
        <v>0</v>
      </c>
      <c r="AS119" s="317">
        <f t="array" ref="AS119">AVERAGE(IF($JS21:$JS68&gt;0,AS21:AS68))</f>
        <v>0</v>
      </c>
      <c r="AT119" s="317">
        <f t="array" ref="AT119">AVERAGE(IF($JS21:$JS68&gt;0,AT21:AT68))</f>
        <v>0</v>
      </c>
      <c r="AU119" s="317">
        <f t="array" ref="AU119">AVERAGE(IF($JS21:$JS68&gt;0,AU21:AU68))</f>
        <v>0</v>
      </c>
      <c r="AV119" s="317">
        <f t="array" ref="AV119">AVERAGE(IF($JS21:$JS68&gt;0,AV21:AV68))</f>
        <v>0</v>
      </c>
      <c r="AW119" s="317">
        <f t="array" ref="AW119">AVERAGE(IF($JS21:$JS68&gt;0,AW21:AW68))</f>
        <v>0</v>
      </c>
      <c r="AX119" s="317">
        <f t="array" ref="AX119">AVERAGE(IF($JS21:$JS68&gt;0,AX21:AX68))</f>
        <v>0</v>
      </c>
      <c r="AY119" s="317">
        <f t="array" ref="AY119">AVERAGE(IF($JS21:$JS68&gt;0,AY21:AY68))</f>
        <v>0</v>
      </c>
      <c r="AZ119" s="317">
        <f t="array" ref="AZ119">AVERAGE(IF($JS21:$JS68&gt;0,AZ21:AZ68))</f>
        <v>0</v>
      </c>
      <c r="BA119" s="317">
        <f t="array" ref="BA119">AVERAGE(IF($JS21:$JS68&gt;0,BA21:BA68))</f>
        <v>0</v>
      </c>
      <c r="BB119" s="317">
        <f t="array" ref="BB119">AVERAGE(IF($JS21:$JS68&gt;0,BB21:BB68))</f>
        <v>0</v>
      </c>
      <c r="BC119" s="317">
        <f t="array" ref="BC119">AVERAGE(IF($JS21:$JS68&gt;0,BC21:BC68))</f>
        <v>0</v>
      </c>
      <c r="BD119" s="317">
        <f t="array" ref="BD119">AVERAGE(IF($JS21:$JS68&gt;0,BD21:BD68))</f>
        <v>0</v>
      </c>
      <c r="BE119" s="317">
        <f t="array" ref="BE119">AVERAGE(IF($JS21:$JS68&gt;0,BE21:BE68))</f>
        <v>0</v>
      </c>
      <c r="BF119" s="317">
        <f t="array" ref="BF119">AVERAGE(IF($JS21:$JS68&gt;0,BF21:BF68))</f>
        <v>0</v>
      </c>
      <c r="BG119" s="317" t="e">
        <f t="array" ref="BG119">AVERAGE(IF($JS21:$JS68&gt;0,BG21:BG68))</f>
        <v>#DIV/0!</v>
      </c>
      <c r="BH119" s="317">
        <f t="array" ref="BH119">AVERAGE(IF($JS21:$JS68&gt;0,BH21:BH68))</f>
        <v>0</v>
      </c>
      <c r="BI119" s="317">
        <f t="array" ref="BI119">AVERAGE(IF($JS21:$JS68&gt;0,BI21:BI68))</f>
        <v>0</v>
      </c>
      <c r="BJ119" s="317">
        <f t="array" ref="BJ119">AVERAGE(IF($JS21:$JS68&gt;0,BJ21:BJ68))</f>
        <v>0</v>
      </c>
      <c r="BK119" s="317">
        <f t="array" ref="BK119">AVERAGE(IF($JS21:$JS68&gt;0,BK21:BK68))</f>
        <v>0</v>
      </c>
      <c r="BL119" s="317">
        <f t="array" ref="BL119">AVERAGE(IF($JS21:$JS68&gt;0,BL21:BL68))</f>
        <v>0</v>
      </c>
      <c r="BM119" s="317">
        <f t="array" ref="BM119">AVERAGE(IF($JS21:$JS68&gt;0,BM21:BM68))</f>
        <v>0</v>
      </c>
      <c r="BN119" s="317">
        <f t="array" ref="BN119">AVERAGE(IF($JS21:$JS68&gt;0,BN21:BN68))</f>
        <v>0</v>
      </c>
      <c r="BO119" s="317">
        <f t="array" ref="BO119">AVERAGE(IF($JS21:$JS68&gt;0,BO21:BO68))</f>
        <v>0</v>
      </c>
      <c r="BP119" s="317">
        <f t="array" ref="BP119">AVERAGE(IF($JS21:$JS68&gt;0,BP21:BP68))</f>
        <v>0</v>
      </c>
      <c r="BQ119" s="317">
        <f t="array" ref="BQ119">AVERAGE(IF($JS21:$JS68&gt;0,BQ21:BQ68))</f>
        <v>0</v>
      </c>
      <c r="BR119" s="317">
        <f t="array" ref="BR119">AVERAGE(IF($JS21:$JS68&gt;0,BR21:BR68))</f>
        <v>0</v>
      </c>
      <c r="BS119" s="317">
        <f t="array" ref="BS119">AVERAGE(IF($JS21:$JS68&gt;0,BS21:BS68))</f>
        <v>0</v>
      </c>
      <c r="BT119" s="317">
        <f t="array" ref="BT119">AVERAGE(IF($JS21:$JS68&gt;0,BT21:BT68))</f>
        <v>0</v>
      </c>
      <c r="BU119" s="317">
        <f t="array" ref="BU119">AVERAGE(IF($JS21:$JS68&gt;0,BU21:BU68))</f>
        <v>0</v>
      </c>
      <c r="BV119" s="317">
        <f t="array" ref="BV119">AVERAGE(IF($JS21:$JS68&gt;0,BV21:BV68))</f>
        <v>0</v>
      </c>
      <c r="BW119" s="317">
        <f t="array" ref="BW119">AVERAGE(IF($JS21:$JS68&gt;0,BW21:BW68))</f>
        <v>0</v>
      </c>
      <c r="BX119" s="317">
        <f t="array" ref="BX119">AVERAGE(IF($JS21:$JS68&gt;0,BX21:BX68))</f>
        <v>0</v>
      </c>
      <c r="BY119" s="317">
        <f t="array" ref="BY119">AVERAGE(IF($JS21:$JS68&gt;0,BY21:BY68))</f>
        <v>0</v>
      </c>
      <c r="BZ119" s="317">
        <f t="array" ref="BZ119">AVERAGE(IF($JS21:$JS68&gt;0,BZ21:BZ68))</f>
        <v>0</v>
      </c>
      <c r="CA119" s="317">
        <f t="array" ref="CA119">AVERAGE(IF($JS21:$JS68&gt;0,CA21:CA68))</f>
        <v>0</v>
      </c>
      <c r="CB119" s="317">
        <f t="array" ref="CB119">AVERAGE(IF($JS21:$JS68&gt;0,CB21:CB68))</f>
        <v>0</v>
      </c>
      <c r="CC119" s="317">
        <f t="array" ref="CC119">AVERAGE(IF($JS21:$JS68&gt;0,CC21:CC68))</f>
        <v>0</v>
      </c>
      <c r="CD119" s="317">
        <f t="array" ref="CD119">AVERAGE(IF($JS21:$JS68&gt;0,CD21:CD68))</f>
        <v>0</v>
      </c>
      <c r="CE119" s="317">
        <f t="array" ref="CE119">AVERAGE(IF($JS21:$JS68&gt;0,CE21:CE68))</f>
        <v>0</v>
      </c>
      <c r="CF119" s="317">
        <f t="array" ref="CF119">AVERAGE(IF($JS21:$JS68&gt;0,CF21:CF68))</f>
        <v>0</v>
      </c>
      <c r="CG119" s="317">
        <f t="array" ref="CG119">AVERAGE(IF($JS21:$JS68&gt;0,CG21:CG68))</f>
        <v>0</v>
      </c>
      <c r="CH119" s="317" t="e">
        <f t="array" ref="CH119">AVERAGE(IF($JS21:$JS68&gt;0,CH21:CH68))</f>
        <v>#DIV/0!</v>
      </c>
      <c r="CI119" s="317">
        <f t="array" ref="CI119">AVERAGE(IF($JS21:$JS68&gt;0,CI21:CI68))</f>
        <v>0</v>
      </c>
      <c r="CJ119" s="317">
        <f t="array" ref="CJ119">AVERAGE(IF($JS21:$JS68&gt;0,CJ21:CJ68))</f>
        <v>0</v>
      </c>
      <c r="CK119" s="317">
        <f t="array" ref="CK119">AVERAGE(IF($JS21:$JS68&gt;0,CK21:CK68))</f>
        <v>0</v>
      </c>
      <c r="CL119" s="317">
        <f t="array" ref="CL119">AVERAGE(IF($JS21:$JS68&gt;0,CL21:CL68))</f>
        <v>0</v>
      </c>
      <c r="CM119" s="317">
        <f t="array" ref="CM119">AVERAGE(IF($JS21:$JS68&gt;0,CM21:CM68))</f>
        <v>0</v>
      </c>
      <c r="CN119" s="317">
        <f t="array" ref="CN119">AVERAGE(IF($JS21:$JS68&gt;0,CN21:CN68))</f>
        <v>0</v>
      </c>
      <c r="CO119" s="317">
        <f t="array" ref="CO119">AVERAGE(IF($JS21:$JS68&gt;0,CO21:CO68))</f>
        <v>0</v>
      </c>
      <c r="CP119" s="317">
        <f t="array" ref="CP119">AVERAGE(IF($JS21:$JS68&gt;0,CP21:CP68))</f>
        <v>0</v>
      </c>
      <c r="CQ119" s="317">
        <f t="array" ref="CQ119">AVERAGE(IF($JS21:$JS68&gt;0,CQ21:CQ68))</f>
        <v>0</v>
      </c>
      <c r="CR119" s="317">
        <f t="array" ref="CR119">AVERAGE(IF($JS21:$JS68&gt;0,CR21:CR68))</f>
        <v>0</v>
      </c>
      <c r="CS119" s="317">
        <f t="array" ref="CS119">AVERAGE(IF($JS21:$JS68&gt;0,CS21:CS68))</f>
        <v>0</v>
      </c>
      <c r="CT119" s="317">
        <f t="array" ref="CT119">AVERAGE(IF($JS21:$JS68&gt;0,CT21:CT68))</f>
        <v>0</v>
      </c>
      <c r="CU119" s="317">
        <f t="array" ref="CU119">AVERAGE(IF($JS21:$JS68&gt;0,CU21:CU68))</f>
        <v>0</v>
      </c>
      <c r="CV119" s="317">
        <f t="array" ref="CV119">AVERAGE(IF($JS21:$JS68&gt;0,CV21:CV68))</f>
        <v>0</v>
      </c>
      <c r="CW119" s="317">
        <f t="array" ref="CW119">AVERAGE(IF($JS21:$JS68&gt;0,CW21:CW68))</f>
        <v>0</v>
      </c>
      <c r="CX119" s="317">
        <f t="array" ref="CX119">AVERAGE(IF($JS21:$JS68&gt;0,CX21:CX68))</f>
        <v>0</v>
      </c>
      <c r="CY119" s="317">
        <f t="array" ref="CY119">AVERAGE(IF($JS21:$JS68&gt;0,CY21:CY68))</f>
        <v>0</v>
      </c>
      <c r="CZ119" s="317">
        <f t="array" ref="CZ119">AVERAGE(IF($JS21:$JS68&gt;0,CZ21:CZ68))</f>
        <v>0</v>
      </c>
      <c r="DA119" s="317">
        <f t="array" ref="DA119">AVERAGE(IF($JS21:$JS68&gt;0,DA21:DA68))</f>
        <v>0</v>
      </c>
      <c r="DB119" s="317">
        <f t="array" ref="DB119">AVERAGE(IF($JS21:$JS68&gt;0,DB21:DB68))</f>
        <v>0</v>
      </c>
      <c r="DC119" s="317">
        <f t="array" ref="DC119">AVERAGE(IF($JS21:$JS68&gt;0,DC21:DC68))</f>
        <v>0</v>
      </c>
      <c r="DD119" s="317">
        <f t="array" ref="DD119">AVERAGE(IF($JS21:$JS68&gt;0,DD21:DD68))</f>
        <v>0</v>
      </c>
      <c r="DE119" s="317">
        <f t="array" ref="DE119">AVERAGE(IF($JS21:$JS68&gt;0,DE21:DE68))</f>
        <v>0</v>
      </c>
      <c r="DF119" s="317">
        <f t="array" ref="DF119">AVERAGE(IF($JS21:$JS68&gt;0,DF21:DF68))</f>
        <v>0</v>
      </c>
      <c r="DG119" s="317">
        <f t="array" ref="DG119">AVERAGE(IF($JS21:$JS68&gt;0,DG21:DG68))</f>
        <v>0</v>
      </c>
      <c r="DH119" s="317">
        <f t="array" ref="DH119">AVERAGE(IF($JS21:$JS68&gt;0,DH21:DH68))</f>
        <v>0</v>
      </c>
      <c r="DI119" s="317" t="e">
        <f t="array" ref="DI119">AVERAGE(IF($JS21:$JS68&gt;0,DI21:DI68))</f>
        <v>#DIV/0!</v>
      </c>
      <c r="DJ119" s="317">
        <f t="array" ref="DJ119">AVERAGE(IF($JS21:$JS68&gt;0,DJ21:DJ68))</f>
        <v>0</v>
      </c>
      <c r="DK119" s="317">
        <f t="array" ref="DK119">AVERAGE(IF($JS21:$JS68&gt;0,DK21:DK68))</f>
        <v>0</v>
      </c>
      <c r="DL119" s="317">
        <f t="array" ref="DL119">AVERAGE(IF($JS21:$JS68&gt;0,DL21:DL68))</f>
        <v>0</v>
      </c>
      <c r="DM119" s="317">
        <f t="array" ref="DM119">AVERAGE(IF($JS21:$JS68&gt;0,DM21:DM68))</f>
        <v>0</v>
      </c>
      <c r="DN119" s="317">
        <f t="array" ref="DN119">AVERAGE(IF($JS21:$JS68&gt;0,DN21:DN68))</f>
        <v>0</v>
      </c>
      <c r="DO119" s="317">
        <f t="array" ref="DO119">AVERAGE(IF($JS21:$JS68&gt;0,DO21:DO68))</f>
        <v>0</v>
      </c>
      <c r="DP119" s="317">
        <f t="array" ref="DP119">AVERAGE(IF($JS21:$JS68&gt;0,DP21:DP68))</f>
        <v>0</v>
      </c>
      <c r="DQ119" s="317">
        <f t="array" ref="DQ119">AVERAGE(IF($JS21:$JS68&gt;0,DQ21:DQ68))</f>
        <v>0</v>
      </c>
      <c r="DR119" s="317">
        <f t="array" ref="DR119">AVERAGE(IF($JS21:$JS68&gt;0,DR21:DR68))</f>
        <v>0</v>
      </c>
      <c r="DS119" s="317">
        <f t="array" ref="DS119">AVERAGE(IF($JS21:$JS68&gt;0,DS21:DS68))</f>
        <v>0</v>
      </c>
      <c r="DT119" s="317">
        <f t="array" ref="DT119">AVERAGE(IF($JS21:$JS68&gt;0,DT21:DT68))</f>
        <v>0</v>
      </c>
      <c r="DU119" s="317">
        <f t="array" ref="DU119">AVERAGE(IF($JS21:$JS68&gt;0,DU21:DU68))</f>
        <v>0</v>
      </c>
      <c r="DV119" s="317">
        <f t="array" ref="DV119">AVERAGE(IF($JS21:$JS68&gt;0,DV21:DV68))</f>
        <v>0</v>
      </c>
      <c r="DW119" s="317">
        <f t="array" ref="DW119">AVERAGE(IF($JS21:$JS68&gt;0,DW21:DW68))</f>
        <v>0</v>
      </c>
      <c r="DX119" s="317">
        <f t="array" ref="DX119">AVERAGE(IF($JS21:$JS68&gt;0,DX21:DX68))</f>
        <v>0</v>
      </c>
      <c r="DY119" s="317">
        <f t="array" ref="DY119">AVERAGE(IF($JS21:$JS68&gt;0,DY21:DY68))</f>
        <v>0</v>
      </c>
      <c r="DZ119" s="317">
        <f t="array" ref="DZ119">AVERAGE(IF($JS21:$JS68&gt;0,DZ21:DZ68))</f>
        <v>0</v>
      </c>
      <c r="EA119" s="317">
        <f t="array" ref="EA119">AVERAGE(IF($JS21:$JS68&gt;0,EA21:EA68))</f>
        <v>0</v>
      </c>
      <c r="EB119" s="317">
        <f t="array" ref="EB119">AVERAGE(IF($JS21:$JS68&gt;0,EB21:EB68))</f>
        <v>0</v>
      </c>
      <c r="EC119" s="317">
        <f t="array" ref="EC119">AVERAGE(IF($JS21:$JS68&gt;0,EC21:EC68))</f>
        <v>0</v>
      </c>
      <c r="ED119" s="317">
        <f t="array" ref="ED119">AVERAGE(IF($JS21:$JS68&gt;0,ED21:ED68))</f>
        <v>0</v>
      </c>
      <c r="EE119" s="317">
        <f t="array" ref="EE119">AVERAGE(IF($JS21:$JS68&gt;0,EE21:EE68))</f>
        <v>0</v>
      </c>
      <c r="EF119" s="317">
        <f t="array" ref="EF119">AVERAGE(IF($JS21:$JS68&gt;0,EF21:EF68))</f>
        <v>0</v>
      </c>
      <c r="EG119" s="317">
        <f t="array" ref="EG119">AVERAGE(IF($JS21:$JS68&gt;0,EG21:EG68))</f>
        <v>0</v>
      </c>
      <c r="EH119" s="317">
        <f t="array" ref="EH119">AVERAGE(IF($JS21:$JS68&gt;0,EH21:EH68))</f>
        <v>0</v>
      </c>
      <c r="EI119" s="317">
        <f t="array" ref="EI119">AVERAGE(IF($JS21:$JS68&gt;0,EI21:EI68))</f>
        <v>0</v>
      </c>
      <c r="EJ119" s="317" t="e">
        <f t="array" ref="EJ119">AVERAGE(IF($JS21:$JS68&gt;0,EJ21:EJ68))</f>
        <v>#DIV/0!</v>
      </c>
      <c r="EK119" s="317">
        <f t="array" ref="EK119">AVERAGE(IF($JS21:$JS68&gt;0,EK21:EK68))</f>
        <v>0</v>
      </c>
      <c r="EL119" s="317">
        <f t="array" ref="EL119">AVERAGE(IF($JS21:$JS68&gt;0,EL21:EL68))</f>
        <v>0</v>
      </c>
      <c r="EM119" s="317">
        <f t="array" ref="EM119">AVERAGE(IF($JS21:$JS68&gt;0,EM21:EM68))</f>
        <v>0</v>
      </c>
      <c r="EN119" s="317">
        <f t="array" ref="EN119">AVERAGE(IF($JS21:$JS68&gt;0,EN21:EN68))</f>
        <v>0</v>
      </c>
      <c r="EO119" s="317">
        <f t="array" ref="EO119">AVERAGE(IF($JS21:$JS68&gt;0,EO21:EO68))</f>
        <v>0</v>
      </c>
      <c r="EP119" s="317">
        <f t="array" ref="EP119">AVERAGE(IF($JS21:$JS68&gt;0,EP21:EP68))</f>
        <v>0</v>
      </c>
      <c r="EQ119" s="317">
        <f t="array" ref="EQ119">AVERAGE(IF($JS21:$JS68&gt;0,EQ21:EQ68))</f>
        <v>0</v>
      </c>
      <c r="ER119" s="317">
        <f t="array" ref="ER119">AVERAGE(IF($JS21:$JS68&gt;0,ER21:ER68))</f>
        <v>0</v>
      </c>
      <c r="ES119" s="317">
        <f t="array" ref="ES119">AVERAGE(IF($JS21:$JS68&gt;0,ES21:ES68))</f>
        <v>0</v>
      </c>
      <c r="ET119" s="317">
        <f t="array" ref="ET119">AVERAGE(IF($JS21:$JS68&gt;0,ET21:ET68))</f>
        <v>0</v>
      </c>
      <c r="EU119" s="317">
        <f t="array" ref="EU119">AVERAGE(IF($JS21:$JS68&gt;0,EU21:EU68))</f>
        <v>0</v>
      </c>
      <c r="EV119" s="317">
        <f t="array" ref="EV119">AVERAGE(IF($JS21:$JS68&gt;0,EV21:EV68))</f>
        <v>0</v>
      </c>
      <c r="EW119" s="317">
        <f t="array" ref="EW119">AVERAGE(IF($JS21:$JS68&gt;0,EW21:EW68))</f>
        <v>0</v>
      </c>
      <c r="EX119" s="317">
        <f t="array" ref="EX119">AVERAGE(IF($JS21:$JS68&gt;0,EX21:EX68))</f>
        <v>0</v>
      </c>
      <c r="EY119" s="317">
        <f t="array" ref="EY119">AVERAGE(IF($JS21:$JS68&gt;0,EY21:EY68))</f>
        <v>0</v>
      </c>
      <c r="EZ119" s="317">
        <f t="array" ref="EZ119">AVERAGE(IF($JS21:$JS68&gt;0,EZ21:EZ68))</f>
        <v>0</v>
      </c>
      <c r="FA119" s="317">
        <f t="array" ref="FA119">AVERAGE(IF($JS21:$JS68&gt;0,FA21:FA68))</f>
        <v>0</v>
      </c>
      <c r="FB119" s="317">
        <f t="array" ref="FB119">AVERAGE(IF($JS21:$JS68&gt;0,FB21:FB68))</f>
        <v>0</v>
      </c>
      <c r="FC119" s="317">
        <f t="array" ref="FC119">AVERAGE(IF($JS21:$JS68&gt;0,FC21:FC68))</f>
        <v>0</v>
      </c>
      <c r="FD119" s="317">
        <f t="array" ref="FD119">AVERAGE(IF($JS21:$JS68&gt;0,FD21:FD68))</f>
        <v>0</v>
      </c>
      <c r="FE119" s="317">
        <f t="array" ref="FE119">AVERAGE(IF($JS21:$JS68&gt;0,FE21:FE68))</f>
        <v>0</v>
      </c>
      <c r="FF119" s="317">
        <f t="array" ref="FF119">AVERAGE(IF($JS21:$JS68&gt;0,FF21:FF68))</f>
        <v>0</v>
      </c>
      <c r="FG119" s="317">
        <f t="array" ref="FG119">AVERAGE(IF($JS21:$JS68&gt;0,FG21:FG68))</f>
        <v>0</v>
      </c>
      <c r="FH119" s="317">
        <f t="array" ref="FH119">AVERAGE(IF($JS21:$JS68&gt;0,FH21:FH68))</f>
        <v>0</v>
      </c>
      <c r="FI119" s="317">
        <f t="array" ref="FI119">AVERAGE(IF($JS21:$JS68&gt;0,FI21:FI68))</f>
        <v>0</v>
      </c>
      <c r="FJ119" s="317">
        <f t="array" ref="FJ119">AVERAGE(IF($JS21:$JS68&gt;0,FJ21:FJ68))</f>
        <v>0</v>
      </c>
      <c r="FK119" s="317" t="e">
        <f t="array" ref="FK119">AVERAGE(IF($JS21:$JS68&gt;0,FK21:FK68))</f>
        <v>#DIV/0!</v>
      </c>
      <c r="FL119" s="317">
        <f t="array" ref="FL119">AVERAGE(IF($JS21:$JS68&gt;0,FL21:FL68))</f>
        <v>0</v>
      </c>
      <c r="FM119" s="317">
        <f t="array" ref="FM119">AVERAGE(IF($JS21:$JS68&gt;0,FM21:FM68))</f>
        <v>0</v>
      </c>
      <c r="FN119" s="317">
        <f t="array" ref="FN119">AVERAGE(IF($JS21:$JS68&gt;0,FN21:FN68))</f>
        <v>0</v>
      </c>
      <c r="FO119" s="317">
        <f t="array" ref="FO119">AVERAGE(IF($JS21:$JS68&gt;0,FO21:FO68))</f>
        <v>0</v>
      </c>
      <c r="FP119" s="317">
        <f t="array" ref="FP119">AVERAGE(IF($JS21:$JS68&gt;0,FP21:FP68))</f>
        <v>0</v>
      </c>
      <c r="FQ119" s="317">
        <f t="array" ref="FQ119">AVERAGE(IF($JS21:$JS68&gt;0,FQ21:FQ68))</f>
        <v>0</v>
      </c>
      <c r="FR119" s="317">
        <f t="array" ref="FR119">AVERAGE(IF($JS21:$JS68&gt;0,FR21:FR68))</f>
        <v>0</v>
      </c>
      <c r="FS119" s="317">
        <f t="array" ref="FS119">AVERAGE(IF($JS21:$JS68&gt;0,FS21:FS68))</f>
        <v>0</v>
      </c>
      <c r="FT119" s="317">
        <f t="array" ref="FT119">AVERAGE(IF($JS21:$JS68&gt;0,FT21:FT68))</f>
        <v>0</v>
      </c>
      <c r="FU119" s="317">
        <f t="array" ref="FU119">AVERAGE(IF($JS21:$JS68&gt;0,FU21:FU68))</f>
        <v>0</v>
      </c>
      <c r="FV119" s="317">
        <f t="array" ref="FV119">AVERAGE(IF($JS21:$JS68&gt;0,FV21:FV68))</f>
        <v>0</v>
      </c>
      <c r="FW119" s="317">
        <f t="array" ref="FW119">AVERAGE(IF($JS21:$JS68&gt;0,FW21:FW68))</f>
        <v>0</v>
      </c>
      <c r="FX119" s="317">
        <f t="array" ref="FX119">AVERAGE(IF($JS21:$JS68&gt;0,FX21:FX68))</f>
        <v>0</v>
      </c>
      <c r="FY119" s="317">
        <f t="array" ref="FY119">AVERAGE(IF($JS21:$JS68&gt;0,FY21:FY68))</f>
        <v>0</v>
      </c>
      <c r="FZ119" s="317">
        <f t="array" ref="FZ119">AVERAGE(IF($JS21:$JS68&gt;0,FZ21:FZ68))</f>
        <v>0</v>
      </c>
      <c r="GA119" s="317">
        <f t="array" ref="GA119">AVERAGE(IF($JS21:$JS68&gt;0,GA21:GA68))</f>
        <v>0</v>
      </c>
      <c r="GB119" s="317">
        <f t="array" ref="GB119">AVERAGE(IF($JS21:$JS68&gt;0,GB21:GB68))</f>
        <v>0</v>
      </c>
      <c r="GC119" s="317">
        <f t="array" ref="GC119">AVERAGE(IF($JS21:$JS68&gt;0,GC21:GC68))</f>
        <v>0</v>
      </c>
      <c r="GD119" s="317">
        <f t="array" ref="GD119">AVERAGE(IF($JS21:$JS68&gt;0,GD21:GD68))</f>
        <v>0</v>
      </c>
      <c r="GE119" s="317">
        <f t="array" ref="GE119">AVERAGE(IF($JS21:$JS68&gt;0,GE21:GE68))</f>
        <v>0</v>
      </c>
      <c r="GF119" s="317">
        <f t="array" ref="GF119">AVERAGE(IF($JS21:$JS68&gt;0,GF21:GF68))</f>
        <v>0</v>
      </c>
      <c r="GG119" s="317">
        <f t="array" ref="GG119">AVERAGE(IF($JS21:$JS68&gt;0,GG21:GG68))</f>
        <v>0</v>
      </c>
      <c r="GH119" s="317">
        <f t="array" ref="GH119">AVERAGE(IF($JS21:$JS68&gt;0,GH21:GH68))</f>
        <v>0</v>
      </c>
      <c r="GI119" s="317">
        <f t="array" ref="GI119">AVERAGE(IF($JS21:$JS68&gt;0,GI21:GI68))</f>
        <v>0</v>
      </c>
      <c r="GJ119" s="317">
        <f t="array" ref="GJ119">AVERAGE(IF($JS21:$JS68&gt;0,GJ21:GJ68))</f>
        <v>0</v>
      </c>
      <c r="GK119" s="317">
        <f t="array" ref="GK119">AVERAGE(IF($JS21:$JS68&gt;0,GK21:GK68))</f>
        <v>0</v>
      </c>
      <c r="GL119" s="317" t="e">
        <f t="array" ref="GL119">AVERAGE(IF($JS21:$JS68&gt;0,GL21:GL68))</f>
        <v>#DIV/0!</v>
      </c>
      <c r="GM119" s="317">
        <f t="array" ref="GM119">AVERAGE(IF($JS21:$JS68&gt;0,GM21:GM68))</f>
        <v>0</v>
      </c>
      <c r="GN119" s="317">
        <f t="array" ref="GN119">AVERAGE(IF($JS21:$JS68&gt;0,GN21:GN68))</f>
        <v>0</v>
      </c>
      <c r="GO119" s="317">
        <f t="array" ref="GO119">AVERAGE(IF($JS21:$JS68&gt;0,GO21:GO68))</f>
        <v>0</v>
      </c>
      <c r="GP119" s="317">
        <f t="array" ref="GP119">AVERAGE(IF($JS21:$JS68&gt;0,GP21:GP68))</f>
        <v>0</v>
      </c>
      <c r="GQ119" s="317">
        <f t="array" ref="GQ119">AVERAGE(IF($JS21:$JS68&gt;0,GQ21:GQ68))</f>
        <v>0</v>
      </c>
      <c r="GR119" s="317">
        <f t="array" ref="GR119">AVERAGE(IF($JS21:$JS68&gt;0,GR21:GR68))</f>
        <v>0</v>
      </c>
      <c r="GS119" s="317">
        <f t="array" ref="GS119">AVERAGE(IF($JS21:$JS68&gt;0,GS21:GS68))</f>
        <v>0</v>
      </c>
      <c r="GT119" s="317">
        <f t="array" ref="GT119">AVERAGE(IF($JS21:$JS68&gt;0,GT21:GT68))</f>
        <v>0</v>
      </c>
      <c r="GU119" s="317">
        <f t="array" ref="GU119">AVERAGE(IF($JS21:$JS68&gt;0,GU21:GU68))</f>
        <v>0</v>
      </c>
      <c r="GV119" s="317">
        <f t="array" ref="GV119">AVERAGE(IF($JS21:$JS68&gt;0,GV21:GV68))</f>
        <v>0</v>
      </c>
      <c r="GW119" s="317">
        <f t="array" ref="GW119">AVERAGE(IF($JS21:$JS68&gt;0,GW21:GW68))</f>
        <v>0</v>
      </c>
      <c r="GX119" s="317">
        <f t="array" ref="GX119">AVERAGE(IF($JS21:$JS68&gt;0,GX21:GX68))</f>
        <v>0</v>
      </c>
      <c r="GY119" s="317">
        <f t="array" ref="GY119">AVERAGE(IF($JS21:$JS68&gt;0,GY21:GY68))</f>
        <v>0</v>
      </c>
      <c r="GZ119" s="317">
        <f t="array" ref="GZ119">AVERAGE(IF($JS21:$JS68&gt;0,GZ21:GZ68))</f>
        <v>0</v>
      </c>
      <c r="HA119" s="317">
        <f t="array" ref="HA119">AVERAGE(IF($JS21:$JS68&gt;0,HA21:HA68))</f>
        <v>0</v>
      </c>
      <c r="HB119" s="317">
        <f t="array" ref="HB119">AVERAGE(IF($JS21:$JS68&gt;0,HB21:HB68))</f>
        <v>0</v>
      </c>
      <c r="HC119" s="317">
        <f t="array" ref="HC119">AVERAGE(IF($JS21:$JS68&gt;0,HC21:HC68))</f>
        <v>0</v>
      </c>
      <c r="HD119" s="317">
        <f t="array" ref="HD119">AVERAGE(IF($JS21:$JS68&gt;0,HD21:HD68))</f>
        <v>0</v>
      </c>
      <c r="HE119" s="317">
        <f t="array" ref="HE119">AVERAGE(IF($JS21:$JS68&gt;0,HE21:HE68))</f>
        <v>0</v>
      </c>
      <c r="HF119" s="317">
        <f t="array" ref="HF119">AVERAGE(IF($JS21:$JS68&gt;0,HF21:HF68))</f>
        <v>0</v>
      </c>
      <c r="HG119" s="317">
        <f t="array" ref="HG119">AVERAGE(IF($JS21:$JS68&gt;0,HG21:HG68))</f>
        <v>0</v>
      </c>
      <c r="HH119" s="317">
        <f t="array" ref="HH119">AVERAGE(IF($JS21:$JS68&gt;0,HH21:HH68))</f>
        <v>0</v>
      </c>
      <c r="HI119" s="317">
        <f t="array" ref="HI119">AVERAGE(IF($JS21:$JS68&gt;0,HI21:HI68))</f>
        <v>0</v>
      </c>
      <c r="HJ119" s="317">
        <f t="array" ref="HJ119">AVERAGE(IF($JS21:$JS68&gt;0,HJ21:HJ68))</f>
        <v>0</v>
      </c>
      <c r="HK119" s="317">
        <f t="array" ref="HK119">AVERAGE(IF($JS21:$JS68&gt;0,HK21:HK68))</f>
        <v>0</v>
      </c>
      <c r="HL119" s="317">
        <f t="array" ref="HL119">AVERAGE(IF($JS21:$JS68&gt;0,HL21:HL68))</f>
        <v>0</v>
      </c>
      <c r="HM119" s="317" t="e">
        <f t="array" ref="HM119">AVERAGE(IF($JS21:$JS68&gt;0,HM21:HM68))</f>
        <v>#DIV/0!</v>
      </c>
      <c r="HN119" s="317">
        <f t="array" ref="HN119">AVERAGE(IF($JS21:$JS68&gt;0,HN21:HN68))</f>
        <v>0</v>
      </c>
      <c r="HO119" s="317">
        <f t="array" ref="HO119">AVERAGE(IF($JS21:$JS68&gt;0,HO21:HO68))</f>
        <v>0</v>
      </c>
      <c r="HP119" s="317">
        <f t="array" ref="HP119">AVERAGE(IF($JS21:$JS68&gt;0,HP21:HP68))</f>
        <v>0</v>
      </c>
      <c r="HQ119" s="317">
        <f t="array" ref="HQ119">AVERAGE(IF($JS21:$JS68&gt;0,HQ21:HQ68))</f>
        <v>0</v>
      </c>
      <c r="HR119" s="317">
        <f t="array" ref="HR119">AVERAGE(IF($JS21:$JS68&gt;0,HR21:HR68))</f>
        <v>0</v>
      </c>
      <c r="HS119" s="317">
        <f t="array" ref="HS119">AVERAGE(IF($JS21:$JS68&gt;0,HS21:HS68))</f>
        <v>0</v>
      </c>
      <c r="HT119" s="317">
        <f t="array" ref="HT119">AVERAGE(IF($JS21:$JS68&gt;0,HT21:HT68))</f>
        <v>0</v>
      </c>
      <c r="HU119" s="317">
        <f t="array" ref="HU119">AVERAGE(IF($JS21:$JS68&gt;0,HU21:HU68))</f>
        <v>0</v>
      </c>
      <c r="HV119" s="317">
        <f t="array" ref="HV119">AVERAGE(IF($JS21:$JS68&gt;0,HV21:HV68))</f>
        <v>0</v>
      </c>
      <c r="HW119" s="317">
        <f t="array" ref="HW119">AVERAGE(IF($JS21:$JS68&gt;0,HW21:HW68))</f>
        <v>0</v>
      </c>
      <c r="HX119" s="317">
        <f t="array" ref="HX119">AVERAGE(IF($JS21:$JS68&gt;0,HX21:HX68))</f>
        <v>0</v>
      </c>
      <c r="HY119" s="317">
        <f t="array" ref="HY119">AVERAGE(IF($JS21:$JS68&gt;0,HY21:HY68))</f>
        <v>0</v>
      </c>
      <c r="HZ119" s="317">
        <f t="array" ref="HZ119">AVERAGE(IF($JS21:$JS68&gt;0,HZ21:HZ68))</f>
        <v>0</v>
      </c>
      <c r="IA119" s="317">
        <f t="array" ref="IA119">AVERAGE(IF($JS21:$JS68&gt;0,IA21:IA68))</f>
        <v>0</v>
      </c>
      <c r="IB119" s="317">
        <f t="array" ref="IB119">AVERAGE(IF($JS21:$JS68&gt;0,IB21:IB68))</f>
        <v>0</v>
      </c>
      <c r="IC119" s="317">
        <f t="array" ref="IC119">AVERAGE(IF($JS21:$JS68&gt;0,IC21:IC68))</f>
        <v>0</v>
      </c>
      <c r="ID119" s="317">
        <f t="array" ref="ID119">AVERAGE(IF($JS21:$JS68&gt;0,ID21:ID68))</f>
        <v>0</v>
      </c>
      <c r="IE119" s="317">
        <f t="array" ref="IE119">AVERAGE(IF($JS21:$JS68&gt;0,IE21:IE68))</f>
        <v>0</v>
      </c>
      <c r="IF119" s="317">
        <f t="array" ref="IF119">AVERAGE(IF($JS21:$JS68&gt;0,IF21:IF68))</f>
        <v>0</v>
      </c>
      <c r="IG119" s="317">
        <f t="array" ref="IG119">AVERAGE(IF($JS21:$JS68&gt;0,IG21:IG68))</f>
        <v>0</v>
      </c>
      <c r="IH119" s="317">
        <f t="array" ref="IH119">AVERAGE(IF($JS21:$JS68&gt;0,IH21:IH68))</f>
        <v>0</v>
      </c>
      <c r="II119" s="317">
        <f t="array" ref="II119">AVERAGE(IF($JS21:$JS68&gt;0,II21:II68))</f>
        <v>0</v>
      </c>
      <c r="IJ119" s="317">
        <f t="array" ref="IJ119">AVERAGE(IF($JS21:$JS68&gt;0,IJ21:IJ68))</f>
        <v>0</v>
      </c>
      <c r="IK119" s="317">
        <f t="array" ref="IK119">AVERAGE(IF($JS21:$JS68&gt;0,IK21:IK68))</f>
        <v>0</v>
      </c>
      <c r="IL119" s="317">
        <f t="array" ref="IL119">AVERAGE(IF($JS21:$JS68&gt;0,IL21:IL68))</f>
        <v>0</v>
      </c>
      <c r="IM119" s="317">
        <f t="array" ref="IM119">AVERAGE(IF($JS21:$JS68&gt;0,IM21:IM68))</f>
        <v>0</v>
      </c>
      <c r="IN119" s="317" t="e">
        <f t="array" ref="IN119">AVERAGE(IF($JS21:$JS68&gt;0,IN21:IN68))</f>
        <v>#DIV/0!</v>
      </c>
      <c r="IO119" s="317">
        <f t="array" ref="IO119">AVERAGE(IF($JS21:$JS68&gt;0,IO21:IO68))</f>
        <v>0</v>
      </c>
      <c r="IP119" s="317">
        <f t="array" ref="IP119">AVERAGE(IF($JS21:$JS68&gt;0,IP21:IP68))</f>
        <v>0</v>
      </c>
      <c r="IQ119" s="317">
        <f t="array" ref="IQ119">AVERAGE(IF($JS21:$JS68&gt;0,IQ21:IQ68))</f>
        <v>0</v>
      </c>
      <c r="IR119" s="317">
        <f t="array" ref="IR119">AVERAGE(IF($JS21:$JS68&gt;0,IR21:IR68))</f>
        <v>0</v>
      </c>
      <c r="IS119" s="317">
        <f t="array" ref="IS119">AVERAGE(IF($JS21:$JS68&gt;0,IS21:IS68))</f>
        <v>0</v>
      </c>
      <c r="IT119" s="317">
        <f t="array" ref="IT119">AVERAGE(IF($JS21:$JS68&gt;0,IT21:IT68))</f>
        <v>0</v>
      </c>
      <c r="IU119" s="317">
        <f t="array" ref="IU119">AVERAGE(IF($JS21:$JS68&gt;0,IU21:IU68))</f>
        <v>0</v>
      </c>
      <c r="IV119" s="317">
        <f t="array" ref="IV119">AVERAGE(IF($JS21:$JS68&gt;0,IV21:IV68))</f>
        <v>0</v>
      </c>
      <c r="IW119" s="317">
        <f t="array" ref="IW119">AVERAGE(IF($JS21:$JS68&gt;0,IW21:IW68))</f>
        <v>0</v>
      </c>
      <c r="IX119" s="317">
        <f t="array" ref="IX119">AVERAGE(IF($JS21:$JS68&gt;0,IX21:IX68))</f>
        <v>0</v>
      </c>
      <c r="IY119" s="317">
        <f t="array" ref="IY119">AVERAGE(IF($JS21:$JS68&gt;0,IY21:IY68))</f>
        <v>0</v>
      </c>
      <c r="IZ119" s="317">
        <f t="array" ref="IZ119">AVERAGE(IF($JS21:$JS68&gt;0,IZ21:IZ68))</f>
        <v>0</v>
      </c>
      <c r="JA119" s="317">
        <f t="array" ref="JA119">AVERAGE(IF($JS21:$JS68&gt;0,JA21:JA68))</f>
        <v>0</v>
      </c>
      <c r="JB119" s="317">
        <f t="array" ref="JB119">AVERAGE(IF($JS21:$JS68&gt;0,JB21:JB68))</f>
        <v>0</v>
      </c>
      <c r="JC119" s="317">
        <f t="array" ref="JC119">AVERAGE(IF($JS21:$JS68&gt;0,JC21:JC68))</f>
        <v>0</v>
      </c>
      <c r="JD119" s="317">
        <f t="array" ref="JD119">AVERAGE(IF($JS21:$JS68&gt;0,JD21:JD68))</f>
        <v>0</v>
      </c>
      <c r="JE119" s="317">
        <f t="array" ref="JE119">AVERAGE(IF($JS21:$JS68&gt;0,JE21:JE68))</f>
        <v>0</v>
      </c>
      <c r="JF119" s="317">
        <f t="array" ref="JF119">AVERAGE(IF($JS21:$JS68&gt;0,JF21:JF68))</f>
        <v>0</v>
      </c>
      <c r="JG119" s="317">
        <f t="array" ref="JG119">AVERAGE(IF($JS21:$JS68&gt;0,JG21:JG68))</f>
        <v>0</v>
      </c>
      <c r="JH119" s="317">
        <f t="array" ref="JH119">AVERAGE(IF($JS21:$JS68&gt;0,JH21:JH68))</f>
        <v>0</v>
      </c>
      <c r="JI119" s="317">
        <f t="array" ref="JI119">AVERAGE(IF($JS21:$JS68&gt;0,JI21:JI68))</f>
        <v>0</v>
      </c>
      <c r="JJ119" s="317">
        <f t="array" ref="JJ119">AVERAGE(IF($JS21:$JS68&gt;0,JJ21:JJ68))</f>
        <v>0</v>
      </c>
      <c r="JK119" s="317">
        <f t="array" ref="JK119">AVERAGE(IF($JS21:$JS68&gt;0,JK21:JK68))</f>
        <v>0</v>
      </c>
      <c r="JL119" s="317">
        <f t="array" ref="JL119">AVERAGE(IF($JS21:$JS68&gt;0,JL21:JL68))</f>
        <v>0</v>
      </c>
      <c r="JM119" s="317">
        <f t="array" ref="JM119">AVERAGE(IF($JS21:$JS68&gt;0,JM21:JM68))</f>
        <v>0</v>
      </c>
      <c r="JN119" s="317">
        <f t="array" ref="JN119">AVERAGE(IF($JS21:$JS68&gt;0,JN21:JN68))</f>
        <v>0</v>
      </c>
      <c r="JO119" s="317" t="e">
        <f t="array" ref="JO119">AVERAGE(IF($JS21:$JS68&gt;0,JO21:JO68))</f>
        <v>#DIV/0!</v>
      </c>
      <c r="JP119" s="317" t="e">
        <f t="array" ref="JP119">AVERAGE(IF($JS21:$JS68&gt;0,JP21:JP68))</f>
        <v>#DIV/0!</v>
      </c>
    </row>
    <row r="120" spans="4:277" ht="15" customHeight="1" x14ac:dyDescent="0.2">
      <c r="D120" s="317"/>
      <c r="E120" s="317" t="s">
        <v>484</v>
      </c>
      <c r="F120" s="317">
        <f t="array" ref="F120">STDEVP(IF($JS21:$JS68&gt;0,F21:F68))</f>
        <v>0</v>
      </c>
      <c r="G120" s="317">
        <f t="array" ref="G120">STDEVP(IF($JS21:$JS68&gt;0,G21:G68))</f>
        <v>0</v>
      </c>
      <c r="H120" s="317">
        <f t="array" ref="H120">STDEVP(IF($JS21:$JS68&gt;0,H21:H68))</f>
        <v>0</v>
      </c>
      <c r="I120" s="317">
        <f t="array" ref="I120">STDEVP(IF($JS21:$JS68&gt;0,I21:I68))</f>
        <v>0</v>
      </c>
      <c r="J120" s="317">
        <f t="array" ref="J120">STDEVP(IF($JS21:$JS68&gt;0,J21:J68))</f>
        <v>0</v>
      </c>
      <c r="K120" s="317">
        <f t="array" ref="K120">STDEVP(IF($JS21:$JS68&gt;0,K21:K68))</f>
        <v>0</v>
      </c>
      <c r="L120" s="317">
        <f t="array" ref="L120">STDEVP(IF($JS21:$JS68&gt;0,L21:L68))</f>
        <v>0</v>
      </c>
      <c r="M120" s="317">
        <f t="array" ref="M120">STDEVP(IF($JS21:$JS68&gt;0,M21:M68))</f>
        <v>0</v>
      </c>
      <c r="N120" s="317">
        <f t="array" ref="N120">STDEVP(IF($JS21:$JS68&gt;0,N21:N68))</f>
        <v>0</v>
      </c>
      <c r="O120" s="317">
        <f t="array" ref="O120">STDEVP(IF($JS21:$JS68&gt;0,O21:O68))</f>
        <v>0</v>
      </c>
      <c r="P120" s="317">
        <f t="array" ref="P120">STDEVP(IF($JS21:$JS68&gt;0,P21:P68))</f>
        <v>0</v>
      </c>
      <c r="Q120" s="317">
        <f t="array" ref="Q120">STDEVP(IF($JS21:$JS68&gt;0,Q21:Q68))</f>
        <v>0</v>
      </c>
      <c r="R120" s="317">
        <f t="array" ref="R120">STDEVP(IF($JS21:$JS68&gt;0,R21:R68))</f>
        <v>0</v>
      </c>
      <c r="S120" s="317">
        <f t="array" ref="S120">STDEVP(IF($JS21:$JS68&gt;0,S21:S68))</f>
        <v>0</v>
      </c>
      <c r="T120" s="317">
        <f t="array" ref="T120">STDEVP(IF($JS21:$JS68&gt;0,T21:T68))</f>
        <v>0</v>
      </c>
      <c r="U120" s="317">
        <f t="array" ref="U120">STDEVP(IF($JS21:$JS68&gt;0,U21:U68))</f>
        <v>0</v>
      </c>
      <c r="V120" s="317">
        <f t="array" ref="V120">STDEVP(IF($JS21:$JS68&gt;0,V21:V68))</f>
        <v>0</v>
      </c>
      <c r="W120" s="317">
        <f t="array" ref="W120">STDEVP(IF($JS21:$JS68&gt;0,W21:W68))</f>
        <v>0</v>
      </c>
      <c r="X120" s="317">
        <f t="array" ref="X120">STDEVP(IF($JS21:$JS68&gt;0,X21:X68))</f>
        <v>0</v>
      </c>
      <c r="Y120" s="317">
        <f t="array" ref="Y120">STDEVP(IF($JS21:$JS68&gt;0,Y21:Y68))</f>
        <v>0</v>
      </c>
      <c r="Z120" s="317">
        <f t="array" ref="Z120">STDEVP(IF($JS21:$JS68&gt;0,Z21:Z68))</f>
        <v>0</v>
      </c>
      <c r="AA120" s="317">
        <f t="array" ref="AA120">STDEVP(IF($JS21:$JS68&gt;0,AA21:AA68))</f>
        <v>0</v>
      </c>
      <c r="AB120" s="317">
        <f t="array" ref="AB120">STDEVP(IF($JS21:$JS68&gt;0,AB21:AB68))</f>
        <v>0</v>
      </c>
      <c r="AC120" s="317">
        <f t="array" ref="AC120">STDEVP(IF($JS21:$JS68&gt;0,AC21:AC68))</f>
        <v>0</v>
      </c>
      <c r="AD120" s="317">
        <f t="array" ref="AD120">STDEVP(IF($JS21:$JS68&gt;0,AD21:AD68))</f>
        <v>0</v>
      </c>
      <c r="AE120" s="317">
        <f t="array" ref="AE120">STDEVP(IF($JS21:$JS68&gt;0,AE21:AE68))</f>
        <v>0</v>
      </c>
      <c r="AF120" s="317" t="e">
        <f t="array" ref="AF120">STDEVP(IF($JS21:$JS68&gt;0,AF21:AF68))</f>
        <v>#DIV/0!</v>
      </c>
      <c r="AG120" s="317">
        <f t="array" ref="AG120">STDEVP(IF($JS21:$JS68&gt;0,AG21:AG68))</f>
        <v>0</v>
      </c>
      <c r="AH120" s="317">
        <f t="array" ref="AH120">STDEVP(IF($JS21:$JS68&gt;0,AH21:AH68))</f>
        <v>0</v>
      </c>
      <c r="AI120" s="317">
        <f t="array" ref="AI120">STDEVP(IF($JS21:$JS68&gt;0,AI21:AI68))</f>
        <v>0</v>
      </c>
      <c r="AJ120" s="317">
        <f t="array" ref="AJ120">STDEVP(IF($JS21:$JS68&gt;0,AJ21:AJ68))</f>
        <v>0</v>
      </c>
      <c r="AK120" s="317">
        <f t="array" ref="AK120">STDEVP(IF($JS21:$JS68&gt;0,AK21:AK68))</f>
        <v>0</v>
      </c>
      <c r="AL120" s="317">
        <f t="array" ref="AL120">STDEVP(IF($JS21:$JS68&gt;0,AL21:AL68))</f>
        <v>0</v>
      </c>
      <c r="AM120" s="317">
        <f t="array" ref="AM120">STDEVP(IF($JS21:$JS68&gt;0,AM21:AM68))</f>
        <v>0</v>
      </c>
      <c r="AN120" s="317">
        <f t="array" ref="AN120">STDEVP(IF($JS21:$JS68&gt;0,AN21:AN68))</f>
        <v>0</v>
      </c>
      <c r="AO120" s="317">
        <f t="array" ref="AO120">STDEVP(IF($JS21:$JS68&gt;0,AO21:AO68))</f>
        <v>0</v>
      </c>
      <c r="AP120" s="317">
        <f t="array" ref="AP120">STDEVP(IF($JS21:$JS68&gt;0,AP21:AP68))</f>
        <v>0</v>
      </c>
      <c r="AQ120" s="317">
        <f t="array" ref="AQ120">STDEVP(IF($JS21:$JS68&gt;0,AQ21:AQ68))</f>
        <v>0</v>
      </c>
      <c r="AR120" s="317">
        <f t="array" ref="AR120">STDEVP(IF($JS21:$JS68&gt;0,AR21:AR68))</f>
        <v>0</v>
      </c>
      <c r="AS120" s="317">
        <f t="array" ref="AS120">STDEVP(IF($JS21:$JS68&gt;0,AS21:AS68))</f>
        <v>0</v>
      </c>
      <c r="AT120" s="317">
        <f t="array" ref="AT120">STDEVP(IF($JS21:$JS68&gt;0,AT21:AT68))</f>
        <v>0</v>
      </c>
      <c r="AU120" s="317">
        <f t="array" ref="AU120">STDEVP(IF($JS21:$JS68&gt;0,AU21:AU68))</f>
        <v>0</v>
      </c>
      <c r="AV120" s="317">
        <f t="array" ref="AV120">STDEVP(IF($JS21:$JS68&gt;0,AV21:AV68))</f>
        <v>0</v>
      </c>
      <c r="AW120" s="317">
        <f t="array" ref="AW120">STDEVP(IF($JS21:$JS68&gt;0,AW21:AW68))</f>
        <v>0</v>
      </c>
      <c r="AX120" s="317">
        <f t="array" ref="AX120">STDEVP(IF($JS21:$JS68&gt;0,AX21:AX68))</f>
        <v>0</v>
      </c>
      <c r="AY120" s="317">
        <f t="array" ref="AY120">STDEVP(IF($JS21:$JS68&gt;0,AY21:AY68))</f>
        <v>0</v>
      </c>
      <c r="AZ120" s="317">
        <f t="array" ref="AZ120">STDEVP(IF($JS21:$JS68&gt;0,AZ21:AZ68))</f>
        <v>0</v>
      </c>
      <c r="BA120" s="317">
        <f t="array" ref="BA120">STDEVP(IF($JS21:$JS68&gt;0,BA21:BA68))</f>
        <v>0</v>
      </c>
      <c r="BB120" s="317">
        <f t="array" ref="BB120">STDEVP(IF($JS21:$JS68&gt;0,BB21:BB68))</f>
        <v>0</v>
      </c>
      <c r="BC120" s="317">
        <f t="array" ref="BC120">STDEVP(IF($JS21:$JS68&gt;0,BC21:BC68))</f>
        <v>0</v>
      </c>
      <c r="BD120" s="317">
        <f t="array" ref="BD120">STDEVP(IF($JS21:$JS68&gt;0,BD21:BD68))</f>
        <v>0</v>
      </c>
      <c r="BE120" s="317">
        <f t="array" ref="BE120">STDEVP(IF($JS21:$JS68&gt;0,BE21:BE68))</f>
        <v>0</v>
      </c>
      <c r="BF120" s="317">
        <f t="array" ref="BF120">STDEVP(IF($JS21:$JS68&gt;0,BF21:BF68))</f>
        <v>0</v>
      </c>
      <c r="BG120" s="317" t="e">
        <f t="array" ref="BG120">STDEVP(IF($JS21:$JS68&gt;0,BG21:BG68))</f>
        <v>#DIV/0!</v>
      </c>
      <c r="BH120" s="317">
        <f t="array" ref="BH120">STDEVP(IF($JS21:$JS68&gt;0,BH21:BH68))</f>
        <v>0</v>
      </c>
      <c r="BI120" s="317">
        <f t="array" ref="BI120">STDEVP(IF($JS21:$JS68&gt;0,BI21:BI68))</f>
        <v>0</v>
      </c>
      <c r="BJ120" s="317">
        <f t="array" ref="BJ120">STDEVP(IF($JS21:$JS68&gt;0,BJ21:BJ68))</f>
        <v>0</v>
      </c>
      <c r="BK120" s="317">
        <f t="array" ref="BK120">STDEVP(IF($JS21:$JS68&gt;0,BK21:BK68))</f>
        <v>0</v>
      </c>
      <c r="BL120" s="317">
        <f t="array" ref="BL120">STDEVP(IF($JS21:$JS68&gt;0,BL21:BL68))</f>
        <v>0</v>
      </c>
      <c r="BM120" s="317">
        <f t="array" ref="BM120">STDEVP(IF($JS21:$JS68&gt;0,BM21:BM68))</f>
        <v>0</v>
      </c>
      <c r="BN120" s="317">
        <f t="array" ref="BN120">STDEVP(IF($JS21:$JS68&gt;0,BN21:BN68))</f>
        <v>0</v>
      </c>
      <c r="BO120" s="317">
        <f t="array" ref="BO120">STDEVP(IF($JS21:$JS68&gt;0,BO21:BO68))</f>
        <v>0</v>
      </c>
      <c r="BP120" s="317">
        <f t="array" ref="BP120">STDEVP(IF($JS21:$JS68&gt;0,BP21:BP68))</f>
        <v>0</v>
      </c>
      <c r="BQ120" s="317">
        <f t="array" ref="BQ120">STDEVP(IF($JS21:$JS68&gt;0,BQ21:BQ68))</f>
        <v>0</v>
      </c>
      <c r="BR120" s="317">
        <f t="array" ref="BR120">STDEVP(IF($JS21:$JS68&gt;0,BR21:BR68))</f>
        <v>0</v>
      </c>
      <c r="BS120" s="317">
        <f t="array" ref="BS120">STDEVP(IF($JS21:$JS68&gt;0,BS21:BS68))</f>
        <v>0</v>
      </c>
      <c r="BT120" s="317">
        <f t="array" ref="BT120">STDEVP(IF($JS21:$JS68&gt;0,BT21:BT68))</f>
        <v>0</v>
      </c>
      <c r="BU120" s="317">
        <f t="array" ref="BU120">STDEVP(IF($JS21:$JS68&gt;0,BU21:BU68))</f>
        <v>0</v>
      </c>
      <c r="BV120" s="317">
        <f t="array" ref="BV120">STDEVP(IF($JS21:$JS68&gt;0,BV21:BV68))</f>
        <v>0</v>
      </c>
      <c r="BW120" s="317">
        <f t="array" ref="BW120">STDEVP(IF($JS21:$JS68&gt;0,BW21:BW68))</f>
        <v>0</v>
      </c>
      <c r="BX120" s="317">
        <f t="array" ref="BX120">STDEVP(IF($JS21:$JS68&gt;0,BX21:BX68))</f>
        <v>0</v>
      </c>
      <c r="BY120" s="317">
        <f t="array" ref="BY120">STDEVP(IF($JS21:$JS68&gt;0,BY21:BY68))</f>
        <v>0</v>
      </c>
      <c r="BZ120" s="317">
        <f t="array" ref="BZ120">STDEVP(IF($JS21:$JS68&gt;0,BZ21:BZ68))</f>
        <v>0</v>
      </c>
      <c r="CA120" s="317">
        <f t="array" ref="CA120">STDEVP(IF($JS21:$JS68&gt;0,CA21:CA68))</f>
        <v>0</v>
      </c>
      <c r="CB120" s="317">
        <f t="array" ref="CB120">STDEVP(IF($JS21:$JS68&gt;0,CB21:CB68))</f>
        <v>0</v>
      </c>
      <c r="CC120" s="317">
        <f t="array" ref="CC120">STDEVP(IF($JS21:$JS68&gt;0,CC21:CC68))</f>
        <v>0</v>
      </c>
      <c r="CD120" s="317">
        <f t="array" ref="CD120">STDEVP(IF($JS21:$JS68&gt;0,CD21:CD68))</f>
        <v>0</v>
      </c>
      <c r="CE120" s="317">
        <f t="array" ref="CE120">STDEVP(IF($JS21:$JS68&gt;0,CE21:CE68))</f>
        <v>0</v>
      </c>
      <c r="CF120" s="317">
        <f t="array" ref="CF120">STDEVP(IF($JS21:$JS68&gt;0,CF21:CF68))</f>
        <v>0</v>
      </c>
      <c r="CG120" s="317">
        <f t="array" ref="CG120">STDEVP(IF($JS21:$JS68&gt;0,CG21:CG68))</f>
        <v>0</v>
      </c>
      <c r="CH120" s="317" t="e">
        <f t="array" ref="CH120">STDEVP(IF($JS21:$JS68&gt;0,CH21:CH68))</f>
        <v>#DIV/0!</v>
      </c>
      <c r="CI120" s="317">
        <f t="array" ref="CI120">STDEVP(IF($JS21:$JS68&gt;0,CI21:CI68))</f>
        <v>0</v>
      </c>
      <c r="CJ120" s="317">
        <f t="array" ref="CJ120">STDEVP(IF($JS21:$JS68&gt;0,CJ21:CJ68))</f>
        <v>0</v>
      </c>
      <c r="CK120" s="317">
        <f t="array" ref="CK120">STDEVP(IF($JS21:$JS68&gt;0,CK21:CK68))</f>
        <v>0</v>
      </c>
      <c r="CL120" s="317">
        <f t="array" ref="CL120">STDEVP(IF($JS21:$JS68&gt;0,CL21:CL68))</f>
        <v>0</v>
      </c>
      <c r="CM120" s="317">
        <f t="array" ref="CM120">STDEVP(IF($JS21:$JS68&gt;0,CM21:CM68))</f>
        <v>0</v>
      </c>
      <c r="CN120" s="317">
        <f t="array" ref="CN120">STDEVP(IF($JS21:$JS68&gt;0,CN21:CN68))</f>
        <v>0</v>
      </c>
      <c r="CO120" s="317">
        <f t="array" ref="CO120">STDEVP(IF($JS21:$JS68&gt;0,CO21:CO68))</f>
        <v>0</v>
      </c>
      <c r="CP120" s="317">
        <f t="array" ref="CP120">STDEVP(IF($JS21:$JS68&gt;0,CP21:CP68))</f>
        <v>0</v>
      </c>
      <c r="CQ120" s="317">
        <f t="array" ref="CQ120">STDEVP(IF($JS21:$JS68&gt;0,CQ21:CQ68))</f>
        <v>0</v>
      </c>
      <c r="CR120" s="317">
        <f t="array" ref="CR120">STDEVP(IF($JS21:$JS68&gt;0,CR21:CR68))</f>
        <v>0</v>
      </c>
      <c r="CS120" s="317">
        <f t="array" ref="CS120">STDEVP(IF($JS21:$JS68&gt;0,CS21:CS68))</f>
        <v>0</v>
      </c>
      <c r="CT120" s="317">
        <f t="array" ref="CT120">STDEVP(IF($JS21:$JS68&gt;0,CT21:CT68))</f>
        <v>0</v>
      </c>
      <c r="CU120" s="317">
        <f t="array" ref="CU120">STDEVP(IF($JS21:$JS68&gt;0,CU21:CU68))</f>
        <v>0</v>
      </c>
      <c r="CV120" s="317">
        <f t="array" ref="CV120">STDEVP(IF($JS21:$JS68&gt;0,CV21:CV68))</f>
        <v>0</v>
      </c>
      <c r="CW120" s="317">
        <f t="array" ref="CW120">STDEVP(IF($JS21:$JS68&gt;0,CW21:CW68))</f>
        <v>0</v>
      </c>
      <c r="CX120" s="317">
        <f t="array" ref="CX120">STDEVP(IF($JS21:$JS68&gt;0,CX21:CX68))</f>
        <v>0</v>
      </c>
      <c r="CY120" s="317">
        <f t="array" ref="CY120">STDEVP(IF($JS21:$JS68&gt;0,CY21:CY68))</f>
        <v>0</v>
      </c>
      <c r="CZ120" s="317">
        <f t="array" ref="CZ120">STDEVP(IF($JS21:$JS68&gt;0,CZ21:CZ68))</f>
        <v>0</v>
      </c>
      <c r="DA120" s="317">
        <f t="array" ref="DA120">STDEVP(IF($JS21:$JS68&gt;0,DA21:DA68))</f>
        <v>0</v>
      </c>
      <c r="DB120" s="317">
        <f t="array" ref="DB120">STDEVP(IF($JS21:$JS68&gt;0,DB21:DB68))</f>
        <v>0</v>
      </c>
      <c r="DC120" s="317">
        <f t="array" ref="DC120">STDEVP(IF($JS21:$JS68&gt;0,DC21:DC68))</f>
        <v>0</v>
      </c>
      <c r="DD120" s="317">
        <f t="array" ref="DD120">STDEVP(IF($JS21:$JS68&gt;0,DD21:DD68))</f>
        <v>0</v>
      </c>
      <c r="DE120" s="317">
        <f t="array" ref="DE120">STDEVP(IF($JS21:$JS68&gt;0,DE21:DE68))</f>
        <v>0</v>
      </c>
      <c r="DF120" s="317">
        <f t="array" ref="DF120">STDEVP(IF($JS21:$JS68&gt;0,DF21:DF68))</f>
        <v>0</v>
      </c>
      <c r="DG120" s="317">
        <f t="array" ref="DG120">STDEVP(IF($JS21:$JS68&gt;0,DG21:DG68))</f>
        <v>0</v>
      </c>
      <c r="DH120" s="317">
        <f t="array" ref="DH120">STDEVP(IF($JS21:$JS68&gt;0,DH21:DH68))</f>
        <v>0</v>
      </c>
      <c r="DI120" s="317" t="e">
        <f t="array" ref="DI120">STDEVP(IF($JS21:$JS68&gt;0,DI21:DI68))</f>
        <v>#DIV/0!</v>
      </c>
      <c r="DJ120" s="317">
        <f t="array" ref="DJ120">STDEVP(IF($JS21:$JS68&gt;0,DJ21:DJ68))</f>
        <v>0</v>
      </c>
      <c r="DK120" s="317">
        <f t="array" ref="DK120">STDEVP(IF($JS21:$JS68&gt;0,DK21:DK68))</f>
        <v>0</v>
      </c>
      <c r="DL120" s="317">
        <f t="array" ref="DL120">STDEVP(IF($JS21:$JS68&gt;0,DL21:DL68))</f>
        <v>0</v>
      </c>
      <c r="DM120" s="317">
        <f t="array" ref="DM120">STDEVP(IF($JS21:$JS68&gt;0,DM21:DM68))</f>
        <v>0</v>
      </c>
      <c r="DN120" s="317">
        <f t="array" ref="DN120">STDEVP(IF($JS21:$JS68&gt;0,DN21:DN68))</f>
        <v>0</v>
      </c>
      <c r="DO120" s="317">
        <f t="array" ref="DO120">STDEVP(IF($JS21:$JS68&gt;0,DO21:DO68))</f>
        <v>0</v>
      </c>
      <c r="DP120" s="317">
        <f t="array" ref="DP120">STDEVP(IF($JS21:$JS68&gt;0,DP21:DP68))</f>
        <v>0</v>
      </c>
      <c r="DQ120" s="317">
        <f t="array" ref="DQ120">STDEVP(IF($JS21:$JS68&gt;0,DQ21:DQ68))</f>
        <v>0</v>
      </c>
      <c r="DR120" s="317">
        <f t="array" ref="DR120">STDEVP(IF($JS21:$JS68&gt;0,DR21:DR68))</f>
        <v>0</v>
      </c>
      <c r="DS120" s="317">
        <f t="array" ref="DS120">STDEVP(IF($JS21:$JS68&gt;0,DS21:DS68))</f>
        <v>0</v>
      </c>
      <c r="DT120" s="317">
        <f t="array" ref="DT120">STDEVP(IF($JS21:$JS68&gt;0,DT21:DT68))</f>
        <v>0</v>
      </c>
      <c r="DU120" s="317">
        <f t="array" ref="DU120">STDEVP(IF($JS21:$JS68&gt;0,DU21:DU68))</f>
        <v>0</v>
      </c>
      <c r="DV120" s="317">
        <f t="array" ref="DV120">STDEVP(IF($JS21:$JS68&gt;0,DV21:DV68))</f>
        <v>0</v>
      </c>
      <c r="DW120" s="317">
        <f t="array" ref="DW120">STDEVP(IF($JS21:$JS68&gt;0,DW21:DW68))</f>
        <v>0</v>
      </c>
      <c r="DX120" s="317">
        <f t="array" ref="DX120">STDEVP(IF($JS21:$JS68&gt;0,DX21:DX68))</f>
        <v>0</v>
      </c>
      <c r="DY120" s="317">
        <f t="array" ref="DY120">STDEVP(IF($JS21:$JS68&gt;0,DY21:DY68))</f>
        <v>0</v>
      </c>
      <c r="DZ120" s="317">
        <f t="array" ref="DZ120">STDEVP(IF($JS21:$JS68&gt;0,DZ21:DZ68))</f>
        <v>0</v>
      </c>
      <c r="EA120" s="317">
        <f t="array" ref="EA120">STDEVP(IF($JS21:$JS68&gt;0,EA21:EA68))</f>
        <v>0</v>
      </c>
      <c r="EB120" s="317">
        <f t="array" ref="EB120">STDEVP(IF($JS21:$JS68&gt;0,EB21:EB68))</f>
        <v>0</v>
      </c>
      <c r="EC120" s="317">
        <f t="array" ref="EC120">STDEVP(IF($JS21:$JS68&gt;0,EC21:EC68))</f>
        <v>0</v>
      </c>
      <c r="ED120" s="317">
        <f t="array" ref="ED120">STDEVP(IF($JS21:$JS68&gt;0,ED21:ED68))</f>
        <v>0</v>
      </c>
      <c r="EE120" s="317">
        <f t="array" ref="EE120">STDEVP(IF($JS21:$JS68&gt;0,EE21:EE68))</f>
        <v>0</v>
      </c>
      <c r="EF120" s="317">
        <f t="array" ref="EF120">STDEVP(IF($JS21:$JS68&gt;0,EF21:EF68))</f>
        <v>0</v>
      </c>
      <c r="EG120" s="317">
        <f t="array" ref="EG120">STDEVP(IF($JS21:$JS68&gt;0,EG21:EG68))</f>
        <v>0</v>
      </c>
      <c r="EH120" s="317">
        <f t="array" ref="EH120">STDEVP(IF($JS21:$JS68&gt;0,EH21:EH68))</f>
        <v>0</v>
      </c>
      <c r="EI120" s="317">
        <f t="array" ref="EI120">STDEVP(IF($JS21:$JS68&gt;0,EI21:EI68))</f>
        <v>0</v>
      </c>
      <c r="EJ120" s="317" t="e">
        <f t="array" ref="EJ120">STDEVP(IF($JS21:$JS68&gt;0,EJ21:EJ68))</f>
        <v>#DIV/0!</v>
      </c>
      <c r="EK120" s="317">
        <f t="array" ref="EK120">STDEVP(IF($JS21:$JS68&gt;0,EK21:EK68))</f>
        <v>0</v>
      </c>
      <c r="EL120" s="317">
        <f t="array" ref="EL120">STDEVP(IF($JS21:$JS68&gt;0,EL21:EL68))</f>
        <v>0</v>
      </c>
      <c r="EM120" s="317">
        <f t="array" ref="EM120">STDEVP(IF($JS21:$JS68&gt;0,EM21:EM68))</f>
        <v>0</v>
      </c>
      <c r="EN120" s="317">
        <f t="array" ref="EN120">STDEVP(IF($JS21:$JS68&gt;0,EN21:EN68))</f>
        <v>0</v>
      </c>
      <c r="EO120" s="317">
        <f t="array" ref="EO120">STDEVP(IF($JS21:$JS68&gt;0,EO21:EO68))</f>
        <v>0</v>
      </c>
      <c r="EP120" s="317">
        <f t="array" ref="EP120">STDEVP(IF($JS21:$JS68&gt;0,EP21:EP68))</f>
        <v>0</v>
      </c>
      <c r="EQ120" s="317">
        <f t="array" ref="EQ120">STDEVP(IF($JS21:$JS68&gt;0,EQ21:EQ68))</f>
        <v>0</v>
      </c>
      <c r="ER120" s="317">
        <f t="array" ref="ER120">STDEVP(IF($JS21:$JS68&gt;0,ER21:ER68))</f>
        <v>0</v>
      </c>
      <c r="ES120" s="317">
        <f t="array" ref="ES120">STDEVP(IF($JS21:$JS68&gt;0,ES21:ES68))</f>
        <v>0</v>
      </c>
      <c r="ET120" s="317">
        <f t="array" ref="ET120">STDEVP(IF($JS21:$JS68&gt;0,ET21:ET68))</f>
        <v>0</v>
      </c>
      <c r="EU120" s="317">
        <f t="array" ref="EU120">STDEVP(IF($JS21:$JS68&gt;0,EU21:EU68))</f>
        <v>0</v>
      </c>
      <c r="EV120" s="317">
        <f t="array" ref="EV120">STDEVP(IF($JS21:$JS68&gt;0,EV21:EV68))</f>
        <v>0</v>
      </c>
      <c r="EW120" s="317">
        <f t="array" ref="EW120">STDEVP(IF($JS21:$JS68&gt;0,EW21:EW68))</f>
        <v>0</v>
      </c>
      <c r="EX120" s="317">
        <f t="array" ref="EX120">STDEVP(IF($JS21:$JS68&gt;0,EX21:EX68))</f>
        <v>0</v>
      </c>
      <c r="EY120" s="317">
        <f t="array" ref="EY120">STDEVP(IF($JS21:$JS68&gt;0,EY21:EY68))</f>
        <v>0</v>
      </c>
      <c r="EZ120" s="317">
        <f t="array" ref="EZ120">STDEVP(IF($JS21:$JS68&gt;0,EZ21:EZ68))</f>
        <v>0</v>
      </c>
      <c r="FA120" s="317">
        <f t="array" ref="FA120">STDEVP(IF($JS21:$JS68&gt;0,FA21:FA68))</f>
        <v>0</v>
      </c>
      <c r="FB120" s="317">
        <f t="array" ref="FB120">STDEVP(IF($JS21:$JS68&gt;0,FB21:FB68))</f>
        <v>0</v>
      </c>
      <c r="FC120" s="317">
        <f t="array" ref="FC120">STDEVP(IF($JS21:$JS68&gt;0,FC21:FC68))</f>
        <v>0</v>
      </c>
      <c r="FD120" s="317">
        <f t="array" ref="FD120">STDEVP(IF($JS21:$JS68&gt;0,FD21:FD68))</f>
        <v>0</v>
      </c>
      <c r="FE120" s="317">
        <f t="array" ref="FE120">STDEVP(IF($JS21:$JS68&gt;0,FE21:FE68))</f>
        <v>0</v>
      </c>
      <c r="FF120" s="317">
        <f t="array" ref="FF120">STDEVP(IF($JS21:$JS68&gt;0,FF21:FF68))</f>
        <v>0</v>
      </c>
      <c r="FG120" s="317">
        <f t="array" ref="FG120">STDEVP(IF($JS21:$JS68&gt;0,FG21:FG68))</f>
        <v>0</v>
      </c>
      <c r="FH120" s="317">
        <f t="array" ref="FH120">STDEVP(IF($JS21:$JS68&gt;0,FH21:FH68))</f>
        <v>0</v>
      </c>
      <c r="FI120" s="317">
        <f t="array" ref="FI120">STDEVP(IF($JS21:$JS68&gt;0,FI21:FI68))</f>
        <v>0</v>
      </c>
      <c r="FJ120" s="317">
        <f t="array" ref="FJ120">STDEVP(IF($JS21:$JS68&gt;0,FJ21:FJ68))</f>
        <v>0</v>
      </c>
      <c r="FK120" s="317" t="e">
        <f t="array" ref="FK120">STDEVP(IF($JS21:$JS68&gt;0,FK21:FK68))</f>
        <v>#DIV/0!</v>
      </c>
      <c r="FL120" s="317">
        <f t="array" ref="FL120">STDEVP(IF($JS21:$JS68&gt;0,FL21:FL68))</f>
        <v>0</v>
      </c>
      <c r="FM120" s="317">
        <f t="array" ref="FM120">STDEVP(IF($JS21:$JS68&gt;0,FM21:FM68))</f>
        <v>0</v>
      </c>
      <c r="FN120" s="317">
        <f t="array" ref="FN120">STDEVP(IF($JS21:$JS68&gt;0,FN21:FN68))</f>
        <v>0</v>
      </c>
      <c r="FO120" s="317">
        <f t="array" ref="FO120">STDEVP(IF($JS21:$JS68&gt;0,FO21:FO68))</f>
        <v>0</v>
      </c>
      <c r="FP120" s="317">
        <f t="array" ref="FP120">STDEVP(IF($JS21:$JS68&gt;0,FP21:FP68))</f>
        <v>0</v>
      </c>
      <c r="FQ120" s="317">
        <f t="array" ref="FQ120">STDEVP(IF($JS21:$JS68&gt;0,FQ21:FQ68))</f>
        <v>0</v>
      </c>
      <c r="FR120" s="317">
        <f t="array" ref="FR120">STDEVP(IF($JS21:$JS68&gt;0,FR21:FR68))</f>
        <v>0</v>
      </c>
      <c r="FS120" s="317">
        <f t="array" ref="FS120">STDEVP(IF($JS21:$JS68&gt;0,FS21:FS68))</f>
        <v>0</v>
      </c>
      <c r="FT120" s="317">
        <f t="array" ref="FT120">STDEVP(IF($JS21:$JS68&gt;0,FT21:FT68))</f>
        <v>0</v>
      </c>
      <c r="FU120" s="317">
        <f t="array" ref="FU120">STDEVP(IF($JS21:$JS68&gt;0,FU21:FU68))</f>
        <v>0</v>
      </c>
      <c r="FV120" s="317">
        <f t="array" ref="FV120">STDEVP(IF($JS21:$JS68&gt;0,FV21:FV68))</f>
        <v>0</v>
      </c>
      <c r="FW120" s="317">
        <f t="array" ref="FW120">STDEVP(IF($JS21:$JS68&gt;0,FW21:FW68))</f>
        <v>0</v>
      </c>
      <c r="FX120" s="317">
        <f t="array" ref="FX120">STDEVP(IF($JS21:$JS68&gt;0,FX21:FX68))</f>
        <v>0</v>
      </c>
      <c r="FY120" s="317">
        <f t="array" ref="FY120">STDEVP(IF($JS21:$JS68&gt;0,FY21:FY68))</f>
        <v>0</v>
      </c>
      <c r="FZ120" s="317">
        <f t="array" ref="FZ120">STDEVP(IF($JS21:$JS68&gt;0,FZ21:FZ68))</f>
        <v>0</v>
      </c>
      <c r="GA120" s="317">
        <f t="array" ref="GA120">STDEVP(IF($JS21:$JS68&gt;0,GA21:GA68))</f>
        <v>0</v>
      </c>
      <c r="GB120" s="317">
        <f t="array" ref="GB120">STDEVP(IF($JS21:$JS68&gt;0,GB21:GB68))</f>
        <v>0</v>
      </c>
      <c r="GC120" s="317">
        <f t="array" ref="GC120">STDEVP(IF($JS21:$JS68&gt;0,GC21:GC68))</f>
        <v>0</v>
      </c>
      <c r="GD120" s="317">
        <f t="array" ref="GD120">STDEVP(IF($JS21:$JS68&gt;0,GD21:GD68))</f>
        <v>0</v>
      </c>
      <c r="GE120" s="317">
        <f t="array" ref="GE120">STDEVP(IF($JS21:$JS68&gt;0,GE21:GE68))</f>
        <v>0</v>
      </c>
      <c r="GF120" s="317">
        <f t="array" ref="GF120">STDEVP(IF($JS21:$JS68&gt;0,GF21:GF68))</f>
        <v>0</v>
      </c>
      <c r="GG120" s="317">
        <f t="array" ref="GG120">STDEVP(IF($JS21:$JS68&gt;0,GG21:GG68))</f>
        <v>0</v>
      </c>
      <c r="GH120" s="317">
        <f t="array" ref="GH120">STDEVP(IF($JS21:$JS68&gt;0,GH21:GH68))</f>
        <v>0</v>
      </c>
      <c r="GI120" s="317">
        <f t="array" ref="GI120">STDEVP(IF($JS21:$JS68&gt;0,GI21:GI68))</f>
        <v>0</v>
      </c>
      <c r="GJ120" s="317">
        <f t="array" ref="GJ120">STDEVP(IF($JS21:$JS68&gt;0,GJ21:GJ68))</f>
        <v>0</v>
      </c>
      <c r="GK120" s="317">
        <f t="array" ref="GK120">STDEVP(IF($JS21:$JS68&gt;0,GK21:GK68))</f>
        <v>0</v>
      </c>
      <c r="GL120" s="317" t="e">
        <f t="array" ref="GL120">STDEVP(IF($JS21:$JS68&gt;0,GL21:GL68))</f>
        <v>#DIV/0!</v>
      </c>
      <c r="GM120" s="317">
        <f t="array" ref="GM120">STDEVP(IF($JS21:$JS68&gt;0,GM21:GM68))</f>
        <v>0</v>
      </c>
      <c r="GN120" s="317">
        <f t="array" ref="GN120">STDEVP(IF($JS21:$JS68&gt;0,GN21:GN68))</f>
        <v>0</v>
      </c>
      <c r="GO120" s="317">
        <f t="array" ref="GO120">STDEVP(IF($JS21:$JS68&gt;0,GO21:GO68))</f>
        <v>0</v>
      </c>
      <c r="GP120" s="317">
        <f t="array" ref="GP120">STDEVP(IF($JS21:$JS68&gt;0,GP21:GP68))</f>
        <v>0</v>
      </c>
      <c r="GQ120" s="317">
        <f t="array" ref="GQ120">STDEVP(IF($JS21:$JS68&gt;0,GQ21:GQ68))</f>
        <v>0</v>
      </c>
      <c r="GR120" s="317">
        <f t="array" ref="GR120">STDEVP(IF($JS21:$JS68&gt;0,GR21:GR68))</f>
        <v>0</v>
      </c>
      <c r="GS120" s="317">
        <f t="array" ref="GS120">STDEVP(IF($JS21:$JS68&gt;0,GS21:GS68))</f>
        <v>0</v>
      </c>
      <c r="GT120" s="317">
        <f t="array" ref="GT120">STDEVP(IF($JS21:$JS68&gt;0,GT21:GT68))</f>
        <v>0</v>
      </c>
      <c r="GU120" s="317">
        <f t="array" ref="GU120">STDEVP(IF($JS21:$JS68&gt;0,GU21:GU68))</f>
        <v>0</v>
      </c>
      <c r="GV120" s="317">
        <f t="array" ref="GV120">STDEVP(IF($JS21:$JS68&gt;0,GV21:GV68))</f>
        <v>0</v>
      </c>
      <c r="GW120" s="317">
        <f t="array" ref="GW120">STDEVP(IF($JS21:$JS68&gt;0,GW21:GW68))</f>
        <v>0</v>
      </c>
      <c r="GX120" s="317">
        <f t="array" ref="GX120">STDEVP(IF($JS21:$JS68&gt;0,GX21:GX68))</f>
        <v>0</v>
      </c>
      <c r="GY120" s="317">
        <f t="array" ref="GY120">STDEVP(IF($JS21:$JS68&gt;0,GY21:GY68))</f>
        <v>0</v>
      </c>
      <c r="GZ120" s="317">
        <f t="array" ref="GZ120">STDEVP(IF($JS21:$JS68&gt;0,GZ21:GZ68))</f>
        <v>0</v>
      </c>
      <c r="HA120" s="317">
        <f t="array" ref="HA120">STDEVP(IF($JS21:$JS68&gt;0,HA21:HA68))</f>
        <v>0</v>
      </c>
      <c r="HB120" s="317">
        <f t="array" ref="HB120">STDEVP(IF($JS21:$JS68&gt;0,HB21:HB68))</f>
        <v>0</v>
      </c>
      <c r="HC120" s="317">
        <f t="array" ref="HC120">STDEVP(IF($JS21:$JS68&gt;0,HC21:HC68))</f>
        <v>0</v>
      </c>
      <c r="HD120" s="317">
        <f t="array" ref="HD120">STDEVP(IF($JS21:$JS68&gt;0,HD21:HD68))</f>
        <v>0</v>
      </c>
      <c r="HE120" s="317">
        <f t="array" ref="HE120">STDEVP(IF($JS21:$JS68&gt;0,HE21:HE68))</f>
        <v>0</v>
      </c>
      <c r="HF120" s="317">
        <f t="array" ref="HF120">STDEVP(IF($JS21:$JS68&gt;0,HF21:HF68))</f>
        <v>0</v>
      </c>
      <c r="HG120" s="317">
        <f t="array" ref="HG120">STDEVP(IF($JS21:$JS68&gt;0,HG21:HG68))</f>
        <v>0</v>
      </c>
      <c r="HH120" s="317">
        <f t="array" ref="HH120">STDEVP(IF($JS21:$JS68&gt;0,HH21:HH68))</f>
        <v>0</v>
      </c>
      <c r="HI120" s="317">
        <f t="array" ref="HI120">STDEVP(IF($JS21:$JS68&gt;0,HI21:HI68))</f>
        <v>0</v>
      </c>
      <c r="HJ120" s="317">
        <f t="array" ref="HJ120">STDEVP(IF($JS21:$JS68&gt;0,HJ21:HJ68))</f>
        <v>0</v>
      </c>
      <c r="HK120" s="317">
        <f t="array" ref="HK120">STDEVP(IF($JS21:$JS68&gt;0,HK21:HK68))</f>
        <v>0</v>
      </c>
      <c r="HL120" s="317">
        <f t="array" ref="HL120">STDEVP(IF($JS21:$JS68&gt;0,HL21:HL68))</f>
        <v>0</v>
      </c>
      <c r="HM120" s="317" t="e">
        <f t="array" ref="HM120">STDEVP(IF($JS21:$JS68&gt;0,HM21:HM68))</f>
        <v>#DIV/0!</v>
      </c>
      <c r="HN120" s="317">
        <f t="array" ref="HN120">STDEVP(IF($JS21:$JS68&gt;0,HN21:HN68))</f>
        <v>0</v>
      </c>
      <c r="HO120" s="317">
        <f t="array" ref="HO120">STDEVP(IF($JS21:$JS68&gt;0,HO21:HO68))</f>
        <v>0</v>
      </c>
      <c r="HP120" s="317">
        <f t="array" ref="HP120">STDEVP(IF($JS21:$JS68&gt;0,HP21:HP68))</f>
        <v>0</v>
      </c>
      <c r="HQ120" s="317">
        <f t="array" ref="HQ120">STDEVP(IF($JS21:$JS68&gt;0,HQ21:HQ68))</f>
        <v>0</v>
      </c>
      <c r="HR120" s="317">
        <f t="array" ref="HR120">STDEVP(IF($JS21:$JS68&gt;0,HR21:HR68))</f>
        <v>0</v>
      </c>
      <c r="HS120" s="317">
        <f t="array" ref="HS120">STDEVP(IF($JS21:$JS68&gt;0,HS21:HS68))</f>
        <v>0</v>
      </c>
      <c r="HT120" s="317">
        <f t="array" ref="HT120">STDEVP(IF($JS21:$JS68&gt;0,HT21:HT68))</f>
        <v>0</v>
      </c>
      <c r="HU120" s="317">
        <f t="array" ref="HU120">STDEVP(IF($JS21:$JS68&gt;0,HU21:HU68))</f>
        <v>0</v>
      </c>
      <c r="HV120" s="317">
        <f t="array" ref="HV120">STDEVP(IF($JS21:$JS68&gt;0,HV21:HV68))</f>
        <v>0</v>
      </c>
      <c r="HW120" s="317">
        <f t="array" ref="HW120">STDEVP(IF($JS21:$JS68&gt;0,HW21:HW68))</f>
        <v>0</v>
      </c>
      <c r="HX120" s="317">
        <f t="array" ref="HX120">STDEVP(IF($JS21:$JS68&gt;0,HX21:HX68))</f>
        <v>0</v>
      </c>
      <c r="HY120" s="317">
        <f t="array" ref="HY120">STDEVP(IF($JS21:$JS68&gt;0,HY21:HY68))</f>
        <v>0</v>
      </c>
      <c r="HZ120" s="317">
        <f t="array" ref="HZ120">STDEVP(IF($JS21:$JS68&gt;0,HZ21:HZ68))</f>
        <v>0</v>
      </c>
      <c r="IA120" s="317">
        <f t="array" ref="IA120">STDEVP(IF($JS21:$JS68&gt;0,IA21:IA68))</f>
        <v>0</v>
      </c>
      <c r="IB120" s="317">
        <f t="array" ref="IB120">STDEVP(IF($JS21:$JS68&gt;0,IB21:IB68))</f>
        <v>0</v>
      </c>
      <c r="IC120" s="317">
        <f t="array" ref="IC120">STDEVP(IF($JS21:$JS68&gt;0,IC21:IC68))</f>
        <v>0</v>
      </c>
      <c r="ID120" s="317">
        <f t="array" ref="ID120">STDEVP(IF($JS21:$JS68&gt;0,ID21:ID68))</f>
        <v>0</v>
      </c>
      <c r="IE120" s="317">
        <f t="array" ref="IE120">STDEVP(IF($JS21:$JS68&gt;0,IE21:IE68))</f>
        <v>0</v>
      </c>
      <c r="IF120" s="317">
        <f t="array" ref="IF120">STDEVP(IF($JS21:$JS68&gt;0,IF21:IF68))</f>
        <v>0</v>
      </c>
      <c r="IG120" s="317">
        <f t="array" ref="IG120">STDEVP(IF($JS21:$JS68&gt;0,IG21:IG68))</f>
        <v>0</v>
      </c>
      <c r="IH120" s="317">
        <f t="array" ref="IH120">STDEVP(IF($JS21:$JS68&gt;0,IH21:IH68))</f>
        <v>0</v>
      </c>
      <c r="II120" s="317">
        <f t="array" ref="II120">STDEVP(IF($JS21:$JS68&gt;0,II21:II68))</f>
        <v>0</v>
      </c>
      <c r="IJ120" s="317">
        <f t="array" ref="IJ120">STDEVP(IF($JS21:$JS68&gt;0,IJ21:IJ68))</f>
        <v>0</v>
      </c>
      <c r="IK120" s="317">
        <f t="array" ref="IK120">STDEVP(IF($JS21:$JS68&gt;0,IK21:IK68))</f>
        <v>0</v>
      </c>
      <c r="IL120" s="317">
        <f t="array" ref="IL120">STDEVP(IF($JS21:$JS68&gt;0,IL21:IL68))</f>
        <v>0</v>
      </c>
      <c r="IM120" s="317">
        <f t="array" ref="IM120">STDEVP(IF($JS21:$JS68&gt;0,IM21:IM68))</f>
        <v>0</v>
      </c>
      <c r="IN120" s="317" t="e">
        <f t="array" ref="IN120">STDEVP(IF($JS21:$JS68&gt;0,IN21:IN68))</f>
        <v>#DIV/0!</v>
      </c>
      <c r="IO120" s="317">
        <f t="array" ref="IO120">STDEVP(IF($JS21:$JS68&gt;0,IO21:IO68))</f>
        <v>0</v>
      </c>
      <c r="IP120" s="317">
        <f t="array" ref="IP120">STDEVP(IF($JS21:$JS68&gt;0,IP21:IP68))</f>
        <v>0</v>
      </c>
      <c r="IQ120" s="317">
        <f t="array" ref="IQ120">STDEVP(IF($JS21:$JS68&gt;0,IQ21:IQ68))</f>
        <v>0</v>
      </c>
      <c r="IR120" s="317">
        <f t="array" ref="IR120">STDEVP(IF($JS21:$JS68&gt;0,IR21:IR68))</f>
        <v>0</v>
      </c>
      <c r="IS120" s="317">
        <f t="array" ref="IS120">STDEVP(IF($JS21:$JS68&gt;0,IS21:IS68))</f>
        <v>0</v>
      </c>
      <c r="IT120" s="317">
        <f t="array" ref="IT120">STDEVP(IF($JS21:$JS68&gt;0,IT21:IT68))</f>
        <v>0</v>
      </c>
      <c r="IU120" s="317">
        <f t="array" ref="IU120">STDEVP(IF($JS21:$JS68&gt;0,IU21:IU68))</f>
        <v>0</v>
      </c>
      <c r="IV120" s="317">
        <f t="array" ref="IV120">STDEVP(IF($JS21:$JS68&gt;0,IV21:IV68))</f>
        <v>0</v>
      </c>
      <c r="IW120" s="317">
        <f t="array" ref="IW120">STDEVP(IF($JS21:$JS68&gt;0,IW21:IW68))</f>
        <v>0</v>
      </c>
      <c r="IX120" s="317">
        <f t="array" ref="IX120">STDEVP(IF($JS21:$JS68&gt;0,IX21:IX68))</f>
        <v>0</v>
      </c>
      <c r="IY120" s="317">
        <f t="array" ref="IY120">STDEVP(IF($JS21:$JS68&gt;0,IY21:IY68))</f>
        <v>0</v>
      </c>
      <c r="IZ120" s="317">
        <f t="array" ref="IZ120">STDEVP(IF($JS21:$JS68&gt;0,IZ21:IZ68))</f>
        <v>0</v>
      </c>
      <c r="JA120" s="317">
        <f t="array" ref="JA120">STDEVP(IF($JS21:$JS68&gt;0,JA21:JA68))</f>
        <v>0</v>
      </c>
      <c r="JB120" s="317">
        <f t="array" ref="JB120">STDEVP(IF($JS21:$JS68&gt;0,JB21:JB68))</f>
        <v>0</v>
      </c>
      <c r="JC120" s="317">
        <f t="array" ref="JC120">STDEVP(IF($JS21:$JS68&gt;0,JC21:JC68))</f>
        <v>0</v>
      </c>
      <c r="JD120" s="317">
        <f t="array" ref="JD120">STDEVP(IF($JS21:$JS68&gt;0,JD21:JD68))</f>
        <v>0</v>
      </c>
      <c r="JE120" s="317">
        <f t="array" ref="JE120">STDEVP(IF($JS21:$JS68&gt;0,JE21:JE68))</f>
        <v>0</v>
      </c>
      <c r="JF120" s="317">
        <f t="array" ref="JF120">STDEVP(IF($JS21:$JS68&gt;0,JF21:JF68))</f>
        <v>0</v>
      </c>
      <c r="JG120" s="317">
        <f t="array" ref="JG120">STDEVP(IF($JS21:$JS68&gt;0,JG21:JG68))</f>
        <v>0</v>
      </c>
      <c r="JH120" s="317">
        <f t="array" ref="JH120">STDEVP(IF($JS21:$JS68&gt;0,JH21:JH68))</f>
        <v>0</v>
      </c>
      <c r="JI120" s="317">
        <f t="array" ref="JI120">STDEVP(IF($JS21:$JS68&gt;0,JI21:JI68))</f>
        <v>0</v>
      </c>
      <c r="JJ120" s="317">
        <f t="array" ref="JJ120">STDEVP(IF($JS21:$JS68&gt;0,JJ21:JJ68))</f>
        <v>0</v>
      </c>
      <c r="JK120" s="317">
        <f t="array" ref="JK120">STDEVP(IF($JS21:$JS68&gt;0,JK21:JK68))</f>
        <v>0</v>
      </c>
      <c r="JL120" s="317">
        <f t="array" ref="JL120">STDEVP(IF($JS21:$JS68&gt;0,JL21:JL68))</f>
        <v>0</v>
      </c>
      <c r="JM120" s="317">
        <f t="array" ref="JM120">STDEVP(IF($JS21:$JS68&gt;0,JM21:JM68))</f>
        <v>0</v>
      </c>
      <c r="JN120" s="317">
        <f t="array" ref="JN120">STDEVP(IF($JS21:$JS68&gt;0,JN21:JN68))</f>
        <v>0</v>
      </c>
      <c r="JO120" s="317" t="e">
        <f t="array" ref="JO120">STDEVP(IF($JS21:$JS68&gt;0,JO21:JO68))</f>
        <v>#DIV/0!</v>
      </c>
      <c r="JP120" s="317" t="e">
        <f t="array" ref="JP120">STDEVP(IF($JS21:$JS68&gt;0,JP21:JP68))</f>
        <v>#DIV/0!</v>
      </c>
    </row>
    <row r="121" spans="4:277" ht="15" customHeight="1" x14ac:dyDescent="0.2">
      <c r="D121" s="317">
        <v>5.4</v>
      </c>
      <c r="E121" s="317" t="s">
        <v>489</v>
      </c>
      <c r="F121" s="324">
        <f t="shared" ref="F121" si="79">ROUND(F119+0.5*F120,1)</f>
        <v>0</v>
      </c>
      <c r="G121" s="324">
        <f t="shared" ref="G121:BR121" si="80">ROUND(G119+0.5*G120,1)</f>
        <v>0</v>
      </c>
      <c r="H121" s="324">
        <f t="shared" si="80"/>
        <v>0</v>
      </c>
      <c r="I121" s="324">
        <f t="shared" si="80"/>
        <v>0</v>
      </c>
      <c r="J121" s="324">
        <f t="shared" si="80"/>
        <v>0</v>
      </c>
      <c r="K121" s="324">
        <f t="shared" si="80"/>
        <v>0</v>
      </c>
      <c r="L121" s="324">
        <f t="shared" si="80"/>
        <v>0</v>
      </c>
      <c r="M121" s="324">
        <f t="shared" si="80"/>
        <v>0</v>
      </c>
      <c r="N121" s="324">
        <f t="shared" si="80"/>
        <v>0</v>
      </c>
      <c r="O121" s="324">
        <f t="shared" si="80"/>
        <v>0</v>
      </c>
      <c r="P121" s="324">
        <f t="shared" si="80"/>
        <v>0</v>
      </c>
      <c r="Q121" s="324">
        <f t="shared" si="80"/>
        <v>0</v>
      </c>
      <c r="R121" s="324">
        <f t="shared" si="80"/>
        <v>0</v>
      </c>
      <c r="S121" s="324">
        <f t="shared" si="80"/>
        <v>0</v>
      </c>
      <c r="T121" s="324">
        <f t="shared" si="80"/>
        <v>0</v>
      </c>
      <c r="U121" s="324">
        <f t="shared" si="80"/>
        <v>0</v>
      </c>
      <c r="V121" s="324">
        <f t="shared" si="80"/>
        <v>0</v>
      </c>
      <c r="W121" s="324">
        <f t="shared" si="80"/>
        <v>0</v>
      </c>
      <c r="X121" s="324">
        <f t="shared" si="80"/>
        <v>0</v>
      </c>
      <c r="Y121" s="324">
        <f t="shared" si="80"/>
        <v>0</v>
      </c>
      <c r="Z121" s="324">
        <f t="shared" si="80"/>
        <v>0</v>
      </c>
      <c r="AA121" s="324">
        <f t="shared" si="80"/>
        <v>0</v>
      </c>
      <c r="AB121" s="324">
        <f t="shared" si="80"/>
        <v>0</v>
      </c>
      <c r="AC121" s="324">
        <f t="shared" si="80"/>
        <v>0</v>
      </c>
      <c r="AD121" s="324">
        <f t="shared" si="80"/>
        <v>0</v>
      </c>
      <c r="AE121" s="324">
        <f t="shared" si="80"/>
        <v>0</v>
      </c>
      <c r="AF121" s="324" t="e">
        <f t="shared" si="80"/>
        <v>#DIV/0!</v>
      </c>
      <c r="AG121" s="324">
        <f t="shared" si="80"/>
        <v>0</v>
      </c>
      <c r="AH121" s="324">
        <f t="shared" si="80"/>
        <v>0</v>
      </c>
      <c r="AI121" s="324">
        <f t="shared" si="80"/>
        <v>0</v>
      </c>
      <c r="AJ121" s="324">
        <f t="shared" si="80"/>
        <v>0</v>
      </c>
      <c r="AK121" s="324">
        <f t="shared" si="80"/>
        <v>0</v>
      </c>
      <c r="AL121" s="324">
        <f t="shared" si="80"/>
        <v>0</v>
      </c>
      <c r="AM121" s="324">
        <f t="shared" si="80"/>
        <v>0</v>
      </c>
      <c r="AN121" s="324">
        <f t="shared" si="80"/>
        <v>0</v>
      </c>
      <c r="AO121" s="324">
        <f t="shared" si="80"/>
        <v>0</v>
      </c>
      <c r="AP121" s="324">
        <f t="shared" si="80"/>
        <v>0</v>
      </c>
      <c r="AQ121" s="324">
        <f t="shared" si="80"/>
        <v>0</v>
      </c>
      <c r="AR121" s="324">
        <f t="shared" si="80"/>
        <v>0</v>
      </c>
      <c r="AS121" s="324">
        <f t="shared" si="80"/>
        <v>0</v>
      </c>
      <c r="AT121" s="324">
        <f t="shared" si="80"/>
        <v>0</v>
      </c>
      <c r="AU121" s="324">
        <f t="shared" si="80"/>
        <v>0</v>
      </c>
      <c r="AV121" s="324">
        <f t="shared" si="80"/>
        <v>0</v>
      </c>
      <c r="AW121" s="324">
        <f t="shared" si="80"/>
        <v>0</v>
      </c>
      <c r="AX121" s="324">
        <f t="shared" si="80"/>
        <v>0</v>
      </c>
      <c r="AY121" s="324">
        <f t="shared" si="80"/>
        <v>0</v>
      </c>
      <c r="AZ121" s="324">
        <f t="shared" si="80"/>
        <v>0</v>
      </c>
      <c r="BA121" s="324">
        <f t="shared" si="80"/>
        <v>0</v>
      </c>
      <c r="BB121" s="324">
        <f t="shared" si="80"/>
        <v>0</v>
      </c>
      <c r="BC121" s="324">
        <f t="shared" si="80"/>
        <v>0</v>
      </c>
      <c r="BD121" s="324">
        <f t="shared" si="80"/>
        <v>0</v>
      </c>
      <c r="BE121" s="324">
        <f t="shared" si="80"/>
        <v>0</v>
      </c>
      <c r="BF121" s="324">
        <f t="shared" si="80"/>
        <v>0</v>
      </c>
      <c r="BG121" s="324" t="e">
        <f t="shared" si="80"/>
        <v>#DIV/0!</v>
      </c>
      <c r="BH121" s="324">
        <f t="shared" si="80"/>
        <v>0</v>
      </c>
      <c r="BI121" s="324">
        <f t="shared" si="80"/>
        <v>0</v>
      </c>
      <c r="BJ121" s="324">
        <f t="shared" si="80"/>
        <v>0</v>
      </c>
      <c r="BK121" s="324">
        <f t="shared" si="80"/>
        <v>0</v>
      </c>
      <c r="BL121" s="324">
        <f t="shared" si="80"/>
        <v>0</v>
      </c>
      <c r="BM121" s="324">
        <f t="shared" si="80"/>
        <v>0</v>
      </c>
      <c r="BN121" s="324">
        <f t="shared" si="80"/>
        <v>0</v>
      </c>
      <c r="BO121" s="324">
        <f t="shared" si="80"/>
        <v>0</v>
      </c>
      <c r="BP121" s="324">
        <f t="shared" si="80"/>
        <v>0</v>
      </c>
      <c r="BQ121" s="324">
        <f t="shared" si="80"/>
        <v>0</v>
      </c>
      <c r="BR121" s="324">
        <f t="shared" si="80"/>
        <v>0</v>
      </c>
      <c r="BS121" s="324">
        <f t="shared" ref="BS121:ED121" si="81">ROUND(BS119+0.5*BS120,1)</f>
        <v>0</v>
      </c>
      <c r="BT121" s="324">
        <f t="shared" si="81"/>
        <v>0</v>
      </c>
      <c r="BU121" s="324">
        <f t="shared" si="81"/>
        <v>0</v>
      </c>
      <c r="BV121" s="324">
        <f t="shared" si="81"/>
        <v>0</v>
      </c>
      <c r="BW121" s="324">
        <f t="shared" si="81"/>
        <v>0</v>
      </c>
      <c r="BX121" s="324">
        <f t="shared" si="81"/>
        <v>0</v>
      </c>
      <c r="BY121" s="324">
        <f t="shared" si="81"/>
        <v>0</v>
      </c>
      <c r="BZ121" s="324">
        <f t="shared" si="81"/>
        <v>0</v>
      </c>
      <c r="CA121" s="324">
        <f t="shared" si="81"/>
        <v>0</v>
      </c>
      <c r="CB121" s="324">
        <f t="shared" si="81"/>
        <v>0</v>
      </c>
      <c r="CC121" s="324">
        <f t="shared" si="81"/>
        <v>0</v>
      </c>
      <c r="CD121" s="324">
        <f t="shared" si="81"/>
        <v>0</v>
      </c>
      <c r="CE121" s="324">
        <f t="shared" si="81"/>
        <v>0</v>
      </c>
      <c r="CF121" s="324">
        <f t="shared" si="81"/>
        <v>0</v>
      </c>
      <c r="CG121" s="324">
        <f t="shared" si="81"/>
        <v>0</v>
      </c>
      <c r="CH121" s="324" t="e">
        <f t="shared" si="81"/>
        <v>#DIV/0!</v>
      </c>
      <c r="CI121" s="324">
        <f t="shared" si="81"/>
        <v>0</v>
      </c>
      <c r="CJ121" s="324">
        <f t="shared" si="81"/>
        <v>0</v>
      </c>
      <c r="CK121" s="324">
        <f t="shared" si="81"/>
        <v>0</v>
      </c>
      <c r="CL121" s="324">
        <f t="shared" si="81"/>
        <v>0</v>
      </c>
      <c r="CM121" s="324">
        <f t="shared" si="81"/>
        <v>0</v>
      </c>
      <c r="CN121" s="324">
        <f t="shared" si="81"/>
        <v>0</v>
      </c>
      <c r="CO121" s="324">
        <f t="shared" si="81"/>
        <v>0</v>
      </c>
      <c r="CP121" s="324">
        <f t="shared" si="81"/>
        <v>0</v>
      </c>
      <c r="CQ121" s="324">
        <f t="shared" si="81"/>
        <v>0</v>
      </c>
      <c r="CR121" s="324">
        <f t="shared" si="81"/>
        <v>0</v>
      </c>
      <c r="CS121" s="324">
        <f t="shared" si="81"/>
        <v>0</v>
      </c>
      <c r="CT121" s="324">
        <f t="shared" si="81"/>
        <v>0</v>
      </c>
      <c r="CU121" s="324">
        <f t="shared" si="81"/>
        <v>0</v>
      </c>
      <c r="CV121" s="324">
        <f t="shared" si="81"/>
        <v>0</v>
      </c>
      <c r="CW121" s="324">
        <f t="shared" si="81"/>
        <v>0</v>
      </c>
      <c r="CX121" s="324">
        <f t="shared" si="81"/>
        <v>0</v>
      </c>
      <c r="CY121" s="324">
        <f t="shared" si="81"/>
        <v>0</v>
      </c>
      <c r="CZ121" s="324">
        <f t="shared" si="81"/>
        <v>0</v>
      </c>
      <c r="DA121" s="324">
        <f t="shared" si="81"/>
        <v>0</v>
      </c>
      <c r="DB121" s="324">
        <f t="shared" si="81"/>
        <v>0</v>
      </c>
      <c r="DC121" s="324">
        <f t="shared" si="81"/>
        <v>0</v>
      </c>
      <c r="DD121" s="324">
        <f t="shared" si="81"/>
        <v>0</v>
      </c>
      <c r="DE121" s="324">
        <f t="shared" si="81"/>
        <v>0</v>
      </c>
      <c r="DF121" s="324">
        <f t="shared" si="81"/>
        <v>0</v>
      </c>
      <c r="DG121" s="324">
        <f t="shared" si="81"/>
        <v>0</v>
      </c>
      <c r="DH121" s="324">
        <f t="shared" si="81"/>
        <v>0</v>
      </c>
      <c r="DI121" s="324" t="e">
        <f t="shared" si="81"/>
        <v>#DIV/0!</v>
      </c>
      <c r="DJ121" s="324">
        <f t="shared" si="81"/>
        <v>0</v>
      </c>
      <c r="DK121" s="324">
        <f t="shared" si="81"/>
        <v>0</v>
      </c>
      <c r="DL121" s="324">
        <f t="shared" si="81"/>
        <v>0</v>
      </c>
      <c r="DM121" s="324">
        <f t="shared" si="81"/>
        <v>0</v>
      </c>
      <c r="DN121" s="324">
        <f t="shared" si="81"/>
        <v>0</v>
      </c>
      <c r="DO121" s="324">
        <f t="shared" si="81"/>
        <v>0</v>
      </c>
      <c r="DP121" s="324">
        <f t="shared" si="81"/>
        <v>0</v>
      </c>
      <c r="DQ121" s="324">
        <f t="shared" si="81"/>
        <v>0</v>
      </c>
      <c r="DR121" s="324">
        <f t="shared" si="81"/>
        <v>0</v>
      </c>
      <c r="DS121" s="324">
        <f t="shared" si="81"/>
        <v>0</v>
      </c>
      <c r="DT121" s="324">
        <f t="shared" si="81"/>
        <v>0</v>
      </c>
      <c r="DU121" s="324">
        <f t="shared" si="81"/>
        <v>0</v>
      </c>
      <c r="DV121" s="324">
        <f t="shared" si="81"/>
        <v>0</v>
      </c>
      <c r="DW121" s="324">
        <f t="shared" si="81"/>
        <v>0</v>
      </c>
      <c r="DX121" s="324">
        <f t="shared" si="81"/>
        <v>0</v>
      </c>
      <c r="DY121" s="324">
        <f t="shared" si="81"/>
        <v>0</v>
      </c>
      <c r="DZ121" s="324">
        <f t="shared" si="81"/>
        <v>0</v>
      </c>
      <c r="EA121" s="324">
        <f t="shared" si="81"/>
        <v>0</v>
      </c>
      <c r="EB121" s="324">
        <f t="shared" si="81"/>
        <v>0</v>
      </c>
      <c r="EC121" s="324">
        <f t="shared" si="81"/>
        <v>0</v>
      </c>
      <c r="ED121" s="324">
        <f t="shared" si="81"/>
        <v>0</v>
      </c>
      <c r="EE121" s="324">
        <f t="shared" ref="EE121:GP121" si="82">ROUND(EE119+0.5*EE120,1)</f>
        <v>0</v>
      </c>
      <c r="EF121" s="324">
        <f t="shared" si="82"/>
        <v>0</v>
      </c>
      <c r="EG121" s="324">
        <f t="shared" si="82"/>
        <v>0</v>
      </c>
      <c r="EH121" s="324">
        <f t="shared" si="82"/>
        <v>0</v>
      </c>
      <c r="EI121" s="324">
        <f t="shared" si="82"/>
        <v>0</v>
      </c>
      <c r="EJ121" s="324" t="e">
        <f t="shared" si="82"/>
        <v>#DIV/0!</v>
      </c>
      <c r="EK121" s="324">
        <f t="shared" si="82"/>
        <v>0</v>
      </c>
      <c r="EL121" s="324">
        <f t="shared" si="82"/>
        <v>0</v>
      </c>
      <c r="EM121" s="324">
        <f t="shared" si="82"/>
        <v>0</v>
      </c>
      <c r="EN121" s="324">
        <f t="shared" si="82"/>
        <v>0</v>
      </c>
      <c r="EO121" s="324">
        <f t="shared" si="82"/>
        <v>0</v>
      </c>
      <c r="EP121" s="324">
        <f t="shared" si="82"/>
        <v>0</v>
      </c>
      <c r="EQ121" s="324">
        <f t="shared" si="82"/>
        <v>0</v>
      </c>
      <c r="ER121" s="324">
        <f t="shared" si="82"/>
        <v>0</v>
      </c>
      <c r="ES121" s="324">
        <f t="shared" si="82"/>
        <v>0</v>
      </c>
      <c r="ET121" s="324">
        <f t="shared" si="82"/>
        <v>0</v>
      </c>
      <c r="EU121" s="324">
        <f t="shared" si="82"/>
        <v>0</v>
      </c>
      <c r="EV121" s="324">
        <f t="shared" si="82"/>
        <v>0</v>
      </c>
      <c r="EW121" s="324">
        <f t="shared" si="82"/>
        <v>0</v>
      </c>
      <c r="EX121" s="324">
        <f t="shared" si="82"/>
        <v>0</v>
      </c>
      <c r="EY121" s="324">
        <f t="shared" si="82"/>
        <v>0</v>
      </c>
      <c r="EZ121" s="324">
        <f t="shared" si="82"/>
        <v>0</v>
      </c>
      <c r="FA121" s="324">
        <f t="shared" si="82"/>
        <v>0</v>
      </c>
      <c r="FB121" s="324">
        <f t="shared" si="82"/>
        <v>0</v>
      </c>
      <c r="FC121" s="324">
        <f t="shared" si="82"/>
        <v>0</v>
      </c>
      <c r="FD121" s="324">
        <f t="shared" si="82"/>
        <v>0</v>
      </c>
      <c r="FE121" s="324">
        <f t="shared" si="82"/>
        <v>0</v>
      </c>
      <c r="FF121" s="324">
        <f t="shared" si="82"/>
        <v>0</v>
      </c>
      <c r="FG121" s="324">
        <f t="shared" si="82"/>
        <v>0</v>
      </c>
      <c r="FH121" s="324">
        <f t="shared" si="82"/>
        <v>0</v>
      </c>
      <c r="FI121" s="324">
        <f t="shared" si="82"/>
        <v>0</v>
      </c>
      <c r="FJ121" s="324">
        <f t="shared" si="82"/>
        <v>0</v>
      </c>
      <c r="FK121" s="324" t="e">
        <f t="shared" si="82"/>
        <v>#DIV/0!</v>
      </c>
      <c r="FL121" s="324">
        <f t="shared" si="82"/>
        <v>0</v>
      </c>
      <c r="FM121" s="324">
        <f t="shared" si="82"/>
        <v>0</v>
      </c>
      <c r="FN121" s="324">
        <f t="shared" si="82"/>
        <v>0</v>
      </c>
      <c r="FO121" s="324">
        <f t="shared" si="82"/>
        <v>0</v>
      </c>
      <c r="FP121" s="324">
        <f t="shared" si="82"/>
        <v>0</v>
      </c>
      <c r="FQ121" s="324">
        <f t="shared" si="82"/>
        <v>0</v>
      </c>
      <c r="FR121" s="324">
        <f t="shared" si="82"/>
        <v>0</v>
      </c>
      <c r="FS121" s="324">
        <f t="shared" si="82"/>
        <v>0</v>
      </c>
      <c r="FT121" s="324">
        <f t="shared" si="82"/>
        <v>0</v>
      </c>
      <c r="FU121" s="324">
        <f t="shared" si="82"/>
        <v>0</v>
      </c>
      <c r="FV121" s="324">
        <f t="shared" si="82"/>
        <v>0</v>
      </c>
      <c r="FW121" s="324">
        <f t="shared" si="82"/>
        <v>0</v>
      </c>
      <c r="FX121" s="324">
        <f t="shared" si="82"/>
        <v>0</v>
      </c>
      <c r="FY121" s="324">
        <f t="shared" si="82"/>
        <v>0</v>
      </c>
      <c r="FZ121" s="324">
        <f t="shared" si="82"/>
        <v>0</v>
      </c>
      <c r="GA121" s="324">
        <f t="shared" si="82"/>
        <v>0</v>
      </c>
      <c r="GB121" s="324">
        <f t="shared" si="82"/>
        <v>0</v>
      </c>
      <c r="GC121" s="324">
        <f t="shared" si="82"/>
        <v>0</v>
      </c>
      <c r="GD121" s="324">
        <f t="shared" si="82"/>
        <v>0</v>
      </c>
      <c r="GE121" s="324">
        <f t="shared" si="82"/>
        <v>0</v>
      </c>
      <c r="GF121" s="324">
        <f t="shared" si="82"/>
        <v>0</v>
      </c>
      <c r="GG121" s="324">
        <f t="shared" si="82"/>
        <v>0</v>
      </c>
      <c r="GH121" s="324">
        <f t="shared" si="82"/>
        <v>0</v>
      </c>
      <c r="GI121" s="324">
        <f t="shared" si="82"/>
        <v>0</v>
      </c>
      <c r="GJ121" s="324">
        <f t="shared" si="82"/>
        <v>0</v>
      </c>
      <c r="GK121" s="324">
        <f t="shared" si="82"/>
        <v>0</v>
      </c>
      <c r="GL121" s="324" t="e">
        <f t="shared" si="82"/>
        <v>#DIV/0!</v>
      </c>
      <c r="GM121" s="324">
        <f t="shared" si="82"/>
        <v>0</v>
      </c>
      <c r="GN121" s="324">
        <f t="shared" si="82"/>
        <v>0</v>
      </c>
      <c r="GO121" s="324">
        <f t="shared" si="82"/>
        <v>0</v>
      </c>
      <c r="GP121" s="324">
        <f t="shared" si="82"/>
        <v>0</v>
      </c>
      <c r="GQ121" s="324">
        <f t="shared" ref="GQ121:JB121" si="83">ROUND(GQ119+0.5*GQ120,1)</f>
        <v>0</v>
      </c>
      <c r="GR121" s="324">
        <f t="shared" si="83"/>
        <v>0</v>
      </c>
      <c r="GS121" s="324">
        <f t="shared" si="83"/>
        <v>0</v>
      </c>
      <c r="GT121" s="324">
        <f t="shared" si="83"/>
        <v>0</v>
      </c>
      <c r="GU121" s="324">
        <f t="shared" si="83"/>
        <v>0</v>
      </c>
      <c r="GV121" s="324">
        <f t="shared" si="83"/>
        <v>0</v>
      </c>
      <c r="GW121" s="324">
        <f t="shared" si="83"/>
        <v>0</v>
      </c>
      <c r="GX121" s="324">
        <f t="shared" si="83"/>
        <v>0</v>
      </c>
      <c r="GY121" s="324">
        <f t="shared" si="83"/>
        <v>0</v>
      </c>
      <c r="GZ121" s="324">
        <f t="shared" si="83"/>
        <v>0</v>
      </c>
      <c r="HA121" s="324">
        <f t="shared" si="83"/>
        <v>0</v>
      </c>
      <c r="HB121" s="324">
        <f t="shared" si="83"/>
        <v>0</v>
      </c>
      <c r="HC121" s="324">
        <f t="shared" si="83"/>
        <v>0</v>
      </c>
      <c r="HD121" s="324">
        <f t="shared" si="83"/>
        <v>0</v>
      </c>
      <c r="HE121" s="324">
        <f t="shared" si="83"/>
        <v>0</v>
      </c>
      <c r="HF121" s="324">
        <f t="shared" si="83"/>
        <v>0</v>
      </c>
      <c r="HG121" s="324">
        <f t="shared" si="83"/>
        <v>0</v>
      </c>
      <c r="HH121" s="324">
        <f t="shared" si="83"/>
        <v>0</v>
      </c>
      <c r="HI121" s="324">
        <f t="shared" si="83"/>
        <v>0</v>
      </c>
      <c r="HJ121" s="324">
        <f t="shared" si="83"/>
        <v>0</v>
      </c>
      <c r="HK121" s="324">
        <f t="shared" si="83"/>
        <v>0</v>
      </c>
      <c r="HL121" s="324">
        <f t="shared" si="83"/>
        <v>0</v>
      </c>
      <c r="HM121" s="324" t="e">
        <f t="shared" si="83"/>
        <v>#DIV/0!</v>
      </c>
      <c r="HN121" s="324">
        <f t="shared" si="83"/>
        <v>0</v>
      </c>
      <c r="HO121" s="324">
        <f t="shared" si="83"/>
        <v>0</v>
      </c>
      <c r="HP121" s="324">
        <f t="shared" si="83"/>
        <v>0</v>
      </c>
      <c r="HQ121" s="324">
        <f t="shared" si="83"/>
        <v>0</v>
      </c>
      <c r="HR121" s="324">
        <f t="shared" si="83"/>
        <v>0</v>
      </c>
      <c r="HS121" s="324">
        <f t="shared" si="83"/>
        <v>0</v>
      </c>
      <c r="HT121" s="324">
        <f t="shared" si="83"/>
        <v>0</v>
      </c>
      <c r="HU121" s="324">
        <f t="shared" si="83"/>
        <v>0</v>
      </c>
      <c r="HV121" s="324">
        <f t="shared" si="83"/>
        <v>0</v>
      </c>
      <c r="HW121" s="324">
        <f t="shared" si="83"/>
        <v>0</v>
      </c>
      <c r="HX121" s="324">
        <f t="shared" si="83"/>
        <v>0</v>
      </c>
      <c r="HY121" s="324">
        <f t="shared" si="83"/>
        <v>0</v>
      </c>
      <c r="HZ121" s="324">
        <f t="shared" si="83"/>
        <v>0</v>
      </c>
      <c r="IA121" s="324">
        <f t="shared" si="83"/>
        <v>0</v>
      </c>
      <c r="IB121" s="324">
        <f t="shared" si="83"/>
        <v>0</v>
      </c>
      <c r="IC121" s="324">
        <f t="shared" si="83"/>
        <v>0</v>
      </c>
      <c r="ID121" s="324">
        <f t="shared" si="83"/>
        <v>0</v>
      </c>
      <c r="IE121" s="324">
        <f t="shared" si="83"/>
        <v>0</v>
      </c>
      <c r="IF121" s="324">
        <f t="shared" si="83"/>
        <v>0</v>
      </c>
      <c r="IG121" s="324">
        <f t="shared" si="83"/>
        <v>0</v>
      </c>
      <c r="IH121" s="324">
        <f t="shared" si="83"/>
        <v>0</v>
      </c>
      <c r="II121" s="324">
        <f t="shared" si="83"/>
        <v>0</v>
      </c>
      <c r="IJ121" s="324">
        <f t="shared" si="83"/>
        <v>0</v>
      </c>
      <c r="IK121" s="324">
        <f t="shared" si="83"/>
        <v>0</v>
      </c>
      <c r="IL121" s="324">
        <f t="shared" si="83"/>
        <v>0</v>
      </c>
      <c r="IM121" s="324">
        <f t="shared" si="83"/>
        <v>0</v>
      </c>
      <c r="IN121" s="324" t="e">
        <f t="shared" si="83"/>
        <v>#DIV/0!</v>
      </c>
      <c r="IO121" s="324">
        <f t="shared" si="83"/>
        <v>0</v>
      </c>
      <c r="IP121" s="324">
        <f t="shared" si="83"/>
        <v>0</v>
      </c>
      <c r="IQ121" s="324">
        <f t="shared" si="83"/>
        <v>0</v>
      </c>
      <c r="IR121" s="324">
        <f t="shared" si="83"/>
        <v>0</v>
      </c>
      <c r="IS121" s="324">
        <f t="shared" si="83"/>
        <v>0</v>
      </c>
      <c r="IT121" s="324">
        <f t="shared" si="83"/>
        <v>0</v>
      </c>
      <c r="IU121" s="324">
        <f t="shared" si="83"/>
        <v>0</v>
      </c>
      <c r="IV121" s="324">
        <f t="shared" si="83"/>
        <v>0</v>
      </c>
      <c r="IW121" s="324">
        <f t="shared" si="83"/>
        <v>0</v>
      </c>
      <c r="IX121" s="324">
        <f t="shared" si="83"/>
        <v>0</v>
      </c>
      <c r="IY121" s="324">
        <f t="shared" si="83"/>
        <v>0</v>
      </c>
      <c r="IZ121" s="324">
        <f t="shared" si="83"/>
        <v>0</v>
      </c>
      <c r="JA121" s="324">
        <f t="shared" si="83"/>
        <v>0</v>
      </c>
      <c r="JB121" s="324">
        <f t="shared" si="83"/>
        <v>0</v>
      </c>
      <c r="JC121" s="324">
        <f t="shared" ref="JC121:JO121" si="84">ROUND(JC119+0.5*JC120,1)</f>
        <v>0</v>
      </c>
      <c r="JD121" s="324">
        <f t="shared" si="84"/>
        <v>0</v>
      </c>
      <c r="JE121" s="324">
        <f t="shared" si="84"/>
        <v>0</v>
      </c>
      <c r="JF121" s="324">
        <f t="shared" si="84"/>
        <v>0</v>
      </c>
      <c r="JG121" s="324">
        <f t="shared" si="84"/>
        <v>0</v>
      </c>
      <c r="JH121" s="324">
        <f t="shared" si="84"/>
        <v>0</v>
      </c>
      <c r="JI121" s="324">
        <f t="shared" si="84"/>
        <v>0</v>
      </c>
      <c r="JJ121" s="324">
        <f t="shared" si="84"/>
        <v>0</v>
      </c>
      <c r="JK121" s="324">
        <f t="shared" si="84"/>
        <v>0</v>
      </c>
      <c r="JL121" s="324">
        <f t="shared" si="84"/>
        <v>0</v>
      </c>
      <c r="JM121" s="324">
        <f t="shared" si="84"/>
        <v>0</v>
      </c>
      <c r="JN121" s="324">
        <f t="shared" si="84"/>
        <v>0</v>
      </c>
      <c r="JO121" s="324" t="e">
        <f t="shared" si="84"/>
        <v>#DIV/0!</v>
      </c>
      <c r="JP121" s="324" t="e">
        <f t="shared" ref="JP121" si="85">ROUND(JP119+0.5*JP120,1)</f>
        <v>#DIV/0!</v>
      </c>
    </row>
    <row r="122" spans="4:277" ht="15" customHeight="1" x14ac:dyDescent="0.2">
      <c r="D122" s="317">
        <v>5.2</v>
      </c>
      <c r="E122" s="317" t="s">
        <v>488</v>
      </c>
      <c r="F122" s="324">
        <f t="shared" ref="F122" si="86">F119-0.5*F120</f>
        <v>0</v>
      </c>
      <c r="G122" s="324">
        <f t="shared" ref="G122:BR122" si="87">G119-0.5*G120</f>
        <v>0</v>
      </c>
      <c r="H122" s="324">
        <f t="shared" si="87"/>
        <v>0</v>
      </c>
      <c r="I122" s="324">
        <f t="shared" si="87"/>
        <v>0</v>
      </c>
      <c r="J122" s="324">
        <f t="shared" si="87"/>
        <v>0</v>
      </c>
      <c r="K122" s="324">
        <f t="shared" si="87"/>
        <v>0</v>
      </c>
      <c r="L122" s="324">
        <f t="shared" si="87"/>
        <v>0</v>
      </c>
      <c r="M122" s="324">
        <f t="shared" si="87"/>
        <v>0</v>
      </c>
      <c r="N122" s="324">
        <f t="shared" si="87"/>
        <v>0</v>
      </c>
      <c r="O122" s="324">
        <f t="shared" si="87"/>
        <v>0</v>
      </c>
      <c r="P122" s="324">
        <f t="shared" si="87"/>
        <v>0</v>
      </c>
      <c r="Q122" s="324">
        <f t="shared" si="87"/>
        <v>0</v>
      </c>
      <c r="R122" s="324">
        <f t="shared" si="87"/>
        <v>0</v>
      </c>
      <c r="S122" s="324">
        <f t="shared" si="87"/>
        <v>0</v>
      </c>
      <c r="T122" s="324">
        <f t="shared" si="87"/>
        <v>0</v>
      </c>
      <c r="U122" s="324">
        <f t="shared" si="87"/>
        <v>0</v>
      </c>
      <c r="V122" s="324">
        <f t="shared" si="87"/>
        <v>0</v>
      </c>
      <c r="W122" s="324">
        <f t="shared" si="87"/>
        <v>0</v>
      </c>
      <c r="X122" s="324">
        <f t="shared" si="87"/>
        <v>0</v>
      </c>
      <c r="Y122" s="324">
        <f t="shared" si="87"/>
        <v>0</v>
      </c>
      <c r="Z122" s="324">
        <f t="shared" si="87"/>
        <v>0</v>
      </c>
      <c r="AA122" s="324">
        <f t="shared" si="87"/>
        <v>0</v>
      </c>
      <c r="AB122" s="324">
        <f t="shared" si="87"/>
        <v>0</v>
      </c>
      <c r="AC122" s="324">
        <f t="shared" si="87"/>
        <v>0</v>
      </c>
      <c r="AD122" s="324">
        <f t="shared" si="87"/>
        <v>0</v>
      </c>
      <c r="AE122" s="324">
        <f t="shared" si="87"/>
        <v>0</v>
      </c>
      <c r="AF122" s="324" t="e">
        <f t="shared" si="87"/>
        <v>#DIV/0!</v>
      </c>
      <c r="AG122" s="324">
        <f t="shared" si="87"/>
        <v>0</v>
      </c>
      <c r="AH122" s="324">
        <f t="shared" si="87"/>
        <v>0</v>
      </c>
      <c r="AI122" s="324">
        <f t="shared" si="87"/>
        <v>0</v>
      </c>
      <c r="AJ122" s="324">
        <f t="shared" si="87"/>
        <v>0</v>
      </c>
      <c r="AK122" s="324">
        <f t="shared" si="87"/>
        <v>0</v>
      </c>
      <c r="AL122" s="324">
        <f t="shared" si="87"/>
        <v>0</v>
      </c>
      <c r="AM122" s="324">
        <f t="shared" si="87"/>
        <v>0</v>
      </c>
      <c r="AN122" s="324">
        <f t="shared" si="87"/>
        <v>0</v>
      </c>
      <c r="AO122" s="324">
        <f t="shared" si="87"/>
        <v>0</v>
      </c>
      <c r="AP122" s="324">
        <f t="shared" si="87"/>
        <v>0</v>
      </c>
      <c r="AQ122" s="324">
        <f t="shared" si="87"/>
        <v>0</v>
      </c>
      <c r="AR122" s="324">
        <f t="shared" si="87"/>
        <v>0</v>
      </c>
      <c r="AS122" s="324">
        <f t="shared" si="87"/>
        <v>0</v>
      </c>
      <c r="AT122" s="324">
        <f t="shared" si="87"/>
        <v>0</v>
      </c>
      <c r="AU122" s="324">
        <f t="shared" si="87"/>
        <v>0</v>
      </c>
      <c r="AV122" s="324">
        <f t="shared" si="87"/>
        <v>0</v>
      </c>
      <c r="AW122" s="324">
        <f t="shared" si="87"/>
        <v>0</v>
      </c>
      <c r="AX122" s="324">
        <f t="shared" si="87"/>
        <v>0</v>
      </c>
      <c r="AY122" s="324">
        <f t="shared" si="87"/>
        <v>0</v>
      </c>
      <c r="AZ122" s="324">
        <f t="shared" si="87"/>
        <v>0</v>
      </c>
      <c r="BA122" s="324">
        <f t="shared" si="87"/>
        <v>0</v>
      </c>
      <c r="BB122" s="324">
        <f t="shared" si="87"/>
        <v>0</v>
      </c>
      <c r="BC122" s="324">
        <f t="shared" si="87"/>
        <v>0</v>
      </c>
      <c r="BD122" s="324">
        <f t="shared" si="87"/>
        <v>0</v>
      </c>
      <c r="BE122" s="324">
        <f t="shared" si="87"/>
        <v>0</v>
      </c>
      <c r="BF122" s="324">
        <f t="shared" si="87"/>
        <v>0</v>
      </c>
      <c r="BG122" s="324" t="e">
        <f t="shared" si="87"/>
        <v>#DIV/0!</v>
      </c>
      <c r="BH122" s="324">
        <f t="shared" si="87"/>
        <v>0</v>
      </c>
      <c r="BI122" s="324">
        <f t="shared" si="87"/>
        <v>0</v>
      </c>
      <c r="BJ122" s="324">
        <f t="shared" si="87"/>
        <v>0</v>
      </c>
      <c r="BK122" s="324">
        <f t="shared" si="87"/>
        <v>0</v>
      </c>
      <c r="BL122" s="324">
        <f t="shared" si="87"/>
        <v>0</v>
      </c>
      <c r="BM122" s="324">
        <f t="shared" si="87"/>
        <v>0</v>
      </c>
      <c r="BN122" s="324">
        <f t="shared" si="87"/>
        <v>0</v>
      </c>
      <c r="BO122" s="324">
        <f t="shared" si="87"/>
        <v>0</v>
      </c>
      <c r="BP122" s="324">
        <f t="shared" si="87"/>
        <v>0</v>
      </c>
      <c r="BQ122" s="324">
        <f t="shared" si="87"/>
        <v>0</v>
      </c>
      <c r="BR122" s="324">
        <f t="shared" si="87"/>
        <v>0</v>
      </c>
      <c r="BS122" s="324">
        <f t="shared" ref="BS122:ED122" si="88">BS119-0.5*BS120</f>
        <v>0</v>
      </c>
      <c r="BT122" s="324">
        <f t="shared" si="88"/>
        <v>0</v>
      </c>
      <c r="BU122" s="324">
        <f t="shared" si="88"/>
        <v>0</v>
      </c>
      <c r="BV122" s="324">
        <f t="shared" si="88"/>
        <v>0</v>
      </c>
      <c r="BW122" s="324">
        <f t="shared" si="88"/>
        <v>0</v>
      </c>
      <c r="BX122" s="324">
        <f t="shared" si="88"/>
        <v>0</v>
      </c>
      <c r="BY122" s="324">
        <f t="shared" si="88"/>
        <v>0</v>
      </c>
      <c r="BZ122" s="324">
        <f t="shared" si="88"/>
        <v>0</v>
      </c>
      <c r="CA122" s="324">
        <f t="shared" si="88"/>
        <v>0</v>
      </c>
      <c r="CB122" s="324">
        <f t="shared" si="88"/>
        <v>0</v>
      </c>
      <c r="CC122" s="324">
        <f t="shared" si="88"/>
        <v>0</v>
      </c>
      <c r="CD122" s="324">
        <f t="shared" si="88"/>
        <v>0</v>
      </c>
      <c r="CE122" s="324">
        <f t="shared" si="88"/>
        <v>0</v>
      </c>
      <c r="CF122" s="324">
        <f t="shared" si="88"/>
        <v>0</v>
      </c>
      <c r="CG122" s="324">
        <f t="shared" si="88"/>
        <v>0</v>
      </c>
      <c r="CH122" s="324" t="e">
        <f t="shared" si="88"/>
        <v>#DIV/0!</v>
      </c>
      <c r="CI122" s="324">
        <f t="shared" si="88"/>
        <v>0</v>
      </c>
      <c r="CJ122" s="324">
        <f t="shared" si="88"/>
        <v>0</v>
      </c>
      <c r="CK122" s="324">
        <f t="shared" si="88"/>
        <v>0</v>
      </c>
      <c r="CL122" s="324">
        <f t="shared" si="88"/>
        <v>0</v>
      </c>
      <c r="CM122" s="324">
        <f t="shared" si="88"/>
        <v>0</v>
      </c>
      <c r="CN122" s="324">
        <f t="shared" si="88"/>
        <v>0</v>
      </c>
      <c r="CO122" s="324">
        <f t="shared" si="88"/>
        <v>0</v>
      </c>
      <c r="CP122" s="324">
        <f t="shared" si="88"/>
        <v>0</v>
      </c>
      <c r="CQ122" s="324">
        <f t="shared" si="88"/>
        <v>0</v>
      </c>
      <c r="CR122" s="324">
        <f t="shared" si="88"/>
        <v>0</v>
      </c>
      <c r="CS122" s="324">
        <f t="shared" si="88"/>
        <v>0</v>
      </c>
      <c r="CT122" s="324">
        <f t="shared" si="88"/>
        <v>0</v>
      </c>
      <c r="CU122" s="324">
        <f t="shared" si="88"/>
        <v>0</v>
      </c>
      <c r="CV122" s="324">
        <f t="shared" si="88"/>
        <v>0</v>
      </c>
      <c r="CW122" s="324">
        <f t="shared" si="88"/>
        <v>0</v>
      </c>
      <c r="CX122" s="324">
        <f t="shared" si="88"/>
        <v>0</v>
      </c>
      <c r="CY122" s="324">
        <f t="shared" si="88"/>
        <v>0</v>
      </c>
      <c r="CZ122" s="324">
        <f t="shared" si="88"/>
        <v>0</v>
      </c>
      <c r="DA122" s="324">
        <f t="shared" si="88"/>
        <v>0</v>
      </c>
      <c r="DB122" s="324">
        <f t="shared" si="88"/>
        <v>0</v>
      </c>
      <c r="DC122" s="324">
        <f t="shared" si="88"/>
        <v>0</v>
      </c>
      <c r="DD122" s="324">
        <f t="shared" si="88"/>
        <v>0</v>
      </c>
      <c r="DE122" s="324">
        <f t="shared" si="88"/>
        <v>0</v>
      </c>
      <c r="DF122" s="324">
        <f t="shared" si="88"/>
        <v>0</v>
      </c>
      <c r="DG122" s="324">
        <f t="shared" si="88"/>
        <v>0</v>
      </c>
      <c r="DH122" s="324">
        <f t="shared" si="88"/>
        <v>0</v>
      </c>
      <c r="DI122" s="324" t="e">
        <f t="shared" si="88"/>
        <v>#DIV/0!</v>
      </c>
      <c r="DJ122" s="324">
        <f t="shared" si="88"/>
        <v>0</v>
      </c>
      <c r="DK122" s="324">
        <f t="shared" si="88"/>
        <v>0</v>
      </c>
      <c r="DL122" s="324">
        <f t="shared" si="88"/>
        <v>0</v>
      </c>
      <c r="DM122" s="324">
        <f t="shared" si="88"/>
        <v>0</v>
      </c>
      <c r="DN122" s="324">
        <f t="shared" si="88"/>
        <v>0</v>
      </c>
      <c r="DO122" s="324">
        <f t="shared" si="88"/>
        <v>0</v>
      </c>
      <c r="DP122" s="324">
        <f t="shared" si="88"/>
        <v>0</v>
      </c>
      <c r="DQ122" s="324">
        <f t="shared" si="88"/>
        <v>0</v>
      </c>
      <c r="DR122" s="324">
        <f t="shared" si="88"/>
        <v>0</v>
      </c>
      <c r="DS122" s="324">
        <f t="shared" si="88"/>
        <v>0</v>
      </c>
      <c r="DT122" s="324">
        <f t="shared" si="88"/>
        <v>0</v>
      </c>
      <c r="DU122" s="324">
        <f t="shared" si="88"/>
        <v>0</v>
      </c>
      <c r="DV122" s="324">
        <f t="shared" si="88"/>
        <v>0</v>
      </c>
      <c r="DW122" s="324">
        <f t="shared" si="88"/>
        <v>0</v>
      </c>
      <c r="DX122" s="324">
        <f t="shared" si="88"/>
        <v>0</v>
      </c>
      <c r="DY122" s="324">
        <f t="shared" si="88"/>
        <v>0</v>
      </c>
      <c r="DZ122" s="324">
        <f t="shared" si="88"/>
        <v>0</v>
      </c>
      <c r="EA122" s="324">
        <f t="shared" si="88"/>
        <v>0</v>
      </c>
      <c r="EB122" s="324">
        <f t="shared" si="88"/>
        <v>0</v>
      </c>
      <c r="EC122" s="324">
        <f t="shared" si="88"/>
        <v>0</v>
      </c>
      <c r="ED122" s="324">
        <f t="shared" si="88"/>
        <v>0</v>
      </c>
      <c r="EE122" s="324">
        <f t="shared" ref="EE122:GP122" si="89">EE119-0.5*EE120</f>
        <v>0</v>
      </c>
      <c r="EF122" s="324">
        <f t="shared" si="89"/>
        <v>0</v>
      </c>
      <c r="EG122" s="324">
        <f t="shared" si="89"/>
        <v>0</v>
      </c>
      <c r="EH122" s="324">
        <f t="shared" si="89"/>
        <v>0</v>
      </c>
      <c r="EI122" s="324">
        <f t="shared" si="89"/>
        <v>0</v>
      </c>
      <c r="EJ122" s="324" t="e">
        <f t="shared" si="89"/>
        <v>#DIV/0!</v>
      </c>
      <c r="EK122" s="324">
        <f t="shared" si="89"/>
        <v>0</v>
      </c>
      <c r="EL122" s="324">
        <f t="shared" si="89"/>
        <v>0</v>
      </c>
      <c r="EM122" s="324">
        <f t="shared" si="89"/>
        <v>0</v>
      </c>
      <c r="EN122" s="324">
        <f t="shared" si="89"/>
        <v>0</v>
      </c>
      <c r="EO122" s="324">
        <f t="shared" si="89"/>
        <v>0</v>
      </c>
      <c r="EP122" s="324">
        <f t="shared" si="89"/>
        <v>0</v>
      </c>
      <c r="EQ122" s="324">
        <f t="shared" si="89"/>
        <v>0</v>
      </c>
      <c r="ER122" s="324">
        <f t="shared" si="89"/>
        <v>0</v>
      </c>
      <c r="ES122" s="324">
        <f t="shared" si="89"/>
        <v>0</v>
      </c>
      <c r="ET122" s="324">
        <f t="shared" si="89"/>
        <v>0</v>
      </c>
      <c r="EU122" s="324">
        <f t="shared" si="89"/>
        <v>0</v>
      </c>
      <c r="EV122" s="324">
        <f t="shared" si="89"/>
        <v>0</v>
      </c>
      <c r="EW122" s="324">
        <f t="shared" si="89"/>
        <v>0</v>
      </c>
      <c r="EX122" s="324">
        <f t="shared" si="89"/>
        <v>0</v>
      </c>
      <c r="EY122" s="324">
        <f t="shared" si="89"/>
        <v>0</v>
      </c>
      <c r="EZ122" s="324">
        <f t="shared" si="89"/>
        <v>0</v>
      </c>
      <c r="FA122" s="324">
        <f t="shared" si="89"/>
        <v>0</v>
      </c>
      <c r="FB122" s="324">
        <f t="shared" si="89"/>
        <v>0</v>
      </c>
      <c r="FC122" s="324">
        <f t="shared" si="89"/>
        <v>0</v>
      </c>
      <c r="FD122" s="324">
        <f t="shared" si="89"/>
        <v>0</v>
      </c>
      <c r="FE122" s="324">
        <f t="shared" si="89"/>
        <v>0</v>
      </c>
      <c r="FF122" s="324">
        <f t="shared" si="89"/>
        <v>0</v>
      </c>
      <c r="FG122" s="324">
        <f t="shared" si="89"/>
        <v>0</v>
      </c>
      <c r="FH122" s="324">
        <f t="shared" si="89"/>
        <v>0</v>
      </c>
      <c r="FI122" s="324">
        <f t="shared" si="89"/>
        <v>0</v>
      </c>
      <c r="FJ122" s="324">
        <f t="shared" si="89"/>
        <v>0</v>
      </c>
      <c r="FK122" s="324" t="e">
        <f t="shared" si="89"/>
        <v>#DIV/0!</v>
      </c>
      <c r="FL122" s="324">
        <f t="shared" si="89"/>
        <v>0</v>
      </c>
      <c r="FM122" s="324">
        <f t="shared" si="89"/>
        <v>0</v>
      </c>
      <c r="FN122" s="324">
        <f t="shared" si="89"/>
        <v>0</v>
      </c>
      <c r="FO122" s="324">
        <f t="shared" si="89"/>
        <v>0</v>
      </c>
      <c r="FP122" s="324">
        <f t="shared" si="89"/>
        <v>0</v>
      </c>
      <c r="FQ122" s="324">
        <f t="shared" si="89"/>
        <v>0</v>
      </c>
      <c r="FR122" s="324">
        <f t="shared" si="89"/>
        <v>0</v>
      </c>
      <c r="FS122" s="324">
        <f t="shared" si="89"/>
        <v>0</v>
      </c>
      <c r="FT122" s="324">
        <f t="shared" si="89"/>
        <v>0</v>
      </c>
      <c r="FU122" s="324">
        <f t="shared" si="89"/>
        <v>0</v>
      </c>
      <c r="FV122" s="324">
        <f t="shared" si="89"/>
        <v>0</v>
      </c>
      <c r="FW122" s="324">
        <f t="shared" si="89"/>
        <v>0</v>
      </c>
      <c r="FX122" s="324">
        <f t="shared" si="89"/>
        <v>0</v>
      </c>
      <c r="FY122" s="324">
        <f t="shared" si="89"/>
        <v>0</v>
      </c>
      <c r="FZ122" s="324">
        <f t="shared" si="89"/>
        <v>0</v>
      </c>
      <c r="GA122" s="324">
        <f t="shared" si="89"/>
        <v>0</v>
      </c>
      <c r="GB122" s="324">
        <f t="shared" si="89"/>
        <v>0</v>
      </c>
      <c r="GC122" s="324">
        <f t="shared" si="89"/>
        <v>0</v>
      </c>
      <c r="GD122" s="324">
        <f t="shared" si="89"/>
        <v>0</v>
      </c>
      <c r="GE122" s="324">
        <f t="shared" si="89"/>
        <v>0</v>
      </c>
      <c r="GF122" s="324">
        <f t="shared" si="89"/>
        <v>0</v>
      </c>
      <c r="GG122" s="324">
        <f t="shared" si="89"/>
        <v>0</v>
      </c>
      <c r="GH122" s="324">
        <f t="shared" si="89"/>
        <v>0</v>
      </c>
      <c r="GI122" s="324">
        <f t="shared" si="89"/>
        <v>0</v>
      </c>
      <c r="GJ122" s="324">
        <f t="shared" si="89"/>
        <v>0</v>
      </c>
      <c r="GK122" s="324">
        <f t="shared" si="89"/>
        <v>0</v>
      </c>
      <c r="GL122" s="324" t="e">
        <f t="shared" si="89"/>
        <v>#DIV/0!</v>
      </c>
      <c r="GM122" s="324">
        <f t="shared" si="89"/>
        <v>0</v>
      </c>
      <c r="GN122" s="324">
        <f t="shared" si="89"/>
        <v>0</v>
      </c>
      <c r="GO122" s="324">
        <f t="shared" si="89"/>
        <v>0</v>
      </c>
      <c r="GP122" s="324">
        <f t="shared" si="89"/>
        <v>0</v>
      </c>
      <c r="GQ122" s="324">
        <f t="shared" ref="GQ122:JB122" si="90">GQ119-0.5*GQ120</f>
        <v>0</v>
      </c>
      <c r="GR122" s="324">
        <f t="shared" si="90"/>
        <v>0</v>
      </c>
      <c r="GS122" s="324">
        <f t="shared" si="90"/>
        <v>0</v>
      </c>
      <c r="GT122" s="324">
        <f t="shared" si="90"/>
        <v>0</v>
      </c>
      <c r="GU122" s="324">
        <f t="shared" si="90"/>
        <v>0</v>
      </c>
      <c r="GV122" s="324">
        <f t="shared" si="90"/>
        <v>0</v>
      </c>
      <c r="GW122" s="324">
        <f t="shared" si="90"/>
        <v>0</v>
      </c>
      <c r="GX122" s="324">
        <f t="shared" si="90"/>
        <v>0</v>
      </c>
      <c r="GY122" s="324">
        <f t="shared" si="90"/>
        <v>0</v>
      </c>
      <c r="GZ122" s="324">
        <f t="shared" si="90"/>
        <v>0</v>
      </c>
      <c r="HA122" s="324">
        <f t="shared" si="90"/>
        <v>0</v>
      </c>
      <c r="HB122" s="324">
        <f t="shared" si="90"/>
        <v>0</v>
      </c>
      <c r="HC122" s="324">
        <f t="shared" si="90"/>
        <v>0</v>
      </c>
      <c r="HD122" s="324">
        <f t="shared" si="90"/>
        <v>0</v>
      </c>
      <c r="HE122" s="324">
        <f t="shared" si="90"/>
        <v>0</v>
      </c>
      <c r="HF122" s="324">
        <f t="shared" si="90"/>
        <v>0</v>
      </c>
      <c r="HG122" s="324">
        <f t="shared" si="90"/>
        <v>0</v>
      </c>
      <c r="HH122" s="324">
        <f t="shared" si="90"/>
        <v>0</v>
      </c>
      <c r="HI122" s="324">
        <f t="shared" si="90"/>
        <v>0</v>
      </c>
      <c r="HJ122" s="324">
        <f t="shared" si="90"/>
        <v>0</v>
      </c>
      <c r="HK122" s="324">
        <f t="shared" si="90"/>
        <v>0</v>
      </c>
      <c r="HL122" s="324">
        <f t="shared" si="90"/>
        <v>0</v>
      </c>
      <c r="HM122" s="324" t="e">
        <f t="shared" si="90"/>
        <v>#DIV/0!</v>
      </c>
      <c r="HN122" s="324">
        <f t="shared" si="90"/>
        <v>0</v>
      </c>
      <c r="HO122" s="324">
        <f t="shared" si="90"/>
        <v>0</v>
      </c>
      <c r="HP122" s="324">
        <f t="shared" si="90"/>
        <v>0</v>
      </c>
      <c r="HQ122" s="324">
        <f t="shared" si="90"/>
        <v>0</v>
      </c>
      <c r="HR122" s="324">
        <f t="shared" si="90"/>
        <v>0</v>
      </c>
      <c r="HS122" s="324">
        <f t="shared" si="90"/>
        <v>0</v>
      </c>
      <c r="HT122" s="324">
        <f t="shared" si="90"/>
        <v>0</v>
      </c>
      <c r="HU122" s="324">
        <f t="shared" si="90"/>
        <v>0</v>
      </c>
      <c r="HV122" s="324">
        <f t="shared" si="90"/>
        <v>0</v>
      </c>
      <c r="HW122" s="324">
        <f t="shared" si="90"/>
        <v>0</v>
      </c>
      <c r="HX122" s="324">
        <f t="shared" si="90"/>
        <v>0</v>
      </c>
      <c r="HY122" s="324">
        <f t="shared" si="90"/>
        <v>0</v>
      </c>
      <c r="HZ122" s="324">
        <f t="shared" si="90"/>
        <v>0</v>
      </c>
      <c r="IA122" s="324">
        <f t="shared" si="90"/>
        <v>0</v>
      </c>
      <c r="IB122" s="324">
        <f t="shared" si="90"/>
        <v>0</v>
      </c>
      <c r="IC122" s="324">
        <f t="shared" si="90"/>
        <v>0</v>
      </c>
      <c r="ID122" s="324">
        <f t="shared" si="90"/>
        <v>0</v>
      </c>
      <c r="IE122" s="324">
        <f t="shared" si="90"/>
        <v>0</v>
      </c>
      <c r="IF122" s="324">
        <f t="shared" si="90"/>
        <v>0</v>
      </c>
      <c r="IG122" s="324">
        <f t="shared" si="90"/>
        <v>0</v>
      </c>
      <c r="IH122" s="324">
        <f t="shared" si="90"/>
        <v>0</v>
      </c>
      <c r="II122" s="324">
        <f t="shared" si="90"/>
        <v>0</v>
      </c>
      <c r="IJ122" s="324">
        <f t="shared" si="90"/>
        <v>0</v>
      </c>
      <c r="IK122" s="324">
        <f t="shared" si="90"/>
        <v>0</v>
      </c>
      <c r="IL122" s="324">
        <f t="shared" si="90"/>
        <v>0</v>
      </c>
      <c r="IM122" s="324">
        <f t="shared" si="90"/>
        <v>0</v>
      </c>
      <c r="IN122" s="324" t="e">
        <f t="shared" si="90"/>
        <v>#DIV/0!</v>
      </c>
      <c r="IO122" s="324">
        <f t="shared" si="90"/>
        <v>0</v>
      </c>
      <c r="IP122" s="324">
        <f t="shared" si="90"/>
        <v>0</v>
      </c>
      <c r="IQ122" s="324">
        <f t="shared" si="90"/>
        <v>0</v>
      </c>
      <c r="IR122" s="324">
        <f t="shared" si="90"/>
        <v>0</v>
      </c>
      <c r="IS122" s="324">
        <f t="shared" si="90"/>
        <v>0</v>
      </c>
      <c r="IT122" s="324">
        <f t="shared" si="90"/>
        <v>0</v>
      </c>
      <c r="IU122" s="324">
        <f t="shared" si="90"/>
        <v>0</v>
      </c>
      <c r="IV122" s="324">
        <f t="shared" si="90"/>
        <v>0</v>
      </c>
      <c r="IW122" s="324">
        <f t="shared" si="90"/>
        <v>0</v>
      </c>
      <c r="IX122" s="324">
        <f t="shared" si="90"/>
        <v>0</v>
      </c>
      <c r="IY122" s="324">
        <f t="shared" si="90"/>
        <v>0</v>
      </c>
      <c r="IZ122" s="324">
        <f t="shared" si="90"/>
        <v>0</v>
      </c>
      <c r="JA122" s="324">
        <f t="shared" si="90"/>
        <v>0</v>
      </c>
      <c r="JB122" s="324">
        <f t="shared" si="90"/>
        <v>0</v>
      </c>
      <c r="JC122" s="324">
        <f t="shared" ref="JC122:JO122" si="91">JC119-0.5*JC120</f>
        <v>0</v>
      </c>
      <c r="JD122" s="324">
        <f t="shared" si="91"/>
        <v>0</v>
      </c>
      <c r="JE122" s="324">
        <f t="shared" si="91"/>
        <v>0</v>
      </c>
      <c r="JF122" s="324">
        <f t="shared" si="91"/>
        <v>0</v>
      </c>
      <c r="JG122" s="324">
        <f t="shared" si="91"/>
        <v>0</v>
      </c>
      <c r="JH122" s="324">
        <f t="shared" si="91"/>
        <v>0</v>
      </c>
      <c r="JI122" s="324">
        <f t="shared" si="91"/>
        <v>0</v>
      </c>
      <c r="JJ122" s="324">
        <f t="shared" si="91"/>
        <v>0</v>
      </c>
      <c r="JK122" s="324">
        <f t="shared" si="91"/>
        <v>0</v>
      </c>
      <c r="JL122" s="324">
        <f t="shared" si="91"/>
        <v>0</v>
      </c>
      <c r="JM122" s="324">
        <f t="shared" si="91"/>
        <v>0</v>
      </c>
      <c r="JN122" s="324">
        <f t="shared" si="91"/>
        <v>0</v>
      </c>
      <c r="JO122" s="324" t="e">
        <f t="shared" si="91"/>
        <v>#DIV/0!</v>
      </c>
      <c r="JP122" s="324" t="e">
        <f t="shared" ref="JP122" si="92">JP119-0.5*JP120</f>
        <v>#DIV/0!</v>
      </c>
    </row>
    <row r="123" spans="4:277" ht="15" customHeight="1" x14ac:dyDescent="0.2">
      <c r="D123" s="317">
        <v>5.5</v>
      </c>
      <c r="E123" s="317" t="s">
        <v>487</v>
      </c>
      <c r="F123" s="324">
        <f t="shared" ref="F123" si="93">F119+F120</f>
        <v>0</v>
      </c>
      <c r="G123" s="324">
        <f t="shared" ref="G123:BR123" si="94">G119+G120</f>
        <v>0</v>
      </c>
      <c r="H123" s="324">
        <f t="shared" si="94"/>
        <v>0</v>
      </c>
      <c r="I123" s="324">
        <f t="shared" si="94"/>
        <v>0</v>
      </c>
      <c r="J123" s="324">
        <f t="shared" si="94"/>
        <v>0</v>
      </c>
      <c r="K123" s="324">
        <f t="shared" si="94"/>
        <v>0</v>
      </c>
      <c r="L123" s="324">
        <f t="shared" si="94"/>
        <v>0</v>
      </c>
      <c r="M123" s="324">
        <f t="shared" si="94"/>
        <v>0</v>
      </c>
      <c r="N123" s="324">
        <f t="shared" si="94"/>
        <v>0</v>
      </c>
      <c r="O123" s="324">
        <f t="shared" si="94"/>
        <v>0</v>
      </c>
      <c r="P123" s="324">
        <f t="shared" si="94"/>
        <v>0</v>
      </c>
      <c r="Q123" s="324">
        <f t="shared" si="94"/>
        <v>0</v>
      </c>
      <c r="R123" s="324">
        <f t="shared" si="94"/>
        <v>0</v>
      </c>
      <c r="S123" s="324">
        <f t="shared" si="94"/>
        <v>0</v>
      </c>
      <c r="T123" s="324">
        <f t="shared" si="94"/>
        <v>0</v>
      </c>
      <c r="U123" s="324">
        <f t="shared" si="94"/>
        <v>0</v>
      </c>
      <c r="V123" s="324">
        <f t="shared" si="94"/>
        <v>0</v>
      </c>
      <c r="W123" s="324">
        <f t="shared" si="94"/>
        <v>0</v>
      </c>
      <c r="X123" s="324">
        <f t="shared" si="94"/>
        <v>0</v>
      </c>
      <c r="Y123" s="324">
        <f t="shared" si="94"/>
        <v>0</v>
      </c>
      <c r="Z123" s="324">
        <f t="shared" si="94"/>
        <v>0</v>
      </c>
      <c r="AA123" s="324">
        <f t="shared" si="94"/>
        <v>0</v>
      </c>
      <c r="AB123" s="324">
        <f t="shared" si="94"/>
        <v>0</v>
      </c>
      <c r="AC123" s="324">
        <f t="shared" si="94"/>
        <v>0</v>
      </c>
      <c r="AD123" s="324">
        <f t="shared" si="94"/>
        <v>0</v>
      </c>
      <c r="AE123" s="324">
        <f t="shared" si="94"/>
        <v>0</v>
      </c>
      <c r="AF123" s="324" t="e">
        <f t="shared" si="94"/>
        <v>#DIV/0!</v>
      </c>
      <c r="AG123" s="324">
        <f t="shared" si="94"/>
        <v>0</v>
      </c>
      <c r="AH123" s="324">
        <f t="shared" si="94"/>
        <v>0</v>
      </c>
      <c r="AI123" s="324">
        <f t="shared" si="94"/>
        <v>0</v>
      </c>
      <c r="AJ123" s="324">
        <f t="shared" si="94"/>
        <v>0</v>
      </c>
      <c r="AK123" s="324">
        <f t="shared" si="94"/>
        <v>0</v>
      </c>
      <c r="AL123" s="324">
        <f t="shared" si="94"/>
        <v>0</v>
      </c>
      <c r="AM123" s="324">
        <f t="shared" si="94"/>
        <v>0</v>
      </c>
      <c r="AN123" s="324">
        <f t="shared" si="94"/>
        <v>0</v>
      </c>
      <c r="AO123" s="324">
        <f t="shared" si="94"/>
        <v>0</v>
      </c>
      <c r="AP123" s="324">
        <f t="shared" si="94"/>
        <v>0</v>
      </c>
      <c r="AQ123" s="324">
        <f t="shared" si="94"/>
        <v>0</v>
      </c>
      <c r="AR123" s="324">
        <f t="shared" si="94"/>
        <v>0</v>
      </c>
      <c r="AS123" s="324">
        <f t="shared" si="94"/>
        <v>0</v>
      </c>
      <c r="AT123" s="324">
        <f t="shared" si="94"/>
        <v>0</v>
      </c>
      <c r="AU123" s="324">
        <f t="shared" si="94"/>
        <v>0</v>
      </c>
      <c r="AV123" s="324">
        <f t="shared" si="94"/>
        <v>0</v>
      </c>
      <c r="AW123" s="324">
        <f t="shared" si="94"/>
        <v>0</v>
      </c>
      <c r="AX123" s="324">
        <f t="shared" si="94"/>
        <v>0</v>
      </c>
      <c r="AY123" s="324">
        <f t="shared" si="94"/>
        <v>0</v>
      </c>
      <c r="AZ123" s="324">
        <f t="shared" si="94"/>
        <v>0</v>
      </c>
      <c r="BA123" s="324">
        <f t="shared" si="94"/>
        <v>0</v>
      </c>
      <c r="BB123" s="324">
        <f t="shared" si="94"/>
        <v>0</v>
      </c>
      <c r="BC123" s="324">
        <f t="shared" si="94"/>
        <v>0</v>
      </c>
      <c r="BD123" s="324">
        <f t="shared" si="94"/>
        <v>0</v>
      </c>
      <c r="BE123" s="324">
        <f t="shared" si="94"/>
        <v>0</v>
      </c>
      <c r="BF123" s="324">
        <f t="shared" si="94"/>
        <v>0</v>
      </c>
      <c r="BG123" s="324" t="e">
        <f t="shared" si="94"/>
        <v>#DIV/0!</v>
      </c>
      <c r="BH123" s="324">
        <f t="shared" si="94"/>
        <v>0</v>
      </c>
      <c r="BI123" s="324">
        <f t="shared" si="94"/>
        <v>0</v>
      </c>
      <c r="BJ123" s="324">
        <f t="shared" si="94"/>
        <v>0</v>
      </c>
      <c r="BK123" s="324">
        <f t="shared" si="94"/>
        <v>0</v>
      </c>
      <c r="BL123" s="324">
        <f t="shared" si="94"/>
        <v>0</v>
      </c>
      <c r="BM123" s="324">
        <f t="shared" si="94"/>
        <v>0</v>
      </c>
      <c r="BN123" s="324">
        <f t="shared" si="94"/>
        <v>0</v>
      </c>
      <c r="BO123" s="324">
        <f t="shared" si="94"/>
        <v>0</v>
      </c>
      <c r="BP123" s="324">
        <f t="shared" si="94"/>
        <v>0</v>
      </c>
      <c r="BQ123" s="324">
        <f t="shared" si="94"/>
        <v>0</v>
      </c>
      <c r="BR123" s="324">
        <f t="shared" si="94"/>
        <v>0</v>
      </c>
      <c r="BS123" s="324">
        <f t="shared" ref="BS123:ED123" si="95">BS119+BS120</f>
        <v>0</v>
      </c>
      <c r="BT123" s="324">
        <f t="shared" si="95"/>
        <v>0</v>
      </c>
      <c r="BU123" s="324">
        <f t="shared" si="95"/>
        <v>0</v>
      </c>
      <c r="BV123" s="324">
        <f t="shared" si="95"/>
        <v>0</v>
      </c>
      <c r="BW123" s="324">
        <f t="shared" si="95"/>
        <v>0</v>
      </c>
      <c r="BX123" s="324">
        <f t="shared" si="95"/>
        <v>0</v>
      </c>
      <c r="BY123" s="324">
        <f t="shared" si="95"/>
        <v>0</v>
      </c>
      <c r="BZ123" s="324">
        <f t="shared" si="95"/>
        <v>0</v>
      </c>
      <c r="CA123" s="324">
        <f t="shared" si="95"/>
        <v>0</v>
      </c>
      <c r="CB123" s="324">
        <f t="shared" si="95"/>
        <v>0</v>
      </c>
      <c r="CC123" s="324">
        <f t="shared" si="95"/>
        <v>0</v>
      </c>
      <c r="CD123" s="324">
        <f t="shared" si="95"/>
        <v>0</v>
      </c>
      <c r="CE123" s="324">
        <f t="shared" si="95"/>
        <v>0</v>
      </c>
      <c r="CF123" s="324">
        <f t="shared" si="95"/>
        <v>0</v>
      </c>
      <c r="CG123" s="324">
        <f t="shared" si="95"/>
        <v>0</v>
      </c>
      <c r="CH123" s="324" t="e">
        <f t="shared" si="95"/>
        <v>#DIV/0!</v>
      </c>
      <c r="CI123" s="324">
        <f t="shared" si="95"/>
        <v>0</v>
      </c>
      <c r="CJ123" s="324">
        <f t="shared" si="95"/>
        <v>0</v>
      </c>
      <c r="CK123" s="324">
        <f t="shared" si="95"/>
        <v>0</v>
      </c>
      <c r="CL123" s="324">
        <f t="shared" si="95"/>
        <v>0</v>
      </c>
      <c r="CM123" s="324">
        <f t="shared" si="95"/>
        <v>0</v>
      </c>
      <c r="CN123" s="324">
        <f t="shared" si="95"/>
        <v>0</v>
      </c>
      <c r="CO123" s="324">
        <f t="shared" si="95"/>
        <v>0</v>
      </c>
      <c r="CP123" s="324">
        <f t="shared" si="95"/>
        <v>0</v>
      </c>
      <c r="CQ123" s="324">
        <f t="shared" si="95"/>
        <v>0</v>
      </c>
      <c r="CR123" s="324">
        <f t="shared" si="95"/>
        <v>0</v>
      </c>
      <c r="CS123" s="324">
        <f t="shared" si="95"/>
        <v>0</v>
      </c>
      <c r="CT123" s="324">
        <f t="shared" si="95"/>
        <v>0</v>
      </c>
      <c r="CU123" s="324">
        <f t="shared" si="95"/>
        <v>0</v>
      </c>
      <c r="CV123" s="324">
        <f t="shared" si="95"/>
        <v>0</v>
      </c>
      <c r="CW123" s="324">
        <f t="shared" si="95"/>
        <v>0</v>
      </c>
      <c r="CX123" s="324">
        <f t="shared" si="95"/>
        <v>0</v>
      </c>
      <c r="CY123" s="324">
        <f t="shared" si="95"/>
        <v>0</v>
      </c>
      <c r="CZ123" s="324">
        <f t="shared" si="95"/>
        <v>0</v>
      </c>
      <c r="DA123" s="324">
        <f t="shared" si="95"/>
        <v>0</v>
      </c>
      <c r="DB123" s="324">
        <f t="shared" si="95"/>
        <v>0</v>
      </c>
      <c r="DC123" s="324">
        <f t="shared" si="95"/>
        <v>0</v>
      </c>
      <c r="DD123" s="324">
        <f t="shared" si="95"/>
        <v>0</v>
      </c>
      <c r="DE123" s="324">
        <f t="shared" si="95"/>
        <v>0</v>
      </c>
      <c r="DF123" s="324">
        <f t="shared" si="95"/>
        <v>0</v>
      </c>
      <c r="DG123" s="324">
        <f t="shared" si="95"/>
        <v>0</v>
      </c>
      <c r="DH123" s="324">
        <f t="shared" si="95"/>
        <v>0</v>
      </c>
      <c r="DI123" s="324" t="e">
        <f t="shared" si="95"/>
        <v>#DIV/0!</v>
      </c>
      <c r="DJ123" s="324">
        <f t="shared" si="95"/>
        <v>0</v>
      </c>
      <c r="DK123" s="324">
        <f t="shared" si="95"/>
        <v>0</v>
      </c>
      <c r="DL123" s="324">
        <f t="shared" si="95"/>
        <v>0</v>
      </c>
      <c r="DM123" s="324">
        <f t="shared" si="95"/>
        <v>0</v>
      </c>
      <c r="DN123" s="324">
        <f t="shared" si="95"/>
        <v>0</v>
      </c>
      <c r="DO123" s="324">
        <f t="shared" si="95"/>
        <v>0</v>
      </c>
      <c r="DP123" s="324">
        <f t="shared" si="95"/>
        <v>0</v>
      </c>
      <c r="DQ123" s="324">
        <f t="shared" si="95"/>
        <v>0</v>
      </c>
      <c r="DR123" s="324">
        <f t="shared" si="95"/>
        <v>0</v>
      </c>
      <c r="DS123" s="324">
        <f t="shared" si="95"/>
        <v>0</v>
      </c>
      <c r="DT123" s="324">
        <f t="shared" si="95"/>
        <v>0</v>
      </c>
      <c r="DU123" s="324">
        <f t="shared" si="95"/>
        <v>0</v>
      </c>
      <c r="DV123" s="324">
        <f t="shared" si="95"/>
        <v>0</v>
      </c>
      <c r="DW123" s="324">
        <f t="shared" si="95"/>
        <v>0</v>
      </c>
      <c r="DX123" s="324">
        <f t="shared" si="95"/>
        <v>0</v>
      </c>
      <c r="DY123" s="324">
        <f t="shared" si="95"/>
        <v>0</v>
      </c>
      <c r="DZ123" s="324">
        <f t="shared" si="95"/>
        <v>0</v>
      </c>
      <c r="EA123" s="324">
        <f t="shared" si="95"/>
        <v>0</v>
      </c>
      <c r="EB123" s="324">
        <f t="shared" si="95"/>
        <v>0</v>
      </c>
      <c r="EC123" s="324">
        <f t="shared" si="95"/>
        <v>0</v>
      </c>
      <c r="ED123" s="324">
        <f t="shared" si="95"/>
        <v>0</v>
      </c>
      <c r="EE123" s="324">
        <f t="shared" ref="EE123:GP123" si="96">EE119+EE120</f>
        <v>0</v>
      </c>
      <c r="EF123" s="324">
        <f t="shared" si="96"/>
        <v>0</v>
      </c>
      <c r="EG123" s="324">
        <f t="shared" si="96"/>
        <v>0</v>
      </c>
      <c r="EH123" s="324">
        <f t="shared" si="96"/>
        <v>0</v>
      </c>
      <c r="EI123" s="324">
        <f t="shared" si="96"/>
        <v>0</v>
      </c>
      <c r="EJ123" s="324" t="e">
        <f t="shared" si="96"/>
        <v>#DIV/0!</v>
      </c>
      <c r="EK123" s="324">
        <f t="shared" si="96"/>
        <v>0</v>
      </c>
      <c r="EL123" s="324">
        <f t="shared" si="96"/>
        <v>0</v>
      </c>
      <c r="EM123" s="324">
        <f t="shared" si="96"/>
        <v>0</v>
      </c>
      <c r="EN123" s="324">
        <f t="shared" si="96"/>
        <v>0</v>
      </c>
      <c r="EO123" s="324">
        <f t="shared" si="96"/>
        <v>0</v>
      </c>
      <c r="EP123" s="324">
        <f t="shared" si="96"/>
        <v>0</v>
      </c>
      <c r="EQ123" s="324">
        <f t="shared" si="96"/>
        <v>0</v>
      </c>
      <c r="ER123" s="324">
        <f t="shared" si="96"/>
        <v>0</v>
      </c>
      <c r="ES123" s="324">
        <f t="shared" si="96"/>
        <v>0</v>
      </c>
      <c r="ET123" s="324">
        <f t="shared" si="96"/>
        <v>0</v>
      </c>
      <c r="EU123" s="324">
        <f t="shared" si="96"/>
        <v>0</v>
      </c>
      <c r="EV123" s="324">
        <f t="shared" si="96"/>
        <v>0</v>
      </c>
      <c r="EW123" s="324">
        <f t="shared" si="96"/>
        <v>0</v>
      </c>
      <c r="EX123" s="324">
        <f t="shared" si="96"/>
        <v>0</v>
      </c>
      <c r="EY123" s="324">
        <f t="shared" si="96"/>
        <v>0</v>
      </c>
      <c r="EZ123" s="324">
        <f t="shared" si="96"/>
        <v>0</v>
      </c>
      <c r="FA123" s="324">
        <f t="shared" si="96"/>
        <v>0</v>
      </c>
      <c r="FB123" s="324">
        <f t="shared" si="96"/>
        <v>0</v>
      </c>
      <c r="FC123" s="324">
        <f t="shared" si="96"/>
        <v>0</v>
      </c>
      <c r="FD123" s="324">
        <f t="shared" si="96"/>
        <v>0</v>
      </c>
      <c r="FE123" s="324">
        <f t="shared" si="96"/>
        <v>0</v>
      </c>
      <c r="FF123" s="324">
        <f t="shared" si="96"/>
        <v>0</v>
      </c>
      <c r="FG123" s="324">
        <f t="shared" si="96"/>
        <v>0</v>
      </c>
      <c r="FH123" s="324">
        <f t="shared" si="96"/>
        <v>0</v>
      </c>
      <c r="FI123" s="324">
        <f t="shared" si="96"/>
        <v>0</v>
      </c>
      <c r="FJ123" s="324">
        <f t="shared" si="96"/>
        <v>0</v>
      </c>
      <c r="FK123" s="324" t="e">
        <f t="shared" si="96"/>
        <v>#DIV/0!</v>
      </c>
      <c r="FL123" s="324">
        <f t="shared" si="96"/>
        <v>0</v>
      </c>
      <c r="FM123" s="324">
        <f t="shared" si="96"/>
        <v>0</v>
      </c>
      <c r="FN123" s="324">
        <f t="shared" si="96"/>
        <v>0</v>
      </c>
      <c r="FO123" s="324">
        <f t="shared" si="96"/>
        <v>0</v>
      </c>
      <c r="FP123" s="324">
        <f t="shared" si="96"/>
        <v>0</v>
      </c>
      <c r="FQ123" s="324">
        <f t="shared" si="96"/>
        <v>0</v>
      </c>
      <c r="FR123" s="324">
        <f t="shared" si="96"/>
        <v>0</v>
      </c>
      <c r="FS123" s="324">
        <f t="shared" si="96"/>
        <v>0</v>
      </c>
      <c r="FT123" s="324">
        <f t="shared" si="96"/>
        <v>0</v>
      </c>
      <c r="FU123" s="324">
        <f t="shared" si="96"/>
        <v>0</v>
      </c>
      <c r="FV123" s="324">
        <f t="shared" si="96"/>
        <v>0</v>
      </c>
      <c r="FW123" s="324">
        <f t="shared" si="96"/>
        <v>0</v>
      </c>
      <c r="FX123" s="324">
        <f t="shared" si="96"/>
        <v>0</v>
      </c>
      <c r="FY123" s="324">
        <f t="shared" si="96"/>
        <v>0</v>
      </c>
      <c r="FZ123" s="324">
        <f t="shared" si="96"/>
        <v>0</v>
      </c>
      <c r="GA123" s="324">
        <f t="shared" si="96"/>
        <v>0</v>
      </c>
      <c r="GB123" s="324">
        <f t="shared" si="96"/>
        <v>0</v>
      </c>
      <c r="GC123" s="324">
        <f t="shared" si="96"/>
        <v>0</v>
      </c>
      <c r="GD123" s="324">
        <f t="shared" si="96"/>
        <v>0</v>
      </c>
      <c r="GE123" s="324">
        <f t="shared" si="96"/>
        <v>0</v>
      </c>
      <c r="GF123" s="324">
        <f t="shared" si="96"/>
        <v>0</v>
      </c>
      <c r="GG123" s="324">
        <f t="shared" si="96"/>
        <v>0</v>
      </c>
      <c r="GH123" s="324">
        <f t="shared" si="96"/>
        <v>0</v>
      </c>
      <c r="GI123" s="324">
        <f t="shared" si="96"/>
        <v>0</v>
      </c>
      <c r="GJ123" s="324">
        <f t="shared" si="96"/>
        <v>0</v>
      </c>
      <c r="GK123" s="324">
        <f t="shared" si="96"/>
        <v>0</v>
      </c>
      <c r="GL123" s="324" t="e">
        <f t="shared" si="96"/>
        <v>#DIV/0!</v>
      </c>
      <c r="GM123" s="324">
        <f t="shared" si="96"/>
        <v>0</v>
      </c>
      <c r="GN123" s="324">
        <f t="shared" si="96"/>
        <v>0</v>
      </c>
      <c r="GO123" s="324">
        <f t="shared" si="96"/>
        <v>0</v>
      </c>
      <c r="GP123" s="324">
        <f t="shared" si="96"/>
        <v>0</v>
      </c>
      <c r="GQ123" s="324">
        <f t="shared" ref="GQ123:JB123" si="97">GQ119+GQ120</f>
        <v>0</v>
      </c>
      <c r="GR123" s="324">
        <f t="shared" si="97"/>
        <v>0</v>
      </c>
      <c r="GS123" s="324">
        <f t="shared" si="97"/>
        <v>0</v>
      </c>
      <c r="GT123" s="324">
        <f t="shared" si="97"/>
        <v>0</v>
      </c>
      <c r="GU123" s="324">
        <f t="shared" si="97"/>
        <v>0</v>
      </c>
      <c r="GV123" s="324">
        <f t="shared" si="97"/>
        <v>0</v>
      </c>
      <c r="GW123" s="324">
        <f t="shared" si="97"/>
        <v>0</v>
      </c>
      <c r="GX123" s="324">
        <f t="shared" si="97"/>
        <v>0</v>
      </c>
      <c r="GY123" s="324">
        <f t="shared" si="97"/>
        <v>0</v>
      </c>
      <c r="GZ123" s="324">
        <f t="shared" si="97"/>
        <v>0</v>
      </c>
      <c r="HA123" s="324">
        <f t="shared" si="97"/>
        <v>0</v>
      </c>
      <c r="HB123" s="324">
        <f t="shared" si="97"/>
        <v>0</v>
      </c>
      <c r="HC123" s="324">
        <f t="shared" si="97"/>
        <v>0</v>
      </c>
      <c r="HD123" s="324">
        <f t="shared" si="97"/>
        <v>0</v>
      </c>
      <c r="HE123" s="324">
        <f t="shared" si="97"/>
        <v>0</v>
      </c>
      <c r="HF123" s="324">
        <f t="shared" si="97"/>
        <v>0</v>
      </c>
      <c r="HG123" s="324">
        <f t="shared" si="97"/>
        <v>0</v>
      </c>
      <c r="HH123" s="324">
        <f t="shared" si="97"/>
        <v>0</v>
      </c>
      <c r="HI123" s="324">
        <f t="shared" si="97"/>
        <v>0</v>
      </c>
      <c r="HJ123" s="324">
        <f t="shared" si="97"/>
        <v>0</v>
      </c>
      <c r="HK123" s="324">
        <f t="shared" si="97"/>
        <v>0</v>
      </c>
      <c r="HL123" s="324">
        <f t="shared" si="97"/>
        <v>0</v>
      </c>
      <c r="HM123" s="324" t="e">
        <f t="shared" si="97"/>
        <v>#DIV/0!</v>
      </c>
      <c r="HN123" s="324">
        <f t="shared" si="97"/>
        <v>0</v>
      </c>
      <c r="HO123" s="324">
        <f t="shared" si="97"/>
        <v>0</v>
      </c>
      <c r="HP123" s="324">
        <f t="shared" si="97"/>
        <v>0</v>
      </c>
      <c r="HQ123" s="324">
        <f t="shared" si="97"/>
        <v>0</v>
      </c>
      <c r="HR123" s="324">
        <f t="shared" si="97"/>
        <v>0</v>
      </c>
      <c r="HS123" s="324">
        <f t="shared" si="97"/>
        <v>0</v>
      </c>
      <c r="HT123" s="324">
        <f t="shared" si="97"/>
        <v>0</v>
      </c>
      <c r="HU123" s="324">
        <f t="shared" si="97"/>
        <v>0</v>
      </c>
      <c r="HV123" s="324">
        <f t="shared" si="97"/>
        <v>0</v>
      </c>
      <c r="HW123" s="324">
        <f t="shared" si="97"/>
        <v>0</v>
      </c>
      <c r="HX123" s="324">
        <f t="shared" si="97"/>
        <v>0</v>
      </c>
      <c r="HY123" s="324">
        <f t="shared" si="97"/>
        <v>0</v>
      </c>
      <c r="HZ123" s="324">
        <f t="shared" si="97"/>
        <v>0</v>
      </c>
      <c r="IA123" s="324">
        <f t="shared" si="97"/>
        <v>0</v>
      </c>
      <c r="IB123" s="324">
        <f t="shared" si="97"/>
        <v>0</v>
      </c>
      <c r="IC123" s="324">
        <f t="shared" si="97"/>
        <v>0</v>
      </c>
      <c r="ID123" s="324">
        <f t="shared" si="97"/>
        <v>0</v>
      </c>
      <c r="IE123" s="324">
        <f t="shared" si="97"/>
        <v>0</v>
      </c>
      <c r="IF123" s="324">
        <f t="shared" si="97"/>
        <v>0</v>
      </c>
      <c r="IG123" s="324">
        <f t="shared" si="97"/>
        <v>0</v>
      </c>
      <c r="IH123" s="324">
        <f t="shared" si="97"/>
        <v>0</v>
      </c>
      <c r="II123" s="324">
        <f t="shared" si="97"/>
        <v>0</v>
      </c>
      <c r="IJ123" s="324">
        <f t="shared" si="97"/>
        <v>0</v>
      </c>
      <c r="IK123" s="324">
        <f t="shared" si="97"/>
        <v>0</v>
      </c>
      <c r="IL123" s="324">
        <f t="shared" si="97"/>
        <v>0</v>
      </c>
      <c r="IM123" s="324">
        <f t="shared" si="97"/>
        <v>0</v>
      </c>
      <c r="IN123" s="324" t="e">
        <f t="shared" si="97"/>
        <v>#DIV/0!</v>
      </c>
      <c r="IO123" s="324">
        <f t="shared" si="97"/>
        <v>0</v>
      </c>
      <c r="IP123" s="324">
        <f t="shared" si="97"/>
        <v>0</v>
      </c>
      <c r="IQ123" s="324">
        <f t="shared" si="97"/>
        <v>0</v>
      </c>
      <c r="IR123" s="324">
        <f t="shared" si="97"/>
        <v>0</v>
      </c>
      <c r="IS123" s="324">
        <f t="shared" si="97"/>
        <v>0</v>
      </c>
      <c r="IT123" s="324">
        <f t="shared" si="97"/>
        <v>0</v>
      </c>
      <c r="IU123" s="324">
        <f t="shared" si="97"/>
        <v>0</v>
      </c>
      <c r="IV123" s="324">
        <f t="shared" si="97"/>
        <v>0</v>
      </c>
      <c r="IW123" s="324">
        <f t="shared" si="97"/>
        <v>0</v>
      </c>
      <c r="IX123" s="324">
        <f t="shared" si="97"/>
        <v>0</v>
      </c>
      <c r="IY123" s="324">
        <f t="shared" si="97"/>
        <v>0</v>
      </c>
      <c r="IZ123" s="324">
        <f t="shared" si="97"/>
        <v>0</v>
      </c>
      <c r="JA123" s="324">
        <f t="shared" si="97"/>
        <v>0</v>
      </c>
      <c r="JB123" s="324">
        <f t="shared" si="97"/>
        <v>0</v>
      </c>
      <c r="JC123" s="324">
        <f t="shared" ref="JC123:JO123" si="98">JC119+JC120</f>
        <v>0</v>
      </c>
      <c r="JD123" s="324">
        <f t="shared" si="98"/>
        <v>0</v>
      </c>
      <c r="JE123" s="324">
        <f t="shared" si="98"/>
        <v>0</v>
      </c>
      <c r="JF123" s="324">
        <f t="shared" si="98"/>
        <v>0</v>
      </c>
      <c r="JG123" s="324">
        <f t="shared" si="98"/>
        <v>0</v>
      </c>
      <c r="JH123" s="324">
        <f t="shared" si="98"/>
        <v>0</v>
      </c>
      <c r="JI123" s="324">
        <f t="shared" si="98"/>
        <v>0</v>
      </c>
      <c r="JJ123" s="324">
        <f t="shared" si="98"/>
        <v>0</v>
      </c>
      <c r="JK123" s="324">
        <f t="shared" si="98"/>
        <v>0</v>
      </c>
      <c r="JL123" s="324">
        <f t="shared" si="98"/>
        <v>0</v>
      </c>
      <c r="JM123" s="324">
        <f t="shared" si="98"/>
        <v>0</v>
      </c>
      <c r="JN123" s="324">
        <f t="shared" si="98"/>
        <v>0</v>
      </c>
      <c r="JO123" s="324" t="e">
        <f t="shared" si="98"/>
        <v>#DIV/0!</v>
      </c>
      <c r="JP123" s="324" t="e">
        <f t="shared" ref="JP123" si="99">JP119+JP120</f>
        <v>#DIV/0!</v>
      </c>
    </row>
    <row r="124" spans="4:277" ht="15" customHeight="1" x14ac:dyDescent="0.2">
      <c r="D124" s="317">
        <v>5.0999999999999996</v>
      </c>
      <c r="E124" s="317" t="s">
        <v>486</v>
      </c>
      <c r="F124" s="324">
        <f t="shared" ref="F124" si="100">F119-F120</f>
        <v>0</v>
      </c>
      <c r="G124" s="324">
        <f t="shared" ref="G124:BR124" si="101">G119-G120</f>
        <v>0</v>
      </c>
      <c r="H124" s="324">
        <f t="shared" si="101"/>
        <v>0</v>
      </c>
      <c r="I124" s="324">
        <f t="shared" si="101"/>
        <v>0</v>
      </c>
      <c r="J124" s="324">
        <f t="shared" si="101"/>
        <v>0</v>
      </c>
      <c r="K124" s="324">
        <f t="shared" si="101"/>
        <v>0</v>
      </c>
      <c r="L124" s="324">
        <f t="shared" si="101"/>
        <v>0</v>
      </c>
      <c r="M124" s="324">
        <f t="shared" si="101"/>
        <v>0</v>
      </c>
      <c r="N124" s="324">
        <f t="shared" si="101"/>
        <v>0</v>
      </c>
      <c r="O124" s="324">
        <f t="shared" si="101"/>
        <v>0</v>
      </c>
      <c r="P124" s="324">
        <f t="shared" si="101"/>
        <v>0</v>
      </c>
      <c r="Q124" s="324">
        <f t="shared" si="101"/>
        <v>0</v>
      </c>
      <c r="R124" s="324">
        <f t="shared" si="101"/>
        <v>0</v>
      </c>
      <c r="S124" s="324">
        <f t="shared" si="101"/>
        <v>0</v>
      </c>
      <c r="T124" s="324">
        <f t="shared" si="101"/>
        <v>0</v>
      </c>
      <c r="U124" s="324">
        <f t="shared" si="101"/>
        <v>0</v>
      </c>
      <c r="V124" s="324">
        <f t="shared" si="101"/>
        <v>0</v>
      </c>
      <c r="W124" s="324">
        <f t="shared" si="101"/>
        <v>0</v>
      </c>
      <c r="X124" s="324">
        <f t="shared" si="101"/>
        <v>0</v>
      </c>
      <c r="Y124" s="324">
        <f t="shared" si="101"/>
        <v>0</v>
      </c>
      <c r="Z124" s="324">
        <f t="shared" si="101"/>
        <v>0</v>
      </c>
      <c r="AA124" s="324">
        <f t="shared" si="101"/>
        <v>0</v>
      </c>
      <c r="AB124" s="324">
        <f t="shared" si="101"/>
        <v>0</v>
      </c>
      <c r="AC124" s="324">
        <f t="shared" si="101"/>
        <v>0</v>
      </c>
      <c r="AD124" s="324">
        <f t="shared" si="101"/>
        <v>0</v>
      </c>
      <c r="AE124" s="324">
        <f t="shared" si="101"/>
        <v>0</v>
      </c>
      <c r="AF124" s="324" t="e">
        <f t="shared" si="101"/>
        <v>#DIV/0!</v>
      </c>
      <c r="AG124" s="324">
        <f t="shared" si="101"/>
        <v>0</v>
      </c>
      <c r="AH124" s="324">
        <f t="shared" si="101"/>
        <v>0</v>
      </c>
      <c r="AI124" s="324">
        <f t="shared" si="101"/>
        <v>0</v>
      </c>
      <c r="AJ124" s="324">
        <f t="shared" si="101"/>
        <v>0</v>
      </c>
      <c r="AK124" s="324">
        <f t="shared" si="101"/>
        <v>0</v>
      </c>
      <c r="AL124" s="324">
        <f t="shared" si="101"/>
        <v>0</v>
      </c>
      <c r="AM124" s="324">
        <f t="shared" si="101"/>
        <v>0</v>
      </c>
      <c r="AN124" s="324">
        <f t="shared" si="101"/>
        <v>0</v>
      </c>
      <c r="AO124" s="324">
        <f t="shared" si="101"/>
        <v>0</v>
      </c>
      <c r="AP124" s="324">
        <f t="shared" si="101"/>
        <v>0</v>
      </c>
      <c r="AQ124" s="324">
        <f t="shared" si="101"/>
        <v>0</v>
      </c>
      <c r="AR124" s="324">
        <f t="shared" si="101"/>
        <v>0</v>
      </c>
      <c r="AS124" s="324">
        <f t="shared" si="101"/>
        <v>0</v>
      </c>
      <c r="AT124" s="324">
        <f t="shared" si="101"/>
        <v>0</v>
      </c>
      <c r="AU124" s="324">
        <f t="shared" si="101"/>
        <v>0</v>
      </c>
      <c r="AV124" s="324">
        <f t="shared" si="101"/>
        <v>0</v>
      </c>
      <c r="AW124" s="324">
        <f t="shared" si="101"/>
        <v>0</v>
      </c>
      <c r="AX124" s="324">
        <f t="shared" si="101"/>
        <v>0</v>
      </c>
      <c r="AY124" s="324">
        <f t="shared" si="101"/>
        <v>0</v>
      </c>
      <c r="AZ124" s="324">
        <f t="shared" si="101"/>
        <v>0</v>
      </c>
      <c r="BA124" s="324">
        <f t="shared" si="101"/>
        <v>0</v>
      </c>
      <c r="BB124" s="324">
        <f t="shared" si="101"/>
        <v>0</v>
      </c>
      <c r="BC124" s="324">
        <f t="shared" si="101"/>
        <v>0</v>
      </c>
      <c r="BD124" s="324">
        <f t="shared" si="101"/>
        <v>0</v>
      </c>
      <c r="BE124" s="324">
        <f t="shared" si="101"/>
        <v>0</v>
      </c>
      <c r="BF124" s="324">
        <f t="shared" si="101"/>
        <v>0</v>
      </c>
      <c r="BG124" s="324" t="e">
        <f t="shared" si="101"/>
        <v>#DIV/0!</v>
      </c>
      <c r="BH124" s="324">
        <f t="shared" si="101"/>
        <v>0</v>
      </c>
      <c r="BI124" s="324">
        <f t="shared" si="101"/>
        <v>0</v>
      </c>
      <c r="BJ124" s="324">
        <f t="shared" si="101"/>
        <v>0</v>
      </c>
      <c r="BK124" s="324">
        <f t="shared" si="101"/>
        <v>0</v>
      </c>
      <c r="BL124" s="324">
        <f t="shared" si="101"/>
        <v>0</v>
      </c>
      <c r="BM124" s="324">
        <f t="shared" si="101"/>
        <v>0</v>
      </c>
      <c r="BN124" s="324">
        <f t="shared" si="101"/>
        <v>0</v>
      </c>
      <c r="BO124" s="324">
        <f t="shared" si="101"/>
        <v>0</v>
      </c>
      <c r="BP124" s="324">
        <f t="shared" si="101"/>
        <v>0</v>
      </c>
      <c r="BQ124" s="324">
        <f t="shared" si="101"/>
        <v>0</v>
      </c>
      <c r="BR124" s="324">
        <f t="shared" si="101"/>
        <v>0</v>
      </c>
      <c r="BS124" s="324">
        <f t="shared" ref="BS124:ED124" si="102">BS119-BS120</f>
        <v>0</v>
      </c>
      <c r="BT124" s="324">
        <f t="shared" si="102"/>
        <v>0</v>
      </c>
      <c r="BU124" s="324">
        <f t="shared" si="102"/>
        <v>0</v>
      </c>
      <c r="BV124" s="324">
        <f t="shared" si="102"/>
        <v>0</v>
      </c>
      <c r="BW124" s="324">
        <f t="shared" si="102"/>
        <v>0</v>
      </c>
      <c r="BX124" s="324">
        <f t="shared" si="102"/>
        <v>0</v>
      </c>
      <c r="BY124" s="324">
        <f t="shared" si="102"/>
        <v>0</v>
      </c>
      <c r="BZ124" s="324">
        <f t="shared" si="102"/>
        <v>0</v>
      </c>
      <c r="CA124" s="324">
        <f t="shared" si="102"/>
        <v>0</v>
      </c>
      <c r="CB124" s="324">
        <f t="shared" si="102"/>
        <v>0</v>
      </c>
      <c r="CC124" s="324">
        <f t="shared" si="102"/>
        <v>0</v>
      </c>
      <c r="CD124" s="324">
        <f t="shared" si="102"/>
        <v>0</v>
      </c>
      <c r="CE124" s="324">
        <f t="shared" si="102"/>
        <v>0</v>
      </c>
      <c r="CF124" s="324">
        <f t="shared" si="102"/>
        <v>0</v>
      </c>
      <c r="CG124" s="324">
        <f t="shared" si="102"/>
        <v>0</v>
      </c>
      <c r="CH124" s="324" t="e">
        <f t="shared" si="102"/>
        <v>#DIV/0!</v>
      </c>
      <c r="CI124" s="324">
        <f t="shared" si="102"/>
        <v>0</v>
      </c>
      <c r="CJ124" s="324">
        <f t="shared" si="102"/>
        <v>0</v>
      </c>
      <c r="CK124" s="324">
        <f t="shared" si="102"/>
        <v>0</v>
      </c>
      <c r="CL124" s="324">
        <f t="shared" si="102"/>
        <v>0</v>
      </c>
      <c r="CM124" s="324">
        <f t="shared" si="102"/>
        <v>0</v>
      </c>
      <c r="CN124" s="324">
        <f t="shared" si="102"/>
        <v>0</v>
      </c>
      <c r="CO124" s="324">
        <f t="shared" si="102"/>
        <v>0</v>
      </c>
      <c r="CP124" s="324">
        <f t="shared" si="102"/>
        <v>0</v>
      </c>
      <c r="CQ124" s="324">
        <f t="shared" si="102"/>
        <v>0</v>
      </c>
      <c r="CR124" s="324">
        <f t="shared" si="102"/>
        <v>0</v>
      </c>
      <c r="CS124" s="324">
        <f t="shared" si="102"/>
        <v>0</v>
      </c>
      <c r="CT124" s="324">
        <f t="shared" si="102"/>
        <v>0</v>
      </c>
      <c r="CU124" s="324">
        <f t="shared" si="102"/>
        <v>0</v>
      </c>
      <c r="CV124" s="324">
        <f t="shared" si="102"/>
        <v>0</v>
      </c>
      <c r="CW124" s="324">
        <f t="shared" si="102"/>
        <v>0</v>
      </c>
      <c r="CX124" s="324">
        <f t="shared" si="102"/>
        <v>0</v>
      </c>
      <c r="CY124" s="324">
        <f t="shared" si="102"/>
        <v>0</v>
      </c>
      <c r="CZ124" s="324">
        <f t="shared" si="102"/>
        <v>0</v>
      </c>
      <c r="DA124" s="324">
        <f t="shared" si="102"/>
        <v>0</v>
      </c>
      <c r="DB124" s="324">
        <f t="shared" si="102"/>
        <v>0</v>
      </c>
      <c r="DC124" s="324">
        <f t="shared" si="102"/>
        <v>0</v>
      </c>
      <c r="DD124" s="324">
        <f t="shared" si="102"/>
        <v>0</v>
      </c>
      <c r="DE124" s="324">
        <f t="shared" si="102"/>
        <v>0</v>
      </c>
      <c r="DF124" s="324">
        <f t="shared" si="102"/>
        <v>0</v>
      </c>
      <c r="DG124" s="324">
        <f t="shared" si="102"/>
        <v>0</v>
      </c>
      <c r="DH124" s="324">
        <f t="shared" si="102"/>
        <v>0</v>
      </c>
      <c r="DI124" s="324" t="e">
        <f t="shared" si="102"/>
        <v>#DIV/0!</v>
      </c>
      <c r="DJ124" s="324">
        <f t="shared" si="102"/>
        <v>0</v>
      </c>
      <c r="DK124" s="324">
        <f t="shared" si="102"/>
        <v>0</v>
      </c>
      <c r="DL124" s="324">
        <f t="shared" si="102"/>
        <v>0</v>
      </c>
      <c r="DM124" s="324">
        <f t="shared" si="102"/>
        <v>0</v>
      </c>
      <c r="DN124" s="324">
        <f t="shared" si="102"/>
        <v>0</v>
      </c>
      <c r="DO124" s="324">
        <f t="shared" si="102"/>
        <v>0</v>
      </c>
      <c r="DP124" s="324">
        <f t="shared" si="102"/>
        <v>0</v>
      </c>
      <c r="DQ124" s="324">
        <f t="shared" si="102"/>
        <v>0</v>
      </c>
      <c r="DR124" s="324">
        <f t="shared" si="102"/>
        <v>0</v>
      </c>
      <c r="DS124" s="324">
        <f t="shared" si="102"/>
        <v>0</v>
      </c>
      <c r="DT124" s="324">
        <f t="shared" si="102"/>
        <v>0</v>
      </c>
      <c r="DU124" s="324">
        <f t="shared" si="102"/>
        <v>0</v>
      </c>
      <c r="DV124" s="324">
        <f t="shared" si="102"/>
        <v>0</v>
      </c>
      <c r="DW124" s="324">
        <f t="shared" si="102"/>
        <v>0</v>
      </c>
      <c r="DX124" s="324">
        <f t="shared" si="102"/>
        <v>0</v>
      </c>
      <c r="DY124" s="324">
        <f t="shared" si="102"/>
        <v>0</v>
      </c>
      <c r="DZ124" s="324">
        <f t="shared" si="102"/>
        <v>0</v>
      </c>
      <c r="EA124" s="324">
        <f t="shared" si="102"/>
        <v>0</v>
      </c>
      <c r="EB124" s="324">
        <f t="shared" si="102"/>
        <v>0</v>
      </c>
      <c r="EC124" s="324">
        <f t="shared" si="102"/>
        <v>0</v>
      </c>
      <c r="ED124" s="324">
        <f t="shared" si="102"/>
        <v>0</v>
      </c>
      <c r="EE124" s="324">
        <f t="shared" ref="EE124:GP124" si="103">EE119-EE120</f>
        <v>0</v>
      </c>
      <c r="EF124" s="324">
        <f t="shared" si="103"/>
        <v>0</v>
      </c>
      <c r="EG124" s="324">
        <f t="shared" si="103"/>
        <v>0</v>
      </c>
      <c r="EH124" s="324">
        <f t="shared" si="103"/>
        <v>0</v>
      </c>
      <c r="EI124" s="324">
        <f t="shared" si="103"/>
        <v>0</v>
      </c>
      <c r="EJ124" s="324" t="e">
        <f t="shared" si="103"/>
        <v>#DIV/0!</v>
      </c>
      <c r="EK124" s="324">
        <f t="shared" si="103"/>
        <v>0</v>
      </c>
      <c r="EL124" s="324">
        <f t="shared" si="103"/>
        <v>0</v>
      </c>
      <c r="EM124" s="324">
        <f t="shared" si="103"/>
        <v>0</v>
      </c>
      <c r="EN124" s="324">
        <f t="shared" si="103"/>
        <v>0</v>
      </c>
      <c r="EO124" s="324">
        <f t="shared" si="103"/>
        <v>0</v>
      </c>
      <c r="EP124" s="324">
        <f t="shared" si="103"/>
        <v>0</v>
      </c>
      <c r="EQ124" s="324">
        <f t="shared" si="103"/>
        <v>0</v>
      </c>
      <c r="ER124" s="324">
        <f t="shared" si="103"/>
        <v>0</v>
      </c>
      <c r="ES124" s="324">
        <f t="shared" si="103"/>
        <v>0</v>
      </c>
      <c r="ET124" s="324">
        <f t="shared" si="103"/>
        <v>0</v>
      </c>
      <c r="EU124" s="324">
        <f t="shared" si="103"/>
        <v>0</v>
      </c>
      <c r="EV124" s="324">
        <f t="shared" si="103"/>
        <v>0</v>
      </c>
      <c r="EW124" s="324">
        <f t="shared" si="103"/>
        <v>0</v>
      </c>
      <c r="EX124" s="324">
        <f t="shared" si="103"/>
        <v>0</v>
      </c>
      <c r="EY124" s="324">
        <f t="shared" si="103"/>
        <v>0</v>
      </c>
      <c r="EZ124" s="324">
        <f t="shared" si="103"/>
        <v>0</v>
      </c>
      <c r="FA124" s="324">
        <f t="shared" si="103"/>
        <v>0</v>
      </c>
      <c r="FB124" s="324">
        <f t="shared" si="103"/>
        <v>0</v>
      </c>
      <c r="FC124" s="324">
        <f t="shared" si="103"/>
        <v>0</v>
      </c>
      <c r="FD124" s="324">
        <f t="shared" si="103"/>
        <v>0</v>
      </c>
      <c r="FE124" s="324">
        <f t="shared" si="103"/>
        <v>0</v>
      </c>
      <c r="FF124" s="324">
        <f t="shared" si="103"/>
        <v>0</v>
      </c>
      <c r="FG124" s="324">
        <f t="shared" si="103"/>
        <v>0</v>
      </c>
      <c r="FH124" s="324">
        <f t="shared" si="103"/>
        <v>0</v>
      </c>
      <c r="FI124" s="324">
        <f t="shared" si="103"/>
        <v>0</v>
      </c>
      <c r="FJ124" s="324">
        <f t="shared" si="103"/>
        <v>0</v>
      </c>
      <c r="FK124" s="324" t="e">
        <f t="shared" si="103"/>
        <v>#DIV/0!</v>
      </c>
      <c r="FL124" s="324">
        <f t="shared" si="103"/>
        <v>0</v>
      </c>
      <c r="FM124" s="324">
        <f t="shared" si="103"/>
        <v>0</v>
      </c>
      <c r="FN124" s="324">
        <f t="shared" si="103"/>
        <v>0</v>
      </c>
      <c r="FO124" s="324">
        <f t="shared" si="103"/>
        <v>0</v>
      </c>
      <c r="FP124" s="324">
        <f t="shared" si="103"/>
        <v>0</v>
      </c>
      <c r="FQ124" s="324">
        <f t="shared" si="103"/>
        <v>0</v>
      </c>
      <c r="FR124" s="324">
        <f t="shared" si="103"/>
        <v>0</v>
      </c>
      <c r="FS124" s="324">
        <f t="shared" si="103"/>
        <v>0</v>
      </c>
      <c r="FT124" s="324">
        <f t="shared" si="103"/>
        <v>0</v>
      </c>
      <c r="FU124" s="324">
        <f t="shared" si="103"/>
        <v>0</v>
      </c>
      <c r="FV124" s="324">
        <f t="shared" si="103"/>
        <v>0</v>
      </c>
      <c r="FW124" s="324">
        <f t="shared" si="103"/>
        <v>0</v>
      </c>
      <c r="FX124" s="324">
        <f t="shared" si="103"/>
        <v>0</v>
      </c>
      <c r="FY124" s="324">
        <f t="shared" si="103"/>
        <v>0</v>
      </c>
      <c r="FZ124" s="324">
        <f t="shared" si="103"/>
        <v>0</v>
      </c>
      <c r="GA124" s="324">
        <f t="shared" si="103"/>
        <v>0</v>
      </c>
      <c r="GB124" s="324">
        <f t="shared" si="103"/>
        <v>0</v>
      </c>
      <c r="GC124" s="324">
        <f t="shared" si="103"/>
        <v>0</v>
      </c>
      <c r="GD124" s="324">
        <f t="shared" si="103"/>
        <v>0</v>
      </c>
      <c r="GE124" s="324">
        <f t="shared" si="103"/>
        <v>0</v>
      </c>
      <c r="GF124" s="324">
        <f t="shared" si="103"/>
        <v>0</v>
      </c>
      <c r="GG124" s="324">
        <f t="shared" si="103"/>
        <v>0</v>
      </c>
      <c r="GH124" s="324">
        <f t="shared" si="103"/>
        <v>0</v>
      </c>
      <c r="GI124" s="324">
        <f t="shared" si="103"/>
        <v>0</v>
      </c>
      <c r="GJ124" s="324">
        <f t="shared" si="103"/>
        <v>0</v>
      </c>
      <c r="GK124" s="324">
        <f t="shared" si="103"/>
        <v>0</v>
      </c>
      <c r="GL124" s="324" t="e">
        <f t="shared" si="103"/>
        <v>#DIV/0!</v>
      </c>
      <c r="GM124" s="324">
        <f t="shared" si="103"/>
        <v>0</v>
      </c>
      <c r="GN124" s="324">
        <f t="shared" si="103"/>
        <v>0</v>
      </c>
      <c r="GO124" s="324">
        <f t="shared" si="103"/>
        <v>0</v>
      </c>
      <c r="GP124" s="324">
        <f t="shared" si="103"/>
        <v>0</v>
      </c>
      <c r="GQ124" s="324">
        <f t="shared" ref="GQ124:JB124" si="104">GQ119-GQ120</f>
        <v>0</v>
      </c>
      <c r="GR124" s="324">
        <f t="shared" si="104"/>
        <v>0</v>
      </c>
      <c r="GS124" s="324">
        <f t="shared" si="104"/>
        <v>0</v>
      </c>
      <c r="GT124" s="324">
        <f t="shared" si="104"/>
        <v>0</v>
      </c>
      <c r="GU124" s="324">
        <f t="shared" si="104"/>
        <v>0</v>
      </c>
      <c r="GV124" s="324">
        <f t="shared" si="104"/>
        <v>0</v>
      </c>
      <c r="GW124" s="324">
        <f t="shared" si="104"/>
        <v>0</v>
      </c>
      <c r="GX124" s="324">
        <f t="shared" si="104"/>
        <v>0</v>
      </c>
      <c r="GY124" s="324">
        <f t="shared" si="104"/>
        <v>0</v>
      </c>
      <c r="GZ124" s="324">
        <f t="shared" si="104"/>
        <v>0</v>
      </c>
      <c r="HA124" s="324">
        <f t="shared" si="104"/>
        <v>0</v>
      </c>
      <c r="HB124" s="324">
        <f t="shared" si="104"/>
        <v>0</v>
      </c>
      <c r="HC124" s="324">
        <f t="shared" si="104"/>
        <v>0</v>
      </c>
      <c r="HD124" s="324">
        <f t="shared" si="104"/>
        <v>0</v>
      </c>
      <c r="HE124" s="324">
        <f t="shared" si="104"/>
        <v>0</v>
      </c>
      <c r="HF124" s="324">
        <f t="shared" si="104"/>
        <v>0</v>
      </c>
      <c r="HG124" s="324">
        <f t="shared" si="104"/>
        <v>0</v>
      </c>
      <c r="HH124" s="324">
        <f t="shared" si="104"/>
        <v>0</v>
      </c>
      <c r="HI124" s="324">
        <f t="shared" si="104"/>
        <v>0</v>
      </c>
      <c r="HJ124" s="324">
        <f t="shared" si="104"/>
        <v>0</v>
      </c>
      <c r="HK124" s="324">
        <f t="shared" si="104"/>
        <v>0</v>
      </c>
      <c r="HL124" s="324">
        <f t="shared" si="104"/>
        <v>0</v>
      </c>
      <c r="HM124" s="324" t="e">
        <f t="shared" si="104"/>
        <v>#DIV/0!</v>
      </c>
      <c r="HN124" s="324">
        <f t="shared" si="104"/>
        <v>0</v>
      </c>
      <c r="HO124" s="324">
        <f t="shared" si="104"/>
        <v>0</v>
      </c>
      <c r="HP124" s="324">
        <f t="shared" si="104"/>
        <v>0</v>
      </c>
      <c r="HQ124" s="324">
        <f t="shared" si="104"/>
        <v>0</v>
      </c>
      <c r="HR124" s="324">
        <f t="shared" si="104"/>
        <v>0</v>
      </c>
      <c r="HS124" s="324">
        <f t="shared" si="104"/>
        <v>0</v>
      </c>
      <c r="HT124" s="324">
        <f t="shared" si="104"/>
        <v>0</v>
      </c>
      <c r="HU124" s="324">
        <f t="shared" si="104"/>
        <v>0</v>
      </c>
      <c r="HV124" s="324">
        <f t="shared" si="104"/>
        <v>0</v>
      </c>
      <c r="HW124" s="324">
        <f t="shared" si="104"/>
        <v>0</v>
      </c>
      <c r="HX124" s="324">
        <f t="shared" si="104"/>
        <v>0</v>
      </c>
      <c r="HY124" s="324">
        <f t="shared" si="104"/>
        <v>0</v>
      </c>
      <c r="HZ124" s="324">
        <f t="shared" si="104"/>
        <v>0</v>
      </c>
      <c r="IA124" s="324">
        <f t="shared" si="104"/>
        <v>0</v>
      </c>
      <c r="IB124" s="324">
        <f t="shared" si="104"/>
        <v>0</v>
      </c>
      <c r="IC124" s="324">
        <f t="shared" si="104"/>
        <v>0</v>
      </c>
      <c r="ID124" s="324">
        <f t="shared" si="104"/>
        <v>0</v>
      </c>
      <c r="IE124" s="324">
        <f t="shared" si="104"/>
        <v>0</v>
      </c>
      <c r="IF124" s="324">
        <f t="shared" si="104"/>
        <v>0</v>
      </c>
      <c r="IG124" s="324">
        <f t="shared" si="104"/>
        <v>0</v>
      </c>
      <c r="IH124" s="324">
        <f t="shared" si="104"/>
        <v>0</v>
      </c>
      <c r="II124" s="324">
        <f t="shared" si="104"/>
        <v>0</v>
      </c>
      <c r="IJ124" s="324">
        <f t="shared" si="104"/>
        <v>0</v>
      </c>
      <c r="IK124" s="324">
        <f t="shared" si="104"/>
        <v>0</v>
      </c>
      <c r="IL124" s="324">
        <f t="shared" si="104"/>
        <v>0</v>
      </c>
      <c r="IM124" s="324">
        <f t="shared" si="104"/>
        <v>0</v>
      </c>
      <c r="IN124" s="324" t="e">
        <f t="shared" si="104"/>
        <v>#DIV/0!</v>
      </c>
      <c r="IO124" s="324">
        <f t="shared" si="104"/>
        <v>0</v>
      </c>
      <c r="IP124" s="324">
        <f t="shared" si="104"/>
        <v>0</v>
      </c>
      <c r="IQ124" s="324">
        <f t="shared" si="104"/>
        <v>0</v>
      </c>
      <c r="IR124" s="324">
        <f t="shared" si="104"/>
        <v>0</v>
      </c>
      <c r="IS124" s="324">
        <f t="shared" si="104"/>
        <v>0</v>
      </c>
      <c r="IT124" s="324">
        <f t="shared" si="104"/>
        <v>0</v>
      </c>
      <c r="IU124" s="324">
        <f t="shared" si="104"/>
        <v>0</v>
      </c>
      <c r="IV124" s="324">
        <f t="shared" si="104"/>
        <v>0</v>
      </c>
      <c r="IW124" s="324">
        <f t="shared" si="104"/>
        <v>0</v>
      </c>
      <c r="IX124" s="324">
        <f t="shared" si="104"/>
        <v>0</v>
      </c>
      <c r="IY124" s="324">
        <f t="shared" si="104"/>
        <v>0</v>
      </c>
      <c r="IZ124" s="324">
        <f t="shared" si="104"/>
        <v>0</v>
      </c>
      <c r="JA124" s="324">
        <f t="shared" si="104"/>
        <v>0</v>
      </c>
      <c r="JB124" s="324">
        <f t="shared" si="104"/>
        <v>0</v>
      </c>
      <c r="JC124" s="324">
        <f t="shared" ref="JC124:JO124" si="105">JC119-JC120</f>
        <v>0</v>
      </c>
      <c r="JD124" s="324">
        <f t="shared" si="105"/>
        <v>0</v>
      </c>
      <c r="JE124" s="324">
        <f t="shared" si="105"/>
        <v>0</v>
      </c>
      <c r="JF124" s="324">
        <f t="shared" si="105"/>
        <v>0</v>
      </c>
      <c r="JG124" s="324">
        <f t="shared" si="105"/>
        <v>0</v>
      </c>
      <c r="JH124" s="324">
        <f t="shared" si="105"/>
        <v>0</v>
      </c>
      <c r="JI124" s="324">
        <f t="shared" si="105"/>
        <v>0</v>
      </c>
      <c r="JJ124" s="324">
        <f t="shared" si="105"/>
        <v>0</v>
      </c>
      <c r="JK124" s="324">
        <f t="shared" si="105"/>
        <v>0</v>
      </c>
      <c r="JL124" s="324">
        <f t="shared" si="105"/>
        <v>0</v>
      </c>
      <c r="JM124" s="324">
        <f t="shared" si="105"/>
        <v>0</v>
      </c>
      <c r="JN124" s="324">
        <f t="shared" si="105"/>
        <v>0</v>
      </c>
      <c r="JO124" s="324" t="e">
        <f t="shared" si="105"/>
        <v>#DIV/0!</v>
      </c>
      <c r="JP124" s="324" t="e">
        <f t="shared" ref="JP124" si="106">JP119-JP120</f>
        <v>#DIV/0!</v>
      </c>
    </row>
    <row r="125" spans="4:277" ht="15" customHeight="1" x14ac:dyDescent="0.2">
      <c r="D125" s="317">
        <v>6.3</v>
      </c>
      <c r="E125" s="317" t="s">
        <v>485</v>
      </c>
      <c r="F125" s="317">
        <f t="array" ref="F125">AVERAGE(IF($JU21:$JU68&gt;0,F21:F68))</f>
        <v>0</v>
      </c>
      <c r="G125" s="317">
        <f t="array" ref="G125">AVERAGE(IF($JU21:$JU68&gt;0,G21:G68))</f>
        <v>0</v>
      </c>
      <c r="H125" s="317">
        <f t="array" ref="H125">AVERAGE(IF($JU21:$JU68&gt;0,H21:H68))</f>
        <v>0</v>
      </c>
      <c r="I125" s="317">
        <f t="array" ref="I125">AVERAGE(IF($JU21:$JU68&gt;0,I21:I68))</f>
        <v>0</v>
      </c>
      <c r="J125" s="317">
        <f t="array" ref="J125">AVERAGE(IF($JU21:$JU68&gt;0,J21:J68))</f>
        <v>0</v>
      </c>
      <c r="K125" s="317">
        <f t="array" ref="K125">AVERAGE(IF($JU21:$JU68&gt;0,K21:K68))</f>
        <v>0</v>
      </c>
      <c r="L125" s="317">
        <f t="array" ref="L125">AVERAGE(IF($JU21:$JU68&gt;0,L21:L68))</f>
        <v>0</v>
      </c>
      <c r="M125" s="317">
        <f t="array" ref="M125">AVERAGE(IF($JU21:$JU68&gt;0,M21:M68))</f>
        <v>0</v>
      </c>
      <c r="N125" s="317">
        <f t="array" ref="N125">AVERAGE(IF($JU21:$JU68&gt;0,N21:N68))</f>
        <v>0</v>
      </c>
      <c r="O125" s="317">
        <f t="array" ref="O125">AVERAGE(IF($JU21:$JU68&gt;0,O21:O68))</f>
        <v>0</v>
      </c>
      <c r="P125" s="317">
        <f t="array" ref="P125">AVERAGE(IF($JU21:$JU68&gt;0,P21:P68))</f>
        <v>0</v>
      </c>
      <c r="Q125" s="317">
        <f t="array" ref="Q125">AVERAGE(IF($JU21:$JU68&gt;0,Q21:Q68))</f>
        <v>0</v>
      </c>
      <c r="R125" s="317">
        <f t="array" ref="R125">AVERAGE(IF($JU21:$JU68&gt;0,R21:R68))</f>
        <v>0</v>
      </c>
      <c r="S125" s="317">
        <f t="array" ref="S125">AVERAGE(IF($JU21:$JU68&gt;0,S21:S68))</f>
        <v>0</v>
      </c>
      <c r="T125" s="317">
        <f t="array" ref="T125">AVERAGE(IF($JU21:$JU68&gt;0,T21:T68))</f>
        <v>0</v>
      </c>
      <c r="U125" s="317">
        <f t="array" ref="U125">AVERAGE(IF($JU21:$JU68&gt;0,U21:U68))</f>
        <v>0</v>
      </c>
      <c r="V125" s="317">
        <f t="array" ref="V125">AVERAGE(IF($JU21:$JU68&gt;0,V21:V68))</f>
        <v>0</v>
      </c>
      <c r="W125" s="317">
        <f t="array" ref="W125">AVERAGE(IF($JU21:$JU68&gt;0,W21:W68))</f>
        <v>0</v>
      </c>
      <c r="X125" s="317">
        <f t="array" ref="X125">AVERAGE(IF($JU21:$JU68&gt;0,X21:X68))</f>
        <v>0</v>
      </c>
      <c r="Y125" s="317">
        <f t="array" ref="Y125">AVERAGE(IF($JU21:$JU68&gt;0,Y21:Y68))</f>
        <v>0</v>
      </c>
      <c r="Z125" s="317">
        <f t="array" ref="Z125">AVERAGE(IF($JU21:$JU68&gt;0,Z21:Z68))</f>
        <v>0</v>
      </c>
      <c r="AA125" s="317">
        <f t="array" ref="AA125">AVERAGE(IF($JU21:$JU68&gt;0,AA21:AA68))</f>
        <v>0</v>
      </c>
      <c r="AB125" s="317">
        <f t="array" ref="AB125">AVERAGE(IF($JU21:$JU68&gt;0,AB21:AB68))</f>
        <v>0</v>
      </c>
      <c r="AC125" s="317">
        <f t="array" ref="AC125">AVERAGE(IF($JU21:$JU68&gt;0,AC21:AC68))</f>
        <v>0</v>
      </c>
      <c r="AD125" s="317">
        <f t="array" ref="AD125">AVERAGE(IF($JU21:$JU68&gt;0,AD21:AD68))</f>
        <v>0</v>
      </c>
      <c r="AE125" s="317">
        <f t="array" ref="AE125">AVERAGE(IF($JU21:$JU68&gt;0,AE21:AE68))</f>
        <v>0</v>
      </c>
      <c r="AF125" s="317" t="e">
        <f t="array" ref="AF125">AVERAGE(IF($JU21:$JU68&gt;0,AF21:AF68))</f>
        <v>#DIV/0!</v>
      </c>
      <c r="AG125" s="317">
        <f t="array" ref="AG125">AVERAGE(IF($JU21:$JU68&gt;0,AG21:AG68))</f>
        <v>0</v>
      </c>
      <c r="AH125" s="317">
        <f t="array" ref="AH125">AVERAGE(IF($JU21:$JU68&gt;0,AH21:AH68))</f>
        <v>0</v>
      </c>
      <c r="AI125" s="317">
        <f t="array" ref="AI125">AVERAGE(IF($JU21:$JU68&gt;0,AI21:AI68))</f>
        <v>0</v>
      </c>
      <c r="AJ125" s="317">
        <f t="array" ref="AJ125">AVERAGE(IF($JU21:$JU68&gt;0,AJ21:AJ68))</f>
        <v>0</v>
      </c>
      <c r="AK125" s="317">
        <f t="array" ref="AK125">AVERAGE(IF($JU21:$JU68&gt;0,AK21:AK68))</f>
        <v>0</v>
      </c>
      <c r="AL125" s="317">
        <f t="array" ref="AL125">AVERAGE(IF($JU21:$JU68&gt;0,AL21:AL68))</f>
        <v>0</v>
      </c>
      <c r="AM125" s="317">
        <f t="array" ref="AM125">AVERAGE(IF($JU21:$JU68&gt;0,AM21:AM68))</f>
        <v>0</v>
      </c>
      <c r="AN125" s="317">
        <f t="array" ref="AN125">AVERAGE(IF($JU21:$JU68&gt;0,AN21:AN68))</f>
        <v>0</v>
      </c>
      <c r="AO125" s="317">
        <f t="array" ref="AO125">AVERAGE(IF($JU21:$JU68&gt;0,AO21:AO68))</f>
        <v>0</v>
      </c>
      <c r="AP125" s="317">
        <f t="array" ref="AP125">AVERAGE(IF($JU21:$JU68&gt;0,AP21:AP68))</f>
        <v>0</v>
      </c>
      <c r="AQ125" s="317">
        <f t="array" ref="AQ125">AVERAGE(IF($JU21:$JU68&gt;0,AQ21:AQ68))</f>
        <v>0</v>
      </c>
      <c r="AR125" s="317">
        <f t="array" ref="AR125">AVERAGE(IF($JU21:$JU68&gt;0,AR21:AR68))</f>
        <v>0</v>
      </c>
      <c r="AS125" s="317">
        <f t="array" ref="AS125">AVERAGE(IF($JU21:$JU68&gt;0,AS21:AS68))</f>
        <v>0</v>
      </c>
      <c r="AT125" s="317">
        <f t="array" ref="AT125">AVERAGE(IF($JU21:$JU68&gt;0,AT21:AT68))</f>
        <v>0</v>
      </c>
      <c r="AU125" s="317">
        <f t="array" ref="AU125">AVERAGE(IF($JU21:$JU68&gt;0,AU21:AU68))</f>
        <v>0</v>
      </c>
      <c r="AV125" s="317">
        <f t="array" ref="AV125">AVERAGE(IF($JU21:$JU68&gt;0,AV21:AV68))</f>
        <v>0</v>
      </c>
      <c r="AW125" s="317">
        <f t="array" ref="AW125">AVERAGE(IF($JU21:$JU68&gt;0,AW21:AW68))</f>
        <v>0</v>
      </c>
      <c r="AX125" s="317">
        <f t="array" ref="AX125">AVERAGE(IF($JU21:$JU68&gt;0,AX21:AX68))</f>
        <v>0</v>
      </c>
      <c r="AY125" s="317">
        <f t="array" ref="AY125">AVERAGE(IF($JU21:$JU68&gt;0,AY21:AY68))</f>
        <v>0</v>
      </c>
      <c r="AZ125" s="317">
        <f t="array" ref="AZ125">AVERAGE(IF($JU21:$JU68&gt;0,AZ21:AZ68))</f>
        <v>0</v>
      </c>
      <c r="BA125" s="317">
        <f t="array" ref="BA125">AVERAGE(IF($JU21:$JU68&gt;0,BA21:BA68))</f>
        <v>0</v>
      </c>
      <c r="BB125" s="317">
        <f t="array" ref="BB125">AVERAGE(IF($JU21:$JU68&gt;0,BB21:BB68))</f>
        <v>0</v>
      </c>
      <c r="BC125" s="317">
        <f t="array" ref="BC125">AVERAGE(IF($JU21:$JU68&gt;0,BC21:BC68))</f>
        <v>0</v>
      </c>
      <c r="BD125" s="317">
        <f t="array" ref="BD125">AVERAGE(IF($JU21:$JU68&gt;0,BD21:BD68))</f>
        <v>0</v>
      </c>
      <c r="BE125" s="317">
        <f t="array" ref="BE125">AVERAGE(IF($JU21:$JU68&gt;0,BE21:BE68))</f>
        <v>0</v>
      </c>
      <c r="BF125" s="317">
        <f t="array" ref="BF125">AVERAGE(IF($JU21:$JU68&gt;0,BF21:BF68))</f>
        <v>0</v>
      </c>
      <c r="BG125" s="317" t="e">
        <f t="array" ref="BG125">AVERAGE(IF($JU21:$JU68&gt;0,BG21:BG68))</f>
        <v>#DIV/0!</v>
      </c>
      <c r="BH125" s="317">
        <f t="array" ref="BH125">AVERAGE(IF($JU21:$JU68&gt;0,BH21:BH68))</f>
        <v>0</v>
      </c>
      <c r="BI125" s="317">
        <f t="array" ref="BI125">AVERAGE(IF($JU21:$JU68&gt;0,BI21:BI68))</f>
        <v>0</v>
      </c>
      <c r="BJ125" s="317">
        <f t="array" ref="BJ125">AVERAGE(IF($JU21:$JU68&gt;0,BJ21:BJ68))</f>
        <v>0</v>
      </c>
      <c r="BK125" s="317">
        <f t="array" ref="BK125">AVERAGE(IF($JU21:$JU68&gt;0,BK21:BK68))</f>
        <v>0</v>
      </c>
      <c r="BL125" s="317">
        <f t="array" ref="BL125">AVERAGE(IF($JU21:$JU68&gt;0,BL21:BL68))</f>
        <v>0</v>
      </c>
      <c r="BM125" s="317">
        <f t="array" ref="BM125">AVERAGE(IF($JU21:$JU68&gt;0,BM21:BM68))</f>
        <v>0</v>
      </c>
      <c r="BN125" s="317">
        <f t="array" ref="BN125">AVERAGE(IF($JU21:$JU68&gt;0,BN21:BN68))</f>
        <v>0</v>
      </c>
      <c r="BO125" s="317">
        <f t="array" ref="BO125">AVERAGE(IF($JU21:$JU68&gt;0,BO21:BO68))</f>
        <v>0</v>
      </c>
      <c r="BP125" s="317">
        <f t="array" ref="BP125">AVERAGE(IF($JU21:$JU68&gt;0,BP21:BP68))</f>
        <v>0</v>
      </c>
      <c r="BQ125" s="317">
        <f t="array" ref="BQ125">AVERAGE(IF($JU21:$JU68&gt;0,BQ21:BQ68))</f>
        <v>0</v>
      </c>
      <c r="BR125" s="317">
        <f t="array" ref="BR125">AVERAGE(IF($JU21:$JU68&gt;0,BR21:BR68))</f>
        <v>0</v>
      </c>
      <c r="BS125" s="317">
        <f t="array" ref="BS125">AVERAGE(IF($JU21:$JU68&gt;0,BS21:BS68))</f>
        <v>0</v>
      </c>
      <c r="BT125" s="317">
        <f t="array" ref="BT125">AVERAGE(IF($JU21:$JU68&gt;0,BT21:BT68))</f>
        <v>0</v>
      </c>
      <c r="BU125" s="317">
        <f t="array" ref="BU125">AVERAGE(IF($JU21:$JU68&gt;0,BU21:BU68))</f>
        <v>0</v>
      </c>
      <c r="BV125" s="317">
        <f t="array" ref="BV125">AVERAGE(IF($JU21:$JU68&gt;0,BV21:BV68))</f>
        <v>0</v>
      </c>
      <c r="BW125" s="317">
        <f t="array" ref="BW125">AVERAGE(IF($JU21:$JU68&gt;0,BW21:BW68))</f>
        <v>0</v>
      </c>
      <c r="BX125" s="317">
        <f t="array" ref="BX125">AVERAGE(IF($JU21:$JU68&gt;0,BX21:BX68))</f>
        <v>0</v>
      </c>
      <c r="BY125" s="317">
        <f t="array" ref="BY125">AVERAGE(IF($JU21:$JU68&gt;0,BY21:BY68))</f>
        <v>0</v>
      </c>
      <c r="BZ125" s="317">
        <f t="array" ref="BZ125">AVERAGE(IF($JU21:$JU68&gt;0,BZ21:BZ68))</f>
        <v>0</v>
      </c>
      <c r="CA125" s="317">
        <f t="array" ref="CA125">AVERAGE(IF($JU21:$JU68&gt;0,CA21:CA68))</f>
        <v>0</v>
      </c>
      <c r="CB125" s="317">
        <f t="array" ref="CB125">AVERAGE(IF($JU21:$JU68&gt;0,CB21:CB68))</f>
        <v>0</v>
      </c>
      <c r="CC125" s="317">
        <f t="array" ref="CC125">AVERAGE(IF($JU21:$JU68&gt;0,CC21:CC68))</f>
        <v>0</v>
      </c>
      <c r="CD125" s="317">
        <f t="array" ref="CD125">AVERAGE(IF($JU21:$JU68&gt;0,CD21:CD68))</f>
        <v>0</v>
      </c>
      <c r="CE125" s="317">
        <f t="array" ref="CE125">AVERAGE(IF($JU21:$JU68&gt;0,CE21:CE68))</f>
        <v>0</v>
      </c>
      <c r="CF125" s="317">
        <f t="array" ref="CF125">AVERAGE(IF($JU21:$JU68&gt;0,CF21:CF68))</f>
        <v>0</v>
      </c>
      <c r="CG125" s="317">
        <f t="array" ref="CG125">AVERAGE(IF($JU21:$JU68&gt;0,CG21:CG68))</f>
        <v>0</v>
      </c>
      <c r="CH125" s="317" t="e">
        <f t="array" ref="CH125">AVERAGE(IF($JU21:$JU68&gt;0,CH21:CH68))</f>
        <v>#DIV/0!</v>
      </c>
      <c r="CI125" s="317">
        <f t="array" ref="CI125">AVERAGE(IF($JU21:$JU68&gt;0,CI21:CI68))</f>
        <v>0</v>
      </c>
      <c r="CJ125" s="317">
        <f t="array" ref="CJ125">AVERAGE(IF($JU21:$JU68&gt;0,CJ21:CJ68))</f>
        <v>0</v>
      </c>
      <c r="CK125" s="317">
        <f t="array" ref="CK125">AVERAGE(IF($JU21:$JU68&gt;0,CK21:CK68))</f>
        <v>0</v>
      </c>
      <c r="CL125" s="317">
        <f t="array" ref="CL125">AVERAGE(IF($JU21:$JU68&gt;0,CL21:CL68))</f>
        <v>0</v>
      </c>
      <c r="CM125" s="317">
        <f t="array" ref="CM125">AVERAGE(IF($JU21:$JU68&gt;0,CM21:CM68))</f>
        <v>0</v>
      </c>
      <c r="CN125" s="317">
        <f t="array" ref="CN125">AVERAGE(IF($JU21:$JU68&gt;0,CN21:CN68))</f>
        <v>0</v>
      </c>
      <c r="CO125" s="317">
        <f t="array" ref="CO125">AVERAGE(IF($JU21:$JU68&gt;0,CO21:CO68))</f>
        <v>0</v>
      </c>
      <c r="CP125" s="317">
        <f t="array" ref="CP125">AVERAGE(IF($JU21:$JU68&gt;0,CP21:CP68))</f>
        <v>0</v>
      </c>
      <c r="CQ125" s="317">
        <f t="array" ref="CQ125">AVERAGE(IF($JU21:$JU68&gt;0,CQ21:CQ68))</f>
        <v>0</v>
      </c>
      <c r="CR125" s="317">
        <f t="array" ref="CR125">AVERAGE(IF($JU21:$JU68&gt;0,CR21:CR68))</f>
        <v>0</v>
      </c>
      <c r="CS125" s="317">
        <f t="array" ref="CS125">AVERAGE(IF($JU21:$JU68&gt;0,CS21:CS68))</f>
        <v>0</v>
      </c>
      <c r="CT125" s="317">
        <f t="array" ref="CT125">AVERAGE(IF($JU21:$JU68&gt;0,CT21:CT68))</f>
        <v>0</v>
      </c>
      <c r="CU125" s="317">
        <f t="array" ref="CU125">AVERAGE(IF($JU21:$JU68&gt;0,CU21:CU68))</f>
        <v>0</v>
      </c>
      <c r="CV125" s="317">
        <f t="array" ref="CV125">AVERAGE(IF($JU21:$JU68&gt;0,CV21:CV68))</f>
        <v>0</v>
      </c>
      <c r="CW125" s="317">
        <f t="array" ref="CW125">AVERAGE(IF($JU21:$JU68&gt;0,CW21:CW68))</f>
        <v>0</v>
      </c>
      <c r="CX125" s="317">
        <f t="array" ref="CX125">AVERAGE(IF($JU21:$JU68&gt;0,CX21:CX68))</f>
        <v>0</v>
      </c>
      <c r="CY125" s="317">
        <f t="array" ref="CY125">AVERAGE(IF($JU21:$JU68&gt;0,CY21:CY68))</f>
        <v>0</v>
      </c>
      <c r="CZ125" s="317">
        <f t="array" ref="CZ125">AVERAGE(IF($JU21:$JU68&gt;0,CZ21:CZ68))</f>
        <v>0</v>
      </c>
      <c r="DA125" s="317">
        <f t="array" ref="DA125">AVERAGE(IF($JU21:$JU68&gt;0,DA21:DA68))</f>
        <v>0</v>
      </c>
      <c r="DB125" s="317">
        <f t="array" ref="DB125">AVERAGE(IF($JU21:$JU68&gt;0,DB21:DB68))</f>
        <v>0</v>
      </c>
      <c r="DC125" s="317">
        <f t="array" ref="DC125">AVERAGE(IF($JU21:$JU68&gt;0,DC21:DC68))</f>
        <v>0</v>
      </c>
      <c r="DD125" s="317">
        <f t="array" ref="DD125">AVERAGE(IF($JU21:$JU68&gt;0,DD21:DD68))</f>
        <v>0</v>
      </c>
      <c r="DE125" s="317">
        <f t="array" ref="DE125">AVERAGE(IF($JU21:$JU68&gt;0,DE21:DE68))</f>
        <v>0</v>
      </c>
      <c r="DF125" s="317">
        <f t="array" ref="DF125">AVERAGE(IF($JU21:$JU68&gt;0,DF21:DF68))</f>
        <v>0</v>
      </c>
      <c r="DG125" s="317">
        <f t="array" ref="DG125">AVERAGE(IF($JU21:$JU68&gt;0,DG21:DG68))</f>
        <v>0</v>
      </c>
      <c r="DH125" s="317">
        <f t="array" ref="DH125">AVERAGE(IF($JU21:$JU68&gt;0,DH21:DH68))</f>
        <v>0</v>
      </c>
      <c r="DI125" s="317" t="e">
        <f t="array" ref="DI125">AVERAGE(IF($JU21:$JU68&gt;0,DI21:DI68))</f>
        <v>#DIV/0!</v>
      </c>
      <c r="DJ125" s="317">
        <f t="array" ref="DJ125">AVERAGE(IF($JU21:$JU68&gt;0,DJ21:DJ68))</f>
        <v>0</v>
      </c>
      <c r="DK125" s="317">
        <f t="array" ref="DK125">AVERAGE(IF($JU21:$JU68&gt;0,DK21:DK68))</f>
        <v>0</v>
      </c>
      <c r="DL125" s="317">
        <f t="array" ref="DL125">AVERAGE(IF($JU21:$JU68&gt;0,DL21:DL68))</f>
        <v>0</v>
      </c>
      <c r="DM125" s="317">
        <f t="array" ref="DM125">AVERAGE(IF($JU21:$JU68&gt;0,DM21:DM68))</f>
        <v>0</v>
      </c>
      <c r="DN125" s="317">
        <f t="array" ref="DN125">AVERAGE(IF($JU21:$JU68&gt;0,DN21:DN68))</f>
        <v>0</v>
      </c>
      <c r="DO125" s="317">
        <f t="array" ref="DO125">AVERAGE(IF($JU21:$JU68&gt;0,DO21:DO68))</f>
        <v>0</v>
      </c>
      <c r="DP125" s="317">
        <f t="array" ref="DP125">AVERAGE(IF($JU21:$JU68&gt;0,DP21:DP68))</f>
        <v>0</v>
      </c>
      <c r="DQ125" s="317">
        <f t="array" ref="DQ125">AVERAGE(IF($JU21:$JU68&gt;0,DQ21:DQ68))</f>
        <v>0</v>
      </c>
      <c r="DR125" s="317">
        <f t="array" ref="DR125">AVERAGE(IF($JU21:$JU68&gt;0,DR21:DR68))</f>
        <v>0</v>
      </c>
      <c r="DS125" s="317">
        <f t="array" ref="DS125">AVERAGE(IF($JU21:$JU68&gt;0,DS21:DS68))</f>
        <v>0</v>
      </c>
      <c r="DT125" s="317">
        <f t="array" ref="DT125">AVERAGE(IF($JU21:$JU68&gt;0,DT21:DT68))</f>
        <v>0</v>
      </c>
      <c r="DU125" s="317">
        <f t="array" ref="DU125">AVERAGE(IF($JU21:$JU68&gt;0,DU21:DU68))</f>
        <v>0</v>
      </c>
      <c r="DV125" s="317">
        <f t="array" ref="DV125">AVERAGE(IF($JU21:$JU68&gt;0,DV21:DV68))</f>
        <v>0</v>
      </c>
      <c r="DW125" s="317">
        <f t="array" ref="DW125">AVERAGE(IF($JU21:$JU68&gt;0,DW21:DW68))</f>
        <v>0</v>
      </c>
      <c r="DX125" s="317">
        <f t="array" ref="DX125">AVERAGE(IF($JU21:$JU68&gt;0,DX21:DX68))</f>
        <v>0</v>
      </c>
      <c r="DY125" s="317">
        <f t="array" ref="DY125">AVERAGE(IF($JU21:$JU68&gt;0,DY21:DY68))</f>
        <v>0</v>
      </c>
      <c r="DZ125" s="317">
        <f t="array" ref="DZ125">AVERAGE(IF($JU21:$JU68&gt;0,DZ21:DZ68))</f>
        <v>0</v>
      </c>
      <c r="EA125" s="317">
        <f t="array" ref="EA125">AVERAGE(IF($JU21:$JU68&gt;0,EA21:EA68))</f>
        <v>0</v>
      </c>
      <c r="EB125" s="317">
        <f t="array" ref="EB125">AVERAGE(IF($JU21:$JU68&gt;0,EB21:EB68))</f>
        <v>0</v>
      </c>
      <c r="EC125" s="317">
        <f t="array" ref="EC125">AVERAGE(IF($JU21:$JU68&gt;0,EC21:EC68))</f>
        <v>0</v>
      </c>
      <c r="ED125" s="317">
        <f t="array" ref="ED125">AVERAGE(IF($JU21:$JU68&gt;0,ED21:ED68))</f>
        <v>0</v>
      </c>
      <c r="EE125" s="317">
        <f t="array" ref="EE125">AVERAGE(IF($JU21:$JU68&gt;0,EE21:EE68))</f>
        <v>0</v>
      </c>
      <c r="EF125" s="317">
        <f t="array" ref="EF125">AVERAGE(IF($JU21:$JU68&gt;0,EF21:EF68))</f>
        <v>0</v>
      </c>
      <c r="EG125" s="317">
        <f t="array" ref="EG125">AVERAGE(IF($JU21:$JU68&gt;0,EG21:EG68))</f>
        <v>0</v>
      </c>
      <c r="EH125" s="317">
        <f t="array" ref="EH125">AVERAGE(IF($JU21:$JU68&gt;0,EH21:EH68))</f>
        <v>0</v>
      </c>
      <c r="EI125" s="317">
        <f t="array" ref="EI125">AVERAGE(IF($JU21:$JU68&gt;0,EI21:EI68))</f>
        <v>0</v>
      </c>
      <c r="EJ125" s="317" t="e">
        <f t="array" ref="EJ125">AVERAGE(IF($JU21:$JU68&gt;0,EJ21:EJ68))</f>
        <v>#DIV/0!</v>
      </c>
      <c r="EK125" s="317">
        <f t="array" ref="EK125">AVERAGE(IF($JU21:$JU68&gt;0,EK21:EK68))</f>
        <v>0</v>
      </c>
      <c r="EL125" s="317">
        <f t="array" ref="EL125">AVERAGE(IF($JU21:$JU68&gt;0,EL21:EL68))</f>
        <v>0</v>
      </c>
      <c r="EM125" s="317">
        <f t="array" ref="EM125">AVERAGE(IF($JU21:$JU68&gt;0,EM21:EM68))</f>
        <v>0</v>
      </c>
      <c r="EN125" s="317">
        <f t="array" ref="EN125">AVERAGE(IF($JU21:$JU68&gt;0,EN21:EN68))</f>
        <v>0</v>
      </c>
      <c r="EO125" s="317">
        <f t="array" ref="EO125">AVERAGE(IF($JU21:$JU68&gt;0,EO21:EO68))</f>
        <v>0</v>
      </c>
      <c r="EP125" s="317">
        <f t="array" ref="EP125">AVERAGE(IF($JU21:$JU68&gt;0,EP21:EP68))</f>
        <v>0</v>
      </c>
      <c r="EQ125" s="317">
        <f t="array" ref="EQ125">AVERAGE(IF($JU21:$JU68&gt;0,EQ21:EQ68))</f>
        <v>0</v>
      </c>
      <c r="ER125" s="317">
        <f t="array" ref="ER125">AVERAGE(IF($JU21:$JU68&gt;0,ER21:ER68))</f>
        <v>0</v>
      </c>
      <c r="ES125" s="317">
        <f t="array" ref="ES125">AVERAGE(IF($JU21:$JU68&gt;0,ES21:ES68))</f>
        <v>0</v>
      </c>
      <c r="ET125" s="317">
        <f t="array" ref="ET125">AVERAGE(IF($JU21:$JU68&gt;0,ET21:ET68))</f>
        <v>0</v>
      </c>
      <c r="EU125" s="317">
        <f t="array" ref="EU125">AVERAGE(IF($JU21:$JU68&gt;0,EU21:EU68))</f>
        <v>0</v>
      </c>
      <c r="EV125" s="317">
        <f t="array" ref="EV125">AVERAGE(IF($JU21:$JU68&gt;0,EV21:EV68))</f>
        <v>0</v>
      </c>
      <c r="EW125" s="317">
        <f t="array" ref="EW125">AVERAGE(IF($JU21:$JU68&gt;0,EW21:EW68))</f>
        <v>0</v>
      </c>
      <c r="EX125" s="317">
        <f t="array" ref="EX125">AVERAGE(IF($JU21:$JU68&gt;0,EX21:EX68))</f>
        <v>0</v>
      </c>
      <c r="EY125" s="317">
        <f t="array" ref="EY125">AVERAGE(IF($JU21:$JU68&gt;0,EY21:EY68))</f>
        <v>0</v>
      </c>
      <c r="EZ125" s="317">
        <f t="array" ref="EZ125">AVERAGE(IF($JU21:$JU68&gt;0,EZ21:EZ68))</f>
        <v>0</v>
      </c>
      <c r="FA125" s="317">
        <f t="array" ref="FA125">AVERAGE(IF($JU21:$JU68&gt;0,FA21:FA68))</f>
        <v>0</v>
      </c>
      <c r="FB125" s="317">
        <f t="array" ref="FB125">AVERAGE(IF($JU21:$JU68&gt;0,FB21:FB68))</f>
        <v>0</v>
      </c>
      <c r="FC125" s="317">
        <f t="array" ref="FC125">AVERAGE(IF($JU21:$JU68&gt;0,FC21:FC68))</f>
        <v>0</v>
      </c>
      <c r="FD125" s="317">
        <f t="array" ref="FD125">AVERAGE(IF($JU21:$JU68&gt;0,FD21:FD68))</f>
        <v>0</v>
      </c>
      <c r="FE125" s="317">
        <f t="array" ref="FE125">AVERAGE(IF($JU21:$JU68&gt;0,FE21:FE68))</f>
        <v>0</v>
      </c>
      <c r="FF125" s="317">
        <f t="array" ref="FF125">AVERAGE(IF($JU21:$JU68&gt;0,FF21:FF68))</f>
        <v>0</v>
      </c>
      <c r="FG125" s="317">
        <f t="array" ref="FG125">AVERAGE(IF($JU21:$JU68&gt;0,FG21:FG68))</f>
        <v>0</v>
      </c>
      <c r="FH125" s="317">
        <f t="array" ref="FH125">AVERAGE(IF($JU21:$JU68&gt;0,FH21:FH68))</f>
        <v>0</v>
      </c>
      <c r="FI125" s="317">
        <f t="array" ref="FI125">AVERAGE(IF($JU21:$JU68&gt;0,FI21:FI68))</f>
        <v>0</v>
      </c>
      <c r="FJ125" s="317">
        <f t="array" ref="FJ125">AVERAGE(IF($JU21:$JU68&gt;0,FJ21:FJ68))</f>
        <v>0</v>
      </c>
      <c r="FK125" s="317" t="e">
        <f t="array" ref="FK125">AVERAGE(IF($JU21:$JU68&gt;0,FK21:FK68))</f>
        <v>#DIV/0!</v>
      </c>
      <c r="FL125" s="317">
        <f t="array" ref="FL125">AVERAGE(IF($JU21:$JU68&gt;0,FL21:FL68))</f>
        <v>0</v>
      </c>
      <c r="FM125" s="317">
        <f t="array" ref="FM125">AVERAGE(IF($JU21:$JU68&gt;0,FM21:FM68))</f>
        <v>0</v>
      </c>
      <c r="FN125" s="317">
        <f t="array" ref="FN125">AVERAGE(IF($JU21:$JU68&gt;0,FN21:FN68))</f>
        <v>0</v>
      </c>
      <c r="FO125" s="317">
        <f t="array" ref="FO125">AVERAGE(IF($JU21:$JU68&gt;0,FO21:FO68))</f>
        <v>0</v>
      </c>
      <c r="FP125" s="317">
        <f t="array" ref="FP125">AVERAGE(IF($JU21:$JU68&gt;0,FP21:FP68))</f>
        <v>0</v>
      </c>
      <c r="FQ125" s="317">
        <f t="array" ref="FQ125">AVERAGE(IF($JU21:$JU68&gt;0,FQ21:FQ68))</f>
        <v>0</v>
      </c>
      <c r="FR125" s="317">
        <f t="array" ref="FR125">AVERAGE(IF($JU21:$JU68&gt;0,FR21:FR68))</f>
        <v>0</v>
      </c>
      <c r="FS125" s="317">
        <f t="array" ref="FS125">AVERAGE(IF($JU21:$JU68&gt;0,FS21:FS68))</f>
        <v>0</v>
      </c>
      <c r="FT125" s="317">
        <f t="array" ref="FT125">AVERAGE(IF($JU21:$JU68&gt;0,FT21:FT68))</f>
        <v>0</v>
      </c>
      <c r="FU125" s="317">
        <f t="array" ref="FU125">AVERAGE(IF($JU21:$JU68&gt;0,FU21:FU68))</f>
        <v>0</v>
      </c>
      <c r="FV125" s="317">
        <f t="array" ref="FV125">AVERAGE(IF($JU21:$JU68&gt;0,FV21:FV68))</f>
        <v>0</v>
      </c>
      <c r="FW125" s="317">
        <f t="array" ref="FW125">AVERAGE(IF($JU21:$JU68&gt;0,FW21:FW68))</f>
        <v>0</v>
      </c>
      <c r="FX125" s="317">
        <f t="array" ref="FX125">AVERAGE(IF($JU21:$JU68&gt;0,FX21:FX68))</f>
        <v>0</v>
      </c>
      <c r="FY125" s="317">
        <f t="array" ref="FY125">AVERAGE(IF($JU21:$JU68&gt;0,FY21:FY68))</f>
        <v>0</v>
      </c>
      <c r="FZ125" s="317">
        <f t="array" ref="FZ125">AVERAGE(IF($JU21:$JU68&gt;0,FZ21:FZ68))</f>
        <v>0</v>
      </c>
      <c r="GA125" s="317">
        <f t="array" ref="GA125">AVERAGE(IF($JU21:$JU68&gt;0,GA21:GA68))</f>
        <v>0</v>
      </c>
      <c r="GB125" s="317">
        <f t="array" ref="GB125">AVERAGE(IF($JU21:$JU68&gt;0,GB21:GB68))</f>
        <v>0</v>
      </c>
      <c r="GC125" s="317">
        <f t="array" ref="GC125">AVERAGE(IF($JU21:$JU68&gt;0,GC21:GC68))</f>
        <v>0</v>
      </c>
      <c r="GD125" s="317">
        <f t="array" ref="GD125">AVERAGE(IF($JU21:$JU68&gt;0,GD21:GD68))</f>
        <v>0</v>
      </c>
      <c r="GE125" s="317">
        <f t="array" ref="GE125">AVERAGE(IF($JU21:$JU68&gt;0,GE21:GE68))</f>
        <v>0</v>
      </c>
      <c r="GF125" s="317">
        <f t="array" ref="GF125">AVERAGE(IF($JU21:$JU68&gt;0,GF21:GF68))</f>
        <v>0</v>
      </c>
      <c r="GG125" s="317">
        <f t="array" ref="GG125">AVERAGE(IF($JU21:$JU68&gt;0,GG21:GG68))</f>
        <v>0</v>
      </c>
      <c r="GH125" s="317">
        <f t="array" ref="GH125">AVERAGE(IF($JU21:$JU68&gt;0,GH21:GH68))</f>
        <v>0</v>
      </c>
      <c r="GI125" s="317">
        <f t="array" ref="GI125">AVERAGE(IF($JU21:$JU68&gt;0,GI21:GI68))</f>
        <v>0</v>
      </c>
      <c r="GJ125" s="317">
        <f t="array" ref="GJ125">AVERAGE(IF($JU21:$JU68&gt;0,GJ21:GJ68))</f>
        <v>0</v>
      </c>
      <c r="GK125" s="317">
        <f t="array" ref="GK125">AVERAGE(IF($JU21:$JU68&gt;0,GK21:GK68))</f>
        <v>0</v>
      </c>
      <c r="GL125" s="317" t="e">
        <f t="array" ref="GL125">AVERAGE(IF($JU21:$JU68&gt;0,GL21:GL68))</f>
        <v>#DIV/0!</v>
      </c>
      <c r="GM125" s="317">
        <f t="array" ref="GM125">AVERAGE(IF($JU21:$JU68&gt;0,GM21:GM68))</f>
        <v>0</v>
      </c>
      <c r="GN125" s="317">
        <f t="array" ref="GN125">AVERAGE(IF($JU21:$JU68&gt;0,GN21:GN68))</f>
        <v>0</v>
      </c>
      <c r="GO125" s="317">
        <f t="array" ref="GO125">AVERAGE(IF($JU21:$JU68&gt;0,GO21:GO68))</f>
        <v>0</v>
      </c>
      <c r="GP125" s="317">
        <f t="array" ref="GP125">AVERAGE(IF($JU21:$JU68&gt;0,GP21:GP68))</f>
        <v>0</v>
      </c>
      <c r="GQ125" s="317">
        <f t="array" ref="GQ125">AVERAGE(IF($JU21:$JU68&gt;0,GQ21:GQ68))</f>
        <v>0</v>
      </c>
      <c r="GR125" s="317">
        <f t="array" ref="GR125">AVERAGE(IF($JU21:$JU68&gt;0,GR21:GR68))</f>
        <v>0</v>
      </c>
      <c r="GS125" s="317">
        <f t="array" ref="GS125">AVERAGE(IF($JU21:$JU68&gt;0,GS21:GS68))</f>
        <v>0</v>
      </c>
      <c r="GT125" s="317">
        <f t="array" ref="GT125">AVERAGE(IF($JU21:$JU68&gt;0,GT21:GT68))</f>
        <v>0</v>
      </c>
      <c r="GU125" s="317">
        <f t="array" ref="GU125">AVERAGE(IF($JU21:$JU68&gt;0,GU21:GU68))</f>
        <v>0</v>
      </c>
      <c r="GV125" s="317">
        <f t="array" ref="GV125">AVERAGE(IF($JU21:$JU68&gt;0,GV21:GV68))</f>
        <v>0</v>
      </c>
      <c r="GW125" s="317">
        <f t="array" ref="GW125">AVERAGE(IF($JU21:$JU68&gt;0,GW21:GW68))</f>
        <v>0</v>
      </c>
      <c r="GX125" s="317">
        <f t="array" ref="GX125">AVERAGE(IF($JU21:$JU68&gt;0,GX21:GX68))</f>
        <v>0</v>
      </c>
      <c r="GY125" s="317">
        <f t="array" ref="GY125">AVERAGE(IF($JU21:$JU68&gt;0,GY21:GY68))</f>
        <v>0</v>
      </c>
      <c r="GZ125" s="317">
        <f t="array" ref="GZ125">AVERAGE(IF($JU21:$JU68&gt;0,GZ21:GZ68))</f>
        <v>0</v>
      </c>
      <c r="HA125" s="317">
        <f t="array" ref="HA125">AVERAGE(IF($JU21:$JU68&gt;0,HA21:HA68))</f>
        <v>0</v>
      </c>
      <c r="HB125" s="317">
        <f t="array" ref="HB125">AVERAGE(IF($JU21:$JU68&gt;0,HB21:HB68))</f>
        <v>0</v>
      </c>
      <c r="HC125" s="317">
        <f t="array" ref="HC125">AVERAGE(IF($JU21:$JU68&gt;0,HC21:HC68))</f>
        <v>0</v>
      </c>
      <c r="HD125" s="317">
        <f t="array" ref="HD125">AVERAGE(IF($JU21:$JU68&gt;0,HD21:HD68))</f>
        <v>0</v>
      </c>
      <c r="HE125" s="317">
        <f t="array" ref="HE125">AVERAGE(IF($JU21:$JU68&gt;0,HE21:HE68))</f>
        <v>0</v>
      </c>
      <c r="HF125" s="317">
        <f t="array" ref="HF125">AVERAGE(IF($JU21:$JU68&gt;0,HF21:HF68))</f>
        <v>0</v>
      </c>
      <c r="HG125" s="317">
        <f t="array" ref="HG125">AVERAGE(IF($JU21:$JU68&gt;0,HG21:HG68))</f>
        <v>0</v>
      </c>
      <c r="HH125" s="317">
        <f t="array" ref="HH125">AVERAGE(IF($JU21:$JU68&gt;0,HH21:HH68))</f>
        <v>0</v>
      </c>
      <c r="HI125" s="317">
        <f t="array" ref="HI125">AVERAGE(IF($JU21:$JU68&gt;0,HI21:HI68))</f>
        <v>0</v>
      </c>
      <c r="HJ125" s="317">
        <f t="array" ref="HJ125">AVERAGE(IF($JU21:$JU68&gt;0,HJ21:HJ68))</f>
        <v>0</v>
      </c>
      <c r="HK125" s="317">
        <f t="array" ref="HK125">AVERAGE(IF($JU21:$JU68&gt;0,HK21:HK68))</f>
        <v>0</v>
      </c>
      <c r="HL125" s="317">
        <f t="array" ref="HL125">AVERAGE(IF($JU21:$JU68&gt;0,HL21:HL68))</f>
        <v>0</v>
      </c>
      <c r="HM125" s="317" t="e">
        <f t="array" ref="HM125">AVERAGE(IF($JU21:$JU68&gt;0,HM21:HM68))</f>
        <v>#DIV/0!</v>
      </c>
      <c r="HN125" s="317">
        <f t="array" ref="HN125">AVERAGE(IF($JU21:$JU68&gt;0,HN21:HN68))</f>
        <v>0</v>
      </c>
      <c r="HO125" s="317">
        <f t="array" ref="HO125">AVERAGE(IF($JU21:$JU68&gt;0,HO21:HO68))</f>
        <v>0</v>
      </c>
      <c r="HP125" s="317">
        <f t="array" ref="HP125">AVERAGE(IF($JU21:$JU68&gt;0,HP21:HP68))</f>
        <v>0</v>
      </c>
      <c r="HQ125" s="317">
        <f t="array" ref="HQ125">AVERAGE(IF($JU21:$JU68&gt;0,HQ21:HQ68))</f>
        <v>0</v>
      </c>
      <c r="HR125" s="317">
        <f t="array" ref="HR125">AVERAGE(IF($JU21:$JU68&gt;0,HR21:HR68))</f>
        <v>0</v>
      </c>
      <c r="HS125" s="317">
        <f t="array" ref="HS125">AVERAGE(IF($JU21:$JU68&gt;0,HS21:HS68))</f>
        <v>0</v>
      </c>
      <c r="HT125" s="317">
        <f t="array" ref="HT125">AVERAGE(IF($JU21:$JU68&gt;0,HT21:HT68))</f>
        <v>0</v>
      </c>
      <c r="HU125" s="317">
        <f t="array" ref="HU125">AVERAGE(IF($JU21:$JU68&gt;0,HU21:HU68))</f>
        <v>0</v>
      </c>
      <c r="HV125" s="317">
        <f t="array" ref="HV125">AVERAGE(IF($JU21:$JU68&gt;0,HV21:HV68))</f>
        <v>0</v>
      </c>
      <c r="HW125" s="317">
        <f t="array" ref="HW125">AVERAGE(IF($JU21:$JU68&gt;0,HW21:HW68))</f>
        <v>0</v>
      </c>
      <c r="HX125" s="317">
        <f t="array" ref="HX125">AVERAGE(IF($JU21:$JU68&gt;0,HX21:HX68))</f>
        <v>0</v>
      </c>
      <c r="HY125" s="317">
        <f t="array" ref="HY125">AVERAGE(IF($JU21:$JU68&gt;0,HY21:HY68))</f>
        <v>0</v>
      </c>
      <c r="HZ125" s="317">
        <f t="array" ref="HZ125">AVERAGE(IF($JU21:$JU68&gt;0,HZ21:HZ68))</f>
        <v>0</v>
      </c>
      <c r="IA125" s="317">
        <f t="array" ref="IA125">AVERAGE(IF($JU21:$JU68&gt;0,IA21:IA68))</f>
        <v>0</v>
      </c>
      <c r="IB125" s="317">
        <f t="array" ref="IB125">AVERAGE(IF($JU21:$JU68&gt;0,IB21:IB68))</f>
        <v>0</v>
      </c>
      <c r="IC125" s="317">
        <f t="array" ref="IC125">AVERAGE(IF($JU21:$JU68&gt;0,IC21:IC68))</f>
        <v>0</v>
      </c>
      <c r="ID125" s="317">
        <f t="array" ref="ID125">AVERAGE(IF($JU21:$JU68&gt;0,ID21:ID68))</f>
        <v>0</v>
      </c>
      <c r="IE125" s="317">
        <f t="array" ref="IE125">AVERAGE(IF($JU21:$JU68&gt;0,IE21:IE68))</f>
        <v>0</v>
      </c>
      <c r="IF125" s="317">
        <f t="array" ref="IF125">AVERAGE(IF($JU21:$JU68&gt;0,IF21:IF68))</f>
        <v>0</v>
      </c>
      <c r="IG125" s="317">
        <f t="array" ref="IG125">AVERAGE(IF($JU21:$JU68&gt;0,IG21:IG68))</f>
        <v>0</v>
      </c>
      <c r="IH125" s="317">
        <f t="array" ref="IH125">AVERAGE(IF($JU21:$JU68&gt;0,IH21:IH68))</f>
        <v>0</v>
      </c>
      <c r="II125" s="317">
        <f t="array" ref="II125">AVERAGE(IF($JU21:$JU68&gt;0,II21:II68))</f>
        <v>0</v>
      </c>
      <c r="IJ125" s="317">
        <f t="array" ref="IJ125">AVERAGE(IF($JU21:$JU68&gt;0,IJ21:IJ68))</f>
        <v>0</v>
      </c>
      <c r="IK125" s="317">
        <f t="array" ref="IK125">AVERAGE(IF($JU21:$JU68&gt;0,IK21:IK68))</f>
        <v>0</v>
      </c>
      <c r="IL125" s="317">
        <f t="array" ref="IL125">AVERAGE(IF($JU21:$JU68&gt;0,IL21:IL68))</f>
        <v>0</v>
      </c>
      <c r="IM125" s="317">
        <f t="array" ref="IM125">AVERAGE(IF($JU21:$JU68&gt;0,IM21:IM68))</f>
        <v>0</v>
      </c>
      <c r="IN125" s="317" t="e">
        <f t="array" ref="IN125">AVERAGE(IF($JU21:$JU68&gt;0,IN21:IN68))</f>
        <v>#DIV/0!</v>
      </c>
      <c r="IO125" s="317">
        <f t="array" ref="IO125">AVERAGE(IF($JU21:$JU68&gt;0,IO21:IO68))</f>
        <v>0</v>
      </c>
      <c r="IP125" s="317">
        <f t="array" ref="IP125">AVERAGE(IF($JU21:$JU68&gt;0,IP21:IP68))</f>
        <v>0</v>
      </c>
      <c r="IQ125" s="317">
        <f t="array" ref="IQ125">AVERAGE(IF($JU21:$JU68&gt;0,IQ21:IQ68))</f>
        <v>0</v>
      </c>
      <c r="IR125" s="317">
        <f t="array" ref="IR125">AVERAGE(IF($JU21:$JU68&gt;0,IR21:IR68))</f>
        <v>0</v>
      </c>
      <c r="IS125" s="317">
        <f t="array" ref="IS125">AVERAGE(IF($JU21:$JU68&gt;0,IS21:IS68))</f>
        <v>0</v>
      </c>
      <c r="IT125" s="317">
        <f t="array" ref="IT125">AVERAGE(IF($JU21:$JU68&gt;0,IT21:IT68))</f>
        <v>0</v>
      </c>
      <c r="IU125" s="317">
        <f t="array" ref="IU125">AVERAGE(IF($JU21:$JU68&gt;0,IU21:IU68))</f>
        <v>0</v>
      </c>
      <c r="IV125" s="317">
        <f t="array" ref="IV125">AVERAGE(IF($JU21:$JU68&gt;0,IV21:IV68))</f>
        <v>0</v>
      </c>
      <c r="IW125" s="317">
        <f t="array" ref="IW125">AVERAGE(IF($JU21:$JU68&gt;0,IW21:IW68))</f>
        <v>0</v>
      </c>
      <c r="IX125" s="317">
        <f t="array" ref="IX125">AVERAGE(IF($JU21:$JU68&gt;0,IX21:IX68))</f>
        <v>0</v>
      </c>
      <c r="IY125" s="317">
        <f t="array" ref="IY125">AVERAGE(IF($JU21:$JU68&gt;0,IY21:IY68))</f>
        <v>0</v>
      </c>
      <c r="IZ125" s="317">
        <f t="array" ref="IZ125">AVERAGE(IF($JU21:$JU68&gt;0,IZ21:IZ68))</f>
        <v>0</v>
      </c>
      <c r="JA125" s="317">
        <f t="array" ref="JA125">AVERAGE(IF($JU21:$JU68&gt;0,JA21:JA68))</f>
        <v>0</v>
      </c>
      <c r="JB125" s="317">
        <f t="array" ref="JB125">AVERAGE(IF($JU21:$JU68&gt;0,JB21:JB68))</f>
        <v>0</v>
      </c>
      <c r="JC125" s="317">
        <f t="array" ref="JC125">AVERAGE(IF($JU21:$JU68&gt;0,JC21:JC68))</f>
        <v>0</v>
      </c>
      <c r="JD125" s="317">
        <f t="array" ref="JD125">AVERAGE(IF($JU21:$JU68&gt;0,JD21:JD68))</f>
        <v>0</v>
      </c>
      <c r="JE125" s="317">
        <f t="array" ref="JE125">AVERAGE(IF($JU21:$JU68&gt;0,JE21:JE68))</f>
        <v>0</v>
      </c>
      <c r="JF125" s="317">
        <f t="array" ref="JF125">AVERAGE(IF($JU21:$JU68&gt;0,JF21:JF68))</f>
        <v>0</v>
      </c>
      <c r="JG125" s="317">
        <f t="array" ref="JG125">AVERAGE(IF($JU21:$JU68&gt;0,JG21:JG68))</f>
        <v>0</v>
      </c>
      <c r="JH125" s="317">
        <f t="array" ref="JH125">AVERAGE(IF($JU21:$JU68&gt;0,JH21:JH68))</f>
        <v>0</v>
      </c>
      <c r="JI125" s="317">
        <f t="array" ref="JI125">AVERAGE(IF($JU21:$JU68&gt;0,JI21:JI68))</f>
        <v>0</v>
      </c>
      <c r="JJ125" s="317">
        <f t="array" ref="JJ125">AVERAGE(IF($JU21:$JU68&gt;0,JJ21:JJ68))</f>
        <v>0</v>
      </c>
      <c r="JK125" s="317">
        <f t="array" ref="JK125">AVERAGE(IF($JU21:$JU68&gt;0,JK21:JK68))</f>
        <v>0</v>
      </c>
      <c r="JL125" s="317">
        <f t="array" ref="JL125">AVERAGE(IF($JU21:$JU68&gt;0,JL21:JL68))</f>
        <v>0</v>
      </c>
      <c r="JM125" s="317">
        <f t="array" ref="JM125">AVERAGE(IF($JU21:$JU68&gt;0,JM21:JM68))</f>
        <v>0</v>
      </c>
      <c r="JN125" s="317">
        <f t="array" ref="JN125">AVERAGE(IF($JU21:$JU68&gt;0,JN21:JN68))</f>
        <v>0</v>
      </c>
      <c r="JO125" s="317" t="e">
        <f t="array" ref="JO125">AVERAGE(IF($JU21:$JU68&gt;0,JO21:JO68))</f>
        <v>#DIV/0!</v>
      </c>
      <c r="JP125" s="317" t="e">
        <f t="array" ref="JP125">AVERAGE(IF($JU21:$JU68&gt;0,JP21:JP68))</f>
        <v>#DIV/0!</v>
      </c>
    </row>
    <row r="126" spans="4:277" ht="15" customHeight="1" x14ac:dyDescent="0.2">
      <c r="D126" s="317"/>
      <c r="E126" s="317" t="s">
        <v>490</v>
      </c>
      <c r="F126" s="317">
        <f t="array" ref="F126">STDEVP(IF($JU22:$JU68&gt;0,F22:F68))</f>
        <v>0</v>
      </c>
      <c r="G126" s="317">
        <f t="array" ref="G126">STDEVP(IF($JU22:$JU68&gt;0,G22:G68))</f>
        <v>0</v>
      </c>
      <c r="H126" s="317">
        <f t="array" ref="H126">STDEVP(IF($JU22:$JU68&gt;0,H22:H68))</f>
        <v>0</v>
      </c>
      <c r="I126" s="317">
        <f t="array" ref="I126">STDEVP(IF($JU22:$JU68&gt;0,I22:I68))</f>
        <v>0</v>
      </c>
      <c r="J126" s="317">
        <f t="array" ref="J126">STDEVP(IF($JU22:$JU68&gt;0,J22:J68))</f>
        <v>0</v>
      </c>
      <c r="K126" s="317">
        <f t="array" ref="K126">STDEVP(IF($JU22:$JU68&gt;0,K22:K68))</f>
        <v>0</v>
      </c>
      <c r="L126" s="317">
        <f t="array" ref="L126">STDEVP(IF($JU22:$JU68&gt;0,L22:L68))</f>
        <v>0</v>
      </c>
      <c r="M126" s="317">
        <f t="array" ref="M126">STDEVP(IF($JU22:$JU68&gt;0,M22:M68))</f>
        <v>0</v>
      </c>
      <c r="N126" s="317">
        <f t="array" ref="N126">STDEVP(IF($JU22:$JU68&gt;0,N22:N68))</f>
        <v>0</v>
      </c>
      <c r="O126" s="317">
        <f t="array" ref="O126">STDEVP(IF($JU22:$JU68&gt;0,O22:O68))</f>
        <v>0</v>
      </c>
      <c r="P126" s="317">
        <f t="array" ref="P126">STDEVP(IF($JU22:$JU68&gt;0,P22:P68))</f>
        <v>0</v>
      </c>
      <c r="Q126" s="317">
        <f t="array" ref="Q126">STDEVP(IF($JU22:$JU68&gt;0,Q22:Q68))</f>
        <v>0</v>
      </c>
      <c r="R126" s="317">
        <f t="array" ref="R126">STDEVP(IF($JU22:$JU68&gt;0,R22:R68))</f>
        <v>0</v>
      </c>
      <c r="S126" s="317">
        <f t="array" ref="S126">STDEVP(IF($JU22:$JU68&gt;0,S22:S68))</f>
        <v>0</v>
      </c>
      <c r="T126" s="317">
        <f t="array" ref="T126">STDEVP(IF($JU22:$JU68&gt;0,T22:T68))</f>
        <v>0</v>
      </c>
      <c r="U126" s="317">
        <f t="array" ref="U126">STDEVP(IF($JU22:$JU68&gt;0,U22:U68))</f>
        <v>0</v>
      </c>
      <c r="V126" s="317">
        <f t="array" ref="V126">STDEVP(IF($JU22:$JU68&gt;0,V22:V68))</f>
        <v>0</v>
      </c>
      <c r="W126" s="317">
        <f t="array" ref="W126">STDEVP(IF($JU22:$JU68&gt;0,W22:W68))</f>
        <v>0</v>
      </c>
      <c r="X126" s="317">
        <f t="array" ref="X126">STDEVP(IF($JU22:$JU68&gt;0,X22:X68))</f>
        <v>0</v>
      </c>
      <c r="Y126" s="317">
        <f t="array" ref="Y126">STDEVP(IF($JU22:$JU68&gt;0,Y22:Y68))</f>
        <v>0</v>
      </c>
      <c r="Z126" s="317">
        <f t="array" ref="Z126">STDEVP(IF($JU22:$JU68&gt;0,Z22:Z68))</f>
        <v>0</v>
      </c>
      <c r="AA126" s="317">
        <f t="array" ref="AA126">STDEVP(IF($JU22:$JU68&gt;0,AA22:AA68))</f>
        <v>0</v>
      </c>
      <c r="AB126" s="317">
        <f t="array" ref="AB126">STDEVP(IF($JU22:$JU68&gt;0,AB22:AB68))</f>
        <v>0</v>
      </c>
      <c r="AC126" s="317">
        <f t="array" ref="AC126">STDEVP(IF($JU22:$JU68&gt;0,AC22:AC68))</f>
        <v>0</v>
      </c>
      <c r="AD126" s="317">
        <f t="array" ref="AD126">STDEVP(IF($JU22:$JU68&gt;0,AD22:AD68))</f>
        <v>0</v>
      </c>
      <c r="AE126" s="317">
        <f t="array" ref="AE126">STDEVP(IF($JU22:$JU68&gt;0,AE22:AE68))</f>
        <v>0</v>
      </c>
      <c r="AF126" s="317" t="e">
        <f t="array" ref="AF126">STDEVP(IF($JU22:$JU68&gt;0,AF22:AF68))</f>
        <v>#DIV/0!</v>
      </c>
      <c r="AG126" s="317">
        <f t="array" ref="AG126">STDEVP(IF($JU22:$JU68&gt;0,AG22:AG68))</f>
        <v>0</v>
      </c>
      <c r="AH126" s="317">
        <f t="array" ref="AH126">STDEVP(IF($JU22:$JU68&gt;0,AH22:AH68))</f>
        <v>0</v>
      </c>
      <c r="AI126" s="317">
        <f t="array" ref="AI126">STDEVP(IF($JU22:$JU68&gt;0,AI22:AI68))</f>
        <v>0</v>
      </c>
      <c r="AJ126" s="317">
        <f t="array" ref="AJ126">STDEVP(IF($JU22:$JU68&gt;0,AJ22:AJ68))</f>
        <v>0</v>
      </c>
      <c r="AK126" s="317">
        <f t="array" ref="AK126">STDEVP(IF($JU22:$JU68&gt;0,AK22:AK68))</f>
        <v>0</v>
      </c>
      <c r="AL126" s="317">
        <f t="array" ref="AL126">STDEVP(IF($JU22:$JU68&gt;0,AL22:AL68))</f>
        <v>0</v>
      </c>
      <c r="AM126" s="317">
        <f t="array" ref="AM126">STDEVP(IF($JU22:$JU68&gt;0,AM22:AM68))</f>
        <v>0</v>
      </c>
      <c r="AN126" s="317">
        <f t="array" ref="AN126">STDEVP(IF($JU22:$JU68&gt;0,AN22:AN68))</f>
        <v>0</v>
      </c>
      <c r="AO126" s="317">
        <f t="array" ref="AO126">STDEVP(IF($JU22:$JU68&gt;0,AO22:AO68))</f>
        <v>0</v>
      </c>
      <c r="AP126" s="317">
        <f t="array" ref="AP126">STDEVP(IF($JU22:$JU68&gt;0,AP22:AP68))</f>
        <v>0</v>
      </c>
      <c r="AQ126" s="317">
        <f t="array" ref="AQ126">STDEVP(IF($JU22:$JU68&gt;0,AQ22:AQ68))</f>
        <v>0</v>
      </c>
      <c r="AR126" s="317">
        <f t="array" ref="AR126">STDEVP(IF($JU22:$JU68&gt;0,AR22:AR68))</f>
        <v>0</v>
      </c>
      <c r="AS126" s="317">
        <f t="array" ref="AS126">STDEVP(IF($JU22:$JU68&gt;0,AS22:AS68))</f>
        <v>0</v>
      </c>
      <c r="AT126" s="317">
        <f t="array" ref="AT126">STDEVP(IF($JU22:$JU68&gt;0,AT22:AT68))</f>
        <v>0</v>
      </c>
      <c r="AU126" s="317">
        <f t="array" ref="AU126">STDEVP(IF($JU22:$JU68&gt;0,AU22:AU68))</f>
        <v>0</v>
      </c>
      <c r="AV126" s="317">
        <f t="array" ref="AV126">STDEVP(IF($JU22:$JU68&gt;0,AV22:AV68))</f>
        <v>0</v>
      </c>
      <c r="AW126" s="317">
        <f t="array" ref="AW126">STDEVP(IF($JU22:$JU68&gt;0,AW22:AW68))</f>
        <v>0</v>
      </c>
      <c r="AX126" s="317">
        <f t="array" ref="AX126">STDEVP(IF($JU22:$JU68&gt;0,AX22:AX68))</f>
        <v>0</v>
      </c>
      <c r="AY126" s="317">
        <f t="array" ref="AY126">STDEVP(IF($JU22:$JU68&gt;0,AY22:AY68))</f>
        <v>0</v>
      </c>
      <c r="AZ126" s="317">
        <f t="array" ref="AZ126">STDEVP(IF($JU22:$JU68&gt;0,AZ22:AZ68))</f>
        <v>0</v>
      </c>
      <c r="BA126" s="317">
        <f t="array" ref="BA126">STDEVP(IF($JU22:$JU68&gt;0,BA22:BA68))</f>
        <v>0</v>
      </c>
      <c r="BB126" s="317">
        <f t="array" ref="BB126">STDEVP(IF($JU22:$JU68&gt;0,BB22:BB68))</f>
        <v>0</v>
      </c>
      <c r="BC126" s="317">
        <f t="array" ref="BC126">STDEVP(IF($JU22:$JU68&gt;0,BC22:BC68))</f>
        <v>0</v>
      </c>
      <c r="BD126" s="317">
        <f t="array" ref="BD126">STDEVP(IF($JU22:$JU68&gt;0,BD22:BD68))</f>
        <v>0</v>
      </c>
      <c r="BE126" s="317">
        <f t="array" ref="BE126">STDEVP(IF($JU22:$JU68&gt;0,BE22:BE68))</f>
        <v>0</v>
      </c>
      <c r="BF126" s="317">
        <f t="array" ref="BF126">STDEVP(IF($JU22:$JU68&gt;0,BF22:BF68))</f>
        <v>0</v>
      </c>
      <c r="BG126" s="317" t="e">
        <f t="array" ref="BG126">STDEVP(IF($JU22:$JU68&gt;0,BG22:BG68))</f>
        <v>#DIV/0!</v>
      </c>
      <c r="BH126" s="317">
        <f t="array" ref="BH126">STDEVP(IF($JU22:$JU68&gt;0,BH22:BH68))</f>
        <v>0</v>
      </c>
      <c r="BI126" s="317">
        <f t="array" ref="BI126">STDEVP(IF($JU22:$JU68&gt;0,BI22:BI68))</f>
        <v>0</v>
      </c>
      <c r="BJ126" s="317">
        <f t="array" ref="BJ126">STDEVP(IF($JU22:$JU68&gt;0,BJ22:BJ68))</f>
        <v>0</v>
      </c>
      <c r="BK126" s="317">
        <f t="array" ref="BK126">STDEVP(IF($JU22:$JU68&gt;0,BK22:BK68))</f>
        <v>0</v>
      </c>
      <c r="BL126" s="317">
        <f t="array" ref="BL126">STDEVP(IF($JU22:$JU68&gt;0,BL22:BL68))</f>
        <v>0</v>
      </c>
      <c r="BM126" s="317">
        <f t="array" ref="BM126">STDEVP(IF($JU22:$JU68&gt;0,BM22:BM68))</f>
        <v>0</v>
      </c>
      <c r="BN126" s="317">
        <f t="array" ref="BN126">STDEVP(IF($JU22:$JU68&gt;0,BN22:BN68))</f>
        <v>0</v>
      </c>
      <c r="BO126" s="317">
        <f t="array" ref="BO126">STDEVP(IF($JU22:$JU68&gt;0,BO22:BO68))</f>
        <v>0</v>
      </c>
      <c r="BP126" s="317">
        <f t="array" ref="BP126">STDEVP(IF($JU22:$JU68&gt;0,BP22:BP68))</f>
        <v>0</v>
      </c>
      <c r="BQ126" s="317">
        <f t="array" ref="BQ126">STDEVP(IF($JU22:$JU68&gt;0,BQ22:BQ68))</f>
        <v>0</v>
      </c>
      <c r="BR126" s="317">
        <f t="array" ref="BR126">STDEVP(IF($JU22:$JU68&gt;0,BR22:BR68))</f>
        <v>0</v>
      </c>
      <c r="BS126" s="317">
        <f t="array" ref="BS126">STDEVP(IF($JU22:$JU68&gt;0,BS22:BS68))</f>
        <v>0</v>
      </c>
      <c r="BT126" s="317">
        <f t="array" ref="BT126">STDEVP(IF($JU22:$JU68&gt;0,BT22:BT68))</f>
        <v>0</v>
      </c>
      <c r="BU126" s="317">
        <f t="array" ref="BU126">STDEVP(IF($JU22:$JU68&gt;0,BU22:BU68))</f>
        <v>0</v>
      </c>
      <c r="BV126" s="317">
        <f t="array" ref="BV126">STDEVP(IF($JU22:$JU68&gt;0,BV22:BV68))</f>
        <v>0</v>
      </c>
      <c r="BW126" s="317">
        <f t="array" ref="BW126">STDEVP(IF($JU22:$JU68&gt;0,BW22:BW68))</f>
        <v>0</v>
      </c>
      <c r="BX126" s="317">
        <f t="array" ref="BX126">STDEVP(IF($JU22:$JU68&gt;0,BX22:BX68))</f>
        <v>0</v>
      </c>
      <c r="BY126" s="317">
        <f t="array" ref="BY126">STDEVP(IF($JU22:$JU68&gt;0,BY22:BY68))</f>
        <v>0</v>
      </c>
      <c r="BZ126" s="317">
        <f t="array" ref="BZ126">STDEVP(IF($JU22:$JU68&gt;0,BZ22:BZ68))</f>
        <v>0</v>
      </c>
      <c r="CA126" s="317">
        <f t="array" ref="CA126">STDEVP(IF($JU22:$JU68&gt;0,CA22:CA68))</f>
        <v>0</v>
      </c>
      <c r="CB126" s="317">
        <f t="array" ref="CB126">STDEVP(IF($JU22:$JU68&gt;0,CB22:CB68))</f>
        <v>0</v>
      </c>
      <c r="CC126" s="317">
        <f t="array" ref="CC126">STDEVP(IF($JU22:$JU68&gt;0,CC22:CC68))</f>
        <v>0</v>
      </c>
      <c r="CD126" s="317">
        <f t="array" ref="CD126">STDEVP(IF($JU22:$JU68&gt;0,CD22:CD68))</f>
        <v>0</v>
      </c>
      <c r="CE126" s="317">
        <f t="array" ref="CE126">STDEVP(IF($JU22:$JU68&gt;0,CE22:CE68))</f>
        <v>0</v>
      </c>
      <c r="CF126" s="317">
        <f t="array" ref="CF126">STDEVP(IF($JU22:$JU68&gt;0,CF22:CF68))</f>
        <v>0</v>
      </c>
      <c r="CG126" s="317">
        <f t="array" ref="CG126">STDEVP(IF($JU22:$JU68&gt;0,CG22:CG68))</f>
        <v>0</v>
      </c>
      <c r="CH126" s="317" t="e">
        <f t="array" ref="CH126">STDEVP(IF($JU22:$JU68&gt;0,CH22:CH68))</f>
        <v>#DIV/0!</v>
      </c>
      <c r="CI126" s="317">
        <f t="array" ref="CI126">STDEVP(IF($JU22:$JU68&gt;0,CI22:CI68))</f>
        <v>0</v>
      </c>
      <c r="CJ126" s="317">
        <f t="array" ref="CJ126">STDEVP(IF($JU22:$JU68&gt;0,CJ22:CJ68))</f>
        <v>0</v>
      </c>
      <c r="CK126" s="317">
        <f t="array" ref="CK126">STDEVP(IF($JU22:$JU68&gt;0,CK22:CK68))</f>
        <v>0</v>
      </c>
      <c r="CL126" s="317">
        <f t="array" ref="CL126">STDEVP(IF($JU22:$JU68&gt;0,CL22:CL68))</f>
        <v>0</v>
      </c>
      <c r="CM126" s="317">
        <f t="array" ref="CM126">STDEVP(IF($JU22:$JU68&gt;0,CM22:CM68))</f>
        <v>0</v>
      </c>
      <c r="CN126" s="317">
        <f t="array" ref="CN126">STDEVP(IF($JU22:$JU68&gt;0,CN22:CN68))</f>
        <v>0</v>
      </c>
      <c r="CO126" s="317">
        <f t="array" ref="CO126">STDEVP(IF($JU22:$JU68&gt;0,CO22:CO68))</f>
        <v>0</v>
      </c>
      <c r="CP126" s="317">
        <f t="array" ref="CP126">STDEVP(IF($JU22:$JU68&gt;0,CP22:CP68))</f>
        <v>0</v>
      </c>
      <c r="CQ126" s="317">
        <f t="array" ref="CQ126">STDEVP(IF($JU22:$JU68&gt;0,CQ22:CQ68))</f>
        <v>0</v>
      </c>
      <c r="CR126" s="317">
        <f t="array" ref="CR126">STDEVP(IF($JU22:$JU68&gt;0,CR22:CR68))</f>
        <v>0</v>
      </c>
      <c r="CS126" s="317">
        <f t="array" ref="CS126">STDEVP(IF($JU22:$JU68&gt;0,CS22:CS68))</f>
        <v>0</v>
      </c>
      <c r="CT126" s="317">
        <f t="array" ref="CT126">STDEVP(IF($JU22:$JU68&gt;0,CT22:CT68))</f>
        <v>0</v>
      </c>
      <c r="CU126" s="317">
        <f t="array" ref="CU126">STDEVP(IF($JU22:$JU68&gt;0,CU22:CU68))</f>
        <v>0</v>
      </c>
      <c r="CV126" s="317">
        <f t="array" ref="CV126">STDEVP(IF($JU22:$JU68&gt;0,CV22:CV68))</f>
        <v>0</v>
      </c>
      <c r="CW126" s="317">
        <f t="array" ref="CW126">STDEVP(IF($JU22:$JU68&gt;0,CW22:CW68))</f>
        <v>0</v>
      </c>
      <c r="CX126" s="317">
        <f t="array" ref="CX126">STDEVP(IF($JU22:$JU68&gt;0,CX22:CX68))</f>
        <v>0</v>
      </c>
      <c r="CY126" s="317">
        <f t="array" ref="CY126">STDEVP(IF($JU22:$JU68&gt;0,CY22:CY68))</f>
        <v>0</v>
      </c>
      <c r="CZ126" s="317">
        <f t="array" ref="CZ126">STDEVP(IF($JU22:$JU68&gt;0,CZ22:CZ68))</f>
        <v>0</v>
      </c>
      <c r="DA126" s="317">
        <f t="array" ref="DA126">STDEVP(IF($JU22:$JU68&gt;0,DA22:DA68))</f>
        <v>0</v>
      </c>
      <c r="DB126" s="317">
        <f t="array" ref="DB126">STDEVP(IF($JU22:$JU68&gt;0,DB22:DB68))</f>
        <v>0</v>
      </c>
      <c r="DC126" s="317">
        <f t="array" ref="DC126">STDEVP(IF($JU22:$JU68&gt;0,DC22:DC68))</f>
        <v>0</v>
      </c>
      <c r="DD126" s="317">
        <f t="array" ref="DD126">STDEVP(IF($JU22:$JU68&gt;0,DD22:DD68))</f>
        <v>0</v>
      </c>
      <c r="DE126" s="317">
        <f t="array" ref="DE126">STDEVP(IF($JU22:$JU68&gt;0,DE22:DE68))</f>
        <v>0</v>
      </c>
      <c r="DF126" s="317">
        <f t="array" ref="DF126">STDEVP(IF($JU22:$JU68&gt;0,DF22:DF68))</f>
        <v>0</v>
      </c>
      <c r="DG126" s="317">
        <f t="array" ref="DG126">STDEVP(IF($JU22:$JU68&gt;0,DG22:DG68))</f>
        <v>0</v>
      </c>
      <c r="DH126" s="317">
        <f t="array" ref="DH126">STDEVP(IF($JU22:$JU68&gt;0,DH22:DH68))</f>
        <v>0</v>
      </c>
      <c r="DI126" s="317" t="e">
        <f t="array" ref="DI126">STDEVP(IF($JU22:$JU68&gt;0,DI22:DI68))</f>
        <v>#DIV/0!</v>
      </c>
      <c r="DJ126" s="317">
        <f t="array" ref="DJ126">STDEVP(IF($JU22:$JU68&gt;0,DJ22:DJ68))</f>
        <v>0</v>
      </c>
      <c r="DK126" s="317">
        <f t="array" ref="DK126">STDEVP(IF($JU22:$JU68&gt;0,DK22:DK68))</f>
        <v>0</v>
      </c>
      <c r="DL126" s="317">
        <f t="array" ref="DL126">STDEVP(IF($JU22:$JU68&gt;0,DL22:DL68))</f>
        <v>0</v>
      </c>
      <c r="DM126" s="317">
        <f t="array" ref="DM126">STDEVP(IF($JU22:$JU68&gt;0,DM22:DM68))</f>
        <v>0</v>
      </c>
      <c r="DN126" s="317">
        <f t="array" ref="DN126">STDEVP(IF($JU22:$JU68&gt;0,DN22:DN68))</f>
        <v>0</v>
      </c>
      <c r="DO126" s="317">
        <f t="array" ref="DO126">STDEVP(IF($JU22:$JU68&gt;0,DO22:DO68))</f>
        <v>0</v>
      </c>
      <c r="DP126" s="317">
        <f t="array" ref="DP126">STDEVP(IF($JU22:$JU68&gt;0,DP22:DP68))</f>
        <v>0</v>
      </c>
      <c r="DQ126" s="317">
        <f t="array" ref="DQ126">STDEVP(IF($JU22:$JU68&gt;0,DQ22:DQ68))</f>
        <v>0</v>
      </c>
      <c r="DR126" s="317">
        <f t="array" ref="DR126">STDEVP(IF($JU22:$JU68&gt;0,DR22:DR68))</f>
        <v>0</v>
      </c>
      <c r="DS126" s="317">
        <f t="array" ref="DS126">STDEVP(IF($JU22:$JU68&gt;0,DS22:DS68))</f>
        <v>0</v>
      </c>
      <c r="DT126" s="317">
        <f t="array" ref="DT126">STDEVP(IF($JU22:$JU68&gt;0,DT22:DT68))</f>
        <v>0</v>
      </c>
      <c r="DU126" s="317">
        <f t="array" ref="DU126">STDEVP(IF($JU22:$JU68&gt;0,DU22:DU68))</f>
        <v>0</v>
      </c>
      <c r="DV126" s="317">
        <f t="array" ref="DV126">STDEVP(IF($JU22:$JU68&gt;0,DV22:DV68))</f>
        <v>0</v>
      </c>
      <c r="DW126" s="317">
        <f t="array" ref="DW126">STDEVP(IF($JU22:$JU68&gt;0,DW22:DW68))</f>
        <v>0</v>
      </c>
      <c r="DX126" s="317">
        <f t="array" ref="DX126">STDEVP(IF($JU22:$JU68&gt;0,DX22:DX68))</f>
        <v>0</v>
      </c>
      <c r="DY126" s="317">
        <f t="array" ref="DY126">STDEVP(IF($JU22:$JU68&gt;0,DY22:DY68))</f>
        <v>0</v>
      </c>
      <c r="DZ126" s="317">
        <f t="array" ref="DZ126">STDEVP(IF($JU22:$JU68&gt;0,DZ22:DZ68))</f>
        <v>0</v>
      </c>
      <c r="EA126" s="317">
        <f t="array" ref="EA126">STDEVP(IF($JU22:$JU68&gt;0,EA22:EA68))</f>
        <v>0</v>
      </c>
      <c r="EB126" s="317">
        <f t="array" ref="EB126">STDEVP(IF($JU22:$JU68&gt;0,EB22:EB68))</f>
        <v>0</v>
      </c>
      <c r="EC126" s="317">
        <f t="array" ref="EC126">STDEVP(IF($JU22:$JU68&gt;0,EC22:EC68))</f>
        <v>0</v>
      </c>
      <c r="ED126" s="317">
        <f t="array" ref="ED126">STDEVP(IF($JU22:$JU68&gt;0,ED22:ED68))</f>
        <v>0</v>
      </c>
      <c r="EE126" s="317">
        <f t="array" ref="EE126">STDEVP(IF($JU22:$JU68&gt;0,EE22:EE68))</f>
        <v>0</v>
      </c>
      <c r="EF126" s="317">
        <f t="array" ref="EF126">STDEVP(IF($JU22:$JU68&gt;0,EF22:EF68))</f>
        <v>0</v>
      </c>
      <c r="EG126" s="317">
        <f t="array" ref="EG126">STDEVP(IF($JU22:$JU68&gt;0,EG22:EG68))</f>
        <v>0</v>
      </c>
      <c r="EH126" s="317">
        <f t="array" ref="EH126">STDEVP(IF($JU22:$JU68&gt;0,EH22:EH68))</f>
        <v>0</v>
      </c>
      <c r="EI126" s="317">
        <f t="array" ref="EI126">STDEVP(IF($JU22:$JU68&gt;0,EI22:EI68))</f>
        <v>0</v>
      </c>
      <c r="EJ126" s="317" t="e">
        <f t="array" ref="EJ126">STDEVP(IF($JU22:$JU68&gt;0,EJ22:EJ68))</f>
        <v>#DIV/0!</v>
      </c>
      <c r="EK126" s="317">
        <f t="array" ref="EK126">STDEVP(IF($JU22:$JU68&gt;0,EK22:EK68))</f>
        <v>0</v>
      </c>
      <c r="EL126" s="317">
        <f t="array" ref="EL126">STDEVP(IF($JU22:$JU68&gt;0,EL22:EL68))</f>
        <v>0</v>
      </c>
      <c r="EM126" s="317">
        <f t="array" ref="EM126">STDEVP(IF($JU22:$JU68&gt;0,EM22:EM68))</f>
        <v>0</v>
      </c>
      <c r="EN126" s="317">
        <f t="array" ref="EN126">STDEVP(IF($JU22:$JU68&gt;0,EN22:EN68))</f>
        <v>0</v>
      </c>
      <c r="EO126" s="317">
        <f t="array" ref="EO126">STDEVP(IF($JU22:$JU68&gt;0,EO22:EO68))</f>
        <v>0</v>
      </c>
      <c r="EP126" s="317">
        <f t="array" ref="EP126">STDEVP(IF($JU22:$JU68&gt;0,EP22:EP68))</f>
        <v>0</v>
      </c>
      <c r="EQ126" s="317">
        <f t="array" ref="EQ126">STDEVP(IF($JU22:$JU68&gt;0,EQ22:EQ68))</f>
        <v>0</v>
      </c>
      <c r="ER126" s="317">
        <f t="array" ref="ER126">STDEVP(IF($JU22:$JU68&gt;0,ER22:ER68))</f>
        <v>0</v>
      </c>
      <c r="ES126" s="317">
        <f t="array" ref="ES126">STDEVP(IF($JU22:$JU68&gt;0,ES22:ES68))</f>
        <v>0</v>
      </c>
      <c r="ET126" s="317">
        <f t="array" ref="ET126">STDEVP(IF($JU22:$JU68&gt;0,ET22:ET68))</f>
        <v>0</v>
      </c>
      <c r="EU126" s="317">
        <f t="array" ref="EU126">STDEVP(IF($JU22:$JU68&gt;0,EU22:EU68))</f>
        <v>0</v>
      </c>
      <c r="EV126" s="317">
        <f t="array" ref="EV126">STDEVP(IF($JU22:$JU68&gt;0,EV22:EV68))</f>
        <v>0</v>
      </c>
      <c r="EW126" s="317">
        <f t="array" ref="EW126">STDEVP(IF($JU22:$JU68&gt;0,EW22:EW68))</f>
        <v>0</v>
      </c>
      <c r="EX126" s="317">
        <f t="array" ref="EX126">STDEVP(IF($JU22:$JU68&gt;0,EX22:EX68))</f>
        <v>0</v>
      </c>
      <c r="EY126" s="317">
        <f t="array" ref="EY126">STDEVP(IF($JU22:$JU68&gt;0,EY22:EY68))</f>
        <v>0</v>
      </c>
      <c r="EZ126" s="317">
        <f t="array" ref="EZ126">STDEVP(IF($JU22:$JU68&gt;0,EZ22:EZ68))</f>
        <v>0</v>
      </c>
      <c r="FA126" s="317">
        <f t="array" ref="FA126">STDEVP(IF($JU22:$JU68&gt;0,FA22:FA68))</f>
        <v>0</v>
      </c>
      <c r="FB126" s="317">
        <f t="array" ref="FB126">STDEVP(IF($JU22:$JU68&gt;0,FB22:FB68))</f>
        <v>0</v>
      </c>
      <c r="FC126" s="317">
        <f t="array" ref="FC126">STDEVP(IF($JU22:$JU68&gt;0,FC22:FC68))</f>
        <v>0</v>
      </c>
      <c r="FD126" s="317">
        <f t="array" ref="FD126">STDEVP(IF($JU22:$JU68&gt;0,FD22:FD68))</f>
        <v>0</v>
      </c>
      <c r="FE126" s="317">
        <f t="array" ref="FE126">STDEVP(IF($JU22:$JU68&gt;0,FE22:FE68))</f>
        <v>0</v>
      </c>
      <c r="FF126" s="317">
        <f t="array" ref="FF126">STDEVP(IF($JU22:$JU68&gt;0,FF22:FF68))</f>
        <v>0</v>
      </c>
      <c r="FG126" s="317">
        <f t="array" ref="FG126">STDEVP(IF($JU22:$JU68&gt;0,FG22:FG68))</f>
        <v>0</v>
      </c>
      <c r="FH126" s="317">
        <f t="array" ref="FH126">STDEVP(IF($JU22:$JU68&gt;0,FH22:FH68))</f>
        <v>0</v>
      </c>
      <c r="FI126" s="317">
        <f t="array" ref="FI126">STDEVP(IF($JU22:$JU68&gt;0,FI22:FI68))</f>
        <v>0</v>
      </c>
      <c r="FJ126" s="317">
        <f t="array" ref="FJ126">STDEVP(IF($JU22:$JU68&gt;0,FJ22:FJ68))</f>
        <v>0</v>
      </c>
      <c r="FK126" s="317" t="e">
        <f t="array" ref="FK126">STDEVP(IF($JU22:$JU68&gt;0,FK22:FK68))</f>
        <v>#DIV/0!</v>
      </c>
      <c r="FL126" s="317">
        <f t="array" ref="FL126">STDEVP(IF($JU22:$JU68&gt;0,FL22:FL68))</f>
        <v>0</v>
      </c>
      <c r="FM126" s="317">
        <f t="array" ref="FM126">STDEVP(IF($JU22:$JU68&gt;0,FM22:FM68))</f>
        <v>0</v>
      </c>
      <c r="FN126" s="317">
        <f t="array" ref="FN126">STDEVP(IF($JU22:$JU68&gt;0,FN22:FN68))</f>
        <v>0</v>
      </c>
      <c r="FO126" s="317">
        <f t="array" ref="FO126">STDEVP(IF($JU22:$JU68&gt;0,FO22:FO68))</f>
        <v>0</v>
      </c>
      <c r="FP126" s="317">
        <f t="array" ref="FP126">STDEVP(IF($JU22:$JU68&gt;0,FP22:FP68))</f>
        <v>0</v>
      </c>
      <c r="FQ126" s="317">
        <f t="array" ref="FQ126">STDEVP(IF($JU22:$JU68&gt;0,FQ22:FQ68))</f>
        <v>0</v>
      </c>
      <c r="FR126" s="317">
        <f t="array" ref="FR126">STDEVP(IF($JU22:$JU68&gt;0,FR22:FR68))</f>
        <v>0</v>
      </c>
      <c r="FS126" s="317">
        <f t="array" ref="FS126">STDEVP(IF($JU22:$JU68&gt;0,FS22:FS68))</f>
        <v>0</v>
      </c>
      <c r="FT126" s="317">
        <f t="array" ref="FT126">STDEVP(IF($JU22:$JU68&gt;0,FT22:FT68))</f>
        <v>0</v>
      </c>
      <c r="FU126" s="317">
        <f t="array" ref="FU126">STDEVP(IF($JU22:$JU68&gt;0,FU22:FU68))</f>
        <v>0</v>
      </c>
      <c r="FV126" s="317">
        <f t="array" ref="FV126">STDEVP(IF($JU22:$JU68&gt;0,FV22:FV68))</f>
        <v>0</v>
      </c>
      <c r="FW126" s="317">
        <f t="array" ref="FW126">STDEVP(IF($JU22:$JU68&gt;0,FW22:FW68))</f>
        <v>0</v>
      </c>
      <c r="FX126" s="317">
        <f t="array" ref="FX126">STDEVP(IF($JU22:$JU68&gt;0,FX22:FX68))</f>
        <v>0</v>
      </c>
      <c r="FY126" s="317">
        <f t="array" ref="FY126">STDEVP(IF($JU22:$JU68&gt;0,FY22:FY68))</f>
        <v>0</v>
      </c>
      <c r="FZ126" s="317">
        <f t="array" ref="FZ126">STDEVP(IF($JU22:$JU68&gt;0,FZ22:FZ68))</f>
        <v>0</v>
      </c>
      <c r="GA126" s="317">
        <f t="array" ref="GA126">STDEVP(IF($JU22:$JU68&gt;0,GA22:GA68))</f>
        <v>0</v>
      </c>
      <c r="GB126" s="317">
        <f t="array" ref="GB126">STDEVP(IF($JU22:$JU68&gt;0,GB22:GB68))</f>
        <v>0</v>
      </c>
      <c r="GC126" s="317">
        <f t="array" ref="GC126">STDEVP(IF($JU22:$JU68&gt;0,GC22:GC68))</f>
        <v>0</v>
      </c>
      <c r="GD126" s="317">
        <f t="array" ref="GD126">STDEVP(IF($JU22:$JU68&gt;0,GD22:GD68))</f>
        <v>0</v>
      </c>
      <c r="GE126" s="317">
        <f t="array" ref="GE126">STDEVP(IF($JU22:$JU68&gt;0,GE22:GE68))</f>
        <v>0</v>
      </c>
      <c r="GF126" s="317">
        <f t="array" ref="GF126">STDEVP(IF($JU22:$JU68&gt;0,GF22:GF68))</f>
        <v>0</v>
      </c>
      <c r="GG126" s="317">
        <f t="array" ref="GG126">STDEVP(IF($JU22:$JU68&gt;0,GG22:GG68))</f>
        <v>0</v>
      </c>
      <c r="GH126" s="317">
        <f t="array" ref="GH126">STDEVP(IF($JU22:$JU68&gt;0,GH22:GH68))</f>
        <v>0</v>
      </c>
      <c r="GI126" s="317">
        <f t="array" ref="GI126">STDEVP(IF($JU22:$JU68&gt;0,GI22:GI68))</f>
        <v>0</v>
      </c>
      <c r="GJ126" s="317">
        <f t="array" ref="GJ126">STDEVP(IF($JU22:$JU68&gt;0,GJ22:GJ68))</f>
        <v>0</v>
      </c>
      <c r="GK126" s="317">
        <f t="array" ref="GK126">STDEVP(IF($JU22:$JU68&gt;0,GK22:GK68))</f>
        <v>0</v>
      </c>
      <c r="GL126" s="317" t="e">
        <f t="array" ref="GL126">STDEVP(IF($JU22:$JU68&gt;0,GL22:GL68))</f>
        <v>#DIV/0!</v>
      </c>
      <c r="GM126" s="317">
        <f t="array" ref="GM126">STDEVP(IF($JU22:$JU68&gt;0,GM22:GM68))</f>
        <v>0</v>
      </c>
      <c r="GN126" s="317">
        <f t="array" ref="GN126">STDEVP(IF($JU22:$JU68&gt;0,GN22:GN68))</f>
        <v>0</v>
      </c>
      <c r="GO126" s="317">
        <f t="array" ref="GO126">STDEVP(IF($JU22:$JU68&gt;0,GO22:GO68))</f>
        <v>0</v>
      </c>
      <c r="GP126" s="317">
        <f t="array" ref="GP126">STDEVP(IF($JU22:$JU68&gt;0,GP22:GP68))</f>
        <v>0</v>
      </c>
      <c r="GQ126" s="317">
        <f t="array" ref="GQ126">STDEVP(IF($JU22:$JU68&gt;0,GQ22:GQ68))</f>
        <v>0</v>
      </c>
      <c r="GR126" s="317">
        <f t="array" ref="GR126">STDEVP(IF($JU22:$JU68&gt;0,GR22:GR68))</f>
        <v>0</v>
      </c>
      <c r="GS126" s="317">
        <f t="array" ref="GS126">STDEVP(IF($JU22:$JU68&gt;0,GS22:GS68))</f>
        <v>0</v>
      </c>
      <c r="GT126" s="317">
        <f t="array" ref="GT126">STDEVP(IF($JU22:$JU68&gt;0,GT22:GT68))</f>
        <v>0</v>
      </c>
      <c r="GU126" s="317">
        <f t="array" ref="GU126">STDEVP(IF($JU22:$JU68&gt;0,GU22:GU68))</f>
        <v>0</v>
      </c>
      <c r="GV126" s="317">
        <f t="array" ref="GV126">STDEVP(IF($JU22:$JU68&gt;0,GV22:GV68))</f>
        <v>0</v>
      </c>
      <c r="GW126" s="317">
        <f t="array" ref="GW126">STDEVP(IF($JU22:$JU68&gt;0,GW22:GW68))</f>
        <v>0</v>
      </c>
      <c r="GX126" s="317">
        <f t="array" ref="GX126">STDEVP(IF($JU22:$JU68&gt;0,GX22:GX68))</f>
        <v>0</v>
      </c>
      <c r="GY126" s="317">
        <f t="array" ref="GY126">STDEVP(IF($JU22:$JU68&gt;0,GY22:GY68))</f>
        <v>0</v>
      </c>
      <c r="GZ126" s="317">
        <f t="array" ref="GZ126">STDEVP(IF($JU22:$JU68&gt;0,GZ22:GZ68))</f>
        <v>0</v>
      </c>
      <c r="HA126" s="317">
        <f t="array" ref="HA126">STDEVP(IF($JU22:$JU68&gt;0,HA22:HA68))</f>
        <v>0</v>
      </c>
      <c r="HB126" s="317">
        <f t="array" ref="HB126">STDEVP(IF($JU22:$JU68&gt;0,HB22:HB68))</f>
        <v>0</v>
      </c>
      <c r="HC126" s="317">
        <f t="array" ref="HC126">STDEVP(IF($JU22:$JU68&gt;0,HC22:HC68))</f>
        <v>0</v>
      </c>
      <c r="HD126" s="317">
        <f t="array" ref="HD126">STDEVP(IF($JU22:$JU68&gt;0,HD22:HD68))</f>
        <v>0</v>
      </c>
      <c r="HE126" s="317">
        <f t="array" ref="HE126">STDEVP(IF($JU22:$JU68&gt;0,HE22:HE68))</f>
        <v>0</v>
      </c>
      <c r="HF126" s="317">
        <f t="array" ref="HF126">STDEVP(IF($JU22:$JU68&gt;0,HF22:HF68))</f>
        <v>0</v>
      </c>
      <c r="HG126" s="317">
        <f t="array" ref="HG126">STDEVP(IF($JU22:$JU68&gt;0,HG22:HG68))</f>
        <v>0</v>
      </c>
      <c r="HH126" s="317">
        <f t="array" ref="HH126">STDEVP(IF($JU22:$JU68&gt;0,HH22:HH68))</f>
        <v>0</v>
      </c>
      <c r="HI126" s="317">
        <f t="array" ref="HI126">STDEVP(IF($JU22:$JU68&gt;0,HI22:HI68))</f>
        <v>0</v>
      </c>
      <c r="HJ126" s="317">
        <f t="array" ref="HJ126">STDEVP(IF($JU22:$JU68&gt;0,HJ22:HJ68))</f>
        <v>0</v>
      </c>
      <c r="HK126" s="317">
        <f t="array" ref="HK126">STDEVP(IF($JU22:$JU68&gt;0,HK22:HK68))</f>
        <v>0</v>
      </c>
      <c r="HL126" s="317">
        <f t="array" ref="HL126">STDEVP(IF($JU22:$JU68&gt;0,HL22:HL68))</f>
        <v>0</v>
      </c>
      <c r="HM126" s="317" t="e">
        <f t="array" ref="HM126">STDEVP(IF($JU22:$JU68&gt;0,HM22:HM68))</f>
        <v>#DIV/0!</v>
      </c>
      <c r="HN126" s="317">
        <f t="array" ref="HN126">STDEVP(IF($JU22:$JU68&gt;0,HN22:HN68))</f>
        <v>0</v>
      </c>
      <c r="HO126" s="317">
        <f t="array" ref="HO126">STDEVP(IF($JU22:$JU68&gt;0,HO22:HO68))</f>
        <v>0</v>
      </c>
      <c r="HP126" s="317">
        <f t="array" ref="HP126">STDEVP(IF($JU22:$JU68&gt;0,HP22:HP68))</f>
        <v>0</v>
      </c>
      <c r="HQ126" s="317">
        <f t="array" ref="HQ126">STDEVP(IF($JU22:$JU68&gt;0,HQ22:HQ68))</f>
        <v>0</v>
      </c>
      <c r="HR126" s="317">
        <f t="array" ref="HR126">STDEVP(IF($JU22:$JU68&gt;0,HR22:HR68))</f>
        <v>0</v>
      </c>
      <c r="HS126" s="317">
        <f t="array" ref="HS126">STDEVP(IF($JU22:$JU68&gt;0,HS22:HS68))</f>
        <v>0</v>
      </c>
      <c r="HT126" s="317">
        <f t="array" ref="HT126">STDEVP(IF($JU22:$JU68&gt;0,HT22:HT68))</f>
        <v>0</v>
      </c>
      <c r="HU126" s="317">
        <f t="array" ref="HU126">STDEVP(IF($JU22:$JU68&gt;0,HU22:HU68))</f>
        <v>0</v>
      </c>
      <c r="HV126" s="317">
        <f t="array" ref="HV126">STDEVP(IF($JU22:$JU68&gt;0,HV22:HV68))</f>
        <v>0</v>
      </c>
      <c r="HW126" s="317">
        <f t="array" ref="HW126">STDEVP(IF($JU22:$JU68&gt;0,HW22:HW68))</f>
        <v>0</v>
      </c>
      <c r="HX126" s="317">
        <f t="array" ref="HX126">STDEVP(IF($JU22:$JU68&gt;0,HX22:HX68))</f>
        <v>0</v>
      </c>
      <c r="HY126" s="317">
        <f t="array" ref="HY126">STDEVP(IF($JU22:$JU68&gt;0,HY22:HY68))</f>
        <v>0</v>
      </c>
      <c r="HZ126" s="317">
        <f t="array" ref="HZ126">STDEVP(IF($JU22:$JU68&gt;0,HZ22:HZ68))</f>
        <v>0</v>
      </c>
      <c r="IA126" s="317">
        <f t="array" ref="IA126">STDEVP(IF($JU22:$JU68&gt;0,IA22:IA68))</f>
        <v>0</v>
      </c>
      <c r="IB126" s="317">
        <f t="array" ref="IB126">STDEVP(IF($JU22:$JU68&gt;0,IB22:IB68))</f>
        <v>0</v>
      </c>
      <c r="IC126" s="317">
        <f t="array" ref="IC126">STDEVP(IF($JU22:$JU68&gt;0,IC22:IC68))</f>
        <v>0</v>
      </c>
      <c r="ID126" s="317">
        <f t="array" ref="ID126">STDEVP(IF($JU22:$JU68&gt;0,ID22:ID68))</f>
        <v>0</v>
      </c>
      <c r="IE126" s="317">
        <f t="array" ref="IE126">STDEVP(IF($JU22:$JU68&gt;0,IE22:IE68))</f>
        <v>0</v>
      </c>
      <c r="IF126" s="317">
        <f t="array" ref="IF126">STDEVP(IF($JU22:$JU68&gt;0,IF22:IF68))</f>
        <v>0</v>
      </c>
      <c r="IG126" s="317">
        <f t="array" ref="IG126">STDEVP(IF($JU22:$JU68&gt;0,IG22:IG68))</f>
        <v>0</v>
      </c>
      <c r="IH126" s="317">
        <f t="array" ref="IH126">STDEVP(IF($JU22:$JU68&gt;0,IH22:IH68))</f>
        <v>0</v>
      </c>
      <c r="II126" s="317">
        <f t="array" ref="II126">STDEVP(IF($JU22:$JU68&gt;0,II22:II68))</f>
        <v>0</v>
      </c>
      <c r="IJ126" s="317">
        <f t="array" ref="IJ126">STDEVP(IF($JU22:$JU68&gt;0,IJ22:IJ68))</f>
        <v>0</v>
      </c>
      <c r="IK126" s="317">
        <f t="array" ref="IK126">STDEVP(IF($JU22:$JU68&gt;0,IK22:IK68))</f>
        <v>0</v>
      </c>
      <c r="IL126" s="317">
        <f t="array" ref="IL126">STDEVP(IF($JU22:$JU68&gt;0,IL22:IL68))</f>
        <v>0</v>
      </c>
      <c r="IM126" s="317">
        <f t="array" ref="IM126">STDEVP(IF($JU22:$JU68&gt;0,IM22:IM68))</f>
        <v>0</v>
      </c>
      <c r="IN126" s="317" t="e">
        <f t="array" ref="IN126">STDEVP(IF($JU22:$JU68&gt;0,IN22:IN68))</f>
        <v>#DIV/0!</v>
      </c>
      <c r="IO126" s="317">
        <f t="array" ref="IO126">STDEVP(IF($JU22:$JU68&gt;0,IO22:IO68))</f>
        <v>0</v>
      </c>
      <c r="IP126" s="317">
        <f t="array" ref="IP126">STDEVP(IF($JU22:$JU68&gt;0,IP22:IP68))</f>
        <v>0</v>
      </c>
      <c r="IQ126" s="317">
        <f t="array" ref="IQ126">STDEVP(IF($JU22:$JU68&gt;0,IQ22:IQ68))</f>
        <v>0</v>
      </c>
      <c r="IR126" s="317">
        <f t="array" ref="IR126">STDEVP(IF($JU22:$JU68&gt;0,IR22:IR68))</f>
        <v>0</v>
      </c>
      <c r="IS126" s="317">
        <f t="array" ref="IS126">STDEVP(IF($JU22:$JU68&gt;0,IS22:IS68))</f>
        <v>0</v>
      </c>
      <c r="IT126" s="317">
        <f t="array" ref="IT126">STDEVP(IF($JU22:$JU68&gt;0,IT22:IT68))</f>
        <v>0</v>
      </c>
      <c r="IU126" s="317">
        <f t="array" ref="IU126">STDEVP(IF($JU22:$JU68&gt;0,IU22:IU68))</f>
        <v>0</v>
      </c>
      <c r="IV126" s="317">
        <f t="array" ref="IV126">STDEVP(IF($JU22:$JU68&gt;0,IV22:IV68))</f>
        <v>0</v>
      </c>
      <c r="IW126" s="317">
        <f t="array" ref="IW126">STDEVP(IF($JU22:$JU68&gt;0,IW22:IW68))</f>
        <v>0</v>
      </c>
      <c r="IX126" s="317">
        <f t="array" ref="IX126">STDEVP(IF($JU22:$JU68&gt;0,IX22:IX68))</f>
        <v>0</v>
      </c>
      <c r="IY126" s="317">
        <f t="array" ref="IY126">STDEVP(IF($JU22:$JU68&gt;0,IY22:IY68))</f>
        <v>0</v>
      </c>
      <c r="IZ126" s="317">
        <f t="array" ref="IZ126">STDEVP(IF($JU22:$JU68&gt;0,IZ22:IZ68))</f>
        <v>0</v>
      </c>
      <c r="JA126" s="317">
        <f t="array" ref="JA126">STDEVP(IF($JU22:$JU68&gt;0,JA22:JA68))</f>
        <v>0</v>
      </c>
      <c r="JB126" s="317">
        <f t="array" ref="JB126">STDEVP(IF($JU22:$JU68&gt;0,JB22:JB68))</f>
        <v>0</v>
      </c>
      <c r="JC126" s="317">
        <f t="array" ref="JC126">STDEVP(IF($JU22:$JU68&gt;0,JC22:JC68))</f>
        <v>0</v>
      </c>
      <c r="JD126" s="317">
        <f t="array" ref="JD126">STDEVP(IF($JU22:$JU68&gt;0,JD22:JD68))</f>
        <v>0</v>
      </c>
      <c r="JE126" s="317">
        <f t="array" ref="JE126">STDEVP(IF($JU22:$JU68&gt;0,JE22:JE68))</f>
        <v>0</v>
      </c>
      <c r="JF126" s="317">
        <f t="array" ref="JF126">STDEVP(IF($JU22:$JU68&gt;0,JF22:JF68))</f>
        <v>0</v>
      </c>
      <c r="JG126" s="317">
        <f t="array" ref="JG126">STDEVP(IF($JU22:$JU68&gt;0,JG22:JG68))</f>
        <v>0</v>
      </c>
      <c r="JH126" s="317">
        <f t="array" ref="JH126">STDEVP(IF($JU22:$JU68&gt;0,JH22:JH68))</f>
        <v>0</v>
      </c>
      <c r="JI126" s="317">
        <f t="array" ref="JI126">STDEVP(IF($JU22:$JU68&gt;0,JI22:JI68))</f>
        <v>0</v>
      </c>
      <c r="JJ126" s="317">
        <f t="array" ref="JJ126">STDEVP(IF($JU22:$JU68&gt;0,JJ22:JJ68))</f>
        <v>0</v>
      </c>
      <c r="JK126" s="317">
        <f t="array" ref="JK126">STDEVP(IF($JU22:$JU68&gt;0,JK22:JK68))</f>
        <v>0</v>
      </c>
      <c r="JL126" s="317">
        <f t="array" ref="JL126">STDEVP(IF($JU22:$JU68&gt;0,JL22:JL68))</f>
        <v>0</v>
      </c>
      <c r="JM126" s="317">
        <f t="array" ref="JM126">STDEVP(IF($JU22:$JU68&gt;0,JM22:JM68))</f>
        <v>0</v>
      </c>
      <c r="JN126" s="317">
        <f t="array" ref="JN126">STDEVP(IF($JU22:$JU68&gt;0,JN22:JN68))</f>
        <v>0</v>
      </c>
      <c r="JO126" s="317" t="e">
        <f t="array" ref="JO126">STDEVP(IF($JU22:$JU68&gt;0,JO22:JO68))</f>
        <v>#DIV/0!</v>
      </c>
      <c r="JP126" s="317" t="e">
        <f t="array" ref="JP126">STDEVP(IF($JU22:$JU68&gt;0,JP22:JP68))</f>
        <v>#DIV/0!</v>
      </c>
    </row>
    <row r="127" spans="4:277" ht="15" customHeight="1" x14ac:dyDescent="0.2">
      <c r="D127" s="317">
        <v>6.4</v>
      </c>
      <c r="E127" s="317" t="s">
        <v>491</v>
      </c>
      <c r="F127" s="324">
        <f t="shared" ref="F127" si="107">ROUND(F125+0.5*F126,1)</f>
        <v>0</v>
      </c>
      <c r="G127" s="324">
        <f t="shared" ref="G127:BR127" si="108">ROUND(G125+0.5*G126,1)</f>
        <v>0</v>
      </c>
      <c r="H127" s="324">
        <f t="shared" si="108"/>
        <v>0</v>
      </c>
      <c r="I127" s="324">
        <f t="shared" si="108"/>
        <v>0</v>
      </c>
      <c r="J127" s="324">
        <f t="shared" si="108"/>
        <v>0</v>
      </c>
      <c r="K127" s="324">
        <f t="shared" si="108"/>
        <v>0</v>
      </c>
      <c r="L127" s="324">
        <f t="shared" si="108"/>
        <v>0</v>
      </c>
      <c r="M127" s="324">
        <f t="shared" si="108"/>
        <v>0</v>
      </c>
      <c r="N127" s="324">
        <f t="shared" si="108"/>
        <v>0</v>
      </c>
      <c r="O127" s="324">
        <f t="shared" si="108"/>
        <v>0</v>
      </c>
      <c r="P127" s="324">
        <f t="shared" si="108"/>
        <v>0</v>
      </c>
      <c r="Q127" s="324">
        <f t="shared" si="108"/>
        <v>0</v>
      </c>
      <c r="R127" s="324">
        <f t="shared" si="108"/>
        <v>0</v>
      </c>
      <c r="S127" s="324">
        <f t="shared" si="108"/>
        <v>0</v>
      </c>
      <c r="T127" s="324">
        <f t="shared" si="108"/>
        <v>0</v>
      </c>
      <c r="U127" s="324">
        <f t="shared" si="108"/>
        <v>0</v>
      </c>
      <c r="V127" s="324">
        <f t="shared" si="108"/>
        <v>0</v>
      </c>
      <c r="W127" s="324">
        <f t="shared" si="108"/>
        <v>0</v>
      </c>
      <c r="X127" s="324">
        <f t="shared" si="108"/>
        <v>0</v>
      </c>
      <c r="Y127" s="324">
        <f t="shared" si="108"/>
        <v>0</v>
      </c>
      <c r="Z127" s="324">
        <f t="shared" si="108"/>
        <v>0</v>
      </c>
      <c r="AA127" s="324">
        <f t="shared" si="108"/>
        <v>0</v>
      </c>
      <c r="AB127" s="324">
        <f t="shared" si="108"/>
        <v>0</v>
      </c>
      <c r="AC127" s="324">
        <f t="shared" si="108"/>
        <v>0</v>
      </c>
      <c r="AD127" s="324">
        <f t="shared" si="108"/>
        <v>0</v>
      </c>
      <c r="AE127" s="324">
        <f t="shared" si="108"/>
        <v>0</v>
      </c>
      <c r="AF127" s="324" t="e">
        <f t="shared" si="108"/>
        <v>#DIV/0!</v>
      </c>
      <c r="AG127" s="324">
        <f t="shared" si="108"/>
        <v>0</v>
      </c>
      <c r="AH127" s="324">
        <f t="shared" si="108"/>
        <v>0</v>
      </c>
      <c r="AI127" s="324">
        <f t="shared" si="108"/>
        <v>0</v>
      </c>
      <c r="AJ127" s="324">
        <f t="shared" si="108"/>
        <v>0</v>
      </c>
      <c r="AK127" s="324">
        <f t="shared" si="108"/>
        <v>0</v>
      </c>
      <c r="AL127" s="324">
        <f t="shared" si="108"/>
        <v>0</v>
      </c>
      <c r="AM127" s="324">
        <f t="shared" si="108"/>
        <v>0</v>
      </c>
      <c r="AN127" s="324">
        <f t="shared" si="108"/>
        <v>0</v>
      </c>
      <c r="AO127" s="324">
        <f t="shared" si="108"/>
        <v>0</v>
      </c>
      <c r="AP127" s="324">
        <f t="shared" si="108"/>
        <v>0</v>
      </c>
      <c r="AQ127" s="324">
        <f t="shared" si="108"/>
        <v>0</v>
      </c>
      <c r="AR127" s="324">
        <f t="shared" si="108"/>
        <v>0</v>
      </c>
      <c r="AS127" s="324">
        <f t="shared" si="108"/>
        <v>0</v>
      </c>
      <c r="AT127" s="324">
        <f t="shared" si="108"/>
        <v>0</v>
      </c>
      <c r="AU127" s="324">
        <f t="shared" si="108"/>
        <v>0</v>
      </c>
      <c r="AV127" s="324">
        <f t="shared" si="108"/>
        <v>0</v>
      </c>
      <c r="AW127" s="324">
        <f t="shared" si="108"/>
        <v>0</v>
      </c>
      <c r="AX127" s="324">
        <f t="shared" si="108"/>
        <v>0</v>
      </c>
      <c r="AY127" s="324">
        <f t="shared" si="108"/>
        <v>0</v>
      </c>
      <c r="AZ127" s="324">
        <f t="shared" si="108"/>
        <v>0</v>
      </c>
      <c r="BA127" s="324">
        <f t="shared" si="108"/>
        <v>0</v>
      </c>
      <c r="BB127" s="324">
        <f t="shared" si="108"/>
        <v>0</v>
      </c>
      <c r="BC127" s="324">
        <f t="shared" si="108"/>
        <v>0</v>
      </c>
      <c r="BD127" s="324">
        <f t="shared" si="108"/>
        <v>0</v>
      </c>
      <c r="BE127" s="324">
        <f t="shared" si="108"/>
        <v>0</v>
      </c>
      <c r="BF127" s="324">
        <f t="shared" si="108"/>
        <v>0</v>
      </c>
      <c r="BG127" s="324" t="e">
        <f t="shared" si="108"/>
        <v>#DIV/0!</v>
      </c>
      <c r="BH127" s="324">
        <f t="shared" si="108"/>
        <v>0</v>
      </c>
      <c r="BI127" s="324">
        <f t="shared" si="108"/>
        <v>0</v>
      </c>
      <c r="BJ127" s="324">
        <f t="shared" si="108"/>
        <v>0</v>
      </c>
      <c r="BK127" s="324">
        <f t="shared" si="108"/>
        <v>0</v>
      </c>
      <c r="BL127" s="324">
        <f t="shared" si="108"/>
        <v>0</v>
      </c>
      <c r="BM127" s="324">
        <f t="shared" si="108"/>
        <v>0</v>
      </c>
      <c r="BN127" s="324">
        <f t="shared" si="108"/>
        <v>0</v>
      </c>
      <c r="BO127" s="324">
        <f t="shared" si="108"/>
        <v>0</v>
      </c>
      <c r="BP127" s="324">
        <f t="shared" si="108"/>
        <v>0</v>
      </c>
      <c r="BQ127" s="324">
        <f t="shared" si="108"/>
        <v>0</v>
      </c>
      <c r="BR127" s="324">
        <f t="shared" si="108"/>
        <v>0</v>
      </c>
      <c r="BS127" s="324">
        <f t="shared" ref="BS127:ED127" si="109">ROUND(BS125+0.5*BS126,1)</f>
        <v>0</v>
      </c>
      <c r="BT127" s="324">
        <f t="shared" si="109"/>
        <v>0</v>
      </c>
      <c r="BU127" s="324">
        <f t="shared" si="109"/>
        <v>0</v>
      </c>
      <c r="BV127" s="324">
        <f t="shared" si="109"/>
        <v>0</v>
      </c>
      <c r="BW127" s="324">
        <f t="shared" si="109"/>
        <v>0</v>
      </c>
      <c r="BX127" s="324">
        <f t="shared" si="109"/>
        <v>0</v>
      </c>
      <c r="BY127" s="324">
        <f t="shared" si="109"/>
        <v>0</v>
      </c>
      <c r="BZ127" s="324">
        <f t="shared" si="109"/>
        <v>0</v>
      </c>
      <c r="CA127" s="324">
        <f t="shared" si="109"/>
        <v>0</v>
      </c>
      <c r="CB127" s="324">
        <f t="shared" si="109"/>
        <v>0</v>
      </c>
      <c r="CC127" s="324">
        <f t="shared" si="109"/>
        <v>0</v>
      </c>
      <c r="CD127" s="324">
        <f t="shared" si="109"/>
        <v>0</v>
      </c>
      <c r="CE127" s="324">
        <f t="shared" si="109"/>
        <v>0</v>
      </c>
      <c r="CF127" s="324">
        <f t="shared" si="109"/>
        <v>0</v>
      </c>
      <c r="CG127" s="324">
        <f t="shared" si="109"/>
        <v>0</v>
      </c>
      <c r="CH127" s="324" t="e">
        <f t="shared" si="109"/>
        <v>#DIV/0!</v>
      </c>
      <c r="CI127" s="324">
        <f t="shared" si="109"/>
        <v>0</v>
      </c>
      <c r="CJ127" s="324">
        <f t="shared" si="109"/>
        <v>0</v>
      </c>
      <c r="CK127" s="324">
        <f t="shared" si="109"/>
        <v>0</v>
      </c>
      <c r="CL127" s="324">
        <f t="shared" si="109"/>
        <v>0</v>
      </c>
      <c r="CM127" s="324">
        <f t="shared" si="109"/>
        <v>0</v>
      </c>
      <c r="CN127" s="324">
        <f t="shared" si="109"/>
        <v>0</v>
      </c>
      <c r="CO127" s="324">
        <f t="shared" si="109"/>
        <v>0</v>
      </c>
      <c r="CP127" s="324">
        <f t="shared" si="109"/>
        <v>0</v>
      </c>
      <c r="CQ127" s="324">
        <f t="shared" si="109"/>
        <v>0</v>
      </c>
      <c r="CR127" s="324">
        <f t="shared" si="109"/>
        <v>0</v>
      </c>
      <c r="CS127" s="324">
        <f t="shared" si="109"/>
        <v>0</v>
      </c>
      <c r="CT127" s="324">
        <f t="shared" si="109"/>
        <v>0</v>
      </c>
      <c r="CU127" s="324">
        <f t="shared" si="109"/>
        <v>0</v>
      </c>
      <c r="CV127" s="324">
        <f t="shared" si="109"/>
        <v>0</v>
      </c>
      <c r="CW127" s="324">
        <f t="shared" si="109"/>
        <v>0</v>
      </c>
      <c r="CX127" s="324">
        <f t="shared" si="109"/>
        <v>0</v>
      </c>
      <c r="CY127" s="324">
        <f t="shared" si="109"/>
        <v>0</v>
      </c>
      <c r="CZ127" s="324">
        <f t="shared" si="109"/>
        <v>0</v>
      </c>
      <c r="DA127" s="324">
        <f t="shared" si="109"/>
        <v>0</v>
      </c>
      <c r="DB127" s="324">
        <f t="shared" si="109"/>
        <v>0</v>
      </c>
      <c r="DC127" s="324">
        <f t="shared" si="109"/>
        <v>0</v>
      </c>
      <c r="DD127" s="324">
        <f t="shared" si="109"/>
        <v>0</v>
      </c>
      <c r="DE127" s="324">
        <f t="shared" si="109"/>
        <v>0</v>
      </c>
      <c r="DF127" s="324">
        <f t="shared" si="109"/>
        <v>0</v>
      </c>
      <c r="DG127" s="324">
        <f t="shared" si="109"/>
        <v>0</v>
      </c>
      <c r="DH127" s="324">
        <f t="shared" si="109"/>
        <v>0</v>
      </c>
      <c r="DI127" s="324" t="e">
        <f t="shared" si="109"/>
        <v>#DIV/0!</v>
      </c>
      <c r="DJ127" s="324">
        <f t="shared" si="109"/>
        <v>0</v>
      </c>
      <c r="DK127" s="324">
        <f t="shared" si="109"/>
        <v>0</v>
      </c>
      <c r="DL127" s="324">
        <f t="shared" si="109"/>
        <v>0</v>
      </c>
      <c r="DM127" s="324">
        <f t="shared" si="109"/>
        <v>0</v>
      </c>
      <c r="DN127" s="324">
        <f t="shared" si="109"/>
        <v>0</v>
      </c>
      <c r="DO127" s="324">
        <f t="shared" si="109"/>
        <v>0</v>
      </c>
      <c r="DP127" s="324">
        <f t="shared" si="109"/>
        <v>0</v>
      </c>
      <c r="DQ127" s="324">
        <f t="shared" si="109"/>
        <v>0</v>
      </c>
      <c r="DR127" s="324">
        <f t="shared" si="109"/>
        <v>0</v>
      </c>
      <c r="DS127" s="324">
        <f t="shared" si="109"/>
        <v>0</v>
      </c>
      <c r="DT127" s="324">
        <f t="shared" si="109"/>
        <v>0</v>
      </c>
      <c r="DU127" s="324">
        <f t="shared" si="109"/>
        <v>0</v>
      </c>
      <c r="DV127" s="324">
        <f t="shared" si="109"/>
        <v>0</v>
      </c>
      <c r="DW127" s="324">
        <f t="shared" si="109"/>
        <v>0</v>
      </c>
      <c r="DX127" s="324">
        <f t="shared" si="109"/>
        <v>0</v>
      </c>
      <c r="DY127" s="324">
        <f t="shared" si="109"/>
        <v>0</v>
      </c>
      <c r="DZ127" s="324">
        <f t="shared" si="109"/>
        <v>0</v>
      </c>
      <c r="EA127" s="324">
        <f t="shared" si="109"/>
        <v>0</v>
      </c>
      <c r="EB127" s="324">
        <f t="shared" si="109"/>
        <v>0</v>
      </c>
      <c r="EC127" s="324">
        <f t="shared" si="109"/>
        <v>0</v>
      </c>
      <c r="ED127" s="324">
        <f t="shared" si="109"/>
        <v>0</v>
      </c>
      <c r="EE127" s="324">
        <f t="shared" ref="EE127:GP127" si="110">ROUND(EE125+0.5*EE126,1)</f>
        <v>0</v>
      </c>
      <c r="EF127" s="324">
        <f t="shared" si="110"/>
        <v>0</v>
      </c>
      <c r="EG127" s="324">
        <f t="shared" si="110"/>
        <v>0</v>
      </c>
      <c r="EH127" s="324">
        <f t="shared" si="110"/>
        <v>0</v>
      </c>
      <c r="EI127" s="324">
        <f t="shared" si="110"/>
        <v>0</v>
      </c>
      <c r="EJ127" s="324" t="e">
        <f t="shared" si="110"/>
        <v>#DIV/0!</v>
      </c>
      <c r="EK127" s="324">
        <f t="shared" si="110"/>
        <v>0</v>
      </c>
      <c r="EL127" s="324">
        <f t="shared" si="110"/>
        <v>0</v>
      </c>
      <c r="EM127" s="324">
        <f t="shared" si="110"/>
        <v>0</v>
      </c>
      <c r="EN127" s="324">
        <f t="shared" si="110"/>
        <v>0</v>
      </c>
      <c r="EO127" s="324">
        <f t="shared" si="110"/>
        <v>0</v>
      </c>
      <c r="EP127" s="324">
        <f t="shared" si="110"/>
        <v>0</v>
      </c>
      <c r="EQ127" s="324">
        <f t="shared" si="110"/>
        <v>0</v>
      </c>
      <c r="ER127" s="324">
        <f t="shared" si="110"/>
        <v>0</v>
      </c>
      <c r="ES127" s="324">
        <f t="shared" si="110"/>
        <v>0</v>
      </c>
      <c r="ET127" s="324">
        <f t="shared" si="110"/>
        <v>0</v>
      </c>
      <c r="EU127" s="324">
        <f t="shared" si="110"/>
        <v>0</v>
      </c>
      <c r="EV127" s="324">
        <f t="shared" si="110"/>
        <v>0</v>
      </c>
      <c r="EW127" s="324">
        <f t="shared" si="110"/>
        <v>0</v>
      </c>
      <c r="EX127" s="324">
        <f t="shared" si="110"/>
        <v>0</v>
      </c>
      <c r="EY127" s="324">
        <f t="shared" si="110"/>
        <v>0</v>
      </c>
      <c r="EZ127" s="324">
        <f t="shared" si="110"/>
        <v>0</v>
      </c>
      <c r="FA127" s="324">
        <f t="shared" si="110"/>
        <v>0</v>
      </c>
      <c r="FB127" s="324">
        <f t="shared" si="110"/>
        <v>0</v>
      </c>
      <c r="FC127" s="324">
        <f t="shared" si="110"/>
        <v>0</v>
      </c>
      <c r="FD127" s="324">
        <f t="shared" si="110"/>
        <v>0</v>
      </c>
      <c r="FE127" s="324">
        <f t="shared" si="110"/>
        <v>0</v>
      </c>
      <c r="FF127" s="324">
        <f t="shared" si="110"/>
        <v>0</v>
      </c>
      <c r="FG127" s="324">
        <f t="shared" si="110"/>
        <v>0</v>
      </c>
      <c r="FH127" s="324">
        <f t="shared" si="110"/>
        <v>0</v>
      </c>
      <c r="FI127" s="324">
        <f t="shared" si="110"/>
        <v>0</v>
      </c>
      <c r="FJ127" s="324">
        <f t="shared" si="110"/>
        <v>0</v>
      </c>
      <c r="FK127" s="324" t="e">
        <f t="shared" si="110"/>
        <v>#DIV/0!</v>
      </c>
      <c r="FL127" s="324">
        <f t="shared" si="110"/>
        <v>0</v>
      </c>
      <c r="FM127" s="324">
        <f t="shared" si="110"/>
        <v>0</v>
      </c>
      <c r="FN127" s="324">
        <f t="shared" si="110"/>
        <v>0</v>
      </c>
      <c r="FO127" s="324">
        <f t="shared" si="110"/>
        <v>0</v>
      </c>
      <c r="FP127" s="324">
        <f t="shared" si="110"/>
        <v>0</v>
      </c>
      <c r="FQ127" s="324">
        <f t="shared" si="110"/>
        <v>0</v>
      </c>
      <c r="FR127" s="324">
        <f t="shared" si="110"/>
        <v>0</v>
      </c>
      <c r="FS127" s="324">
        <f t="shared" si="110"/>
        <v>0</v>
      </c>
      <c r="FT127" s="324">
        <f t="shared" si="110"/>
        <v>0</v>
      </c>
      <c r="FU127" s="324">
        <f t="shared" si="110"/>
        <v>0</v>
      </c>
      <c r="FV127" s="324">
        <f t="shared" si="110"/>
        <v>0</v>
      </c>
      <c r="FW127" s="324">
        <f t="shared" si="110"/>
        <v>0</v>
      </c>
      <c r="FX127" s="324">
        <f t="shared" si="110"/>
        <v>0</v>
      </c>
      <c r="FY127" s="324">
        <f t="shared" si="110"/>
        <v>0</v>
      </c>
      <c r="FZ127" s="324">
        <f t="shared" si="110"/>
        <v>0</v>
      </c>
      <c r="GA127" s="324">
        <f t="shared" si="110"/>
        <v>0</v>
      </c>
      <c r="GB127" s="324">
        <f t="shared" si="110"/>
        <v>0</v>
      </c>
      <c r="GC127" s="324">
        <f t="shared" si="110"/>
        <v>0</v>
      </c>
      <c r="GD127" s="324">
        <f t="shared" si="110"/>
        <v>0</v>
      </c>
      <c r="GE127" s="324">
        <f t="shared" si="110"/>
        <v>0</v>
      </c>
      <c r="GF127" s="324">
        <f t="shared" si="110"/>
        <v>0</v>
      </c>
      <c r="GG127" s="324">
        <f t="shared" si="110"/>
        <v>0</v>
      </c>
      <c r="GH127" s="324">
        <f t="shared" si="110"/>
        <v>0</v>
      </c>
      <c r="GI127" s="324">
        <f t="shared" si="110"/>
        <v>0</v>
      </c>
      <c r="GJ127" s="324">
        <f t="shared" si="110"/>
        <v>0</v>
      </c>
      <c r="GK127" s="324">
        <f t="shared" si="110"/>
        <v>0</v>
      </c>
      <c r="GL127" s="324" t="e">
        <f t="shared" si="110"/>
        <v>#DIV/0!</v>
      </c>
      <c r="GM127" s="324">
        <f t="shared" si="110"/>
        <v>0</v>
      </c>
      <c r="GN127" s="324">
        <f t="shared" si="110"/>
        <v>0</v>
      </c>
      <c r="GO127" s="324">
        <f t="shared" si="110"/>
        <v>0</v>
      </c>
      <c r="GP127" s="324">
        <f t="shared" si="110"/>
        <v>0</v>
      </c>
      <c r="GQ127" s="324">
        <f t="shared" ref="GQ127:JB127" si="111">ROUND(GQ125+0.5*GQ126,1)</f>
        <v>0</v>
      </c>
      <c r="GR127" s="324">
        <f t="shared" si="111"/>
        <v>0</v>
      </c>
      <c r="GS127" s="324">
        <f t="shared" si="111"/>
        <v>0</v>
      </c>
      <c r="GT127" s="324">
        <f t="shared" si="111"/>
        <v>0</v>
      </c>
      <c r="GU127" s="324">
        <f t="shared" si="111"/>
        <v>0</v>
      </c>
      <c r="GV127" s="324">
        <f t="shared" si="111"/>
        <v>0</v>
      </c>
      <c r="GW127" s="324">
        <f t="shared" si="111"/>
        <v>0</v>
      </c>
      <c r="GX127" s="324">
        <f t="shared" si="111"/>
        <v>0</v>
      </c>
      <c r="GY127" s="324">
        <f t="shared" si="111"/>
        <v>0</v>
      </c>
      <c r="GZ127" s="324">
        <f t="shared" si="111"/>
        <v>0</v>
      </c>
      <c r="HA127" s="324">
        <f t="shared" si="111"/>
        <v>0</v>
      </c>
      <c r="HB127" s="324">
        <f t="shared" si="111"/>
        <v>0</v>
      </c>
      <c r="HC127" s="324">
        <f t="shared" si="111"/>
        <v>0</v>
      </c>
      <c r="HD127" s="324">
        <f t="shared" si="111"/>
        <v>0</v>
      </c>
      <c r="HE127" s="324">
        <f t="shared" si="111"/>
        <v>0</v>
      </c>
      <c r="HF127" s="324">
        <f t="shared" si="111"/>
        <v>0</v>
      </c>
      <c r="HG127" s="324">
        <f t="shared" si="111"/>
        <v>0</v>
      </c>
      <c r="HH127" s="324">
        <f t="shared" si="111"/>
        <v>0</v>
      </c>
      <c r="HI127" s="324">
        <f t="shared" si="111"/>
        <v>0</v>
      </c>
      <c r="HJ127" s="324">
        <f t="shared" si="111"/>
        <v>0</v>
      </c>
      <c r="HK127" s="324">
        <f t="shared" si="111"/>
        <v>0</v>
      </c>
      <c r="HL127" s="324">
        <f t="shared" si="111"/>
        <v>0</v>
      </c>
      <c r="HM127" s="324" t="e">
        <f t="shared" si="111"/>
        <v>#DIV/0!</v>
      </c>
      <c r="HN127" s="324">
        <f t="shared" si="111"/>
        <v>0</v>
      </c>
      <c r="HO127" s="324">
        <f t="shared" si="111"/>
        <v>0</v>
      </c>
      <c r="HP127" s="324">
        <f t="shared" si="111"/>
        <v>0</v>
      </c>
      <c r="HQ127" s="324">
        <f t="shared" si="111"/>
        <v>0</v>
      </c>
      <c r="HR127" s="324">
        <f t="shared" si="111"/>
        <v>0</v>
      </c>
      <c r="HS127" s="324">
        <f t="shared" si="111"/>
        <v>0</v>
      </c>
      <c r="HT127" s="324">
        <f t="shared" si="111"/>
        <v>0</v>
      </c>
      <c r="HU127" s="324">
        <f t="shared" si="111"/>
        <v>0</v>
      </c>
      <c r="HV127" s="324">
        <f t="shared" si="111"/>
        <v>0</v>
      </c>
      <c r="HW127" s="324">
        <f t="shared" si="111"/>
        <v>0</v>
      </c>
      <c r="HX127" s="324">
        <f t="shared" si="111"/>
        <v>0</v>
      </c>
      <c r="HY127" s="324">
        <f t="shared" si="111"/>
        <v>0</v>
      </c>
      <c r="HZ127" s="324">
        <f t="shared" si="111"/>
        <v>0</v>
      </c>
      <c r="IA127" s="324">
        <f t="shared" si="111"/>
        <v>0</v>
      </c>
      <c r="IB127" s="324">
        <f t="shared" si="111"/>
        <v>0</v>
      </c>
      <c r="IC127" s="324">
        <f t="shared" si="111"/>
        <v>0</v>
      </c>
      <c r="ID127" s="324">
        <f t="shared" si="111"/>
        <v>0</v>
      </c>
      <c r="IE127" s="324">
        <f t="shared" si="111"/>
        <v>0</v>
      </c>
      <c r="IF127" s="324">
        <f t="shared" si="111"/>
        <v>0</v>
      </c>
      <c r="IG127" s="324">
        <f t="shared" si="111"/>
        <v>0</v>
      </c>
      <c r="IH127" s="324">
        <f t="shared" si="111"/>
        <v>0</v>
      </c>
      <c r="II127" s="324">
        <f t="shared" si="111"/>
        <v>0</v>
      </c>
      <c r="IJ127" s="324">
        <f t="shared" si="111"/>
        <v>0</v>
      </c>
      <c r="IK127" s="324">
        <f t="shared" si="111"/>
        <v>0</v>
      </c>
      <c r="IL127" s="324">
        <f t="shared" si="111"/>
        <v>0</v>
      </c>
      <c r="IM127" s="324">
        <f t="shared" si="111"/>
        <v>0</v>
      </c>
      <c r="IN127" s="324" t="e">
        <f t="shared" si="111"/>
        <v>#DIV/0!</v>
      </c>
      <c r="IO127" s="324">
        <f t="shared" si="111"/>
        <v>0</v>
      </c>
      <c r="IP127" s="324">
        <f t="shared" si="111"/>
        <v>0</v>
      </c>
      <c r="IQ127" s="324">
        <f t="shared" si="111"/>
        <v>0</v>
      </c>
      <c r="IR127" s="324">
        <f t="shared" si="111"/>
        <v>0</v>
      </c>
      <c r="IS127" s="324">
        <f t="shared" si="111"/>
        <v>0</v>
      </c>
      <c r="IT127" s="324">
        <f t="shared" si="111"/>
        <v>0</v>
      </c>
      <c r="IU127" s="324">
        <f t="shared" si="111"/>
        <v>0</v>
      </c>
      <c r="IV127" s="324">
        <f t="shared" si="111"/>
        <v>0</v>
      </c>
      <c r="IW127" s="324">
        <f t="shared" si="111"/>
        <v>0</v>
      </c>
      <c r="IX127" s="324">
        <f t="shared" si="111"/>
        <v>0</v>
      </c>
      <c r="IY127" s="324">
        <f t="shared" si="111"/>
        <v>0</v>
      </c>
      <c r="IZ127" s="324">
        <f t="shared" si="111"/>
        <v>0</v>
      </c>
      <c r="JA127" s="324">
        <f t="shared" si="111"/>
        <v>0</v>
      </c>
      <c r="JB127" s="324">
        <f t="shared" si="111"/>
        <v>0</v>
      </c>
      <c r="JC127" s="324">
        <f t="shared" ref="JC127:JO127" si="112">ROUND(JC125+0.5*JC126,1)</f>
        <v>0</v>
      </c>
      <c r="JD127" s="324">
        <f t="shared" si="112"/>
        <v>0</v>
      </c>
      <c r="JE127" s="324">
        <f t="shared" si="112"/>
        <v>0</v>
      </c>
      <c r="JF127" s="324">
        <f t="shared" si="112"/>
        <v>0</v>
      </c>
      <c r="JG127" s="324">
        <f t="shared" si="112"/>
        <v>0</v>
      </c>
      <c r="JH127" s="324">
        <f t="shared" si="112"/>
        <v>0</v>
      </c>
      <c r="JI127" s="324">
        <f t="shared" si="112"/>
        <v>0</v>
      </c>
      <c r="JJ127" s="324">
        <f t="shared" si="112"/>
        <v>0</v>
      </c>
      <c r="JK127" s="324">
        <f t="shared" si="112"/>
        <v>0</v>
      </c>
      <c r="JL127" s="324">
        <f t="shared" si="112"/>
        <v>0</v>
      </c>
      <c r="JM127" s="324">
        <f t="shared" si="112"/>
        <v>0</v>
      </c>
      <c r="JN127" s="324">
        <f t="shared" si="112"/>
        <v>0</v>
      </c>
      <c r="JO127" s="324" t="e">
        <f t="shared" si="112"/>
        <v>#DIV/0!</v>
      </c>
      <c r="JP127" s="324" t="e">
        <f t="shared" ref="JP127" si="113">ROUND(JP125+0.5*JP126,1)</f>
        <v>#DIV/0!</v>
      </c>
    </row>
    <row r="128" spans="4:277" ht="15" customHeight="1" x14ac:dyDescent="0.2">
      <c r="D128" s="317">
        <v>6.2</v>
      </c>
      <c r="E128" s="317" t="s">
        <v>492</v>
      </c>
      <c r="F128" s="324">
        <f t="shared" ref="F128" si="114">F125-0.5*F126</f>
        <v>0</v>
      </c>
      <c r="G128" s="324">
        <f t="shared" ref="G128:BR128" si="115">G125-0.5*G126</f>
        <v>0</v>
      </c>
      <c r="H128" s="324">
        <f t="shared" si="115"/>
        <v>0</v>
      </c>
      <c r="I128" s="324">
        <f t="shared" si="115"/>
        <v>0</v>
      </c>
      <c r="J128" s="324">
        <f t="shared" si="115"/>
        <v>0</v>
      </c>
      <c r="K128" s="324">
        <f t="shared" si="115"/>
        <v>0</v>
      </c>
      <c r="L128" s="324">
        <f t="shared" si="115"/>
        <v>0</v>
      </c>
      <c r="M128" s="324">
        <f t="shared" si="115"/>
        <v>0</v>
      </c>
      <c r="N128" s="324">
        <f t="shared" si="115"/>
        <v>0</v>
      </c>
      <c r="O128" s="324">
        <f t="shared" si="115"/>
        <v>0</v>
      </c>
      <c r="P128" s="324">
        <f t="shared" si="115"/>
        <v>0</v>
      </c>
      <c r="Q128" s="324">
        <f t="shared" si="115"/>
        <v>0</v>
      </c>
      <c r="R128" s="324">
        <f t="shared" si="115"/>
        <v>0</v>
      </c>
      <c r="S128" s="324">
        <f t="shared" si="115"/>
        <v>0</v>
      </c>
      <c r="T128" s="324">
        <f t="shared" si="115"/>
        <v>0</v>
      </c>
      <c r="U128" s="324">
        <f t="shared" si="115"/>
        <v>0</v>
      </c>
      <c r="V128" s="324">
        <f t="shared" si="115"/>
        <v>0</v>
      </c>
      <c r="W128" s="324">
        <f t="shared" si="115"/>
        <v>0</v>
      </c>
      <c r="X128" s="324">
        <f t="shared" si="115"/>
        <v>0</v>
      </c>
      <c r="Y128" s="324">
        <f t="shared" si="115"/>
        <v>0</v>
      </c>
      <c r="Z128" s="324">
        <f t="shared" si="115"/>
        <v>0</v>
      </c>
      <c r="AA128" s="324">
        <f t="shared" si="115"/>
        <v>0</v>
      </c>
      <c r="AB128" s="324">
        <f t="shared" si="115"/>
        <v>0</v>
      </c>
      <c r="AC128" s="324">
        <f t="shared" si="115"/>
        <v>0</v>
      </c>
      <c r="AD128" s="324">
        <f t="shared" si="115"/>
        <v>0</v>
      </c>
      <c r="AE128" s="324">
        <f t="shared" si="115"/>
        <v>0</v>
      </c>
      <c r="AF128" s="324" t="e">
        <f t="shared" si="115"/>
        <v>#DIV/0!</v>
      </c>
      <c r="AG128" s="324">
        <f t="shared" si="115"/>
        <v>0</v>
      </c>
      <c r="AH128" s="324">
        <f t="shared" si="115"/>
        <v>0</v>
      </c>
      <c r="AI128" s="324">
        <f t="shared" si="115"/>
        <v>0</v>
      </c>
      <c r="AJ128" s="324">
        <f t="shared" si="115"/>
        <v>0</v>
      </c>
      <c r="AK128" s="324">
        <f t="shared" si="115"/>
        <v>0</v>
      </c>
      <c r="AL128" s="324">
        <f t="shared" si="115"/>
        <v>0</v>
      </c>
      <c r="AM128" s="324">
        <f t="shared" si="115"/>
        <v>0</v>
      </c>
      <c r="AN128" s="324">
        <f t="shared" si="115"/>
        <v>0</v>
      </c>
      <c r="AO128" s="324">
        <f t="shared" si="115"/>
        <v>0</v>
      </c>
      <c r="AP128" s="324">
        <f t="shared" si="115"/>
        <v>0</v>
      </c>
      <c r="AQ128" s="324">
        <f t="shared" si="115"/>
        <v>0</v>
      </c>
      <c r="AR128" s="324">
        <f t="shared" si="115"/>
        <v>0</v>
      </c>
      <c r="AS128" s="324">
        <f t="shared" si="115"/>
        <v>0</v>
      </c>
      <c r="AT128" s="324">
        <f t="shared" si="115"/>
        <v>0</v>
      </c>
      <c r="AU128" s="324">
        <f t="shared" si="115"/>
        <v>0</v>
      </c>
      <c r="AV128" s="324">
        <f t="shared" si="115"/>
        <v>0</v>
      </c>
      <c r="AW128" s="324">
        <f t="shared" si="115"/>
        <v>0</v>
      </c>
      <c r="AX128" s="324">
        <f t="shared" si="115"/>
        <v>0</v>
      </c>
      <c r="AY128" s="324">
        <f t="shared" si="115"/>
        <v>0</v>
      </c>
      <c r="AZ128" s="324">
        <f t="shared" si="115"/>
        <v>0</v>
      </c>
      <c r="BA128" s="324">
        <f t="shared" si="115"/>
        <v>0</v>
      </c>
      <c r="BB128" s="324">
        <f t="shared" si="115"/>
        <v>0</v>
      </c>
      <c r="BC128" s="324">
        <f t="shared" si="115"/>
        <v>0</v>
      </c>
      <c r="BD128" s="324">
        <f t="shared" si="115"/>
        <v>0</v>
      </c>
      <c r="BE128" s="324">
        <f t="shared" si="115"/>
        <v>0</v>
      </c>
      <c r="BF128" s="324">
        <f t="shared" si="115"/>
        <v>0</v>
      </c>
      <c r="BG128" s="324" t="e">
        <f t="shared" si="115"/>
        <v>#DIV/0!</v>
      </c>
      <c r="BH128" s="324">
        <f t="shared" si="115"/>
        <v>0</v>
      </c>
      <c r="BI128" s="324">
        <f t="shared" si="115"/>
        <v>0</v>
      </c>
      <c r="BJ128" s="324">
        <f t="shared" si="115"/>
        <v>0</v>
      </c>
      <c r="BK128" s="324">
        <f t="shared" si="115"/>
        <v>0</v>
      </c>
      <c r="BL128" s="324">
        <f t="shared" si="115"/>
        <v>0</v>
      </c>
      <c r="BM128" s="324">
        <f t="shared" si="115"/>
        <v>0</v>
      </c>
      <c r="BN128" s="324">
        <f t="shared" si="115"/>
        <v>0</v>
      </c>
      <c r="BO128" s="324">
        <f t="shared" si="115"/>
        <v>0</v>
      </c>
      <c r="BP128" s="324">
        <f t="shared" si="115"/>
        <v>0</v>
      </c>
      <c r="BQ128" s="324">
        <f t="shared" si="115"/>
        <v>0</v>
      </c>
      <c r="BR128" s="324">
        <f t="shared" si="115"/>
        <v>0</v>
      </c>
      <c r="BS128" s="324">
        <f t="shared" ref="BS128:ED128" si="116">BS125-0.5*BS126</f>
        <v>0</v>
      </c>
      <c r="BT128" s="324">
        <f t="shared" si="116"/>
        <v>0</v>
      </c>
      <c r="BU128" s="324">
        <f t="shared" si="116"/>
        <v>0</v>
      </c>
      <c r="BV128" s="324">
        <f t="shared" si="116"/>
        <v>0</v>
      </c>
      <c r="BW128" s="324">
        <f t="shared" si="116"/>
        <v>0</v>
      </c>
      <c r="BX128" s="324">
        <f t="shared" si="116"/>
        <v>0</v>
      </c>
      <c r="BY128" s="324">
        <f t="shared" si="116"/>
        <v>0</v>
      </c>
      <c r="BZ128" s="324">
        <f t="shared" si="116"/>
        <v>0</v>
      </c>
      <c r="CA128" s="324">
        <f t="shared" si="116"/>
        <v>0</v>
      </c>
      <c r="CB128" s="324">
        <f t="shared" si="116"/>
        <v>0</v>
      </c>
      <c r="CC128" s="324">
        <f t="shared" si="116"/>
        <v>0</v>
      </c>
      <c r="CD128" s="324">
        <f t="shared" si="116"/>
        <v>0</v>
      </c>
      <c r="CE128" s="324">
        <f t="shared" si="116"/>
        <v>0</v>
      </c>
      <c r="CF128" s="324">
        <f t="shared" si="116"/>
        <v>0</v>
      </c>
      <c r="CG128" s="324">
        <f t="shared" si="116"/>
        <v>0</v>
      </c>
      <c r="CH128" s="324" t="e">
        <f t="shared" si="116"/>
        <v>#DIV/0!</v>
      </c>
      <c r="CI128" s="324">
        <f t="shared" si="116"/>
        <v>0</v>
      </c>
      <c r="CJ128" s="324">
        <f t="shared" si="116"/>
        <v>0</v>
      </c>
      <c r="CK128" s="324">
        <f t="shared" si="116"/>
        <v>0</v>
      </c>
      <c r="CL128" s="324">
        <f t="shared" si="116"/>
        <v>0</v>
      </c>
      <c r="CM128" s="324">
        <f t="shared" si="116"/>
        <v>0</v>
      </c>
      <c r="CN128" s="324">
        <f t="shared" si="116"/>
        <v>0</v>
      </c>
      <c r="CO128" s="324">
        <f t="shared" si="116"/>
        <v>0</v>
      </c>
      <c r="CP128" s="324">
        <f t="shared" si="116"/>
        <v>0</v>
      </c>
      <c r="CQ128" s="324">
        <f t="shared" si="116"/>
        <v>0</v>
      </c>
      <c r="CR128" s="324">
        <f t="shared" si="116"/>
        <v>0</v>
      </c>
      <c r="CS128" s="324">
        <f t="shared" si="116"/>
        <v>0</v>
      </c>
      <c r="CT128" s="324">
        <f t="shared" si="116"/>
        <v>0</v>
      </c>
      <c r="CU128" s="324">
        <f t="shared" si="116"/>
        <v>0</v>
      </c>
      <c r="CV128" s="324">
        <f t="shared" si="116"/>
        <v>0</v>
      </c>
      <c r="CW128" s="324">
        <f t="shared" si="116"/>
        <v>0</v>
      </c>
      <c r="CX128" s="324">
        <f t="shared" si="116"/>
        <v>0</v>
      </c>
      <c r="CY128" s="324">
        <f t="shared" si="116"/>
        <v>0</v>
      </c>
      <c r="CZ128" s="324">
        <f t="shared" si="116"/>
        <v>0</v>
      </c>
      <c r="DA128" s="324">
        <f t="shared" si="116"/>
        <v>0</v>
      </c>
      <c r="DB128" s="324">
        <f t="shared" si="116"/>
        <v>0</v>
      </c>
      <c r="DC128" s="324">
        <f t="shared" si="116"/>
        <v>0</v>
      </c>
      <c r="DD128" s="324">
        <f t="shared" si="116"/>
        <v>0</v>
      </c>
      <c r="DE128" s="324">
        <f t="shared" si="116"/>
        <v>0</v>
      </c>
      <c r="DF128" s="324">
        <f t="shared" si="116"/>
        <v>0</v>
      </c>
      <c r="DG128" s="324">
        <f t="shared" si="116"/>
        <v>0</v>
      </c>
      <c r="DH128" s="324">
        <f t="shared" si="116"/>
        <v>0</v>
      </c>
      <c r="DI128" s="324" t="e">
        <f t="shared" si="116"/>
        <v>#DIV/0!</v>
      </c>
      <c r="DJ128" s="324">
        <f t="shared" si="116"/>
        <v>0</v>
      </c>
      <c r="DK128" s="324">
        <f t="shared" si="116"/>
        <v>0</v>
      </c>
      <c r="DL128" s="324">
        <f t="shared" si="116"/>
        <v>0</v>
      </c>
      <c r="DM128" s="324">
        <f t="shared" si="116"/>
        <v>0</v>
      </c>
      <c r="DN128" s="324">
        <f t="shared" si="116"/>
        <v>0</v>
      </c>
      <c r="DO128" s="324">
        <f t="shared" si="116"/>
        <v>0</v>
      </c>
      <c r="DP128" s="324">
        <f t="shared" si="116"/>
        <v>0</v>
      </c>
      <c r="DQ128" s="324">
        <f t="shared" si="116"/>
        <v>0</v>
      </c>
      <c r="DR128" s="324">
        <f t="shared" si="116"/>
        <v>0</v>
      </c>
      <c r="DS128" s="324">
        <f t="shared" si="116"/>
        <v>0</v>
      </c>
      <c r="DT128" s="324">
        <f t="shared" si="116"/>
        <v>0</v>
      </c>
      <c r="DU128" s="324">
        <f t="shared" si="116"/>
        <v>0</v>
      </c>
      <c r="DV128" s="324">
        <f t="shared" si="116"/>
        <v>0</v>
      </c>
      <c r="DW128" s="324">
        <f t="shared" si="116"/>
        <v>0</v>
      </c>
      <c r="DX128" s="324">
        <f t="shared" si="116"/>
        <v>0</v>
      </c>
      <c r="DY128" s="324">
        <f t="shared" si="116"/>
        <v>0</v>
      </c>
      <c r="DZ128" s="324">
        <f t="shared" si="116"/>
        <v>0</v>
      </c>
      <c r="EA128" s="324">
        <f t="shared" si="116"/>
        <v>0</v>
      </c>
      <c r="EB128" s="324">
        <f t="shared" si="116"/>
        <v>0</v>
      </c>
      <c r="EC128" s="324">
        <f t="shared" si="116"/>
        <v>0</v>
      </c>
      <c r="ED128" s="324">
        <f t="shared" si="116"/>
        <v>0</v>
      </c>
      <c r="EE128" s="324">
        <f t="shared" ref="EE128:GP128" si="117">EE125-0.5*EE126</f>
        <v>0</v>
      </c>
      <c r="EF128" s="324">
        <f t="shared" si="117"/>
        <v>0</v>
      </c>
      <c r="EG128" s="324">
        <f t="shared" si="117"/>
        <v>0</v>
      </c>
      <c r="EH128" s="324">
        <f t="shared" si="117"/>
        <v>0</v>
      </c>
      <c r="EI128" s="324">
        <f t="shared" si="117"/>
        <v>0</v>
      </c>
      <c r="EJ128" s="324" t="e">
        <f t="shared" si="117"/>
        <v>#DIV/0!</v>
      </c>
      <c r="EK128" s="324">
        <f t="shared" si="117"/>
        <v>0</v>
      </c>
      <c r="EL128" s="324">
        <f t="shared" si="117"/>
        <v>0</v>
      </c>
      <c r="EM128" s="324">
        <f t="shared" si="117"/>
        <v>0</v>
      </c>
      <c r="EN128" s="324">
        <f t="shared" si="117"/>
        <v>0</v>
      </c>
      <c r="EO128" s="324">
        <f t="shared" si="117"/>
        <v>0</v>
      </c>
      <c r="EP128" s="324">
        <f t="shared" si="117"/>
        <v>0</v>
      </c>
      <c r="EQ128" s="324">
        <f t="shared" si="117"/>
        <v>0</v>
      </c>
      <c r="ER128" s="324">
        <f t="shared" si="117"/>
        <v>0</v>
      </c>
      <c r="ES128" s="324">
        <f t="shared" si="117"/>
        <v>0</v>
      </c>
      <c r="ET128" s="324">
        <f t="shared" si="117"/>
        <v>0</v>
      </c>
      <c r="EU128" s="324">
        <f t="shared" si="117"/>
        <v>0</v>
      </c>
      <c r="EV128" s="324">
        <f t="shared" si="117"/>
        <v>0</v>
      </c>
      <c r="EW128" s="324">
        <f t="shared" si="117"/>
        <v>0</v>
      </c>
      <c r="EX128" s="324">
        <f t="shared" si="117"/>
        <v>0</v>
      </c>
      <c r="EY128" s="324">
        <f t="shared" si="117"/>
        <v>0</v>
      </c>
      <c r="EZ128" s="324">
        <f t="shared" si="117"/>
        <v>0</v>
      </c>
      <c r="FA128" s="324">
        <f t="shared" si="117"/>
        <v>0</v>
      </c>
      <c r="FB128" s="324">
        <f t="shared" si="117"/>
        <v>0</v>
      </c>
      <c r="FC128" s="324">
        <f t="shared" si="117"/>
        <v>0</v>
      </c>
      <c r="FD128" s="324">
        <f t="shared" si="117"/>
        <v>0</v>
      </c>
      <c r="FE128" s="324">
        <f t="shared" si="117"/>
        <v>0</v>
      </c>
      <c r="FF128" s="324">
        <f t="shared" si="117"/>
        <v>0</v>
      </c>
      <c r="FG128" s="324">
        <f t="shared" si="117"/>
        <v>0</v>
      </c>
      <c r="FH128" s="324">
        <f t="shared" si="117"/>
        <v>0</v>
      </c>
      <c r="FI128" s="324">
        <f t="shared" si="117"/>
        <v>0</v>
      </c>
      <c r="FJ128" s="324">
        <f t="shared" si="117"/>
        <v>0</v>
      </c>
      <c r="FK128" s="324" t="e">
        <f t="shared" si="117"/>
        <v>#DIV/0!</v>
      </c>
      <c r="FL128" s="324">
        <f t="shared" si="117"/>
        <v>0</v>
      </c>
      <c r="FM128" s="324">
        <f t="shared" si="117"/>
        <v>0</v>
      </c>
      <c r="FN128" s="324">
        <f t="shared" si="117"/>
        <v>0</v>
      </c>
      <c r="FO128" s="324">
        <f t="shared" si="117"/>
        <v>0</v>
      </c>
      <c r="FP128" s="324">
        <f t="shared" si="117"/>
        <v>0</v>
      </c>
      <c r="FQ128" s="324">
        <f t="shared" si="117"/>
        <v>0</v>
      </c>
      <c r="FR128" s="324">
        <f t="shared" si="117"/>
        <v>0</v>
      </c>
      <c r="FS128" s="324">
        <f t="shared" si="117"/>
        <v>0</v>
      </c>
      <c r="FT128" s="324">
        <f t="shared" si="117"/>
        <v>0</v>
      </c>
      <c r="FU128" s="324">
        <f t="shared" si="117"/>
        <v>0</v>
      </c>
      <c r="FV128" s="324">
        <f t="shared" si="117"/>
        <v>0</v>
      </c>
      <c r="FW128" s="324">
        <f t="shared" si="117"/>
        <v>0</v>
      </c>
      <c r="FX128" s="324">
        <f t="shared" si="117"/>
        <v>0</v>
      </c>
      <c r="FY128" s="324">
        <f t="shared" si="117"/>
        <v>0</v>
      </c>
      <c r="FZ128" s="324">
        <f t="shared" si="117"/>
        <v>0</v>
      </c>
      <c r="GA128" s="324">
        <f t="shared" si="117"/>
        <v>0</v>
      </c>
      <c r="GB128" s="324">
        <f t="shared" si="117"/>
        <v>0</v>
      </c>
      <c r="GC128" s="324">
        <f t="shared" si="117"/>
        <v>0</v>
      </c>
      <c r="GD128" s="324">
        <f t="shared" si="117"/>
        <v>0</v>
      </c>
      <c r="GE128" s="324">
        <f t="shared" si="117"/>
        <v>0</v>
      </c>
      <c r="GF128" s="324">
        <f t="shared" si="117"/>
        <v>0</v>
      </c>
      <c r="GG128" s="324">
        <f t="shared" si="117"/>
        <v>0</v>
      </c>
      <c r="GH128" s="324">
        <f t="shared" si="117"/>
        <v>0</v>
      </c>
      <c r="GI128" s="324">
        <f t="shared" si="117"/>
        <v>0</v>
      </c>
      <c r="GJ128" s="324">
        <f t="shared" si="117"/>
        <v>0</v>
      </c>
      <c r="GK128" s="324">
        <f t="shared" si="117"/>
        <v>0</v>
      </c>
      <c r="GL128" s="324" t="e">
        <f t="shared" si="117"/>
        <v>#DIV/0!</v>
      </c>
      <c r="GM128" s="324">
        <f t="shared" si="117"/>
        <v>0</v>
      </c>
      <c r="GN128" s="324">
        <f t="shared" si="117"/>
        <v>0</v>
      </c>
      <c r="GO128" s="324">
        <f t="shared" si="117"/>
        <v>0</v>
      </c>
      <c r="GP128" s="324">
        <f t="shared" si="117"/>
        <v>0</v>
      </c>
      <c r="GQ128" s="324">
        <f t="shared" ref="GQ128:JB128" si="118">GQ125-0.5*GQ126</f>
        <v>0</v>
      </c>
      <c r="GR128" s="324">
        <f t="shared" si="118"/>
        <v>0</v>
      </c>
      <c r="GS128" s="324">
        <f t="shared" si="118"/>
        <v>0</v>
      </c>
      <c r="GT128" s="324">
        <f t="shared" si="118"/>
        <v>0</v>
      </c>
      <c r="GU128" s="324">
        <f t="shared" si="118"/>
        <v>0</v>
      </c>
      <c r="GV128" s="324">
        <f t="shared" si="118"/>
        <v>0</v>
      </c>
      <c r="GW128" s="324">
        <f t="shared" si="118"/>
        <v>0</v>
      </c>
      <c r="GX128" s="324">
        <f t="shared" si="118"/>
        <v>0</v>
      </c>
      <c r="GY128" s="324">
        <f t="shared" si="118"/>
        <v>0</v>
      </c>
      <c r="GZ128" s="324">
        <f t="shared" si="118"/>
        <v>0</v>
      </c>
      <c r="HA128" s="324">
        <f t="shared" si="118"/>
        <v>0</v>
      </c>
      <c r="HB128" s="324">
        <f t="shared" si="118"/>
        <v>0</v>
      </c>
      <c r="HC128" s="324">
        <f t="shared" si="118"/>
        <v>0</v>
      </c>
      <c r="HD128" s="324">
        <f t="shared" si="118"/>
        <v>0</v>
      </c>
      <c r="HE128" s="324">
        <f t="shared" si="118"/>
        <v>0</v>
      </c>
      <c r="HF128" s="324">
        <f t="shared" si="118"/>
        <v>0</v>
      </c>
      <c r="HG128" s="324">
        <f t="shared" si="118"/>
        <v>0</v>
      </c>
      <c r="HH128" s="324">
        <f t="shared" si="118"/>
        <v>0</v>
      </c>
      <c r="HI128" s="324">
        <f t="shared" si="118"/>
        <v>0</v>
      </c>
      <c r="HJ128" s="324">
        <f t="shared" si="118"/>
        <v>0</v>
      </c>
      <c r="HK128" s="324">
        <f t="shared" si="118"/>
        <v>0</v>
      </c>
      <c r="HL128" s="324">
        <f t="shared" si="118"/>
        <v>0</v>
      </c>
      <c r="HM128" s="324" t="e">
        <f t="shared" si="118"/>
        <v>#DIV/0!</v>
      </c>
      <c r="HN128" s="324">
        <f t="shared" si="118"/>
        <v>0</v>
      </c>
      <c r="HO128" s="324">
        <f t="shared" si="118"/>
        <v>0</v>
      </c>
      <c r="HP128" s="324">
        <f t="shared" si="118"/>
        <v>0</v>
      </c>
      <c r="HQ128" s="324">
        <f t="shared" si="118"/>
        <v>0</v>
      </c>
      <c r="HR128" s="324">
        <f t="shared" si="118"/>
        <v>0</v>
      </c>
      <c r="HS128" s="324">
        <f t="shared" si="118"/>
        <v>0</v>
      </c>
      <c r="HT128" s="324">
        <f t="shared" si="118"/>
        <v>0</v>
      </c>
      <c r="HU128" s="324">
        <f t="shared" si="118"/>
        <v>0</v>
      </c>
      <c r="HV128" s="324">
        <f t="shared" si="118"/>
        <v>0</v>
      </c>
      <c r="HW128" s="324">
        <f t="shared" si="118"/>
        <v>0</v>
      </c>
      <c r="HX128" s="324">
        <f t="shared" si="118"/>
        <v>0</v>
      </c>
      <c r="HY128" s="324">
        <f t="shared" si="118"/>
        <v>0</v>
      </c>
      <c r="HZ128" s="324">
        <f t="shared" si="118"/>
        <v>0</v>
      </c>
      <c r="IA128" s="324">
        <f t="shared" si="118"/>
        <v>0</v>
      </c>
      <c r="IB128" s="324">
        <f t="shared" si="118"/>
        <v>0</v>
      </c>
      <c r="IC128" s="324">
        <f t="shared" si="118"/>
        <v>0</v>
      </c>
      <c r="ID128" s="324">
        <f t="shared" si="118"/>
        <v>0</v>
      </c>
      <c r="IE128" s="324">
        <f t="shared" si="118"/>
        <v>0</v>
      </c>
      <c r="IF128" s="324">
        <f t="shared" si="118"/>
        <v>0</v>
      </c>
      <c r="IG128" s="324">
        <f t="shared" si="118"/>
        <v>0</v>
      </c>
      <c r="IH128" s="324">
        <f t="shared" si="118"/>
        <v>0</v>
      </c>
      <c r="II128" s="324">
        <f t="shared" si="118"/>
        <v>0</v>
      </c>
      <c r="IJ128" s="324">
        <f t="shared" si="118"/>
        <v>0</v>
      </c>
      <c r="IK128" s="324">
        <f t="shared" si="118"/>
        <v>0</v>
      </c>
      <c r="IL128" s="324">
        <f t="shared" si="118"/>
        <v>0</v>
      </c>
      <c r="IM128" s="324">
        <f t="shared" si="118"/>
        <v>0</v>
      </c>
      <c r="IN128" s="324" t="e">
        <f t="shared" si="118"/>
        <v>#DIV/0!</v>
      </c>
      <c r="IO128" s="324">
        <f t="shared" si="118"/>
        <v>0</v>
      </c>
      <c r="IP128" s="324">
        <f t="shared" si="118"/>
        <v>0</v>
      </c>
      <c r="IQ128" s="324">
        <f t="shared" si="118"/>
        <v>0</v>
      </c>
      <c r="IR128" s="324">
        <f t="shared" si="118"/>
        <v>0</v>
      </c>
      <c r="IS128" s="324">
        <f t="shared" si="118"/>
        <v>0</v>
      </c>
      <c r="IT128" s="324">
        <f t="shared" si="118"/>
        <v>0</v>
      </c>
      <c r="IU128" s="324">
        <f t="shared" si="118"/>
        <v>0</v>
      </c>
      <c r="IV128" s="324">
        <f t="shared" si="118"/>
        <v>0</v>
      </c>
      <c r="IW128" s="324">
        <f t="shared" si="118"/>
        <v>0</v>
      </c>
      <c r="IX128" s="324">
        <f t="shared" si="118"/>
        <v>0</v>
      </c>
      <c r="IY128" s="324">
        <f t="shared" si="118"/>
        <v>0</v>
      </c>
      <c r="IZ128" s="324">
        <f t="shared" si="118"/>
        <v>0</v>
      </c>
      <c r="JA128" s="324">
        <f t="shared" si="118"/>
        <v>0</v>
      </c>
      <c r="JB128" s="324">
        <f t="shared" si="118"/>
        <v>0</v>
      </c>
      <c r="JC128" s="324">
        <f t="shared" ref="JC128:JO128" si="119">JC125-0.5*JC126</f>
        <v>0</v>
      </c>
      <c r="JD128" s="324">
        <f t="shared" si="119"/>
        <v>0</v>
      </c>
      <c r="JE128" s="324">
        <f t="shared" si="119"/>
        <v>0</v>
      </c>
      <c r="JF128" s="324">
        <f t="shared" si="119"/>
        <v>0</v>
      </c>
      <c r="JG128" s="324">
        <f t="shared" si="119"/>
        <v>0</v>
      </c>
      <c r="JH128" s="324">
        <f t="shared" si="119"/>
        <v>0</v>
      </c>
      <c r="JI128" s="324">
        <f t="shared" si="119"/>
        <v>0</v>
      </c>
      <c r="JJ128" s="324">
        <f t="shared" si="119"/>
        <v>0</v>
      </c>
      <c r="JK128" s="324">
        <f t="shared" si="119"/>
        <v>0</v>
      </c>
      <c r="JL128" s="324">
        <f t="shared" si="119"/>
        <v>0</v>
      </c>
      <c r="JM128" s="324">
        <f t="shared" si="119"/>
        <v>0</v>
      </c>
      <c r="JN128" s="324">
        <f t="shared" si="119"/>
        <v>0</v>
      </c>
      <c r="JO128" s="324" t="e">
        <f t="shared" si="119"/>
        <v>#DIV/0!</v>
      </c>
      <c r="JP128" s="324" t="e">
        <f t="shared" ref="JP128" si="120">JP125-0.5*JP126</f>
        <v>#DIV/0!</v>
      </c>
    </row>
    <row r="129" spans="4:276" ht="15" customHeight="1" x14ac:dyDescent="0.2">
      <c r="D129" s="317">
        <v>6.5</v>
      </c>
      <c r="E129" s="317" t="s">
        <v>493</v>
      </c>
      <c r="F129" s="324">
        <f t="shared" ref="F129" si="121">F125+F126</f>
        <v>0</v>
      </c>
      <c r="G129" s="324">
        <f t="shared" ref="G129:BR129" si="122">G125+G126</f>
        <v>0</v>
      </c>
      <c r="H129" s="324">
        <f t="shared" si="122"/>
        <v>0</v>
      </c>
      <c r="I129" s="324">
        <f t="shared" si="122"/>
        <v>0</v>
      </c>
      <c r="J129" s="324">
        <f t="shared" si="122"/>
        <v>0</v>
      </c>
      <c r="K129" s="324">
        <f t="shared" si="122"/>
        <v>0</v>
      </c>
      <c r="L129" s="324">
        <f t="shared" si="122"/>
        <v>0</v>
      </c>
      <c r="M129" s="324">
        <f t="shared" si="122"/>
        <v>0</v>
      </c>
      <c r="N129" s="324">
        <f t="shared" si="122"/>
        <v>0</v>
      </c>
      <c r="O129" s="324">
        <f t="shared" si="122"/>
        <v>0</v>
      </c>
      <c r="P129" s="324">
        <f t="shared" si="122"/>
        <v>0</v>
      </c>
      <c r="Q129" s="324">
        <f t="shared" si="122"/>
        <v>0</v>
      </c>
      <c r="R129" s="324">
        <f t="shared" si="122"/>
        <v>0</v>
      </c>
      <c r="S129" s="324">
        <f t="shared" si="122"/>
        <v>0</v>
      </c>
      <c r="T129" s="324">
        <f t="shared" si="122"/>
        <v>0</v>
      </c>
      <c r="U129" s="324">
        <f t="shared" si="122"/>
        <v>0</v>
      </c>
      <c r="V129" s="324">
        <f t="shared" si="122"/>
        <v>0</v>
      </c>
      <c r="W129" s="324">
        <f t="shared" si="122"/>
        <v>0</v>
      </c>
      <c r="X129" s="324">
        <f t="shared" si="122"/>
        <v>0</v>
      </c>
      <c r="Y129" s="324">
        <f t="shared" si="122"/>
        <v>0</v>
      </c>
      <c r="Z129" s="324">
        <f t="shared" si="122"/>
        <v>0</v>
      </c>
      <c r="AA129" s="324">
        <f t="shared" si="122"/>
        <v>0</v>
      </c>
      <c r="AB129" s="324">
        <f t="shared" si="122"/>
        <v>0</v>
      </c>
      <c r="AC129" s="324">
        <f t="shared" si="122"/>
        <v>0</v>
      </c>
      <c r="AD129" s="324">
        <f t="shared" si="122"/>
        <v>0</v>
      </c>
      <c r="AE129" s="324">
        <f t="shared" si="122"/>
        <v>0</v>
      </c>
      <c r="AF129" s="324" t="e">
        <f t="shared" si="122"/>
        <v>#DIV/0!</v>
      </c>
      <c r="AG129" s="324">
        <f t="shared" si="122"/>
        <v>0</v>
      </c>
      <c r="AH129" s="324">
        <f t="shared" si="122"/>
        <v>0</v>
      </c>
      <c r="AI129" s="324">
        <f t="shared" si="122"/>
        <v>0</v>
      </c>
      <c r="AJ129" s="324">
        <f t="shared" si="122"/>
        <v>0</v>
      </c>
      <c r="AK129" s="324">
        <f t="shared" si="122"/>
        <v>0</v>
      </c>
      <c r="AL129" s="324">
        <f t="shared" si="122"/>
        <v>0</v>
      </c>
      <c r="AM129" s="324">
        <f t="shared" si="122"/>
        <v>0</v>
      </c>
      <c r="AN129" s="324">
        <f t="shared" si="122"/>
        <v>0</v>
      </c>
      <c r="AO129" s="324">
        <f t="shared" si="122"/>
        <v>0</v>
      </c>
      <c r="AP129" s="324">
        <f t="shared" si="122"/>
        <v>0</v>
      </c>
      <c r="AQ129" s="324">
        <f t="shared" si="122"/>
        <v>0</v>
      </c>
      <c r="AR129" s="324">
        <f t="shared" si="122"/>
        <v>0</v>
      </c>
      <c r="AS129" s="324">
        <f t="shared" si="122"/>
        <v>0</v>
      </c>
      <c r="AT129" s="324">
        <f t="shared" si="122"/>
        <v>0</v>
      </c>
      <c r="AU129" s="324">
        <f t="shared" si="122"/>
        <v>0</v>
      </c>
      <c r="AV129" s="324">
        <f t="shared" si="122"/>
        <v>0</v>
      </c>
      <c r="AW129" s="324">
        <f t="shared" si="122"/>
        <v>0</v>
      </c>
      <c r="AX129" s="324">
        <f t="shared" si="122"/>
        <v>0</v>
      </c>
      <c r="AY129" s="324">
        <f t="shared" si="122"/>
        <v>0</v>
      </c>
      <c r="AZ129" s="324">
        <f t="shared" si="122"/>
        <v>0</v>
      </c>
      <c r="BA129" s="324">
        <f t="shared" si="122"/>
        <v>0</v>
      </c>
      <c r="BB129" s="324">
        <f t="shared" si="122"/>
        <v>0</v>
      </c>
      <c r="BC129" s="324">
        <f t="shared" si="122"/>
        <v>0</v>
      </c>
      <c r="BD129" s="324">
        <f t="shared" si="122"/>
        <v>0</v>
      </c>
      <c r="BE129" s="324">
        <f t="shared" si="122"/>
        <v>0</v>
      </c>
      <c r="BF129" s="324">
        <f t="shared" si="122"/>
        <v>0</v>
      </c>
      <c r="BG129" s="324" t="e">
        <f t="shared" si="122"/>
        <v>#DIV/0!</v>
      </c>
      <c r="BH129" s="324">
        <f t="shared" si="122"/>
        <v>0</v>
      </c>
      <c r="BI129" s="324">
        <f t="shared" si="122"/>
        <v>0</v>
      </c>
      <c r="BJ129" s="324">
        <f t="shared" si="122"/>
        <v>0</v>
      </c>
      <c r="BK129" s="324">
        <f t="shared" si="122"/>
        <v>0</v>
      </c>
      <c r="BL129" s="324">
        <f t="shared" si="122"/>
        <v>0</v>
      </c>
      <c r="BM129" s="324">
        <f t="shared" si="122"/>
        <v>0</v>
      </c>
      <c r="BN129" s="324">
        <f t="shared" si="122"/>
        <v>0</v>
      </c>
      <c r="BO129" s="324">
        <f t="shared" si="122"/>
        <v>0</v>
      </c>
      <c r="BP129" s="324">
        <f t="shared" si="122"/>
        <v>0</v>
      </c>
      <c r="BQ129" s="324">
        <f t="shared" si="122"/>
        <v>0</v>
      </c>
      <c r="BR129" s="324">
        <f t="shared" si="122"/>
        <v>0</v>
      </c>
      <c r="BS129" s="324">
        <f t="shared" ref="BS129:ED129" si="123">BS125+BS126</f>
        <v>0</v>
      </c>
      <c r="BT129" s="324">
        <f t="shared" si="123"/>
        <v>0</v>
      </c>
      <c r="BU129" s="324">
        <f t="shared" si="123"/>
        <v>0</v>
      </c>
      <c r="BV129" s="324">
        <f t="shared" si="123"/>
        <v>0</v>
      </c>
      <c r="BW129" s="324">
        <f t="shared" si="123"/>
        <v>0</v>
      </c>
      <c r="BX129" s="324">
        <f t="shared" si="123"/>
        <v>0</v>
      </c>
      <c r="BY129" s="324">
        <f t="shared" si="123"/>
        <v>0</v>
      </c>
      <c r="BZ129" s="324">
        <f t="shared" si="123"/>
        <v>0</v>
      </c>
      <c r="CA129" s="324">
        <f t="shared" si="123"/>
        <v>0</v>
      </c>
      <c r="CB129" s="324">
        <f t="shared" si="123"/>
        <v>0</v>
      </c>
      <c r="CC129" s="324">
        <f t="shared" si="123"/>
        <v>0</v>
      </c>
      <c r="CD129" s="324">
        <f t="shared" si="123"/>
        <v>0</v>
      </c>
      <c r="CE129" s="324">
        <f t="shared" si="123"/>
        <v>0</v>
      </c>
      <c r="CF129" s="324">
        <f t="shared" si="123"/>
        <v>0</v>
      </c>
      <c r="CG129" s="324">
        <f t="shared" si="123"/>
        <v>0</v>
      </c>
      <c r="CH129" s="324" t="e">
        <f t="shared" si="123"/>
        <v>#DIV/0!</v>
      </c>
      <c r="CI129" s="324">
        <f t="shared" si="123"/>
        <v>0</v>
      </c>
      <c r="CJ129" s="324">
        <f t="shared" si="123"/>
        <v>0</v>
      </c>
      <c r="CK129" s="324">
        <f t="shared" si="123"/>
        <v>0</v>
      </c>
      <c r="CL129" s="324">
        <f t="shared" si="123"/>
        <v>0</v>
      </c>
      <c r="CM129" s="324">
        <f t="shared" si="123"/>
        <v>0</v>
      </c>
      <c r="CN129" s="324">
        <f t="shared" si="123"/>
        <v>0</v>
      </c>
      <c r="CO129" s="324">
        <f t="shared" si="123"/>
        <v>0</v>
      </c>
      <c r="CP129" s="324">
        <f t="shared" si="123"/>
        <v>0</v>
      </c>
      <c r="CQ129" s="324">
        <f t="shared" si="123"/>
        <v>0</v>
      </c>
      <c r="CR129" s="324">
        <f t="shared" si="123"/>
        <v>0</v>
      </c>
      <c r="CS129" s="324">
        <f t="shared" si="123"/>
        <v>0</v>
      </c>
      <c r="CT129" s="324">
        <f t="shared" si="123"/>
        <v>0</v>
      </c>
      <c r="CU129" s="324">
        <f t="shared" si="123"/>
        <v>0</v>
      </c>
      <c r="CV129" s="324">
        <f t="shared" si="123"/>
        <v>0</v>
      </c>
      <c r="CW129" s="324">
        <f t="shared" si="123"/>
        <v>0</v>
      </c>
      <c r="CX129" s="324">
        <f t="shared" si="123"/>
        <v>0</v>
      </c>
      <c r="CY129" s="324">
        <f t="shared" si="123"/>
        <v>0</v>
      </c>
      <c r="CZ129" s="324">
        <f t="shared" si="123"/>
        <v>0</v>
      </c>
      <c r="DA129" s="324">
        <f t="shared" si="123"/>
        <v>0</v>
      </c>
      <c r="DB129" s="324">
        <f t="shared" si="123"/>
        <v>0</v>
      </c>
      <c r="DC129" s="324">
        <f t="shared" si="123"/>
        <v>0</v>
      </c>
      <c r="DD129" s="324">
        <f t="shared" si="123"/>
        <v>0</v>
      </c>
      <c r="DE129" s="324">
        <f t="shared" si="123"/>
        <v>0</v>
      </c>
      <c r="DF129" s="324">
        <f t="shared" si="123"/>
        <v>0</v>
      </c>
      <c r="DG129" s="324">
        <f t="shared" si="123"/>
        <v>0</v>
      </c>
      <c r="DH129" s="324">
        <f t="shared" si="123"/>
        <v>0</v>
      </c>
      <c r="DI129" s="324" t="e">
        <f t="shared" si="123"/>
        <v>#DIV/0!</v>
      </c>
      <c r="DJ129" s="324">
        <f t="shared" si="123"/>
        <v>0</v>
      </c>
      <c r="DK129" s="324">
        <f t="shared" si="123"/>
        <v>0</v>
      </c>
      <c r="DL129" s="324">
        <f t="shared" si="123"/>
        <v>0</v>
      </c>
      <c r="DM129" s="324">
        <f t="shared" si="123"/>
        <v>0</v>
      </c>
      <c r="DN129" s="324">
        <f t="shared" si="123"/>
        <v>0</v>
      </c>
      <c r="DO129" s="324">
        <f t="shared" si="123"/>
        <v>0</v>
      </c>
      <c r="DP129" s="324">
        <f t="shared" si="123"/>
        <v>0</v>
      </c>
      <c r="DQ129" s="324">
        <f t="shared" si="123"/>
        <v>0</v>
      </c>
      <c r="DR129" s="324">
        <f t="shared" si="123"/>
        <v>0</v>
      </c>
      <c r="DS129" s="324">
        <f t="shared" si="123"/>
        <v>0</v>
      </c>
      <c r="DT129" s="324">
        <f t="shared" si="123"/>
        <v>0</v>
      </c>
      <c r="DU129" s="324">
        <f t="shared" si="123"/>
        <v>0</v>
      </c>
      <c r="DV129" s="324">
        <f t="shared" si="123"/>
        <v>0</v>
      </c>
      <c r="DW129" s="324">
        <f t="shared" si="123"/>
        <v>0</v>
      </c>
      <c r="DX129" s="324">
        <f t="shared" si="123"/>
        <v>0</v>
      </c>
      <c r="DY129" s="324">
        <f t="shared" si="123"/>
        <v>0</v>
      </c>
      <c r="DZ129" s="324">
        <f t="shared" si="123"/>
        <v>0</v>
      </c>
      <c r="EA129" s="324">
        <f t="shared" si="123"/>
        <v>0</v>
      </c>
      <c r="EB129" s="324">
        <f t="shared" si="123"/>
        <v>0</v>
      </c>
      <c r="EC129" s="324">
        <f t="shared" si="123"/>
        <v>0</v>
      </c>
      <c r="ED129" s="324">
        <f t="shared" si="123"/>
        <v>0</v>
      </c>
      <c r="EE129" s="324">
        <f t="shared" ref="EE129:GP129" si="124">EE125+EE126</f>
        <v>0</v>
      </c>
      <c r="EF129" s="324">
        <f t="shared" si="124"/>
        <v>0</v>
      </c>
      <c r="EG129" s="324">
        <f t="shared" si="124"/>
        <v>0</v>
      </c>
      <c r="EH129" s="324">
        <f t="shared" si="124"/>
        <v>0</v>
      </c>
      <c r="EI129" s="324">
        <f t="shared" si="124"/>
        <v>0</v>
      </c>
      <c r="EJ129" s="324" t="e">
        <f t="shared" si="124"/>
        <v>#DIV/0!</v>
      </c>
      <c r="EK129" s="324">
        <f t="shared" si="124"/>
        <v>0</v>
      </c>
      <c r="EL129" s="324">
        <f t="shared" si="124"/>
        <v>0</v>
      </c>
      <c r="EM129" s="324">
        <f t="shared" si="124"/>
        <v>0</v>
      </c>
      <c r="EN129" s="324">
        <f t="shared" si="124"/>
        <v>0</v>
      </c>
      <c r="EO129" s="324">
        <f t="shared" si="124"/>
        <v>0</v>
      </c>
      <c r="EP129" s="324">
        <f t="shared" si="124"/>
        <v>0</v>
      </c>
      <c r="EQ129" s="324">
        <f t="shared" si="124"/>
        <v>0</v>
      </c>
      <c r="ER129" s="324">
        <f t="shared" si="124"/>
        <v>0</v>
      </c>
      <c r="ES129" s="324">
        <f t="shared" si="124"/>
        <v>0</v>
      </c>
      <c r="ET129" s="324">
        <f t="shared" si="124"/>
        <v>0</v>
      </c>
      <c r="EU129" s="324">
        <f t="shared" si="124"/>
        <v>0</v>
      </c>
      <c r="EV129" s="324">
        <f t="shared" si="124"/>
        <v>0</v>
      </c>
      <c r="EW129" s="324">
        <f t="shared" si="124"/>
        <v>0</v>
      </c>
      <c r="EX129" s="324">
        <f t="shared" si="124"/>
        <v>0</v>
      </c>
      <c r="EY129" s="324">
        <f t="shared" si="124"/>
        <v>0</v>
      </c>
      <c r="EZ129" s="324">
        <f t="shared" si="124"/>
        <v>0</v>
      </c>
      <c r="FA129" s="324">
        <f t="shared" si="124"/>
        <v>0</v>
      </c>
      <c r="FB129" s="324">
        <f t="shared" si="124"/>
        <v>0</v>
      </c>
      <c r="FC129" s="324">
        <f t="shared" si="124"/>
        <v>0</v>
      </c>
      <c r="FD129" s="324">
        <f t="shared" si="124"/>
        <v>0</v>
      </c>
      <c r="FE129" s="324">
        <f t="shared" si="124"/>
        <v>0</v>
      </c>
      <c r="FF129" s="324">
        <f t="shared" si="124"/>
        <v>0</v>
      </c>
      <c r="FG129" s="324">
        <f t="shared" si="124"/>
        <v>0</v>
      </c>
      <c r="FH129" s="324">
        <f t="shared" si="124"/>
        <v>0</v>
      </c>
      <c r="FI129" s="324">
        <f t="shared" si="124"/>
        <v>0</v>
      </c>
      <c r="FJ129" s="324">
        <f t="shared" si="124"/>
        <v>0</v>
      </c>
      <c r="FK129" s="324" t="e">
        <f t="shared" si="124"/>
        <v>#DIV/0!</v>
      </c>
      <c r="FL129" s="324">
        <f t="shared" si="124"/>
        <v>0</v>
      </c>
      <c r="FM129" s="324">
        <f t="shared" si="124"/>
        <v>0</v>
      </c>
      <c r="FN129" s="324">
        <f t="shared" si="124"/>
        <v>0</v>
      </c>
      <c r="FO129" s="324">
        <f t="shared" si="124"/>
        <v>0</v>
      </c>
      <c r="FP129" s="324">
        <f t="shared" si="124"/>
        <v>0</v>
      </c>
      <c r="FQ129" s="324">
        <f t="shared" si="124"/>
        <v>0</v>
      </c>
      <c r="FR129" s="324">
        <f t="shared" si="124"/>
        <v>0</v>
      </c>
      <c r="FS129" s="324">
        <f t="shared" si="124"/>
        <v>0</v>
      </c>
      <c r="FT129" s="324">
        <f t="shared" si="124"/>
        <v>0</v>
      </c>
      <c r="FU129" s="324">
        <f t="shared" si="124"/>
        <v>0</v>
      </c>
      <c r="FV129" s="324">
        <f t="shared" si="124"/>
        <v>0</v>
      </c>
      <c r="FW129" s="324">
        <f t="shared" si="124"/>
        <v>0</v>
      </c>
      <c r="FX129" s="324">
        <f t="shared" si="124"/>
        <v>0</v>
      </c>
      <c r="FY129" s="324">
        <f t="shared" si="124"/>
        <v>0</v>
      </c>
      <c r="FZ129" s="324">
        <f t="shared" si="124"/>
        <v>0</v>
      </c>
      <c r="GA129" s="324">
        <f t="shared" si="124"/>
        <v>0</v>
      </c>
      <c r="GB129" s="324">
        <f t="shared" si="124"/>
        <v>0</v>
      </c>
      <c r="GC129" s="324">
        <f t="shared" si="124"/>
        <v>0</v>
      </c>
      <c r="GD129" s="324">
        <f t="shared" si="124"/>
        <v>0</v>
      </c>
      <c r="GE129" s="324">
        <f t="shared" si="124"/>
        <v>0</v>
      </c>
      <c r="GF129" s="324">
        <f t="shared" si="124"/>
        <v>0</v>
      </c>
      <c r="GG129" s="324">
        <f t="shared" si="124"/>
        <v>0</v>
      </c>
      <c r="GH129" s="324">
        <f t="shared" si="124"/>
        <v>0</v>
      </c>
      <c r="GI129" s="324">
        <f t="shared" si="124"/>
        <v>0</v>
      </c>
      <c r="GJ129" s="324">
        <f t="shared" si="124"/>
        <v>0</v>
      </c>
      <c r="GK129" s="324">
        <f t="shared" si="124"/>
        <v>0</v>
      </c>
      <c r="GL129" s="324" t="e">
        <f t="shared" si="124"/>
        <v>#DIV/0!</v>
      </c>
      <c r="GM129" s="324">
        <f t="shared" si="124"/>
        <v>0</v>
      </c>
      <c r="GN129" s="324">
        <f t="shared" si="124"/>
        <v>0</v>
      </c>
      <c r="GO129" s="324">
        <f t="shared" si="124"/>
        <v>0</v>
      </c>
      <c r="GP129" s="324">
        <f t="shared" si="124"/>
        <v>0</v>
      </c>
      <c r="GQ129" s="324">
        <f t="shared" ref="GQ129:JB129" si="125">GQ125+GQ126</f>
        <v>0</v>
      </c>
      <c r="GR129" s="324">
        <f t="shared" si="125"/>
        <v>0</v>
      </c>
      <c r="GS129" s="324">
        <f t="shared" si="125"/>
        <v>0</v>
      </c>
      <c r="GT129" s="324">
        <f t="shared" si="125"/>
        <v>0</v>
      </c>
      <c r="GU129" s="324">
        <f t="shared" si="125"/>
        <v>0</v>
      </c>
      <c r="GV129" s="324">
        <f t="shared" si="125"/>
        <v>0</v>
      </c>
      <c r="GW129" s="324">
        <f t="shared" si="125"/>
        <v>0</v>
      </c>
      <c r="GX129" s="324">
        <f t="shared" si="125"/>
        <v>0</v>
      </c>
      <c r="GY129" s="324">
        <f t="shared" si="125"/>
        <v>0</v>
      </c>
      <c r="GZ129" s="324">
        <f t="shared" si="125"/>
        <v>0</v>
      </c>
      <c r="HA129" s="324">
        <f t="shared" si="125"/>
        <v>0</v>
      </c>
      <c r="HB129" s="324">
        <f t="shared" si="125"/>
        <v>0</v>
      </c>
      <c r="HC129" s="324">
        <f t="shared" si="125"/>
        <v>0</v>
      </c>
      <c r="HD129" s="324">
        <f t="shared" si="125"/>
        <v>0</v>
      </c>
      <c r="HE129" s="324">
        <f t="shared" si="125"/>
        <v>0</v>
      </c>
      <c r="HF129" s="324">
        <f t="shared" si="125"/>
        <v>0</v>
      </c>
      <c r="HG129" s="324">
        <f t="shared" si="125"/>
        <v>0</v>
      </c>
      <c r="HH129" s="324">
        <f t="shared" si="125"/>
        <v>0</v>
      </c>
      <c r="HI129" s="324">
        <f t="shared" si="125"/>
        <v>0</v>
      </c>
      <c r="HJ129" s="324">
        <f t="shared" si="125"/>
        <v>0</v>
      </c>
      <c r="HK129" s="324">
        <f t="shared" si="125"/>
        <v>0</v>
      </c>
      <c r="HL129" s="324">
        <f t="shared" si="125"/>
        <v>0</v>
      </c>
      <c r="HM129" s="324" t="e">
        <f t="shared" si="125"/>
        <v>#DIV/0!</v>
      </c>
      <c r="HN129" s="324">
        <f t="shared" si="125"/>
        <v>0</v>
      </c>
      <c r="HO129" s="324">
        <f t="shared" si="125"/>
        <v>0</v>
      </c>
      <c r="HP129" s="324">
        <f t="shared" si="125"/>
        <v>0</v>
      </c>
      <c r="HQ129" s="324">
        <f t="shared" si="125"/>
        <v>0</v>
      </c>
      <c r="HR129" s="324">
        <f t="shared" si="125"/>
        <v>0</v>
      </c>
      <c r="HS129" s="324">
        <f t="shared" si="125"/>
        <v>0</v>
      </c>
      <c r="HT129" s="324">
        <f t="shared" si="125"/>
        <v>0</v>
      </c>
      <c r="HU129" s="324">
        <f t="shared" si="125"/>
        <v>0</v>
      </c>
      <c r="HV129" s="324">
        <f t="shared" si="125"/>
        <v>0</v>
      </c>
      <c r="HW129" s="324">
        <f t="shared" si="125"/>
        <v>0</v>
      </c>
      <c r="HX129" s="324">
        <f t="shared" si="125"/>
        <v>0</v>
      </c>
      <c r="HY129" s="324">
        <f t="shared" si="125"/>
        <v>0</v>
      </c>
      <c r="HZ129" s="324">
        <f t="shared" si="125"/>
        <v>0</v>
      </c>
      <c r="IA129" s="324">
        <f t="shared" si="125"/>
        <v>0</v>
      </c>
      <c r="IB129" s="324">
        <f t="shared" si="125"/>
        <v>0</v>
      </c>
      <c r="IC129" s="324">
        <f t="shared" si="125"/>
        <v>0</v>
      </c>
      <c r="ID129" s="324">
        <f t="shared" si="125"/>
        <v>0</v>
      </c>
      <c r="IE129" s="324">
        <f t="shared" si="125"/>
        <v>0</v>
      </c>
      <c r="IF129" s="324">
        <f t="shared" si="125"/>
        <v>0</v>
      </c>
      <c r="IG129" s="324">
        <f t="shared" si="125"/>
        <v>0</v>
      </c>
      <c r="IH129" s="324">
        <f t="shared" si="125"/>
        <v>0</v>
      </c>
      <c r="II129" s="324">
        <f t="shared" si="125"/>
        <v>0</v>
      </c>
      <c r="IJ129" s="324">
        <f t="shared" si="125"/>
        <v>0</v>
      </c>
      <c r="IK129" s="324">
        <f t="shared" si="125"/>
        <v>0</v>
      </c>
      <c r="IL129" s="324">
        <f t="shared" si="125"/>
        <v>0</v>
      </c>
      <c r="IM129" s="324">
        <f t="shared" si="125"/>
        <v>0</v>
      </c>
      <c r="IN129" s="324" t="e">
        <f t="shared" si="125"/>
        <v>#DIV/0!</v>
      </c>
      <c r="IO129" s="324">
        <f t="shared" si="125"/>
        <v>0</v>
      </c>
      <c r="IP129" s="324">
        <f t="shared" si="125"/>
        <v>0</v>
      </c>
      <c r="IQ129" s="324">
        <f t="shared" si="125"/>
        <v>0</v>
      </c>
      <c r="IR129" s="324">
        <f t="shared" si="125"/>
        <v>0</v>
      </c>
      <c r="IS129" s="324">
        <f t="shared" si="125"/>
        <v>0</v>
      </c>
      <c r="IT129" s="324">
        <f t="shared" si="125"/>
        <v>0</v>
      </c>
      <c r="IU129" s="324">
        <f t="shared" si="125"/>
        <v>0</v>
      </c>
      <c r="IV129" s="324">
        <f t="shared" si="125"/>
        <v>0</v>
      </c>
      <c r="IW129" s="324">
        <f t="shared" si="125"/>
        <v>0</v>
      </c>
      <c r="IX129" s="324">
        <f t="shared" si="125"/>
        <v>0</v>
      </c>
      <c r="IY129" s="324">
        <f t="shared" si="125"/>
        <v>0</v>
      </c>
      <c r="IZ129" s="324">
        <f t="shared" si="125"/>
        <v>0</v>
      </c>
      <c r="JA129" s="324">
        <f t="shared" si="125"/>
        <v>0</v>
      </c>
      <c r="JB129" s="324">
        <f t="shared" si="125"/>
        <v>0</v>
      </c>
      <c r="JC129" s="324">
        <f t="shared" ref="JC129:JO129" si="126">JC125+JC126</f>
        <v>0</v>
      </c>
      <c r="JD129" s="324">
        <f t="shared" si="126"/>
        <v>0</v>
      </c>
      <c r="JE129" s="324">
        <f t="shared" si="126"/>
        <v>0</v>
      </c>
      <c r="JF129" s="324">
        <f t="shared" si="126"/>
        <v>0</v>
      </c>
      <c r="JG129" s="324">
        <f t="shared" si="126"/>
        <v>0</v>
      </c>
      <c r="JH129" s="324">
        <f t="shared" si="126"/>
        <v>0</v>
      </c>
      <c r="JI129" s="324">
        <f t="shared" si="126"/>
        <v>0</v>
      </c>
      <c r="JJ129" s="324">
        <f t="shared" si="126"/>
        <v>0</v>
      </c>
      <c r="JK129" s="324">
        <f t="shared" si="126"/>
        <v>0</v>
      </c>
      <c r="JL129" s="324">
        <f t="shared" si="126"/>
        <v>0</v>
      </c>
      <c r="JM129" s="324">
        <f t="shared" si="126"/>
        <v>0</v>
      </c>
      <c r="JN129" s="324">
        <f t="shared" si="126"/>
        <v>0</v>
      </c>
      <c r="JO129" s="324" t="e">
        <f t="shared" si="126"/>
        <v>#DIV/0!</v>
      </c>
      <c r="JP129" s="324" t="e">
        <f t="shared" ref="JP129" si="127">JP125+JP126</f>
        <v>#DIV/0!</v>
      </c>
    </row>
    <row r="130" spans="4:276" ht="15" customHeight="1" x14ac:dyDescent="0.2">
      <c r="D130" s="317">
        <v>6.1</v>
      </c>
      <c r="E130" s="317" t="s">
        <v>494</v>
      </c>
      <c r="F130" s="324">
        <f t="shared" ref="F130" si="128">F125-F126</f>
        <v>0</v>
      </c>
      <c r="G130" s="324">
        <f t="shared" ref="G130:BR130" si="129">G125-G126</f>
        <v>0</v>
      </c>
      <c r="H130" s="324">
        <f t="shared" si="129"/>
        <v>0</v>
      </c>
      <c r="I130" s="324">
        <f t="shared" si="129"/>
        <v>0</v>
      </c>
      <c r="J130" s="324">
        <f t="shared" si="129"/>
        <v>0</v>
      </c>
      <c r="K130" s="324">
        <f t="shared" si="129"/>
        <v>0</v>
      </c>
      <c r="L130" s="324">
        <f t="shared" si="129"/>
        <v>0</v>
      </c>
      <c r="M130" s="324">
        <f t="shared" si="129"/>
        <v>0</v>
      </c>
      <c r="N130" s="324">
        <f t="shared" si="129"/>
        <v>0</v>
      </c>
      <c r="O130" s="324">
        <f t="shared" si="129"/>
        <v>0</v>
      </c>
      <c r="P130" s="324">
        <f t="shared" si="129"/>
        <v>0</v>
      </c>
      <c r="Q130" s="324">
        <f t="shared" si="129"/>
        <v>0</v>
      </c>
      <c r="R130" s="324">
        <f t="shared" si="129"/>
        <v>0</v>
      </c>
      <c r="S130" s="324">
        <f t="shared" si="129"/>
        <v>0</v>
      </c>
      <c r="T130" s="324">
        <f t="shared" si="129"/>
        <v>0</v>
      </c>
      <c r="U130" s="324">
        <f t="shared" si="129"/>
        <v>0</v>
      </c>
      <c r="V130" s="324">
        <f t="shared" si="129"/>
        <v>0</v>
      </c>
      <c r="W130" s="324">
        <f t="shared" si="129"/>
        <v>0</v>
      </c>
      <c r="X130" s="324">
        <f t="shared" si="129"/>
        <v>0</v>
      </c>
      <c r="Y130" s="324">
        <f t="shared" si="129"/>
        <v>0</v>
      </c>
      <c r="Z130" s="324">
        <f t="shared" si="129"/>
        <v>0</v>
      </c>
      <c r="AA130" s="324">
        <f t="shared" si="129"/>
        <v>0</v>
      </c>
      <c r="AB130" s="324">
        <f t="shared" si="129"/>
        <v>0</v>
      </c>
      <c r="AC130" s="324">
        <f t="shared" si="129"/>
        <v>0</v>
      </c>
      <c r="AD130" s="324">
        <f t="shared" si="129"/>
        <v>0</v>
      </c>
      <c r="AE130" s="324">
        <f t="shared" si="129"/>
        <v>0</v>
      </c>
      <c r="AF130" s="324" t="e">
        <f t="shared" si="129"/>
        <v>#DIV/0!</v>
      </c>
      <c r="AG130" s="324">
        <f t="shared" si="129"/>
        <v>0</v>
      </c>
      <c r="AH130" s="324">
        <f t="shared" si="129"/>
        <v>0</v>
      </c>
      <c r="AI130" s="324">
        <f t="shared" si="129"/>
        <v>0</v>
      </c>
      <c r="AJ130" s="324">
        <f t="shared" si="129"/>
        <v>0</v>
      </c>
      <c r="AK130" s="324">
        <f t="shared" si="129"/>
        <v>0</v>
      </c>
      <c r="AL130" s="324">
        <f t="shared" si="129"/>
        <v>0</v>
      </c>
      <c r="AM130" s="324">
        <f t="shared" si="129"/>
        <v>0</v>
      </c>
      <c r="AN130" s="324">
        <f t="shared" si="129"/>
        <v>0</v>
      </c>
      <c r="AO130" s="324">
        <f t="shared" si="129"/>
        <v>0</v>
      </c>
      <c r="AP130" s="324">
        <f t="shared" si="129"/>
        <v>0</v>
      </c>
      <c r="AQ130" s="324">
        <f t="shared" si="129"/>
        <v>0</v>
      </c>
      <c r="AR130" s="324">
        <f t="shared" si="129"/>
        <v>0</v>
      </c>
      <c r="AS130" s="324">
        <f t="shared" si="129"/>
        <v>0</v>
      </c>
      <c r="AT130" s="324">
        <f t="shared" si="129"/>
        <v>0</v>
      </c>
      <c r="AU130" s="324">
        <f t="shared" si="129"/>
        <v>0</v>
      </c>
      <c r="AV130" s="324">
        <f t="shared" si="129"/>
        <v>0</v>
      </c>
      <c r="AW130" s="324">
        <f t="shared" si="129"/>
        <v>0</v>
      </c>
      <c r="AX130" s="324">
        <f t="shared" si="129"/>
        <v>0</v>
      </c>
      <c r="AY130" s="324">
        <f t="shared" si="129"/>
        <v>0</v>
      </c>
      <c r="AZ130" s="324">
        <f t="shared" si="129"/>
        <v>0</v>
      </c>
      <c r="BA130" s="324">
        <f t="shared" si="129"/>
        <v>0</v>
      </c>
      <c r="BB130" s="324">
        <f t="shared" si="129"/>
        <v>0</v>
      </c>
      <c r="BC130" s="324">
        <f t="shared" si="129"/>
        <v>0</v>
      </c>
      <c r="BD130" s="324">
        <f t="shared" si="129"/>
        <v>0</v>
      </c>
      <c r="BE130" s="324">
        <f t="shared" si="129"/>
        <v>0</v>
      </c>
      <c r="BF130" s="324">
        <f t="shared" si="129"/>
        <v>0</v>
      </c>
      <c r="BG130" s="324" t="e">
        <f t="shared" si="129"/>
        <v>#DIV/0!</v>
      </c>
      <c r="BH130" s="324">
        <f t="shared" si="129"/>
        <v>0</v>
      </c>
      <c r="BI130" s="324">
        <f t="shared" si="129"/>
        <v>0</v>
      </c>
      <c r="BJ130" s="324">
        <f t="shared" si="129"/>
        <v>0</v>
      </c>
      <c r="BK130" s="324">
        <f t="shared" si="129"/>
        <v>0</v>
      </c>
      <c r="BL130" s="324">
        <f t="shared" si="129"/>
        <v>0</v>
      </c>
      <c r="BM130" s="324">
        <f t="shared" si="129"/>
        <v>0</v>
      </c>
      <c r="BN130" s="324">
        <f t="shared" si="129"/>
        <v>0</v>
      </c>
      <c r="BO130" s="324">
        <f t="shared" si="129"/>
        <v>0</v>
      </c>
      <c r="BP130" s="324">
        <f t="shared" si="129"/>
        <v>0</v>
      </c>
      <c r="BQ130" s="324">
        <f t="shared" si="129"/>
        <v>0</v>
      </c>
      <c r="BR130" s="324">
        <f t="shared" si="129"/>
        <v>0</v>
      </c>
      <c r="BS130" s="324">
        <f t="shared" ref="BS130:ED130" si="130">BS125-BS126</f>
        <v>0</v>
      </c>
      <c r="BT130" s="324">
        <f t="shared" si="130"/>
        <v>0</v>
      </c>
      <c r="BU130" s="324">
        <f t="shared" si="130"/>
        <v>0</v>
      </c>
      <c r="BV130" s="324">
        <f t="shared" si="130"/>
        <v>0</v>
      </c>
      <c r="BW130" s="324">
        <f t="shared" si="130"/>
        <v>0</v>
      </c>
      <c r="BX130" s="324">
        <f t="shared" si="130"/>
        <v>0</v>
      </c>
      <c r="BY130" s="324">
        <f t="shared" si="130"/>
        <v>0</v>
      </c>
      <c r="BZ130" s="324">
        <f t="shared" si="130"/>
        <v>0</v>
      </c>
      <c r="CA130" s="324">
        <f t="shared" si="130"/>
        <v>0</v>
      </c>
      <c r="CB130" s="324">
        <f t="shared" si="130"/>
        <v>0</v>
      </c>
      <c r="CC130" s="324">
        <f t="shared" si="130"/>
        <v>0</v>
      </c>
      <c r="CD130" s="324">
        <f t="shared" si="130"/>
        <v>0</v>
      </c>
      <c r="CE130" s="324">
        <f t="shared" si="130"/>
        <v>0</v>
      </c>
      <c r="CF130" s="324">
        <f t="shared" si="130"/>
        <v>0</v>
      </c>
      <c r="CG130" s="324">
        <f t="shared" si="130"/>
        <v>0</v>
      </c>
      <c r="CH130" s="324" t="e">
        <f t="shared" si="130"/>
        <v>#DIV/0!</v>
      </c>
      <c r="CI130" s="324">
        <f t="shared" si="130"/>
        <v>0</v>
      </c>
      <c r="CJ130" s="324">
        <f t="shared" si="130"/>
        <v>0</v>
      </c>
      <c r="CK130" s="324">
        <f t="shared" si="130"/>
        <v>0</v>
      </c>
      <c r="CL130" s="324">
        <f t="shared" si="130"/>
        <v>0</v>
      </c>
      <c r="CM130" s="324">
        <f t="shared" si="130"/>
        <v>0</v>
      </c>
      <c r="CN130" s="324">
        <f t="shared" si="130"/>
        <v>0</v>
      </c>
      <c r="CO130" s="324">
        <f t="shared" si="130"/>
        <v>0</v>
      </c>
      <c r="CP130" s="324">
        <f t="shared" si="130"/>
        <v>0</v>
      </c>
      <c r="CQ130" s="324">
        <f t="shared" si="130"/>
        <v>0</v>
      </c>
      <c r="CR130" s="324">
        <f t="shared" si="130"/>
        <v>0</v>
      </c>
      <c r="CS130" s="324">
        <f t="shared" si="130"/>
        <v>0</v>
      </c>
      <c r="CT130" s="324">
        <f t="shared" si="130"/>
        <v>0</v>
      </c>
      <c r="CU130" s="324">
        <f t="shared" si="130"/>
        <v>0</v>
      </c>
      <c r="CV130" s="324">
        <f t="shared" si="130"/>
        <v>0</v>
      </c>
      <c r="CW130" s="324">
        <f t="shared" si="130"/>
        <v>0</v>
      </c>
      <c r="CX130" s="324">
        <f t="shared" si="130"/>
        <v>0</v>
      </c>
      <c r="CY130" s="324">
        <f t="shared" si="130"/>
        <v>0</v>
      </c>
      <c r="CZ130" s="324">
        <f t="shared" si="130"/>
        <v>0</v>
      </c>
      <c r="DA130" s="324">
        <f t="shared" si="130"/>
        <v>0</v>
      </c>
      <c r="DB130" s="324">
        <f t="shared" si="130"/>
        <v>0</v>
      </c>
      <c r="DC130" s="324">
        <f t="shared" si="130"/>
        <v>0</v>
      </c>
      <c r="DD130" s="324">
        <f t="shared" si="130"/>
        <v>0</v>
      </c>
      <c r="DE130" s="324">
        <f t="shared" si="130"/>
        <v>0</v>
      </c>
      <c r="DF130" s="324">
        <f t="shared" si="130"/>
        <v>0</v>
      </c>
      <c r="DG130" s="324">
        <f t="shared" si="130"/>
        <v>0</v>
      </c>
      <c r="DH130" s="324">
        <f t="shared" si="130"/>
        <v>0</v>
      </c>
      <c r="DI130" s="324" t="e">
        <f t="shared" si="130"/>
        <v>#DIV/0!</v>
      </c>
      <c r="DJ130" s="324">
        <f t="shared" si="130"/>
        <v>0</v>
      </c>
      <c r="DK130" s="324">
        <f t="shared" si="130"/>
        <v>0</v>
      </c>
      <c r="DL130" s="324">
        <f t="shared" si="130"/>
        <v>0</v>
      </c>
      <c r="DM130" s="324">
        <f t="shared" si="130"/>
        <v>0</v>
      </c>
      <c r="DN130" s="324">
        <f t="shared" si="130"/>
        <v>0</v>
      </c>
      <c r="DO130" s="324">
        <f t="shared" si="130"/>
        <v>0</v>
      </c>
      <c r="DP130" s="324">
        <f t="shared" si="130"/>
        <v>0</v>
      </c>
      <c r="DQ130" s="324">
        <f t="shared" si="130"/>
        <v>0</v>
      </c>
      <c r="DR130" s="324">
        <f t="shared" si="130"/>
        <v>0</v>
      </c>
      <c r="DS130" s="324">
        <f t="shared" si="130"/>
        <v>0</v>
      </c>
      <c r="DT130" s="324">
        <f t="shared" si="130"/>
        <v>0</v>
      </c>
      <c r="DU130" s="324">
        <f t="shared" si="130"/>
        <v>0</v>
      </c>
      <c r="DV130" s="324">
        <f t="shared" si="130"/>
        <v>0</v>
      </c>
      <c r="DW130" s="324">
        <f t="shared" si="130"/>
        <v>0</v>
      </c>
      <c r="DX130" s="324">
        <f t="shared" si="130"/>
        <v>0</v>
      </c>
      <c r="DY130" s="324">
        <f t="shared" si="130"/>
        <v>0</v>
      </c>
      <c r="DZ130" s="324">
        <f t="shared" si="130"/>
        <v>0</v>
      </c>
      <c r="EA130" s="324">
        <f t="shared" si="130"/>
        <v>0</v>
      </c>
      <c r="EB130" s="324">
        <f t="shared" si="130"/>
        <v>0</v>
      </c>
      <c r="EC130" s="324">
        <f t="shared" si="130"/>
        <v>0</v>
      </c>
      <c r="ED130" s="324">
        <f t="shared" si="130"/>
        <v>0</v>
      </c>
      <c r="EE130" s="324">
        <f t="shared" ref="EE130:GP130" si="131">EE125-EE126</f>
        <v>0</v>
      </c>
      <c r="EF130" s="324">
        <f t="shared" si="131"/>
        <v>0</v>
      </c>
      <c r="EG130" s="324">
        <f t="shared" si="131"/>
        <v>0</v>
      </c>
      <c r="EH130" s="324">
        <f t="shared" si="131"/>
        <v>0</v>
      </c>
      <c r="EI130" s="324">
        <f t="shared" si="131"/>
        <v>0</v>
      </c>
      <c r="EJ130" s="324" t="e">
        <f t="shared" si="131"/>
        <v>#DIV/0!</v>
      </c>
      <c r="EK130" s="324">
        <f t="shared" si="131"/>
        <v>0</v>
      </c>
      <c r="EL130" s="324">
        <f t="shared" si="131"/>
        <v>0</v>
      </c>
      <c r="EM130" s="324">
        <f t="shared" si="131"/>
        <v>0</v>
      </c>
      <c r="EN130" s="324">
        <f t="shared" si="131"/>
        <v>0</v>
      </c>
      <c r="EO130" s="324">
        <f t="shared" si="131"/>
        <v>0</v>
      </c>
      <c r="EP130" s="324">
        <f t="shared" si="131"/>
        <v>0</v>
      </c>
      <c r="EQ130" s="324">
        <f t="shared" si="131"/>
        <v>0</v>
      </c>
      <c r="ER130" s="324">
        <f t="shared" si="131"/>
        <v>0</v>
      </c>
      <c r="ES130" s="324">
        <f t="shared" si="131"/>
        <v>0</v>
      </c>
      <c r="ET130" s="324">
        <f t="shared" si="131"/>
        <v>0</v>
      </c>
      <c r="EU130" s="324">
        <f t="shared" si="131"/>
        <v>0</v>
      </c>
      <c r="EV130" s="324">
        <f t="shared" si="131"/>
        <v>0</v>
      </c>
      <c r="EW130" s="324">
        <f t="shared" si="131"/>
        <v>0</v>
      </c>
      <c r="EX130" s="324">
        <f t="shared" si="131"/>
        <v>0</v>
      </c>
      <c r="EY130" s="324">
        <f t="shared" si="131"/>
        <v>0</v>
      </c>
      <c r="EZ130" s="324">
        <f t="shared" si="131"/>
        <v>0</v>
      </c>
      <c r="FA130" s="324">
        <f t="shared" si="131"/>
        <v>0</v>
      </c>
      <c r="FB130" s="324">
        <f t="shared" si="131"/>
        <v>0</v>
      </c>
      <c r="FC130" s="324">
        <f t="shared" si="131"/>
        <v>0</v>
      </c>
      <c r="FD130" s="324">
        <f t="shared" si="131"/>
        <v>0</v>
      </c>
      <c r="FE130" s="324">
        <f t="shared" si="131"/>
        <v>0</v>
      </c>
      <c r="FF130" s="324">
        <f t="shared" si="131"/>
        <v>0</v>
      </c>
      <c r="FG130" s="324">
        <f t="shared" si="131"/>
        <v>0</v>
      </c>
      <c r="FH130" s="324">
        <f t="shared" si="131"/>
        <v>0</v>
      </c>
      <c r="FI130" s="324">
        <f t="shared" si="131"/>
        <v>0</v>
      </c>
      <c r="FJ130" s="324">
        <f t="shared" si="131"/>
        <v>0</v>
      </c>
      <c r="FK130" s="324" t="e">
        <f t="shared" si="131"/>
        <v>#DIV/0!</v>
      </c>
      <c r="FL130" s="324">
        <f t="shared" si="131"/>
        <v>0</v>
      </c>
      <c r="FM130" s="324">
        <f t="shared" si="131"/>
        <v>0</v>
      </c>
      <c r="FN130" s="324">
        <f t="shared" si="131"/>
        <v>0</v>
      </c>
      <c r="FO130" s="324">
        <f t="shared" si="131"/>
        <v>0</v>
      </c>
      <c r="FP130" s="324">
        <f t="shared" si="131"/>
        <v>0</v>
      </c>
      <c r="FQ130" s="324">
        <f t="shared" si="131"/>
        <v>0</v>
      </c>
      <c r="FR130" s="324">
        <f t="shared" si="131"/>
        <v>0</v>
      </c>
      <c r="FS130" s="324">
        <f t="shared" si="131"/>
        <v>0</v>
      </c>
      <c r="FT130" s="324">
        <f t="shared" si="131"/>
        <v>0</v>
      </c>
      <c r="FU130" s="324">
        <f t="shared" si="131"/>
        <v>0</v>
      </c>
      <c r="FV130" s="324">
        <f t="shared" si="131"/>
        <v>0</v>
      </c>
      <c r="FW130" s="324">
        <f t="shared" si="131"/>
        <v>0</v>
      </c>
      <c r="FX130" s="324">
        <f t="shared" si="131"/>
        <v>0</v>
      </c>
      <c r="FY130" s="324">
        <f t="shared" si="131"/>
        <v>0</v>
      </c>
      <c r="FZ130" s="324">
        <f t="shared" si="131"/>
        <v>0</v>
      </c>
      <c r="GA130" s="324">
        <f t="shared" si="131"/>
        <v>0</v>
      </c>
      <c r="GB130" s="324">
        <f t="shared" si="131"/>
        <v>0</v>
      </c>
      <c r="GC130" s="324">
        <f t="shared" si="131"/>
        <v>0</v>
      </c>
      <c r="GD130" s="324">
        <f t="shared" si="131"/>
        <v>0</v>
      </c>
      <c r="GE130" s="324">
        <f t="shared" si="131"/>
        <v>0</v>
      </c>
      <c r="GF130" s="324">
        <f t="shared" si="131"/>
        <v>0</v>
      </c>
      <c r="GG130" s="324">
        <f t="shared" si="131"/>
        <v>0</v>
      </c>
      <c r="GH130" s="324">
        <f t="shared" si="131"/>
        <v>0</v>
      </c>
      <c r="GI130" s="324">
        <f t="shared" si="131"/>
        <v>0</v>
      </c>
      <c r="GJ130" s="324">
        <f t="shared" si="131"/>
        <v>0</v>
      </c>
      <c r="GK130" s="324">
        <f t="shared" si="131"/>
        <v>0</v>
      </c>
      <c r="GL130" s="324" t="e">
        <f t="shared" si="131"/>
        <v>#DIV/0!</v>
      </c>
      <c r="GM130" s="324">
        <f t="shared" si="131"/>
        <v>0</v>
      </c>
      <c r="GN130" s="324">
        <f t="shared" si="131"/>
        <v>0</v>
      </c>
      <c r="GO130" s="324">
        <f t="shared" si="131"/>
        <v>0</v>
      </c>
      <c r="GP130" s="324">
        <f t="shared" si="131"/>
        <v>0</v>
      </c>
      <c r="GQ130" s="324">
        <f t="shared" ref="GQ130:JB130" si="132">GQ125-GQ126</f>
        <v>0</v>
      </c>
      <c r="GR130" s="324">
        <f t="shared" si="132"/>
        <v>0</v>
      </c>
      <c r="GS130" s="324">
        <f t="shared" si="132"/>
        <v>0</v>
      </c>
      <c r="GT130" s="324">
        <f t="shared" si="132"/>
        <v>0</v>
      </c>
      <c r="GU130" s="324">
        <f t="shared" si="132"/>
        <v>0</v>
      </c>
      <c r="GV130" s="324">
        <f t="shared" si="132"/>
        <v>0</v>
      </c>
      <c r="GW130" s="324">
        <f t="shared" si="132"/>
        <v>0</v>
      </c>
      <c r="GX130" s="324">
        <f t="shared" si="132"/>
        <v>0</v>
      </c>
      <c r="GY130" s="324">
        <f t="shared" si="132"/>
        <v>0</v>
      </c>
      <c r="GZ130" s="324">
        <f t="shared" si="132"/>
        <v>0</v>
      </c>
      <c r="HA130" s="324">
        <f t="shared" si="132"/>
        <v>0</v>
      </c>
      <c r="HB130" s="324">
        <f t="shared" si="132"/>
        <v>0</v>
      </c>
      <c r="HC130" s="324">
        <f t="shared" si="132"/>
        <v>0</v>
      </c>
      <c r="HD130" s="324">
        <f t="shared" si="132"/>
        <v>0</v>
      </c>
      <c r="HE130" s="324">
        <f t="shared" si="132"/>
        <v>0</v>
      </c>
      <c r="HF130" s="324">
        <f t="shared" si="132"/>
        <v>0</v>
      </c>
      <c r="HG130" s="324">
        <f t="shared" si="132"/>
        <v>0</v>
      </c>
      <c r="HH130" s="324">
        <f t="shared" si="132"/>
        <v>0</v>
      </c>
      <c r="HI130" s="324">
        <f t="shared" si="132"/>
        <v>0</v>
      </c>
      <c r="HJ130" s="324">
        <f t="shared" si="132"/>
        <v>0</v>
      </c>
      <c r="HK130" s="324">
        <f t="shared" si="132"/>
        <v>0</v>
      </c>
      <c r="HL130" s="324">
        <f t="shared" si="132"/>
        <v>0</v>
      </c>
      <c r="HM130" s="324" t="e">
        <f t="shared" si="132"/>
        <v>#DIV/0!</v>
      </c>
      <c r="HN130" s="324">
        <f t="shared" si="132"/>
        <v>0</v>
      </c>
      <c r="HO130" s="324">
        <f t="shared" si="132"/>
        <v>0</v>
      </c>
      <c r="HP130" s="324">
        <f t="shared" si="132"/>
        <v>0</v>
      </c>
      <c r="HQ130" s="324">
        <f t="shared" si="132"/>
        <v>0</v>
      </c>
      <c r="HR130" s="324">
        <f t="shared" si="132"/>
        <v>0</v>
      </c>
      <c r="HS130" s="324">
        <f t="shared" si="132"/>
        <v>0</v>
      </c>
      <c r="HT130" s="324">
        <f t="shared" si="132"/>
        <v>0</v>
      </c>
      <c r="HU130" s="324">
        <f t="shared" si="132"/>
        <v>0</v>
      </c>
      <c r="HV130" s="324">
        <f t="shared" si="132"/>
        <v>0</v>
      </c>
      <c r="HW130" s="324">
        <f t="shared" si="132"/>
        <v>0</v>
      </c>
      <c r="HX130" s="324">
        <f t="shared" si="132"/>
        <v>0</v>
      </c>
      <c r="HY130" s="324">
        <f t="shared" si="132"/>
        <v>0</v>
      </c>
      <c r="HZ130" s="324">
        <f t="shared" si="132"/>
        <v>0</v>
      </c>
      <c r="IA130" s="324">
        <f t="shared" si="132"/>
        <v>0</v>
      </c>
      <c r="IB130" s="324">
        <f t="shared" si="132"/>
        <v>0</v>
      </c>
      <c r="IC130" s="324">
        <f t="shared" si="132"/>
        <v>0</v>
      </c>
      <c r="ID130" s="324">
        <f t="shared" si="132"/>
        <v>0</v>
      </c>
      <c r="IE130" s="324">
        <f t="shared" si="132"/>
        <v>0</v>
      </c>
      <c r="IF130" s="324">
        <f t="shared" si="132"/>
        <v>0</v>
      </c>
      <c r="IG130" s="324">
        <f t="shared" si="132"/>
        <v>0</v>
      </c>
      <c r="IH130" s="324">
        <f t="shared" si="132"/>
        <v>0</v>
      </c>
      <c r="II130" s="324">
        <f t="shared" si="132"/>
        <v>0</v>
      </c>
      <c r="IJ130" s="324">
        <f t="shared" si="132"/>
        <v>0</v>
      </c>
      <c r="IK130" s="324">
        <f t="shared" si="132"/>
        <v>0</v>
      </c>
      <c r="IL130" s="324">
        <f t="shared" si="132"/>
        <v>0</v>
      </c>
      <c r="IM130" s="324">
        <f t="shared" si="132"/>
        <v>0</v>
      </c>
      <c r="IN130" s="324" t="e">
        <f t="shared" si="132"/>
        <v>#DIV/0!</v>
      </c>
      <c r="IO130" s="324">
        <f t="shared" si="132"/>
        <v>0</v>
      </c>
      <c r="IP130" s="324">
        <f t="shared" si="132"/>
        <v>0</v>
      </c>
      <c r="IQ130" s="324">
        <f t="shared" si="132"/>
        <v>0</v>
      </c>
      <c r="IR130" s="324">
        <f t="shared" si="132"/>
        <v>0</v>
      </c>
      <c r="IS130" s="324">
        <f t="shared" si="132"/>
        <v>0</v>
      </c>
      <c r="IT130" s="324">
        <f t="shared" si="132"/>
        <v>0</v>
      </c>
      <c r="IU130" s="324">
        <f t="shared" si="132"/>
        <v>0</v>
      </c>
      <c r="IV130" s="324">
        <f t="shared" si="132"/>
        <v>0</v>
      </c>
      <c r="IW130" s="324">
        <f t="shared" si="132"/>
        <v>0</v>
      </c>
      <c r="IX130" s="324">
        <f t="shared" si="132"/>
        <v>0</v>
      </c>
      <c r="IY130" s="324">
        <f t="shared" si="132"/>
        <v>0</v>
      </c>
      <c r="IZ130" s="324">
        <f t="shared" si="132"/>
        <v>0</v>
      </c>
      <c r="JA130" s="324">
        <f t="shared" si="132"/>
        <v>0</v>
      </c>
      <c r="JB130" s="324">
        <f t="shared" si="132"/>
        <v>0</v>
      </c>
      <c r="JC130" s="324">
        <f t="shared" ref="JC130:JO130" si="133">JC125-JC126</f>
        <v>0</v>
      </c>
      <c r="JD130" s="324">
        <f t="shared" si="133"/>
        <v>0</v>
      </c>
      <c r="JE130" s="324">
        <f t="shared" si="133"/>
        <v>0</v>
      </c>
      <c r="JF130" s="324">
        <f t="shared" si="133"/>
        <v>0</v>
      </c>
      <c r="JG130" s="324">
        <f t="shared" si="133"/>
        <v>0</v>
      </c>
      <c r="JH130" s="324">
        <f t="shared" si="133"/>
        <v>0</v>
      </c>
      <c r="JI130" s="324">
        <f t="shared" si="133"/>
        <v>0</v>
      </c>
      <c r="JJ130" s="324">
        <f t="shared" si="133"/>
        <v>0</v>
      </c>
      <c r="JK130" s="324">
        <f t="shared" si="133"/>
        <v>0</v>
      </c>
      <c r="JL130" s="324">
        <f t="shared" si="133"/>
        <v>0</v>
      </c>
      <c r="JM130" s="324">
        <f t="shared" si="133"/>
        <v>0</v>
      </c>
      <c r="JN130" s="324">
        <f t="shared" si="133"/>
        <v>0</v>
      </c>
      <c r="JO130" s="324" t="e">
        <f t="shared" si="133"/>
        <v>#DIV/0!</v>
      </c>
      <c r="JP130" s="324" t="e">
        <f t="shared" ref="JP130" si="134">JP125-JP126</f>
        <v>#DIV/0!</v>
      </c>
    </row>
    <row r="131" spans="4:276" ht="15" customHeight="1" x14ac:dyDescent="0.2">
      <c r="D131" s="316">
        <v>7.2</v>
      </c>
      <c r="E131" s="317" t="s">
        <v>476</v>
      </c>
      <c r="F131" s="318" t="e">
        <f t="array" ref="F131">QUARTILE(IF($KD21:$KD68&lt;&gt;"",F21:F68),1)</f>
        <v>#NUM!</v>
      </c>
      <c r="G131" s="318" t="e">
        <f t="array" ref="G131">QUARTILE(IF($KD21:$KD68&lt;&gt;"",G21:G68),1)</f>
        <v>#NUM!</v>
      </c>
      <c r="H131" s="318" t="e">
        <f t="array" ref="H131">QUARTILE(IF($KD21:$KD68&lt;&gt;"",H21:H68),1)</f>
        <v>#NUM!</v>
      </c>
      <c r="I131" s="318" t="e">
        <f t="array" ref="I131">QUARTILE(IF($KD21:$KD68&lt;&gt;"",I21:I68),1)</f>
        <v>#NUM!</v>
      </c>
      <c r="J131" s="318" t="e">
        <f t="array" ref="J131">QUARTILE(IF($KD21:$KD68&lt;&gt;"",J21:J68),1)</f>
        <v>#NUM!</v>
      </c>
      <c r="K131" s="318" t="e">
        <f t="array" ref="K131">QUARTILE(IF($KD21:$KD68&lt;&gt;"",K21:K68),1)</f>
        <v>#NUM!</v>
      </c>
      <c r="L131" s="318" t="e">
        <f t="array" ref="L131">QUARTILE(IF($KD21:$KD68&lt;&gt;"",L21:L68),1)</f>
        <v>#NUM!</v>
      </c>
      <c r="M131" s="318" t="e">
        <f t="array" ref="M131">QUARTILE(IF($KD21:$KD68&lt;&gt;"",M21:M68),1)</f>
        <v>#NUM!</v>
      </c>
      <c r="N131" s="318" t="e">
        <f t="array" ref="N131">QUARTILE(IF($KD21:$KD68&lt;&gt;"",N21:N68),1)</f>
        <v>#NUM!</v>
      </c>
      <c r="O131" s="318" t="e">
        <f t="array" ref="O131">QUARTILE(IF($KD21:$KD68&lt;&gt;"",O21:O68),1)</f>
        <v>#NUM!</v>
      </c>
      <c r="P131" s="318" t="e">
        <f t="array" ref="P131">QUARTILE(IF($KD21:$KD68&lt;&gt;"",P21:P68),1)</f>
        <v>#NUM!</v>
      </c>
      <c r="Q131" s="318" t="e">
        <f t="array" ref="Q131">QUARTILE(IF($KD21:$KD68&lt;&gt;"",Q21:Q68),1)</f>
        <v>#NUM!</v>
      </c>
      <c r="R131" s="318" t="e">
        <f t="array" ref="R131">QUARTILE(IF($KD21:$KD68&lt;&gt;"",R21:R68),1)</f>
        <v>#NUM!</v>
      </c>
      <c r="S131" s="318" t="e">
        <f t="array" ref="S131">QUARTILE(IF($KD21:$KD68&lt;&gt;"",S21:S68),1)</f>
        <v>#NUM!</v>
      </c>
      <c r="T131" s="318" t="e">
        <f t="array" ref="T131">QUARTILE(IF($KD21:$KD68&lt;&gt;"",T21:T68),1)</f>
        <v>#NUM!</v>
      </c>
      <c r="U131" s="318" t="e">
        <f t="array" ref="U131">QUARTILE(IF($KD21:$KD68&lt;&gt;"",U21:U68),1)</f>
        <v>#NUM!</v>
      </c>
      <c r="V131" s="318" t="e">
        <f t="array" ref="V131">QUARTILE(IF($KD21:$KD68&lt;&gt;"",V21:V68),1)</f>
        <v>#NUM!</v>
      </c>
      <c r="W131" s="318" t="e">
        <f t="array" ref="W131">QUARTILE(IF($KD21:$KD68&lt;&gt;"",W21:W68),1)</f>
        <v>#NUM!</v>
      </c>
      <c r="X131" s="318" t="e">
        <f t="array" ref="X131">QUARTILE(IF($KD21:$KD68&lt;&gt;"",X21:X68),1)</f>
        <v>#NUM!</v>
      </c>
      <c r="Y131" s="318" t="e">
        <f t="array" ref="Y131">QUARTILE(IF($KD21:$KD68&lt;&gt;"",Y21:Y68),1)</f>
        <v>#NUM!</v>
      </c>
      <c r="Z131" s="318" t="e">
        <f t="array" ref="Z131">QUARTILE(IF($KD21:$KD68&lt;&gt;"",Z21:Z68),1)</f>
        <v>#NUM!</v>
      </c>
      <c r="AA131" s="318" t="e">
        <f t="array" ref="AA131">QUARTILE(IF($KD21:$KD68&lt;&gt;"",AA21:AA68),1)</f>
        <v>#NUM!</v>
      </c>
      <c r="AB131" s="318" t="e">
        <f t="array" ref="AB131">QUARTILE(IF($KD21:$KD68&lt;&gt;"",AB21:AB68),1)</f>
        <v>#NUM!</v>
      </c>
      <c r="AC131" s="318" t="e">
        <f t="array" ref="AC131">QUARTILE(IF($KD21:$KD68&lt;&gt;"",AC21:AC68),1)</f>
        <v>#NUM!</v>
      </c>
      <c r="AD131" s="318" t="e">
        <f t="array" ref="AD131">QUARTILE(IF($KD21:$KD68&lt;&gt;"",AD21:AD68),1)</f>
        <v>#NUM!</v>
      </c>
      <c r="AE131" s="318" t="e">
        <f t="array" ref="AE131">QUARTILE(IF($KD21:$KD68&lt;&gt;"",AE21:AE68),1)</f>
        <v>#NUM!</v>
      </c>
      <c r="AF131" s="318" t="e">
        <f t="array" ref="AF131">QUARTILE(IF($KD21:$KD68&lt;&gt;"",AF21:AF68),1)</f>
        <v>#NUM!</v>
      </c>
      <c r="AG131" s="318" t="e">
        <f t="array" ref="AG131">QUARTILE(IF($KD21:$KD68&lt;&gt;"",AG21:AG68),1)</f>
        <v>#NUM!</v>
      </c>
      <c r="AH131" s="318" t="e">
        <f t="array" ref="AH131">QUARTILE(IF($KD21:$KD68&lt;&gt;"",AH21:AH68),1)</f>
        <v>#NUM!</v>
      </c>
      <c r="AI131" s="318" t="e">
        <f t="array" ref="AI131">QUARTILE(IF($KD21:$KD68&lt;&gt;"",AI21:AI68),1)</f>
        <v>#NUM!</v>
      </c>
      <c r="AJ131" s="318" t="e">
        <f t="array" ref="AJ131">QUARTILE(IF($KD21:$KD68&lt;&gt;"",AJ21:AJ68),1)</f>
        <v>#NUM!</v>
      </c>
      <c r="AK131" s="318" t="e">
        <f t="array" ref="AK131">QUARTILE(IF($KD21:$KD68&lt;&gt;"",AK21:AK68),1)</f>
        <v>#NUM!</v>
      </c>
      <c r="AL131" s="318" t="e">
        <f t="array" ref="AL131">QUARTILE(IF($KD21:$KD68&lt;&gt;"",AL21:AL68),1)</f>
        <v>#NUM!</v>
      </c>
      <c r="AM131" s="318" t="e">
        <f t="array" ref="AM131">QUARTILE(IF($KD21:$KD68&lt;&gt;"",AM21:AM68),1)</f>
        <v>#NUM!</v>
      </c>
      <c r="AN131" s="318" t="e">
        <f t="array" ref="AN131">QUARTILE(IF($KD21:$KD68&lt;&gt;"",AN21:AN68),1)</f>
        <v>#NUM!</v>
      </c>
      <c r="AO131" s="318" t="e">
        <f t="array" ref="AO131">QUARTILE(IF($KD21:$KD68&lt;&gt;"",AO21:AO68),1)</f>
        <v>#NUM!</v>
      </c>
      <c r="AP131" s="318" t="e">
        <f t="array" ref="AP131">QUARTILE(IF($KD21:$KD68&lt;&gt;"",AP21:AP68),1)</f>
        <v>#NUM!</v>
      </c>
      <c r="AQ131" s="318" t="e">
        <f t="array" ref="AQ131">QUARTILE(IF($KD21:$KD68&lt;&gt;"",AQ21:AQ68),1)</f>
        <v>#NUM!</v>
      </c>
      <c r="AR131" s="318" t="e">
        <f t="array" ref="AR131">QUARTILE(IF($KD21:$KD68&lt;&gt;"",AR21:AR68),1)</f>
        <v>#NUM!</v>
      </c>
      <c r="AS131" s="318" t="e">
        <f t="array" ref="AS131">QUARTILE(IF($KD21:$KD68&lt;&gt;"",AS21:AS68),1)</f>
        <v>#NUM!</v>
      </c>
      <c r="AT131" s="318" t="e">
        <f t="array" ref="AT131">QUARTILE(IF($KD21:$KD68&lt;&gt;"",AT21:AT68),1)</f>
        <v>#NUM!</v>
      </c>
      <c r="AU131" s="318" t="e">
        <f t="array" ref="AU131">QUARTILE(IF($KD21:$KD68&lt;&gt;"",AU21:AU68),1)</f>
        <v>#NUM!</v>
      </c>
      <c r="AV131" s="318" t="e">
        <f t="array" ref="AV131">QUARTILE(IF($KD21:$KD68&lt;&gt;"",AV21:AV68),1)</f>
        <v>#NUM!</v>
      </c>
      <c r="AW131" s="318" t="e">
        <f t="array" ref="AW131">QUARTILE(IF($KD21:$KD68&lt;&gt;"",AW21:AW68),1)</f>
        <v>#NUM!</v>
      </c>
      <c r="AX131" s="318" t="e">
        <f t="array" ref="AX131">QUARTILE(IF($KD21:$KD68&lt;&gt;"",AX21:AX68),1)</f>
        <v>#NUM!</v>
      </c>
      <c r="AY131" s="318" t="e">
        <f t="array" ref="AY131">QUARTILE(IF($KD21:$KD68&lt;&gt;"",AY21:AY68),1)</f>
        <v>#NUM!</v>
      </c>
      <c r="AZ131" s="318" t="e">
        <f t="array" ref="AZ131">QUARTILE(IF($KD21:$KD68&lt;&gt;"",AZ21:AZ68),1)</f>
        <v>#NUM!</v>
      </c>
      <c r="BA131" s="318" t="e">
        <f t="array" ref="BA131">QUARTILE(IF($KD21:$KD68&lt;&gt;"",BA21:BA68),1)</f>
        <v>#NUM!</v>
      </c>
      <c r="BB131" s="318" t="e">
        <f t="array" ref="BB131">QUARTILE(IF($KD21:$KD68&lt;&gt;"",BB21:BB68),1)</f>
        <v>#NUM!</v>
      </c>
      <c r="BC131" s="318" t="e">
        <f t="array" ref="BC131">QUARTILE(IF($KD21:$KD68&lt;&gt;"",BC21:BC68),1)</f>
        <v>#NUM!</v>
      </c>
      <c r="BD131" s="318" t="e">
        <f t="array" ref="BD131">QUARTILE(IF($KD21:$KD68&lt;&gt;"",BD21:BD68),1)</f>
        <v>#NUM!</v>
      </c>
      <c r="BE131" s="318" t="e">
        <f t="array" ref="BE131">QUARTILE(IF($KD21:$KD68&lt;&gt;"",BE21:BE68),1)</f>
        <v>#NUM!</v>
      </c>
      <c r="BF131" s="318" t="e">
        <f t="array" ref="BF131">QUARTILE(IF($KD21:$KD68&lt;&gt;"",BF21:BF68),1)</f>
        <v>#NUM!</v>
      </c>
      <c r="BG131" s="318" t="e">
        <f t="array" ref="BG131">QUARTILE(IF($KD21:$KD68&lt;&gt;"",BG21:BG68),1)</f>
        <v>#NUM!</v>
      </c>
      <c r="BH131" s="318" t="e">
        <f t="array" ref="BH131">QUARTILE(IF($KD21:$KD68&lt;&gt;"",BH21:BH68),1)</f>
        <v>#NUM!</v>
      </c>
      <c r="BI131" s="318" t="e">
        <f t="array" ref="BI131">QUARTILE(IF($KD21:$KD68&lt;&gt;"",BI21:BI68),1)</f>
        <v>#NUM!</v>
      </c>
      <c r="BJ131" s="318" t="e">
        <f t="array" ref="BJ131">QUARTILE(IF($KD21:$KD68&lt;&gt;"",BJ21:BJ68),1)</f>
        <v>#NUM!</v>
      </c>
      <c r="BK131" s="318" t="e">
        <f t="array" ref="BK131">QUARTILE(IF($KD21:$KD68&lt;&gt;"",BK21:BK68),1)</f>
        <v>#NUM!</v>
      </c>
      <c r="BL131" s="318" t="e">
        <f t="array" ref="BL131">QUARTILE(IF($KD21:$KD68&lt;&gt;"",BL21:BL68),1)</f>
        <v>#NUM!</v>
      </c>
      <c r="BM131" s="318" t="e">
        <f t="array" ref="BM131">QUARTILE(IF($KD21:$KD68&lt;&gt;"",BM21:BM68),1)</f>
        <v>#NUM!</v>
      </c>
      <c r="BN131" s="318" t="e">
        <f t="array" ref="BN131">QUARTILE(IF($KD21:$KD68&lt;&gt;"",BN21:BN68),1)</f>
        <v>#NUM!</v>
      </c>
      <c r="BO131" s="318" t="e">
        <f t="array" ref="BO131">QUARTILE(IF($KD21:$KD68&lt;&gt;"",BO21:BO68),1)</f>
        <v>#NUM!</v>
      </c>
      <c r="BP131" s="318" t="e">
        <f t="array" ref="BP131">QUARTILE(IF($KD21:$KD68&lt;&gt;"",BP21:BP68),1)</f>
        <v>#NUM!</v>
      </c>
      <c r="BQ131" s="318" t="e">
        <f t="array" ref="BQ131">QUARTILE(IF($KD21:$KD68&lt;&gt;"",BQ21:BQ68),1)</f>
        <v>#NUM!</v>
      </c>
      <c r="BR131" s="318" t="e">
        <f t="array" ref="BR131">QUARTILE(IF($KD21:$KD68&lt;&gt;"",BR21:BR68),1)</f>
        <v>#NUM!</v>
      </c>
      <c r="BS131" s="318" t="e">
        <f t="array" ref="BS131">QUARTILE(IF($KD21:$KD68&lt;&gt;"",BS21:BS68),1)</f>
        <v>#NUM!</v>
      </c>
      <c r="BT131" s="318" t="e">
        <f t="array" ref="BT131">QUARTILE(IF($KD21:$KD68&lt;&gt;"",BT21:BT68),1)</f>
        <v>#NUM!</v>
      </c>
      <c r="BU131" s="318" t="e">
        <f t="array" ref="BU131">QUARTILE(IF($KD21:$KD68&lt;&gt;"",BU21:BU68),1)</f>
        <v>#NUM!</v>
      </c>
      <c r="BV131" s="318" t="e">
        <f t="array" ref="BV131">QUARTILE(IF($KD21:$KD68&lt;&gt;"",BV21:BV68),1)</f>
        <v>#NUM!</v>
      </c>
      <c r="BW131" s="318" t="e">
        <f t="array" ref="BW131">QUARTILE(IF($KD21:$KD68&lt;&gt;"",BW21:BW68),1)</f>
        <v>#NUM!</v>
      </c>
      <c r="BX131" s="318" t="e">
        <f t="array" ref="BX131">QUARTILE(IF($KD21:$KD68&lt;&gt;"",BX21:BX68),1)</f>
        <v>#NUM!</v>
      </c>
      <c r="BY131" s="318" t="e">
        <f t="array" ref="BY131">QUARTILE(IF($KD21:$KD68&lt;&gt;"",BY21:BY68),1)</f>
        <v>#NUM!</v>
      </c>
      <c r="BZ131" s="318" t="e">
        <f t="array" ref="BZ131">QUARTILE(IF($KD21:$KD68&lt;&gt;"",BZ21:BZ68),1)</f>
        <v>#NUM!</v>
      </c>
      <c r="CA131" s="318" t="e">
        <f t="array" ref="CA131">QUARTILE(IF($KD21:$KD68&lt;&gt;"",CA21:CA68),1)</f>
        <v>#NUM!</v>
      </c>
      <c r="CB131" s="318" t="e">
        <f t="array" ref="CB131">QUARTILE(IF($KD21:$KD68&lt;&gt;"",CB21:CB68),1)</f>
        <v>#NUM!</v>
      </c>
      <c r="CC131" s="318" t="e">
        <f t="array" ref="CC131">QUARTILE(IF($KD21:$KD68&lt;&gt;"",CC21:CC68),1)</f>
        <v>#NUM!</v>
      </c>
      <c r="CD131" s="318" t="e">
        <f t="array" ref="CD131">QUARTILE(IF($KD21:$KD68&lt;&gt;"",CD21:CD68),1)</f>
        <v>#NUM!</v>
      </c>
      <c r="CE131" s="318" t="e">
        <f t="array" ref="CE131">QUARTILE(IF($KD21:$KD68&lt;&gt;"",CE21:CE68),1)</f>
        <v>#NUM!</v>
      </c>
      <c r="CF131" s="318" t="e">
        <f t="array" ref="CF131">QUARTILE(IF($KD21:$KD68&lt;&gt;"",CF21:CF68),1)</f>
        <v>#NUM!</v>
      </c>
      <c r="CG131" s="318" t="e">
        <f t="array" ref="CG131">QUARTILE(IF($KD21:$KD68&lt;&gt;"",CG21:CG68),1)</f>
        <v>#NUM!</v>
      </c>
      <c r="CH131" s="318" t="e">
        <f t="array" ref="CH131">QUARTILE(IF($KD21:$KD68&lt;&gt;"",CH21:CH68),1)</f>
        <v>#NUM!</v>
      </c>
      <c r="CI131" s="318" t="e">
        <f t="array" ref="CI131">QUARTILE(IF($KD21:$KD68&lt;&gt;"",CI21:CI68),1)</f>
        <v>#NUM!</v>
      </c>
      <c r="CJ131" s="318" t="e">
        <f t="array" ref="CJ131">QUARTILE(IF($KD21:$KD68&lt;&gt;"",CJ21:CJ68),1)</f>
        <v>#NUM!</v>
      </c>
      <c r="CK131" s="318" t="e">
        <f t="array" ref="CK131">QUARTILE(IF($KD21:$KD68&lt;&gt;"",CK21:CK68),1)</f>
        <v>#NUM!</v>
      </c>
      <c r="CL131" s="318" t="e">
        <f t="array" ref="CL131">QUARTILE(IF($KD21:$KD68&lt;&gt;"",CL21:CL68),1)</f>
        <v>#NUM!</v>
      </c>
      <c r="CM131" s="318" t="e">
        <f t="array" ref="CM131">QUARTILE(IF($KD21:$KD68&lt;&gt;"",CM21:CM68),1)</f>
        <v>#NUM!</v>
      </c>
      <c r="CN131" s="318" t="e">
        <f t="array" ref="CN131">QUARTILE(IF($KD21:$KD68&lt;&gt;"",CN21:CN68),1)</f>
        <v>#NUM!</v>
      </c>
      <c r="CO131" s="318" t="e">
        <f t="array" ref="CO131">QUARTILE(IF($KD21:$KD68&lt;&gt;"",CO21:CO68),1)</f>
        <v>#NUM!</v>
      </c>
      <c r="CP131" s="318" t="e">
        <f t="array" ref="CP131">QUARTILE(IF($KD21:$KD68&lt;&gt;"",CP21:CP68),1)</f>
        <v>#NUM!</v>
      </c>
      <c r="CQ131" s="318" t="e">
        <f t="array" ref="CQ131">QUARTILE(IF($KD21:$KD68&lt;&gt;"",CQ21:CQ68),1)</f>
        <v>#NUM!</v>
      </c>
      <c r="CR131" s="318" t="e">
        <f t="array" ref="CR131">QUARTILE(IF($KD21:$KD68&lt;&gt;"",CR21:CR68),1)</f>
        <v>#NUM!</v>
      </c>
      <c r="CS131" s="318" t="e">
        <f t="array" ref="CS131">QUARTILE(IF($KD21:$KD68&lt;&gt;"",CS21:CS68),1)</f>
        <v>#NUM!</v>
      </c>
      <c r="CT131" s="318" t="e">
        <f t="array" ref="CT131">QUARTILE(IF($KD21:$KD68&lt;&gt;"",CT21:CT68),1)</f>
        <v>#NUM!</v>
      </c>
      <c r="CU131" s="318" t="e">
        <f t="array" ref="CU131">QUARTILE(IF($KD21:$KD68&lt;&gt;"",CU21:CU68),1)</f>
        <v>#NUM!</v>
      </c>
      <c r="CV131" s="318" t="e">
        <f t="array" ref="CV131">QUARTILE(IF($KD21:$KD68&lt;&gt;"",CV21:CV68),1)</f>
        <v>#NUM!</v>
      </c>
      <c r="CW131" s="318" t="e">
        <f t="array" ref="CW131">QUARTILE(IF($KD21:$KD68&lt;&gt;"",CW21:CW68),1)</f>
        <v>#NUM!</v>
      </c>
      <c r="CX131" s="318" t="e">
        <f t="array" ref="CX131">QUARTILE(IF($KD21:$KD68&lt;&gt;"",CX21:CX68),1)</f>
        <v>#NUM!</v>
      </c>
      <c r="CY131" s="318" t="e">
        <f t="array" ref="CY131">QUARTILE(IF($KD21:$KD68&lt;&gt;"",CY21:CY68),1)</f>
        <v>#NUM!</v>
      </c>
      <c r="CZ131" s="318" t="e">
        <f t="array" ref="CZ131">QUARTILE(IF($KD21:$KD68&lt;&gt;"",CZ21:CZ68),1)</f>
        <v>#NUM!</v>
      </c>
      <c r="DA131" s="318" t="e">
        <f t="array" ref="DA131">QUARTILE(IF($KD21:$KD68&lt;&gt;"",DA21:DA68),1)</f>
        <v>#NUM!</v>
      </c>
      <c r="DB131" s="318" t="e">
        <f t="array" ref="DB131">QUARTILE(IF($KD21:$KD68&lt;&gt;"",DB21:DB68),1)</f>
        <v>#NUM!</v>
      </c>
      <c r="DC131" s="318" t="e">
        <f t="array" ref="DC131">QUARTILE(IF($KD21:$KD68&lt;&gt;"",DC21:DC68),1)</f>
        <v>#NUM!</v>
      </c>
      <c r="DD131" s="318" t="e">
        <f t="array" ref="DD131">QUARTILE(IF($KD21:$KD68&lt;&gt;"",DD21:DD68),1)</f>
        <v>#NUM!</v>
      </c>
      <c r="DE131" s="318" t="e">
        <f t="array" ref="DE131">QUARTILE(IF($KD21:$KD68&lt;&gt;"",DE21:DE68),1)</f>
        <v>#NUM!</v>
      </c>
      <c r="DF131" s="318" t="e">
        <f t="array" ref="DF131">QUARTILE(IF($KD21:$KD68&lt;&gt;"",DF21:DF68),1)</f>
        <v>#NUM!</v>
      </c>
      <c r="DG131" s="318" t="e">
        <f t="array" ref="DG131">QUARTILE(IF($KD21:$KD68&lt;&gt;"",DG21:DG68),1)</f>
        <v>#NUM!</v>
      </c>
      <c r="DH131" s="318" t="e">
        <f t="array" ref="DH131">QUARTILE(IF($KD21:$KD68&lt;&gt;"",DH21:DH68),1)</f>
        <v>#NUM!</v>
      </c>
      <c r="DI131" s="318" t="e">
        <f t="array" ref="DI131">QUARTILE(IF($KD21:$KD68&lt;&gt;"",DI21:DI68),1)</f>
        <v>#NUM!</v>
      </c>
      <c r="DJ131" s="318" t="e">
        <f t="array" ref="DJ131">QUARTILE(IF($KD21:$KD68&lt;&gt;"",DJ21:DJ68),1)</f>
        <v>#NUM!</v>
      </c>
      <c r="DK131" s="318" t="e">
        <f t="array" ref="DK131">QUARTILE(IF($KD21:$KD68&lt;&gt;"",DK21:DK68),1)</f>
        <v>#NUM!</v>
      </c>
      <c r="DL131" s="318" t="e">
        <f t="array" ref="DL131">QUARTILE(IF($KD21:$KD68&lt;&gt;"",DL21:DL68),1)</f>
        <v>#NUM!</v>
      </c>
      <c r="DM131" s="318" t="e">
        <f t="array" ref="DM131">QUARTILE(IF($KD21:$KD68&lt;&gt;"",DM21:DM68),1)</f>
        <v>#NUM!</v>
      </c>
      <c r="DN131" s="318" t="e">
        <f t="array" ref="DN131">QUARTILE(IF($KD21:$KD68&lt;&gt;"",DN21:DN68),1)</f>
        <v>#NUM!</v>
      </c>
      <c r="DO131" s="318" t="e">
        <f t="array" ref="DO131">QUARTILE(IF($KD21:$KD68&lt;&gt;"",DO21:DO68),1)</f>
        <v>#NUM!</v>
      </c>
      <c r="DP131" s="318" t="e">
        <f t="array" ref="DP131">QUARTILE(IF($KD21:$KD68&lt;&gt;"",DP21:DP68),1)</f>
        <v>#NUM!</v>
      </c>
      <c r="DQ131" s="318" t="e">
        <f t="array" ref="DQ131">QUARTILE(IF($KD21:$KD68&lt;&gt;"",DQ21:DQ68),1)</f>
        <v>#NUM!</v>
      </c>
      <c r="DR131" s="318" t="e">
        <f t="array" ref="DR131">QUARTILE(IF($KD21:$KD68&lt;&gt;"",DR21:DR68),1)</f>
        <v>#NUM!</v>
      </c>
      <c r="DS131" s="318" t="e">
        <f t="array" ref="DS131">QUARTILE(IF($KD21:$KD68&lt;&gt;"",DS21:DS68),1)</f>
        <v>#NUM!</v>
      </c>
      <c r="DT131" s="318" t="e">
        <f t="array" ref="DT131">QUARTILE(IF($KD21:$KD68&lt;&gt;"",DT21:DT68),1)</f>
        <v>#NUM!</v>
      </c>
      <c r="DU131" s="318" t="e">
        <f t="array" ref="DU131">QUARTILE(IF($KD21:$KD68&lt;&gt;"",DU21:DU68),1)</f>
        <v>#NUM!</v>
      </c>
      <c r="DV131" s="318" t="e">
        <f t="array" ref="DV131">QUARTILE(IF($KD21:$KD68&lt;&gt;"",DV21:DV68),1)</f>
        <v>#NUM!</v>
      </c>
      <c r="DW131" s="318" t="e">
        <f t="array" ref="DW131">QUARTILE(IF($KD21:$KD68&lt;&gt;"",DW21:DW68),1)</f>
        <v>#NUM!</v>
      </c>
      <c r="DX131" s="318" t="e">
        <f t="array" ref="DX131">QUARTILE(IF($KD21:$KD68&lt;&gt;"",DX21:DX68),1)</f>
        <v>#NUM!</v>
      </c>
      <c r="DY131" s="318" t="e">
        <f t="array" ref="DY131">QUARTILE(IF($KD21:$KD68&lt;&gt;"",DY21:DY68),1)</f>
        <v>#NUM!</v>
      </c>
      <c r="DZ131" s="318" t="e">
        <f t="array" ref="DZ131">QUARTILE(IF($KD21:$KD68&lt;&gt;"",DZ21:DZ68),1)</f>
        <v>#NUM!</v>
      </c>
      <c r="EA131" s="318" t="e">
        <f t="array" ref="EA131">QUARTILE(IF($KD21:$KD68&lt;&gt;"",EA21:EA68),1)</f>
        <v>#NUM!</v>
      </c>
      <c r="EB131" s="318" t="e">
        <f t="array" ref="EB131">QUARTILE(IF($KD21:$KD68&lt;&gt;"",EB21:EB68),1)</f>
        <v>#NUM!</v>
      </c>
      <c r="EC131" s="318" t="e">
        <f t="array" ref="EC131">QUARTILE(IF($KD21:$KD68&lt;&gt;"",EC21:EC68),1)</f>
        <v>#NUM!</v>
      </c>
      <c r="ED131" s="318" t="e">
        <f t="array" ref="ED131">QUARTILE(IF($KD21:$KD68&lt;&gt;"",ED21:ED68),1)</f>
        <v>#NUM!</v>
      </c>
      <c r="EE131" s="318" t="e">
        <f t="array" ref="EE131">QUARTILE(IF($KD21:$KD68&lt;&gt;"",EE21:EE68),1)</f>
        <v>#NUM!</v>
      </c>
      <c r="EF131" s="318" t="e">
        <f t="array" ref="EF131">QUARTILE(IF($KD21:$KD68&lt;&gt;"",EF21:EF68),1)</f>
        <v>#NUM!</v>
      </c>
      <c r="EG131" s="318" t="e">
        <f t="array" ref="EG131">QUARTILE(IF($KD21:$KD68&lt;&gt;"",EG21:EG68),1)</f>
        <v>#NUM!</v>
      </c>
      <c r="EH131" s="318" t="e">
        <f t="array" ref="EH131">QUARTILE(IF($KD21:$KD68&lt;&gt;"",EH21:EH68),1)</f>
        <v>#NUM!</v>
      </c>
      <c r="EI131" s="318" t="e">
        <f t="array" ref="EI131">QUARTILE(IF($KD21:$KD68&lt;&gt;"",EI21:EI68),1)</f>
        <v>#NUM!</v>
      </c>
      <c r="EJ131" s="318" t="e">
        <f t="array" ref="EJ131">QUARTILE(IF($KD21:$KD68&lt;&gt;"",EJ21:EJ68),1)</f>
        <v>#NUM!</v>
      </c>
      <c r="EK131" s="318" t="e">
        <f t="array" ref="EK131">QUARTILE(IF($KD21:$KD68&lt;&gt;"",EK21:EK68),1)</f>
        <v>#NUM!</v>
      </c>
      <c r="EL131" s="318" t="e">
        <f t="array" ref="EL131">QUARTILE(IF($KD21:$KD68&lt;&gt;"",EL21:EL68),1)</f>
        <v>#NUM!</v>
      </c>
      <c r="EM131" s="318" t="e">
        <f t="array" ref="EM131">QUARTILE(IF($KD21:$KD68&lt;&gt;"",EM21:EM68),1)</f>
        <v>#NUM!</v>
      </c>
      <c r="EN131" s="318" t="e">
        <f t="array" ref="EN131">QUARTILE(IF($KD21:$KD68&lt;&gt;"",EN21:EN68),1)</f>
        <v>#NUM!</v>
      </c>
      <c r="EO131" s="318" t="e">
        <f t="array" ref="EO131">QUARTILE(IF($KD21:$KD68&lt;&gt;"",EO21:EO68),1)</f>
        <v>#NUM!</v>
      </c>
      <c r="EP131" s="318" t="e">
        <f t="array" ref="EP131">QUARTILE(IF($KD21:$KD68&lt;&gt;"",EP21:EP68),1)</f>
        <v>#NUM!</v>
      </c>
      <c r="EQ131" s="318" t="e">
        <f t="array" ref="EQ131">QUARTILE(IF($KD21:$KD68&lt;&gt;"",EQ21:EQ68),1)</f>
        <v>#NUM!</v>
      </c>
      <c r="ER131" s="318" t="e">
        <f t="array" ref="ER131">QUARTILE(IF($KD21:$KD68&lt;&gt;"",ER21:ER68),1)</f>
        <v>#NUM!</v>
      </c>
      <c r="ES131" s="318" t="e">
        <f t="array" ref="ES131">QUARTILE(IF($KD21:$KD68&lt;&gt;"",ES21:ES68),1)</f>
        <v>#NUM!</v>
      </c>
      <c r="ET131" s="318" t="e">
        <f t="array" ref="ET131">QUARTILE(IF($KD21:$KD68&lt;&gt;"",ET21:ET68),1)</f>
        <v>#NUM!</v>
      </c>
      <c r="EU131" s="318" t="e">
        <f t="array" ref="EU131">QUARTILE(IF($KD21:$KD68&lt;&gt;"",EU21:EU68),1)</f>
        <v>#NUM!</v>
      </c>
      <c r="EV131" s="318" t="e">
        <f t="array" ref="EV131">QUARTILE(IF($KD21:$KD68&lt;&gt;"",EV21:EV68),1)</f>
        <v>#NUM!</v>
      </c>
      <c r="EW131" s="318" t="e">
        <f t="array" ref="EW131">QUARTILE(IF($KD21:$KD68&lt;&gt;"",EW21:EW68),1)</f>
        <v>#NUM!</v>
      </c>
      <c r="EX131" s="318" t="e">
        <f t="array" ref="EX131">QUARTILE(IF($KD21:$KD68&lt;&gt;"",EX21:EX68),1)</f>
        <v>#NUM!</v>
      </c>
      <c r="EY131" s="318" t="e">
        <f t="array" ref="EY131">QUARTILE(IF($KD21:$KD68&lt;&gt;"",EY21:EY68),1)</f>
        <v>#NUM!</v>
      </c>
      <c r="EZ131" s="318" t="e">
        <f t="array" ref="EZ131">QUARTILE(IF($KD21:$KD68&lt;&gt;"",EZ21:EZ68),1)</f>
        <v>#NUM!</v>
      </c>
      <c r="FA131" s="318" t="e">
        <f t="array" ref="FA131">QUARTILE(IF($KD21:$KD68&lt;&gt;"",FA21:FA68),1)</f>
        <v>#NUM!</v>
      </c>
      <c r="FB131" s="318" t="e">
        <f t="array" ref="FB131">QUARTILE(IF($KD21:$KD68&lt;&gt;"",FB21:FB68),1)</f>
        <v>#NUM!</v>
      </c>
      <c r="FC131" s="318" t="e">
        <f t="array" ref="FC131">QUARTILE(IF($KD21:$KD68&lt;&gt;"",FC21:FC68),1)</f>
        <v>#NUM!</v>
      </c>
      <c r="FD131" s="318" t="e">
        <f t="array" ref="FD131">QUARTILE(IF($KD21:$KD68&lt;&gt;"",FD21:FD68),1)</f>
        <v>#NUM!</v>
      </c>
      <c r="FE131" s="318" t="e">
        <f t="array" ref="FE131">QUARTILE(IF($KD21:$KD68&lt;&gt;"",FE21:FE68),1)</f>
        <v>#NUM!</v>
      </c>
      <c r="FF131" s="318" t="e">
        <f t="array" ref="FF131">QUARTILE(IF($KD21:$KD68&lt;&gt;"",FF21:FF68),1)</f>
        <v>#NUM!</v>
      </c>
      <c r="FG131" s="318" t="e">
        <f t="array" ref="FG131">QUARTILE(IF($KD21:$KD68&lt;&gt;"",FG21:FG68),1)</f>
        <v>#NUM!</v>
      </c>
      <c r="FH131" s="318" t="e">
        <f t="array" ref="FH131">QUARTILE(IF($KD21:$KD68&lt;&gt;"",FH21:FH68),1)</f>
        <v>#NUM!</v>
      </c>
      <c r="FI131" s="318" t="e">
        <f t="array" ref="FI131">QUARTILE(IF($KD21:$KD68&lt;&gt;"",FI21:FI68),1)</f>
        <v>#NUM!</v>
      </c>
      <c r="FJ131" s="318" t="e">
        <f t="array" ref="FJ131">QUARTILE(IF($KD21:$KD68&lt;&gt;"",FJ21:FJ68),1)</f>
        <v>#NUM!</v>
      </c>
      <c r="FK131" s="318" t="e">
        <f t="array" ref="FK131">QUARTILE(IF($KD21:$KD68&lt;&gt;"",FK21:FK68),1)</f>
        <v>#NUM!</v>
      </c>
      <c r="FL131" s="318" t="e">
        <f t="array" ref="FL131">QUARTILE(IF($KD21:$KD68&lt;&gt;"",FL21:FL68),1)</f>
        <v>#NUM!</v>
      </c>
      <c r="FM131" s="318" t="e">
        <f t="array" ref="FM131">QUARTILE(IF($KD21:$KD68&lt;&gt;"",FM21:FM68),1)</f>
        <v>#NUM!</v>
      </c>
      <c r="FN131" s="318" t="e">
        <f t="array" ref="FN131">QUARTILE(IF($KD21:$KD68&lt;&gt;"",FN21:FN68),1)</f>
        <v>#NUM!</v>
      </c>
      <c r="FO131" s="318" t="e">
        <f t="array" ref="FO131">QUARTILE(IF($KD21:$KD68&lt;&gt;"",FO21:FO68),1)</f>
        <v>#NUM!</v>
      </c>
      <c r="FP131" s="318" t="e">
        <f t="array" ref="FP131">QUARTILE(IF($KD21:$KD68&lt;&gt;"",FP21:FP68),1)</f>
        <v>#NUM!</v>
      </c>
      <c r="FQ131" s="318" t="e">
        <f t="array" ref="FQ131">QUARTILE(IF($KD21:$KD68&lt;&gt;"",FQ21:FQ68),1)</f>
        <v>#NUM!</v>
      </c>
      <c r="FR131" s="318" t="e">
        <f t="array" ref="FR131">QUARTILE(IF($KD21:$KD68&lt;&gt;"",FR21:FR68),1)</f>
        <v>#NUM!</v>
      </c>
      <c r="FS131" s="318" t="e">
        <f t="array" ref="FS131">QUARTILE(IF($KD21:$KD68&lt;&gt;"",FS21:FS68),1)</f>
        <v>#NUM!</v>
      </c>
      <c r="FT131" s="318" t="e">
        <f t="array" ref="FT131">QUARTILE(IF($KD21:$KD68&lt;&gt;"",FT21:FT68),1)</f>
        <v>#NUM!</v>
      </c>
      <c r="FU131" s="318" t="e">
        <f t="array" ref="FU131">QUARTILE(IF($KD21:$KD68&lt;&gt;"",FU21:FU68),1)</f>
        <v>#NUM!</v>
      </c>
      <c r="FV131" s="318" t="e">
        <f t="array" ref="FV131">QUARTILE(IF($KD21:$KD68&lt;&gt;"",FV21:FV68),1)</f>
        <v>#NUM!</v>
      </c>
      <c r="FW131" s="318" t="e">
        <f t="array" ref="FW131">QUARTILE(IF($KD21:$KD68&lt;&gt;"",FW21:FW68),1)</f>
        <v>#NUM!</v>
      </c>
      <c r="FX131" s="318" t="e">
        <f t="array" ref="FX131">QUARTILE(IF($KD21:$KD68&lt;&gt;"",FX21:FX68),1)</f>
        <v>#NUM!</v>
      </c>
      <c r="FY131" s="318" t="e">
        <f t="array" ref="FY131">QUARTILE(IF($KD21:$KD68&lt;&gt;"",FY21:FY68),1)</f>
        <v>#NUM!</v>
      </c>
      <c r="FZ131" s="318" t="e">
        <f t="array" ref="FZ131">QUARTILE(IF($KD21:$KD68&lt;&gt;"",FZ21:FZ68),1)</f>
        <v>#NUM!</v>
      </c>
      <c r="GA131" s="318" t="e">
        <f t="array" ref="GA131">QUARTILE(IF($KD21:$KD68&lt;&gt;"",GA21:GA68),1)</f>
        <v>#NUM!</v>
      </c>
      <c r="GB131" s="318" t="e">
        <f t="array" ref="GB131">QUARTILE(IF($KD21:$KD68&lt;&gt;"",GB21:GB68),1)</f>
        <v>#NUM!</v>
      </c>
      <c r="GC131" s="318" t="e">
        <f t="array" ref="GC131">QUARTILE(IF($KD21:$KD68&lt;&gt;"",GC21:GC68),1)</f>
        <v>#NUM!</v>
      </c>
      <c r="GD131" s="318" t="e">
        <f t="array" ref="GD131">QUARTILE(IF($KD21:$KD68&lt;&gt;"",GD21:GD68),1)</f>
        <v>#NUM!</v>
      </c>
      <c r="GE131" s="318" t="e">
        <f t="array" ref="GE131">QUARTILE(IF($KD21:$KD68&lt;&gt;"",GE21:GE68),1)</f>
        <v>#NUM!</v>
      </c>
      <c r="GF131" s="318" t="e">
        <f t="array" ref="GF131">QUARTILE(IF($KD21:$KD68&lt;&gt;"",GF21:GF68),1)</f>
        <v>#NUM!</v>
      </c>
      <c r="GG131" s="318" t="e">
        <f t="array" ref="GG131">QUARTILE(IF($KD21:$KD68&lt;&gt;"",GG21:GG68),1)</f>
        <v>#NUM!</v>
      </c>
      <c r="GH131" s="318" t="e">
        <f t="array" ref="GH131">QUARTILE(IF($KD21:$KD68&lt;&gt;"",GH21:GH68),1)</f>
        <v>#NUM!</v>
      </c>
      <c r="GI131" s="318" t="e">
        <f t="array" ref="GI131">QUARTILE(IF($KD21:$KD68&lt;&gt;"",GI21:GI68),1)</f>
        <v>#NUM!</v>
      </c>
      <c r="GJ131" s="318" t="e">
        <f t="array" ref="GJ131">QUARTILE(IF($KD21:$KD68&lt;&gt;"",GJ21:GJ68),1)</f>
        <v>#NUM!</v>
      </c>
      <c r="GK131" s="318" t="e">
        <f t="array" ref="GK131">QUARTILE(IF($KD21:$KD68&lt;&gt;"",GK21:GK68),1)</f>
        <v>#NUM!</v>
      </c>
      <c r="GL131" s="318" t="e">
        <f t="array" ref="GL131">QUARTILE(IF($KD21:$KD68&lt;&gt;"",GL21:GL68),1)</f>
        <v>#NUM!</v>
      </c>
      <c r="GM131" s="318" t="e">
        <f t="array" ref="GM131">QUARTILE(IF($KD21:$KD68&lt;&gt;"",GM21:GM68),1)</f>
        <v>#NUM!</v>
      </c>
      <c r="GN131" s="318" t="e">
        <f t="array" ref="GN131">QUARTILE(IF($KD21:$KD68&lt;&gt;"",GN21:GN68),1)</f>
        <v>#NUM!</v>
      </c>
      <c r="GO131" s="318" t="e">
        <f t="array" ref="GO131">QUARTILE(IF($KD21:$KD68&lt;&gt;"",GO21:GO68),1)</f>
        <v>#NUM!</v>
      </c>
      <c r="GP131" s="318" t="e">
        <f t="array" ref="GP131">QUARTILE(IF($KD21:$KD68&lt;&gt;"",GP21:GP68),1)</f>
        <v>#NUM!</v>
      </c>
      <c r="GQ131" s="318" t="e">
        <f t="array" ref="GQ131">QUARTILE(IF($KD21:$KD68&lt;&gt;"",GQ21:GQ68),1)</f>
        <v>#NUM!</v>
      </c>
      <c r="GR131" s="318" t="e">
        <f t="array" ref="GR131">QUARTILE(IF($KD21:$KD68&lt;&gt;"",GR21:GR68),1)</f>
        <v>#NUM!</v>
      </c>
      <c r="GS131" s="318" t="e">
        <f t="array" ref="GS131">QUARTILE(IF($KD21:$KD68&lt;&gt;"",GS21:GS68),1)</f>
        <v>#NUM!</v>
      </c>
      <c r="GT131" s="318" t="e">
        <f t="array" ref="GT131">QUARTILE(IF($KD21:$KD68&lt;&gt;"",GT21:GT68),1)</f>
        <v>#NUM!</v>
      </c>
      <c r="GU131" s="318" t="e">
        <f t="array" ref="GU131">QUARTILE(IF($KD21:$KD68&lt;&gt;"",GU21:GU68),1)</f>
        <v>#NUM!</v>
      </c>
      <c r="GV131" s="318" t="e">
        <f t="array" ref="GV131">QUARTILE(IF($KD21:$KD68&lt;&gt;"",GV21:GV68),1)</f>
        <v>#NUM!</v>
      </c>
      <c r="GW131" s="318" t="e">
        <f t="array" ref="GW131">QUARTILE(IF($KD21:$KD68&lt;&gt;"",GW21:GW68),1)</f>
        <v>#NUM!</v>
      </c>
      <c r="GX131" s="318" t="e">
        <f t="array" ref="GX131">QUARTILE(IF($KD21:$KD68&lt;&gt;"",GX21:GX68),1)</f>
        <v>#NUM!</v>
      </c>
      <c r="GY131" s="318" t="e">
        <f t="array" ref="GY131">QUARTILE(IF($KD21:$KD68&lt;&gt;"",GY21:GY68),1)</f>
        <v>#NUM!</v>
      </c>
      <c r="GZ131" s="318" t="e">
        <f t="array" ref="GZ131">QUARTILE(IF($KD21:$KD68&lt;&gt;"",GZ21:GZ68),1)</f>
        <v>#NUM!</v>
      </c>
      <c r="HA131" s="318" t="e">
        <f t="array" ref="HA131">QUARTILE(IF($KD21:$KD68&lt;&gt;"",HA21:HA68),1)</f>
        <v>#NUM!</v>
      </c>
      <c r="HB131" s="318" t="e">
        <f t="array" ref="HB131">QUARTILE(IF($KD21:$KD68&lt;&gt;"",HB21:HB68),1)</f>
        <v>#NUM!</v>
      </c>
      <c r="HC131" s="318" t="e">
        <f t="array" ref="HC131">QUARTILE(IF($KD21:$KD68&lt;&gt;"",HC21:HC68),1)</f>
        <v>#NUM!</v>
      </c>
      <c r="HD131" s="318" t="e">
        <f t="array" ref="HD131">QUARTILE(IF($KD21:$KD68&lt;&gt;"",HD21:HD68),1)</f>
        <v>#NUM!</v>
      </c>
      <c r="HE131" s="318" t="e">
        <f t="array" ref="HE131">QUARTILE(IF($KD21:$KD68&lt;&gt;"",HE21:HE68),1)</f>
        <v>#NUM!</v>
      </c>
      <c r="HF131" s="318" t="e">
        <f t="array" ref="HF131">QUARTILE(IF($KD21:$KD68&lt;&gt;"",HF21:HF68),1)</f>
        <v>#NUM!</v>
      </c>
      <c r="HG131" s="318" t="e">
        <f t="array" ref="HG131">QUARTILE(IF($KD21:$KD68&lt;&gt;"",HG21:HG68),1)</f>
        <v>#NUM!</v>
      </c>
      <c r="HH131" s="318" t="e">
        <f t="array" ref="HH131">QUARTILE(IF($KD21:$KD68&lt;&gt;"",HH21:HH68),1)</f>
        <v>#NUM!</v>
      </c>
      <c r="HI131" s="318" t="e">
        <f t="array" ref="HI131">QUARTILE(IF($KD21:$KD68&lt;&gt;"",HI21:HI68),1)</f>
        <v>#NUM!</v>
      </c>
      <c r="HJ131" s="318" t="e">
        <f t="array" ref="HJ131">QUARTILE(IF($KD21:$KD68&lt;&gt;"",HJ21:HJ68),1)</f>
        <v>#NUM!</v>
      </c>
      <c r="HK131" s="318" t="e">
        <f t="array" ref="HK131">QUARTILE(IF($KD21:$KD68&lt;&gt;"",HK21:HK68),1)</f>
        <v>#NUM!</v>
      </c>
      <c r="HL131" s="318" t="e">
        <f t="array" ref="HL131">QUARTILE(IF($KD21:$KD68&lt;&gt;"",HL21:HL68),1)</f>
        <v>#NUM!</v>
      </c>
      <c r="HM131" s="318" t="e">
        <f t="array" ref="HM131">QUARTILE(IF($KD21:$KD68&lt;&gt;"",HM21:HM68),1)</f>
        <v>#NUM!</v>
      </c>
      <c r="HN131" s="318" t="e">
        <f t="array" ref="HN131">QUARTILE(IF($KD21:$KD68&lt;&gt;"",HN21:HN68),1)</f>
        <v>#NUM!</v>
      </c>
      <c r="HO131" s="318" t="e">
        <f t="array" ref="HO131">QUARTILE(IF($KD21:$KD68&lt;&gt;"",HO21:HO68),1)</f>
        <v>#NUM!</v>
      </c>
      <c r="HP131" s="318" t="e">
        <f t="array" ref="HP131">QUARTILE(IF($KD21:$KD68&lt;&gt;"",HP21:HP68),1)</f>
        <v>#NUM!</v>
      </c>
      <c r="HQ131" s="318" t="e">
        <f t="array" ref="HQ131">QUARTILE(IF($KD21:$KD68&lt;&gt;"",HQ21:HQ68),1)</f>
        <v>#NUM!</v>
      </c>
      <c r="HR131" s="318" t="e">
        <f t="array" ref="HR131">QUARTILE(IF($KD21:$KD68&lt;&gt;"",HR21:HR68),1)</f>
        <v>#NUM!</v>
      </c>
      <c r="HS131" s="318" t="e">
        <f t="array" ref="HS131">QUARTILE(IF($KD21:$KD68&lt;&gt;"",HS21:HS68),1)</f>
        <v>#NUM!</v>
      </c>
      <c r="HT131" s="318" t="e">
        <f t="array" ref="HT131">QUARTILE(IF($KD21:$KD68&lt;&gt;"",HT21:HT68),1)</f>
        <v>#NUM!</v>
      </c>
      <c r="HU131" s="318" t="e">
        <f t="array" ref="HU131">QUARTILE(IF($KD21:$KD68&lt;&gt;"",HU21:HU68),1)</f>
        <v>#NUM!</v>
      </c>
      <c r="HV131" s="318" t="e">
        <f t="array" ref="HV131">QUARTILE(IF($KD21:$KD68&lt;&gt;"",HV21:HV68),1)</f>
        <v>#NUM!</v>
      </c>
      <c r="HW131" s="318" t="e">
        <f t="array" ref="HW131">QUARTILE(IF($KD21:$KD68&lt;&gt;"",HW21:HW68),1)</f>
        <v>#NUM!</v>
      </c>
      <c r="HX131" s="318" t="e">
        <f t="array" ref="HX131">QUARTILE(IF($KD21:$KD68&lt;&gt;"",HX21:HX68),1)</f>
        <v>#NUM!</v>
      </c>
      <c r="HY131" s="318" t="e">
        <f t="array" ref="HY131">QUARTILE(IF($KD21:$KD68&lt;&gt;"",HY21:HY68),1)</f>
        <v>#NUM!</v>
      </c>
      <c r="HZ131" s="318" t="e">
        <f t="array" ref="HZ131">QUARTILE(IF($KD21:$KD68&lt;&gt;"",HZ21:HZ68),1)</f>
        <v>#NUM!</v>
      </c>
      <c r="IA131" s="318" t="e">
        <f t="array" ref="IA131">QUARTILE(IF($KD21:$KD68&lt;&gt;"",IA21:IA68),1)</f>
        <v>#NUM!</v>
      </c>
      <c r="IB131" s="318" t="e">
        <f t="array" ref="IB131">QUARTILE(IF($KD21:$KD68&lt;&gt;"",IB21:IB68),1)</f>
        <v>#NUM!</v>
      </c>
      <c r="IC131" s="318" t="e">
        <f t="array" ref="IC131">QUARTILE(IF($KD21:$KD68&lt;&gt;"",IC21:IC68),1)</f>
        <v>#NUM!</v>
      </c>
      <c r="ID131" s="318" t="e">
        <f t="array" ref="ID131">QUARTILE(IF($KD21:$KD68&lt;&gt;"",ID21:ID68),1)</f>
        <v>#NUM!</v>
      </c>
      <c r="IE131" s="318" t="e">
        <f t="array" ref="IE131">QUARTILE(IF($KD21:$KD68&lt;&gt;"",IE21:IE68),1)</f>
        <v>#NUM!</v>
      </c>
      <c r="IF131" s="318" t="e">
        <f t="array" ref="IF131">QUARTILE(IF($KD21:$KD68&lt;&gt;"",IF21:IF68),1)</f>
        <v>#NUM!</v>
      </c>
      <c r="IG131" s="318" t="e">
        <f t="array" ref="IG131">QUARTILE(IF($KD21:$KD68&lt;&gt;"",IG21:IG68),1)</f>
        <v>#NUM!</v>
      </c>
      <c r="IH131" s="318" t="e">
        <f t="array" ref="IH131">QUARTILE(IF($KD21:$KD68&lt;&gt;"",IH21:IH68),1)</f>
        <v>#NUM!</v>
      </c>
      <c r="II131" s="318" t="e">
        <f t="array" ref="II131">QUARTILE(IF($KD21:$KD68&lt;&gt;"",II21:II68),1)</f>
        <v>#NUM!</v>
      </c>
      <c r="IJ131" s="318" t="e">
        <f t="array" ref="IJ131">QUARTILE(IF($KD21:$KD68&lt;&gt;"",IJ21:IJ68),1)</f>
        <v>#NUM!</v>
      </c>
      <c r="IK131" s="318" t="e">
        <f t="array" ref="IK131">QUARTILE(IF($KD21:$KD68&lt;&gt;"",IK21:IK68),1)</f>
        <v>#NUM!</v>
      </c>
      <c r="IL131" s="318" t="e">
        <f t="array" ref="IL131">QUARTILE(IF($KD21:$KD68&lt;&gt;"",IL21:IL68),1)</f>
        <v>#NUM!</v>
      </c>
      <c r="IM131" s="318" t="e">
        <f t="array" ref="IM131">QUARTILE(IF($KD21:$KD68&lt;&gt;"",IM21:IM68),1)</f>
        <v>#NUM!</v>
      </c>
      <c r="IN131" s="318" t="e">
        <f t="array" ref="IN131">QUARTILE(IF($KD21:$KD68&lt;&gt;"",IN21:IN68),1)</f>
        <v>#NUM!</v>
      </c>
      <c r="IO131" s="318" t="e">
        <f t="array" ref="IO131">QUARTILE(IF($KD21:$KD68&lt;&gt;"",IO21:IO68),1)</f>
        <v>#NUM!</v>
      </c>
      <c r="IP131" s="318" t="e">
        <f t="array" ref="IP131">QUARTILE(IF($KD21:$KD68&lt;&gt;"",IP21:IP68),1)</f>
        <v>#NUM!</v>
      </c>
      <c r="IQ131" s="318" t="e">
        <f t="array" ref="IQ131">QUARTILE(IF($KD21:$KD68&lt;&gt;"",IQ21:IQ68),1)</f>
        <v>#NUM!</v>
      </c>
      <c r="IR131" s="318" t="e">
        <f t="array" ref="IR131">QUARTILE(IF($KD21:$KD68&lt;&gt;"",IR21:IR68),1)</f>
        <v>#NUM!</v>
      </c>
      <c r="IS131" s="318" t="e">
        <f t="array" ref="IS131">QUARTILE(IF($KD21:$KD68&lt;&gt;"",IS21:IS68),1)</f>
        <v>#NUM!</v>
      </c>
      <c r="IT131" s="318" t="e">
        <f t="array" ref="IT131">QUARTILE(IF($KD21:$KD68&lt;&gt;"",IT21:IT68),1)</f>
        <v>#NUM!</v>
      </c>
      <c r="IU131" s="318" t="e">
        <f t="array" ref="IU131">QUARTILE(IF($KD21:$KD68&lt;&gt;"",IU21:IU68),1)</f>
        <v>#NUM!</v>
      </c>
      <c r="IV131" s="318" t="e">
        <f t="array" ref="IV131">QUARTILE(IF($KD21:$KD68&lt;&gt;"",IV21:IV68),1)</f>
        <v>#NUM!</v>
      </c>
      <c r="IW131" s="318" t="e">
        <f t="array" ref="IW131">QUARTILE(IF($KD21:$KD68&lt;&gt;"",IW21:IW68),1)</f>
        <v>#NUM!</v>
      </c>
      <c r="IX131" s="318" t="e">
        <f t="array" ref="IX131">QUARTILE(IF($KD21:$KD68&lt;&gt;"",IX21:IX68),1)</f>
        <v>#NUM!</v>
      </c>
      <c r="IY131" s="318" t="e">
        <f t="array" ref="IY131">QUARTILE(IF($KD21:$KD68&lt;&gt;"",IY21:IY68),1)</f>
        <v>#NUM!</v>
      </c>
      <c r="IZ131" s="318" t="e">
        <f t="array" ref="IZ131">QUARTILE(IF($KD21:$KD68&lt;&gt;"",IZ21:IZ68),1)</f>
        <v>#NUM!</v>
      </c>
      <c r="JA131" s="318" t="e">
        <f t="array" ref="JA131">QUARTILE(IF($KD21:$KD68&lt;&gt;"",JA21:JA68),1)</f>
        <v>#NUM!</v>
      </c>
      <c r="JB131" s="318" t="e">
        <f t="array" ref="JB131">QUARTILE(IF($KD21:$KD68&lt;&gt;"",JB21:JB68),1)</f>
        <v>#NUM!</v>
      </c>
      <c r="JC131" s="318" t="e">
        <f t="array" ref="JC131">QUARTILE(IF($KD21:$KD68&lt;&gt;"",JC21:JC68),1)</f>
        <v>#NUM!</v>
      </c>
      <c r="JD131" s="318" t="e">
        <f t="array" ref="JD131">QUARTILE(IF($KD21:$KD68&lt;&gt;"",JD21:JD68),1)</f>
        <v>#NUM!</v>
      </c>
      <c r="JE131" s="318" t="e">
        <f t="array" ref="JE131">QUARTILE(IF($KD21:$KD68&lt;&gt;"",JE21:JE68),1)</f>
        <v>#NUM!</v>
      </c>
      <c r="JF131" s="318" t="e">
        <f t="array" ref="JF131">QUARTILE(IF($KD21:$KD68&lt;&gt;"",JF21:JF68),1)</f>
        <v>#NUM!</v>
      </c>
      <c r="JG131" s="318" t="e">
        <f t="array" ref="JG131">QUARTILE(IF($KD21:$KD68&lt;&gt;"",JG21:JG68),1)</f>
        <v>#NUM!</v>
      </c>
      <c r="JH131" s="318" t="e">
        <f t="array" ref="JH131">QUARTILE(IF($KD21:$KD68&lt;&gt;"",JH21:JH68),1)</f>
        <v>#NUM!</v>
      </c>
      <c r="JI131" s="318" t="e">
        <f t="array" ref="JI131">QUARTILE(IF($KD21:$KD68&lt;&gt;"",JI21:JI68),1)</f>
        <v>#NUM!</v>
      </c>
      <c r="JJ131" s="318" t="e">
        <f t="array" ref="JJ131">QUARTILE(IF($KD21:$KD68&lt;&gt;"",JJ21:JJ68),1)</f>
        <v>#NUM!</v>
      </c>
      <c r="JK131" s="318" t="e">
        <f t="array" ref="JK131">QUARTILE(IF($KD21:$KD68&lt;&gt;"",JK21:JK68),1)</f>
        <v>#NUM!</v>
      </c>
      <c r="JL131" s="318" t="e">
        <f t="array" ref="JL131">QUARTILE(IF($KD21:$KD68&lt;&gt;"",JL21:JL68),1)</f>
        <v>#NUM!</v>
      </c>
      <c r="JM131" s="318" t="e">
        <f t="array" ref="JM131">QUARTILE(IF($KD21:$KD68&lt;&gt;"",JM21:JM68),1)</f>
        <v>#NUM!</v>
      </c>
      <c r="JN131" s="318" t="e">
        <f t="array" ref="JN131">QUARTILE(IF($KD21:$KD68&lt;&gt;"",JN21:JN68),1)</f>
        <v>#NUM!</v>
      </c>
      <c r="JO131" s="318" t="e">
        <f t="array" ref="JO131">QUARTILE(IF($KD21:$KD68&lt;&gt;"",JO21:JO68),1)</f>
        <v>#NUM!</v>
      </c>
      <c r="JP131" s="318" t="e">
        <f t="array" ref="JP131">QUARTILE(IF($KD21:$KD68&lt;&gt;"",JP21:JP68),1)</f>
        <v>#NUM!</v>
      </c>
    </row>
    <row r="132" spans="4:276" ht="15" customHeight="1" x14ac:dyDescent="0.2">
      <c r="D132" s="316">
        <v>7.3</v>
      </c>
      <c r="E132" s="317" t="s">
        <v>477</v>
      </c>
      <c r="F132" s="316" t="e">
        <f t="array" ref="F132">QUARTILE(IF($KD21:$KD68&lt;&gt;"",F21:F68),2)</f>
        <v>#NUM!</v>
      </c>
      <c r="G132" s="316" t="e">
        <f t="array" ref="G132">QUARTILE(IF($KD21:$KD68&lt;&gt;"",G21:G68),2)</f>
        <v>#NUM!</v>
      </c>
      <c r="H132" s="316" t="e">
        <f t="array" ref="H132">QUARTILE(IF($KD21:$KD68&lt;&gt;"",H21:H68),2)</f>
        <v>#NUM!</v>
      </c>
      <c r="I132" s="316" t="e">
        <f t="array" ref="I132">QUARTILE(IF($KD21:$KD68&lt;&gt;"",I21:I68),2)</f>
        <v>#NUM!</v>
      </c>
      <c r="J132" s="316" t="e">
        <f t="array" ref="J132">QUARTILE(IF($KD21:$KD68&lt;&gt;"",J21:J68),2)</f>
        <v>#NUM!</v>
      </c>
      <c r="K132" s="316" t="e">
        <f t="array" ref="K132">QUARTILE(IF($KD21:$KD68&lt;&gt;"",K21:K68),2)</f>
        <v>#NUM!</v>
      </c>
      <c r="L132" s="316" t="e">
        <f t="array" ref="L132">QUARTILE(IF($KD21:$KD68&lt;&gt;"",L21:L68),2)</f>
        <v>#NUM!</v>
      </c>
      <c r="M132" s="316" t="e">
        <f t="array" ref="M132">QUARTILE(IF($KD21:$KD68&lt;&gt;"",M21:M68),2)</f>
        <v>#NUM!</v>
      </c>
      <c r="N132" s="316" t="e">
        <f t="array" ref="N132">QUARTILE(IF($KD21:$KD68&lt;&gt;"",N21:N68),2)</f>
        <v>#NUM!</v>
      </c>
      <c r="O132" s="316" t="e">
        <f t="array" ref="O132">QUARTILE(IF($KD21:$KD68&lt;&gt;"",O21:O68),2)</f>
        <v>#NUM!</v>
      </c>
      <c r="P132" s="316" t="e">
        <f t="array" ref="P132">QUARTILE(IF($KD21:$KD68&lt;&gt;"",P21:P68),2)</f>
        <v>#NUM!</v>
      </c>
      <c r="Q132" s="316" t="e">
        <f t="array" ref="Q132">QUARTILE(IF($KD21:$KD68&lt;&gt;"",Q21:Q68),2)</f>
        <v>#NUM!</v>
      </c>
      <c r="R132" s="316" t="e">
        <f t="array" ref="R132">QUARTILE(IF($KD21:$KD68&lt;&gt;"",R21:R68),2)</f>
        <v>#NUM!</v>
      </c>
      <c r="S132" s="316" t="e">
        <f t="array" ref="S132">QUARTILE(IF($KD21:$KD68&lt;&gt;"",S21:S68),2)</f>
        <v>#NUM!</v>
      </c>
      <c r="T132" s="316" t="e">
        <f t="array" ref="T132">QUARTILE(IF($KD21:$KD68&lt;&gt;"",T21:T68),2)</f>
        <v>#NUM!</v>
      </c>
      <c r="U132" s="316" t="e">
        <f t="array" ref="U132">QUARTILE(IF($KD21:$KD68&lt;&gt;"",U21:U68),2)</f>
        <v>#NUM!</v>
      </c>
      <c r="V132" s="316" t="e">
        <f t="array" ref="V132">QUARTILE(IF($KD21:$KD68&lt;&gt;"",V21:V68),2)</f>
        <v>#NUM!</v>
      </c>
      <c r="W132" s="316" t="e">
        <f t="array" ref="W132">QUARTILE(IF($KD21:$KD68&lt;&gt;"",W21:W68),2)</f>
        <v>#NUM!</v>
      </c>
      <c r="X132" s="316" t="e">
        <f t="array" ref="X132">QUARTILE(IF($KD21:$KD68&lt;&gt;"",X21:X68),2)</f>
        <v>#NUM!</v>
      </c>
      <c r="Y132" s="316" t="e">
        <f t="array" ref="Y132">QUARTILE(IF($KD21:$KD68&lt;&gt;"",Y21:Y68),2)</f>
        <v>#NUM!</v>
      </c>
      <c r="Z132" s="316" t="e">
        <f t="array" ref="Z132">QUARTILE(IF($KD21:$KD68&lt;&gt;"",Z21:Z68),2)</f>
        <v>#NUM!</v>
      </c>
      <c r="AA132" s="316" t="e">
        <f t="array" ref="AA132">QUARTILE(IF($KD21:$KD68&lt;&gt;"",AA21:AA68),2)</f>
        <v>#NUM!</v>
      </c>
      <c r="AB132" s="316" t="e">
        <f t="array" ref="AB132">QUARTILE(IF($KD21:$KD68&lt;&gt;"",AB21:AB68),2)</f>
        <v>#NUM!</v>
      </c>
      <c r="AC132" s="316" t="e">
        <f t="array" ref="AC132">QUARTILE(IF($KD21:$KD68&lt;&gt;"",AC21:AC68),2)</f>
        <v>#NUM!</v>
      </c>
      <c r="AD132" s="316" t="e">
        <f t="array" ref="AD132">QUARTILE(IF($KD21:$KD68&lt;&gt;"",AD21:AD68),2)</f>
        <v>#NUM!</v>
      </c>
      <c r="AE132" s="316" t="e">
        <f t="array" ref="AE132">QUARTILE(IF($KD21:$KD68&lt;&gt;"",AE21:AE68),2)</f>
        <v>#NUM!</v>
      </c>
      <c r="AF132" s="316" t="e">
        <f t="array" ref="AF132">QUARTILE(IF($KD21:$KD68&lt;&gt;"",AF21:AF68),2)</f>
        <v>#NUM!</v>
      </c>
      <c r="AG132" s="316" t="e">
        <f t="array" ref="AG132">QUARTILE(IF($KD21:$KD68&lt;&gt;"",AG21:AG68),2)</f>
        <v>#NUM!</v>
      </c>
      <c r="AH132" s="316" t="e">
        <f t="array" ref="AH132">QUARTILE(IF($KD21:$KD68&lt;&gt;"",AH21:AH68),2)</f>
        <v>#NUM!</v>
      </c>
      <c r="AI132" s="316" t="e">
        <f t="array" ref="AI132">QUARTILE(IF($KD21:$KD68&lt;&gt;"",AI21:AI68),2)</f>
        <v>#NUM!</v>
      </c>
      <c r="AJ132" s="316" t="e">
        <f t="array" ref="AJ132">QUARTILE(IF($KD21:$KD68&lt;&gt;"",AJ21:AJ68),2)</f>
        <v>#NUM!</v>
      </c>
      <c r="AK132" s="316" t="e">
        <f t="array" ref="AK132">QUARTILE(IF($KD21:$KD68&lt;&gt;"",AK21:AK68),2)</f>
        <v>#NUM!</v>
      </c>
      <c r="AL132" s="316" t="e">
        <f t="array" ref="AL132">QUARTILE(IF($KD21:$KD68&lt;&gt;"",AL21:AL68),2)</f>
        <v>#NUM!</v>
      </c>
      <c r="AM132" s="316" t="e">
        <f t="array" ref="AM132">QUARTILE(IF($KD21:$KD68&lt;&gt;"",AM21:AM68),2)</f>
        <v>#NUM!</v>
      </c>
      <c r="AN132" s="316" t="e">
        <f t="array" ref="AN132">QUARTILE(IF($KD21:$KD68&lt;&gt;"",AN21:AN68),2)</f>
        <v>#NUM!</v>
      </c>
      <c r="AO132" s="316" t="e">
        <f t="array" ref="AO132">QUARTILE(IF($KD21:$KD68&lt;&gt;"",AO21:AO68),2)</f>
        <v>#NUM!</v>
      </c>
      <c r="AP132" s="316" t="e">
        <f t="array" ref="AP132">QUARTILE(IF($KD21:$KD68&lt;&gt;"",AP21:AP68),2)</f>
        <v>#NUM!</v>
      </c>
      <c r="AQ132" s="316" t="e">
        <f t="array" ref="AQ132">QUARTILE(IF($KD21:$KD68&lt;&gt;"",AQ21:AQ68),2)</f>
        <v>#NUM!</v>
      </c>
      <c r="AR132" s="316" t="e">
        <f t="array" ref="AR132">QUARTILE(IF($KD21:$KD68&lt;&gt;"",AR21:AR68),2)</f>
        <v>#NUM!</v>
      </c>
      <c r="AS132" s="316" t="e">
        <f t="array" ref="AS132">QUARTILE(IF($KD21:$KD68&lt;&gt;"",AS21:AS68),2)</f>
        <v>#NUM!</v>
      </c>
      <c r="AT132" s="316" t="e">
        <f t="array" ref="AT132">QUARTILE(IF($KD21:$KD68&lt;&gt;"",AT21:AT68),2)</f>
        <v>#NUM!</v>
      </c>
      <c r="AU132" s="316" t="e">
        <f t="array" ref="AU132">QUARTILE(IF($KD21:$KD68&lt;&gt;"",AU21:AU68),2)</f>
        <v>#NUM!</v>
      </c>
      <c r="AV132" s="316" t="e">
        <f t="array" ref="AV132">QUARTILE(IF($KD21:$KD68&lt;&gt;"",AV21:AV68),2)</f>
        <v>#NUM!</v>
      </c>
      <c r="AW132" s="316" t="e">
        <f t="array" ref="AW132">QUARTILE(IF($KD21:$KD68&lt;&gt;"",AW21:AW68),2)</f>
        <v>#NUM!</v>
      </c>
      <c r="AX132" s="316" t="e">
        <f t="array" ref="AX132">QUARTILE(IF($KD21:$KD68&lt;&gt;"",AX21:AX68),2)</f>
        <v>#NUM!</v>
      </c>
      <c r="AY132" s="316" t="e">
        <f t="array" ref="AY132">QUARTILE(IF($KD21:$KD68&lt;&gt;"",AY21:AY68),2)</f>
        <v>#NUM!</v>
      </c>
      <c r="AZ132" s="316" t="e">
        <f t="array" ref="AZ132">QUARTILE(IF($KD21:$KD68&lt;&gt;"",AZ21:AZ68),2)</f>
        <v>#NUM!</v>
      </c>
      <c r="BA132" s="316" t="e">
        <f t="array" ref="BA132">QUARTILE(IF($KD21:$KD68&lt;&gt;"",BA21:BA68),2)</f>
        <v>#NUM!</v>
      </c>
      <c r="BB132" s="316" t="e">
        <f t="array" ref="BB132">QUARTILE(IF($KD21:$KD68&lt;&gt;"",BB21:BB68),2)</f>
        <v>#NUM!</v>
      </c>
      <c r="BC132" s="316" t="e">
        <f t="array" ref="BC132">QUARTILE(IF($KD21:$KD68&lt;&gt;"",BC21:BC68),2)</f>
        <v>#NUM!</v>
      </c>
      <c r="BD132" s="316" t="e">
        <f t="array" ref="BD132">QUARTILE(IF($KD21:$KD68&lt;&gt;"",BD21:BD68),2)</f>
        <v>#NUM!</v>
      </c>
      <c r="BE132" s="316" t="e">
        <f t="array" ref="BE132">QUARTILE(IF($KD21:$KD68&lt;&gt;"",BE21:BE68),2)</f>
        <v>#NUM!</v>
      </c>
      <c r="BF132" s="316" t="e">
        <f t="array" ref="BF132">QUARTILE(IF($KD21:$KD68&lt;&gt;"",BF21:BF68),2)</f>
        <v>#NUM!</v>
      </c>
      <c r="BG132" s="316" t="e">
        <f t="array" ref="BG132">QUARTILE(IF($KD21:$KD68&lt;&gt;"",BG21:BG68),2)</f>
        <v>#NUM!</v>
      </c>
      <c r="BH132" s="316" t="e">
        <f t="array" ref="BH132">QUARTILE(IF($KD21:$KD68&lt;&gt;"",BH21:BH68),2)</f>
        <v>#NUM!</v>
      </c>
      <c r="BI132" s="316" t="e">
        <f t="array" ref="BI132">QUARTILE(IF($KD21:$KD68&lt;&gt;"",BI21:BI68),2)</f>
        <v>#NUM!</v>
      </c>
      <c r="BJ132" s="316" t="e">
        <f t="array" ref="BJ132">QUARTILE(IF($KD21:$KD68&lt;&gt;"",BJ21:BJ68),2)</f>
        <v>#NUM!</v>
      </c>
      <c r="BK132" s="316" t="e">
        <f t="array" ref="BK132">QUARTILE(IF($KD21:$KD68&lt;&gt;"",BK21:BK68),2)</f>
        <v>#NUM!</v>
      </c>
      <c r="BL132" s="316" t="e">
        <f t="array" ref="BL132">QUARTILE(IF($KD21:$KD68&lt;&gt;"",BL21:BL68),2)</f>
        <v>#NUM!</v>
      </c>
      <c r="BM132" s="316" t="e">
        <f t="array" ref="BM132">QUARTILE(IF($KD21:$KD68&lt;&gt;"",BM21:BM68),2)</f>
        <v>#NUM!</v>
      </c>
      <c r="BN132" s="316" t="e">
        <f t="array" ref="BN132">QUARTILE(IF($KD21:$KD68&lt;&gt;"",BN21:BN68),2)</f>
        <v>#NUM!</v>
      </c>
      <c r="BO132" s="316" t="e">
        <f t="array" ref="BO132">QUARTILE(IF($KD21:$KD68&lt;&gt;"",BO21:BO68),2)</f>
        <v>#NUM!</v>
      </c>
      <c r="BP132" s="316" t="e">
        <f t="array" ref="BP132">QUARTILE(IF($KD21:$KD68&lt;&gt;"",BP21:BP68),2)</f>
        <v>#NUM!</v>
      </c>
      <c r="BQ132" s="316" t="e">
        <f t="array" ref="BQ132">QUARTILE(IF($KD21:$KD68&lt;&gt;"",BQ21:BQ68),2)</f>
        <v>#NUM!</v>
      </c>
      <c r="BR132" s="316" t="e">
        <f t="array" ref="BR132">QUARTILE(IF($KD21:$KD68&lt;&gt;"",BR21:BR68),2)</f>
        <v>#NUM!</v>
      </c>
      <c r="BS132" s="316" t="e">
        <f t="array" ref="BS132">QUARTILE(IF($KD21:$KD68&lt;&gt;"",BS21:BS68),2)</f>
        <v>#NUM!</v>
      </c>
      <c r="BT132" s="316" t="e">
        <f t="array" ref="BT132">QUARTILE(IF($KD21:$KD68&lt;&gt;"",BT21:BT68),2)</f>
        <v>#NUM!</v>
      </c>
      <c r="BU132" s="316" t="e">
        <f t="array" ref="BU132">QUARTILE(IF($KD21:$KD68&lt;&gt;"",BU21:BU68),2)</f>
        <v>#NUM!</v>
      </c>
      <c r="BV132" s="316" t="e">
        <f t="array" ref="BV132">QUARTILE(IF($KD21:$KD68&lt;&gt;"",BV21:BV68),2)</f>
        <v>#NUM!</v>
      </c>
      <c r="BW132" s="316" t="e">
        <f t="array" ref="BW132">QUARTILE(IF($KD21:$KD68&lt;&gt;"",BW21:BW68),2)</f>
        <v>#NUM!</v>
      </c>
      <c r="BX132" s="316" t="e">
        <f t="array" ref="BX132">QUARTILE(IF($KD21:$KD68&lt;&gt;"",BX21:BX68),2)</f>
        <v>#NUM!</v>
      </c>
      <c r="BY132" s="316" t="e">
        <f t="array" ref="BY132">QUARTILE(IF($KD21:$KD68&lt;&gt;"",BY21:BY68),2)</f>
        <v>#NUM!</v>
      </c>
      <c r="BZ132" s="316" t="e">
        <f t="array" ref="BZ132">QUARTILE(IF($KD21:$KD68&lt;&gt;"",BZ21:BZ68),2)</f>
        <v>#NUM!</v>
      </c>
      <c r="CA132" s="316" t="e">
        <f t="array" ref="CA132">QUARTILE(IF($KD21:$KD68&lt;&gt;"",CA21:CA68),2)</f>
        <v>#NUM!</v>
      </c>
      <c r="CB132" s="316" t="e">
        <f t="array" ref="CB132">QUARTILE(IF($KD21:$KD68&lt;&gt;"",CB21:CB68),2)</f>
        <v>#NUM!</v>
      </c>
      <c r="CC132" s="316" t="e">
        <f t="array" ref="CC132">QUARTILE(IF($KD21:$KD68&lt;&gt;"",CC21:CC68),2)</f>
        <v>#NUM!</v>
      </c>
      <c r="CD132" s="316" t="e">
        <f t="array" ref="CD132">QUARTILE(IF($KD21:$KD68&lt;&gt;"",CD21:CD68),2)</f>
        <v>#NUM!</v>
      </c>
      <c r="CE132" s="316" t="e">
        <f t="array" ref="CE132">QUARTILE(IF($KD21:$KD68&lt;&gt;"",CE21:CE68),2)</f>
        <v>#NUM!</v>
      </c>
      <c r="CF132" s="316" t="e">
        <f t="array" ref="CF132">QUARTILE(IF($KD21:$KD68&lt;&gt;"",CF21:CF68),2)</f>
        <v>#NUM!</v>
      </c>
      <c r="CG132" s="316" t="e">
        <f t="array" ref="CG132">QUARTILE(IF($KD21:$KD68&lt;&gt;"",CG21:CG68),2)</f>
        <v>#NUM!</v>
      </c>
      <c r="CH132" s="316" t="e">
        <f t="array" ref="CH132">QUARTILE(IF($KD21:$KD68&lt;&gt;"",CH21:CH68),2)</f>
        <v>#NUM!</v>
      </c>
      <c r="CI132" s="316" t="e">
        <f t="array" ref="CI132">QUARTILE(IF($KD21:$KD68&lt;&gt;"",CI21:CI68),2)</f>
        <v>#NUM!</v>
      </c>
      <c r="CJ132" s="316" t="e">
        <f t="array" ref="CJ132">QUARTILE(IF($KD21:$KD68&lt;&gt;"",CJ21:CJ68),2)</f>
        <v>#NUM!</v>
      </c>
      <c r="CK132" s="316" t="e">
        <f t="array" ref="CK132">QUARTILE(IF($KD21:$KD68&lt;&gt;"",CK21:CK68),2)</f>
        <v>#NUM!</v>
      </c>
      <c r="CL132" s="316" t="e">
        <f t="array" ref="CL132">QUARTILE(IF($KD21:$KD68&lt;&gt;"",CL21:CL68),2)</f>
        <v>#NUM!</v>
      </c>
      <c r="CM132" s="316" t="e">
        <f t="array" ref="CM132">QUARTILE(IF($KD21:$KD68&lt;&gt;"",CM21:CM68),2)</f>
        <v>#NUM!</v>
      </c>
      <c r="CN132" s="316" t="e">
        <f t="array" ref="CN132">QUARTILE(IF($KD21:$KD68&lt;&gt;"",CN21:CN68),2)</f>
        <v>#NUM!</v>
      </c>
      <c r="CO132" s="316" t="e">
        <f t="array" ref="CO132">QUARTILE(IF($KD21:$KD68&lt;&gt;"",CO21:CO68),2)</f>
        <v>#NUM!</v>
      </c>
      <c r="CP132" s="316" t="e">
        <f t="array" ref="CP132">QUARTILE(IF($KD21:$KD68&lt;&gt;"",CP21:CP68),2)</f>
        <v>#NUM!</v>
      </c>
      <c r="CQ132" s="316" t="e">
        <f t="array" ref="CQ132">QUARTILE(IF($KD21:$KD68&lt;&gt;"",CQ21:CQ68),2)</f>
        <v>#NUM!</v>
      </c>
      <c r="CR132" s="316" t="e">
        <f t="array" ref="CR132">QUARTILE(IF($KD21:$KD68&lt;&gt;"",CR21:CR68),2)</f>
        <v>#NUM!</v>
      </c>
      <c r="CS132" s="316" t="e">
        <f t="array" ref="CS132">QUARTILE(IF($KD21:$KD68&lt;&gt;"",CS21:CS68),2)</f>
        <v>#NUM!</v>
      </c>
      <c r="CT132" s="316" t="e">
        <f t="array" ref="CT132">QUARTILE(IF($KD21:$KD68&lt;&gt;"",CT21:CT68),2)</f>
        <v>#NUM!</v>
      </c>
      <c r="CU132" s="316" t="e">
        <f t="array" ref="CU132">QUARTILE(IF($KD21:$KD68&lt;&gt;"",CU21:CU68),2)</f>
        <v>#NUM!</v>
      </c>
      <c r="CV132" s="316" t="e">
        <f t="array" ref="CV132">QUARTILE(IF($KD21:$KD68&lt;&gt;"",CV21:CV68),2)</f>
        <v>#NUM!</v>
      </c>
      <c r="CW132" s="316" t="e">
        <f t="array" ref="CW132">QUARTILE(IF($KD21:$KD68&lt;&gt;"",CW21:CW68),2)</f>
        <v>#NUM!</v>
      </c>
      <c r="CX132" s="316" t="e">
        <f t="array" ref="CX132">QUARTILE(IF($KD21:$KD68&lt;&gt;"",CX21:CX68),2)</f>
        <v>#NUM!</v>
      </c>
      <c r="CY132" s="316" t="e">
        <f t="array" ref="CY132">QUARTILE(IF($KD21:$KD68&lt;&gt;"",CY21:CY68),2)</f>
        <v>#NUM!</v>
      </c>
      <c r="CZ132" s="316" t="e">
        <f t="array" ref="CZ132">QUARTILE(IF($KD21:$KD68&lt;&gt;"",CZ21:CZ68),2)</f>
        <v>#NUM!</v>
      </c>
      <c r="DA132" s="316" t="e">
        <f t="array" ref="DA132">QUARTILE(IF($KD21:$KD68&lt;&gt;"",DA21:DA68),2)</f>
        <v>#NUM!</v>
      </c>
      <c r="DB132" s="316" t="e">
        <f t="array" ref="DB132">QUARTILE(IF($KD21:$KD68&lt;&gt;"",DB21:DB68),2)</f>
        <v>#NUM!</v>
      </c>
      <c r="DC132" s="316" t="e">
        <f t="array" ref="DC132">QUARTILE(IF($KD21:$KD68&lt;&gt;"",DC21:DC68),2)</f>
        <v>#NUM!</v>
      </c>
      <c r="DD132" s="316" t="e">
        <f t="array" ref="DD132">QUARTILE(IF($KD21:$KD68&lt;&gt;"",DD21:DD68),2)</f>
        <v>#NUM!</v>
      </c>
      <c r="DE132" s="316" t="e">
        <f t="array" ref="DE132">QUARTILE(IF($KD21:$KD68&lt;&gt;"",DE21:DE68),2)</f>
        <v>#NUM!</v>
      </c>
      <c r="DF132" s="316" t="e">
        <f t="array" ref="DF132">QUARTILE(IF($KD21:$KD68&lt;&gt;"",DF21:DF68),2)</f>
        <v>#NUM!</v>
      </c>
      <c r="DG132" s="316" t="e">
        <f t="array" ref="DG132">QUARTILE(IF($KD21:$KD68&lt;&gt;"",DG21:DG68),2)</f>
        <v>#NUM!</v>
      </c>
      <c r="DH132" s="316" t="e">
        <f t="array" ref="DH132">QUARTILE(IF($KD21:$KD68&lt;&gt;"",DH21:DH68),2)</f>
        <v>#NUM!</v>
      </c>
      <c r="DI132" s="316" t="e">
        <f t="array" ref="DI132">QUARTILE(IF($KD21:$KD68&lt;&gt;"",DI21:DI68),2)</f>
        <v>#NUM!</v>
      </c>
      <c r="DJ132" s="316" t="e">
        <f t="array" ref="DJ132">QUARTILE(IF($KD21:$KD68&lt;&gt;"",DJ21:DJ68),2)</f>
        <v>#NUM!</v>
      </c>
      <c r="DK132" s="316" t="e">
        <f t="array" ref="DK132">QUARTILE(IF($KD21:$KD68&lt;&gt;"",DK21:DK68),2)</f>
        <v>#NUM!</v>
      </c>
      <c r="DL132" s="316" t="e">
        <f t="array" ref="DL132">QUARTILE(IF($KD21:$KD68&lt;&gt;"",DL21:DL68),2)</f>
        <v>#NUM!</v>
      </c>
      <c r="DM132" s="316" t="e">
        <f t="array" ref="DM132">QUARTILE(IF($KD21:$KD68&lt;&gt;"",DM21:DM68),2)</f>
        <v>#NUM!</v>
      </c>
      <c r="DN132" s="316" t="e">
        <f t="array" ref="DN132">QUARTILE(IF($KD21:$KD68&lt;&gt;"",DN21:DN68),2)</f>
        <v>#NUM!</v>
      </c>
      <c r="DO132" s="316" t="e">
        <f t="array" ref="DO132">QUARTILE(IF($KD21:$KD68&lt;&gt;"",DO21:DO68),2)</f>
        <v>#NUM!</v>
      </c>
      <c r="DP132" s="316" t="e">
        <f t="array" ref="DP132">QUARTILE(IF($KD21:$KD68&lt;&gt;"",DP21:DP68),2)</f>
        <v>#NUM!</v>
      </c>
      <c r="DQ132" s="316" t="e">
        <f t="array" ref="DQ132">QUARTILE(IF($KD21:$KD68&lt;&gt;"",DQ21:DQ68),2)</f>
        <v>#NUM!</v>
      </c>
      <c r="DR132" s="316" t="e">
        <f t="array" ref="DR132">QUARTILE(IF($KD21:$KD68&lt;&gt;"",DR21:DR68),2)</f>
        <v>#NUM!</v>
      </c>
      <c r="DS132" s="316" t="e">
        <f t="array" ref="DS132">QUARTILE(IF($KD21:$KD68&lt;&gt;"",DS21:DS68),2)</f>
        <v>#NUM!</v>
      </c>
      <c r="DT132" s="316" t="e">
        <f t="array" ref="DT132">QUARTILE(IF($KD21:$KD68&lt;&gt;"",DT21:DT68),2)</f>
        <v>#NUM!</v>
      </c>
      <c r="DU132" s="316" t="e">
        <f t="array" ref="DU132">QUARTILE(IF($KD21:$KD68&lt;&gt;"",DU21:DU68),2)</f>
        <v>#NUM!</v>
      </c>
      <c r="DV132" s="316" t="e">
        <f t="array" ref="DV132">QUARTILE(IF($KD21:$KD68&lt;&gt;"",DV21:DV68),2)</f>
        <v>#NUM!</v>
      </c>
      <c r="DW132" s="316" t="e">
        <f t="array" ref="DW132">QUARTILE(IF($KD21:$KD68&lt;&gt;"",DW21:DW68),2)</f>
        <v>#NUM!</v>
      </c>
      <c r="DX132" s="316" t="e">
        <f t="array" ref="DX132">QUARTILE(IF($KD21:$KD68&lt;&gt;"",DX21:DX68),2)</f>
        <v>#NUM!</v>
      </c>
      <c r="DY132" s="316" t="e">
        <f t="array" ref="DY132">QUARTILE(IF($KD21:$KD68&lt;&gt;"",DY21:DY68),2)</f>
        <v>#NUM!</v>
      </c>
      <c r="DZ132" s="316" t="e">
        <f t="array" ref="DZ132">QUARTILE(IF($KD21:$KD68&lt;&gt;"",DZ21:DZ68),2)</f>
        <v>#NUM!</v>
      </c>
      <c r="EA132" s="316" t="e">
        <f t="array" ref="EA132">QUARTILE(IF($KD21:$KD68&lt;&gt;"",EA21:EA68),2)</f>
        <v>#NUM!</v>
      </c>
      <c r="EB132" s="316" t="e">
        <f t="array" ref="EB132">QUARTILE(IF($KD21:$KD68&lt;&gt;"",EB21:EB68),2)</f>
        <v>#NUM!</v>
      </c>
      <c r="EC132" s="316" t="e">
        <f t="array" ref="EC132">QUARTILE(IF($KD21:$KD68&lt;&gt;"",EC21:EC68),2)</f>
        <v>#NUM!</v>
      </c>
      <c r="ED132" s="316" t="e">
        <f t="array" ref="ED132">QUARTILE(IF($KD21:$KD68&lt;&gt;"",ED21:ED68),2)</f>
        <v>#NUM!</v>
      </c>
      <c r="EE132" s="316" t="e">
        <f t="array" ref="EE132">QUARTILE(IF($KD21:$KD68&lt;&gt;"",EE21:EE68),2)</f>
        <v>#NUM!</v>
      </c>
      <c r="EF132" s="316" t="e">
        <f t="array" ref="EF132">QUARTILE(IF($KD21:$KD68&lt;&gt;"",EF21:EF68),2)</f>
        <v>#NUM!</v>
      </c>
      <c r="EG132" s="316" t="e">
        <f t="array" ref="EG132">QUARTILE(IF($KD21:$KD68&lt;&gt;"",EG21:EG68),2)</f>
        <v>#NUM!</v>
      </c>
      <c r="EH132" s="316" t="e">
        <f t="array" ref="EH132">QUARTILE(IF($KD21:$KD68&lt;&gt;"",EH21:EH68),2)</f>
        <v>#NUM!</v>
      </c>
      <c r="EI132" s="316" t="e">
        <f t="array" ref="EI132">QUARTILE(IF($KD21:$KD68&lt;&gt;"",EI21:EI68),2)</f>
        <v>#NUM!</v>
      </c>
      <c r="EJ132" s="316" t="e">
        <f t="array" ref="EJ132">QUARTILE(IF($KD21:$KD68&lt;&gt;"",EJ21:EJ68),2)</f>
        <v>#NUM!</v>
      </c>
      <c r="EK132" s="316" t="e">
        <f t="array" ref="EK132">QUARTILE(IF($KD21:$KD68&lt;&gt;"",EK21:EK68),2)</f>
        <v>#NUM!</v>
      </c>
      <c r="EL132" s="316" t="e">
        <f t="array" ref="EL132">QUARTILE(IF($KD21:$KD68&lt;&gt;"",EL21:EL68),2)</f>
        <v>#NUM!</v>
      </c>
      <c r="EM132" s="316" t="e">
        <f t="array" ref="EM132">QUARTILE(IF($KD21:$KD68&lt;&gt;"",EM21:EM68),2)</f>
        <v>#NUM!</v>
      </c>
      <c r="EN132" s="316" t="e">
        <f t="array" ref="EN132">QUARTILE(IF($KD21:$KD68&lt;&gt;"",EN21:EN68),2)</f>
        <v>#NUM!</v>
      </c>
      <c r="EO132" s="316" t="e">
        <f t="array" ref="EO132">QUARTILE(IF($KD21:$KD68&lt;&gt;"",EO21:EO68),2)</f>
        <v>#NUM!</v>
      </c>
      <c r="EP132" s="316" t="e">
        <f t="array" ref="EP132">QUARTILE(IF($KD21:$KD68&lt;&gt;"",EP21:EP68),2)</f>
        <v>#NUM!</v>
      </c>
      <c r="EQ132" s="316" t="e">
        <f t="array" ref="EQ132">QUARTILE(IF($KD21:$KD68&lt;&gt;"",EQ21:EQ68),2)</f>
        <v>#NUM!</v>
      </c>
      <c r="ER132" s="316" t="e">
        <f t="array" ref="ER132">QUARTILE(IF($KD21:$KD68&lt;&gt;"",ER21:ER68),2)</f>
        <v>#NUM!</v>
      </c>
      <c r="ES132" s="316" t="e">
        <f t="array" ref="ES132">QUARTILE(IF($KD21:$KD68&lt;&gt;"",ES21:ES68),2)</f>
        <v>#NUM!</v>
      </c>
      <c r="ET132" s="316" t="e">
        <f t="array" ref="ET132">QUARTILE(IF($KD21:$KD68&lt;&gt;"",ET21:ET68),2)</f>
        <v>#NUM!</v>
      </c>
      <c r="EU132" s="316" t="e">
        <f t="array" ref="EU132">QUARTILE(IF($KD21:$KD68&lt;&gt;"",EU21:EU68),2)</f>
        <v>#NUM!</v>
      </c>
      <c r="EV132" s="316" t="e">
        <f t="array" ref="EV132">QUARTILE(IF($KD21:$KD68&lt;&gt;"",EV21:EV68),2)</f>
        <v>#NUM!</v>
      </c>
      <c r="EW132" s="316" t="e">
        <f t="array" ref="EW132">QUARTILE(IF($KD21:$KD68&lt;&gt;"",EW21:EW68),2)</f>
        <v>#NUM!</v>
      </c>
      <c r="EX132" s="316" t="e">
        <f t="array" ref="EX132">QUARTILE(IF($KD21:$KD68&lt;&gt;"",EX21:EX68),2)</f>
        <v>#NUM!</v>
      </c>
      <c r="EY132" s="316" t="e">
        <f t="array" ref="EY132">QUARTILE(IF($KD21:$KD68&lt;&gt;"",EY21:EY68),2)</f>
        <v>#NUM!</v>
      </c>
      <c r="EZ132" s="316" t="e">
        <f t="array" ref="EZ132">QUARTILE(IF($KD21:$KD68&lt;&gt;"",EZ21:EZ68),2)</f>
        <v>#NUM!</v>
      </c>
      <c r="FA132" s="316" t="e">
        <f t="array" ref="FA132">QUARTILE(IF($KD21:$KD68&lt;&gt;"",FA21:FA68),2)</f>
        <v>#NUM!</v>
      </c>
      <c r="FB132" s="316" t="e">
        <f t="array" ref="FB132">QUARTILE(IF($KD21:$KD68&lt;&gt;"",FB21:FB68),2)</f>
        <v>#NUM!</v>
      </c>
      <c r="FC132" s="316" t="e">
        <f t="array" ref="FC132">QUARTILE(IF($KD21:$KD68&lt;&gt;"",FC21:FC68),2)</f>
        <v>#NUM!</v>
      </c>
      <c r="FD132" s="316" t="e">
        <f t="array" ref="FD132">QUARTILE(IF($KD21:$KD68&lt;&gt;"",FD21:FD68),2)</f>
        <v>#NUM!</v>
      </c>
      <c r="FE132" s="316" t="e">
        <f t="array" ref="FE132">QUARTILE(IF($KD21:$KD68&lt;&gt;"",FE21:FE68),2)</f>
        <v>#NUM!</v>
      </c>
      <c r="FF132" s="316" t="e">
        <f t="array" ref="FF132">QUARTILE(IF($KD21:$KD68&lt;&gt;"",FF21:FF68),2)</f>
        <v>#NUM!</v>
      </c>
      <c r="FG132" s="316" t="e">
        <f t="array" ref="FG132">QUARTILE(IF($KD21:$KD68&lt;&gt;"",FG21:FG68),2)</f>
        <v>#NUM!</v>
      </c>
      <c r="FH132" s="316" t="e">
        <f t="array" ref="FH132">QUARTILE(IF($KD21:$KD68&lt;&gt;"",FH21:FH68),2)</f>
        <v>#NUM!</v>
      </c>
      <c r="FI132" s="316" t="e">
        <f t="array" ref="FI132">QUARTILE(IF($KD21:$KD68&lt;&gt;"",FI21:FI68),2)</f>
        <v>#NUM!</v>
      </c>
      <c r="FJ132" s="316" t="e">
        <f t="array" ref="FJ132">QUARTILE(IF($KD21:$KD68&lt;&gt;"",FJ21:FJ68),2)</f>
        <v>#NUM!</v>
      </c>
      <c r="FK132" s="316" t="e">
        <f t="array" ref="FK132">QUARTILE(IF($KD21:$KD68&lt;&gt;"",FK21:FK68),2)</f>
        <v>#NUM!</v>
      </c>
      <c r="FL132" s="316" t="e">
        <f t="array" ref="FL132">QUARTILE(IF($KD21:$KD68&lt;&gt;"",FL21:FL68),2)</f>
        <v>#NUM!</v>
      </c>
      <c r="FM132" s="316" t="e">
        <f t="array" ref="FM132">QUARTILE(IF($KD21:$KD68&lt;&gt;"",FM21:FM68),2)</f>
        <v>#NUM!</v>
      </c>
      <c r="FN132" s="316" t="e">
        <f t="array" ref="FN132">QUARTILE(IF($KD21:$KD68&lt;&gt;"",FN21:FN68),2)</f>
        <v>#NUM!</v>
      </c>
      <c r="FO132" s="316" t="e">
        <f t="array" ref="FO132">QUARTILE(IF($KD21:$KD68&lt;&gt;"",FO21:FO68),2)</f>
        <v>#NUM!</v>
      </c>
      <c r="FP132" s="316" t="e">
        <f t="array" ref="FP132">QUARTILE(IF($KD21:$KD68&lt;&gt;"",FP21:FP68),2)</f>
        <v>#NUM!</v>
      </c>
      <c r="FQ132" s="316" t="e">
        <f t="array" ref="FQ132">QUARTILE(IF($KD21:$KD68&lt;&gt;"",FQ21:FQ68),2)</f>
        <v>#NUM!</v>
      </c>
      <c r="FR132" s="316" t="e">
        <f t="array" ref="FR132">QUARTILE(IF($KD21:$KD68&lt;&gt;"",FR21:FR68),2)</f>
        <v>#NUM!</v>
      </c>
      <c r="FS132" s="316" t="e">
        <f t="array" ref="FS132">QUARTILE(IF($KD21:$KD68&lt;&gt;"",FS21:FS68),2)</f>
        <v>#NUM!</v>
      </c>
      <c r="FT132" s="316" t="e">
        <f t="array" ref="FT132">QUARTILE(IF($KD21:$KD68&lt;&gt;"",FT21:FT68),2)</f>
        <v>#NUM!</v>
      </c>
      <c r="FU132" s="316" t="e">
        <f t="array" ref="FU132">QUARTILE(IF($KD21:$KD68&lt;&gt;"",FU21:FU68),2)</f>
        <v>#NUM!</v>
      </c>
      <c r="FV132" s="316" t="e">
        <f t="array" ref="FV132">QUARTILE(IF($KD21:$KD68&lt;&gt;"",FV21:FV68),2)</f>
        <v>#NUM!</v>
      </c>
      <c r="FW132" s="316" t="e">
        <f t="array" ref="FW132">QUARTILE(IF($KD21:$KD68&lt;&gt;"",FW21:FW68),2)</f>
        <v>#NUM!</v>
      </c>
      <c r="FX132" s="316" t="e">
        <f t="array" ref="FX132">QUARTILE(IF($KD21:$KD68&lt;&gt;"",FX21:FX68),2)</f>
        <v>#NUM!</v>
      </c>
      <c r="FY132" s="316" t="e">
        <f t="array" ref="FY132">QUARTILE(IF($KD21:$KD68&lt;&gt;"",FY21:FY68),2)</f>
        <v>#NUM!</v>
      </c>
      <c r="FZ132" s="316" t="e">
        <f t="array" ref="FZ132">QUARTILE(IF($KD21:$KD68&lt;&gt;"",FZ21:FZ68),2)</f>
        <v>#NUM!</v>
      </c>
      <c r="GA132" s="316" t="e">
        <f t="array" ref="GA132">QUARTILE(IF($KD21:$KD68&lt;&gt;"",GA21:GA68),2)</f>
        <v>#NUM!</v>
      </c>
      <c r="GB132" s="316" t="e">
        <f t="array" ref="GB132">QUARTILE(IF($KD21:$KD68&lt;&gt;"",GB21:GB68),2)</f>
        <v>#NUM!</v>
      </c>
      <c r="GC132" s="316" t="e">
        <f t="array" ref="GC132">QUARTILE(IF($KD21:$KD68&lt;&gt;"",GC21:GC68),2)</f>
        <v>#NUM!</v>
      </c>
      <c r="GD132" s="316" t="e">
        <f t="array" ref="GD132">QUARTILE(IF($KD21:$KD68&lt;&gt;"",GD21:GD68),2)</f>
        <v>#NUM!</v>
      </c>
      <c r="GE132" s="316" t="e">
        <f t="array" ref="GE132">QUARTILE(IF($KD21:$KD68&lt;&gt;"",GE21:GE68),2)</f>
        <v>#NUM!</v>
      </c>
      <c r="GF132" s="316" t="e">
        <f t="array" ref="GF132">QUARTILE(IF($KD21:$KD68&lt;&gt;"",GF21:GF68),2)</f>
        <v>#NUM!</v>
      </c>
      <c r="GG132" s="316" t="e">
        <f t="array" ref="GG132">QUARTILE(IF($KD21:$KD68&lt;&gt;"",GG21:GG68),2)</f>
        <v>#NUM!</v>
      </c>
      <c r="GH132" s="316" t="e">
        <f t="array" ref="GH132">QUARTILE(IF($KD21:$KD68&lt;&gt;"",GH21:GH68),2)</f>
        <v>#NUM!</v>
      </c>
      <c r="GI132" s="316" t="e">
        <f t="array" ref="GI132">QUARTILE(IF($KD21:$KD68&lt;&gt;"",GI21:GI68),2)</f>
        <v>#NUM!</v>
      </c>
      <c r="GJ132" s="316" t="e">
        <f t="array" ref="GJ132">QUARTILE(IF($KD21:$KD68&lt;&gt;"",GJ21:GJ68),2)</f>
        <v>#NUM!</v>
      </c>
      <c r="GK132" s="316" t="e">
        <f t="array" ref="GK132">QUARTILE(IF($KD21:$KD68&lt;&gt;"",GK21:GK68),2)</f>
        <v>#NUM!</v>
      </c>
      <c r="GL132" s="316" t="e">
        <f t="array" ref="GL132">QUARTILE(IF($KD21:$KD68&lt;&gt;"",GL21:GL68),2)</f>
        <v>#NUM!</v>
      </c>
      <c r="GM132" s="316" t="e">
        <f t="array" ref="GM132">QUARTILE(IF($KD21:$KD68&lt;&gt;"",GM21:GM68),2)</f>
        <v>#NUM!</v>
      </c>
      <c r="GN132" s="316" t="e">
        <f t="array" ref="GN132">QUARTILE(IF($KD21:$KD68&lt;&gt;"",GN21:GN68),2)</f>
        <v>#NUM!</v>
      </c>
      <c r="GO132" s="316" t="e">
        <f t="array" ref="GO132">QUARTILE(IF($KD21:$KD68&lt;&gt;"",GO21:GO68),2)</f>
        <v>#NUM!</v>
      </c>
      <c r="GP132" s="316" t="e">
        <f t="array" ref="GP132">QUARTILE(IF($KD21:$KD68&lt;&gt;"",GP21:GP68),2)</f>
        <v>#NUM!</v>
      </c>
      <c r="GQ132" s="316" t="e">
        <f t="array" ref="GQ132">QUARTILE(IF($KD21:$KD68&lt;&gt;"",GQ21:GQ68),2)</f>
        <v>#NUM!</v>
      </c>
      <c r="GR132" s="316" t="e">
        <f t="array" ref="GR132">QUARTILE(IF($KD21:$KD68&lt;&gt;"",GR21:GR68),2)</f>
        <v>#NUM!</v>
      </c>
      <c r="GS132" s="316" t="e">
        <f t="array" ref="GS132">QUARTILE(IF($KD21:$KD68&lt;&gt;"",GS21:GS68),2)</f>
        <v>#NUM!</v>
      </c>
      <c r="GT132" s="316" t="e">
        <f t="array" ref="GT132">QUARTILE(IF($KD21:$KD68&lt;&gt;"",GT21:GT68),2)</f>
        <v>#NUM!</v>
      </c>
      <c r="GU132" s="316" t="e">
        <f t="array" ref="GU132">QUARTILE(IF($KD21:$KD68&lt;&gt;"",GU21:GU68),2)</f>
        <v>#NUM!</v>
      </c>
      <c r="GV132" s="316" t="e">
        <f t="array" ref="GV132">QUARTILE(IF($KD21:$KD68&lt;&gt;"",GV21:GV68),2)</f>
        <v>#NUM!</v>
      </c>
      <c r="GW132" s="316" t="e">
        <f t="array" ref="GW132">QUARTILE(IF($KD21:$KD68&lt;&gt;"",GW21:GW68),2)</f>
        <v>#NUM!</v>
      </c>
      <c r="GX132" s="316" t="e">
        <f t="array" ref="GX132">QUARTILE(IF($KD21:$KD68&lt;&gt;"",GX21:GX68),2)</f>
        <v>#NUM!</v>
      </c>
      <c r="GY132" s="316" t="e">
        <f t="array" ref="GY132">QUARTILE(IF($KD21:$KD68&lt;&gt;"",GY21:GY68),2)</f>
        <v>#NUM!</v>
      </c>
      <c r="GZ132" s="316" t="e">
        <f t="array" ref="GZ132">QUARTILE(IF($KD21:$KD68&lt;&gt;"",GZ21:GZ68),2)</f>
        <v>#NUM!</v>
      </c>
      <c r="HA132" s="316" t="e">
        <f t="array" ref="HA132">QUARTILE(IF($KD21:$KD68&lt;&gt;"",HA21:HA68),2)</f>
        <v>#NUM!</v>
      </c>
      <c r="HB132" s="316" t="e">
        <f t="array" ref="HB132">QUARTILE(IF($KD21:$KD68&lt;&gt;"",HB21:HB68),2)</f>
        <v>#NUM!</v>
      </c>
      <c r="HC132" s="316" t="e">
        <f t="array" ref="HC132">QUARTILE(IF($KD21:$KD68&lt;&gt;"",HC21:HC68),2)</f>
        <v>#NUM!</v>
      </c>
      <c r="HD132" s="316" t="e">
        <f t="array" ref="HD132">QUARTILE(IF($KD21:$KD68&lt;&gt;"",HD21:HD68),2)</f>
        <v>#NUM!</v>
      </c>
      <c r="HE132" s="316" t="e">
        <f t="array" ref="HE132">QUARTILE(IF($KD21:$KD68&lt;&gt;"",HE21:HE68),2)</f>
        <v>#NUM!</v>
      </c>
      <c r="HF132" s="316" t="e">
        <f t="array" ref="HF132">QUARTILE(IF($KD21:$KD68&lt;&gt;"",HF21:HF68),2)</f>
        <v>#NUM!</v>
      </c>
      <c r="HG132" s="316" t="e">
        <f t="array" ref="HG132">QUARTILE(IF($KD21:$KD68&lt;&gt;"",HG21:HG68),2)</f>
        <v>#NUM!</v>
      </c>
      <c r="HH132" s="316" t="e">
        <f t="array" ref="HH132">QUARTILE(IF($KD21:$KD68&lt;&gt;"",HH21:HH68),2)</f>
        <v>#NUM!</v>
      </c>
      <c r="HI132" s="316" t="e">
        <f t="array" ref="HI132">QUARTILE(IF($KD21:$KD68&lt;&gt;"",HI21:HI68),2)</f>
        <v>#NUM!</v>
      </c>
      <c r="HJ132" s="316" t="e">
        <f t="array" ref="HJ132">QUARTILE(IF($KD21:$KD68&lt;&gt;"",HJ21:HJ68),2)</f>
        <v>#NUM!</v>
      </c>
      <c r="HK132" s="316" t="e">
        <f t="array" ref="HK132">QUARTILE(IF($KD21:$KD68&lt;&gt;"",HK21:HK68),2)</f>
        <v>#NUM!</v>
      </c>
      <c r="HL132" s="316" t="e">
        <f t="array" ref="HL132">QUARTILE(IF($KD21:$KD68&lt;&gt;"",HL21:HL68),2)</f>
        <v>#NUM!</v>
      </c>
      <c r="HM132" s="316" t="e">
        <f t="array" ref="HM132">QUARTILE(IF($KD21:$KD68&lt;&gt;"",HM21:HM68),2)</f>
        <v>#NUM!</v>
      </c>
      <c r="HN132" s="316" t="e">
        <f t="array" ref="HN132">QUARTILE(IF($KD21:$KD68&lt;&gt;"",HN21:HN68),2)</f>
        <v>#NUM!</v>
      </c>
      <c r="HO132" s="316" t="e">
        <f t="array" ref="HO132">QUARTILE(IF($KD21:$KD68&lt;&gt;"",HO21:HO68),2)</f>
        <v>#NUM!</v>
      </c>
      <c r="HP132" s="316" t="e">
        <f t="array" ref="HP132">QUARTILE(IF($KD21:$KD68&lt;&gt;"",HP21:HP68),2)</f>
        <v>#NUM!</v>
      </c>
      <c r="HQ132" s="316" t="e">
        <f t="array" ref="HQ132">QUARTILE(IF($KD21:$KD68&lt;&gt;"",HQ21:HQ68),2)</f>
        <v>#NUM!</v>
      </c>
      <c r="HR132" s="316" t="e">
        <f t="array" ref="HR132">QUARTILE(IF($KD21:$KD68&lt;&gt;"",HR21:HR68),2)</f>
        <v>#NUM!</v>
      </c>
      <c r="HS132" s="316" t="e">
        <f t="array" ref="HS132">QUARTILE(IF($KD21:$KD68&lt;&gt;"",HS21:HS68),2)</f>
        <v>#NUM!</v>
      </c>
      <c r="HT132" s="316" t="e">
        <f t="array" ref="HT132">QUARTILE(IF($KD21:$KD68&lt;&gt;"",HT21:HT68),2)</f>
        <v>#NUM!</v>
      </c>
      <c r="HU132" s="316" t="e">
        <f t="array" ref="HU132">QUARTILE(IF($KD21:$KD68&lt;&gt;"",HU21:HU68),2)</f>
        <v>#NUM!</v>
      </c>
      <c r="HV132" s="316" t="e">
        <f t="array" ref="HV132">QUARTILE(IF($KD21:$KD68&lt;&gt;"",HV21:HV68),2)</f>
        <v>#NUM!</v>
      </c>
      <c r="HW132" s="316" t="e">
        <f t="array" ref="HW132">QUARTILE(IF($KD21:$KD68&lt;&gt;"",HW21:HW68),2)</f>
        <v>#NUM!</v>
      </c>
      <c r="HX132" s="316" t="e">
        <f t="array" ref="HX132">QUARTILE(IF($KD21:$KD68&lt;&gt;"",HX21:HX68),2)</f>
        <v>#NUM!</v>
      </c>
      <c r="HY132" s="316" t="e">
        <f t="array" ref="HY132">QUARTILE(IF($KD21:$KD68&lt;&gt;"",HY21:HY68),2)</f>
        <v>#NUM!</v>
      </c>
      <c r="HZ132" s="316" t="e">
        <f t="array" ref="HZ132">QUARTILE(IF($KD21:$KD68&lt;&gt;"",HZ21:HZ68),2)</f>
        <v>#NUM!</v>
      </c>
      <c r="IA132" s="316" t="e">
        <f t="array" ref="IA132">QUARTILE(IF($KD21:$KD68&lt;&gt;"",IA21:IA68),2)</f>
        <v>#NUM!</v>
      </c>
      <c r="IB132" s="316" t="e">
        <f t="array" ref="IB132">QUARTILE(IF($KD21:$KD68&lt;&gt;"",IB21:IB68),2)</f>
        <v>#NUM!</v>
      </c>
      <c r="IC132" s="316" t="e">
        <f t="array" ref="IC132">QUARTILE(IF($KD21:$KD68&lt;&gt;"",IC21:IC68),2)</f>
        <v>#NUM!</v>
      </c>
      <c r="ID132" s="316" t="e">
        <f t="array" ref="ID132">QUARTILE(IF($KD21:$KD68&lt;&gt;"",ID21:ID68),2)</f>
        <v>#NUM!</v>
      </c>
      <c r="IE132" s="316" t="e">
        <f t="array" ref="IE132">QUARTILE(IF($KD21:$KD68&lt;&gt;"",IE21:IE68),2)</f>
        <v>#NUM!</v>
      </c>
      <c r="IF132" s="316" t="e">
        <f t="array" ref="IF132">QUARTILE(IF($KD21:$KD68&lt;&gt;"",IF21:IF68),2)</f>
        <v>#NUM!</v>
      </c>
      <c r="IG132" s="316" t="e">
        <f t="array" ref="IG132">QUARTILE(IF($KD21:$KD68&lt;&gt;"",IG21:IG68),2)</f>
        <v>#NUM!</v>
      </c>
      <c r="IH132" s="316" t="e">
        <f t="array" ref="IH132">QUARTILE(IF($KD21:$KD68&lt;&gt;"",IH21:IH68),2)</f>
        <v>#NUM!</v>
      </c>
      <c r="II132" s="316" t="e">
        <f t="array" ref="II132">QUARTILE(IF($KD21:$KD68&lt;&gt;"",II21:II68),2)</f>
        <v>#NUM!</v>
      </c>
      <c r="IJ132" s="316" t="e">
        <f t="array" ref="IJ132">QUARTILE(IF($KD21:$KD68&lt;&gt;"",IJ21:IJ68),2)</f>
        <v>#NUM!</v>
      </c>
      <c r="IK132" s="316" t="e">
        <f t="array" ref="IK132">QUARTILE(IF($KD21:$KD68&lt;&gt;"",IK21:IK68),2)</f>
        <v>#NUM!</v>
      </c>
      <c r="IL132" s="316" t="e">
        <f t="array" ref="IL132">QUARTILE(IF($KD21:$KD68&lt;&gt;"",IL21:IL68),2)</f>
        <v>#NUM!</v>
      </c>
      <c r="IM132" s="316" t="e">
        <f t="array" ref="IM132">QUARTILE(IF($KD21:$KD68&lt;&gt;"",IM21:IM68),2)</f>
        <v>#NUM!</v>
      </c>
      <c r="IN132" s="316" t="e">
        <f t="array" ref="IN132">QUARTILE(IF($KD21:$KD68&lt;&gt;"",IN21:IN68),2)</f>
        <v>#NUM!</v>
      </c>
      <c r="IO132" s="316" t="e">
        <f t="array" ref="IO132">QUARTILE(IF($KD21:$KD68&lt;&gt;"",IO21:IO68),2)</f>
        <v>#NUM!</v>
      </c>
      <c r="IP132" s="316" t="e">
        <f t="array" ref="IP132">QUARTILE(IF($KD21:$KD68&lt;&gt;"",IP21:IP68),2)</f>
        <v>#NUM!</v>
      </c>
      <c r="IQ132" s="316" t="e">
        <f t="array" ref="IQ132">QUARTILE(IF($KD21:$KD68&lt;&gt;"",IQ21:IQ68),2)</f>
        <v>#NUM!</v>
      </c>
      <c r="IR132" s="316" t="e">
        <f t="array" ref="IR132">QUARTILE(IF($KD21:$KD68&lt;&gt;"",IR21:IR68),2)</f>
        <v>#NUM!</v>
      </c>
      <c r="IS132" s="316" t="e">
        <f t="array" ref="IS132">QUARTILE(IF($KD21:$KD68&lt;&gt;"",IS21:IS68),2)</f>
        <v>#NUM!</v>
      </c>
      <c r="IT132" s="316" t="e">
        <f t="array" ref="IT132">QUARTILE(IF($KD21:$KD68&lt;&gt;"",IT21:IT68),2)</f>
        <v>#NUM!</v>
      </c>
      <c r="IU132" s="316" t="e">
        <f t="array" ref="IU132">QUARTILE(IF($KD21:$KD68&lt;&gt;"",IU21:IU68),2)</f>
        <v>#NUM!</v>
      </c>
      <c r="IV132" s="316" t="e">
        <f t="array" ref="IV132">QUARTILE(IF($KD21:$KD68&lt;&gt;"",IV21:IV68),2)</f>
        <v>#NUM!</v>
      </c>
      <c r="IW132" s="316" t="e">
        <f t="array" ref="IW132">QUARTILE(IF($KD21:$KD68&lt;&gt;"",IW21:IW68),2)</f>
        <v>#NUM!</v>
      </c>
      <c r="IX132" s="316" t="e">
        <f t="array" ref="IX132">QUARTILE(IF($KD21:$KD68&lt;&gt;"",IX21:IX68),2)</f>
        <v>#NUM!</v>
      </c>
      <c r="IY132" s="316" t="e">
        <f t="array" ref="IY132">QUARTILE(IF($KD21:$KD68&lt;&gt;"",IY21:IY68),2)</f>
        <v>#NUM!</v>
      </c>
      <c r="IZ132" s="316" t="e">
        <f t="array" ref="IZ132">QUARTILE(IF($KD21:$KD68&lt;&gt;"",IZ21:IZ68),2)</f>
        <v>#NUM!</v>
      </c>
      <c r="JA132" s="316" t="e">
        <f t="array" ref="JA132">QUARTILE(IF($KD21:$KD68&lt;&gt;"",JA21:JA68),2)</f>
        <v>#NUM!</v>
      </c>
      <c r="JB132" s="316" t="e">
        <f t="array" ref="JB132">QUARTILE(IF($KD21:$KD68&lt;&gt;"",JB21:JB68),2)</f>
        <v>#NUM!</v>
      </c>
      <c r="JC132" s="316" t="e">
        <f t="array" ref="JC132">QUARTILE(IF($KD21:$KD68&lt;&gt;"",JC21:JC68),2)</f>
        <v>#NUM!</v>
      </c>
      <c r="JD132" s="316" t="e">
        <f t="array" ref="JD132">QUARTILE(IF($KD21:$KD68&lt;&gt;"",JD21:JD68),2)</f>
        <v>#NUM!</v>
      </c>
      <c r="JE132" s="316" t="e">
        <f t="array" ref="JE132">QUARTILE(IF($KD21:$KD68&lt;&gt;"",JE21:JE68),2)</f>
        <v>#NUM!</v>
      </c>
      <c r="JF132" s="316" t="e">
        <f t="array" ref="JF132">QUARTILE(IF($KD21:$KD68&lt;&gt;"",JF21:JF68),2)</f>
        <v>#NUM!</v>
      </c>
      <c r="JG132" s="316" t="e">
        <f t="array" ref="JG132">QUARTILE(IF($KD21:$KD68&lt;&gt;"",JG21:JG68),2)</f>
        <v>#NUM!</v>
      </c>
      <c r="JH132" s="316" t="e">
        <f t="array" ref="JH132">QUARTILE(IF($KD21:$KD68&lt;&gt;"",JH21:JH68),2)</f>
        <v>#NUM!</v>
      </c>
      <c r="JI132" s="316" t="e">
        <f t="array" ref="JI132">QUARTILE(IF($KD21:$KD68&lt;&gt;"",JI21:JI68),2)</f>
        <v>#NUM!</v>
      </c>
      <c r="JJ132" s="316" t="e">
        <f t="array" ref="JJ132">QUARTILE(IF($KD21:$KD68&lt;&gt;"",JJ21:JJ68),2)</f>
        <v>#NUM!</v>
      </c>
      <c r="JK132" s="316" t="e">
        <f t="array" ref="JK132">QUARTILE(IF($KD21:$KD68&lt;&gt;"",JK21:JK68),2)</f>
        <v>#NUM!</v>
      </c>
      <c r="JL132" s="316" t="e">
        <f t="array" ref="JL132">QUARTILE(IF($KD21:$KD68&lt;&gt;"",JL21:JL68),2)</f>
        <v>#NUM!</v>
      </c>
      <c r="JM132" s="316" t="e">
        <f t="array" ref="JM132">QUARTILE(IF($KD21:$KD68&lt;&gt;"",JM21:JM68),2)</f>
        <v>#NUM!</v>
      </c>
      <c r="JN132" s="316" t="e">
        <f t="array" ref="JN132">QUARTILE(IF($KD21:$KD68&lt;&gt;"",JN21:JN68),2)</f>
        <v>#NUM!</v>
      </c>
      <c r="JO132" s="316" t="e">
        <f t="array" ref="JO132">QUARTILE(IF($KD21:$KD68&lt;&gt;"",JO21:JO68),2)</f>
        <v>#NUM!</v>
      </c>
      <c r="JP132" s="316" t="e">
        <f t="array" ref="JP132">QUARTILE(IF($KD21:$KD68&lt;&gt;"",JP21:JP68),2)</f>
        <v>#NUM!</v>
      </c>
    </row>
    <row r="133" spans="4:276" ht="15" customHeight="1" x14ac:dyDescent="0.2">
      <c r="D133" s="316">
        <v>7.4</v>
      </c>
      <c r="E133" s="317" t="s">
        <v>478</v>
      </c>
      <c r="F133" s="316" t="e">
        <f t="array" ref="F133">QUARTILE(IF($KD21:$KD68&lt;&gt;"",F21:F68),3)</f>
        <v>#NUM!</v>
      </c>
      <c r="G133" s="316" t="e">
        <f t="array" ref="G133">QUARTILE(IF($KD21:$KD68&lt;&gt;"",G21:G68),3)</f>
        <v>#NUM!</v>
      </c>
      <c r="H133" s="316" t="e">
        <f t="array" ref="H133">QUARTILE(IF($KD21:$KD68&lt;&gt;"",H21:H68),3)</f>
        <v>#NUM!</v>
      </c>
      <c r="I133" s="316" t="e">
        <f t="array" ref="I133">QUARTILE(IF($KD21:$KD68&lt;&gt;"",I21:I68),3)</f>
        <v>#NUM!</v>
      </c>
      <c r="J133" s="316" t="e">
        <f t="array" ref="J133">QUARTILE(IF($KD21:$KD68&lt;&gt;"",J21:J68),3)</f>
        <v>#NUM!</v>
      </c>
      <c r="K133" s="316" t="e">
        <f t="array" ref="K133">QUARTILE(IF($KD21:$KD68&lt;&gt;"",K21:K68),3)</f>
        <v>#NUM!</v>
      </c>
      <c r="L133" s="316" t="e">
        <f t="array" ref="L133">QUARTILE(IF($KD21:$KD68&lt;&gt;"",L21:L68),3)</f>
        <v>#NUM!</v>
      </c>
      <c r="M133" s="316" t="e">
        <f t="array" ref="M133">QUARTILE(IF($KD21:$KD68&lt;&gt;"",M21:M68),3)</f>
        <v>#NUM!</v>
      </c>
      <c r="N133" s="316" t="e">
        <f t="array" ref="N133">QUARTILE(IF($KD21:$KD68&lt;&gt;"",N21:N68),3)</f>
        <v>#NUM!</v>
      </c>
      <c r="O133" s="316" t="e">
        <f t="array" ref="O133">QUARTILE(IF($KD21:$KD68&lt;&gt;"",O21:O68),3)</f>
        <v>#NUM!</v>
      </c>
      <c r="P133" s="316" t="e">
        <f t="array" ref="P133">QUARTILE(IF($KD21:$KD68&lt;&gt;"",P21:P68),3)</f>
        <v>#NUM!</v>
      </c>
      <c r="Q133" s="316" t="e">
        <f t="array" ref="Q133">QUARTILE(IF($KD21:$KD68&lt;&gt;"",Q21:Q68),3)</f>
        <v>#NUM!</v>
      </c>
      <c r="R133" s="316" t="e">
        <f t="array" ref="R133">QUARTILE(IF($KD21:$KD68&lt;&gt;"",R21:R68),3)</f>
        <v>#NUM!</v>
      </c>
      <c r="S133" s="316" t="e">
        <f t="array" ref="S133">QUARTILE(IF($KD21:$KD68&lt;&gt;"",S21:S68),3)</f>
        <v>#NUM!</v>
      </c>
      <c r="T133" s="316" t="e">
        <f t="array" ref="T133">QUARTILE(IF($KD21:$KD68&lt;&gt;"",T21:T68),3)</f>
        <v>#NUM!</v>
      </c>
      <c r="U133" s="316" t="e">
        <f t="array" ref="U133">QUARTILE(IF($KD21:$KD68&lt;&gt;"",U21:U68),3)</f>
        <v>#NUM!</v>
      </c>
      <c r="V133" s="316" t="e">
        <f t="array" ref="V133">QUARTILE(IF($KD21:$KD68&lt;&gt;"",V21:V68),3)</f>
        <v>#NUM!</v>
      </c>
      <c r="W133" s="316" t="e">
        <f t="array" ref="W133">QUARTILE(IF($KD21:$KD68&lt;&gt;"",W21:W68),3)</f>
        <v>#NUM!</v>
      </c>
      <c r="X133" s="316" t="e">
        <f t="array" ref="X133">QUARTILE(IF($KD21:$KD68&lt;&gt;"",X21:X68),3)</f>
        <v>#NUM!</v>
      </c>
      <c r="Y133" s="316" t="e">
        <f t="array" ref="Y133">QUARTILE(IF($KD21:$KD68&lt;&gt;"",Y21:Y68),3)</f>
        <v>#NUM!</v>
      </c>
      <c r="Z133" s="316" t="e">
        <f t="array" ref="Z133">QUARTILE(IF($KD21:$KD68&lt;&gt;"",Z21:Z68),3)</f>
        <v>#NUM!</v>
      </c>
      <c r="AA133" s="316" t="e">
        <f t="array" ref="AA133">QUARTILE(IF($KD21:$KD68&lt;&gt;"",AA21:AA68),3)</f>
        <v>#NUM!</v>
      </c>
      <c r="AB133" s="316" t="e">
        <f t="array" ref="AB133">QUARTILE(IF($KD21:$KD68&lt;&gt;"",AB21:AB68),3)</f>
        <v>#NUM!</v>
      </c>
      <c r="AC133" s="316" t="e">
        <f t="array" ref="AC133">QUARTILE(IF($KD21:$KD68&lt;&gt;"",AC21:AC68),3)</f>
        <v>#NUM!</v>
      </c>
      <c r="AD133" s="316" t="e">
        <f t="array" ref="AD133">QUARTILE(IF($KD21:$KD68&lt;&gt;"",AD21:AD68),3)</f>
        <v>#NUM!</v>
      </c>
      <c r="AE133" s="316" t="e">
        <f t="array" ref="AE133">QUARTILE(IF($KD21:$KD68&lt;&gt;"",AE21:AE68),3)</f>
        <v>#NUM!</v>
      </c>
      <c r="AF133" s="316" t="e">
        <f t="array" ref="AF133">QUARTILE(IF($KD21:$KD68&lt;&gt;"",AF21:AF68),3)</f>
        <v>#NUM!</v>
      </c>
      <c r="AG133" s="316" t="e">
        <f t="array" ref="AG133">QUARTILE(IF($KD21:$KD68&lt;&gt;"",AG21:AG68),3)</f>
        <v>#NUM!</v>
      </c>
      <c r="AH133" s="316" t="e">
        <f t="array" ref="AH133">QUARTILE(IF($KD21:$KD68&lt;&gt;"",AH21:AH68),3)</f>
        <v>#NUM!</v>
      </c>
      <c r="AI133" s="316" t="e">
        <f t="array" ref="AI133">QUARTILE(IF($KD21:$KD68&lt;&gt;"",AI21:AI68),3)</f>
        <v>#NUM!</v>
      </c>
      <c r="AJ133" s="316" t="e">
        <f t="array" ref="AJ133">QUARTILE(IF($KD21:$KD68&lt;&gt;"",AJ21:AJ68),3)</f>
        <v>#NUM!</v>
      </c>
      <c r="AK133" s="316" t="e">
        <f t="array" ref="AK133">QUARTILE(IF($KD21:$KD68&lt;&gt;"",AK21:AK68),3)</f>
        <v>#NUM!</v>
      </c>
      <c r="AL133" s="316" t="e">
        <f t="array" ref="AL133">QUARTILE(IF($KD21:$KD68&lt;&gt;"",AL21:AL68),3)</f>
        <v>#NUM!</v>
      </c>
      <c r="AM133" s="316" t="e">
        <f t="array" ref="AM133">QUARTILE(IF($KD21:$KD68&lt;&gt;"",AM21:AM68),3)</f>
        <v>#NUM!</v>
      </c>
      <c r="AN133" s="316" t="e">
        <f t="array" ref="AN133">QUARTILE(IF($KD21:$KD68&lt;&gt;"",AN21:AN68),3)</f>
        <v>#NUM!</v>
      </c>
      <c r="AO133" s="316" t="e">
        <f t="array" ref="AO133">QUARTILE(IF($KD21:$KD68&lt;&gt;"",AO21:AO68),3)</f>
        <v>#NUM!</v>
      </c>
      <c r="AP133" s="316" t="e">
        <f t="array" ref="AP133">QUARTILE(IF($KD21:$KD68&lt;&gt;"",AP21:AP68),3)</f>
        <v>#NUM!</v>
      </c>
      <c r="AQ133" s="316" t="e">
        <f t="array" ref="AQ133">QUARTILE(IF($KD21:$KD68&lt;&gt;"",AQ21:AQ68),3)</f>
        <v>#NUM!</v>
      </c>
      <c r="AR133" s="316" t="e">
        <f t="array" ref="AR133">QUARTILE(IF($KD21:$KD68&lt;&gt;"",AR21:AR68),3)</f>
        <v>#NUM!</v>
      </c>
      <c r="AS133" s="316" t="e">
        <f t="array" ref="AS133">QUARTILE(IF($KD21:$KD68&lt;&gt;"",AS21:AS68),3)</f>
        <v>#NUM!</v>
      </c>
      <c r="AT133" s="316" t="e">
        <f t="array" ref="AT133">QUARTILE(IF($KD21:$KD68&lt;&gt;"",AT21:AT68),3)</f>
        <v>#NUM!</v>
      </c>
      <c r="AU133" s="316" t="e">
        <f t="array" ref="AU133">QUARTILE(IF($KD21:$KD68&lt;&gt;"",AU21:AU68),3)</f>
        <v>#NUM!</v>
      </c>
      <c r="AV133" s="316" t="e">
        <f t="array" ref="AV133">QUARTILE(IF($KD21:$KD68&lt;&gt;"",AV21:AV68),3)</f>
        <v>#NUM!</v>
      </c>
      <c r="AW133" s="316" t="e">
        <f t="array" ref="AW133">QUARTILE(IF($KD21:$KD68&lt;&gt;"",AW21:AW68),3)</f>
        <v>#NUM!</v>
      </c>
      <c r="AX133" s="316" t="e">
        <f t="array" ref="AX133">QUARTILE(IF($KD21:$KD68&lt;&gt;"",AX21:AX68),3)</f>
        <v>#NUM!</v>
      </c>
      <c r="AY133" s="316" t="e">
        <f t="array" ref="AY133">QUARTILE(IF($KD21:$KD68&lt;&gt;"",AY21:AY68),3)</f>
        <v>#NUM!</v>
      </c>
      <c r="AZ133" s="316" t="e">
        <f t="array" ref="AZ133">QUARTILE(IF($KD21:$KD68&lt;&gt;"",AZ21:AZ68),3)</f>
        <v>#NUM!</v>
      </c>
      <c r="BA133" s="316" t="e">
        <f t="array" ref="BA133">QUARTILE(IF($KD21:$KD68&lt;&gt;"",BA21:BA68),3)</f>
        <v>#NUM!</v>
      </c>
      <c r="BB133" s="316" t="e">
        <f t="array" ref="BB133">QUARTILE(IF($KD21:$KD68&lt;&gt;"",BB21:BB68),3)</f>
        <v>#NUM!</v>
      </c>
      <c r="BC133" s="316" t="e">
        <f t="array" ref="BC133">QUARTILE(IF($KD21:$KD68&lt;&gt;"",BC21:BC68),3)</f>
        <v>#NUM!</v>
      </c>
      <c r="BD133" s="316" t="e">
        <f t="array" ref="BD133">QUARTILE(IF($KD21:$KD68&lt;&gt;"",BD21:BD68),3)</f>
        <v>#NUM!</v>
      </c>
      <c r="BE133" s="316" t="e">
        <f t="array" ref="BE133">QUARTILE(IF($KD21:$KD68&lt;&gt;"",BE21:BE68),3)</f>
        <v>#NUM!</v>
      </c>
      <c r="BF133" s="316" t="e">
        <f t="array" ref="BF133">QUARTILE(IF($KD21:$KD68&lt;&gt;"",BF21:BF68),3)</f>
        <v>#NUM!</v>
      </c>
      <c r="BG133" s="316" t="e">
        <f t="array" ref="BG133">QUARTILE(IF($KD21:$KD68&lt;&gt;"",BG21:BG68),3)</f>
        <v>#NUM!</v>
      </c>
      <c r="BH133" s="316" t="e">
        <f t="array" ref="BH133">QUARTILE(IF($KD21:$KD68&lt;&gt;"",BH21:BH68),3)</f>
        <v>#NUM!</v>
      </c>
      <c r="BI133" s="316" t="e">
        <f t="array" ref="BI133">QUARTILE(IF($KD21:$KD68&lt;&gt;"",BI21:BI68),3)</f>
        <v>#NUM!</v>
      </c>
      <c r="BJ133" s="316" t="e">
        <f t="array" ref="BJ133">QUARTILE(IF($KD21:$KD68&lt;&gt;"",BJ21:BJ68),3)</f>
        <v>#NUM!</v>
      </c>
      <c r="BK133" s="316" t="e">
        <f t="array" ref="BK133">QUARTILE(IF($KD21:$KD68&lt;&gt;"",BK21:BK68),3)</f>
        <v>#NUM!</v>
      </c>
      <c r="BL133" s="316" t="e">
        <f t="array" ref="BL133">QUARTILE(IF($KD21:$KD68&lt;&gt;"",BL21:BL68),3)</f>
        <v>#NUM!</v>
      </c>
      <c r="BM133" s="316" t="e">
        <f t="array" ref="BM133">QUARTILE(IF($KD21:$KD68&lt;&gt;"",BM21:BM68),3)</f>
        <v>#NUM!</v>
      </c>
      <c r="BN133" s="316" t="e">
        <f t="array" ref="BN133">QUARTILE(IF($KD21:$KD68&lt;&gt;"",BN21:BN68),3)</f>
        <v>#NUM!</v>
      </c>
      <c r="BO133" s="316" t="e">
        <f t="array" ref="BO133">QUARTILE(IF($KD21:$KD68&lt;&gt;"",BO21:BO68),3)</f>
        <v>#NUM!</v>
      </c>
      <c r="BP133" s="316" t="e">
        <f t="array" ref="BP133">QUARTILE(IF($KD21:$KD68&lt;&gt;"",BP21:BP68),3)</f>
        <v>#NUM!</v>
      </c>
      <c r="BQ133" s="316" t="e">
        <f t="array" ref="BQ133">QUARTILE(IF($KD21:$KD68&lt;&gt;"",BQ21:BQ68),3)</f>
        <v>#NUM!</v>
      </c>
      <c r="BR133" s="316" t="e">
        <f t="array" ref="BR133">QUARTILE(IF($KD21:$KD68&lt;&gt;"",BR21:BR68),3)</f>
        <v>#NUM!</v>
      </c>
      <c r="BS133" s="316" t="e">
        <f t="array" ref="BS133">QUARTILE(IF($KD21:$KD68&lt;&gt;"",BS21:BS68),3)</f>
        <v>#NUM!</v>
      </c>
      <c r="BT133" s="316" t="e">
        <f t="array" ref="BT133">QUARTILE(IF($KD21:$KD68&lt;&gt;"",BT21:BT68),3)</f>
        <v>#NUM!</v>
      </c>
      <c r="BU133" s="316" t="e">
        <f t="array" ref="BU133">QUARTILE(IF($KD21:$KD68&lt;&gt;"",BU21:BU68),3)</f>
        <v>#NUM!</v>
      </c>
      <c r="BV133" s="316" t="e">
        <f t="array" ref="BV133">QUARTILE(IF($KD21:$KD68&lt;&gt;"",BV21:BV68),3)</f>
        <v>#NUM!</v>
      </c>
      <c r="BW133" s="316" t="e">
        <f t="array" ref="BW133">QUARTILE(IF($KD21:$KD68&lt;&gt;"",BW21:BW68),3)</f>
        <v>#NUM!</v>
      </c>
      <c r="BX133" s="316" t="e">
        <f t="array" ref="BX133">QUARTILE(IF($KD21:$KD68&lt;&gt;"",BX21:BX68),3)</f>
        <v>#NUM!</v>
      </c>
      <c r="BY133" s="316" t="e">
        <f t="array" ref="BY133">QUARTILE(IF($KD21:$KD68&lt;&gt;"",BY21:BY68),3)</f>
        <v>#NUM!</v>
      </c>
      <c r="BZ133" s="316" t="e">
        <f t="array" ref="BZ133">QUARTILE(IF($KD21:$KD68&lt;&gt;"",BZ21:BZ68),3)</f>
        <v>#NUM!</v>
      </c>
      <c r="CA133" s="316" t="e">
        <f t="array" ref="CA133">QUARTILE(IF($KD21:$KD68&lt;&gt;"",CA21:CA68),3)</f>
        <v>#NUM!</v>
      </c>
      <c r="CB133" s="316" t="e">
        <f t="array" ref="CB133">QUARTILE(IF($KD21:$KD68&lt;&gt;"",CB21:CB68),3)</f>
        <v>#NUM!</v>
      </c>
      <c r="CC133" s="316" t="e">
        <f t="array" ref="CC133">QUARTILE(IF($KD21:$KD68&lt;&gt;"",CC21:CC68),3)</f>
        <v>#NUM!</v>
      </c>
      <c r="CD133" s="316" t="e">
        <f t="array" ref="CD133">QUARTILE(IF($KD21:$KD68&lt;&gt;"",CD21:CD68),3)</f>
        <v>#NUM!</v>
      </c>
      <c r="CE133" s="316" t="e">
        <f t="array" ref="CE133">QUARTILE(IF($KD21:$KD68&lt;&gt;"",CE21:CE68),3)</f>
        <v>#NUM!</v>
      </c>
      <c r="CF133" s="316" t="e">
        <f t="array" ref="CF133">QUARTILE(IF($KD21:$KD68&lt;&gt;"",CF21:CF68),3)</f>
        <v>#NUM!</v>
      </c>
      <c r="CG133" s="316" t="e">
        <f t="array" ref="CG133">QUARTILE(IF($KD21:$KD68&lt;&gt;"",CG21:CG68),3)</f>
        <v>#NUM!</v>
      </c>
      <c r="CH133" s="316" t="e">
        <f t="array" ref="CH133">QUARTILE(IF($KD21:$KD68&lt;&gt;"",CH21:CH68),3)</f>
        <v>#NUM!</v>
      </c>
      <c r="CI133" s="316" t="e">
        <f t="array" ref="CI133">QUARTILE(IF($KD21:$KD68&lt;&gt;"",CI21:CI68),3)</f>
        <v>#NUM!</v>
      </c>
      <c r="CJ133" s="316" t="e">
        <f t="array" ref="CJ133">QUARTILE(IF($KD21:$KD68&lt;&gt;"",CJ21:CJ68),3)</f>
        <v>#NUM!</v>
      </c>
      <c r="CK133" s="316" t="e">
        <f t="array" ref="CK133">QUARTILE(IF($KD21:$KD68&lt;&gt;"",CK21:CK68),3)</f>
        <v>#NUM!</v>
      </c>
      <c r="CL133" s="316" t="e">
        <f t="array" ref="CL133">QUARTILE(IF($KD21:$KD68&lt;&gt;"",CL21:CL68),3)</f>
        <v>#NUM!</v>
      </c>
      <c r="CM133" s="316" t="e">
        <f t="array" ref="CM133">QUARTILE(IF($KD21:$KD68&lt;&gt;"",CM21:CM68),3)</f>
        <v>#NUM!</v>
      </c>
      <c r="CN133" s="316" t="e">
        <f t="array" ref="CN133">QUARTILE(IF($KD21:$KD68&lt;&gt;"",CN21:CN68),3)</f>
        <v>#NUM!</v>
      </c>
      <c r="CO133" s="316" t="e">
        <f t="array" ref="CO133">QUARTILE(IF($KD21:$KD68&lt;&gt;"",CO21:CO68),3)</f>
        <v>#NUM!</v>
      </c>
      <c r="CP133" s="316" t="e">
        <f t="array" ref="CP133">QUARTILE(IF($KD21:$KD68&lt;&gt;"",CP21:CP68),3)</f>
        <v>#NUM!</v>
      </c>
      <c r="CQ133" s="316" t="e">
        <f t="array" ref="CQ133">QUARTILE(IF($KD21:$KD68&lt;&gt;"",CQ21:CQ68),3)</f>
        <v>#NUM!</v>
      </c>
      <c r="CR133" s="316" t="e">
        <f t="array" ref="CR133">QUARTILE(IF($KD21:$KD68&lt;&gt;"",CR21:CR68),3)</f>
        <v>#NUM!</v>
      </c>
      <c r="CS133" s="316" t="e">
        <f t="array" ref="CS133">QUARTILE(IF($KD21:$KD68&lt;&gt;"",CS21:CS68),3)</f>
        <v>#NUM!</v>
      </c>
      <c r="CT133" s="316" t="e">
        <f t="array" ref="CT133">QUARTILE(IF($KD21:$KD68&lt;&gt;"",CT21:CT68),3)</f>
        <v>#NUM!</v>
      </c>
      <c r="CU133" s="316" t="e">
        <f t="array" ref="CU133">QUARTILE(IF($KD21:$KD68&lt;&gt;"",CU21:CU68),3)</f>
        <v>#NUM!</v>
      </c>
      <c r="CV133" s="316" t="e">
        <f t="array" ref="CV133">QUARTILE(IF($KD21:$KD68&lt;&gt;"",CV21:CV68),3)</f>
        <v>#NUM!</v>
      </c>
      <c r="CW133" s="316" t="e">
        <f t="array" ref="CW133">QUARTILE(IF($KD21:$KD68&lt;&gt;"",CW21:CW68),3)</f>
        <v>#NUM!</v>
      </c>
      <c r="CX133" s="316" t="e">
        <f t="array" ref="CX133">QUARTILE(IF($KD21:$KD68&lt;&gt;"",CX21:CX68),3)</f>
        <v>#NUM!</v>
      </c>
      <c r="CY133" s="316" t="e">
        <f t="array" ref="CY133">QUARTILE(IF($KD21:$KD68&lt;&gt;"",CY21:CY68),3)</f>
        <v>#NUM!</v>
      </c>
      <c r="CZ133" s="316" t="e">
        <f t="array" ref="CZ133">QUARTILE(IF($KD21:$KD68&lt;&gt;"",CZ21:CZ68),3)</f>
        <v>#NUM!</v>
      </c>
      <c r="DA133" s="316" t="e">
        <f t="array" ref="DA133">QUARTILE(IF($KD21:$KD68&lt;&gt;"",DA21:DA68),3)</f>
        <v>#NUM!</v>
      </c>
      <c r="DB133" s="316" t="e">
        <f t="array" ref="DB133">QUARTILE(IF($KD21:$KD68&lt;&gt;"",DB21:DB68),3)</f>
        <v>#NUM!</v>
      </c>
      <c r="DC133" s="316" t="e">
        <f t="array" ref="DC133">QUARTILE(IF($KD21:$KD68&lt;&gt;"",DC21:DC68),3)</f>
        <v>#NUM!</v>
      </c>
      <c r="DD133" s="316" t="e">
        <f t="array" ref="DD133">QUARTILE(IF($KD21:$KD68&lt;&gt;"",DD21:DD68),3)</f>
        <v>#NUM!</v>
      </c>
      <c r="DE133" s="316" t="e">
        <f t="array" ref="DE133">QUARTILE(IF($KD21:$KD68&lt;&gt;"",DE21:DE68),3)</f>
        <v>#NUM!</v>
      </c>
      <c r="DF133" s="316" t="e">
        <f t="array" ref="DF133">QUARTILE(IF($KD21:$KD68&lt;&gt;"",DF21:DF68),3)</f>
        <v>#NUM!</v>
      </c>
      <c r="DG133" s="316" t="e">
        <f t="array" ref="DG133">QUARTILE(IF($KD21:$KD68&lt;&gt;"",DG21:DG68),3)</f>
        <v>#NUM!</v>
      </c>
      <c r="DH133" s="316" t="e">
        <f t="array" ref="DH133">QUARTILE(IF($KD21:$KD68&lt;&gt;"",DH21:DH68),3)</f>
        <v>#NUM!</v>
      </c>
      <c r="DI133" s="316" t="e">
        <f t="array" ref="DI133">QUARTILE(IF($KD21:$KD68&lt;&gt;"",DI21:DI68),3)</f>
        <v>#NUM!</v>
      </c>
      <c r="DJ133" s="316" t="e">
        <f t="array" ref="DJ133">QUARTILE(IF($KD21:$KD68&lt;&gt;"",DJ21:DJ68),3)</f>
        <v>#NUM!</v>
      </c>
      <c r="DK133" s="316" t="e">
        <f t="array" ref="DK133">QUARTILE(IF($KD21:$KD68&lt;&gt;"",DK21:DK68),3)</f>
        <v>#NUM!</v>
      </c>
      <c r="DL133" s="316" t="e">
        <f t="array" ref="DL133">QUARTILE(IF($KD21:$KD68&lt;&gt;"",DL21:DL68),3)</f>
        <v>#NUM!</v>
      </c>
      <c r="DM133" s="316" t="e">
        <f t="array" ref="DM133">QUARTILE(IF($KD21:$KD68&lt;&gt;"",DM21:DM68),3)</f>
        <v>#NUM!</v>
      </c>
      <c r="DN133" s="316" t="e">
        <f t="array" ref="DN133">QUARTILE(IF($KD21:$KD68&lt;&gt;"",DN21:DN68),3)</f>
        <v>#NUM!</v>
      </c>
      <c r="DO133" s="316" t="e">
        <f t="array" ref="DO133">QUARTILE(IF($KD21:$KD68&lt;&gt;"",DO21:DO68),3)</f>
        <v>#NUM!</v>
      </c>
      <c r="DP133" s="316" t="e">
        <f t="array" ref="DP133">QUARTILE(IF($KD21:$KD68&lt;&gt;"",DP21:DP68),3)</f>
        <v>#NUM!</v>
      </c>
      <c r="DQ133" s="316" t="e">
        <f t="array" ref="DQ133">QUARTILE(IF($KD21:$KD68&lt;&gt;"",DQ21:DQ68),3)</f>
        <v>#NUM!</v>
      </c>
      <c r="DR133" s="316" t="e">
        <f t="array" ref="DR133">QUARTILE(IF($KD21:$KD68&lt;&gt;"",DR21:DR68),3)</f>
        <v>#NUM!</v>
      </c>
      <c r="DS133" s="316" t="e">
        <f t="array" ref="DS133">QUARTILE(IF($KD21:$KD68&lt;&gt;"",DS21:DS68),3)</f>
        <v>#NUM!</v>
      </c>
      <c r="DT133" s="316" t="e">
        <f t="array" ref="DT133">QUARTILE(IF($KD21:$KD68&lt;&gt;"",DT21:DT68),3)</f>
        <v>#NUM!</v>
      </c>
      <c r="DU133" s="316" t="e">
        <f t="array" ref="DU133">QUARTILE(IF($KD21:$KD68&lt;&gt;"",DU21:DU68),3)</f>
        <v>#NUM!</v>
      </c>
      <c r="DV133" s="316" t="e">
        <f t="array" ref="DV133">QUARTILE(IF($KD21:$KD68&lt;&gt;"",DV21:DV68),3)</f>
        <v>#NUM!</v>
      </c>
      <c r="DW133" s="316" t="e">
        <f t="array" ref="DW133">QUARTILE(IF($KD21:$KD68&lt;&gt;"",DW21:DW68),3)</f>
        <v>#NUM!</v>
      </c>
      <c r="DX133" s="316" t="e">
        <f t="array" ref="DX133">QUARTILE(IF($KD21:$KD68&lt;&gt;"",DX21:DX68),3)</f>
        <v>#NUM!</v>
      </c>
      <c r="DY133" s="316" t="e">
        <f t="array" ref="DY133">QUARTILE(IF($KD21:$KD68&lt;&gt;"",DY21:DY68),3)</f>
        <v>#NUM!</v>
      </c>
      <c r="DZ133" s="316" t="e">
        <f t="array" ref="DZ133">QUARTILE(IF($KD21:$KD68&lt;&gt;"",DZ21:DZ68),3)</f>
        <v>#NUM!</v>
      </c>
      <c r="EA133" s="316" t="e">
        <f t="array" ref="EA133">QUARTILE(IF($KD21:$KD68&lt;&gt;"",EA21:EA68),3)</f>
        <v>#NUM!</v>
      </c>
      <c r="EB133" s="316" t="e">
        <f t="array" ref="EB133">QUARTILE(IF($KD21:$KD68&lt;&gt;"",EB21:EB68),3)</f>
        <v>#NUM!</v>
      </c>
      <c r="EC133" s="316" t="e">
        <f t="array" ref="EC133">QUARTILE(IF($KD21:$KD68&lt;&gt;"",EC21:EC68),3)</f>
        <v>#NUM!</v>
      </c>
      <c r="ED133" s="316" t="e">
        <f t="array" ref="ED133">QUARTILE(IF($KD21:$KD68&lt;&gt;"",ED21:ED68),3)</f>
        <v>#NUM!</v>
      </c>
      <c r="EE133" s="316" t="e">
        <f t="array" ref="EE133">QUARTILE(IF($KD21:$KD68&lt;&gt;"",EE21:EE68),3)</f>
        <v>#NUM!</v>
      </c>
      <c r="EF133" s="316" t="e">
        <f t="array" ref="EF133">QUARTILE(IF($KD21:$KD68&lt;&gt;"",EF21:EF68),3)</f>
        <v>#NUM!</v>
      </c>
      <c r="EG133" s="316" t="e">
        <f t="array" ref="EG133">QUARTILE(IF($KD21:$KD68&lt;&gt;"",EG21:EG68),3)</f>
        <v>#NUM!</v>
      </c>
      <c r="EH133" s="316" t="e">
        <f t="array" ref="EH133">QUARTILE(IF($KD21:$KD68&lt;&gt;"",EH21:EH68),3)</f>
        <v>#NUM!</v>
      </c>
      <c r="EI133" s="316" t="e">
        <f t="array" ref="EI133">QUARTILE(IF($KD21:$KD68&lt;&gt;"",EI21:EI68),3)</f>
        <v>#NUM!</v>
      </c>
      <c r="EJ133" s="316" t="e">
        <f t="array" ref="EJ133">QUARTILE(IF($KD21:$KD68&lt;&gt;"",EJ21:EJ68),3)</f>
        <v>#NUM!</v>
      </c>
      <c r="EK133" s="316" t="e">
        <f t="array" ref="EK133">QUARTILE(IF($KD21:$KD68&lt;&gt;"",EK21:EK68),3)</f>
        <v>#NUM!</v>
      </c>
      <c r="EL133" s="316" t="e">
        <f t="array" ref="EL133">QUARTILE(IF($KD21:$KD68&lt;&gt;"",EL21:EL68),3)</f>
        <v>#NUM!</v>
      </c>
      <c r="EM133" s="316" t="e">
        <f t="array" ref="EM133">QUARTILE(IF($KD21:$KD68&lt;&gt;"",EM21:EM68),3)</f>
        <v>#NUM!</v>
      </c>
      <c r="EN133" s="316" t="e">
        <f t="array" ref="EN133">QUARTILE(IF($KD21:$KD68&lt;&gt;"",EN21:EN68),3)</f>
        <v>#NUM!</v>
      </c>
      <c r="EO133" s="316" t="e">
        <f t="array" ref="EO133">QUARTILE(IF($KD21:$KD68&lt;&gt;"",EO21:EO68),3)</f>
        <v>#NUM!</v>
      </c>
      <c r="EP133" s="316" t="e">
        <f t="array" ref="EP133">QUARTILE(IF($KD21:$KD68&lt;&gt;"",EP21:EP68),3)</f>
        <v>#NUM!</v>
      </c>
      <c r="EQ133" s="316" t="e">
        <f t="array" ref="EQ133">QUARTILE(IF($KD21:$KD68&lt;&gt;"",EQ21:EQ68),3)</f>
        <v>#NUM!</v>
      </c>
      <c r="ER133" s="316" t="e">
        <f t="array" ref="ER133">QUARTILE(IF($KD21:$KD68&lt;&gt;"",ER21:ER68),3)</f>
        <v>#NUM!</v>
      </c>
      <c r="ES133" s="316" t="e">
        <f t="array" ref="ES133">QUARTILE(IF($KD21:$KD68&lt;&gt;"",ES21:ES68),3)</f>
        <v>#NUM!</v>
      </c>
      <c r="ET133" s="316" t="e">
        <f t="array" ref="ET133">QUARTILE(IF($KD21:$KD68&lt;&gt;"",ET21:ET68),3)</f>
        <v>#NUM!</v>
      </c>
      <c r="EU133" s="316" t="e">
        <f t="array" ref="EU133">QUARTILE(IF($KD21:$KD68&lt;&gt;"",EU21:EU68),3)</f>
        <v>#NUM!</v>
      </c>
      <c r="EV133" s="316" t="e">
        <f t="array" ref="EV133">QUARTILE(IF($KD21:$KD68&lt;&gt;"",EV21:EV68),3)</f>
        <v>#NUM!</v>
      </c>
      <c r="EW133" s="316" t="e">
        <f t="array" ref="EW133">QUARTILE(IF($KD21:$KD68&lt;&gt;"",EW21:EW68),3)</f>
        <v>#NUM!</v>
      </c>
      <c r="EX133" s="316" t="e">
        <f t="array" ref="EX133">QUARTILE(IF($KD21:$KD68&lt;&gt;"",EX21:EX68),3)</f>
        <v>#NUM!</v>
      </c>
      <c r="EY133" s="316" t="e">
        <f t="array" ref="EY133">QUARTILE(IF($KD21:$KD68&lt;&gt;"",EY21:EY68),3)</f>
        <v>#NUM!</v>
      </c>
      <c r="EZ133" s="316" t="e">
        <f t="array" ref="EZ133">QUARTILE(IF($KD21:$KD68&lt;&gt;"",EZ21:EZ68),3)</f>
        <v>#NUM!</v>
      </c>
      <c r="FA133" s="316" t="e">
        <f t="array" ref="FA133">QUARTILE(IF($KD21:$KD68&lt;&gt;"",FA21:FA68),3)</f>
        <v>#NUM!</v>
      </c>
      <c r="FB133" s="316" t="e">
        <f t="array" ref="FB133">QUARTILE(IF($KD21:$KD68&lt;&gt;"",FB21:FB68),3)</f>
        <v>#NUM!</v>
      </c>
      <c r="FC133" s="316" t="e">
        <f t="array" ref="FC133">QUARTILE(IF($KD21:$KD68&lt;&gt;"",FC21:FC68),3)</f>
        <v>#NUM!</v>
      </c>
      <c r="FD133" s="316" t="e">
        <f t="array" ref="FD133">QUARTILE(IF($KD21:$KD68&lt;&gt;"",FD21:FD68),3)</f>
        <v>#NUM!</v>
      </c>
      <c r="FE133" s="316" t="e">
        <f t="array" ref="FE133">QUARTILE(IF($KD21:$KD68&lt;&gt;"",FE21:FE68),3)</f>
        <v>#NUM!</v>
      </c>
      <c r="FF133" s="316" t="e">
        <f t="array" ref="FF133">QUARTILE(IF($KD21:$KD68&lt;&gt;"",FF21:FF68),3)</f>
        <v>#NUM!</v>
      </c>
      <c r="FG133" s="316" t="e">
        <f t="array" ref="FG133">QUARTILE(IF($KD21:$KD68&lt;&gt;"",FG21:FG68),3)</f>
        <v>#NUM!</v>
      </c>
      <c r="FH133" s="316" t="e">
        <f t="array" ref="FH133">QUARTILE(IF($KD21:$KD68&lt;&gt;"",FH21:FH68),3)</f>
        <v>#NUM!</v>
      </c>
      <c r="FI133" s="316" t="e">
        <f t="array" ref="FI133">QUARTILE(IF($KD21:$KD68&lt;&gt;"",FI21:FI68),3)</f>
        <v>#NUM!</v>
      </c>
      <c r="FJ133" s="316" t="e">
        <f t="array" ref="FJ133">QUARTILE(IF($KD21:$KD68&lt;&gt;"",FJ21:FJ68),3)</f>
        <v>#NUM!</v>
      </c>
      <c r="FK133" s="316" t="e">
        <f t="array" ref="FK133">QUARTILE(IF($KD21:$KD68&lt;&gt;"",FK21:FK68),3)</f>
        <v>#NUM!</v>
      </c>
      <c r="FL133" s="316" t="e">
        <f t="array" ref="FL133">QUARTILE(IF($KD21:$KD68&lt;&gt;"",FL21:FL68),3)</f>
        <v>#NUM!</v>
      </c>
      <c r="FM133" s="316" t="e">
        <f t="array" ref="FM133">QUARTILE(IF($KD21:$KD68&lt;&gt;"",FM21:FM68),3)</f>
        <v>#NUM!</v>
      </c>
      <c r="FN133" s="316" t="e">
        <f t="array" ref="FN133">QUARTILE(IF($KD21:$KD68&lt;&gt;"",FN21:FN68),3)</f>
        <v>#NUM!</v>
      </c>
      <c r="FO133" s="316" t="e">
        <f t="array" ref="FO133">QUARTILE(IF($KD21:$KD68&lt;&gt;"",FO21:FO68),3)</f>
        <v>#NUM!</v>
      </c>
      <c r="FP133" s="316" t="e">
        <f t="array" ref="FP133">QUARTILE(IF($KD21:$KD68&lt;&gt;"",FP21:FP68),3)</f>
        <v>#NUM!</v>
      </c>
      <c r="FQ133" s="316" t="e">
        <f t="array" ref="FQ133">QUARTILE(IF($KD21:$KD68&lt;&gt;"",FQ21:FQ68),3)</f>
        <v>#NUM!</v>
      </c>
      <c r="FR133" s="316" t="e">
        <f t="array" ref="FR133">QUARTILE(IF($KD21:$KD68&lt;&gt;"",FR21:FR68),3)</f>
        <v>#NUM!</v>
      </c>
      <c r="FS133" s="316" t="e">
        <f t="array" ref="FS133">QUARTILE(IF($KD21:$KD68&lt;&gt;"",FS21:FS68),3)</f>
        <v>#NUM!</v>
      </c>
      <c r="FT133" s="316" t="e">
        <f t="array" ref="FT133">QUARTILE(IF($KD21:$KD68&lt;&gt;"",FT21:FT68),3)</f>
        <v>#NUM!</v>
      </c>
      <c r="FU133" s="316" t="e">
        <f t="array" ref="FU133">QUARTILE(IF($KD21:$KD68&lt;&gt;"",FU21:FU68),3)</f>
        <v>#NUM!</v>
      </c>
      <c r="FV133" s="316" t="e">
        <f t="array" ref="FV133">QUARTILE(IF($KD21:$KD68&lt;&gt;"",FV21:FV68),3)</f>
        <v>#NUM!</v>
      </c>
      <c r="FW133" s="316" t="e">
        <f t="array" ref="FW133">QUARTILE(IF($KD21:$KD68&lt;&gt;"",FW21:FW68),3)</f>
        <v>#NUM!</v>
      </c>
      <c r="FX133" s="316" t="e">
        <f t="array" ref="FX133">QUARTILE(IF($KD21:$KD68&lt;&gt;"",FX21:FX68),3)</f>
        <v>#NUM!</v>
      </c>
      <c r="FY133" s="316" t="e">
        <f t="array" ref="FY133">QUARTILE(IF($KD21:$KD68&lt;&gt;"",FY21:FY68),3)</f>
        <v>#NUM!</v>
      </c>
      <c r="FZ133" s="316" t="e">
        <f t="array" ref="FZ133">QUARTILE(IF($KD21:$KD68&lt;&gt;"",FZ21:FZ68),3)</f>
        <v>#NUM!</v>
      </c>
      <c r="GA133" s="316" t="e">
        <f t="array" ref="GA133">QUARTILE(IF($KD21:$KD68&lt;&gt;"",GA21:GA68),3)</f>
        <v>#NUM!</v>
      </c>
      <c r="GB133" s="316" t="e">
        <f t="array" ref="GB133">QUARTILE(IF($KD21:$KD68&lt;&gt;"",GB21:GB68),3)</f>
        <v>#NUM!</v>
      </c>
      <c r="GC133" s="316" t="e">
        <f t="array" ref="GC133">QUARTILE(IF($KD21:$KD68&lt;&gt;"",GC21:GC68),3)</f>
        <v>#NUM!</v>
      </c>
      <c r="GD133" s="316" t="e">
        <f t="array" ref="GD133">QUARTILE(IF($KD21:$KD68&lt;&gt;"",GD21:GD68),3)</f>
        <v>#NUM!</v>
      </c>
      <c r="GE133" s="316" t="e">
        <f t="array" ref="GE133">QUARTILE(IF($KD21:$KD68&lt;&gt;"",GE21:GE68),3)</f>
        <v>#NUM!</v>
      </c>
      <c r="GF133" s="316" t="e">
        <f t="array" ref="GF133">QUARTILE(IF($KD21:$KD68&lt;&gt;"",GF21:GF68),3)</f>
        <v>#NUM!</v>
      </c>
      <c r="GG133" s="316" t="e">
        <f t="array" ref="GG133">QUARTILE(IF($KD21:$KD68&lt;&gt;"",GG21:GG68),3)</f>
        <v>#NUM!</v>
      </c>
      <c r="GH133" s="316" t="e">
        <f t="array" ref="GH133">QUARTILE(IF($KD21:$KD68&lt;&gt;"",GH21:GH68),3)</f>
        <v>#NUM!</v>
      </c>
      <c r="GI133" s="316" t="e">
        <f t="array" ref="GI133">QUARTILE(IF($KD21:$KD68&lt;&gt;"",GI21:GI68),3)</f>
        <v>#NUM!</v>
      </c>
      <c r="GJ133" s="316" t="e">
        <f t="array" ref="GJ133">QUARTILE(IF($KD21:$KD68&lt;&gt;"",GJ21:GJ68),3)</f>
        <v>#NUM!</v>
      </c>
      <c r="GK133" s="316" t="e">
        <f t="array" ref="GK133">QUARTILE(IF($KD21:$KD68&lt;&gt;"",GK21:GK68),3)</f>
        <v>#NUM!</v>
      </c>
      <c r="GL133" s="316" t="e">
        <f t="array" ref="GL133">QUARTILE(IF($KD21:$KD68&lt;&gt;"",GL21:GL68),3)</f>
        <v>#NUM!</v>
      </c>
      <c r="GM133" s="316" t="e">
        <f t="array" ref="GM133">QUARTILE(IF($KD21:$KD68&lt;&gt;"",GM21:GM68),3)</f>
        <v>#NUM!</v>
      </c>
      <c r="GN133" s="316" t="e">
        <f t="array" ref="GN133">QUARTILE(IF($KD21:$KD68&lt;&gt;"",GN21:GN68),3)</f>
        <v>#NUM!</v>
      </c>
      <c r="GO133" s="316" t="e">
        <f t="array" ref="GO133">QUARTILE(IF($KD21:$KD68&lt;&gt;"",GO21:GO68),3)</f>
        <v>#NUM!</v>
      </c>
      <c r="GP133" s="316" t="e">
        <f t="array" ref="GP133">QUARTILE(IF($KD21:$KD68&lt;&gt;"",GP21:GP68),3)</f>
        <v>#NUM!</v>
      </c>
      <c r="GQ133" s="316" t="e">
        <f t="array" ref="GQ133">QUARTILE(IF($KD21:$KD68&lt;&gt;"",GQ21:GQ68),3)</f>
        <v>#NUM!</v>
      </c>
      <c r="GR133" s="316" t="e">
        <f t="array" ref="GR133">QUARTILE(IF($KD21:$KD68&lt;&gt;"",GR21:GR68),3)</f>
        <v>#NUM!</v>
      </c>
      <c r="GS133" s="316" t="e">
        <f t="array" ref="GS133">QUARTILE(IF($KD21:$KD68&lt;&gt;"",GS21:GS68),3)</f>
        <v>#NUM!</v>
      </c>
      <c r="GT133" s="316" t="e">
        <f t="array" ref="GT133">QUARTILE(IF($KD21:$KD68&lt;&gt;"",GT21:GT68),3)</f>
        <v>#NUM!</v>
      </c>
      <c r="GU133" s="316" t="e">
        <f t="array" ref="GU133">QUARTILE(IF($KD21:$KD68&lt;&gt;"",GU21:GU68),3)</f>
        <v>#NUM!</v>
      </c>
      <c r="GV133" s="316" t="e">
        <f t="array" ref="GV133">QUARTILE(IF($KD21:$KD68&lt;&gt;"",GV21:GV68),3)</f>
        <v>#NUM!</v>
      </c>
      <c r="GW133" s="316" t="e">
        <f t="array" ref="GW133">QUARTILE(IF($KD21:$KD68&lt;&gt;"",GW21:GW68),3)</f>
        <v>#NUM!</v>
      </c>
      <c r="GX133" s="316" t="e">
        <f t="array" ref="GX133">QUARTILE(IF($KD21:$KD68&lt;&gt;"",GX21:GX68),3)</f>
        <v>#NUM!</v>
      </c>
      <c r="GY133" s="316" t="e">
        <f t="array" ref="GY133">QUARTILE(IF($KD21:$KD68&lt;&gt;"",GY21:GY68),3)</f>
        <v>#NUM!</v>
      </c>
      <c r="GZ133" s="316" t="e">
        <f t="array" ref="GZ133">QUARTILE(IF($KD21:$KD68&lt;&gt;"",GZ21:GZ68),3)</f>
        <v>#NUM!</v>
      </c>
      <c r="HA133" s="316" t="e">
        <f t="array" ref="HA133">QUARTILE(IF($KD21:$KD68&lt;&gt;"",HA21:HA68),3)</f>
        <v>#NUM!</v>
      </c>
      <c r="HB133" s="316" t="e">
        <f t="array" ref="HB133">QUARTILE(IF($KD21:$KD68&lt;&gt;"",HB21:HB68),3)</f>
        <v>#NUM!</v>
      </c>
      <c r="HC133" s="316" t="e">
        <f t="array" ref="HC133">QUARTILE(IF($KD21:$KD68&lt;&gt;"",HC21:HC68),3)</f>
        <v>#NUM!</v>
      </c>
      <c r="HD133" s="316" t="e">
        <f t="array" ref="HD133">QUARTILE(IF($KD21:$KD68&lt;&gt;"",HD21:HD68),3)</f>
        <v>#NUM!</v>
      </c>
      <c r="HE133" s="316" t="e">
        <f t="array" ref="HE133">QUARTILE(IF($KD21:$KD68&lt;&gt;"",HE21:HE68),3)</f>
        <v>#NUM!</v>
      </c>
      <c r="HF133" s="316" t="e">
        <f t="array" ref="HF133">QUARTILE(IF($KD21:$KD68&lt;&gt;"",HF21:HF68),3)</f>
        <v>#NUM!</v>
      </c>
      <c r="HG133" s="316" t="e">
        <f t="array" ref="HG133">QUARTILE(IF($KD21:$KD68&lt;&gt;"",HG21:HG68),3)</f>
        <v>#NUM!</v>
      </c>
      <c r="HH133" s="316" t="e">
        <f t="array" ref="HH133">QUARTILE(IF($KD21:$KD68&lt;&gt;"",HH21:HH68),3)</f>
        <v>#NUM!</v>
      </c>
      <c r="HI133" s="316" t="e">
        <f t="array" ref="HI133">QUARTILE(IF($KD21:$KD68&lt;&gt;"",HI21:HI68),3)</f>
        <v>#NUM!</v>
      </c>
      <c r="HJ133" s="316" t="e">
        <f t="array" ref="HJ133">QUARTILE(IF($KD21:$KD68&lt;&gt;"",HJ21:HJ68),3)</f>
        <v>#NUM!</v>
      </c>
      <c r="HK133" s="316" t="e">
        <f t="array" ref="HK133">QUARTILE(IF($KD21:$KD68&lt;&gt;"",HK21:HK68),3)</f>
        <v>#NUM!</v>
      </c>
      <c r="HL133" s="316" t="e">
        <f t="array" ref="HL133">QUARTILE(IF($KD21:$KD68&lt;&gt;"",HL21:HL68),3)</f>
        <v>#NUM!</v>
      </c>
      <c r="HM133" s="316" t="e">
        <f t="array" ref="HM133">QUARTILE(IF($KD21:$KD68&lt;&gt;"",HM21:HM68),3)</f>
        <v>#NUM!</v>
      </c>
      <c r="HN133" s="316" t="e">
        <f t="array" ref="HN133">QUARTILE(IF($KD21:$KD68&lt;&gt;"",HN21:HN68),3)</f>
        <v>#NUM!</v>
      </c>
      <c r="HO133" s="316" t="e">
        <f t="array" ref="HO133">QUARTILE(IF($KD21:$KD68&lt;&gt;"",HO21:HO68),3)</f>
        <v>#NUM!</v>
      </c>
      <c r="HP133" s="316" t="e">
        <f t="array" ref="HP133">QUARTILE(IF($KD21:$KD68&lt;&gt;"",HP21:HP68),3)</f>
        <v>#NUM!</v>
      </c>
      <c r="HQ133" s="316" t="e">
        <f t="array" ref="HQ133">QUARTILE(IF($KD21:$KD68&lt;&gt;"",HQ21:HQ68),3)</f>
        <v>#NUM!</v>
      </c>
      <c r="HR133" s="316" t="e">
        <f t="array" ref="HR133">QUARTILE(IF($KD21:$KD68&lt;&gt;"",HR21:HR68),3)</f>
        <v>#NUM!</v>
      </c>
      <c r="HS133" s="316" t="e">
        <f t="array" ref="HS133">QUARTILE(IF($KD21:$KD68&lt;&gt;"",HS21:HS68),3)</f>
        <v>#NUM!</v>
      </c>
      <c r="HT133" s="316" t="e">
        <f t="array" ref="HT133">QUARTILE(IF($KD21:$KD68&lt;&gt;"",HT21:HT68),3)</f>
        <v>#NUM!</v>
      </c>
      <c r="HU133" s="316" t="e">
        <f t="array" ref="HU133">QUARTILE(IF($KD21:$KD68&lt;&gt;"",HU21:HU68),3)</f>
        <v>#NUM!</v>
      </c>
      <c r="HV133" s="316" t="e">
        <f t="array" ref="HV133">QUARTILE(IF($KD21:$KD68&lt;&gt;"",HV21:HV68),3)</f>
        <v>#NUM!</v>
      </c>
      <c r="HW133" s="316" t="e">
        <f t="array" ref="HW133">QUARTILE(IF($KD21:$KD68&lt;&gt;"",HW21:HW68),3)</f>
        <v>#NUM!</v>
      </c>
      <c r="HX133" s="316" t="e">
        <f t="array" ref="HX133">QUARTILE(IF($KD21:$KD68&lt;&gt;"",HX21:HX68),3)</f>
        <v>#NUM!</v>
      </c>
      <c r="HY133" s="316" t="e">
        <f t="array" ref="HY133">QUARTILE(IF($KD21:$KD68&lt;&gt;"",HY21:HY68),3)</f>
        <v>#NUM!</v>
      </c>
      <c r="HZ133" s="316" t="e">
        <f t="array" ref="HZ133">QUARTILE(IF($KD21:$KD68&lt;&gt;"",HZ21:HZ68),3)</f>
        <v>#NUM!</v>
      </c>
      <c r="IA133" s="316" t="e">
        <f t="array" ref="IA133">QUARTILE(IF($KD21:$KD68&lt;&gt;"",IA21:IA68),3)</f>
        <v>#NUM!</v>
      </c>
      <c r="IB133" s="316" t="e">
        <f t="array" ref="IB133">QUARTILE(IF($KD21:$KD68&lt;&gt;"",IB21:IB68),3)</f>
        <v>#NUM!</v>
      </c>
      <c r="IC133" s="316" t="e">
        <f t="array" ref="IC133">QUARTILE(IF($KD21:$KD68&lt;&gt;"",IC21:IC68),3)</f>
        <v>#NUM!</v>
      </c>
      <c r="ID133" s="316" t="e">
        <f t="array" ref="ID133">QUARTILE(IF($KD21:$KD68&lt;&gt;"",ID21:ID68),3)</f>
        <v>#NUM!</v>
      </c>
      <c r="IE133" s="316" t="e">
        <f t="array" ref="IE133">QUARTILE(IF($KD21:$KD68&lt;&gt;"",IE21:IE68),3)</f>
        <v>#NUM!</v>
      </c>
      <c r="IF133" s="316" t="e">
        <f t="array" ref="IF133">QUARTILE(IF($KD21:$KD68&lt;&gt;"",IF21:IF68),3)</f>
        <v>#NUM!</v>
      </c>
      <c r="IG133" s="316" t="e">
        <f t="array" ref="IG133">QUARTILE(IF($KD21:$KD68&lt;&gt;"",IG21:IG68),3)</f>
        <v>#NUM!</v>
      </c>
      <c r="IH133" s="316" t="e">
        <f t="array" ref="IH133">QUARTILE(IF($KD21:$KD68&lt;&gt;"",IH21:IH68),3)</f>
        <v>#NUM!</v>
      </c>
      <c r="II133" s="316" t="e">
        <f t="array" ref="II133">QUARTILE(IF($KD21:$KD68&lt;&gt;"",II21:II68),3)</f>
        <v>#NUM!</v>
      </c>
      <c r="IJ133" s="316" t="e">
        <f t="array" ref="IJ133">QUARTILE(IF($KD21:$KD68&lt;&gt;"",IJ21:IJ68),3)</f>
        <v>#NUM!</v>
      </c>
      <c r="IK133" s="316" t="e">
        <f t="array" ref="IK133">QUARTILE(IF($KD21:$KD68&lt;&gt;"",IK21:IK68),3)</f>
        <v>#NUM!</v>
      </c>
      <c r="IL133" s="316" t="e">
        <f t="array" ref="IL133">QUARTILE(IF($KD21:$KD68&lt;&gt;"",IL21:IL68),3)</f>
        <v>#NUM!</v>
      </c>
      <c r="IM133" s="316" t="e">
        <f t="array" ref="IM133">QUARTILE(IF($KD21:$KD68&lt;&gt;"",IM21:IM68),3)</f>
        <v>#NUM!</v>
      </c>
      <c r="IN133" s="316" t="e">
        <f t="array" ref="IN133">QUARTILE(IF($KD21:$KD68&lt;&gt;"",IN21:IN68),3)</f>
        <v>#NUM!</v>
      </c>
      <c r="IO133" s="316" t="e">
        <f t="array" ref="IO133">QUARTILE(IF($KD21:$KD68&lt;&gt;"",IO21:IO68),3)</f>
        <v>#NUM!</v>
      </c>
      <c r="IP133" s="316" t="e">
        <f t="array" ref="IP133">QUARTILE(IF($KD21:$KD68&lt;&gt;"",IP21:IP68),3)</f>
        <v>#NUM!</v>
      </c>
      <c r="IQ133" s="316" t="e">
        <f t="array" ref="IQ133">QUARTILE(IF($KD21:$KD68&lt;&gt;"",IQ21:IQ68),3)</f>
        <v>#NUM!</v>
      </c>
      <c r="IR133" s="316" t="e">
        <f t="array" ref="IR133">QUARTILE(IF($KD21:$KD68&lt;&gt;"",IR21:IR68),3)</f>
        <v>#NUM!</v>
      </c>
      <c r="IS133" s="316" t="e">
        <f t="array" ref="IS133">QUARTILE(IF($KD21:$KD68&lt;&gt;"",IS21:IS68),3)</f>
        <v>#NUM!</v>
      </c>
      <c r="IT133" s="316" t="e">
        <f t="array" ref="IT133">QUARTILE(IF($KD21:$KD68&lt;&gt;"",IT21:IT68),3)</f>
        <v>#NUM!</v>
      </c>
      <c r="IU133" s="316" t="e">
        <f t="array" ref="IU133">QUARTILE(IF($KD21:$KD68&lt;&gt;"",IU21:IU68),3)</f>
        <v>#NUM!</v>
      </c>
      <c r="IV133" s="316" t="e">
        <f t="array" ref="IV133">QUARTILE(IF($KD21:$KD68&lt;&gt;"",IV21:IV68),3)</f>
        <v>#NUM!</v>
      </c>
      <c r="IW133" s="316" t="e">
        <f t="array" ref="IW133">QUARTILE(IF($KD21:$KD68&lt;&gt;"",IW21:IW68),3)</f>
        <v>#NUM!</v>
      </c>
      <c r="IX133" s="316" t="e">
        <f t="array" ref="IX133">QUARTILE(IF($KD21:$KD68&lt;&gt;"",IX21:IX68),3)</f>
        <v>#NUM!</v>
      </c>
      <c r="IY133" s="316" t="e">
        <f t="array" ref="IY133">QUARTILE(IF($KD21:$KD68&lt;&gt;"",IY21:IY68),3)</f>
        <v>#NUM!</v>
      </c>
      <c r="IZ133" s="316" t="e">
        <f t="array" ref="IZ133">QUARTILE(IF($KD21:$KD68&lt;&gt;"",IZ21:IZ68),3)</f>
        <v>#NUM!</v>
      </c>
      <c r="JA133" s="316" t="e">
        <f t="array" ref="JA133">QUARTILE(IF($KD21:$KD68&lt;&gt;"",JA21:JA68),3)</f>
        <v>#NUM!</v>
      </c>
      <c r="JB133" s="316" t="e">
        <f t="array" ref="JB133">QUARTILE(IF($KD21:$KD68&lt;&gt;"",JB21:JB68),3)</f>
        <v>#NUM!</v>
      </c>
      <c r="JC133" s="316" t="e">
        <f t="array" ref="JC133">QUARTILE(IF($KD21:$KD68&lt;&gt;"",JC21:JC68),3)</f>
        <v>#NUM!</v>
      </c>
      <c r="JD133" s="316" t="e">
        <f t="array" ref="JD133">QUARTILE(IF($KD21:$KD68&lt;&gt;"",JD21:JD68),3)</f>
        <v>#NUM!</v>
      </c>
      <c r="JE133" s="316" t="e">
        <f t="array" ref="JE133">QUARTILE(IF($KD21:$KD68&lt;&gt;"",JE21:JE68),3)</f>
        <v>#NUM!</v>
      </c>
      <c r="JF133" s="316" t="e">
        <f t="array" ref="JF133">QUARTILE(IF($KD21:$KD68&lt;&gt;"",JF21:JF68),3)</f>
        <v>#NUM!</v>
      </c>
      <c r="JG133" s="316" t="e">
        <f t="array" ref="JG133">QUARTILE(IF($KD21:$KD68&lt;&gt;"",JG21:JG68),3)</f>
        <v>#NUM!</v>
      </c>
      <c r="JH133" s="316" t="e">
        <f t="array" ref="JH133">QUARTILE(IF($KD21:$KD68&lt;&gt;"",JH21:JH68),3)</f>
        <v>#NUM!</v>
      </c>
      <c r="JI133" s="316" t="e">
        <f t="array" ref="JI133">QUARTILE(IF($KD21:$KD68&lt;&gt;"",JI21:JI68),3)</f>
        <v>#NUM!</v>
      </c>
      <c r="JJ133" s="316" t="e">
        <f t="array" ref="JJ133">QUARTILE(IF($KD21:$KD68&lt;&gt;"",JJ21:JJ68),3)</f>
        <v>#NUM!</v>
      </c>
      <c r="JK133" s="316" t="e">
        <f t="array" ref="JK133">QUARTILE(IF($KD21:$KD68&lt;&gt;"",JK21:JK68),3)</f>
        <v>#NUM!</v>
      </c>
      <c r="JL133" s="316" t="e">
        <f t="array" ref="JL133">QUARTILE(IF($KD21:$KD68&lt;&gt;"",JL21:JL68),3)</f>
        <v>#NUM!</v>
      </c>
      <c r="JM133" s="316" t="e">
        <f t="array" ref="JM133">QUARTILE(IF($KD21:$KD68&lt;&gt;"",JM21:JM68),3)</f>
        <v>#NUM!</v>
      </c>
      <c r="JN133" s="316" t="e">
        <f t="array" ref="JN133">QUARTILE(IF($KD21:$KD68&lt;&gt;"",JN21:JN68),3)</f>
        <v>#NUM!</v>
      </c>
      <c r="JO133" s="316" t="e">
        <f t="array" ref="JO133">QUARTILE(IF($KD21:$KD68&lt;&gt;"",JO21:JO68),3)</f>
        <v>#NUM!</v>
      </c>
      <c r="JP133" s="316" t="e">
        <f t="array" ref="JP133">QUARTILE(IF($KD21:$KD68&lt;&gt;"",JP21:JP68),3)</f>
        <v>#NUM!</v>
      </c>
    </row>
    <row r="134" spans="4:276" ht="15" customHeight="1" x14ac:dyDescent="0.2">
      <c r="D134" s="316">
        <v>7.1</v>
      </c>
      <c r="E134" s="317" t="s">
        <v>479</v>
      </c>
      <c r="F134" s="317">
        <f t="array" ref="F134">MIN(IF($KD21:$KD68&lt;&gt;"",F21:F68))</f>
        <v>0</v>
      </c>
      <c r="G134" s="317">
        <f t="array" ref="G134">MIN(IF($KD21:$KD68&lt;&gt;"",G21:G68))</f>
        <v>0</v>
      </c>
      <c r="H134" s="317">
        <f t="array" ref="H134">MIN(IF($KD21:$KD68&lt;&gt;"",H21:H68))</f>
        <v>0</v>
      </c>
      <c r="I134" s="317">
        <f t="array" ref="I134">MIN(IF($KD21:$KD68&lt;&gt;"",I21:I68))</f>
        <v>0</v>
      </c>
      <c r="J134" s="317">
        <f t="array" ref="J134">MIN(IF($KD21:$KD68&lt;&gt;"",J21:J68))</f>
        <v>0</v>
      </c>
      <c r="K134" s="317">
        <f t="array" ref="K134">MIN(IF($KD21:$KD68&lt;&gt;"",K21:K68))</f>
        <v>0</v>
      </c>
      <c r="L134" s="317">
        <f t="array" ref="L134">MIN(IF($KD21:$KD68&lt;&gt;"",L21:L68))</f>
        <v>0</v>
      </c>
      <c r="M134" s="317">
        <f t="array" ref="M134">MIN(IF($KD21:$KD68&lt;&gt;"",M21:M68))</f>
        <v>0</v>
      </c>
      <c r="N134" s="317">
        <f t="array" ref="N134">MIN(IF($KD21:$KD68&lt;&gt;"",N21:N68))</f>
        <v>0</v>
      </c>
      <c r="O134" s="317">
        <f t="array" ref="O134">MIN(IF($KD21:$KD68&lt;&gt;"",O21:O68))</f>
        <v>0</v>
      </c>
      <c r="P134" s="317">
        <f t="array" ref="P134">MIN(IF($KD21:$KD68&lt;&gt;"",P21:P68))</f>
        <v>0</v>
      </c>
      <c r="Q134" s="317">
        <f t="array" ref="Q134">MIN(IF($KD21:$KD68&lt;&gt;"",Q21:Q68))</f>
        <v>0</v>
      </c>
      <c r="R134" s="317">
        <f t="array" ref="R134">MIN(IF($KD21:$KD68&lt;&gt;"",R21:R68))</f>
        <v>0</v>
      </c>
      <c r="S134" s="317">
        <f t="array" ref="S134">MIN(IF($KD21:$KD68&lt;&gt;"",S21:S68))</f>
        <v>0</v>
      </c>
      <c r="T134" s="317">
        <f t="array" ref="T134">MIN(IF($KD21:$KD68&lt;&gt;"",T21:T68))</f>
        <v>0</v>
      </c>
      <c r="U134" s="317">
        <f t="array" ref="U134">MIN(IF($KD21:$KD68&lt;&gt;"",U21:U68))</f>
        <v>0</v>
      </c>
      <c r="V134" s="317">
        <f t="array" ref="V134">MIN(IF($KD21:$KD68&lt;&gt;"",V21:V68))</f>
        <v>0</v>
      </c>
      <c r="W134" s="317">
        <f t="array" ref="W134">MIN(IF($KD21:$KD68&lt;&gt;"",W21:W68))</f>
        <v>0</v>
      </c>
      <c r="X134" s="317">
        <f t="array" ref="X134">MIN(IF($KD21:$KD68&lt;&gt;"",X21:X68))</f>
        <v>0</v>
      </c>
      <c r="Y134" s="317">
        <f t="array" ref="Y134">MIN(IF($KD21:$KD68&lt;&gt;"",Y21:Y68))</f>
        <v>0</v>
      </c>
      <c r="Z134" s="317">
        <f t="array" ref="Z134">MIN(IF($KD21:$KD68&lt;&gt;"",Z21:Z68))</f>
        <v>0</v>
      </c>
      <c r="AA134" s="317">
        <f t="array" ref="AA134">MIN(IF($KD21:$KD68&lt;&gt;"",AA21:AA68))</f>
        <v>0</v>
      </c>
      <c r="AB134" s="317">
        <f t="array" ref="AB134">MIN(IF($KD21:$KD68&lt;&gt;"",AB21:AB68))</f>
        <v>0</v>
      </c>
      <c r="AC134" s="317">
        <f t="array" ref="AC134">MIN(IF($KD21:$KD68&lt;&gt;"",AC21:AC68))</f>
        <v>0</v>
      </c>
      <c r="AD134" s="317">
        <f t="array" ref="AD134">MIN(IF($KD21:$KD68&lt;&gt;"",AD21:AD68))</f>
        <v>0</v>
      </c>
      <c r="AE134" s="317">
        <f t="array" ref="AE134">MIN(IF($KD21:$KD68&lt;&gt;"",AE21:AE68))</f>
        <v>0</v>
      </c>
      <c r="AF134" s="317">
        <f t="array" ref="AF134">MIN(IF($KD21:$KD68&lt;&gt;"",AF21:AF68))</f>
        <v>0</v>
      </c>
      <c r="AG134" s="317">
        <f t="array" ref="AG134">MIN(IF($KD21:$KD68&lt;&gt;"",AG21:AG68))</f>
        <v>0</v>
      </c>
      <c r="AH134" s="317">
        <f t="array" ref="AH134">MIN(IF($KD21:$KD68&lt;&gt;"",AH21:AH68))</f>
        <v>0</v>
      </c>
      <c r="AI134" s="317">
        <f t="array" ref="AI134">MIN(IF($KD21:$KD68&lt;&gt;"",AI21:AI68))</f>
        <v>0</v>
      </c>
      <c r="AJ134" s="317">
        <f t="array" ref="AJ134">MIN(IF($KD21:$KD68&lt;&gt;"",AJ21:AJ68))</f>
        <v>0</v>
      </c>
      <c r="AK134" s="317">
        <f t="array" ref="AK134">MIN(IF($KD21:$KD68&lt;&gt;"",AK21:AK68))</f>
        <v>0</v>
      </c>
      <c r="AL134" s="317">
        <f t="array" ref="AL134">MIN(IF($KD21:$KD68&lt;&gt;"",AL21:AL68))</f>
        <v>0</v>
      </c>
      <c r="AM134" s="317">
        <f t="array" ref="AM134">MIN(IF($KD21:$KD68&lt;&gt;"",AM21:AM68))</f>
        <v>0</v>
      </c>
      <c r="AN134" s="317">
        <f t="array" ref="AN134">MIN(IF($KD21:$KD68&lt;&gt;"",AN21:AN68))</f>
        <v>0</v>
      </c>
      <c r="AO134" s="317">
        <f t="array" ref="AO134">MIN(IF($KD21:$KD68&lt;&gt;"",AO21:AO68))</f>
        <v>0</v>
      </c>
      <c r="AP134" s="317">
        <f t="array" ref="AP134">MIN(IF($KD21:$KD68&lt;&gt;"",AP21:AP68))</f>
        <v>0</v>
      </c>
      <c r="AQ134" s="317">
        <f t="array" ref="AQ134">MIN(IF($KD21:$KD68&lt;&gt;"",AQ21:AQ68))</f>
        <v>0</v>
      </c>
      <c r="AR134" s="317">
        <f t="array" ref="AR134">MIN(IF($KD21:$KD68&lt;&gt;"",AR21:AR68))</f>
        <v>0</v>
      </c>
      <c r="AS134" s="317">
        <f t="array" ref="AS134">MIN(IF($KD21:$KD68&lt;&gt;"",AS21:AS68))</f>
        <v>0</v>
      </c>
      <c r="AT134" s="317">
        <f t="array" ref="AT134">MIN(IF($KD21:$KD68&lt;&gt;"",AT21:AT68))</f>
        <v>0</v>
      </c>
      <c r="AU134" s="317">
        <f t="array" ref="AU134">MIN(IF($KD21:$KD68&lt;&gt;"",AU21:AU68))</f>
        <v>0</v>
      </c>
      <c r="AV134" s="317">
        <f t="array" ref="AV134">MIN(IF($KD21:$KD68&lt;&gt;"",AV21:AV68))</f>
        <v>0</v>
      </c>
      <c r="AW134" s="317">
        <f t="array" ref="AW134">MIN(IF($KD21:$KD68&lt;&gt;"",AW21:AW68))</f>
        <v>0</v>
      </c>
      <c r="AX134" s="317">
        <f t="array" ref="AX134">MIN(IF($KD21:$KD68&lt;&gt;"",AX21:AX68))</f>
        <v>0</v>
      </c>
      <c r="AY134" s="317">
        <f t="array" ref="AY134">MIN(IF($KD21:$KD68&lt;&gt;"",AY21:AY68))</f>
        <v>0</v>
      </c>
      <c r="AZ134" s="317">
        <f t="array" ref="AZ134">MIN(IF($KD21:$KD68&lt;&gt;"",AZ21:AZ68))</f>
        <v>0</v>
      </c>
      <c r="BA134" s="317">
        <f t="array" ref="BA134">MIN(IF($KD21:$KD68&lt;&gt;"",BA21:BA68))</f>
        <v>0</v>
      </c>
      <c r="BB134" s="317">
        <f t="array" ref="BB134">MIN(IF($KD21:$KD68&lt;&gt;"",BB21:BB68))</f>
        <v>0</v>
      </c>
      <c r="BC134" s="317">
        <f t="array" ref="BC134">MIN(IF($KD21:$KD68&lt;&gt;"",BC21:BC68))</f>
        <v>0</v>
      </c>
      <c r="BD134" s="317">
        <f t="array" ref="BD134">MIN(IF($KD21:$KD68&lt;&gt;"",BD21:BD68))</f>
        <v>0</v>
      </c>
      <c r="BE134" s="317">
        <f t="array" ref="BE134">MIN(IF($KD21:$KD68&lt;&gt;"",BE21:BE68))</f>
        <v>0</v>
      </c>
      <c r="BF134" s="317">
        <f t="array" ref="BF134">MIN(IF($KD21:$KD68&lt;&gt;"",BF21:BF68))</f>
        <v>0</v>
      </c>
      <c r="BG134" s="317">
        <f t="array" ref="BG134">MIN(IF($KD21:$KD68&lt;&gt;"",BG21:BG68))</f>
        <v>0</v>
      </c>
      <c r="BH134" s="317">
        <f t="array" ref="BH134">MIN(IF($KD21:$KD68&lt;&gt;"",BH21:BH68))</f>
        <v>0</v>
      </c>
      <c r="BI134" s="317">
        <f t="array" ref="BI134">MIN(IF($KD21:$KD68&lt;&gt;"",BI21:BI68))</f>
        <v>0</v>
      </c>
      <c r="BJ134" s="317">
        <f t="array" ref="BJ134">MIN(IF($KD21:$KD68&lt;&gt;"",BJ21:BJ68))</f>
        <v>0</v>
      </c>
      <c r="BK134" s="317">
        <f t="array" ref="BK134">MIN(IF($KD21:$KD68&lt;&gt;"",BK21:BK68))</f>
        <v>0</v>
      </c>
      <c r="BL134" s="317">
        <f t="array" ref="BL134">MIN(IF($KD21:$KD68&lt;&gt;"",BL21:BL68))</f>
        <v>0</v>
      </c>
      <c r="BM134" s="317">
        <f t="array" ref="BM134">MIN(IF($KD21:$KD68&lt;&gt;"",BM21:BM68))</f>
        <v>0</v>
      </c>
      <c r="BN134" s="317">
        <f t="array" ref="BN134">MIN(IF($KD21:$KD68&lt;&gt;"",BN21:BN68))</f>
        <v>0</v>
      </c>
      <c r="BO134" s="317">
        <f t="array" ref="BO134">MIN(IF($KD21:$KD68&lt;&gt;"",BO21:BO68))</f>
        <v>0</v>
      </c>
      <c r="BP134" s="317">
        <f t="array" ref="BP134">MIN(IF($KD21:$KD68&lt;&gt;"",BP21:BP68))</f>
        <v>0</v>
      </c>
      <c r="BQ134" s="317">
        <f t="array" ref="BQ134">MIN(IF($KD21:$KD68&lt;&gt;"",BQ21:BQ68))</f>
        <v>0</v>
      </c>
      <c r="BR134" s="317">
        <f t="array" ref="BR134">MIN(IF($KD21:$KD68&lt;&gt;"",BR21:BR68))</f>
        <v>0</v>
      </c>
      <c r="BS134" s="317">
        <f t="array" ref="BS134">MIN(IF($KD21:$KD68&lt;&gt;"",BS21:BS68))</f>
        <v>0</v>
      </c>
      <c r="BT134" s="317">
        <f t="array" ref="BT134">MIN(IF($KD21:$KD68&lt;&gt;"",BT21:BT68))</f>
        <v>0</v>
      </c>
      <c r="BU134" s="317">
        <f t="array" ref="BU134">MIN(IF($KD21:$KD68&lt;&gt;"",BU21:BU68))</f>
        <v>0</v>
      </c>
      <c r="BV134" s="317">
        <f t="array" ref="BV134">MIN(IF($KD21:$KD68&lt;&gt;"",BV21:BV68))</f>
        <v>0</v>
      </c>
      <c r="BW134" s="317">
        <f t="array" ref="BW134">MIN(IF($KD21:$KD68&lt;&gt;"",BW21:BW68))</f>
        <v>0</v>
      </c>
      <c r="BX134" s="317">
        <f t="array" ref="BX134">MIN(IF($KD21:$KD68&lt;&gt;"",BX21:BX68))</f>
        <v>0</v>
      </c>
      <c r="BY134" s="317">
        <f t="array" ref="BY134">MIN(IF($KD21:$KD68&lt;&gt;"",BY21:BY68))</f>
        <v>0</v>
      </c>
      <c r="BZ134" s="317">
        <f t="array" ref="BZ134">MIN(IF($KD21:$KD68&lt;&gt;"",BZ21:BZ68))</f>
        <v>0</v>
      </c>
      <c r="CA134" s="317">
        <f t="array" ref="CA134">MIN(IF($KD21:$KD68&lt;&gt;"",CA21:CA68))</f>
        <v>0</v>
      </c>
      <c r="CB134" s="317">
        <f t="array" ref="CB134">MIN(IF($KD21:$KD68&lt;&gt;"",CB21:CB68))</f>
        <v>0</v>
      </c>
      <c r="CC134" s="317">
        <f t="array" ref="CC134">MIN(IF($KD21:$KD68&lt;&gt;"",CC21:CC68))</f>
        <v>0</v>
      </c>
      <c r="CD134" s="317">
        <f t="array" ref="CD134">MIN(IF($KD21:$KD68&lt;&gt;"",CD21:CD68))</f>
        <v>0</v>
      </c>
      <c r="CE134" s="317">
        <f t="array" ref="CE134">MIN(IF($KD21:$KD68&lt;&gt;"",CE21:CE68))</f>
        <v>0</v>
      </c>
      <c r="CF134" s="317">
        <f t="array" ref="CF134">MIN(IF($KD21:$KD68&lt;&gt;"",CF21:CF68))</f>
        <v>0</v>
      </c>
      <c r="CG134" s="317">
        <f t="array" ref="CG134">MIN(IF($KD21:$KD68&lt;&gt;"",CG21:CG68))</f>
        <v>0</v>
      </c>
      <c r="CH134" s="317">
        <f t="array" ref="CH134">MIN(IF($KD21:$KD68&lt;&gt;"",CH21:CH68))</f>
        <v>0</v>
      </c>
      <c r="CI134" s="317">
        <f t="array" ref="CI134">MIN(IF($KD21:$KD68&lt;&gt;"",CI21:CI68))</f>
        <v>0</v>
      </c>
      <c r="CJ134" s="317">
        <f t="array" ref="CJ134">MIN(IF($KD21:$KD68&lt;&gt;"",CJ21:CJ68))</f>
        <v>0</v>
      </c>
      <c r="CK134" s="317">
        <f t="array" ref="CK134">MIN(IF($KD21:$KD68&lt;&gt;"",CK21:CK68))</f>
        <v>0</v>
      </c>
      <c r="CL134" s="317">
        <f t="array" ref="CL134">MIN(IF($KD21:$KD68&lt;&gt;"",CL21:CL68))</f>
        <v>0</v>
      </c>
      <c r="CM134" s="317">
        <f t="array" ref="CM134">MIN(IF($KD21:$KD68&lt;&gt;"",CM21:CM68))</f>
        <v>0</v>
      </c>
      <c r="CN134" s="317">
        <f t="array" ref="CN134">MIN(IF($KD21:$KD68&lt;&gt;"",CN21:CN68))</f>
        <v>0</v>
      </c>
      <c r="CO134" s="317">
        <f t="array" ref="CO134">MIN(IF($KD21:$KD68&lt;&gt;"",CO21:CO68))</f>
        <v>0</v>
      </c>
      <c r="CP134" s="317">
        <f t="array" ref="CP134">MIN(IF($KD21:$KD68&lt;&gt;"",CP21:CP68))</f>
        <v>0</v>
      </c>
      <c r="CQ134" s="317">
        <f t="array" ref="CQ134">MIN(IF($KD21:$KD68&lt;&gt;"",CQ21:CQ68))</f>
        <v>0</v>
      </c>
      <c r="CR134" s="317">
        <f t="array" ref="CR134">MIN(IF($KD21:$KD68&lt;&gt;"",CR21:CR68))</f>
        <v>0</v>
      </c>
      <c r="CS134" s="317">
        <f t="array" ref="CS134">MIN(IF($KD21:$KD68&lt;&gt;"",CS21:CS68))</f>
        <v>0</v>
      </c>
      <c r="CT134" s="317">
        <f t="array" ref="CT134">MIN(IF($KD21:$KD68&lt;&gt;"",CT21:CT68))</f>
        <v>0</v>
      </c>
      <c r="CU134" s="317">
        <f t="array" ref="CU134">MIN(IF($KD21:$KD68&lt;&gt;"",CU21:CU68))</f>
        <v>0</v>
      </c>
      <c r="CV134" s="317">
        <f t="array" ref="CV134">MIN(IF($KD21:$KD68&lt;&gt;"",CV21:CV68))</f>
        <v>0</v>
      </c>
      <c r="CW134" s="317">
        <f t="array" ref="CW134">MIN(IF($KD21:$KD68&lt;&gt;"",CW21:CW68))</f>
        <v>0</v>
      </c>
      <c r="CX134" s="317">
        <f t="array" ref="CX134">MIN(IF($KD21:$KD68&lt;&gt;"",CX21:CX68))</f>
        <v>0</v>
      </c>
      <c r="CY134" s="317">
        <f t="array" ref="CY134">MIN(IF($KD21:$KD68&lt;&gt;"",CY21:CY68))</f>
        <v>0</v>
      </c>
      <c r="CZ134" s="317">
        <f t="array" ref="CZ134">MIN(IF($KD21:$KD68&lt;&gt;"",CZ21:CZ68))</f>
        <v>0</v>
      </c>
      <c r="DA134" s="317">
        <f t="array" ref="DA134">MIN(IF($KD21:$KD68&lt;&gt;"",DA21:DA68))</f>
        <v>0</v>
      </c>
      <c r="DB134" s="317">
        <f t="array" ref="DB134">MIN(IF($KD21:$KD68&lt;&gt;"",DB21:DB68))</f>
        <v>0</v>
      </c>
      <c r="DC134" s="317">
        <f t="array" ref="DC134">MIN(IF($KD21:$KD68&lt;&gt;"",DC21:DC68))</f>
        <v>0</v>
      </c>
      <c r="DD134" s="317">
        <f t="array" ref="DD134">MIN(IF($KD21:$KD68&lt;&gt;"",DD21:DD68))</f>
        <v>0</v>
      </c>
      <c r="DE134" s="317">
        <f t="array" ref="DE134">MIN(IF($KD21:$KD68&lt;&gt;"",DE21:DE68))</f>
        <v>0</v>
      </c>
      <c r="DF134" s="317">
        <f t="array" ref="DF134">MIN(IF($KD21:$KD68&lt;&gt;"",DF21:DF68))</f>
        <v>0</v>
      </c>
      <c r="DG134" s="317">
        <f t="array" ref="DG134">MIN(IF($KD21:$KD68&lt;&gt;"",DG21:DG68))</f>
        <v>0</v>
      </c>
      <c r="DH134" s="317">
        <f t="array" ref="DH134">MIN(IF($KD21:$KD68&lt;&gt;"",DH21:DH68))</f>
        <v>0</v>
      </c>
      <c r="DI134" s="317">
        <f t="array" ref="DI134">MIN(IF($KD21:$KD68&lt;&gt;"",DI21:DI68))</f>
        <v>0</v>
      </c>
      <c r="DJ134" s="317">
        <f t="array" ref="DJ134">MIN(IF($KD21:$KD68&lt;&gt;"",DJ21:DJ68))</f>
        <v>0</v>
      </c>
      <c r="DK134" s="317">
        <f t="array" ref="DK134">MIN(IF($KD21:$KD68&lt;&gt;"",DK21:DK68))</f>
        <v>0</v>
      </c>
      <c r="DL134" s="317">
        <f t="array" ref="DL134">MIN(IF($KD21:$KD68&lt;&gt;"",DL21:DL68))</f>
        <v>0</v>
      </c>
      <c r="DM134" s="317">
        <f t="array" ref="DM134">MIN(IF($KD21:$KD68&lt;&gt;"",DM21:DM68))</f>
        <v>0</v>
      </c>
      <c r="DN134" s="317">
        <f t="array" ref="DN134">MIN(IF($KD21:$KD68&lt;&gt;"",DN21:DN68))</f>
        <v>0</v>
      </c>
      <c r="DO134" s="317">
        <f t="array" ref="DO134">MIN(IF($KD21:$KD68&lt;&gt;"",DO21:DO68))</f>
        <v>0</v>
      </c>
      <c r="DP134" s="317">
        <f t="array" ref="DP134">MIN(IF($KD21:$KD68&lt;&gt;"",DP21:DP68))</f>
        <v>0</v>
      </c>
      <c r="DQ134" s="317">
        <f t="array" ref="DQ134">MIN(IF($KD21:$KD68&lt;&gt;"",DQ21:DQ68))</f>
        <v>0</v>
      </c>
      <c r="DR134" s="317">
        <f t="array" ref="DR134">MIN(IF($KD21:$KD68&lt;&gt;"",DR21:DR68))</f>
        <v>0</v>
      </c>
      <c r="DS134" s="317">
        <f t="array" ref="DS134">MIN(IF($KD21:$KD68&lt;&gt;"",DS21:DS68))</f>
        <v>0</v>
      </c>
      <c r="DT134" s="317">
        <f t="array" ref="DT134">MIN(IF($KD21:$KD68&lt;&gt;"",DT21:DT68))</f>
        <v>0</v>
      </c>
      <c r="DU134" s="317">
        <f t="array" ref="DU134">MIN(IF($KD21:$KD68&lt;&gt;"",DU21:DU68))</f>
        <v>0</v>
      </c>
      <c r="DV134" s="317">
        <f t="array" ref="DV134">MIN(IF($KD21:$KD68&lt;&gt;"",DV21:DV68))</f>
        <v>0</v>
      </c>
      <c r="DW134" s="317">
        <f t="array" ref="DW134">MIN(IF($KD21:$KD68&lt;&gt;"",DW21:DW68))</f>
        <v>0</v>
      </c>
      <c r="DX134" s="317">
        <f t="array" ref="DX134">MIN(IF($KD21:$KD68&lt;&gt;"",DX21:DX68))</f>
        <v>0</v>
      </c>
      <c r="DY134" s="317">
        <f t="array" ref="DY134">MIN(IF($KD21:$KD68&lt;&gt;"",DY21:DY68))</f>
        <v>0</v>
      </c>
      <c r="DZ134" s="317">
        <f t="array" ref="DZ134">MIN(IF($KD21:$KD68&lt;&gt;"",DZ21:DZ68))</f>
        <v>0</v>
      </c>
      <c r="EA134" s="317">
        <f t="array" ref="EA134">MIN(IF($KD21:$KD68&lt;&gt;"",EA21:EA68))</f>
        <v>0</v>
      </c>
      <c r="EB134" s="317">
        <f t="array" ref="EB134">MIN(IF($KD21:$KD68&lt;&gt;"",EB21:EB68))</f>
        <v>0</v>
      </c>
      <c r="EC134" s="317">
        <f t="array" ref="EC134">MIN(IF($KD21:$KD68&lt;&gt;"",EC21:EC68))</f>
        <v>0</v>
      </c>
      <c r="ED134" s="317">
        <f t="array" ref="ED134">MIN(IF($KD21:$KD68&lt;&gt;"",ED21:ED68))</f>
        <v>0</v>
      </c>
      <c r="EE134" s="317">
        <f t="array" ref="EE134">MIN(IF($KD21:$KD68&lt;&gt;"",EE21:EE68))</f>
        <v>0</v>
      </c>
      <c r="EF134" s="317">
        <f t="array" ref="EF134">MIN(IF($KD21:$KD68&lt;&gt;"",EF21:EF68))</f>
        <v>0</v>
      </c>
      <c r="EG134" s="317">
        <f t="array" ref="EG134">MIN(IF($KD21:$KD68&lt;&gt;"",EG21:EG68))</f>
        <v>0</v>
      </c>
      <c r="EH134" s="317">
        <f t="array" ref="EH134">MIN(IF($KD21:$KD68&lt;&gt;"",EH21:EH68))</f>
        <v>0</v>
      </c>
      <c r="EI134" s="317">
        <f t="array" ref="EI134">MIN(IF($KD21:$KD68&lt;&gt;"",EI21:EI68))</f>
        <v>0</v>
      </c>
      <c r="EJ134" s="317">
        <f t="array" ref="EJ134">MIN(IF($KD21:$KD68&lt;&gt;"",EJ21:EJ68))</f>
        <v>0</v>
      </c>
      <c r="EK134" s="317">
        <f t="array" ref="EK134">MIN(IF($KD21:$KD68&lt;&gt;"",EK21:EK68))</f>
        <v>0</v>
      </c>
      <c r="EL134" s="317">
        <f t="array" ref="EL134">MIN(IF($KD21:$KD68&lt;&gt;"",EL21:EL68))</f>
        <v>0</v>
      </c>
      <c r="EM134" s="317">
        <f t="array" ref="EM134">MIN(IF($KD21:$KD68&lt;&gt;"",EM21:EM68))</f>
        <v>0</v>
      </c>
      <c r="EN134" s="317">
        <f t="array" ref="EN134">MIN(IF($KD21:$KD68&lt;&gt;"",EN21:EN68))</f>
        <v>0</v>
      </c>
      <c r="EO134" s="317">
        <f t="array" ref="EO134">MIN(IF($KD21:$KD68&lt;&gt;"",EO21:EO68))</f>
        <v>0</v>
      </c>
      <c r="EP134" s="317">
        <f t="array" ref="EP134">MIN(IF($KD21:$KD68&lt;&gt;"",EP21:EP68))</f>
        <v>0</v>
      </c>
      <c r="EQ134" s="317">
        <f t="array" ref="EQ134">MIN(IF($KD21:$KD68&lt;&gt;"",EQ21:EQ68))</f>
        <v>0</v>
      </c>
      <c r="ER134" s="317">
        <f t="array" ref="ER134">MIN(IF($KD21:$KD68&lt;&gt;"",ER21:ER68))</f>
        <v>0</v>
      </c>
      <c r="ES134" s="317">
        <f t="array" ref="ES134">MIN(IF($KD21:$KD68&lt;&gt;"",ES21:ES68))</f>
        <v>0</v>
      </c>
      <c r="ET134" s="317">
        <f t="array" ref="ET134">MIN(IF($KD21:$KD68&lt;&gt;"",ET21:ET68))</f>
        <v>0</v>
      </c>
      <c r="EU134" s="317">
        <f t="array" ref="EU134">MIN(IF($KD21:$KD68&lt;&gt;"",EU21:EU68))</f>
        <v>0</v>
      </c>
      <c r="EV134" s="317">
        <f t="array" ref="EV134">MIN(IF($KD21:$KD68&lt;&gt;"",EV21:EV68))</f>
        <v>0</v>
      </c>
      <c r="EW134" s="317">
        <f t="array" ref="EW134">MIN(IF($KD21:$KD68&lt;&gt;"",EW21:EW68))</f>
        <v>0</v>
      </c>
      <c r="EX134" s="317">
        <f t="array" ref="EX134">MIN(IF($KD21:$KD68&lt;&gt;"",EX21:EX68))</f>
        <v>0</v>
      </c>
      <c r="EY134" s="317">
        <f t="array" ref="EY134">MIN(IF($KD21:$KD68&lt;&gt;"",EY21:EY68))</f>
        <v>0</v>
      </c>
      <c r="EZ134" s="317">
        <f t="array" ref="EZ134">MIN(IF($KD21:$KD68&lt;&gt;"",EZ21:EZ68))</f>
        <v>0</v>
      </c>
      <c r="FA134" s="317">
        <f t="array" ref="FA134">MIN(IF($KD21:$KD68&lt;&gt;"",FA21:FA68))</f>
        <v>0</v>
      </c>
      <c r="FB134" s="317">
        <f t="array" ref="FB134">MIN(IF($KD21:$KD68&lt;&gt;"",FB21:FB68))</f>
        <v>0</v>
      </c>
      <c r="FC134" s="317">
        <f t="array" ref="FC134">MIN(IF($KD21:$KD68&lt;&gt;"",FC21:FC68))</f>
        <v>0</v>
      </c>
      <c r="FD134" s="317">
        <f t="array" ref="FD134">MIN(IF($KD21:$KD68&lt;&gt;"",FD21:FD68))</f>
        <v>0</v>
      </c>
      <c r="FE134" s="317">
        <f t="array" ref="FE134">MIN(IF($KD21:$KD68&lt;&gt;"",FE21:FE68))</f>
        <v>0</v>
      </c>
      <c r="FF134" s="317">
        <f t="array" ref="FF134">MIN(IF($KD21:$KD68&lt;&gt;"",FF21:FF68))</f>
        <v>0</v>
      </c>
      <c r="FG134" s="317">
        <f t="array" ref="FG134">MIN(IF($KD21:$KD68&lt;&gt;"",FG21:FG68))</f>
        <v>0</v>
      </c>
      <c r="FH134" s="317">
        <f t="array" ref="FH134">MIN(IF($KD21:$KD68&lt;&gt;"",FH21:FH68))</f>
        <v>0</v>
      </c>
      <c r="FI134" s="317">
        <f t="array" ref="FI134">MIN(IF($KD21:$KD68&lt;&gt;"",FI21:FI68))</f>
        <v>0</v>
      </c>
      <c r="FJ134" s="317">
        <f t="array" ref="FJ134">MIN(IF($KD21:$KD68&lt;&gt;"",FJ21:FJ68))</f>
        <v>0</v>
      </c>
      <c r="FK134" s="317">
        <f t="array" ref="FK134">MIN(IF($KD21:$KD68&lt;&gt;"",FK21:FK68))</f>
        <v>0</v>
      </c>
      <c r="FL134" s="317">
        <f t="array" ref="FL134">MIN(IF($KD21:$KD68&lt;&gt;"",FL21:FL68))</f>
        <v>0</v>
      </c>
      <c r="FM134" s="317">
        <f t="array" ref="FM134">MIN(IF($KD21:$KD68&lt;&gt;"",FM21:FM68))</f>
        <v>0</v>
      </c>
      <c r="FN134" s="317">
        <f t="array" ref="FN134">MIN(IF($KD21:$KD68&lt;&gt;"",FN21:FN68))</f>
        <v>0</v>
      </c>
      <c r="FO134" s="317">
        <f t="array" ref="FO134">MIN(IF($KD21:$KD68&lt;&gt;"",FO21:FO68))</f>
        <v>0</v>
      </c>
      <c r="FP134" s="317">
        <f t="array" ref="FP134">MIN(IF($KD21:$KD68&lt;&gt;"",FP21:FP68))</f>
        <v>0</v>
      </c>
      <c r="FQ134" s="317">
        <f t="array" ref="FQ134">MIN(IF($KD21:$KD68&lt;&gt;"",FQ21:FQ68))</f>
        <v>0</v>
      </c>
      <c r="FR134" s="317">
        <f t="array" ref="FR134">MIN(IF($KD21:$KD68&lt;&gt;"",FR21:FR68))</f>
        <v>0</v>
      </c>
      <c r="FS134" s="317">
        <f t="array" ref="FS134">MIN(IF($KD21:$KD68&lt;&gt;"",FS21:FS68))</f>
        <v>0</v>
      </c>
      <c r="FT134" s="317">
        <f t="array" ref="FT134">MIN(IF($KD21:$KD68&lt;&gt;"",FT21:FT68))</f>
        <v>0</v>
      </c>
      <c r="FU134" s="317">
        <f t="array" ref="FU134">MIN(IF($KD21:$KD68&lt;&gt;"",FU21:FU68))</f>
        <v>0</v>
      </c>
      <c r="FV134" s="317">
        <f t="array" ref="FV134">MIN(IF($KD21:$KD68&lt;&gt;"",FV21:FV68))</f>
        <v>0</v>
      </c>
      <c r="FW134" s="317">
        <f t="array" ref="FW134">MIN(IF($KD21:$KD68&lt;&gt;"",FW21:FW68))</f>
        <v>0</v>
      </c>
      <c r="FX134" s="317">
        <f t="array" ref="FX134">MIN(IF($KD21:$KD68&lt;&gt;"",FX21:FX68))</f>
        <v>0</v>
      </c>
      <c r="FY134" s="317">
        <f t="array" ref="FY134">MIN(IF($KD21:$KD68&lt;&gt;"",FY21:FY68))</f>
        <v>0</v>
      </c>
      <c r="FZ134" s="317">
        <f t="array" ref="FZ134">MIN(IF($KD21:$KD68&lt;&gt;"",FZ21:FZ68))</f>
        <v>0</v>
      </c>
      <c r="GA134" s="317">
        <f t="array" ref="GA134">MIN(IF($KD21:$KD68&lt;&gt;"",GA21:GA68))</f>
        <v>0</v>
      </c>
      <c r="GB134" s="317">
        <f t="array" ref="GB134">MIN(IF($KD21:$KD68&lt;&gt;"",GB21:GB68))</f>
        <v>0</v>
      </c>
      <c r="GC134" s="317">
        <f t="array" ref="GC134">MIN(IF($KD21:$KD68&lt;&gt;"",GC21:GC68))</f>
        <v>0</v>
      </c>
      <c r="GD134" s="317">
        <f t="array" ref="GD134">MIN(IF($KD21:$KD68&lt;&gt;"",GD21:GD68))</f>
        <v>0</v>
      </c>
      <c r="GE134" s="317">
        <f t="array" ref="GE134">MIN(IF($KD21:$KD68&lt;&gt;"",GE21:GE68))</f>
        <v>0</v>
      </c>
      <c r="GF134" s="317">
        <f t="array" ref="GF134">MIN(IF($KD21:$KD68&lt;&gt;"",GF21:GF68))</f>
        <v>0</v>
      </c>
      <c r="GG134" s="317">
        <f t="array" ref="GG134">MIN(IF($KD21:$KD68&lt;&gt;"",GG21:GG68))</f>
        <v>0</v>
      </c>
      <c r="GH134" s="317">
        <f t="array" ref="GH134">MIN(IF($KD21:$KD68&lt;&gt;"",GH21:GH68))</f>
        <v>0</v>
      </c>
      <c r="GI134" s="317">
        <f t="array" ref="GI134">MIN(IF($KD21:$KD68&lt;&gt;"",GI21:GI68))</f>
        <v>0</v>
      </c>
      <c r="GJ134" s="317">
        <f t="array" ref="GJ134">MIN(IF($KD21:$KD68&lt;&gt;"",GJ21:GJ68))</f>
        <v>0</v>
      </c>
      <c r="GK134" s="317">
        <f t="array" ref="GK134">MIN(IF($KD21:$KD68&lt;&gt;"",GK21:GK68))</f>
        <v>0</v>
      </c>
      <c r="GL134" s="317">
        <f t="array" ref="GL134">MIN(IF($KD21:$KD68&lt;&gt;"",GL21:GL68))</f>
        <v>0</v>
      </c>
      <c r="GM134" s="317">
        <f t="array" ref="GM134">MIN(IF($KD21:$KD68&lt;&gt;"",GM21:GM68))</f>
        <v>0</v>
      </c>
      <c r="GN134" s="317">
        <f t="array" ref="GN134">MIN(IF($KD21:$KD68&lt;&gt;"",GN21:GN68))</f>
        <v>0</v>
      </c>
      <c r="GO134" s="317">
        <f t="array" ref="GO134">MIN(IF($KD21:$KD68&lt;&gt;"",GO21:GO68))</f>
        <v>0</v>
      </c>
      <c r="GP134" s="317">
        <f t="array" ref="GP134">MIN(IF($KD21:$KD68&lt;&gt;"",GP21:GP68))</f>
        <v>0</v>
      </c>
      <c r="GQ134" s="317">
        <f t="array" ref="GQ134">MIN(IF($KD21:$KD68&lt;&gt;"",GQ21:GQ68))</f>
        <v>0</v>
      </c>
      <c r="GR134" s="317">
        <f t="array" ref="GR134">MIN(IF($KD21:$KD68&lt;&gt;"",GR21:GR68))</f>
        <v>0</v>
      </c>
      <c r="GS134" s="317">
        <f t="array" ref="GS134">MIN(IF($KD21:$KD68&lt;&gt;"",GS21:GS68))</f>
        <v>0</v>
      </c>
      <c r="GT134" s="317">
        <f t="array" ref="GT134">MIN(IF($KD21:$KD68&lt;&gt;"",GT21:GT68))</f>
        <v>0</v>
      </c>
      <c r="GU134" s="317">
        <f t="array" ref="GU134">MIN(IF($KD21:$KD68&lt;&gt;"",GU21:GU68))</f>
        <v>0</v>
      </c>
      <c r="GV134" s="317">
        <f t="array" ref="GV134">MIN(IF($KD21:$KD68&lt;&gt;"",GV21:GV68))</f>
        <v>0</v>
      </c>
      <c r="GW134" s="317">
        <f t="array" ref="GW134">MIN(IF($KD21:$KD68&lt;&gt;"",GW21:GW68))</f>
        <v>0</v>
      </c>
      <c r="GX134" s="317">
        <f t="array" ref="GX134">MIN(IF($KD21:$KD68&lt;&gt;"",GX21:GX68))</f>
        <v>0</v>
      </c>
      <c r="GY134" s="317">
        <f t="array" ref="GY134">MIN(IF($KD21:$KD68&lt;&gt;"",GY21:GY68))</f>
        <v>0</v>
      </c>
      <c r="GZ134" s="317">
        <f t="array" ref="GZ134">MIN(IF($KD21:$KD68&lt;&gt;"",GZ21:GZ68))</f>
        <v>0</v>
      </c>
      <c r="HA134" s="317">
        <f t="array" ref="HA134">MIN(IF($KD21:$KD68&lt;&gt;"",HA21:HA68))</f>
        <v>0</v>
      </c>
      <c r="HB134" s="317">
        <f t="array" ref="HB134">MIN(IF($KD21:$KD68&lt;&gt;"",HB21:HB68))</f>
        <v>0</v>
      </c>
      <c r="HC134" s="317">
        <f t="array" ref="HC134">MIN(IF($KD21:$KD68&lt;&gt;"",HC21:HC68))</f>
        <v>0</v>
      </c>
      <c r="HD134" s="317">
        <f t="array" ref="HD134">MIN(IF($KD21:$KD68&lt;&gt;"",HD21:HD68))</f>
        <v>0</v>
      </c>
      <c r="HE134" s="317">
        <f t="array" ref="HE134">MIN(IF($KD21:$KD68&lt;&gt;"",HE21:HE68))</f>
        <v>0</v>
      </c>
      <c r="HF134" s="317">
        <f t="array" ref="HF134">MIN(IF($KD21:$KD68&lt;&gt;"",HF21:HF68))</f>
        <v>0</v>
      </c>
      <c r="HG134" s="317">
        <f t="array" ref="HG134">MIN(IF($KD21:$KD68&lt;&gt;"",HG21:HG68))</f>
        <v>0</v>
      </c>
      <c r="HH134" s="317">
        <f t="array" ref="HH134">MIN(IF($KD21:$KD68&lt;&gt;"",HH21:HH68))</f>
        <v>0</v>
      </c>
      <c r="HI134" s="317">
        <f t="array" ref="HI134">MIN(IF($KD21:$KD68&lt;&gt;"",HI21:HI68))</f>
        <v>0</v>
      </c>
      <c r="HJ134" s="317">
        <f t="array" ref="HJ134">MIN(IF($KD21:$KD68&lt;&gt;"",HJ21:HJ68))</f>
        <v>0</v>
      </c>
      <c r="HK134" s="317">
        <f t="array" ref="HK134">MIN(IF($KD21:$KD68&lt;&gt;"",HK21:HK68))</f>
        <v>0</v>
      </c>
      <c r="HL134" s="317">
        <f t="array" ref="HL134">MIN(IF($KD21:$KD68&lt;&gt;"",HL21:HL68))</f>
        <v>0</v>
      </c>
      <c r="HM134" s="317">
        <f t="array" ref="HM134">MIN(IF($KD21:$KD68&lt;&gt;"",HM21:HM68))</f>
        <v>0</v>
      </c>
      <c r="HN134" s="317">
        <f t="array" ref="HN134">MIN(IF($KD21:$KD68&lt;&gt;"",HN21:HN68))</f>
        <v>0</v>
      </c>
      <c r="HO134" s="317">
        <f t="array" ref="HO134">MIN(IF($KD21:$KD68&lt;&gt;"",HO21:HO68))</f>
        <v>0</v>
      </c>
      <c r="HP134" s="317">
        <f t="array" ref="HP134">MIN(IF($KD21:$KD68&lt;&gt;"",HP21:HP68))</f>
        <v>0</v>
      </c>
      <c r="HQ134" s="317">
        <f t="array" ref="HQ134">MIN(IF($KD21:$KD68&lt;&gt;"",HQ21:HQ68))</f>
        <v>0</v>
      </c>
      <c r="HR134" s="317">
        <f t="array" ref="HR134">MIN(IF($KD21:$KD68&lt;&gt;"",HR21:HR68))</f>
        <v>0</v>
      </c>
      <c r="HS134" s="317">
        <f t="array" ref="HS134">MIN(IF($KD21:$KD68&lt;&gt;"",HS21:HS68))</f>
        <v>0</v>
      </c>
      <c r="HT134" s="317">
        <f t="array" ref="HT134">MIN(IF($KD21:$KD68&lt;&gt;"",HT21:HT68))</f>
        <v>0</v>
      </c>
      <c r="HU134" s="317">
        <f t="array" ref="HU134">MIN(IF($KD21:$KD68&lt;&gt;"",HU21:HU68))</f>
        <v>0</v>
      </c>
      <c r="HV134" s="317">
        <f t="array" ref="HV134">MIN(IF($KD21:$KD68&lt;&gt;"",HV21:HV68))</f>
        <v>0</v>
      </c>
      <c r="HW134" s="317">
        <f t="array" ref="HW134">MIN(IF($KD21:$KD68&lt;&gt;"",HW21:HW68))</f>
        <v>0</v>
      </c>
      <c r="HX134" s="317">
        <f t="array" ref="HX134">MIN(IF($KD21:$KD68&lt;&gt;"",HX21:HX68))</f>
        <v>0</v>
      </c>
      <c r="HY134" s="317">
        <f t="array" ref="HY134">MIN(IF($KD21:$KD68&lt;&gt;"",HY21:HY68))</f>
        <v>0</v>
      </c>
      <c r="HZ134" s="317">
        <f t="array" ref="HZ134">MIN(IF($KD21:$KD68&lt;&gt;"",HZ21:HZ68))</f>
        <v>0</v>
      </c>
      <c r="IA134" s="317">
        <f t="array" ref="IA134">MIN(IF($KD21:$KD68&lt;&gt;"",IA21:IA68))</f>
        <v>0</v>
      </c>
      <c r="IB134" s="317">
        <f t="array" ref="IB134">MIN(IF($KD21:$KD68&lt;&gt;"",IB21:IB68))</f>
        <v>0</v>
      </c>
      <c r="IC134" s="317">
        <f t="array" ref="IC134">MIN(IF($KD21:$KD68&lt;&gt;"",IC21:IC68))</f>
        <v>0</v>
      </c>
      <c r="ID134" s="317">
        <f t="array" ref="ID134">MIN(IF($KD21:$KD68&lt;&gt;"",ID21:ID68))</f>
        <v>0</v>
      </c>
      <c r="IE134" s="317">
        <f t="array" ref="IE134">MIN(IF($KD21:$KD68&lt;&gt;"",IE21:IE68))</f>
        <v>0</v>
      </c>
      <c r="IF134" s="317">
        <f t="array" ref="IF134">MIN(IF($KD21:$KD68&lt;&gt;"",IF21:IF68))</f>
        <v>0</v>
      </c>
      <c r="IG134" s="317">
        <f t="array" ref="IG134">MIN(IF($KD21:$KD68&lt;&gt;"",IG21:IG68))</f>
        <v>0</v>
      </c>
      <c r="IH134" s="317">
        <f t="array" ref="IH134">MIN(IF($KD21:$KD68&lt;&gt;"",IH21:IH68))</f>
        <v>0</v>
      </c>
      <c r="II134" s="317">
        <f t="array" ref="II134">MIN(IF($KD21:$KD68&lt;&gt;"",II21:II68))</f>
        <v>0</v>
      </c>
      <c r="IJ134" s="317">
        <f t="array" ref="IJ134">MIN(IF($KD21:$KD68&lt;&gt;"",IJ21:IJ68))</f>
        <v>0</v>
      </c>
      <c r="IK134" s="317">
        <f t="array" ref="IK134">MIN(IF($KD21:$KD68&lt;&gt;"",IK21:IK68))</f>
        <v>0</v>
      </c>
      <c r="IL134" s="317">
        <f t="array" ref="IL134">MIN(IF($KD21:$KD68&lt;&gt;"",IL21:IL68))</f>
        <v>0</v>
      </c>
      <c r="IM134" s="317">
        <f t="array" ref="IM134">MIN(IF($KD21:$KD68&lt;&gt;"",IM21:IM68))</f>
        <v>0</v>
      </c>
      <c r="IN134" s="317">
        <f t="array" ref="IN134">MIN(IF($KD21:$KD68&lt;&gt;"",IN21:IN68))</f>
        <v>0</v>
      </c>
      <c r="IO134" s="317">
        <f t="array" ref="IO134">MIN(IF($KD21:$KD68&lt;&gt;"",IO21:IO68))</f>
        <v>0</v>
      </c>
      <c r="IP134" s="317">
        <f t="array" ref="IP134">MIN(IF($KD21:$KD68&lt;&gt;"",IP21:IP68))</f>
        <v>0</v>
      </c>
      <c r="IQ134" s="317">
        <f t="array" ref="IQ134">MIN(IF($KD21:$KD68&lt;&gt;"",IQ21:IQ68))</f>
        <v>0</v>
      </c>
      <c r="IR134" s="317">
        <f t="array" ref="IR134">MIN(IF($KD21:$KD68&lt;&gt;"",IR21:IR68))</f>
        <v>0</v>
      </c>
      <c r="IS134" s="317">
        <f t="array" ref="IS134">MIN(IF($KD21:$KD68&lt;&gt;"",IS21:IS68))</f>
        <v>0</v>
      </c>
      <c r="IT134" s="317">
        <f t="array" ref="IT134">MIN(IF($KD21:$KD68&lt;&gt;"",IT21:IT68))</f>
        <v>0</v>
      </c>
      <c r="IU134" s="317">
        <f t="array" ref="IU134">MIN(IF($KD21:$KD68&lt;&gt;"",IU21:IU68))</f>
        <v>0</v>
      </c>
      <c r="IV134" s="317">
        <f t="array" ref="IV134">MIN(IF($KD21:$KD68&lt;&gt;"",IV21:IV68))</f>
        <v>0</v>
      </c>
      <c r="IW134" s="317">
        <f t="array" ref="IW134">MIN(IF($KD21:$KD68&lt;&gt;"",IW21:IW68))</f>
        <v>0</v>
      </c>
      <c r="IX134" s="317">
        <f t="array" ref="IX134">MIN(IF($KD21:$KD68&lt;&gt;"",IX21:IX68))</f>
        <v>0</v>
      </c>
      <c r="IY134" s="317">
        <f t="array" ref="IY134">MIN(IF($KD21:$KD68&lt;&gt;"",IY21:IY68))</f>
        <v>0</v>
      </c>
      <c r="IZ134" s="317">
        <f t="array" ref="IZ134">MIN(IF($KD21:$KD68&lt;&gt;"",IZ21:IZ68))</f>
        <v>0</v>
      </c>
      <c r="JA134" s="317">
        <f t="array" ref="JA134">MIN(IF($KD21:$KD68&lt;&gt;"",JA21:JA68))</f>
        <v>0</v>
      </c>
      <c r="JB134" s="317">
        <f t="array" ref="JB134">MIN(IF($KD21:$KD68&lt;&gt;"",JB21:JB68))</f>
        <v>0</v>
      </c>
      <c r="JC134" s="317">
        <f t="array" ref="JC134">MIN(IF($KD21:$KD68&lt;&gt;"",JC21:JC68))</f>
        <v>0</v>
      </c>
      <c r="JD134" s="317">
        <f t="array" ref="JD134">MIN(IF($KD21:$KD68&lt;&gt;"",JD21:JD68))</f>
        <v>0</v>
      </c>
      <c r="JE134" s="317">
        <f t="array" ref="JE134">MIN(IF($KD21:$KD68&lt;&gt;"",JE21:JE68))</f>
        <v>0</v>
      </c>
      <c r="JF134" s="317">
        <f t="array" ref="JF134">MIN(IF($KD21:$KD68&lt;&gt;"",JF21:JF68))</f>
        <v>0</v>
      </c>
      <c r="JG134" s="317">
        <f t="array" ref="JG134">MIN(IF($KD21:$KD68&lt;&gt;"",JG21:JG68))</f>
        <v>0</v>
      </c>
      <c r="JH134" s="317">
        <f t="array" ref="JH134">MIN(IF($KD21:$KD68&lt;&gt;"",JH21:JH68))</f>
        <v>0</v>
      </c>
      <c r="JI134" s="317">
        <f t="array" ref="JI134">MIN(IF($KD21:$KD68&lt;&gt;"",JI21:JI68))</f>
        <v>0</v>
      </c>
      <c r="JJ134" s="317">
        <f t="array" ref="JJ134">MIN(IF($KD21:$KD68&lt;&gt;"",JJ21:JJ68))</f>
        <v>0</v>
      </c>
      <c r="JK134" s="317">
        <f t="array" ref="JK134">MIN(IF($KD21:$KD68&lt;&gt;"",JK21:JK68))</f>
        <v>0</v>
      </c>
      <c r="JL134" s="317">
        <f t="array" ref="JL134">MIN(IF($KD21:$KD68&lt;&gt;"",JL21:JL68))</f>
        <v>0</v>
      </c>
      <c r="JM134" s="317">
        <f t="array" ref="JM134">MIN(IF($KD21:$KD68&lt;&gt;"",JM21:JM68))</f>
        <v>0</v>
      </c>
      <c r="JN134" s="317">
        <f t="array" ref="JN134">MIN(IF($KD21:$KD68&lt;&gt;"",JN21:JN68))</f>
        <v>0</v>
      </c>
      <c r="JO134" s="317">
        <f t="array" ref="JO134">MIN(IF($KD21:$KD68&lt;&gt;"",JO21:JO68))</f>
        <v>0</v>
      </c>
      <c r="JP134" s="317">
        <f t="array" ref="JP134">MIN(IF($KD21:$KD68&lt;&gt;"",JP21:JP68))</f>
        <v>0</v>
      </c>
    </row>
    <row r="135" spans="4:276" ht="15" customHeight="1" x14ac:dyDescent="0.2">
      <c r="D135" s="316">
        <v>7.5</v>
      </c>
      <c r="E135" s="317" t="s">
        <v>480</v>
      </c>
      <c r="F135" s="316">
        <f t="array" ref="F135">MAX(IF($KD21:$KD68&lt;&gt;"",F21:F68))</f>
        <v>0</v>
      </c>
      <c r="G135" s="316">
        <f t="array" ref="G135">MAX(IF($KD21:$KD68&lt;&gt;"",G21:G68))</f>
        <v>0</v>
      </c>
      <c r="H135" s="316">
        <f t="array" ref="H135">MAX(IF($KD21:$KD68&lt;&gt;"",H21:H68))</f>
        <v>0</v>
      </c>
      <c r="I135" s="316">
        <f t="array" ref="I135">MAX(IF($KD21:$KD68&lt;&gt;"",I21:I68))</f>
        <v>0</v>
      </c>
      <c r="J135" s="316">
        <f t="array" ref="J135">MAX(IF($KD21:$KD68&lt;&gt;"",J21:J68))</f>
        <v>0</v>
      </c>
      <c r="K135" s="316">
        <f t="array" ref="K135">MAX(IF($KD21:$KD68&lt;&gt;"",K21:K68))</f>
        <v>0</v>
      </c>
      <c r="L135" s="316">
        <f t="array" ref="L135">MAX(IF($KD21:$KD68&lt;&gt;"",L21:L68))</f>
        <v>0</v>
      </c>
      <c r="M135" s="316">
        <f t="array" ref="M135">MAX(IF($KD21:$KD68&lt;&gt;"",M21:M68))</f>
        <v>0</v>
      </c>
      <c r="N135" s="316">
        <f t="array" ref="N135">MAX(IF($KD21:$KD68&lt;&gt;"",N21:N68))</f>
        <v>0</v>
      </c>
      <c r="O135" s="316">
        <f t="array" ref="O135">MAX(IF($KD21:$KD68&lt;&gt;"",O21:O68))</f>
        <v>0</v>
      </c>
      <c r="P135" s="316">
        <f t="array" ref="P135">MAX(IF($KD21:$KD68&lt;&gt;"",P21:P68))</f>
        <v>0</v>
      </c>
      <c r="Q135" s="316">
        <f t="array" ref="Q135">MAX(IF($KD21:$KD68&lt;&gt;"",Q21:Q68))</f>
        <v>0</v>
      </c>
      <c r="R135" s="316">
        <f t="array" ref="R135">MAX(IF($KD21:$KD68&lt;&gt;"",R21:R68))</f>
        <v>0</v>
      </c>
      <c r="S135" s="316">
        <f t="array" ref="S135">MAX(IF($KD21:$KD68&lt;&gt;"",S21:S68))</f>
        <v>0</v>
      </c>
      <c r="T135" s="316">
        <f t="array" ref="T135">MAX(IF($KD21:$KD68&lt;&gt;"",T21:T68))</f>
        <v>0</v>
      </c>
      <c r="U135" s="316">
        <f t="array" ref="U135">MAX(IF($KD21:$KD68&lt;&gt;"",U21:U68))</f>
        <v>0</v>
      </c>
      <c r="V135" s="316">
        <f t="array" ref="V135">MAX(IF($KD21:$KD68&lt;&gt;"",V21:V68))</f>
        <v>0</v>
      </c>
      <c r="W135" s="316">
        <f t="array" ref="W135">MAX(IF($KD21:$KD68&lt;&gt;"",W21:W68))</f>
        <v>0</v>
      </c>
      <c r="X135" s="316">
        <f t="array" ref="X135">MAX(IF($KD21:$KD68&lt;&gt;"",X21:X68))</f>
        <v>0</v>
      </c>
      <c r="Y135" s="316">
        <f t="array" ref="Y135">MAX(IF($KD21:$KD68&lt;&gt;"",Y21:Y68))</f>
        <v>0</v>
      </c>
      <c r="Z135" s="316">
        <f t="array" ref="Z135">MAX(IF($KD21:$KD68&lt;&gt;"",Z21:Z68))</f>
        <v>0</v>
      </c>
      <c r="AA135" s="316">
        <f t="array" ref="AA135">MAX(IF($KD21:$KD68&lt;&gt;"",AA21:AA68))</f>
        <v>0</v>
      </c>
      <c r="AB135" s="316">
        <f t="array" ref="AB135">MAX(IF($KD21:$KD68&lt;&gt;"",AB21:AB68))</f>
        <v>0</v>
      </c>
      <c r="AC135" s="316">
        <f t="array" ref="AC135">MAX(IF($KD21:$KD68&lt;&gt;"",AC21:AC68))</f>
        <v>0</v>
      </c>
      <c r="AD135" s="316">
        <f t="array" ref="AD135">MAX(IF($KD21:$KD68&lt;&gt;"",AD21:AD68))</f>
        <v>0</v>
      </c>
      <c r="AE135" s="316">
        <f t="array" ref="AE135">MAX(IF($KD21:$KD68&lt;&gt;"",AE21:AE68))</f>
        <v>0</v>
      </c>
      <c r="AF135" s="316">
        <f t="array" ref="AF135">MAX(IF($KD21:$KD68&lt;&gt;"",AF21:AF68))</f>
        <v>0</v>
      </c>
      <c r="AG135" s="316">
        <f t="array" ref="AG135">MAX(IF($KD21:$KD68&lt;&gt;"",AG21:AG68))</f>
        <v>0</v>
      </c>
      <c r="AH135" s="316">
        <f t="array" ref="AH135">MAX(IF($KD21:$KD68&lt;&gt;"",AH21:AH68))</f>
        <v>0</v>
      </c>
      <c r="AI135" s="316">
        <f t="array" ref="AI135">MAX(IF($KD21:$KD68&lt;&gt;"",AI21:AI68))</f>
        <v>0</v>
      </c>
      <c r="AJ135" s="316">
        <f t="array" ref="AJ135">MAX(IF($KD21:$KD68&lt;&gt;"",AJ21:AJ68))</f>
        <v>0</v>
      </c>
      <c r="AK135" s="316">
        <f t="array" ref="AK135">MAX(IF($KD21:$KD68&lt;&gt;"",AK21:AK68))</f>
        <v>0</v>
      </c>
      <c r="AL135" s="316">
        <f t="array" ref="AL135">MAX(IF($KD21:$KD68&lt;&gt;"",AL21:AL68))</f>
        <v>0</v>
      </c>
      <c r="AM135" s="316">
        <f t="array" ref="AM135">MAX(IF($KD21:$KD68&lt;&gt;"",AM21:AM68))</f>
        <v>0</v>
      </c>
      <c r="AN135" s="316">
        <f t="array" ref="AN135">MAX(IF($KD21:$KD68&lt;&gt;"",AN21:AN68))</f>
        <v>0</v>
      </c>
      <c r="AO135" s="316">
        <f t="array" ref="AO135">MAX(IF($KD21:$KD68&lt;&gt;"",AO21:AO68))</f>
        <v>0</v>
      </c>
      <c r="AP135" s="316">
        <f t="array" ref="AP135">MAX(IF($KD21:$KD68&lt;&gt;"",AP21:AP68))</f>
        <v>0</v>
      </c>
      <c r="AQ135" s="316">
        <f t="array" ref="AQ135">MAX(IF($KD21:$KD68&lt;&gt;"",AQ21:AQ68))</f>
        <v>0</v>
      </c>
      <c r="AR135" s="316">
        <f t="array" ref="AR135">MAX(IF($KD21:$KD68&lt;&gt;"",AR21:AR68))</f>
        <v>0</v>
      </c>
      <c r="AS135" s="316">
        <f t="array" ref="AS135">MAX(IF($KD21:$KD68&lt;&gt;"",AS21:AS68))</f>
        <v>0</v>
      </c>
      <c r="AT135" s="316">
        <f t="array" ref="AT135">MAX(IF($KD21:$KD68&lt;&gt;"",AT21:AT68))</f>
        <v>0</v>
      </c>
      <c r="AU135" s="316">
        <f t="array" ref="AU135">MAX(IF($KD21:$KD68&lt;&gt;"",AU21:AU68))</f>
        <v>0</v>
      </c>
      <c r="AV135" s="316">
        <f t="array" ref="AV135">MAX(IF($KD21:$KD68&lt;&gt;"",AV21:AV68))</f>
        <v>0</v>
      </c>
      <c r="AW135" s="316">
        <f t="array" ref="AW135">MAX(IF($KD21:$KD68&lt;&gt;"",AW21:AW68))</f>
        <v>0</v>
      </c>
      <c r="AX135" s="316">
        <f t="array" ref="AX135">MAX(IF($KD21:$KD68&lt;&gt;"",AX21:AX68))</f>
        <v>0</v>
      </c>
      <c r="AY135" s="316">
        <f t="array" ref="AY135">MAX(IF($KD21:$KD68&lt;&gt;"",AY21:AY68))</f>
        <v>0</v>
      </c>
      <c r="AZ135" s="316">
        <f t="array" ref="AZ135">MAX(IF($KD21:$KD68&lt;&gt;"",AZ21:AZ68))</f>
        <v>0</v>
      </c>
      <c r="BA135" s="316">
        <f t="array" ref="BA135">MAX(IF($KD21:$KD68&lt;&gt;"",BA21:BA68))</f>
        <v>0</v>
      </c>
      <c r="BB135" s="316">
        <f t="array" ref="BB135">MAX(IF($KD21:$KD68&lt;&gt;"",BB21:BB68))</f>
        <v>0</v>
      </c>
      <c r="BC135" s="316">
        <f t="array" ref="BC135">MAX(IF($KD21:$KD68&lt;&gt;"",BC21:BC68))</f>
        <v>0</v>
      </c>
      <c r="BD135" s="316">
        <f t="array" ref="BD135">MAX(IF($KD21:$KD68&lt;&gt;"",BD21:BD68))</f>
        <v>0</v>
      </c>
      <c r="BE135" s="316">
        <f t="array" ref="BE135">MAX(IF($KD21:$KD68&lt;&gt;"",BE21:BE68))</f>
        <v>0</v>
      </c>
      <c r="BF135" s="316">
        <f t="array" ref="BF135">MAX(IF($KD21:$KD68&lt;&gt;"",BF21:BF68))</f>
        <v>0</v>
      </c>
      <c r="BG135" s="316">
        <f t="array" ref="BG135">MAX(IF($KD21:$KD68&lt;&gt;"",BG21:BG68))</f>
        <v>0</v>
      </c>
      <c r="BH135" s="316">
        <f t="array" ref="BH135">MAX(IF($KD21:$KD68&lt;&gt;"",BH21:BH68))</f>
        <v>0</v>
      </c>
      <c r="BI135" s="316">
        <f t="array" ref="BI135">MAX(IF($KD21:$KD68&lt;&gt;"",BI21:BI68))</f>
        <v>0</v>
      </c>
      <c r="BJ135" s="316">
        <f t="array" ref="BJ135">MAX(IF($KD21:$KD68&lt;&gt;"",BJ21:BJ68))</f>
        <v>0</v>
      </c>
      <c r="BK135" s="316">
        <f t="array" ref="BK135">MAX(IF($KD21:$KD68&lt;&gt;"",BK21:BK68))</f>
        <v>0</v>
      </c>
      <c r="BL135" s="316">
        <f t="array" ref="BL135">MAX(IF($KD21:$KD68&lt;&gt;"",BL21:BL68))</f>
        <v>0</v>
      </c>
      <c r="BM135" s="316">
        <f t="array" ref="BM135">MAX(IF($KD21:$KD68&lt;&gt;"",BM21:BM68))</f>
        <v>0</v>
      </c>
      <c r="BN135" s="316">
        <f t="array" ref="BN135">MAX(IF($KD21:$KD68&lt;&gt;"",BN21:BN68))</f>
        <v>0</v>
      </c>
      <c r="BO135" s="316">
        <f t="array" ref="BO135">MAX(IF($KD21:$KD68&lt;&gt;"",BO21:BO68))</f>
        <v>0</v>
      </c>
      <c r="BP135" s="316">
        <f t="array" ref="BP135">MAX(IF($KD21:$KD68&lt;&gt;"",BP21:BP68))</f>
        <v>0</v>
      </c>
      <c r="BQ135" s="316">
        <f t="array" ref="BQ135">MAX(IF($KD21:$KD68&lt;&gt;"",BQ21:BQ68))</f>
        <v>0</v>
      </c>
      <c r="BR135" s="316">
        <f t="array" ref="BR135">MAX(IF($KD21:$KD68&lt;&gt;"",BR21:BR68))</f>
        <v>0</v>
      </c>
      <c r="BS135" s="316">
        <f t="array" ref="BS135">MAX(IF($KD21:$KD68&lt;&gt;"",BS21:BS68))</f>
        <v>0</v>
      </c>
      <c r="BT135" s="316">
        <f t="array" ref="BT135">MAX(IF($KD21:$KD68&lt;&gt;"",BT21:BT68))</f>
        <v>0</v>
      </c>
      <c r="BU135" s="316">
        <f t="array" ref="BU135">MAX(IF($KD21:$KD68&lt;&gt;"",BU21:BU68))</f>
        <v>0</v>
      </c>
      <c r="BV135" s="316">
        <f t="array" ref="BV135">MAX(IF($KD21:$KD68&lt;&gt;"",BV21:BV68))</f>
        <v>0</v>
      </c>
      <c r="BW135" s="316">
        <f t="array" ref="BW135">MAX(IF($KD21:$KD68&lt;&gt;"",BW21:BW68))</f>
        <v>0</v>
      </c>
      <c r="BX135" s="316">
        <f t="array" ref="BX135">MAX(IF($KD21:$KD68&lt;&gt;"",BX21:BX68))</f>
        <v>0</v>
      </c>
      <c r="BY135" s="316">
        <f t="array" ref="BY135">MAX(IF($KD21:$KD68&lt;&gt;"",BY21:BY68))</f>
        <v>0</v>
      </c>
      <c r="BZ135" s="316">
        <f t="array" ref="BZ135">MAX(IF($KD21:$KD68&lt;&gt;"",BZ21:BZ68))</f>
        <v>0</v>
      </c>
      <c r="CA135" s="316">
        <f t="array" ref="CA135">MAX(IF($KD21:$KD68&lt;&gt;"",CA21:CA68))</f>
        <v>0</v>
      </c>
      <c r="CB135" s="316">
        <f t="array" ref="CB135">MAX(IF($KD21:$KD68&lt;&gt;"",CB21:CB68))</f>
        <v>0</v>
      </c>
      <c r="CC135" s="316">
        <f t="array" ref="CC135">MAX(IF($KD21:$KD68&lt;&gt;"",CC21:CC68))</f>
        <v>0</v>
      </c>
      <c r="CD135" s="316">
        <f t="array" ref="CD135">MAX(IF($KD21:$KD68&lt;&gt;"",CD21:CD68))</f>
        <v>0</v>
      </c>
      <c r="CE135" s="316">
        <f t="array" ref="CE135">MAX(IF($KD21:$KD68&lt;&gt;"",CE21:CE68))</f>
        <v>0</v>
      </c>
      <c r="CF135" s="316">
        <f t="array" ref="CF135">MAX(IF($KD21:$KD68&lt;&gt;"",CF21:CF68))</f>
        <v>0</v>
      </c>
      <c r="CG135" s="316">
        <f t="array" ref="CG135">MAX(IF($KD21:$KD68&lt;&gt;"",CG21:CG68))</f>
        <v>0</v>
      </c>
      <c r="CH135" s="316">
        <f t="array" ref="CH135">MAX(IF($KD21:$KD68&lt;&gt;"",CH21:CH68))</f>
        <v>0</v>
      </c>
      <c r="CI135" s="316">
        <f t="array" ref="CI135">MAX(IF($KD21:$KD68&lt;&gt;"",CI21:CI68))</f>
        <v>0</v>
      </c>
      <c r="CJ135" s="316">
        <f t="array" ref="CJ135">MAX(IF($KD21:$KD68&lt;&gt;"",CJ21:CJ68))</f>
        <v>0</v>
      </c>
      <c r="CK135" s="316">
        <f t="array" ref="CK135">MAX(IF($KD21:$KD68&lt;&gt;"",CK21:CK68))</f>
        <v>0</v>
      </c>
      <c r="CL135" s="316">
        <f t="array" ref="CL135">MAX(IF($KD21:$KD68&lt;&gt;"",CL21:CL68))</f>
        <v>0</v>
      </c>
      <c r="CM135" s="316">
        <f t="array" ref="CM135">MAX(IF($KD21:$KD68&lt;&gt;"",CM21:CM68))</f>
        <v>0</v>
      </c>
      <c r="CN135" s="316">
        <f t="array" ref="CN135">MAX(IF($KD21:$KD68&lt;&gt;"",CN21:CN68))</f>
        <v>0</v>
      </c>
      <c r="CO135" s="316">
        <f t="array" ref="CO135">MAX(IF($KD21:$KD68&lt;&gt;"",CO21:CO68))</f>
        <v>0</v>
      </c>
      <c r="CP135" s="316">
        <f t="array" ref="CP135">MAX(IF($KD21:$KD68&lt;&gt;"",CP21:CP68))</f>
        <v>0</v>
      </c>
      <c r="CQ135" s="316">
        <f t="array" ref="CQ135">MAX(IF($KD21:$KD68&lt;&gt;"",CQ21:CQ68))</f>
        <v>0</v>
      </c>
      <c r="CR135" s="316">
        <f t="array" ref="CR135">MAX(IF($KD21:$KD68&lt;&gt;"",CR21:CR68))</f>
        <v>0</v>
      </c>
      <c r="CS135" s="316">
        <f t="array" ref="CS135">MAX(IF($KD21:$KD68&lt;&gt;"",CS21:CS68))</f>
        <v>0</v>
      </c>
      <c r="CT135" s="316">
        <f t="array" ref="CT135">MAX(IF($KD21:$KD68&lt;&gt;"",CT21:CT68))</f>
        <v>0</v>
      </c>
      <c r="CU135" s="316">
        <f t="array" ref="CU135">MAX(IF($KD21:$KD68&lt;&gt;"",CU21:CU68))</f>
        <v>0</v>
      </c>
      <c r="CV135" s="316">
        <f t="array" ref="CV135">MAX(IF($KD21:$KD68&lt;&gt;"",CV21:CV68))</f>
        <v>0</v>
      </c>
      <c r="CW135" s="316">
        <f t="array" ref="CW135">MAX(IF($KD21:$KD68&lt;&gt;"",CW21:CW68))</f>
        <v>0</v>
      </c>
      <c r="CX135" s="316">
        <f t="array" ref="CX135">MAX(IF($KD21:$KD68&lt;&gt;"",CX21:CX68))</f>
        <v>0</v>
      </c>
      <c r="CY135" s="316">
        <f t="array" ref="CY135">MAX(IF($KD21:$KD68&lt;&gt;"",CY21:CY68))</f>
        <v>0</v>
      </c>
      <c r="CZ135" s="316">
        <f t="array" ref="CZ135">MAX(IF($KD21:$KD68&lt;&gt;"",CZ21:CZ68))</f>
        <v>0</v>
      </c>
      <c r="DA135" s="316">
        <f t="array" ref="DA135">MAX(IF($KD21:$KD68&lt;&gt;"",DA21:DA68))</f>
        <v>0</v>
      </c>
      <c r="DB135" s="316">
        <f t="array" ref="DB135">MAX(IF($KD21:$KD68&lt;&gt;"",DB21:DB68))</f>
        <v>0</v>
      </c>
      <c r="DC135" s="316">
        <f t="array" ref="DC135">MAX(IF($KD21:$KD68&lt;&gt;"",DC21:DC68))</f>
        <v>0</v>
      </c>
      <c r="DD135" s="316">
        <f t="array" ref="DD135">MAX(IF($KD21:$KD68&lt;&gt;"",DD21:DD68))</f>
        <v>0</v>
      </c>
      <c r="DE135" s="316">
        <f t="array" ref="DE135">MAX(IF($KD21:$KD68&lt;&gt;"",DE21:DE68))</f>
        <v>0</v>
      </c>
      <c r="DF135" s="316">
        <f t="array" ref="DF135">MAX(IF($KD21:$KD68&lt;&gt;"",DF21:DF68))</f>
        <v>0</v>
      </c>
      <c r="DG135" s="316">
        <f t="array" ref="DG135">MAX(IF($KD21:$KD68&lt;&gt;"",DG21:DG68))</f>
        <v>0</v>
      </c>
      <c r="DH135" s="316">
        <f t="array" ref="DH135">MAX(IF($KD21:$KD68&lt;&gt;"",DH21:DH68))</f>
        <v>0</v>
      </c>
      <c r="DI135" s="316">
        <f t="array" ref="DI135">MAX(IF($KD21:$KD68&lt;&gt;"",DI21:DI68))</f>
        <v>0</v>
      </c>
      <c r="DJ135" s="316">
        <f t="array" ref="DJ135">MAX(IF($KD21:$KD68&lt;&gt;"",DJ21:DJ68))</f>
        <v>0</v>
      </c>
      <c r="DK135" s="316">
        <f t="array" ref="DK135">MAX(IF($KD21:$KD68&lt;&gt;"",DK21:DK68))</f>
        <v>0</v>
      </c>
      <c r="DL135" s="316">
        <f t="array" ref="DL135">MAX(IF($KD21:$KD68&lt;&gt;"",DL21:DL68))</f>
        <v>0</v>
      </c>
      <c r="DM135" s="316">
        <f t="array" ref="DM135">MAX(IF($KD21:$KD68&lt;&gt;"",DM21:DM68))</f>
        <v>0</v>
      </c>
      <c r="DN135" s="316">
        <f t="array" ref="DN135">MAX(IF($KD21:$KD68&lt;&gt;"",DN21:DN68))</f>
        <v>0</v>
      </c>
      <c r="DO135" s="316">
        <f t="array" ref="DO135">MAX(IF($KD21:$KD68&lt;&gt;"",DO21:DO68))</f>
        <v>0</v>
      </c>
      <c r="DP135" s="316">
        <f t="array" ref="DP135">MAX(IF($KD21:$KD68&lt;&gt;"",DP21:DP68))</f>
        <v>0</v>
      </c>
      <c r="DQ135" s="316">
        <f t="array" ref="DQ135">MAX(IF($KD21:$KD68&lt;&gt;"",DQ21:DQ68))</f>
        <v>0</v>
      </c>
      <c r="DR135" s="316">
        <f t="array" ref="DR135">MAX(IF($KD21:$KD68&lt;&gt;"",DR21:DR68))</f>
        <v>0</v>
      </c>
      <c r="DS135" s="316">
        <f t="array" ref="DS135">MAX(IF($KD21:$KD68&lt;&gt;"",DS21:DS68))</f>
        <v>0</v>
      </c>
      <c r="DT135" s="316">
        <f t="array" ref="DT135">MAX(IF($KD21:$KD68&lt;&gt;"",DT21:DT68))</f>
        <v>0</v>
      </c>
      <c r="DU135" s="316">
        <f t="array" ref="DU135">MAX(IF($KD21:$KD68&lt;&gt;"",DU21:DU68))</f>
        <v>0</v>
      </c>
      <c r="DV135" s="316">
        <f t="array" ref="DV135">MAX(IF($KD21:$KD68&lt;&gt;"",DV21:DV68))</f>
        <v>0</v>
      </c>
      <c r="DW135" s="316">
        <f t="array" ref="DW135">MAX(IF($KD21:$KD68&lt;&gt;"",DW21:DW68))</f>
        <v>0</v>
      </c>
      <c r="DX135" s="316">
        <f t="array" ref="DX135">MAX(IF($KD21:$KD68&lt;&gt;"",DX21:DX68))</f>
        <v>0</v>
      </c>
      <c r="DY135" s="316">
        <f t="array" ref="DY135">MAX(IF($KD21:$KD68&lt;&gt;"",DY21:DY68))</f>
        <v>0</v>
      </c>
      <c r="DZ135" s="316">
        <f t="array" ref="DZ135">MAX(IF($KD21:$KD68&lt;&gt;"",DZ21:DZ68))</f>
        <v>0</v>
      </c>
      <c r="EA135" s="316">
        <f t="array" ref="EA135">MAX(IF($KD21:$KD68&lt;&gt;"",EA21:EA68))</f>
        <v>0</v>
      </c>
      <c r="EB135" s="316">
        <f t="array" ref="EB135">MAX(IF($KD21:$KD68&lt;&gt;"",EB21:EB68))</f>
        <v>0</v>
      </c>
      <c r="EC135" s="316">
        <f t="array" ref="EC135">MAX(IF($KD21:$KD68&lt;&gt;"",EC21:EC68))</f>
        <v>0</v>
      </c>
      <c r="ED135" s="316">
        <f t="array" ref="ED135">MAX(IF($KD21:$KD68&lt;&gt;"",ED21:ED68))</f>
        <v>0</v>
      </c>
      <c r="EE135" s="316">
        <f t="array" ref="EE135">MAX(IF($KD21:$KD68&lt;&gt;"",EE21:EE68))</f>
        <v>0</v>
      </c>
      <c r="EF135" s="316">
        <f t="array" ref="EF135">MAX(IF($KD21:$KD68&lt;&gt;"",EF21:EF68))</f>
        <v>0</v>
      </c>
      <c r="EG135" s="316">
        <f t="array" ref="EG135">MAX(IF($KD21:$KD68&lt;&gt;"",EG21:EG68))</f>
        <v>0</v>
      </c>
      <c r="EH135" s="316">
        <f t="array" ref="EH135">MAX(IF($KD21:$KD68&lt;&gt;"",EH21:EH68))</f>
        <v>0</v>
      </c>
      <c r="EI135" s="316">
        <f t="array" ref="EI135">MAX(IF($KD21:$KD68&lt;&gt;"",EI21:EI68))</f>
        <v>0</v>
      </c>
      <c r="EJ135" s="316">
        <f t="array" ref="EJ135">MAX(IF($KD21:$KD68&lt;&gt;"",EJ21:EJ68))</f>
        <v>0</v>
      </c>
      <c r="EK135" s="316">
        <f t="array" ref="EK135">MAX(IF($KD21:$KD68&lt;&gt;"",EK21:EK68))</f>
        <v>0</v>
      </c>
      <c r="EL135" s="316">
        <f t="array" ref="EL135">MAX(IF($KD21:$KD68&lt;&gt;"",EL21:EL68))</f>
        <v>0</v>
      </c>
      <c r="EM135" s="316">
        <f t="array" ref="EM135">MAX(IF($KD21:$KD68&lt;&gt;"",EM21:EM68))</f>
        <v>0</v>
      </c>
      <c r="EN135" s="316">
        <f t="array" ref="EN135">MAX(IF($KD21:$KD68&lt;&gt;"",EN21:EN68))</f>
        <v>0</v>
      </c>
      <c r="EO135" s="316">
        <f t="array" ref="EO135">MAX(IF($KD21:$KD68&lt;&gt;"",EO21:EO68))</f>
        <v>0</v>
      </c>
      <c r="EP135" s="316">
        <f t="array" ref="EP135">MAX(IF($KD21:$KD68&lt;&gt;"",EP21:EP68))</f>
        <v>0</v>
      </c>
      <c r="EQ135" s="316">
        <f t="array" ref="EQ135">MAX(IF($KD21:$KD68&lt;&gt;"",EQ21:EQ68))</f>
        <v>0</v>
      </c>
      <c r="ER135" s="316">
        <f t="array" ref="ER135">MAX(IF($KD21:$KD68&lt;&gt;"",ER21:ER68))</f>
        <v>0</v>
      </c>
      <c r="ES135" s="316">
        <f t="array" ref="ES135">MAX(IF($KD21:$KD68&lt;&gt;"",ES21:ES68))</f>
        <v>0</v>
      </c>
      <c r="ET135" s="316">
        <f t="array" ref="ET135">MAX(IF($KD21:$KD68&lt;&gt;"",ET21:ET68))</f>
        <v>0</v>
      </c>
      <c r="EU135" s="316">
        <f t="array" ref="EU135">MAX(IF($KD21:$KD68&lt;&gt;"",EU21:EU68))</f>
        <v>0</v>
      </c>
      <c r="EV135" s="316">
        <f t="array" ref="EV135">MAX(IF($KD21:$KD68&lt;&gt;"",EV21:EV68))</f>
        <v>0</v>
      </c>
      <c r="EW135" s="316">
        <f t="array" ref="EW135">MAX(IF($KD21:$KD68&lt;&gt;"",EW21:EW68))</f>
        <v>0</v>
      </c>
      <c r="EX135" s="316">
        <f t="array" ref="EX135">MAX(IF($KD21:$KD68&lt;&gt;"",EX21:EX68))</f>
        <v>0</v>
      </c>
      <c r="EY135" s="316">
        <f t="array" ref="EY135">MAX(IF($KD21:$KD68&lt;&gt;"",EY21:EY68))</f>
        <v>0</v>
      </c>
      <c r="EZ135" s="316">
        <f t="array" ref="EZ135">MAX(IF($KD21:$KD68&lt;&gt;"",EZ21:EZ68))</f>
        <v>0</v>
      </c>
      <c r="FA135" s="316">
        <f t="array" ref="FA135">MAX(IF($KD21:$KD68&lt;&gt;"",FA21:FA68))</f>
        <v>0</v>
      </c>
      <c r="FB135" s="316">
        <f t="array" ref="FB135">MAX(IF($KD21:$KD68&lt;&gt;"",FB21:FB68))</f>
        <v>0</v>
      </c>
      <c r="FC135" s="316">
        <f t="array" ref="FC135">MAX(IF($KD21:$KD68&lt;&gt;"",FC21:FC68))</f>
        <v>0</v>
      </c>
      <c r="FD135" s="316">
        <f t="array" ref="FD135">MAX(IF($KD21:$KD68&lt;&gt;"",FD21:FD68))</f>
        <v>0</v>
      </c>
      <c r="FE135" s="316">
        <f t="array" ref="FE135">MAX(IF($KD21:$KD68&lt;&gt;"",FE21:FE68))</f>
        <v>0</v>
      </c>
      <c r="FF135" s="316">
        <f t="array" ref="FF135">MAX(IF($KD21:$KD68&lt;&gt;"",FF21:FF68))</f>
        <v>0</v>
      </c>
      <c r="FG135" s="316">
        <f t="array" ref="FG135">MAX(IF($KD21:$KD68&lt;&gt;"",FG21:FG68))</f>
        <v>0</v>
      </c>
      <c r="FH135" s="316">
        <f t="array" ref="FH135">MAX(IF($KD21:$KD68&lt;&gt;"",FH21:FH68))</f>
        <v>0</v>
      </c>
      <c r="FI135" s="316">
        <f t="array" ref="FI135">MAX(IF($KD21:$KD68&lt;&gt;"",FI21:FI68))</f>
        <v>0</v>
      </c>
      <c r="FJ135" s="316">
        <f t="array" ref="FJ135">MAX(IF($KD21:$KD68&lt;&gt;"",FJ21:FJ68))</f>
        <v>0</v>
      </c>
      <c r="FK135" s="316">
        <f t="array" ref="FK135">MAX(IF($KD21:$KD68&lt;&gt;"",FK21:FK68))</f>
        <v>0</v>
      </c>
      <c r="FL135" s="316">
        <f t="array" ref="FL135">MAX(IF($KD21:$KD68&lt;&gt;"",FL21:FL68))</f>
        <v>0</v>
      </c>
      <c r="FM135" s="316">
        <f t="array" ref="FM135">MAX(IF($KD21:$KD68&lt;&gt;"",FM21:FM68))</f>
        <v>0</v>
      </c>
      <c r="FN135" s="316">
        <f t="array" ref="FN135">MAX(IF($KD21:$KD68&lt;&gt;"",FN21:FN68))</f>
        <v>0</v>
      </c>
      <c r="FO135" s="316">
        <f t="array" ref="FO135">MAX(IF($KD21:$KD68&lt;&gt;"",FO21:FO68))</f>
        <v>0</v>
      </c>
      <c r="FP135" s="316">
        <f t="array" ref="FP135">MAX(IF($KD21:$KD68&lt;&gt;"",FP21:FP68))</f>
        <v>0</v>
      </c>
      <c r="FQ135" s="316">
        <f t="array" ref="FQ135">MAX(IF($KD21:$KD68&lt;&gt;"",FQ21:FQ68))</f>
        <v>0</v>
      </c>
      <c r="FR135" s="316">
        <f t="array" ref="FR135">MAX(IF($KD21:$KD68&lt;&gt;"",FR21:FR68))</f>
        <v>0</v>
      </c>
      <c r="FS135" s="316">
        <f t="array" ref="FS135">MAX(IF($KD21:$KD68&lt;&gt;"",FS21:FS68))</f>
        <v>0</v>
      </c>
      <c r="FT135" s="316">
        <f t="array" ref="FT135">MAX(IF($KD21:$KD68&lt;&gt;"",FT21:FT68))</f>
        <v>0</v>
      </c>
      <c r="FU135" s="316">
        <f t="array" ref="FU135">MAX(IF($KD21:$KD68&lt;&gt;"",FU21:FU68))</f>
        <v>0</v>
      </c>
      <c r="FV135" s="316">
        <f t="array" ref="FV135">MAX(IF($KD21:$KD68&lt;&gt;"",FV21:FV68))</f>
        <v>0</v>
      </c>
      <c r="FW135" s="316">
        <f t="array" ref="FW135">MAX(IF($KD21:$KD68&lt;&gt;"",FW21:FW68))</f>
        <v>0</v>
      </c>
      <c r="FX135" s="316">
        <f t="array" ref="FX135">MAX(IF($KD21:$KD68&lt;&gt;"",FX21:FX68))</f>
        <v>0</v>
      </c>
      <c r="FY135" s="316">
        <f t="array" ref="FY135">MAX(IF($KD21:$KD68&lt;&gt;"",FY21:FY68))</f>
        <v>0</v>
      </c>
      <c r="FZ135" s="316">
        <f t="array" ref="FZ135">MAX(IF($KD21:$KD68&lt;&gt;"",FZ21:FZ68))</f>
        <v>0</v>
      </c>
      <c r="GA135" s="316">
        <f t="array" ref="GA135">MAX(IF($KD21:$KD68&lt;&gt;"",GA21:GA68))</f>
        <v>0</v>
      </c>
      <c r="GB135" s="316">
        <f t="array" ref="GB135">MAX(IF($KD21:$KD68&lt;&gt;"",GB21:GB68))</f>
        <v>0</v>
      </c>
      <c r="GC135" s="316">
        <f t="array" ref="GC135">MAX(IF($KD21:$KD68&lt;&gt;"",GC21:GC68))</f>
        <v>0</v>
      </c>
      <c r="GD135" s="316">
        <f t="array" ref="GD135">MAX(IF($KD21:$KD68&lt;&gt;"",GD21:GD68))</f>
        <v>0</v>
      </c>
      <c r="GE135" s="316">
        <f t="array" ref="GE135">MAX(IF($KD21:$KD68&lt;&gt;"",GE21:GE68))</f>
        <v>0</v>
      </c>
      <c r="GF135" s="316">
        <f t="array" ref="GF135">MAX(IF($KD21:$KD68&lt;&gt;"",GF21:GF68))</f>
        <v>0</v>
      </c>
      <c r="GG135" s="316">
        <f t="array" ref="GG135">MAX(IF($KD21:$KD68&lt;&gt;"",GG21:GG68))</f>
        <v>0</v>
      </c>
      <c r="GH135" s="316">
        <f t="array" ref="GH135">MAX(IF($KD21:$KD68&lt;&gt;"",GH21:GH68))</f>
        <v>0</v>
      </c>
      <c r="GI135" s="316">
        <f t="array" ref="GI135">MAX(IF($KD21:$KD68&lt;&gt;"",GI21:GI68))</f>
        <v>0</v>
      </c>
      <c r="GJ135" s="316">
        <f t="array" ref="GJ135">MAX(IF($KD21:$KD68&lt;&gt;"",GJ21:GJ68))</f>
        <v>0</v>
      </c>
      <c r="GK135" s="316">
        <f t="array" ref="GK135">MAX(IF($KD21:$KD68&lt;&gt;"",GK21:GK68))</f>
        <v>0</v>
      </c>
      <c r="GL135" s="316">
        <f t="array" ref="GL135">MAX(IF($KD21:$KD68&lt;&gt;"",GL21:GL68))</f>
        <v>0</v>
      </c>
      <c r="GM135" s="316">
        <f t="array" ref="GM135">MAX(IF($KD21:$KD68&lt;&gt;"",GM21:GM68))</f>
        <v>0</v>
      </c>
      <c r="GN135" s="316">
        <f t="array" ref="GN135">MAX(IF($KD21:$KD68&lt;&gt;"",GN21:GN68))</f>
        <v>0</v>
      </c>
      <c r="GO135" s="316">
        <f t="array" ref="GO135">MAX(IF($KD21:$KD68&lt;&gt;"",GO21:GO68))</f>
        <v>0</v>
      </c>
      <c r="GP135" s="316">
        <f t="array" ref="GP135">MAX(IF($KD21:$KD68&lt;&gt;"",GP21:GP68))</f>
        <v>0</v>
      </c>
      <c r="GQ135" s="316">
        <f t="array" ref="GQ135">MAX(IF($KD21:$KD68&lt;&gt;"",GQ21:GQ68))</f>
        <v>0</v>
      </c>
      <c r="GR135" s="316">
        <f t="array" ref="GR135">MAX(IF($KD21:$KD68&lt;&gt;"",GR21:GR68))</f>
        <v>0</v>
      </c>
      <c r="GS135" s="316">
        <f t="array" ref="GS135">MAX(IF($KD21:$KD68&lt;&gt;"",GS21:GS68))</f>
        <v>0</v>
      </c>
      <c r="GT135" s="316">
        <f t="array" ref="GT135">MAX(IF($KD21:$KD68&lt;&gt;"",GT21:GT68))</f>
        <v>0</v>
      </c>
      <c r="GU135" s="316">
        <f t="array" ref="GU135">MAX(IF($KD21:$KD68&lt;&gt;"",GU21:GU68))</f>
        <v>0</v>
      </c>
      <c r="GV135" s="316">
        <f t="array" ref="GV135">MAX(IF($KD21:$KD68&lt;&gt;"",GV21:GV68))</f>
        <v>0</v>
      </c>
      <c r="GW135" s="316">
        <f t="array" ref="GW135">MAX(IF($KD21:$KD68&lt;&gt;"",GW21:GW68))</f>
        <v>0</v>
      </c>
      <c r="GX135" s="316">
        <f t="array" ref="GX135">MAX(IF($KD21:$KD68&lt;&gt;"",GX21:GX68))</f>
        <v>0</v>
      </c>
      <c r="GY135" s="316">
        <f t="array" ref="GY135">MAX(IF($KD21:$KD68&lt;&gt;"",GY21:GY68))</f>
        <v>0</v>
      </c>
      <c r="GZ135" s="316">
        <f t="array" ref="GZ135">MAX(IF($KD21:$KD68&lt;&gt;"",GZ21:GZ68))</f>
        <v>0</v>
      </c>
      <c r="HA135" s="316">
        <f t="array" ref="HA135">MAX(IF($KD21:$KD68&lt;&gt;"",HA21:HA68))</f>
        <v>0</v>
      </c>
      <c r="HB135" s="316">
        <f t="array" ref="HB135">MAX(IF($KD21:$KD68&lt;&gt;"",HB21:HB68))</f>
        <v>0</v>
      </c>
      <c r="HC135" s="316">
        <f t="array" ref="HC135">MAX(IF($KD21:$KD68&lt;&gt;"",HC21:HC68))</f>
        <v>0</v>
      </c>
      <c r="HD135" s="316">
        <f t="array" ref="HD135">MAX(IF($KD21:$KD68&lt;&gt;"",HD21:HD68))</f>
        <v>0</v>
      </c>
      <c r="HE135" s="316">
        <f t="array" ref="HE135">MAX(IF($KD21:$KD68&lt;&gt;"",HE21:HE68))</f>
        <v>0</v>
      </c>
      <c r="HF135" s="316">
        <f t="array" ref="HF135">MAX(IF($KD21:$KD68&lt;&gt;"",HF21:HF68))</f>
        <v>0</v>
      </c>
      <c r="HG135" s="316">
        <f t="array" ref="HG135">MAX(IF($KD21:$KD68&lt;&gt;"",HG21:HG68))</f>
        <v>0</v>
      </c>
      <c r="HH135" s="316">
        <f t="array" ref="HH135">MAX(IF($KD21:$KD68&lt;&gt;"",HH21:HH68))</f>
        <v>0</v>
      </c>
      <c r="HI135" s="316">
        <f t="array" ref="HI135">MAX(IF($KD21:$KD68&lt;&gt;"",HI21:HI68))</f>
        <v>0</v>
      </c>
      <c r="HJ135" s="316">
        <f t="array" ref="HJ135">MAX(IF($KD21:$KD68&lt;&gt;"",HJ21:HJ68))</f>
        <v>0</v>
      </c>
      <c r="HK135" s="316">
        <f t="array" ref="HK135">MAX(IF($KD21:$KD68&lt;&gt;"",HK21:HK68))</f>
        <v>0</v>
      </c>
      <c r="HL135" s="316">
        <f t="array" ref="HL135">MAX(IF($KD21:$KD68&lt;&gt;"",HL21:HL68))</f>
        <v>0</v>
      </c>
      <c r="HM135" s="316">
        <f t="array" ref="HM135">MAX(IF($KD21:$KD68&lt;&gt;"",HM21:HM68))</f>
        <v>0</v>
      </c>
      <c r="HN135" s="316">
        <f t="array" ref="HN135">MAX(IF($KD21:$KD68&lt;&gt;"",HN21:HN68))</f>
        <v>0</v>
      </c>
      <c r="HO135" s="316">
        <f t="array" ref="HO135">MAX(IF($KD21:$KD68&lt;&gt;"",HO21:HO68))</f>
        <v>0</v>
      </c>
      <c r="HP135" s="316">
        <f t="array" ref="HP135">MAX(IF($KD21:$KD68&lt;&gt;"",HP21:HP68))</f>
        <v>0</v>
      </c>
      <c r="HQ135" s="316">
        <f t="array" ref="HQ135">MAX(IF($KD21:$KD68&lt;&gt;"",HQ21:HQ68))</f>
        <v>0</v>
      </c>
      <c r="HR135" s="316">
        <f t="array" ref="HR135">MAX(IF($KD21:$KD68&lt;&gt;"",HR21:HR68))</f>
        <v>0</v>
      </c>
      <c r="HS135" s="316">
        <f t="array" ref="HS135">MAX(IF($KD21:$KD68&lt;&gt;"",HS21:HS68))</f>
        <v>0</v>
      </c>
      <c r="HT135" s="316">
        <f t="array" ref="HT135">MAX(IF($KD21:$KD68&lt;&gt;"",HT21:HT68))</f>
        <v>0</v>
      </c>
      <c r="HU135" s="316">
        <f t="array" ref="HU135">MAX(IF($KD21:$KD68&lt;&gt;"",HU21:HU68))</f>
        <v>0</v>
      </c>
      <c r="HV135" s="316">
        <f t="array" ref="HV135">MAX(IF($KD21:$KD68&lt;&gt;"",HV21:HV68))</f>
        <v>0</v>
      </c>
      <c r="HW135" s="316">
        <f t="array" ref="HW135">MAX(IF($KD21:$KD68&lt;&gt;"",HW21:HW68))</f>
        <v>0</v>
      </c>
      <c r="HX135" s="316">
        <f t="array" ref="HX135">MAX(IF($KD21:$KD68&lt;&gt;"",HX21:HX68))</f>
        <v>0</v>
      </c>
      <c r="HY135" s="316">
        <f t="array" ref="HY135">MAX(IF($KD21:$KD68&lt;&gt;"",HY21:HY68))</f>
        <v>0</v>
      </c>
      <c r="HZ135" s="316">
        <f t="array" ref="HZ135">MAX(IF($KD21:$KD68&lt;&gt;"",HZ21:HZ68))</f>
        <v>0</v>
      </c>
      <c r="IA135" s="316">
        <f t="array" ref="IA135">MAX(IF($KD21:$KD68&lt;&gt;"",IA21:IA68))</f>
        <v>0</v>
      </c>
      <c r="IB135" s="316">
        <f t="array" ref="IB135">MAX(IF($KD21:$KD68&lt;&gt;"",IB21:IB68))</f>
        <v>0</v>
      </c>
      <c r="IC135" s="316">
        <f t="array" ref="IC135">MAX(IF($KD21:$KD68&lt;&gt;"",IC21:IC68))</f>
        <v>0</v>
      </c>
      <c r="ID135" s="316">
        <f t="array" ref="ID135">MAX(IF($KD21:$KD68&lt;&gt;"",ID21:ID68))</f>
        <v>0</v>
      </c>
      <c r="IE135" s="316">
        <f t="array" ref="IE135">MAX(IF($KD21:$KD68&lt;&gt;"",IE21:IE68))</f>
        <v>0</v>
      </c>
      <c r="IF135" s="316">
        <f t="array" ref="IF135">MAX(IF($KD21:$KD68&lt;&gt;"",IF21:IF68))</f>
        <v>0</v>
      </c>
      <c r="IG135" s="316">
        <f t="array" ref="IG135">MAX(IF($KD21:$KD68&lt;&gt;"",IG21:IG68))</f>
        <v>0</v>
      </c>
      <c r="IH135" s="316">
        <f t="array" ref="IH135">MAX(IF($KD21:$KD68&lt;&gt;"",IH21:IH68))</f>
        <v>0</v>
      </c>
      <c r="II135" s="316">
        <f t="array" ref="II135">MAX(IF($KD21:$KD68&lt;&gt;"",II21:II68))</f>
        <v>0</v>
      </c>
      <c r="IJ135" s="316">
        <f t="array" ref="IJ135">MAX(IF($KD21:$KD68&lt;&gt;"",IJ21:IJ68))</f>
        <v>0</v>
      </c>
      <c r="IK135" s="316">
        <f t="array" ref="IK135">MAX(IF($KD21:$KD68&lt;&gt;"",IK21:IK68))</f>
        <v>0</v>
      </c>
      <c r="IL135" s="316">
        <f t="array" ref="IL135">MAX(IF($KD21:$KD68&lt;&gt;"",IL21:IL68))</f>
        <v>0</v>
      </c>
      <c r="IM135" s="316">
        <f t="array" ref="IM135">MAX(IF($KD21:$KD68&lt;&gt;"",IM21:IM68))</f>
        <v>0</v>
      </c>
      <c r="IN135" s="316">
        <f t="array" ref="IN135">MAX(IF($KD21:$KD68&lt;&gt;"",IN21:IN68))</f>
        <v>0</v>
      </c>
      <c r="IO135" s="316">
        <f t="array" ref="IO135">MAX(IF($KD21:$KD68&lt;&gt;"",IO21:IO68))</f>
        <v>0</v>
      </c>
      <c r="IP135" s="316">
        <f t="array" ref="IP135">MAX(IF($KD21:$KD68&lt;&gt;"",IP21:IP68))</f>
        <v>0</v>
      </c>
      <c r="IQ135" s="316">
        <f t="array" ref="IQ135">MAX(IF($KD21:$KD68&lt;&gt;"",IQ21:IQ68))</f>
        <v>0</v>
      </c>
      <c r="IR135" s="316">
        <f t="array" ref="IR135">MAX(IF($KD21:$KD68&lt;&gt;"",IR21:IR68))</f>
        <v>0</v>
      </c>
      <c r="IS135" s="316">
        <f t="array" ref="IS135">MAX(IF($KD21:$KD68&lt;&gt;"",IS21:IS68))</f>
        <v>0</v>
      </c>
      <c r="IT135" s="316">
        <f t="array" ref="IT135">MAX(IF($KD21:$KD68&lt;&gt;"",IT21:IT68))</f>
        <v>0</v>
      </c>
      <c r="IU135" s="316">
        <f t="array" ref="IU135">MAX(IF($KD21:$KD68&lt;&gt;"",IU21:IU68))</f>
        <v>0</v>
      </c>
      <c r="IV135" s="316">
        <f t="array" ref="IV135">MAX(IF($KD21:$KD68&lt;&gt;"",IV21:IV68))</f>
        <v>0</v>
      </c>
      <c r="IW135" s="316">
        <f t="array" ref="IW135">MAX(IF($KD21:$KD68&lt;&gt;"",IW21:IW68))</f>
        <v>0</v>
      </c>
      <c r="IX135" s="316">
        <f t="array" ref="IX135">MAX(IF($KD21:$KD68&lt;&gt;"",IX21:IX68))</f>
        <v>0</v>
      </c>
      <c r="IY135" s="316">
        <f t="array" ref="IY135">MAX(IF($KD21:$KD68&lt;&gt;"",IY21:IY68))</f>
        <v>0</v>
      </c>
      <c r="IZ135" s="316">
        <f t="array" ref="IZ135">MAX(IF($KD21:$KD68&lt;&gt;"",IZ21:IZ68))</f>
        <v>0</v>
      </c>
      <c r="JA135" s="316">
        <f t="array" ref="JA135">MAX(IF($KD21:$KD68&lt;&gt;"",JA21:JA68))</f>
        <v>0</v>
      </c>
      <c r="JB135" s="316">
        <f t="array" ref="JB135">MAX(IF($KD21:$KD68&lt;&gt;"",JB21:JB68))</f>
        <v>0</v>
      </c>
      <c r="JC135" s="316">
        <f t="array" ref="JC135">MAX(IF($KD21:$KD68&lt;&gt;"",JC21:JC68))</f>
        <v>0</v>
      </c>
      <c r="JD135" s="316">
        <f t="array" ref="JD135">MAX(IF($KD21:$KD68&lt;&gt;"",JD21:JD68))</f>
        <v>0</v>
      </c>
      <c r="JE135" s="316">
        <f t="array" ref="JE135">MAX(IF($KD21:$KD68&lt;&gt;"",JE21:JE68))</f>
        <v>0</v>
      </c>
      <c r="JF135" s="316">
        <f t="array" ref="JF135">MAX(IF($KD21:$KD68&lt;&gt;"",JF21:JF68))</f>
        <v>0</v>
      </c>
      <c r="JG135" s="316">
        <f t="array" ref="JG135">MAX(IF($KD21:$KD68&lt;&gt;"",JG21:JG68))</f>
        <v>0</v>
      </c>
      <c r="JH135" s="316">
        <f t="array" ref="JH135">MAX(IF($KD21:$KD68&lt;&gt;"",JH21:JH68))</f>
        <v>0</v>
      </c>
      <c r="JI135" s="316">
        <f t="array" ref="JI135">MAX(IF($KD21:$KD68&lt;&gt;"",JI21:JI68))</f>
        <v>0</v>
      </c>
      <c r="JJ135" s="316">
        <f t="array" ref="JJ135">MAX(IF($KD21:$KD68&lt;&gt;"",JJ21:JJ68))</f>
        <v>0</v>
      </c>
      <c r="JK135" s="316">
        <f t="array" ref="JK135">MAX(IF($KD21:$KD68&lt;&gt;"",JK21:JK68))</f>
        <v>0</v>
      </c>
      <c r="JL135" s="316">
        <f t="array" ref="JL135">MAX(IF($KD21:$KD68&lt;&gt;"",JL21:JL68))</f>
        <v>0</v>
      </c>
      <c r="JM135" s="316">
        <f t="array" ref="JM135">MAX(IF($KD21:$KD68&lt;&gt;"",JM21:JM68))</f>
        <v>0</v>
      </c>
      <c r="JN135" s="316">
        <f t="array" ref="JN135">MAX(IF($KD21:$KD68&lt;&gt;"",JN21:JN68))</f>
        <v>0</v>
      </c>
      <c r="JO135" s="316">
        <f t="array" ref="JO135">MAX(IF($KD21:$KD68&lt;&gt;"",JO21:JO68))</f>
        <v>0</v>
      </c>
      <c r="JP135" s="316">
        <f t="array" ref="JP135">MAX(IF($KD21:$KD68&lt;&gt;"",JP21:JP68))</f>
        <v>0</v>
      </c>
    </row>
    <row r="136" spans="4:276" ht="15" customHeight="1" x14ac:dyDescent="0.2">
      <c r="D136" s="316">
        <v>8.3000000000000007</v>
      </c>
      <c r="E136" s="317" t="s">
        <v>495</v>
      </c>
      <c r="F136" s="316" t="e">
        <f t="array" ref="F136">AVERAGE(IF($KD21:$KD68&lt;&gt;"",F21:F68))</f>
        <v>#DIV/0!</v>
      </c>
      <c r="G136" s="316" t="e">
        <f t="array" ref="G136">AVERAGE(IF($KD21:$KD68&lt;&gt;"",G21:G68))</f>
        <v>#DIV/0!</v>
      </c>
      <c r="H136" s="316" t="e">
        <f t="array" ref="H136">AVERAGE(IF($KD21:$KD68&lt;&gt;"",H21:H68))</f>
        <v>#DIV/0!</v>
      </c>
      <c r="I136" s="316" t="e">
        <f t="array" ref="I136">AVERAGE(IF($KD21:$KD68&lt;&gt;"",I21:I68))</f>
        <v>#DIV/0!</v>
      </c>
      <c r="J136" s="316" t="e">
        <f t="array" ref="J136">AVERAGE(IF($KD21:$KD68&lt;&gt;"",J21:J68))</f>
        <v>#DIV/0!</v>
      </c>
      <c r="K136" s="316" t="e">
        <f t="array" ref="K136">AVERAGE(IF($KD21:$KD68&lt;&gt;"",K21:K68))</f>
        <v>#DIV/0!</v>
      </c>
      <c r="L136" s="316" t="e">
        <f t="array" ref="L136">AVERAGE(IF($KD21:$KD68&lt;&gt;"",L21:L68))</f>
        <v>#DIV/0!</v>
      </c>
      <c r="M136" s="316" t="e">
        <f t="array" ref="M136">AVERAGE(IF($KD21:$KD68&lt;&gt;"",M21:M68))</f>
        <v>#DIV/0!</v>
      </c>
      <c r="N136" s="316" t="e">
        <f t="array" ref="N136">AVERAGE(IF($KD21:$KD68&lt;&gt;"",N21:N68))</f>
        <v>#DIV/0!</v>
      </c>
      <c r="O136" s="316" t="e">
        <f t="array" ref="O136">AVERAGE(IF($KD21:$KD68&lt;&gt;"",O21:O68))</f>
        <v>#DIV/0!</v>
      </c>
      <c r="P136" s="316" t="e">
        <f t="array" ref="P136">AVERAGE(IF($KD21:$KD68&lt;&gt;"",P21:P68))</f>
        <v>#DIV/0!</v>
      </c>
      <c r="Q136" s="316" t="e">
        <f t="array" ref="Q136">AVERAGE(IF($KD21:$KD68&lt;&gt;"",Q21:Q68))</f>
        <v>#DIV/0!</v>
      </c>
      <c r="R136" s="316" t="e">
        <f t="array" ref="R136">AVERAGE(IF($KD21:$KD68&lt;&gt;"",R21:R68))</f>
        <v>#DIV/0!</v>
      </c>
      <c r="S136" s="316" t="e">
        <f t="array" ref="S136">AVERAGE(IF($KD21:$KD68&lt;&gt;"",S21:S68))</f>
        <v>#DIV/0!</v>
      </c>
      <c r="T136" s="316" t="e">
        <f t="array" ref="T136">AVERAGE(IF($KD21:$KD68&lt;&gt;"",T21:T68))</f>
        <v>#DIV/0!</v>
      </c>
      <c r="U136" s="316" t="e">
        <f t="array" ref="U136">AVERAGE(IF($KD21:$KD68&lt;&gt;"",U21:U68))</f>
        <v>#DIV/0!</v>
      </c>
      <c r="V136" s="316" t="e">
        <f t="array" ref="V136">AVERAGE(IF($KD21:$KD68&lt;&gt;"",V21:V68))</f>
        <v>#DIV/0!</v>
      </c>
      <c r="W136" s="316" t="e">
        <f t="array" ref="W136">AVERAGE(IF($KD21:$KD68&lt;&gt;"",W21:W68))</f>
        <v>#DIV/0!</v>
      </c>
      <c r="X136" s="316" t="e">
        <f t="array" ref="X136">AVERAGE(IF($KD21:$KD68&lt;&gt;"",X21:X68))</f>
        <v>#DIV/0!</v>
      </c>
      <c r="Y136" s="316" t="e">
        <f t="array" ref="Y136">AVERAGE(IF($KD21:$KD68&lt;&gt;"",Y21:Y68))</f>
        <v>#DIV/0!</v>
      </c>
      <c r="Z136" s="316" t="e">
        <f t="array" ref="Z136">AVERAGE(IF($KD21:$KD68&lt;&gt;"",Z21:Z68))</f>
        <v>#DIV/0!</v>
      </c>
      <c r="AA136" s="316" t="e">
        <f t="array" ref="AA136">AVERAGE(IF($KD21:$KD68&lt;&gt;"",AA21:AA68))</f>
        <v>#DIV/0!</v>
      </c>
      <c r="AB136" s="316" t="e">
        <f t="array" ref="AB136">AVERAGE(IF($KD21:$KD68&lt;&gt;"",AB21:AB68))</f>
        <v>#DIV/0!</v>
      </c>
      <c r="AC136" s="316" t="e">
        <f t="array" ref="AC136">AVERAGE(IF($KD21:$KD68&lt;&gt;"",AC21:AC68))</f>
        <v>#DIV/0!</v>
      </c>
      <c r="AD136" s="316" t="e">
        <f t="array" ref="AD136">AVERAGE(IF($KD21:$KD68&lt;&gt;"",AD21:AD68))</f>
        <v>#DIV/0!</v>
      </c>
      <c r="AE136" s="316" t="e">
        <f t="array" ref="AE136">AVERAGE(IF($KD21:$KD68&lt;&gt;"",AE21:AE68))</f>
        <v>#DIV/0!</v>
      </c>
      <c r="AF136" s="316" t="e">
        <f t="array" ref="AF136">AVERAGE(IF($KD21:$KD68&lt;&gt;"",AF21:AF68))</f>
        <v>#DIV/0!</v>
      </c>
      <c r="AG136" s="316" t="e">
        <f t="array" ref="AG136">AVERAGE(IF($KD21:$KD68&lt;&gt;"",AG21:AG68))</f>
        <v>#DIV/0!</v>
      </c>
      <c r="AH136" s="316" t="e">
        <f t="array" ref="AH136">AVERAGE(IF($KD21:$KD68&lt;&gt;"",AH21:AH68))</f>
        <v>#DIV/0!</v>
      </c>
      <c r="AI136" s="316" t="e">
        <f t="array" ref="AI136">AVERAGE(IF($KD21:$KD68&lt;&gt;"",AI21:AI68))</f>
        <v>#DIV/0!</v>
      </c>
      <c r="AJ136" s="316" t="e">
        <f t="array" ref="AJ136">AVERAGE(IF($KD21:$KD68&lt;&gt;"",AJ21:AJ68))</f>
        <v>#DIV/0!</v>
      </c>
      <c r="AK136" s="316" t="e">
        <f t="array" ref="AK136">AVERAGE(IF($KD21:$KD68&lt;&gt;"",AK21:AK68))</f>
        <v>#DIV/0!</v>
      </c>
      <c r="AL136" s="316" t="e">
        <f t="array" ref="AL136">AVERAGE(IF($KD21:$KD68&lt;&gt;"",AL21:AL68))</f>
        <v>#DIV/0!</v>
      </c>
      <c r="AM136" s="316" t="e">
        <f t="array" ref="AM136">AVERAGE(IF($KD21:$KD68&lt;&gt;"",AM21:AM68))</f>
        <v>#DIV/0!</v>
      </c>
      <c r="AN136" s="316" t="e">
        <f t="array" ref="AN136">AVERAGE(IF($KD21:$KD68&lt;&gt;"",AN21:AN68))</f>
        <v>#DIV/0!</v>
      </c>
      <c r="AO136" s="316" t="e">
        <f t="array" ref="AO136">AVERAGE(IF($KD21:$KD68&lt;&gt;"",AO21:AO68))</f>
        <v>#DIV/0!</v>
      </c>
      <c r="AP136" s="316" t="e">
        <f t="array" ref="AP136">AVERAGE(IF($KD21:$KD68&lt;&gt;"",AP21:AP68))</f>
        <v>#DIV/0!</v>
      </c>
      <c r="AQ136" s="316" t="e">
        <f t="array" ref="AQ136">AVERAGE(IF($KD21:$KD68&lt;&gt;"",AQ21:AQ68))</f>
        <v>#DIV/0!</v>
      </c>
      <c r="AR136" s="316" t="e">
        <f t="array" ref="AR136">AVERAGE(IF($KD21:$KD68&lt;&gt;"",AR21:AR68))</f>
        <v>#DIV/0!</v>
      </c>
      <c r="AS136" s="316" t="e">
        <f t="array" ref="AS136">AVERAGE(IF($KD21:$KD68&lt;&gt;"",AS21:AS68))</f>
        <v>#DIV/0!</v>
      </c>
      <c r="AT136" s="316" t="e">
        <f t="array" ref="AT136">AVERAGE(IF($KD21:$KD68&lt;&gt;"",AT21:AT68))</f>
        <v>#DIV/0!</v>
      </c>
      <c r="AU136" s="316" t="e">
        <f t="array" ref="AU136">AVERAGE(IF($KD21:$KD68&lt;&gt;"",AU21:AU68))</f>
        <v>#DIV/0!</v>
      </c>
      <c r="AV136" s="316" t="e">
        <f t="array" ref="AV136">AVERAGE(IF($KD21:$KD68&lt;&gt;"",AV21:AV68))</f>
        <v>#DIV/0!</v>
      </c>
      <c r="AW136" s="316" t="e">
        <f t="array" ref="AW136">AVERAGE(IF($KD21:$KD68&lt;&gt;"",AW21:AW68))</f>
        <v>#DIV/0!</v>
      </c>
      <c r="AX136" s="316" t="e">
        <f t="array" ref="AX136">AVERAGE(IF($KD21:$KD68&lt;&gt;"",AX21:AX68))</f>
        <v>#DIV/0!</v>
      </c>
      <c r="AY136" s="316" t="e">
        <f t="array" ref="AY136">AVERAGE(IF($KD21:$KD68&lt;&gt;"",AY21:AY68))</f>
        <v>#DIV/0!</v>
      </c>
      <c r="AZ136" s="316" t="e">
        <f t="array" ref="AZ136">AVERAGE(IF($KD21:$KD68&lt;&gt;"",AZ21:AZ68))</f>
        <v>#DIV/0!</v>
      </c>
      <c r="BA136" s="316" t="e">
        <f t="array" ref="BA136">AVERAGE(IF($KD21:$KD68&lt;&gt;"",BA21:BA68))</f>
        <v>#DIV/0!</v>
      </c>
      <c r="BB136" s="316" t="e">
        <f t="array" ref="BB136">AVERAGE(IF($KD21:$KD68&lt;&gt;"",BB21:BB68))</f>
        <v>#DIV/0!</v>
      </c>
      <c r="BC136" s="316" t="e">
        <f t="array" ref="BC136">AVERAGE(IF($KD21:$KD68&lt;&gt;"",BC21:BC68))</f>
        <v>#DIV/0!</v>
      </c>
      <c r="BD136" s="316" t="e">
        <f t="array" ref="BD136">AVERAGE(IF($KD21:$KD68&lt;&gt;"",BD21:BD68))</f>
        <v>#DIV/0!</v>
      </c>
      <c r="BE136" s="316" t="e">
        <f t="array" ref="BE136">AVERAGE(IF($KD21:$KD68&lt;&gt;"",BE21:BE68))</f>
        <v>#DIV/0!</v>
      </c>
      <c r="BF136" s="316" t="e">
        <f t="array" ref="BF136">AVERAGE(IF($KD21:$KD68&lt;&gt;"",BF21:BF68))</f>
        <v>#DIV/0!</v>
      </c>
      <c r="BG136" s="316" t="e">
        <f t="array" ref="BG136">AVERAGE(IF($KD21:$KD68&lt;&gt;"",BG21:BG68))</f>
        <v>#DIV/0!</v>
      </c>
      <c r="BH136" s="316" t="e">
        <f t="array" ref="BH136">AVERAGE(IF($KD21:$KD68&lt;&gt;"",BH21:BH68))</f>
        <v>#DIV/0!</v>
      </c>
      <c r="BI136" s="316" t="e">
        <f t="array" ref="BI136">AVERAGE(IF($KD21:$KD68&lt;&gt;"",BI21:BI68))</f>
        <v>#DIV/0!</v>
      </c>
      <c r="BJ136" s="316" t="e">
        <f t="array" ref="BJ136">AVERAGE(IF($KD21:$KD68&lt;&gt;"",BJ21:BJ68))</f>
        <v>#DIV/0!</v>
      </c>
      <c r="BK136" s="316" t="e">
        <f t="array" ref="BK136">AVERAGE(IF($KD21:$KD68&lt;&gt;"",BK21:BK68))</f>
        <v>#DIV/0!</v>
      </c>
      <c r="BL136" s="316" t="e">
        <f t="array" ref="BL136">AVERAGE(IF($KD21:$KD68&lt;&gt;"",BL21:BL68))</f>
        <v>#DIV/0!</v>
      </c>
      <c r="BM136" s="316" t="e">
        <f t="array" ref="BM136">AVERAGE(IF($KD21:$KD68&lt;&gt;"",BM21:BM68))</f>
        <v>#DIV/0!</v>
      </c>
      <c r="BN136" s="316" t="e">
        <f t="array" ref="BN136">AVERAGE(IF($KD21:$KD68&lt;&gt;"",BN21:BN68))</f>
        <v>#DIV/0!</v>
      </c>
      <c r="BO136" s="316" t="e">
        <f t="array" ref="BO136">AVERAGE(IF($KD21:$KD68&lt;&gt;"",BO21:BO68))</f>
        <v>#DIV/0!</v>
      </c>
      <c r="BP136" s="316" t="e">
        <f t="array" ref="BP136">AVERAGE(IF($KD21:$KD68&lt;&gt;"",BP21:BP68))</f>
        <v>#DIV/0!</v>
      </c>
      <c r="BQ136" s="316" t="e">
        <f t="array" ref="BQ136">AVERAGE(IF($KD21:$KD68&lt;&gt;"",BQ21:BQ68))</f>
        <v>#DIV/0!</v>
      </c>
      <c r="BR136" s="316" t="e">
        <f t="array" ref="BR136">AVERAGE(IF($KD21:$KD68&lt;&gt;"",BR21:BR68))</f>
        <v>#DIV/0!</v>
      </c>
      <c r="BS136" s="316" t="e">
        <f t="array" ref="BS136">AVERAGE(IF($KD21:$KD68&lt;&gt;"",BS21:BS68))</f>
        <v>#DIV/0!</v>
      </c>
      <c r="BT136" s="316" t="e">
        <f t="array" ref="BT136">AVERAGE(IF($KD21:$KD68&lt;&gt;"",BT21:BT68))</f>
        <v>#DIV/0!</v>
      </c>
      <c r="BU136" s="316" t="e">
        <f t="array" ref="BU136">AVERAGE(IF($KD21:$KD68&lt;&gt;"",BU21:BU68))</f>
        <v>#DIV/0!</v>
      </c>
      <c r="BV136" s="316" t="e">
        <f t="array" ref="BV136">AVERAGE(IF($KD21:$KD68&lt;&gt;"",BV21:BV68))</f>
        <v>#DIV/0!</v>
      </c>
      <c r="BW136" s="316" t="e">
        <f t="array" ref="BW136">AVERAGE(IF($KD21:$KD68&lt;&gt;"",BW21:BW68))</f>
        <v>#DIV/0!</v>
      </c>
      <c r="BX136" s="316" t="e">
        <f t="array" ref="BX136">AVERAGE(IF($KD21:$KD68&lt;&gt;"",BX21:BX68))</f>
        <v>#DIV/0!</v>
      </c>
      <c r="BY136" s="316" t="e">
        <f t="array" ref="BY136">AVERAGE(IF($KD21:$KD68&lt;&gt;"",BY21:BY68))</f>
        <v>#DIV/0!</v>
      </c>
      <c r="BZ136" s="316" t="e">
        <f t="array" ref="BZ136">AVERAGE(IF($KD21:$KD68&lt;&gt;"",BZ21:BZ68))</f>
        <v>#DIV/0!</v>
      </c>
      <c r="CA136" s="316" t="e">
        <f t="array" ref="CA136">AVERAGE(IF($KD21:$KD68&lt;&gt;"",CA21:CA68))</f>
        <v>#DIV/0!</v>
      </c>
      <c r="CB136" s="316" t="e">
        <f t="array" ref="CB136">AVERAGE(IF($KD21:$KD68&lt;&gt;"",CB21:CB68))</f>
        <v>#DIV/0!</v>
      </c>
      <c r="CC136" s="316" t="e">
        <f t="array" ref="CC136">AVERAGE(IF($KD21:$KD68&lt;&gt;"",CC21:CC68))</f>
        <v>#DIV/0!</v>
      </c>
      <c r="CD136" s="316" t="e">
        <f t="array" ref="CD136">AVERAGE(IF($KD21:$KD68&lt;&gt;"",CD21:CD68))</f>
        <v>#DIV/0!</v>
      </c>
      <c r="CE136" s="316" t="e">
        <f t="array" ref="CE136">AVERAGE(IF($KD21:$KD68&lt;&gt;"",CE21:CE68))</f>
        <v>#DIV/0!</v>
      </c>
      <c r="CF136" s="316" t="e">
        <f t="array" ref="CF136">AVERAGE(IF($KD21:$KD68&lt;&gt;"",CF21:CF68))</f>
        <v>#DIV/0!</v>
      </c>
      <c r="CG136" s="316" t="e">
        <f t="array" ref="CG136">AVERAGE(IF($KD21:$KD68&lt;&gt;"",CG21:CG68))</f>
        <v>#DIV/0!</v>
      </c>
      <c r="CH136" s="316" t="e">
        <f t="array" ref="CH136">AVERAGE(IF($KD21:$KD68&lt;&gt;"",CH21:CH68))</f>
        <v>#DIV/0!</v>
      </c>
      <c r="CI136" s="316" t="e">
        <f t="array" ref="CI136">AVERAGE(IF($KD21:$KD68&lt;&gt;"",CI21:CI68))</f>
        <v>#DIV/0!</v>
      </c>
      <c r="CJ136" s="316" t="e">
        <f t="array" ref="CJ136">AVERAGE(IF($KD21:$KD68&lt;&gt;"",CJ21:CJ68))</f>
        <v>#DIV/0!</v>
      </c>
      <c r="CK136" s="316" t="e">
        <f t="array" ref="CK136">AVERAGE(IF($KD21:$KD68&lt;&gt;"",CK21:CK68))</f>
        <v>#DIV/0!</v>
      </c>
      <c r="CL136" s="316" t="e">
        <f t="array" ref="CL136">AVERAGE(IF($KD21:$KD68&lt;&gt;"",CL21:CL68))</f>
        <v>#DIV/0!</v>
      </c>
      <c r="CM136" s="316" t="e">
        <f t="array" ref="CM136">AVERAGE(IF($KD21:$KD68&lt;&gt;"",CM21:CM68))</f>
        <v>#DIV/0!</v>
      </c>
      <c r="CN136" s="316" t="e">
        <f t="array" ref="CN136">AVERAGE(IF($KD21:$KD68&lt;&gt;"",CN21:CN68))</f>
        <v>#DIV/0!</v>
      </c>
      <c r="CO136" s="316" t="e">
        <f t="array" ref="CO136">AVERAGE(IF($KD21:$KD68&lt;&gt;"",CO21:CO68))</f>
        <v>#DIV/0!</v>
      </c>
      <c r="CP136" s="316" t="e">
        <f t="array" ref="CP136">AVERAGE(IF($KD21:$KD68&lt;&gt;"",CP21:CP68))</f>
        <v>#DIV/0!</v>
      </c>
      <c r="CQ136" s="316" t="e">
        <f t="array" ref="CQ136">AVERAGE(IF($KD21:$KD68&lt;&gt;"",CQ21:CQ68))</f>
        <v>#DIV/0!</v>
      </c>
      <c r="CR136" s="316" t="e">
        <f t="array" ref="CR136">AVERAGE(IF($KD21:$KD68&lt;&gt;"",CR21:CR68))</f>
        <v>#DIV/0!</v>
      </c>
      <c r="CS136" s="316" t="e">
        <f t="array" ref="CS136">AVERAGE(IF($KD21:$KD68&lt;&gt;"",CS21:CS68))</f>
        <v>#DIV/0!</v>
      </c>
      <c r="CT136" s="316" t="e">
        <f t="array" ref="CT136">AVERAGE(IF($KD21:$KD68&lt;&gt;"",CT21:CT68))</f>
        <v>#DIV/0!</v>
      </c>
      <c r="CU136" s="316" t="e">
        <f t="array" ref="CU136">AVERAGE(IF($KD21:$KD68&lt;&gt;"",CU21:CU68))</f>
        <v>#DIV/0!</v>
      </c>
      <c r="CV136" s="316" t="e">
        <f t="array" ref="CV136">AVERAGE(IF($KD21:$KD68&lt;&gt;"",CV21:CV68))</f>
        <v>#DIV/0!</v>
      </c>
      <c r="CW136" s="316" t="e">
        <f t="array" ref="CW136">AVERAGE(IF($KD21:$KD68&lt;&gt;"",CW21:CW68))</f>
        <v>#DIV/0!</v>
      </c>
      <c r="CX136" s="316" t="e">
        <f t="array" ref="CX136">AVERAGE(IF($KD21:$KD68&lt;&gt;"",CX21:CX68))</f>
        <v>#DIV/0!</v>
      </c>
      <c r="CY136" s="316" t="e">
        <f t="array" ref="CY136">AVERAGE(IF($KD21:$KD68&lt;&gt;"",CY21:CY68))</f>
        <v>#DIV/0!</v>
      </c>
      <c r="CZ136" s="316" t="e">
        <f t="array" ref="CZ136">AVERAGE(IF($KD21:$KD68&lt;&gt;"",CZ21:CZ68))</f>
        <v>#DIV/0!</v>
      </c>
      <c r="DA136" s="316" t="e">
        <f t="array" ref="DA136">AVERAGE(IF($KD21:$KD68&lt;&gt;"",DA21:DA68))</f>
        <v>#DIV/0!</v>
      </c>
      <c r="DB136" s="316" t="e">
        <f t="array" ref="DB136">AVERAGE(IF($KD21:$KD68&lt;&gt;"",DB21:DB68))</f>
        <v>#DIV/0!</v>
      </c>
      <c r="DC136" s="316" t="e">
        <f t="array" ref="DC136">AVERAGE(IF($KD21:$KD68&lt;&gt;"",DC21:DC68))</f>
        <v>#DIV/0!</v>
      </c>
      <c r="DD136" s="316" t="e">
        <f t="array" ref="DD136">AVERAGE(IF($KD21:$KD68&lt;&gt;"",DD21:DD68))</f>
        <v>#DIV/0!</v>
      </c>
      <c r="DE136" s="316" t="e">
        <f t="array" ref="DE136">AVERAGE(IF($KD21:$KD68&lt;&gt;"",DE21:DE68))</f>
        <v>#DIV/0!</v>
      </c>
      <c r="DF136" s="316" t="e">
        <f t="array" ref="DF136">AVERAGE(IF($KD21:$KD68&lt;&gt;"",DF21:DF68))</f>
        <v>#DIV/0!</v>
      </c>
      <c r="DG136" s="316" t="e">
        <f t="array" ref="DG136">AVERAGE(IF($KD21:$KD68&lt;&gt;"",DG21:DG68))</f>
        <v>#DIV/0!</v>
      </c>
      <c r="DH136" s="316" t="e">
        <f t="array" ref="DH136">AVERAGE(IF($KD21:$KD68&lt;&gt;"",DH21:DH68))</f>
        <v>#DIV/0!</v>
      </c>
      <c r="DI136" s="316" t="e">
        <f t="array" ref="DI136">AVERAGE(IF($KD21:$KD68&lt;&gt;"",DI21:DI68))</f>
        <v>#DIV/0!</v>
      </c>
      <c r="DJ136" s="316" t="e">
        <f t="array" ref="DJ136">AVERAGE(IF($KD21:$KD68&lt;&gt;"",DJ21:DJ68))</f>
        <v>#DIV/0!</v>
      </c>
      <c r="DK136" s="316" t="e">
        <f t="array" ref="DK136">AVERAGE(IF($KD21:$KD68&lt;&gt;"",DK21:DK68))</f>
        <v>#DIV/0!</v>
      </c>
      <c r="DL136" s="316" t="e">
        <f t="array" ref="DL136">AVERAGE(IF($KD21:$KD68&lt;&gt;"",DL21:DL68))</f>
        <v>#DIV/0!</v>
      </c>
      <c r="DM136" s="316" t="e">
        <f t="array" ref="DM136">AVERAGE(IF($KD21:$KD68&lt;&gt;"",DM21:DM68))</f>
        <v>#DIV/0!</v>
      </c>
      <c r="DN136" s="316" t="e">
        <f t="array" ref="DN136">AVERAGE(IF($KD21:$KD68&lt;&gt;"",DN21:DN68))</f>
        <v>#DIV/0!</v>
      </c>
      <c r="DO136" s="316" t="e">
        <f t="array" ref="DO136">AVERAGE(IF($KD21:$KD68&lt;&gt;"",DO21:DO68))</f>
        <v>#DIV/0!</v>
      </c>
      <c r="DP136" s="316" t="e">
        <f t="array" ref="DP136">AVERAGE(IF($KD21:$KD68&lt;&gt;"",DP21:DP68))</f>
        <v>#DIV/0!</v>
      </c>
      <c r="DQ136" s="316" t="e">
        <f t="array" ref="DQ136">AVERAGE(IF($KD21:$KD68&lt;&gt;"",DQ21:DQ68))</f>
        <v>#DIV/0!</v>
      </c>
      <c r="DR136" s="316" t="e">
        <f t="array" ref="DR136">AVERAGE(IF($KD21:$KD68&lt;&gt;"",DR21:DR68))</f>
        <v>#DIV/0!</v>
      </c>
      <c r="DS136" s="316" t="e">
        <f t="array" ref="DS136">AVERAGE(IF($KD21:$KD68&lt;&gt;"",DS21:DS68))</f>
        <v>#DIV/0!</v>
      </c>
      <c r="DT136" s="316" t="e">
        <f t="array" ref="DT136">AVERAGE(IF($KD21:$KD68&lt;&gt;"",DT21:DT68))</f>
        <v>#DIV/0!</v>
      </c>
      <c r="DU136" s="316" t="e">
        <f t="array" ref="DU136">AVERAGE(IF($KD21:$KD68&lt;&gt;"",DU21:DU68))</f>
        <v>#DIV/0!</v>
      </c>
      <c r="DV136" s="316" t="e">
        <f t="array" ref="DV136">AVERAGE(IF($KD21:$KD68&lt;&gt;"",DV21:DV68))</f>
        <v>#DIV/0!</v>
      </c>
      <c r="DW136" s="316" t="e">
        <f t="array" ref="DW136">AVERAGE(IF($KD21:$KD68&lt;&gt;"",DW21:DW68))</f>
        <v>#DIV/0!</v>
      </c>
      <c r="DX136" s="316" t="e">
        <f t="array" ref="DX136">AVERAGE(IF($KD21:$KD68&lt;&gt;"",DX21:DX68))</f>
        <v>#DIV/0!</v>
      </c>
      <c r="DY136" s="316" t="e">
        <f t="array" ref="DY136">AVERAGE(IF($KD21:$KD68&lt;&gt;"",DY21:DY68))</f>
        <v>#DIV/0!</v>
      </c>
      <c r="DZ136" s="316" t="e">
        <f t="array" ref="DZ136">AVERAGE(IF($KD21:$KD68&lt;&gt;"",DZ21:DZ68))</f>
        <v>#DIV/0!</v>
      </c>
      <c r="EA136" s="316" t="e">
        <f t="array" ref="EA136">AVERAGE(IF($KD21:$KD68&lt;&gt;"",EA21:EA68))</f>
        <v>#DIV/0!</v>
      </c>
      <c r="EB136" s="316" t="e">
        <f t="array" ref="EB136">AVERAGE(IF($KD21:$KD68&lt;&gt;"",EB21:EB68))</f>
        <v>#DIV/0!</v>
      </c>
      <c r="EC136" s="316" t="e">
        <f t="array" ref="EC136">AVERAGE(IF($KD21:$KD68&lt;&gt;"",EC21:EC68))</f>
        <v>#DIV/0!</v>
      </c>
      <c r="ED136" s="316" t="e">
        <f t="array" ref="ED136">AVERAGE(IF($KD21:$KD68&lt;&gt;"",ED21:ED68))</f>
        <v>#DIV/0!</v>
      </c>
      <c r="EE136" s="316" t="e">
        <f t="array" ref="EE136">AVERAGE(IF($KD21:$KD68&lt;&gt;"",EE21:EE68))</f>
        <v>#DIV/0!</v>
      </c>
      <c r="EF136" s="316" t="e">
        <f t="array" ref="EF136">AVERAGE(IF($KD21:$KD68&lt;&gt;"",EF21:EF68))</f>
        <v>#DIV/0!</v>
      </c>
      <c r="EG136" s="316" t="e">
        <f t="array" ref="EG136">AVERAGE(IF($KD21:$KD68&lt;&gt;"",EG21:EG68))</f>
        <v>#DIV/0!</v>
      </c>
      <c r="EH136" s="316" t="e">
        <f t="array" ref="EH136">AVERAGE(IF($KD21:$KD68&lt;&gt;"",EH21:EH68))</f>
        <v>#DIV/0!</v>
      </c>
      <c r="EI136" s="316" t="e">
        <f t="array" ref="EI136">AVERAGE(IF($KD21:$KD68&lt;&gt;"",EI21:EI68))</f>
        <v>#DIV/0!</v>
      </c>
      <c r="EJ136" s="316" t="e">
        <f t="array" ref="EJ136">AVERAGE(IF($KD21:$KD68&lt;&gt;"",EJ21:EJ68))</f>
        <v>#DIV/0!</v>
      </c>
      <c r="EK136" s="316" t="e">
        <f t="array" ref="EK136">AVERAGE(IF($KD21:$KD68&lt;&gt;"",EK21:EK68))</f>
        <v>#DIV/0!</v>
      </c>
      <c r="EL136" s="316" t="e">
        <f t="array" ref="EL136">AVERAGE(IF($KD21:$KD68&lt;&gt;"",EL21:EL68))</f>
        <v>#DIV/0!</v>
      </c>
      <c r="EM136" s="316" t="e">
        <f t="array" ref="EM136">AVERAGE(IF($KD21:$KD68&lt;&gt;"",EM21:EM68))</f>
        <v>#DIV/0!</v>
      </c>
      <c r="EN136" s="316" t="e">
        <f t="array" ref="EN136">AVERAGE(IF($KD21:$KD68&lt;&gt;"",EN21:EN68))</f>
        <v>#DIV/0!</v>
      </c>
      <c r="EO136" s="316" t="e">
        <f t="array" ref="EO136">AVERAGE(IF($KD21:$KD68&lt;&gt;"",EO21:EO68))</f>
        <v>#DIV/0!</v>
      </c>
      <c r="EP136" s="316" t="e">
        <f t="array" ref="EP136">AVERAGE(IF($KD21:$KD68&lt;&gt;"",EP21:EP68))</f>
        <v>#DIV/0!</v>
      </c>
      <c r="EQ136" s="316" t="e">
        <f t="array" ref="EQ136">AVERAGE(IF($KD21:$KD68&lt;&gt;"",EQ21:EQ68))</f>
        <v>#DIV/0!</v>
      </c>
      <c r="ER136" s="316" t="e">
        <f t="array" ref="ER136">AVERAGE(IF($KD21:$KD68&lt;&gt;"",ER21:ER68))</f>
        <v>#DIV/0!</v>
      </c>
      <c r="ES136" s="316" t="e">
        <f t="array" ref="ES136">AVERAGE(IF($KD21:$KD68&lt;&gt;"",ES21:ES68))</f>
        <v>#DIV/0!</v>
      </c>
      <c r="ET136" s="316" t="e">
        <f t="array" ref="ET136">AVERAGE(IF($KD21:$KD68&lt;&gt;"",ET21:ET68))</f>
        <v>#DIV/0!</v>
      </c>
      <c r="EU136" s="316" t="e">
        <f t="array" ref="EU136">AVERAGE(IF($KD21:$KD68&lt;&gt;"",EU21:EU68))</f>
        <v>#DIV/0!</v>
      </c>
      <c r="EV136" s="316" t="e">
        <f t="array" ref="EV136">AVERAGE(IF($KD21:$KD68&lt;&gt;"",EV21:EV68))</f>
        <v>#DIV/0!</v>
      </c>
      <c r="EW136" s="316" t="e">
        <f t="array" ref="EW136">AVERAGE(IF($KD21:$KD68&lt;&gt;"",EW21:EW68))</f>
        <v>#DIV/0!</v>
      </c>
      <c r="EX136" s="316" t="e">
        <f t="array" ref="EX136">AVERAGE(IF($KD21:$KD68&lt;&gt;"",EX21:EX68))</f>
        <v>#DIV/0!</v>
      </c>
      <c r="EY136" s="316" t="e">
        <f t="array" ref="EY136">AVERAGE(IF($KD21:$KD68&lt;&gt;"",EY21:EY68))</f>
        <v>#DIV/0!</v>
      </c>
      <c r="EZ136" s="316" t="e">
        <f t="array" ref="EZ136">AVERAGE(IF($KD21:$KD68&lt;&gt;"",EZ21:EZ68))</f>
        <v>#DIV/0!</v>
      </c>
      <c r="FA136" s="316" t="e">
        <f t="array" ref="FA136">AVERAGE(IF($KD21:$KD68&lt;&gt;"",FA21:FA68))</f>
        <v>#DIV/0!</v>
      </c>
      <c r="FB136" s="316" t="e">
        <f t="array" ref="FB136">AVERAGE(IF($KD21:$KD68&lt;&gt;"",FB21:FB68))</f>
        <v>#DIV/0!</v>
      </c>
      <c r="FC136" s="316" t="e">
        <f t="array" ref="FC136">AVERAGE(IF($KD21:$KD68&lt;&gt;"",FC21:FC68))</f>
        <v>#DIV/0!</v>
      </c>
      <c r="FD136" s="316" t="e">
        <f t="array" ref="FD136">AVERAGE(IF($KD21:$KD68&lt;&gt;"",FD21:FD68))</f>
        <v>#DIV/0!</v>
      </c>
      <c r="FE136" s="316" t="e">
        <f t="array" ref="FE136">AVERAGE(IF($KD21:$KD68&lt;&gt;"",FE21:FE68))</f>
        <v>#DIV/0!</v>
      </c>
      <c r="FF136" s="316" t="e">
        <f t="array" ref="FF136">AVERAGE(IF($KD21:$KD68&lt;&gt;"",FF21:FF68))</f>
        <v>#DIV/0!</v>
      </c>
      <c r="FG136" s="316" t="e">
        <f t="array" ref="FG136">AVERAGE(IF($KD21:$KD68&lt;&gt;"",FG21:FG68))</f>
        <v>#DIV/0!</v>
      </c>
      <c r="FH136" s="316" t="e">
        <f t="array" ref="FH136">AVERAGE(IF($KD21:$KD68&lt;&gt;"",FH21:FH68))</f>
        <v>#DIV/0!</v>
      </c>
      <c r="FI136" s="316" t="e">
        <f t="array" ref="FI136">AVERAGE(IF($KD21:$KD68&lt;&gt;"",FI21:FI68))</f>
        <v>#DIV/0!</v>
      </c>
      <c r="FJ136" s="316" t="e">
        <f t="array" ref="FJ136">AVERAGE(IF($KD21:$KD68&lt;&gt;"",FJ21:FJ68))</f>
        <v>#DIV/0!</v>
      </c>
      <c r="FK136" s="316" t="e">
        <f t="array" ref="FK136">AVERAGE(IF($KD21:$KD68&lt;&gt;"",FK21:FK68))</f>
        <v>#DIV/0!</v>
      </c>
      <c r="FL136" s="316" t="e">
        <f t="array" ref="FL136">AVERAGE(IF($KD21:$KD68&lt;&gt;"",FL21:FL68))</f>
        <v>#DIV/0!</v>
      </c>
      <c r="FM136" s="316" t="e">
        <f t="array" ref="FM136">AVERAGE(IF($KD21:$KD68&lt;&gt;"",FM21:FM68))</f>
        <v>#DIV/0!</v>
      </c>
      <c r="FN136" s="316" t="e">
        <f t="array" ref="FN136">AVERAGE(IF($KD21:$KD68&lt;&gt;"",FN21:FN68))</f>
        <v>#DIV/0!</v>
      </c>
      <c r="FO136" s="316" t="e">
        <f t="array" ref="FO136">AVERAGE(IF($KD21:$KD68&lt;&gt;"",FO21:FO68))</f>
        <v>#DIV/0!</v>
      </c>
      <c r="FP136" s="316" t="e">
        <f t="array" ref="FP136">AVERAGE(IF($KD21:$KD68&lt;&gt;"",FP21:FP68))</f>
        <v>#DIV/0!</v>
      </c>
      <c r="FQ136" s="316" t="e">
        <f t="array" ref="FQ136">AVERAGE(IF($KD21:$KD68&lt;&gt;"",FQ21:FQ68))</f>
        <v>#DIV/0!</v>
      </c>
      <c r="FR136" s="316" t="e">
        <f t="array" ref="FR136">AVERAGE(IF($KD21:$KD68&lt;&gt;"",FR21:FR68))</f>
        <v>#DIV/0!</v>
      </c>
      <c r="FS136" s="316" t="e">
        <f t="array" ref="FS136">AVERAGE(IF($KD21:$KD68&lt;&gt;"",FS21:FS68))</f>
        <v>#DIV/0!</v>
      </c>
      <c r="FT136" s="316" t="e">
        <f t="array" ref="FT136">AVERAGE(IF($KD21:$KD68&lt;&gt;"",FT21:FT68))</f>
        <v>#DIV/0!</v>
      </c>
      <c r="FU136" s="316" t="e">
        <f t="array" ref="FU136">AVERAGE(IF($KD21:$KD68&lt;&gt;"",FU21:FU68))</f>
        <v>#DIV/0!</v>
      </c>
      <c r="FV136" s="316" t="e">
        <f t="array" ref="FV136">AVERAGE(IF($KD21:$KD68&lt;&gt;"",FV21:FV68))</f>
        <v>#DIV/0!</v>
      </c>
      <c r="FW136" s="316" t="e">
        <f t="array" ref="FW136">AVERAGE(IF($KD21:$KD68&lt;&gt;"",FW21:FW68))</f>
        <v>#DIV/0!</v>
      </c>
      <c r="FX136" s="316" t="e">
        <f t="array" ref="FX136">AVERAGE(IF($KD21:$KD68&lt;&gt;"",FX21:FX68))</f>
        <v>#DIV/0!</v>
      </c>
      <c r="FY136" s="316" t="e">
        <f t="array" ref="FY136">AVERAGE(IF($KD21:$KD68&lt;&gt;"",FY21:FY68))</f>
        <v>#DIV/0!</v>
      </c>
      <c r="FZ136" s="316" t="e">
        <f t="array" ref="FZ136">AVERAGE(IF($KD21:$KD68&lt;&gt;"",FZ21:FZ68))</f>
        <v>#DIV/0!</v>
      </c>
      <c r="GA136" s="316" t="e">
        <f t="array" ref="GA136">AVERAGE(IF($KD21:$KD68&lt;&gt;"",GA21:GA68))</f>
        <v>#DIV/0!</v>
      </c>
      <c r="GB136" s="316" t="e">
        <f t="array" ref="GB136">AVERAGE(IF($KD21:$KD68&lt;&gt;"",GB21:GB68))</f>
        <v>#DIV/0!</v>
      </c>
      <c r="GC136" s="316" t="e">
        <f t="array" ref="GC136">AVERAGE(IF($KD21:$KD68&lt;&gt;"",GC21:GC68))</f>
        <v>#DIV/0!</v>
      </c>
      <c r="GD136" s="316" t="e">
        <f t="array" ref="GD136">AVERAGE(IF($KD21:$KD68&lt;&gt;"",GD21:GD68))</f>
        <v>#DIV/0!</v>
      </c>
      <c r="GE136" s="316" t="e">
        <f t="array" ref="GE136">AVERAGE(IF($KD21:$KD68&lt;&gt;"",GE21:GE68))</f>
        <v>#DIV/0!</v>
      </c>
      <c r="GF136" s="316" t="e">
        <f t="array" ref="GF136">AVERAGE(IF($KD21:$KD68&lt;&gt;"",GF21:GF68))</f>
        <v>#DIV/0!</v>
      </c>
      <c r="GG136" s="316" t="e">
        <f t="array" ref="GG136">AVERAGE(IF($KD21:$KD68&lt;&gt;"",GG21:GG68))</f>
        <v>#DIV/0!</v>
      </c>
      <c r="GH136" s="316" t="e">
        <f t="array" ref="GH136">AVERAGE(IF($KD21:$KD68&lt;&gt;"",GH21:GH68))</f>
        <v>#DIV/0!</v>
      </c>
      <c r="GI136" s="316" t="e">
        <f t="array" ref="GI136">AVERAGE(IF($KD21:$KD68&lt;&gt;"",GI21:GI68))</f>
        <v>#DIV/0!</v>
      </c>
      <c r="GJ136" s="316" t="e">
        <f t="array" ref="GJ136">AVERAGE(IF($KD21:$KD68&lt;&gt;"",GJ21:GJ68))</f>
        <v>#DIV/0!</v>
      </c>
      <c r="GK136" s="316" t="e">
        <f t="array" ref="GK136">AVERAGE(IF($KD21:$KD68&lt;&gt;"",GK21:GK68))</f>
        <v>#DIV/0!</v>
      </c>
      <c r="GL136" s="316" t="e">
        <f t="array" ref="GL136">AVERAGE(IF($KD21:$KD68&lt;&gt;"",GL21:GL68))</f>
        <v>#DIV/0!</v>
      </c>
      <c r="GM136" s="316" t="e">
        <f t="array" ref="GM136">AVERAGE(IF($KD21:$KD68&lt;&gt;"",GM21:GM68))</f>
        <v>#DIV/0!</v>
      </c>
      <c r="GN136" s="316" t="e">
        <f t="array" ref="GN136">AVERAGE(IF($KD21:$KD68&lt;&gt;"",GN21:GN68))</f>
        <v>#DIV/0!</v>
      </c>
      <c r="GO136" s="316" t="e">
        <f t="array" ref="GO136">AVERAGE(IF($KD21:$KD68&lt;&gt;"",GO21:GO68))</f>
        <v>#DIV/0!</v>
      </c>
      <c r="GP136" s="316" t="e">
        <f t="array" ref="GP136">AVERAGE(IF($KD21:$KD68&lt;&gt;"",GP21:GP68))</f>
        <v>#DIV/0!</v>
      </c>
      <c r="GQ136" s="316" t="e">
        <f t="array" ref="GQ136">AVERAGE(IF($KD21:$KD68&lt;&gt;"",GQ21:GQ68))</f>
        <v>#DIV/0!</v>
      </c>
      <c r="GR136" s="316" t="e">
        <f t="array" ref="GR136">AVERAGE(IF($KD21:$KD68&lt;&gt;"",GR21:GR68))</f>
        <v>#DIV/0!</v>
      </c>
      <c r="GS136" s="316" t="e">
        <f t="array" ref="GS136">AVERAGE(IF($KD21:$KD68&lt;&gt;"",GS21:GS68))</f>
        <v>#DIV/0!</v>
      </c>
      <c r="GT136" s="316" t="e">
        <f t="array" ref="GT136">AVERAGE(IF($KD21:$KD68&lt;&gt;"",GT21:GT68))</f>
        <v>#DIV/0!</v>
      </c>
      <c r="GU136" s="316" t="e">
        <f t="array" ref="GU136">AVERAGE(IF($KD21:$KD68&lt;&gt;"",GU21:GU68))</f>
        <v>#DIV/0!</v>
      </c>
      <c r="GV136" s="316" t="e">
        <f t="array" ref="GV136">AVERAGE(IF($KD21:$KD68&lt;&gt;"",GV21:GV68))</f>
        <v>#DIV/0!</v>
      </c>
      <c r="GW136" s="316" t="e">
        <f t="array" ref="GW136">AVERAGE(IF($KD21:$KD68&lt;&gt;"",GW21:GW68))</f>
        <v>#DIV/0!</v>
      </c>
      <c r="GX136" s="316" t="e">
        <f t="array" ref="GX136">AVERAGE(IF($KD21:$KD68&lt;&gt;"",GX21:GX68))</f>
        <v>#DIV/0!</v>
      </c>
      <c r="GY136" s="316" t="e">
        <f t="array" ref="GY136">AVERAGE(IF($KD21:$KD68&lt;&gt;"",GY21:GY68))</f>
        <v>#DIV/0!</v>
      </c>
      <c r="GZ136" s="316" t="e">
        <f t="array" ref="GZ136">AVERAGE(IF($KD21:$KD68&lt;&gt;"",GZ21:GZ68))</f>
        <v>#DIV/0!</v>
      </c>
      <c r="HA136" s="316" t="e">
        <f t="array" ref="HA136">AVERAGE(IF($KD21:$KD68&lt;&gt;"",HA21:HA68))</f>
        <v>#DIV/0!</v>
      </c>
      <c r="HB136" s="316" t="e">
        <f t="array" ref="HB136">AVERAGE(IF($KD21:$KD68&lt;&gt;"",HB21:HB68))</f>
        <v>#DIV/0!</v>
      </c>
      <c r="HC136" s="316" t="e">
        <f t="array" ref="HC136">AVERAGE(IF($KD21:$KD68&lt;&gt;"",HC21:HC68))</f>
        <v>#DIV/0!</v>
      </c>
      <c r="HD136" s="316" t="e">
        <f t="array" ref="HD136">AVERAGE(IF($KD21:$KD68&lt;&gt;"",HD21:HD68))</f>
        <v>#DIV/0!</v>
      </c>
      <c r="HE136" s="316" t="e">
        <f t="array" ref="HE136">AVERAGE(IF($KD21:$KD68&lt;&gt;"",HE21:HE68))</f>
        <v>#DIV/0!</v>
      </c>
      <c r="HF136" s="316" t="e">
        <f t="array" ref="HF136">AVERAGE(IF($KD21:$KD68&lt;&gt;"",HF21:HF68))</f>
        <v>#DIV/0!</v>
      </c>
      <c r="HG136" s="316" t="e">
        <f t="array" ref="HG136">AVERAGE(IF($KD21:$KD68&lt;&gt;"",HG21:HG68))</f>
        <v>#DIV/0!</v>
      </c>
      <c r="HH136" s="316" t="e">
        <f t="array" ref="HH136">AVERAGE(IF($KD21:$KD68&lt;&gt;"",HH21:HH68))</f>
        <v>#DIV/0!</v>
      </c>
      <c r="HI136" s="316" t="e">
        <f t="array" ref="HI136">AVERAGE(IF($KD21:$KD68&lt;&gt;"",HI21:HI68))</f>
        <v>#DIV/0!</v>
      </c>
      <c r="HJ136" s="316" t="e">
        <f t="array" ref="HJ136">AVERAGE(IF($KD21:$KD68&lt;&gt;"",HJ21:HJ68))</f>
        <v>#DIV/0!</v>
      </c>
      <c r="HK136" s="316" t="e">
        <f t="array" ref="HK136">AVERAGE(IF($KD21:$KD68&lt;&gt;"",HK21:HK68))</f>
        <v>#DIV/0!</v>
      </c>
      <c r="HL136" s="316" t="e">
        <f t="array" ref="HL136">AVERAGE(IF($KD21:$KD68&lt;&gt;"",HL21:HL68))</f>
        <v>#DIV/0!</v>
      </c>
      <c r="HM136" s="316" t="e">
        <f t="array" ref="HM136">AVERAGE(IF($KD21:$KD68&lt;&gt;"",HM21:HM68))</f>
        <v>#DIV/0!</v>
      </c>
      <c r="HN136" s="316" t="e">
        <f t="array" ref="HN136">AVERAGE(IF($KD21:$KD68&lt;&gt;"",HN21:HN68))</f>
        <v>#DIV/0!</v>
      </c>
      <c r="HO136" s="316" t="e">
        <f t="array" ref="HO136">AVERAGE(IF($KD21:$KD68&lt;&gt;"",HO21:HO68))</f>
        <v>#DIV/0!</v>
      </c>
      <c r="HP136" s="316" t="e">
        <f t="array" ref="HP136">AVERAGE(IF($KD21:$KD68&lt;&gt;"",HP21:HP68))</f>
        <v>#DIV/0!</v>
      </c>
      <c r="HQ136" s="316" t="e">
        <f t="array" ref="HQ136">AVERAGE(IF($KD21:$KD68&lt;&gt;"",HQ21:HQ68))</f>
        <v>#DIV/0!</v>
      </c>
      <c r="HR136" s="316" t="e">
        <f t="array" ref="HR136">AVERAGE(IF($KD21:$KD68&lt;&gt;"",HR21:HR68))</f>
        <v>#DIV/0!</v>
      </c>
      <c r="HS136" s="316" t="e">
        <f t="array" ref="HS136">AVERAGE(IF($KD21:$KD68&lt;&gt;"",HS21:HS68))</f>
        <v>#DIV/0!</v>
      </c>
      <c r="HT136" s="316" t="e">
        <f t="array" ref="HT136">AVERAGE(IF($KD21:$KD68&lt;&gt;"",HT21:HT68))</f>
        <v>#DIV/0!</v>
      </c>
      <c r="HU136" s="316" t="e">
        <f t="array" ref="HU136">AVERAGE(IF($KD21:$KD68&lt;&gt;"",HU21:HU68))</f>
        <v>#DIV/0!</v>
      </c>
      <c r="HV136" s="316" t="e">
        <f t="array" ref="HV136">AVERAGE(IF($KD21:$KD68&lt;&gt;"",HV21:HV68))</f>
        <v>#DIV/0!</v>
      </c>
      <c r="HW136" s="316" t="e">
        <f t="array" ref="HW136">AVERAGE(IF($KD21:$KD68&lt;&gt;"",HW21:HW68))</f>
        <v>#DIV/0!</v>
      </c>
      <c r="HX136" s="316" t="e">
        <f t="array" ref="HX136">AVERAGE(IF($KD21:$KD68&lt;&gt;"",HX21:HX68))</f>
        <v>#DIV/0!</v>
      </c>
      <c r="HY136" s="316" t="e">
        <f t="array" ref="HY136">AVERAGE(IF($KD21:$KD68&lt;&gt;"",HY21:HY68))</f>
        <v>#DIV/0!</v>
      </c>
      <c r="HZ136" s="316" t="e">
        <f t="array" ref="HZ136">AVERAGE(IF($KD21:$KD68&lt;&gt;"",HZ21:HZ68))</f>
        <v>#DIV/0!</v>
      </c>
      <c r="IA136" s="316" t="e">
        <f t="array" ref="IA136">AVERAGE(IF($KD21:$KD68&lt;&gt;"",IA21:IA68))</f>
        <v>#DIV/0!</v>
      </c>
      <c r="IB136" s="316" t="e">
        <f t="array" ref="IB136">AVERAGE(IF($KD21:$KD68&lt;&gt;"",IB21:IB68))</f>
        <v>#DIV/0!</v>
      </c>
      <c r="IC136" s="316" t="e">
        <f t="array" ref="IC136">AVERAGE(IF($KD21:$KD68&lt;&gt;"",IC21:IC68))</f>
        <v>#DIV/0!</v>
      </c>
      <c r="ID136" s="316" t="e">
        <f t="array" ref="ID136">AVERAGE(IF($KD21:$KD68&lt;&gt;"",ID21:ID68))</f>
        <v>#DIV/0!</v>
      </c>
      <c r="IE136" s="316" t="e">
        <f t="array" ref="IE136">AVERAGE(IF($KD21:$KD68&lt;&gt;"",IE21:IE68))</f>
        <v>#DIV/0!</v>
      </c>
      <c r="IF136" s="316" t="e">
        <f t="array" ref="IF136">AVERAGE(IF($KD21:$KD68&lt;&gt;"",IF21:IF68))</f>
        <v>#DIV/0!</v>
      </c>
      <c r="IG136" s="316" t="e">
        <f t="array" ref="IG136">AVERAGE(IF($KD21:$KD68&lt;&gt;"",IG21:IG68))</f>
        <v>#DIV/0!</v>
      </c>
      <c r="IH136" s="316" t="e">
        <f t="array" ref="IH136">AVERAGE(IF($KD21:$KD68&lt;&gt;"",IH21:IH68))</f>
        <v>#DIV/0!</v>
      </c>
      <c r="II136" s="316" t="e">
        <f t="array" ref="II136">AVERAGE(IF($KD21:$KD68&lt;&gt;"",II21:II68))</f>
        <v>#DIV/0!</v>
      </c>
      <c r="IJ136" s="316" t="e">
        <f t="array" ref="IJ136">AVERAGE(IF($KD21:$KD68&lt;&gt;"",IJ21:IJ68))</f>
        <v>#DIV/0!</v>
      </c>
      <c r="IK136" s="316" t="e">
        <f t="array" ref="IK136">AVERAGE(IF($KD21:$KD68&lt;&gt;"",IK21:IK68))</f>
        <v>#DIV/0!</v>
      </c>
      <c r="IL136" s="316" t="e">
        <f t="array" ref="IL136">AVERAGE(IF($KD21:$KD68&lt;&gt;"",IL21:IL68))</f>
        <v>#DIV/0!</v>
      </c>
      <c r="IM136" s="316" t="e">
        <f t="array" ref="IM136">AVERAGE(IF($KD21:$KD68&lt;&gt;"",IM21:IM68))</f>
        <v>#DIV/0!</v>
      </c>
      <c r="IN136" s="316" t="e">
        <f t="array" ref="IN136">AVERAGE(IF($KD21:$KD68&lt;&gt;"",IN21:IN68))</f>
        <v>#DIV/0!</v>
      </c>
      <c r="IO136" s="316" t="e">
        <f t="array" ref="IO136">AVERAGE(IF($KD21:$KD68&lt;&gt;"",IO21:IO68))</f>
        <v>#DIV/0!</v>
      </c>
      <c r="IP136" s="316" t="e">
        <f t="array" ref="IP136">AVERAGE(IF($KD21:$KD68&lt;&gt;"",IP21:IP68))</f>
        <v>#DIV/0!</v>
      </c>
      <c r="IQ136" s="316" t="e">
        <f t="array" ref="IQ136">AVERAGE(IF($KD21:$KD68&lt;&gt;"",IQ21:IQ68))</f>
        <v>#DIV/0!</v>
      </c>
      <c r="IR136" s="316" t="e">
        <f t="array" ref="IR136">AVERAGE(IF($KD21:$KD68&lt;&gt;"",IR21:IR68))</f>
        <v>#DIV/0!</v>
      </c>
      <c r="IS136" s="316" t="e">
        <f t="array" ref="IS136">AVERAGE(IF($KD21:$KD68&lt;&gt;"",IS21:IS68))</f>
        <v>#DIV/0!</v>
      </c>
      <c r="IT136" s="316" t="e">
        <f t="array" ref="IT136">AVERAGE(IF($KD21:$KD68&lt;&gt;"",IT21:IT68))</f>
        <v>#DIV/0!</v>
      </c>
      <c r="IU136" s="316" t="e">
        <f t="array" ref="IU136">AVERAGE(IF($KD21:$KD68&lt;&gt;"",IU21:IU68))</f>
        <v>#DIV/0!</v>
      </c>
      <c r="IV136" s="316" t="e">
        <f t="array" ref="IV136">AVERAGE(IF($KD21:$KD68&lt;&gt;"",IV21:IV68))</f>
        <v>#DIV/0!</v>
      </c>
      <c r="IW136" s="316" t="e">
        <f t="array" ref="IW136">AVERAGE(IF($KD21:$KD68&lt;&gt;"",IW21:IW68))</f>
        <v>#DIV/0!</v>
      </c>
      <c r="IX136" s="316" t="e">
        <f t="array" ref="IX136">AVERAGE(IF($KD21:$KD68&lt;&gt;"",IX21:IX68))</f>
        <v>#DIV/0!</v>
      </c>
      <c r="IY136" s="316" t="e">
        <f t="array" ref="IY136">AVERAGE(IF($KD21:$KD68&lt;&gt;"",IY21:IY68))</f>
        <v>#DIV/0!</v>
      </c>
      <c r="IZ136" s="316" t="e">
        <f t="array" ref="IZ136">AVERAGE(IF($KD21:$KD68&lt;&gt;"",IZ21:IZ68))</f>
        <v>#DIV/0!</v>
      </c>
      <c r="JA136" s="316" t="e">
        <f t="array" ref="JA136">AVERAGE(IF($KD21:$KD68&lt;&gt;"",JA21:JA68))</f>
        <v>#DIV/0!</v>
      </c>
      <c r="JB136" s="316" t="e">
        <f t="array" ref="JB136">AVERAGE(IF($KD21:$KD68&lt;&gt;"",JB21:JB68))</f>
        <v>#DIV/0!</v>
      </c>
      <c r="JC136" s="316" t="e">
        <f t="array" ref="JC136">AVERAGE(IF($KD21:$KD68&lt;&gt;"",JC21:JC68))</f>
        <v>#DIV/0!</v>
      </c>
      <c r="JD136" s="316" t="e">
        <f t="array" ref="JD136">AVERAGE(IF($KD21:$KD68&lt;&gt;"",JD21:JD68))</f>
        <v>#DIV/0!</v>
      </c>
      <c r="JE136" s="316" t="e">
        <f t="array" ref="JE136">AVERAGE(IF($KD21:$KD68&lt;&gt;"",JE21:JE68))</f>
        <v>#DIV/0!</v>
      </c>
      <c r="JF136" s="316" t="e">
        <f t="array" ref="JF136">AVERAGE(IF($KD21:$KD68&lt;&gt;"",JF21:JF68))</f>
        <v>#DIV/0!</v>
      </c>
      <c r="JG136" s="316" t="e">
        <f t="array" ref="JG136">AVERAGE(IF($KD21:$KD68&lt;&gt;"",JG21:JG68))</f>
        <v>#DIV/0!</v>
      </c>
      <c r="JH136" s="316" t="e">
        <f t="array" ref="JH136">AVERAGE(IF($KD21:$KD68&lt;&gt;"",JH21:JH68))</f>
        <v>#DIV/0!</v>
      </c>
      <c r="JI136" s="316" t="e">
        <f t="array" ref="JI136">AVERAGE(IF($KD21:$KD68&lt;&gt;"",JI21:JI68))</f>
        <v>#DIV/0!</v>
      </c>
      <c r="JJ136" s="316" t="e">
        <f t="array" ref="JJ136">AVERAGE(IF($KD21:$KD68&lt;&gt;"",JJ21:JJ68))</f>
        <v>#DIV/0!</v>
      </c>
      <c r="JK136" s="316" t="e">
        <f t="array" ref="JK136">AVERAGE(IF($KD21:$KD68&lt;&gt;"",JK21:JK68))</f>
        <v>#DIV/0!</v>
      </c>
      <c r="JL136" s="316" t="e">
        <f t="array" ref="JL136">AVERAGE(IF($KD21:$KD68&lt;&gt;"",JL21:JL68))</f>
        <v>#DIV/0!</v>
      </c>
      <c r="JM136" s="316" t="e">
        <f t="array" ref="JM136">AVERAGE(IF($KD21:$KD68&lt;&gt;"",JM21:JM68))</f>
        <v>#DIV/0!</v>
      </c>
      <c r="JN136" s="316" t="e">
        <f t="array" ref="JN136">AVERAGE(IF($KD21:$KD68&lt;&gt;"",JN21:JN68))</f>
        <v>#DIV/0!</v>
      </c>
      <c r="JO136" s="316" t="e">
        <f t="array" ref="JO136">AVERAGE(IF($KD21:$KD68&lt;&gt;"",JO21:JO68))</f>
        <v>#DIV/0!</v>
      </c>
      <c r="JP136" s="316" t="e">
        <f t="array" ref="JP136">AVERAGE(IF($KD21:$KD68&lt;&gt;"",JP21:JP68))</f>
        <v>#DIV/0!</v>
      </c>
    </row>
    <row r="137" spans="4:276" ht="15" customHeight="1" x14ac:dyDescent="0.2">
      <c r="D137" s="316"/>
      <c r="E137" s="317" t="s">
        <v>496</v>
      </c>
      <c r="F137" s="316" t="e">
        <f t="array" ref="F137">STDEVP(IF($KD21:$KD68&lt;&gt;"",F21:F68))</f>
        <v>#DIV/0!</v>
      </c>
      <c r="G137" s="316" t="e">
        <f t="array" ref="G137">STDEVP(IF($KD21:$KD68&lt;&gt;"",G21:G68))</f>
        <v>#DIV/0!</v>
      </c>
      <c r="H137" s="316" t="e">
        <f t="array" ref="H137">STDEVP(IF($KD21:$KD68&lt;&gt;"",H21:H68))</f>
        <v>#DIV/0!</v>
      </c>
      <c r="I137" s="316" t="e">
        <f t="array" ref="I137">STDEVP(IF($KD21:$KD68&lt;&gt;"",I21:I68))</f>
        <v>#DIV/0!</v>
      </c>
      <c r="J137" s="316" t="e">
        <f t="array" ref="J137">STDEVP(IF($KD21:$KD68&lt;&gt;"",J21:J68))</f>
        <v>#DIV/0!</v>
      </c>
      <c r="K137" s="316" t="e">
        <f t="array" ref="K137">STDEVP(IF($KD21:$KD68&lt;&gt;"",K21:K68))</f>
        <v>#DIV/0!</v>
      </c>
      <c r="L137" s="316" t="e">
        <f t="array" ref="L137">STDEVP(IF($KD21:$KD68&lt;&gt;"",L21:L68))</f>
        <v>#DIV/0!</v>
      </c>
      <c r="M137" s="316" t="e">
        <f t="array" ref="M137">STDEVP(IF($KD21:$KD68&lt;&gt;"",M21:M68))</f>
        <v>#DIV/0!</v>
      </c>
      <c r="N137" s="316" t="e">
        <f t="array" ref="N137">STDEVP(IF($KD21:$KD68&lt;&gt;"",N21:N68))</f>
        <v>#DIV/0!</v>
      </c>
      <c r="O137" s="316" t="e">
        <f t="array" ref="O137">STDEVP(IF($KD21:$KD68&lt;&gt;"",O21:O68))</f>
        <v>#DIV/0!</v>
      </c>
      <c r="P137" s="316" t="e">
        <f t="array" ref="P137">STDEVP(IF($KD21:$KD68&lt;&gt;"",P21:P68))</f>
        <v>#DIV/0!</v>
      </c>
      <c r="Q137" s="316" t="e">
        <f t="array" ref="Q137">STDEVP(IF($KD21:$KD68&lt;&gt;"",Q21:Q68))</f>
        <v>#DIV/0!</v>
      </c>
      <c r="R137" s="316" t="e">
        <f t="array" ref="R137">STDEVP(IF($KD21:$KD68&lt;&gt;"",R21:R68))</f>
        <v>#DIV/0!</v>
      </c>
      <c r="S137" s="316" t="e">
        <f t="array" ref="S137">STDEVP(IF($KD21:$KD68&lt;&gt;"",S21:S68))</f>
        <v>#DIV/0!</v>
      </c>
      <c r="T137" s="316" t="e">
        <f t="array" ref="T137">STDEVP(IF($KD21:$KD68&lt;&gt;"",T21:T68))</f>
        <v>#DIV/0!</v>
      </c>
      <c r="U137" s="316" t="e">
        <f t="array" ref="U137">STDEVP(IF($KD21:$KD68&lt;&gt;"",U21:U68))</f>
        <v>#DIV/0!</v>
      </c>
      <c r="V137" s="316" t="e">
        <f t="array" ref="V137">STDEVP(IF($KD21:$KD68&lt;&gt;"",V21:V68))</f>
        <v>#DIV/0!</v>
      </c>
      <c r="W137" s="316" t="e">
        <f t="array" ref="W137">STDEVP(IF($KD21:$KD68&lt;&gt;"",W21:W68))</f>
        <v>#DIV/0!</v>
      </c>
      <c r="X137" s="316" t="e">
        <f t="array" ref="X137">STDEVP(IF($KD21:$KD68&lt;&gt;"",X21:X68))</f>
        <v>#DIV/0!</v>
      </c>
      <c r="Y137" s="316" t="e">
        <f t="array" ref="Y137">STDEVP(IF($KD21:$KD68&lt;&gt;"",Y21:Y68))</f>
        <v>#DIV/0!</v>
      </c>
      <c r="Z137" s="316" t="e">
        <f t="array" ref="Z137">STDEVP(IF($KD21:$KD68&lt;&gt;"",Z21:Z68))</f>
        <v>#DIV/0!</v>
      </c>
      <c r="AA137" s="316" t="e">
        <f t="array" ref="AA137">STDEVP(IF($KD21:$KD68&lt;&gt;"",AA21:AA68))</f>
        <v>#DIV/0!</v>
      </c>
      <c r="AB137" s="316" t="e">
        <f t="array" ref="AB137">STDEVP(IF($KD21:$KD68&lt;&gt;"",AB21:AB68))</f>
        <v>#DIV/0!</v>
      </c>
      <c r="AC137" s="316" t="e">
        <f t="array" ref="AC137">STDEVP(IF($KD21:$KD68&lt;&gt;"",AC21:AC68))</f>
        <v>#DIV/0!</v>
      </c>
      <c r="AD137" s="316" t="e">
        <f t="array" ref="AD137">STDEVP(IF($KD21:$KD68&lt;&gt;"",AD21:AD68))</f>
        <v>#DIV/0!</v>
      </c>
      <c r="AE137" s="316" t="e">
        <f t="array" ref="AE137">STDEVP(IF($KD21:$KD68&lt;&gt;"",AE21:AE68))</f>
        <v>#DIV/0!</v>
      </c>
      <c r="AF137" s="316" t="e">
        <f t="array" ref="AF137">STDEVP(IF($KD21:$KD68&lt;&gt;"",AF21:AF68))</f>
        <v>#DIV/0!</v>
      </c>
      <c r="AG137" s="316" t="e">
        <f t="array" ref="AG137">STDEVP(IF($KD21:$KD68&lt;&gt;"",AG21:AG68))</f>
        <v>#DIV/0!</v>
      </c>
      <c r="AH137" s="316" t="e">
        <f t="array" ref="AH137">STDEVP(IF($KD21:$KD68&lt;&gt;"",AH21:AH68))</f>
        <v>#DIV/0!</v>
      </c>
      <c r="AI137" s="316" t="e">
        <f t="array" ref="AI137">STDEVP(IF($KD21:$KD68&lt;&gt;"",AI21:AI68))</f>
        <v>#DIV/0!</v>
      </c>
      <c r="AJ137" s="316" t="e">
        <f t="array" ref="AJ137">STDEVP(IF($KD21:$KD68&lt;&gt;"",AJ21:AJ68))</f>
        <v>#DIV/0!</v>
      </c>
      <c r="AK137" s="316" t="e">
        <f t="array" ref="AK137">STDEVP(IF($KD21:$KD68&lt;&gt;"",AK21:AK68))</f>
        <v>#DIV/0!</v>
      </c>
      <c r="AL137" s="316" t="e">
        <f t="array" ref="AL137">STDEVP(IF($KD21:$KD68&lt;&gt;"",AL21:AL68))</f>
        <v>#DIV/0!</v>
      </c>
      <c r="AM137" s="316" t="e">
        <f t="array" ref="AM137">STDEVP(IF($KD21:$KD68&lt;&gt;"",AM21:AM68))</f>
        <v>#DIV/0!</v>
      </c>
      <c r="AN137" s="316" t="e">
        <f t="array" ref="AN137">STDEVP(IF($KD21:$KD68&lt;&gt;"",AN21:AN68))</f>
        <v>#DIV/0!</v>
      </c>
      <c r="AO137" s="316" t="e">
        <f t="array" ref="AO137">STDEVP(IF($KD21:$KD68&lt;&gt;"",AO21:AO68))</f>
        <v>#DIV/0!</v>
      </c>
      <c r="AP137" s="316" t="e">
        <f t="array" ref="AP137">STDEVP(IF($KD21:$KD68&lt;&gt;"",AP21:AP68))</f>
        <v>#DIV/0!</v>
      </c>
      <c r="AQ137" s="316" t="e">
        <f t="array" ref="AQ137">STDEVP(IF($KD21:$KD68&lt;&gt;"",AQ21:AQ68))</f>
        <v>#DIV/0!</v>
      </c>
      <c r="AR137" s="316" t="e">
        <f t="array" ref="AR137">STDEVP(IF($KD21:$KD68&lt;&gt;"",AR21:AR68))</f>
        <v>#DIV/0!</v>
      </c>
      <c r="AS137" s="316" t="e">
        <f t="array" ref="AS137">STDEVP(IF($KD21:$KD68&lt;&gt;"",AS21:AS68))</f>
        <v>#DIV/0!</v>
      </c>
      <c r="AT137" s="316" t="e">
        <f t="array" ref="AT137">STDEVP(IF($KD21:$KD68&lt;&gt;"",AT21:AT68))</f>
        <v>#DIV/0!</v>
      </c>
      <c r="AU137" s="316" t="e">
        <f t="array" ref="AU137">STDEVP(IF($KD21:$KD68&lt;&gt;"",AU21:AU68))</f>
        <v>#DIV/0!</v>
      </c>
      <c r="AV137" s="316" t="e">
        <f t="array" ref="AV137">STDEVP(IF($KD21:$KD68&lt;&gt;"",AV21:AV68))</f>
        <v>#DIV/0!</v>
      </c>
      <c r="AW137" s="316" t="e">
        <f t="array" ref="AW137">STDEVP(IF($KD21:$KD68&lt;&gt;"",AW21:AW68))</f>
        <v>#DIV/0!</v>
      </c>
      <c r="AX137" s="316" t="e">
        <f t="array" ref="AX137">STDEVP(IF($KD21:$KD68&lt;&gt;"",AX21:AX68))</f>
        <v>#DIV/0!</v>
      </c>
      <c r="AY137" s="316" t="e">
        <f t="array" ref="AY137">STDEVP(IF($KD21:$KD68&lt;&gt;"",AY21:AY68))</f>
        <v>#DIV/0!</v>
      </c>
      <c r="AZ137" s="316" t="e">
        <f t="array" ref="AZ137">STDEVP(IF($KD21:$KD68&lt;&gt;"",AZ21:AZ68))</f>
        <v>#DIV/0!</v>
      </c>
      <c r="BA137" s="316" t="e">
        <f t="array" ref="BA137">STDEVP(IF($KD21:$KD68&lt;&gt;"",BA21:BA68))</f>
        <v>#DIV/0!</v>
      </c>
      <c r="BB137" s="316" t="e">
        <f t="array" ref="BB137">STDEVP(IF($KD21:$KD68&lt;&gt;"",BB21:BB68))</f>
        <v>#DIV/0!</v>
      </c>
      <c r="BC137" s="316" t="e">
        <f t="array" ref="BC137">STDEVP(IF($KD21:$KD68&lt;&gt;"",BC21:BC68))</f>
        <v>#DIV/0!</v>
      </c>
      <c r="BD137" s="316" t="e">
        <f t="array" ref="BD137">STDEVP(IF($KD21:$KD68&lt;&gt;"",BD21:BD68))</f>
        <v>#DIV/0!</v>
      </c>
      <c r="BE137" s="316" t="e">
        <f t="array" ref="BE137">STDEVP(IF($KD21:$KD68&lt;&gt;"",BE21:BE68))</f>
        <v>#DIV/0!</v>
      </c>
      <c r="BF137" s="316" t="e">
        <f t="array" ref="BF137">STDEVP(IF($KD21:$KD68&lt;&gt;"",BF21:BF68))</f>
        <v>#DIV/0!</v>
      </c>
      <c r="BG137" s="316" t="e">
        <f t="array" ref="BG137">STDEVP(IF($KD21:$KD68&lt;&gt;"",BG21:BG68))</f>
        <v>#DIV/0!</v>
      </c>
      <c r="BH137" s="316" t="e">
        <f t="array" ref="BH137">STDEVP(IF($KD21:$KD68&lt;&gt;"",BH21:BH68))</f>
        <v>#DIV/0!</v>
      </c>
      <c r="BI137" s="316" t="e">
        <f t="array" ref="BI137">STDEVP(IF($KD21:$KD68&lt;&gt;"",BI21:BI68))</f>
        <v>#DIV/0!</v>
      </c>
      <c r="BJ137" s="316" t="e">
        <f t="array" ref="BJ137">STDEVP(IF($KD21:$KD68&lt;&gt;"",BJ21:BJ68))</f>
        <v>#DIV/0!</v>
      </c>
      <c r="BK137" s="316" t="e">
        <f t="array" ref="BK137">STDEVP(IF($KD21:$KD68&lt;&gt;"",BK21:BK68))</f>
        <v>#DIV/0!</v>
      </c>
      <c r="BL137" s="316" t="e">
        <f t="array" ref="BL137">STDEVP(IF($KD21:$KD68&lt;&gt;"",BL21:BL68))</f>
        <v>#DIV/0!</v>
      </c>
      <c r="BM137" s="316" t="e">
        <f t="array" ref="BM137">STDEVP(IF($KD21:$KD68&lt;&gt;"",BM21:BM68))</f>
        <v>#DIV/0!</v>
      </c>
      <c r="BN137" s="316" t="e">
        <f t="array" ref="BN137">STDEVP(IF($KD21:$KD68&lt;&gt;"",BN21:BN68))</f>
        <v>#DIV/0!</v>
      </c>
      <c r="BO137" s="316" t="e">
        <f t="array" ref="BO137">STDEVP(IF($KD21:$KD68&lt;&gt;"",BO21:BO68))</f>
        <v>#DIV/0!</v>
      </c>
      <c r="BP137" s="316" t="e">
        <f t="array" ref="BP137">STDEVP(IF($KD21:$KD68&lt;&gt;"",BP21:BP68))</f>
        <v>#DIV/0!</v>
      </c>
      <c r="BQ137" s="316" t="e">
        <f t="array" ref="BQ137">STDEVP(IF($KD21:$KD68&lt;&gt;"",BQ21:BQ68))</f>
        <v>#DIV/0!</v>
      </c>
      <c r="BR137" s="316" t="e">
        <f t="array" ref="BR137">STDEVP(IF($KD21:$KD68&lt;&gt;"",BR21:BR68))</f>
        <v>#DIV/0!</v>
      </c>
      <c r="BS137" s="316" t="e">
        <f t="array" ref="BS137">STDEVP(IF($KD21:$KD68&lt;&gt;"",BS21:BS68))</f>
        <v>#DIV/0!</v>
      </c>
      <c r="BT137" s="316" t="e">
        <f t="array" ref="BT137">STDEVP(IF($KD21:$KD68&lt;&gt;"",BT21:BT68))</f>
        <v>#DIV/0!</v>
      </c>
      <c r="BU137" s="316" t="e">
        <f t="array" ref="BU137">STDEVP(IF($KD21:$KD68&lt;&gt;"",BU21:BU68))</f>
        <v>#DIV/0!</v>
      </c>
      <c r="BV137" s="316" t="e">
        <f t="array" ref="BV137">STDEVP(IF($KD21:$KD68&lt;&gt;"",BV21:BV68))</f>
        <v>#DIV/0!</v>
      </c>
      <c r="BW137" s="316" t="e">
        <f t="array" ref="BW137">STDEVP(IF($KD21:$KD68&lt;&gt;"",BW21:BW68))</f>
        <v>#DIV/0!</v>
      </c>
      <c r="BX137" s="316" t="e">
        <f t="array" ref="BX137">STDEVP(IF($KD21:$KD68&lt;&gt;"",BX21:BX68))</f>
        <v>#DIV/0!</v>
      </c>
      <c r="BY137" s="316" t="e">
        <f t="array" ref="BY137">STDEVP(IF($KD21:$KD68&lt;&gt;"",BY21:BY68))</f>
        <v>#DIV/0!</v>
      </c>
      <c r="BZ137" s="316" t="e">
        <f t="array" ref="BZ137">STDEVP(IF($KD21:$KD68&lt;&gt;"",BZ21:BZ68))</f>
        <v>#DIV/0!</v>
      </c>
      <c r="CA137" s="316" t="e">
        <f t="array" ref="CA137">STDEVP(IF($KD21:$KD68&lt;&gt;"",CA21:CA68))</f>
        <v>#DIV/0!</v>
      </c>
      <c r="CB137" s="316" t="e">
        <f t="array" ref="CB137">STDEVP(IF($KD21:$KD68&lt;&gt;"",CB21:CB68))</f>
        <v>#DIV/0!</v>
      </c>
      <c r="CC137" s="316" t="e">
        <f t="array" ref="CC137">STDEVP(IF($KD21:$KD68&lt;&gt;"",CC21:CC68))</f>
        <v>#DIV/0!</v>
      </c>
      <c r="CD137" s="316" t="e">
        <f t="array" ref="CD137">STDEVP(IF($KD21:$KD68&lt;&gt;"",CD21:CD68))</f>
        <v>#DIV/0!</v>
      </c>
      <c r="CE137" s="316" t="e">
        <f t="array" ref="CE137">STDEVP(IF($KD21:$KD68&lt;&gt;"",CE21:CE68))</f>
        <v>#DIV/0!</v>
      </c>
      <c r="CF137" s="316" t="e">
        <f t="array" ref="CF137">STDEVP(IF($KD21:$KD68&lt;&gt;"",CF21:CF68))</f>
        <v>#DIV/0!</v>
      </c>
      <c r="CG137" s="316" t="e">
        <f t="array" ref="CG137">STDEVP(IF($KD21:$KD68&lt;&gt;"",CG21:CG68))</f>
        <v>#DIV/0!</v>
      </c>
      <c r="CH137" s="316" t="e">
        <f t="array" ref="CH137">STDEVP(IF($KD21:$KD68&lt;&gt;"",CH21:CH68))</f>
        <v>#DIV/0!</v>
      </c>
      <c r="CI137" s="316" t="e">
        <f t="array" ref="CI137">STDEVP(IF($KD21:$KD68&lt;&gt;"",CI21:CI68))</f>
        <v>#DIV/0!</v>
      </c>
      <c r="CJ137" s="316" t="e">
        <f t="array" ref="CJ137">STDEVP(IF($KD21:$KD68&lt;&gt;"",CJ21:CJ68))</f>
        <v>#DIV/0!</v>
      </c>
      <c r="CK137" s="316" t="e">
        <f t="array" ref="CK137">STDEVP(IF($KD21:$KD68&lt;&gt;"",CK21:CK68))</f>
        <v>#DIV/0!</v>
      </c>
      <c r="CL137" s="316" t="e">
        <f t="array" ref="CL137">STDEVP(IF($KD21:$KD68&lt;&gt;"",CL21:CL68))</f>
        <v>#DIV/0!</v>
      </c>
      <c r="CM137" s="316" t="e">
        <f t="array" ref="CM137">STDEVP(IF($KD21:$KD68&lt;&gt;"",CM21:CM68))</f>
        <v>#DIV/0!</v>
      </c>
      <c r="CN137" s="316" t="e">
        <f t="array" ref="CN137">STDEVP(IF($KD21:$KD68&lt;&gt;"",CN21:CN68))</f>
        <v>#DIV/0!</v>
      </c>
      <c r="CO137" s="316" t="e">
        <f t="array" ref="CO137">STDEVP(IF($KD21:$KD68&lt;&gt;"",CO21:CO68))</f>
        <v>#DIV/0!</v>
      </c>
      <c r="CP137" s="316" t="e">
        <f t="array" ref="CP137">STDEVP(IF($KD21:$KD68&lt;&gt;"",CP21:CP68))</f>
        <v>#DIV/0!</v>
      </c>
      <c r="CQ137" s="316" t="e">
        <f t="array" ref="CQ137">STDEVP(IF($KD21:$KD68&lt;&gt;"",CQ21:CQ68))</f>
        <v>#DIV/0!</v>
      </c>
      <c r="CR137" s="316" t="e">
        <f t="array" ref="CR137">STDEVP(IF($KD21:$KD68&lt;&gt;"",CR21:CR68))</f>
        <v>#DIV/0!</v>
      </c>
      <c r="CS137" s="316" t="e">
        <f t="array" ref="CS137">STDEVP(IF($KD21:$KD68&lt;&gt;"",CS21:CS68))</f>
        <v>#DIV/0!</v>
      </c>
      <c r="CT137" s="316" t="e">
        <f t="array" ref="CT137">STDEVP(IF($KD21:$KD68&lt;&gt;"",CT21:CT68))</f>
        <v>#DIV/0!</v>
      </c>
      <c r="CU137" s="316" t="e">
        <f t="array" ref="CU137">STDEVP(IF($KD21:$KD68&lt;&gt;"",CU21:CU68))</f>
        <v>#DIV/0!</v>
      </c>
      <c r="CV137" s="316" t="e">
        <f t="array" ref="CV137">STDEVP(IF($KD21:$KD68&lt;&gt;"",CV21:CV68))</f>
        <v>#DIV/0!</v>
      </c>
      <c r="CW137" s="316" t="e">
        <f t="array" ref="CW137">STDEVP(IF($KD21:$KD68&lt;&gt;"",CW21:CW68))</f>
        <v>#DIV/0!</v>
      </c>
      <c r="CX137" s="316" t="e">
        <f t="array" ref="CX137">STDEVP(IF($KD21:$KD68&lt;&gt;"",CX21:CX68))</f>
        <v>#DIV/0!</v>
      </c>
      <c r="CY137" s="316" t="e">
        <f t="array" ref="CY137">STDEVP(IF($KD21:$KD68&lt;&gt;"",CY21:CY68))</f>
        <v>#DIV/0!</v>
      </c>
      <c r="CZ137" s="316" t="e">
        <f t="array" ref="CZ137">STDEVP(IF($KD21:$KD68&lt;&gt;"",CZ21:CZ68))</f>
        <v>#DIV/0!</v>
      </c>
      <c r="DA137" s="316" t="e">
        <f t="array" ref="DA137">STDEVP(IF($KD21:$KD68&lt;&gt;"",DA21:DA68))</f>
        <v>#DIV/0!</v>
      </c>
      <c r="DB137" s="316" t="e">
        <f t="array" ref="DB137">STDEVP(IF($KD21:$KD68&lt;&gt;"",DB21:DB68))</f>
        <v>#DIV/0!</v>
      </c>
      <c r="DC137" s="316" t="e">
        <f t="array" ref="DC137">STDEVP(IF($KD21:$KD68&lt;&gt;"",DC21:DC68))</f>
        <v>#DIV/0!</v>
      </c>
      <c r="DD137" s="316" t="e">
        <f t="array" ref="DD137">STDEVP(IF($KD21:$KD68&lt;&gt;"",DD21:DD68))</f>
        <v>#DIV/0!</v>
      </c>
      <c r="DE137" s="316" t="e">
        <f t="array" ref="DE137">STDEVP(IF($KD21:$KD68&lt;&gt;"",DE21:DE68))</f>
        <v>#DIV/0!</v>
      </c>
      <c r="DF137" s="316" t="e">
        <f t="array" ref="DF137">STDEVP(IF($KD21:$KD68&lt;&gt;"",DF21:DF68))</f>
        <v>#DIV/0!</v>
      </c>
      <c r="DG137" s="316" t="e">
        <f t="array" ref="DG137">STDEVP(IF($KD21:$KD68&lt;&gt;"",DG21:DG68))</f>
        <v>#DIV/0!</v>
      </c>
      <c r="DH137" s="316" t="e">
        <f t="array" ref="DH137">STDEVP(IF($KD21:$KD68&lt;&gt;"",DH21:DH68))</f>
        <v>#DIV/0!</v>
      </c>
      <c r="DI137" s="316" t="e">
        <f t="array" ref="DI137">STDEVP(IF($KD21:$KD68&lt;&gt;"",DI21:DI68))</f>
        <v>#DIV/0!</v>
      </c>
      <c r="DJ137" s="316" t="e">
        <f t="array" ref="DJ137">STDEVP(IF($KD21:$KD68&lt;&gt;"",DJ21:DJ68))</f>
        <v>#DIV/0!</v>
      </c>
      <c r="DK137" s="316" t="e">
        <f t="array" ref="DK137">STDEVP(IF($KD21:$KD68&lt;&gt;"",DK21:DK68))</f>
        <v>#DIV/0!</v>
      </c>
      <c r="DL137" s="316" t="e">
        <f t="array" ref="DL137">STDEVP(IF($KD21:$KD68&lt;&gt;"",DL21:DL68))</f>
        <v>#DIV/0!</v>
      </c>
      <c r="DM137" s="316" t="e">
        <f t="array" ref="DM137">STDEVP(IF($KD21:$KD68&lt;&gt;"",DM21:DM68))</f>
        <v>#DIV/0!</v>
      </c>
      <c r="DN137" s="316" t="e">
        <f t="array" ref="DN137">STDEVP(IF($KD21:$KD68&lt;&gt;"",DN21:DN68))</f>
        <v>#DIV/0!</v>
      </c>
      <c r="DO137" s="316" t="e">
        <f t="array" ref="DO137">STDEVP(IF($KD21:$KD68&lt;&gt;"",DO21:DO68))</f>
        <v>#DIV/0!</v>
      </c>
      <c r="DP137" s="316" t="e">
        <f t="array" ref="DP137">STDEVP(IF($KD21:$KD68&lt;&gt;"",DP21:DP68))</f>
        <v>#DIV/0!</v>
      </c>
      <c r="DQ137" s="316" t="e">
        <f t="array" ref="DQ137">STDEVP(IF($KD21:$KD68&lt;&gt;"",DQ21:DQ68))</f>
        <v>#DIV/0!</v>
      </c>
      <c r="DR137" s="316" t="e">
        <f t="array" ref="DR137">STDEVP(IF($KD21:$KD68&lt;&gt;"",DR21:DR68))</f>
        <v>#DIV/0!</v>
      </c>
      <c r="DS137" s="316" t="e">
        <f t="array" ref="DS137">STDEVP(IF($KD21:$KD68&lt;&gt;"",DS21:DS68))</f>
        <v>#DIV/0!</v>
      </c>
      <c r="DT137" s="316" t="e">
        <f t="array" ref="DT137">STDEVP(IF($KD21:$KD68&lt;&gt;"",DT21:DT68))</f>
        <v>#DIV/0!</v>
      </c>
      <c r="DU137" s="316" t="e">
        <f t="array" ref="DU137">STDEVP(IF($KD21:$KD68&lt;&gt;"",DU21:DU68))</f>
        <v>#DIV/0!</v>
      </c>
      <c r="DV137" s="316" t="e">
        <f t="array" ref="DV137">STDEVP(IF($KD21:$KD68&lt;&gt;"",DV21:DV68))</f>
        <v>#DIV/0!</v>
      </c>
      <c r="DW137" s="316" t="e">
        <f t="array" ref="DW137">STDEVP(IF($KD21:$KD68&lt;&gt;"",DW21:DW68))</f>
        <v>#DIV/0!</v>
      </c>
      <c r="DX137" s="316" t="e">
        <f t="array" ref="DX137">STDEVP(IF($KD21:$KD68&lt;&gt;"",DX21:DX68))</f>
        <v>#DIV/0!</v>
      </c>
      <c r="DY137" s="316" t="e">
        <f t="array" ref="DY137">STDEVP(IF($KD21:$KD68&lt;&gt;"",DY21:DY68))</f>
        <v>#DIV/0!</v>
      </c>
      <c r="DZ137" s="316" t="e">
        <f t="array" ref="DZ137">STDEVP(IF($KD21:$KD68&lt;&gt;"",DZ21:DZ68))</f>
        <v>#DIV/0!</v>
      </c>
      <c r="EA137" s="316" t="e">
        <f t="array" ref="EA137">STDEVP(IF($KD21:$KD68&lt;&gt;"",EA21:EA68))</f>
        <v>#DIV/0!</v>
      </c>
      <c r="EB137" s="316" t="e">
        <f t="array" ref="EB137">STDEVP(IF($KD21:$KD68&lt;&gt;"",EB21:EB68))</f>
        <v>#DIV/0!</v>
      </c>
      <c r="EC137" s="316" t="e">
        <f t="array" ref="EC137">STDEVP(IF($KD21:$KD68&lt;&gt;"",EC21:EC68))</f>
        <v>#DIV/0!</v>
      </c>
      <c r="ED137" s="316" t="e">
        <f t="array" ref="ED137">STDEVP(IF($KD21:$KD68&lt;&gt;"",ED21:ED68))</f>
        <v>#DIV/0!</v>
      </c>
      <c r="EE137" s="316" t="e">
        <f t="array" ref="EE137">STDEVP(IF($KD21:$KD68&lt;&gt;"",EE21:EE68))</f>
        <v>#DIV/0!</v>
      </c>
      <c r="EF137" s="316" t="e">
        <f t="array" ref="EF137">STDEVP(IF($KD21:$KD68&lt;&gt;"",EF21:EF68))</f>
        <v>#DIV/0!</v>
      </c>
      <c r="EG137" s="316" t="e">
        <f t="array" ref="EG137">STDEVP(IF($KD21:$KD68&lt;&gt;"",EG21:EG68))</f>
        <v>#DIV/0!</v>
      </c>
      <c r="EH137" s="316" t="e">
        <f t="array" ref="EH137">STDEVP(IF($KD21:$KD68&lt;&gt;"",EH21:EH68))</f>
        <v>#DIV/0!</v>
      </c>
      <c r="EI137" s="316" t="e">
        <f t="array" ref="EI137">STDEVP(IF($KD21:$KD68&lt;&gt;"",EI21:EI68))</f>
        <v>#DIV/0!</v>
      </c>
      <c r="EJ137" s="316" t="e">
        <f t="array" ref="EJ137">STDEVP(IF($KD21:$KD68&lt;&gt;"",EJ21:EJ68))</f>
        <v>#DIV/0!</v>
      </c>
      <c r="EK137" s="316" t="e">
        <f t="array" ref="EK137">STDEVP(IF($KD21:$KD68&lt;&gt;"",EK21:EK68))</f>
        <v>#DIV/0!</v>
      </c>
      <c r="EL137" s="316" t="e">
        <f t="array" ref="EL137">STDEVP(IF($KD21:$KD68&lt;&gt;"",EL21:EL68))</f>
        <v>#DIV/0!</v>
      </c>
      <c r="EM137" s="316" t="e">
        <f t="array" ref="EM137">STDEVP(IF($KD21:$KD68&lt;&gt;"",EM21:EM68))</f>
        <v>#DIV/0!</v>
      </c>
      <c r="EN137" s="316" t="e">
        <f t="array" ref="EN137">STDEVP(IF($KD21:$KD68&lt;&gt;"",EN21:EN68))</f>
        <v>#DIV/0!</v>
      </c>
      <c r="EO137" s="316" t="e">
        <f t="array" ref="EO137">STDEVP(IF($KD21:$KD68&lt;&gt;"",EO21:EO68))</f>
        <v>#DIV/0!</v>
      </c>
      <c r="EP137" s="316" t="e">
        <f t="array" ref="EP137">STDEVP(IF($KD21:$KD68&lt;&gt;"",EP21:EP68))</f>
        <v>#DIV/0!</v>
      </c>
      <c r="EQ137" s="316" t="e">
        <f t="array" ref="EQ137">STDEVP(IF($KD21:$KD68&lt;&gt;"",EQ21:EQ68))</f>
        <v>#DIV/0!</v>
      </c>
      <c r="ER137" s="316" t="e">
        <f t="array" ref="ER137">STDEVP(IF($KD21:$KD68&lt;&gt;"",ER21:ER68))</f>
        <v>#DIV/0!</v>
      </c>
      <c r="ES137" s="316" t="e">
        <f t="array" ref="ES137">STDEVP(IF($KD21:$KD68&lt;&gt;"",ES21:ES68))</f>
        <v>#DIV/0!</v>
      </c>
      <c r="ET137" s="316" t="e">
        <f t="array" ref="ET137">STDEVP(IF($KD21:$KD68&lt;&gt;"",ET21:ET68))</f>
        <v>#DIV/0!</v>
      </c>
      <c r="EU137" s="316" t="e">
        <f t="array" ref="EU137">STDEVP(IF($KD21:$KD68&lt;&gt;"",EU21:EU68))</f>
        <v>#DIV/0!</v>
      </c>
      <c r="EV137" s="316" t="e">
        <f t="array" ref="EV137">STDEVP(IF($KD21:$KD68&lt;&gt;"",EV21:EV68))</f>
        <v>#DIV/0!</v>
      </c>
      <c r="EW137" s="316" t="e">
        <f t="array" ref="EW137">STDEVP(IF($KD21:$KD68&lt;&gt;"",EW21:EW68))</f>
        <v>#DIV/0!</v>
      </c>
      <c r="EX137" s="316" t="e">
        <f t="array" ref="EX137">STDEVP(IF($KD21:$KD68&lt;&gt;"",EX21:EX68))</f>
        <v>#DIV/0!</v>
      </c>
      <c r="EY137" s="316" t="e">
        <f t="array" ref="EY137">STDEVP(IF($KD21:$KD68&lt;&gt;"",EY21:EY68))</f>
        <v>#DIV/0!</v>
      </c>
      <c r="EZ137" s="316" t="e">
        <f t="array" ref="EZ137">STDEVP(IF($KD21:$KD68&lt;&gt;"",EZ21:EZ68))</f>
        <v>#DIV/0!</v>
      </c>
      <c r="FA137" s="316" t="e">
        <f t="array" ref="FA137">STDEVP(IF($KD21:$KD68&lt;&gt;"",FA21:FA68))</f>
        <v>#DIV/0!</v>
      </c>
      <c r="FB137" s="316" t="e">
        <f t="array" ref="FB137">STDEVP(IF($KD21:$KD68&lt;&gt;"",FB21:FB68))</f>
        <v>#DIV/0!</v>
      </c>
      <c r="FC137" s="316" t="e">
        <f t="array" ref="FC137">STDEVP(IF($KD21:$KD68&lt;&gt;"",FC21:FC68))</f>
        <v>#DIV/0!</v>
      </c>
      <c r="FD137" s="316" t="e">
        <f t="array" ref="FD137">STDEVP(IF($KD21:$KD68&lt;&gt;"",FD21:FD68))</f>
        <v>#DIV/0!</v>
      </c>
      <c r="FE137" s="316" t="e">
        <f t="array" ref="FE137">STDEVP(IF($KD21:$KD68&lt;&gt;"",FE21:FE68))</f>
        <v>#DIV/0!</v>
      </c>
      <c r="FF137" s="316" t="e">
        <f t="array" ref="FF137">STDEVP(IF($KD21:$KD68&lt;&gt;"",FF21:FF68))</f>
        <v>#DIV/0!</v>
      </c>
      <c r="FG137" s="316" t="e">
        <f t="array" ref="FG137">STDEVP(IF($KD21:$KD68&lt;&gt;"",FG21:FG68))</f>
        <v>#DIV/0!</v>
      </c>
      <c r="FH137" s="316" t="e">
        <f t="array" ref="FH137">STDEVP(IF($KD21:$KD68&lt;&gt;"",FH21:FH68))</f>
        <v>#DIV/0!</v>
      </c>
      <c r="FI137" s="316" t="e">
        <f t="array" ref="FI137">STDEVP(IF($KD21:$KD68&lt;&gt;"",FI21:FI68))</f>
        <v>#DIV/0!</v>
      </c>
      <c r="FJ137" s="316" t="e">
        <f t="array" ref="FJ137">STDEVP(IF($KD21:$KD68&lt;&gt;"",FJ21:FJ68))</f>
        <v>#DIV/0!</v>
      </c>
      <c r="FK137" s="316" t="e">
        <f t="array" ref="FK137">STDEVP(IF($KD21:$KD68&lt;&gt;"",FK21:FK68))</f>
        <v>#DIV/0!</v>
      </c>
      <c r="FL137" s="316" t="e">
        <f t="array" ref="FL137">STDEVP(IF($KD21:$KD68&lt;&gt;"",FL21:FL68))</f>
        <v>#DIV/0!</v>
      </c>
      <c r="FM137" s="316" t="e">
        <f t="array" ref="FM137">STDEVP(IF($KD21:$KD68&lt;&gt;"",FM21:FM68))</f>
        <v>#DIV/0!</v>
      </c>
      <c r="FN137" s="316" t="e">
        <f t="array" ref="FN137">STDEVP(IF($KD21:$KD68&lt;&gt;"",FN21:FN68))</f>
        <v>#DIV/0!</v>
      </c>
      <c r="FO137" s="316" t="e">
        <f t="array" ref="FO137">STDEVP(IF($KD21:$KD68&lt;&gt;"",FO21:FO68))</f>
        <v>#DIV/0!</v>
      </c>
      <c r="FP137" s="316" t="e">
        <f t="array" ref="FP137">STDEVP(IF($KD21:$KD68&lt;&gt;"",FP21:FP68))</f>
        <v>#DIV/0!</v>
      </c>
      <c r="FQ137" s="316" t="e">
        <f t="array" ref="FQ137">STDEVP(IF($KD21:$KD68&lt;&gt;"",FQ21:FQ68))</f>
        <v>#DIV/0!</v>
      </c>
      <c r="FR137" s="316" t="e">
        <f t="array" ref="FR137">STDEVP(IF($KD21:$KD68&lt;&gt;"",FR21:FR68))</f>
        <v>#DIV/0!</v>
      </c>
      <c r="FS137" s="316" t="e">
        <f t="array" ref="FS137">STDEVP(IF($KD21:$KD68&lt;&gt;"",FS21:FS68))</f>
        <v>#DIV/0!</v>
      </c>
      <c r="FT137" s="316" t="e">
        <f t="array" ref="FT137">STDEVP(IF($KD21:$KD68&lt;&gt;"",FT21:FT68))</f>
        <v>#DIV/0!</v>
      </c>
      <c r="FU137" s="316" t="e">
        <f t="array" ref="FU137">STDEVP(IF($KD21:$KD68&lt;&gt;"",FU21:FU68))</f>
        <v>#DIV/0!</v>
      </c>
      <c r="FV137" s="316" t="e">
        <f t="array" ref="FV137">STDEVP(IF($KD21:$KD68&lt;&gt;"",FV21:FV68))</f>
        <v>#DIV/0!</v>
      </c>
      <c r="FW137" s="316" t="e">
        <f t="array" ref="FW137">STDEVP(IF($KD21:$KD68&lt;&gt;"",FW21:FW68))</f>
        <v>#DIV/0!</v>
      </c>
      <c r="FX137" s="316" t="e">
        <f t="array" ref="FX137">STDEVP(IF($KD21:$KD68&lt;&gt;"",FX21:FX68))</f>
        <v>#DIV/0!</v>
      </c>
      <c r="FY137" s="316" t="e">
        <f t="array" ref="FY137">STDEVP(IF($KD21:$KD68&lt;&gt;"",FY21:FY68))</f>
        <v>#DIV/0!</v>
      </c>
      <c r="FZ137" s="316" t="e">
        <f t="array" ref="FZ137">STDEVP(IF($KD21:$KD68&lt;&gt;"",FZ21:FZ68))</f>
        <v>#DIV/0!</v>
      </c>
      <c r="GA137" s="316" t="e">
        <f t="array" ref="GA137">STDEVP(IF($KD21:$KD68&lt;&gt;"",GA21:GA68))</f>
        <v>#DIV/0!</v>
      </c>
      <c r="GB137" s="316" t="e">
        <f t="array" ref="GB137">STDEVP(IF($KD21:$KD68&lt;&gt;"",GB21:GB68))</f>
        <v>#DIV/0!</v>
      </c>
      <c r="GC137" s="316" t="e">
        <f t="array" ref="GC137">STDEVP(IF($KD21:$KD68&lt;&gt;"",GC21:GC68))</f>
        <v>#DIV/0!</v>
      </c>
      <c r="GD137" s="316" t="e">
        <f t="array" ref="GD137">STDEVP(IF($KD21:$KD68&lt;&gt;"",GD21:GD68))</f>
        <v>#DIV/0!</v>
      </c>
      <c r="GE137" s="316" t="e">
        <f t="array" ref="GE137">STDEVP(IF($KD21:$KD68&lt;&gt;"",GE21:GE68))</f>
        <v>#DIV/0!</v>
      </c>
      <c r="GF137" s="316" t="e">
        <f t="array" ref="GF137">STDEVP(IF($KD21:$KD68&lt;&gt;"",GF21:GF68))</f>
        <v>#DIV/0!</v>
      </c>
      <c r="GG137" s="316" t="e">
        <f t="array" ref="GG137">STDEVP(IF($KD21:$KD68&lt;&gt;"",GG21:GG68))</f>
        <v>#DIV/0!</v>
      </c>
      <c r="GH137" s="316" t="e">
        <f t="array" ref="GH137">STDEVP(IF($KD21:$KD68&lt;&gt;"",GH21:GH68))</f>
        <v>#DIV/0!</v>
      </c>
      <c r="GI137" s="316" t="e">
        <f t="array" ref="GI137">STDEVP(IF($KD21:$KD68&lt;&gt;"",GI21:GI68))</f>
        <v>#DIV/0!</v>
      </c>
      <c r="GJ137" s="316" t="e">
        <f t="array" ref="GJ137">STDEVP(IF($KD21:$KD68&lt;&gt;"",GJ21:GJ68))</f>
        <v>#DIV/0!</v>
      </c>
      <c r="GK137" s="316" t="e">
        <f t="array" ref="GK137">STDEVP(IF($KD21:$KD68&lt;&gt;"",GK21:GK68))</f>
        <v>#DIV/0!</v>
      </c>
      <c r="GL137" s="316" t="e">
        <f t="array" ref="GL137">STDEVP(IF($KD21:$KD68&lt;&gt;"",GL21:GL68))</f>
        <v>#DIV/0!</v>
      </c>
      <c r="GM137" s="316" t="e">
        <f t="array" ref="GM137">STDEVP(IF($KD21:$KD68&lt;&gt;"",GM21:GM68))</f>
        <v>#DIV/0!</v>
      </c>
      <c r="GN137" s="316" t="e">
        <f t="array" ref="GN137">STDEVP(IF($KD21:$KD68&lt;&gt;"",GN21:GN68))</f>
        <v>#DIV/0!</v>
      </c>
      <c r="GO137" s="316" t="e">
        <f t="array" ref="GO137">STDEVP(IF($KD21:$KD68&lt;&gt;"",GO21:GO68))</f>
        <v>#DIV/0!</v>
      </c>
      <c r="GP137" s="316" t="e">
        <f t="array" ref="GP137">STDEVP(IF($KD21:$KD68&lt;&gt;"",GP21:GP68))</f>
        <v>#DIV/0!</v>
      </c>
      <c r="GQ137" s="316" t="e">
        <f t="array" ref="GQ137">STDEVP(IF($KD21:$KD68&lt;&gt;"",GQ21:GQ68))</f>
        <v>#DIV/0!</v>
      </c>
      <c r="GR137" s="316" t="e">
        <f t="array" ref="GR137">STDEVP(IF($KD21:$KD68&lt;&gt;"",GR21:GR68))</f>
        <v>#DIV/0!</v>
      </c>
      <c r="GS137" s="316" t="e">
        <f t="array" ref="GS137">STDEVP(IF($KD21:$KD68&lt;&gt;"",GS21:GS68))</f>
        <v>#DIV/0!</v>
      </c>
      <c r="GT137" s="316" t="e">
        <f t="array" ref="GT137">STDEVP(IF($KD21:$KD68&lt;&gt;"",GT21:GT68))</f>
        <v>#DIV/0!</v>
      </c>
      <c r="GU137" s="316" t="e">
        <f t="array" ref="GU137">STDEVP(IF($KD21:$KD68&lt;&gt;"",GU21:GU68))</f>
        <v>#DIV/0!</v>
      </c>
      <c r="GV137" s="316" t="e">
        <f t="array" ref="GV137">STDEVP(IF($KD21:$KD68&lt;&gt;"",GV21:GV68))</f>
        <v>#DIV/0!</v>
      </c>
      <c r="GW137" s="316" t="e">
        <f t="array" ref="GW137">STDEVP(IF($KD21:$KD68&lt;&gt;"",GW21:GW68))</f>
        <v>#DIV/0!</v>
      </c>
      <c r="GX137" s="316" t="e">
        <f t="array" ref="GX137">STDEVP(IF($KD21:$KD68&lt;&gt;"",GX21:GX68))</f>
        <v>#DIV/0!</v>
      </c>
      <c r="GY137" s="316" t="e">
        <f t="array" ref="GY137">STDEVP(IF($KD21:$KD68&lt;&gt;"",GY21:GY68))</f>
        <v>#DIV/0!</v>
      </c>
      <c r="GZ137" s="316" t="e">
        <f t="array" ref="GZ137">STDEVP(IF($KD21:$KD68&lt;&gt;"",GZ21:GZ68))</f>
        <v>#DIV/0!</v>
      </c>
      <c r="HA137" s="316" t="e">
        <f t="array" ref="HA137">STDEVP(IF($KD21:$KD68&lt;&gt;"",HA21:HA68))</f>
        <v>#DIV/0!</v>
      </c>
      <c r="HB137" s="316" t="e">
        <f t="array" ref="HB137">STDEVP(IF($KD21:$KD68&lt;&gt;"",HB21:HB68))</f>
        <v>#DIV/0!</v>
      </c>
      <c r="HC137" s="316" t="e">
        <f t="array" ref="HC137">STDEVP(IF($KD21:$KD68&lt;&gt;"",HC21:HC68))</f>
        <v>#DIV/0!</v>
      </c>
      <c r="HD137" s="316" t="e">
        <f t="array" ref="HD137">STDEVP(IF($KD21:$KD68&lt;&gt;"",HD21:HD68))</f>
        <v>#DIV/0!</v>
      </c>
      <c r="HE137" s="316" t="e">
        <f t="array" ref="HE137">STDEVP(IF($KD21:$KD68&lt;&gt;"",HE21:HE68))</f>
        <v>#DIV/0!</v>
      </c>
      <c r="HF137" s="316" t="e">
        <f t="array" ref="HF137">STDEVP(IF($KD21:$KD68&lt;&gt;"",HF21:HF68))</f>
        <v>#DIV/0!</v>
      </c>
      <c r="HG137" s="316" t="e">
        <f t="array" ref="HG137">STDEVP(IF($KD21:$KD68&lt;&gt;"",HG21:HG68))</f>
        <v>#DIV/0!</v>
      </c>
      <c r="HH137" s="316" t="e">
        <f t="array" ref="HH137">STDEVP(IF($KD21:$KD68&lt;&gt;"",HH21:HH68))</f>
        <v>#DIV/0!</v>
      </c>
      <c r="HI137" s="316" t="e">
        <f t="array" ref="HI137">STDEVP(IF($KD21:$KD68&lt;&gt;"",HI21:HI68))</f>
        <v>#DIV/0!</v>
      </c>
      <c r="HJ137" s="316" t="e">
        <f t="array" ref="HJ137">STDEVP(IF($KD21:$KD68&lt;&gt;"",HJ21:HJ68))</f>
        <v>#DIV/0!</v>
      </c>
      <c r="HK137" s="316" t="e">
        <f t="array" ref="HK137">STDEVP(IF($KD21:$KD68&lt;&gt;"",HK21:HK68))</f>
        <v>#DIV/0!</v>
      </c>
      <c r="HL137" s="316" t="e">
        <f t="array" ref="HL137">STDEVP(IF($KD21:$KD68&lt;&gt;"",HL21:HL68))</f>
        <v>#DIV/0!</v>
      </c>
      <c r="HM137" s="316" t="e">
        <f t="array" ref="HM137">STDEVP(IF($KD21:$KD68&lt;&gt;"",HM21:HM68))</f>
        <v>#DIV/0!</v>
      </c>
      <c r="HN137" s="316" t="e">
        <f t="array" ref="HN137">STDEVP(IF($KD21:$KD68&lt;&gt;"",HN21:HN68))</f>
        <v>#DIV/0!</v>
      </c>
      <c r="HO137" s="316" t="e">
        <f t="array" ref="HO137">STDEVP(IF($KD21:$KD68&lt;&gt;"",HO21:HO68))</f>
        <v>#DIV/0!</v>
      </c>
      <c r="HP137" s="316" t="e">
        <f t="array" ref="HP137">STDEVP(IF($KD21:$KD68&lt;&gt;"",HP21:HP68))</f>
        <v>#DIV/0!</v>
      </c>
      <c r="HQ137" s="316" t="e">
        <f t="array" ref="HQ137">STDEVP(IF($KD21:$KD68&lt;&gt;"",HQ21:HQ68))</f>
        <v>#DIV/0!</v>
      </c>
      <c r="HR137" s="316" t="e">
        <f t="array" ref="HR137">STDEVP(IF($KD21:$KD68&lt;&gt;"",HR21:HR68))</f>
        <v>#DIV/0!</v>
      </c>
      <c r="HS137" s="316" t="e">
        <f t="array" ref="HS137">STDEVP(IF($KD21:$KD68&lt;&gt;"",HS21:HS68))</f>
        <v>#DIV/0!</v>
      </c>
      <c r="HT137" s="316" t="e">
        <f t="array" ref="HT137">STDEVP(IF($KD21:$KD68&lt;&gt;"",HT21:HT68))</f>
        <v>#DIV/0!</v>
      </c>
      <c r="HU137" s="316" t="e">
        <f t="array" ref="HU137">STDEVP(IF($KD21:$KD68&lt;&gt;"",HU21:HU68))</f>
        <v>#DIV/0!</v>
      </c>
      <c r="HV137" s="316" t="e">
        <f t="array" ref="HV137">STDEVP(IF($KD21:$KD68&lt;&gt;"",HV21:HV68))</f>
        <v>#DIV/0!</v>
      </c>
      <c r="HW137" s="316" t="e">
        <f t="array" ref="HW137">STDEVP(IF($KD21:$KD68&lt;&gt;"",HW21:HW68))</f>
        <v>#DIV/0!</v>
      </c>
      <c r="HX137" s="316" t="e">
        <f t="array" ref="HX137">STDEVP(IF($KD21:$KD68&lt;&gt;"",HX21:HX68))</f>
        <v>#DIV/0!</v>
      </c>
      <c r="HY137" s="316" t="e">
        <f t="array" ref="HY137">STDEVP(IF($KD21:$KD68&lt;&gt;"",HY21:HY68))</f>
        <v>#DIV/0!</v>
      </c>
      <c r="HZ137" s="316" t="e">
        <f t="array" ref="HZ137">STDEVP(IF($KD21:$KD68&lt;&gt;"",HZ21:HZ68))</f>
        <v>#DIV/0!</v>
      </c>
      <c r="IA137" s="316" t="e">
        <f t="array" ref="IA137">STDEVP(IF($KD21:$KD68&lt;&gt;"",IA21:IA68))</f>
        <v>#DIV/0!</v>
      </c>
      <c r="IB137" s="316" t="e">
        <f t="array" ref="IB137">STDEVP(IF($KD21:$KD68&lt;&gt;"",IB21:IB68))</f>
        <v>#DIV/0!</v>
      </c>
      <c r="IC137" s="316" t="e">
        <f t="array" ref="IC137">STDEVP(IF($KD21:$KD68&lt;&gt;"",IC21:IC68))</f>
        <v>#DIV/0!</v>
      </c>
      <c r="ID137" s="316" t="e">
        <f t="array" ref="ID137">STDEVP(IF($KD21:$KD68&lt;&gt;"",ID21:ID68))</f>
        <v>#DIV/0!</v>
      </c>
      <c r="IE137" s="316" t="e">
        <f t="array" ref="IE137">STDEVP(IF($KD21:$KD68&lt;&gt;"",IE21:IE68))</f>
        <v>#DIV/0!</v>
      </c>
      <c r="IF137" s="316" t="e">
        <f t="array" ref="IF137">STDEVP(IF($KD21:$KD68&lt;&gt;"",IF21:IF68))</f>
        <v>#DIV/0!</v>
      </c>
      <c r="IG137" s="316" t="e">
        <f t="array" ref="IG137">STDEVP(IF($KD21:$KD68&lt;&gt;"",IG21:IG68))</f>
        <v>#DIV/0!</v>
      </c>
      <c r="IH137" s="316" t="e">
        <f t="array" ref="IH137">STDEVP(IF($KD21:$KD68&lt;&gt;"",IH21:IH68))</f>
        <v>#DIV/0!</v>
      </c>
      <c r="II137" s="316" t="e">
        <f t="array" ref="II137">STDEVP(IF($KD21:$KD68&lt;&gt;"",II21:II68))</f>
        <v>#DIV/0!</v>
      </c>
      <c r="IJ137" s="316" t="e">
        <f t="array" ref="IJ137">STDEVP(IF($KD21:$KD68&lt;&gt;"",IJ21:IJ68))</f>
        <v>#DIV/0!</v>
      </c>
      <c r="IK137" s="316" t="e">
        <f t="array" ref="IK137">STDEVP(IF($KD21:$KD68&lt;&gt;"",IK21:IK68))</f>
        <v>#DIV/0!</v>
      </c>
      <c r="IL137" s="316" t="e">
        <f t="array" ref="IL137">STDEVP(IF($KD21:$KD68&lt;&gt;"",IL21:IL68))</f>
        <v>#DIV/0!</v>
      </c>
      <c r="IM137" s="316" t="e">
        <f t="array" ref="IM137">STDEVP(IF($KD21:$KD68&lt;&gt;"",IM21:IM68))</f>
        <v>#DIV/0!</v>
      </c>
      <c r="IN137" s="316" t="e">
        <f t="array" ref="IN137">STDEVP(IF($KD21:$KD68&lt;&gt;"",IN21:IN68))</f>
        <v>#DIV/0!</v>
      </c>
      <c r="IO137" s="316" t="e">
        <f t="array" ref="IO137">STDEVP(IF($KD21:$KD68&lt;&gt;"",IO21:IO68))</f>
        <v>#DIV/0!</v>
      </c>
      <c r="IP137" s="316" t="e">
        <f t="array" ref="IP137">STDEVP(IF($KD21:$KD68&lt;&gt;"",IP21:IP68))</f>
        <v>#DIV/0!</v>
      </c>
      <c r="IQ137" s="316" t="e">
        <f t="array" ref="IQ137">STDEVP(IF($KD21:$KD68&lt;&gt;"",IQ21:IQ68))</f>
        <v>#DIV/0!</v>
      </c>
      <c r="IR137" s="316" t="e">
        <f t="array" ref="IR137">STDEVP(IF($KD21:$KD68&lt;&gt;"",IR21:IR68))</f>
        <v>#DIV/0!</v>
      </c>
      <c r="IS137" s="316" t="e">
        <f t="array" ref="IS137">STDEVP(IF($KD21:$KD68&lt;&gt;"",IS21:IS68))</f>
        <v>#DIV/0!</v>
      </c>
      <c r="IT137" s="316" t="e">
        <f t="array" ref="IT137">STDEVP(IF($KD21:$KD68&lt;&gt;"",IT21:IT68))</f>
        <v>#DIV/0!</v>
      </c>
      <c r="IU137" s="316" t="e">
        <f t="array" ref="IU137">STDEVP(IF($KD21:$KD68&lt;&gt;"",IU21:IU68))</f>
        <v>#DIV/0!</v>
      </c>
      <c r="IV137" s="316" t="e">
        <f t="array" ref="IV137">STDEVP(IF($KD21:$KD68&lt;&gt;"",IV21:IV68))</f>
        <v>#DIV/0!</v>
      </c>
      <c r="IW137" s="316" t="e">
        <f t="array" ref="IW137">STDEVP(IF($KD21:$KD68&lt;&gt;"",IW21:IW68))</f>
        <v>#DIV/0!</v>
      </c>
      <c r="IX137" s="316" t="e">
        <f t="array" ref="IX137">STDEVP(IF($KD21:$KD68&lt;&gt;"",IX21:IX68))</f>
        <v>#DIV/0!</v>
      </c>
      <c r="IY137" s="316" t="e">
        <f t="array" ref="IY137">STDEVP(IF($KD21:$KD68&lt;&gt;"",IY21:IY68))</f>
        <v>#DIV/0!</v>
      </c>
      <c r="IZ137" s="316" t="e">
        <f t="array" ref="IZ137">STDEVP(IF($KD21:$KD68&lt;&gt;"",IZ21:IZ68))</f>
        <v>#DIV/0!</v>
      </c>
      <c r="JA137" s="316" t="e">
        <f t="array" ref="JA137">STDEVP(IF($KD21:$KD68&lt;&gt;"",JA21:JA68))</f>
        <v>#DIV/0!</v>
      </c>
      <c r="JB137" s="316" t="e">
        <f t="array" ref="JB137">STDEVP(IF($KD21:$KD68&lt;&gt;"",JB21:JB68))</f>
        <v>#DIV/0!</v>
      </c>
      <c r="JC137" s="316" t="e">
        <f t="array" ref="JC137">STDEVP(IF($KD21:$KD68&lt;&gt;"",JC21:JC68))</f>
        <v>#DIV/0!</v>
      </c>
      <c r="JD137" s="316" t="e">
        <f t="array" ref="JD137">STDEVP(IF($KD21:$KD68&lt;&gt;"",JD21:JD68))</f>
        <v>#DIV/0!</v>
      </c>
      <c r="JE137" s="316" t="e">
        <f t="array" ref="JE137">STDEVP(IF($KD21:$KD68&lt;&gt;"",JE21:JE68))</f>
        <v>#DIV/0!</v>
      </c>
      <c r="JF137" s="316" t="e">
        <f t="array" ref="JF137">STDEVP(IF($KD21:$KD68&lt;&gt;"",JF21:JF68))</f>
        <v>#DIV/0!</v>
      </c>
      <c r="JG137" s="316" t="e">
        <f t="array" ref="JG137">STDEVP(IF($KD21:$KD68&lt;&gt;"",JG21:JG68))</f>
        <v>#DIV/0!</v>
      </c>
      <c r="JH137" s="316" t="e">
        <f t="array" ref="JH137">STDEVP(IF($KD21:$KD68&lt;&gt;"",JH21:JH68))</f>
        <v>#DIV/0!</v>
      </c>
      <c r="JI137" s="316" t="e">
        <f t="array" ref="JI137">STDEVP(IF($KD21:$KD68&lt;&gt;"",JI21:JI68))</f>
        <v>#DIV/0!</v>
      </c>
      <c r="JJ137" s="316" t="e">
        <f t="array" ref="JJ137">STDEVP(IF($KD21:$KD68&lt;&gt;"",JJ21:JJ68))</f>
        <v>#DIV/0!</v>
      </c>
      <c r="JK137" s="316" t="e">
        <f t="array" ref="JK137">STDEVP(IF($KD21:$KD68&lt;&gt;"",JK21:JK68))</f>
        <v>#DIV/0!</v>
      </c>
      <c r="JL137" s="316" t="e">
        <f t="array" ref="JL137">STDEVP(IF($KD21:$KD68&lt;&gt;"",JL21:JL68))</f>
        <v>#DIV/0!</v>
      </c>
      <c r="JM137" s="316" t="e">
        <f t="array" ref="JM137">STDEVP(IF($KD21:$KD68&lt;&gt;"",JM21:JM68))</f>
        <v>#DIV/0!</v>
      </c>
      <c r="JN137" s="316" t="e">
        <f t="array" ref="JN137">STDEVP(IF($KD21:$KD68&lt;&gt;"",JN21:JN68))</f>
        <v>#DIV/0!</v>
      </c>
      <c r="JO137" s="316" t="e">
        <f t="array" ref="JO137">STDEVP(IF($KD21:$KD68&lt;&gt;"",JO21:JO68))</f>
        <v>#DIV/0!</v>
      </c>
      <c r="JP137" s="316" t="e">
        <f t="array" ref="JP137">STDEVP(IF($KD21:$KD68&lt;&gt;"",JP21:JP68))</f>
        <v>#DIV/0!</v>
      </c>
    </row>
    <row r="138" spans="4:276" ht="15" customHeight="1" x14ac:dyDescent="0.2">
      <c r="D138" s="316">
        <v>8.4</v>
      </c>
      <c r="E138" s="317" t="s">
        <v>497</v>
      </c>
      <c r="F138" s="324" t="e">
        <f>ROUND(F136+0.5*F137,1)</f>
        <v>#DIV/0!</v>
      </c>
      <c r="G138" s="324" t="e">
        <f t="shared" ref="G138:BR138" si="135">ROUND(G136+0.5*G137,1)</f>
        <v>#DIV/0!</v>
      </c>
      <c r="H138" s="324" t="e">
        <f t="shared" si="135"/>
        <v>#DIV/0!</v>
      </c>
      <c r="I138" s="324" t="e">
        <f t="shared" si="135"/>
        <v>#DIV/0!</v>
      </c>
      <c r="J138" s="324" t="e">
        <f t="shared" si="135"/>
        <v>#DIV/0!</v>
      </c>
      <c r="K138" s="324" t="e">
        <f t="shared" si="135"/>
        <v>#DIV/0!</v>
      </c>
      <c r="L138" s="324" t="e">
        <f t="shared" si="135"/>
        <v>#DIV/0!</v>
      </c>
      <c r="M138" s="324" t="e">
        <f t="shared" si="135"/>
        <v>#DIV/0!</v>
      </c>
      <c r="N138" s="324" t="e">
        <f t="shared" si="135"/>
        <v>#DIV/0!</v>
      </c>
      <c r="O138" s="324" t="e">
        <f t="shared" si="135"/>
        <v>#DIV/0!</v>
      </c>
      <c r="P138" s="324" t="e">
        <f t="shared" si="135"/>
        <v>#DIV/0!</v>
      </c>
      <c r="Q138" s="324" t="e">
        <f t="shared" si="135"/>
        <v>#DIV/0!</v>
      </c>
      <c r="R138" s="324" t="e">
        <f t="shared" si="135"/>
        <v>#DIV/0!</v>
      </c>
      <c r="S138" s="324" t="e">
        <f t="shared" si="135"/>
        <v>#DIV/0!</v>
      </c>
      <c r="T138" s="324" t="e">
        <f t="shared" si="135"/>
        <v>#DIV/0!</v>
      </c>
      <c r="U138" s="324" t="e">
        <f t="shared" si="135"/>
        <v>#DIV/0!</v>
      </c>
      <c r="V138" s="324" t="e">
        <f t="shared" si="135"/>
        <v>#DIV/0!</v>
      </c>
      <c r="W138" s="324" t="e">
        <f t="shared" si="135"/>
        <v>#DIV/0!</v>
      </c>
      <c r="X138" s="324" t="e">
        <f t="shared" si="135"/>
        <v>#DIV/0!</v>
      </c>
      <c r="Y138" s="324" t="e">
        <f t="shared" si="135"/>
        <v>#DIV/0!</v>
      </c>
      <c r="Z138" s="324" t="e">
        <f t="shared" si="135"/>
        <v>#DIV/0!</v>
      </c>
      <c r="AA138" s="324" t="e">
        <f t="shared" si="135"/>
        <v>#DIV/0!</v>
      </c>
      <c r="AB138" s="324" t="e">
        <f t="shared" si="135"/>
        <v>#DIV/0!</v>
      </c>
      <c r="AC138" s="324" t="e">
        <f t="shared" si="135"/>
        <v>#DIV/0!</v>
      </c>
      <c r="AD138" s="324" t="e">
        <f t="shared" si="135"/>
        <v>#DIV/0!</v>
      </c>
      <c r="AE138" s="324" t="e">
        <f t="shared" si="135"/>
        <v>#DIV/0!</v>
      </c>
      <c r="AF138" s="324" t="e">
        <f t="shared" si="135"/>
        <v>#DIV/0!</v>
      </c>
      <c r="AG138" s="324" t="e">
        <f t="shared" si="135"/>
        <v>#DIV/0!</v>
      </c>
      <c r="AH138" s="324" t="e">
        <f t="shared" si="135"/>
        <v>#DIV/0!</v>
      </c>
      <c r="AI138" s="324" t="e">
        <f t="shared" si="135"/>
        <v>#DIV/0!</v>
      </c>
      <c r="AJ138" s="324" t="e">
        <f t="shared" si="135"/>
        <v>#DIV/0!</v>
      </c>
      <c r="AK138" s="324" t="e">
        <f t="shared" si="135"/>
        <v>#DIV/0!</v>
      </c>
      <c r="AL138" s="324" t="e">
        <f t="shared" si="135"/>
        <v>#DIV/0!</v>
      </c>
      <c r="AM138" s="324" t="e">
        <f t="shared" si="135"/>
        <v>#DIV/0!</v>
      </c>
      <c r="AN138" s="324" t="e">
        <f t="shared" si="135"/>
        <v>#DIV/0!</v>
      </c>
      <c r="AO138" s="324" t="e">
        <f t="shared" si="135"/>
        <v>#DIV/0!</v>
      </c>
      <c r="AP138" s="324" t="e">
        <f t="shared" si="135"/>
        <v>#DIV/0!</v>
      </c>
      <c r="AQ138" s="324" t="e">
        <f t="shared" si="135"/>
        <v>#DIV/0!</v>
      </c>
      <c r="AR138" s="324" t="e">
        <f t="shared" si="135"/>
        <v>#DIV/0!</v>
      </c>
      <c r="AS138" s="324" t="e">
        <f t="shared" si="135"/>
        <v>#DIV/0!</v>
      </c>
      <c r="AT138" s="324" t="e">
        <f t="shared" si="135"/>
        <v>#DIV/0!</v>
      </c>
      <c r="AU138" s="324" t="e">
        <f t="shared" si="135"/>
        <v>#DIV/0!</v>
      </c>
      <c r="AV138" s="324" t="e">
        <f t="shared" si="135"/>
        <v>#DIV/0!</v>
      </c>
      <c r="AW138" s="324" t="e">
        <f t="shared" si="135"/>
        <v>#DIV/0!</v>
      </c>
      <c r="AX138" s="324" t="e">
        <f t="shared" si="135"/>
        <v>#DIV/0!</v>
      </c>
      <c r="AY138" s="324" t="e">
        <f t="shared" si="135"/>
        <v>#DIV/0!</v>
      </c>
      <c r="AZ138" s="324" t="e">
        <f t="shared" si="135"/>
        <v>#DIV/0!</v>
      </c>
      <c r="BA138" s="324" t="e">
        <f t="shared" si="135"/>
        <v>#DIV/0!</v>
      </c>
      <c r="BB138" s="324" t="e">
        <f t="shared" si="135"/>
        <v>#DIV/0!</v>
      </c>
      <c r="BC138" s="324" t="e">
        <f t="shared" si="135"/>
        <v>#DIV/0!</v>
      </c>
      <c r="BD138" s="324" t="e">
        <f t="shared" si="135"/>
        <v>#DIV/0!</v>
      </c>
      <c r="BE138" s="324" t="e">
        <f t="shared" si="135"/>
        <v>#DIV/0!</v>
      </c>
      <c r="BF138" s="324" t="e">
        <f t="shared" si="135"/>
        <v>#DIV/0!</v>
      </c>
      <c r="BG138" s="324" t="e">
        <f t="shared" si="135"/>
        <v>#DIV/0!</v>
      </c>
      <c r="BH138" s="324" t="e">
        <f t="shared" si="135"/>
        <v>#DIV/0!</v>
      </c>
      <c r="BI138" s="324" t="e">
        <f t="shared" si="135"/>
        <v>#DIV/0!</v>
      </c>
      <c r="BJ138" s="324" t="e">
        <f t="shared" si="135"/>
        <v>#DIV/0!</v>
      </c>
      <c r="BK138" s="324" t="e">
        <f t="shared" si="135"/>
        <v>#DIV/0!</v>
      </c>
      <c r="BL138" s="324" t="e">
        <f t="shared" si="135"/>
        <v>#DIV/0!</v>
      </c>
      <c r="BM138" s="324" t="e">
        <f t="shared" si="135"/>
        <v>#DIV/0!</v>
      </c>
      <c r="BN138" s="324" t="e">
        <f t="shared" si="135"/>
        <v>#DIV/0!</v>
      </c>
      <c r="BO138" s="324" t="e">
        <f t="shared" si="135"/>
        <v>#DIV/0!</v>
      </c>
      <c r="BP138" s="324" t="e">
        <f t="shared" si="135"/>
        <v>#DIV/0!</v>
      </c>
      <c r="BQ138" s="324" t="e">
        <f t="shared" si="135"/>
        <v>#DIV/0!</v>
      </c>
      <c r="BR138" s="324" t="e">
        <f t="shared" si="135"/>
        <v>#DIV/0!</v>
      </c>
      <c r="BS138" s="324" t="e">
        <f t="shared" ref="BS138:ED138" si="136">ROUND(BS136+0.5*BS137,1)</f>
        <v>#DIV/0!</v>
      </c>
      <c r="BT138" s="324" t="e">
        <f t="shared" si="136"/>
        <v>#DIV/0!</v>
      </c>
      <c r="BU138" s="324" t="e">
        <f t="shared" si="136"/>
        <v>#DIV/0!</v>
      </c>
      <c r="BV138" s="324" t="e">
        <f t="shared" si="136"/>
        <v>#DIV/0!</v>
      </c>
      <c r="BW138" s="324" t="e">
        <f t="shared" si="136"/>
        <v>#DIV/0!</v>
      </c>
      <c r="BX138" s="324" t="e">
        <f t="shared" si="136"/>
        <v>#DIV/0!</v>
      </c>
      <c r="BY138" s="324" t="e">
        <f t="shared" si="136"/>
        <v>#DIV/0!</v>
      </c>
      <c r="BZ138" s="324" t="e">
        <f t="shared" si="136"/>
        <v>#DIV/0!</v>
      </c>
      <c r="CA138" s="324" t="e">
        <f t="shared" si="136"/>
        <v>#DIV/0!</v>
      </c>
      <c r="CB138" s="324" t="e">
        <f t="shared" si="136"/>
        <v>#DIV/0!</v>
      </c>
      <c r="CC138" s="324" t="e">
        <f t="shared" si="136"/>
        <v>#DIV/0!</v>
      </c>
      <c r="CD138" s="324" t="e">
        <f t="shared" si="136"/>
        <v>#DIV/0!</v>
      </c>
      <c r="CE138" s="324" t="e">
        <f t="shared" si="136"/>
        <v>#DIV/0!</v>
      </c>
      <c r="CF138" s="324" t="e">
        <f t="shared" si="136"/>
        <v>#DIV/0!</v>
      </c>
      <c r="CG138" s="324" t="e">
        <f t="shared" si="136"/>
        <v>#DIV/0!</v>
      </c>
      <c r="CH138" s="324" t="e">
        <f t="shared" si="136"/>
        <v>#DIV/0!</v>
      </c>
      <c r="CI138" s="324" t="e">
        <f t="shared" si="136"/>
        <v>#DIV/0!</v>
      </c>
      <c r="CJ138" s="324" t="e">
        <f t="shared" si="136"/>
        <v>#DIV/0!</v>
      </c>
      <c r="CK138" s="324" t="e">
        <f t="shared" si="136"/>
        <v>#DIV/0!</v>
      </c>
      <c r="CL138" s="324" t="e">
        <f t="shared" si="136"/>
        <v>#DIV/0!</v>
      </c>
      <c r="CM138" s="324" t="e">
        <f t="shared" si="136"/>
        <v>#DIV/0!</v>
      </c>
      <c r="CN138" s="324" t="e">
        <f t="shared" si="136"/>
        <v>#DIV/0!</v>
      </c>
      <c r="CO138" s="324" t="e">
        <f t="shared" si="136"/>
        <v>#DIV/0!</v>
      </c>
      <c r="CP138" s="324" t="e">
        <f t="shared" si="136"/>
        <v>#DIV/0!</v>
      </c>
      <c r="CQ138" s="324" t="e">
        <f t="shared" si="136"/>
        <v>#DIV/0!</v>
      </c>
      <c r="CR138" s="324" t="e">
        <f t="shared" si="136"/>
        <v>#DIV/0!</v>
      </c>
      <c r="CS138" s="324" t="e">
        <f t="shared" si="136"/>
        <v>#DIV/0!</v>
      </c>
      <c r="CT138" s="324" t="e">
        <f t="shared" si="136"/>
        <v>#DIV/0!</v>
      </c>
      <c r="CU138" s="324" t="e">
        <f t="shared" si="136"/>
        <v>#DIV/0!</v>
      </c>
      <c r="CV138" s="324" t="e">
        <f t="shared" si="136"/>
        <v>#DIV/0!</v>
      </c>
      <c r="CW138" s="324" t="e">
        <f t="shared" si="136"/>
        <v>#DIV/0!</v>
      </c>
      <c r="CX138" s="324" t="e">
        <f t="shared" si="136"/>
        <v>#DIV/0!</v>
      </c>
      <c r="CY138" s="324" t="e">
        <f t="shared" si="136"/>
        <v>#DIV/0!</v>
      </c>
      <c r="CZ138" s="324" t="e">
        <f t="shared" si="136"/>
        <v>#DIV/0!</v>
      </c>
      <c r="DA138" s="324" t="e">
        <f t="shared" si="136"/>
        <v>#DIV/0!</v>
      </c>
      <c r="DB138" s="324" t="e">
        <f t="shared" si="136"/>
        <v>#DIV/0!</v>
      </c>
      <c r="DC138" s="324" t="e">
        <f t="shared" si="136"/>
        <v>#DIV/0!</v>
      </c>
      <c r="DD138" s="324" t="e">
        <f t="shared" si="136"/>
        <v>#DIV/0!</v>
      </c>
      <c r="DE138" s="324" t="e">
        <f t="shared" si="136"/>
        <v>#DIV/0!</v>
      </c>
      <c r="DF138" s="324" t="e">
        <f t="shared" si="136"/>
        <v>#DIV/0!</v>
      </c>
      <c r="DG138" s="324" t="e">
        <f t="shared" si="136"/>
        <v>#DIV/0!</v>
      </c>
      <c r="DH138" s="324" t="e">
        <f t="shared" si="136"/>
        <v>#DIV/0!</v>
      </c>
      <c r="DI138" s="324" t="e">
        <f t="shared" si="136"/>
        <v>#DIV/0!</v>
      </c>
      <c r="DJ138" s="324" t="e">
        <f t="shared" si="136"/>
        <v>#DIV/0!</v>
      </c>
      <c r="DK138" s="324" t="e">
        <f t="shared" si="136"/>
        <v>#DIV/0!</v>
      </c>
      <c r="DL138" s="324" t="e">
        <f t="shared" si="136"/>
        <v>#DIV/0!</v>
      </c>
      <c r="DM138" s="324" t="e">
        <f t="shared" si="136"/>
        <v>#DIV/0!</v>
      </c>
      <c r="DN138" s="324" t="e">
        <f t="shared" si="136"/>
        <v>#DIV/0!</v>
      </c>
      <c r="DO138" s="324" t="e">
        <f t="shared" si="136"/>
        <v>#DIV/0!</v>
      </c>
      <c r="DP138" s="324" t="e">
        <f t="shared" si="136"/>
        <v>#DIV/0!</v>
      </c>
      <c r="DQ138" s="324" t="e">
        <f t="shared" si="136"/>
        <v>#DIV/0!</v>
      </c>
      <c r="DR138" s="324" t="e">
        <f t="shared" si="136"/>
        <v>#DIV/0!</v>
      </c>
      <c r="DS138" s="324" t="e">
        <f t="shared" si="136"/>
        <v>#DIV/0!</v>
      </c>
      <c r="DT138" s="324" t="e">
        <f t="shared" si="136"/>
        <v>#DIV/0!</v>
      </c>
      <c r="DU138" s="324" t="e">
        <f t="shared" si="136"/>
        <v>#DIV/0!</v>
      </c>
      <c r="DV138" s="324" t="e">
        <f t="shared" si="136"/>
        <v>#DIV/0!</v>
      </c>
      <c r="DW138" s="324" t="e">
        <f t="shared" si="136"/>
        <v>#DIV/0!</v>
      </c>
      <c r="DX138" s="324" t="e">
        <f t="shared" si="136"/>
        <v>#DIV/0!</v>
      </c>
      <c r="DY138" s="324" t="e">
        <f t="shared" si="136"/>
        <v>#DIV/0!</v>
      </c>
      <c r="DZ138" s="324" t="e">
        <f t="shared" si="136"/>
        <v>#DIV/0!</v>
      </c>
      <c r="EA138" s="324" t="e">
        <f t="shared" si="136"/>
        <v>#DIV/0!</v>
      </c>
      <c r="EB138" s="324" t="e">
        <f t="shared" si="136"/>
        <v>#DIV/0!</v>
      </c>
      <c r="EC138" s="324" t="e">
        <f t="shared" si="136"/>
        <v>#DIV/0!</v>
      </c>
      <c r="ED138" s="324" t="e">
        <f t="shared" si="136"/>
        <v>#DIV/0!</v>
      </c>
      <c r="EE138" s="324" t="e">
        <f t="shared" ref="EE138:GP138" si="137">ROUND(EE136+0.5*EE137,1)</f>
        <v>#DIV/0!</v>
      </c>
      <c r="EF138" s="324" t="e">
        <f t="shared" si="137"/>
        <v>#DIV/0!</v>
      </c>
      <c r="EG138" s="324" t="e">
        <f t="shared" si="137"/>
        <v>#DIV/0!</v>
      </c>
      <c r="EH138" s="324" t="e">
        <f t="shared" si="137"/>
        <v>#DIV/0!</v>
      </c>
      <c r="EI138" s="324" t="e">
        <f t="shared" si="137"/>
        <v>#DIV/0!</v>
      </c>
      <c r="EJ138" s="324" t="e">
        <f t="shared" si="137"/>
        <v>#DIV/0!</v>
      </c>
      <c r="EK138" s="324" t="e">
        <f t="shared" si="137"/>
        <v>#DIV/0!</v>
      </c>
      <c r="EL138" s="324" t="e">
        <f t="shared" si="137"/>
        <v>#DIV/0!</v>
      </c>
      <c r="EM138" s="324" t="e">
        <f t="shared" si="137"/>
        <v>#DIV/0!</v>
      </c>
      <c r="EN138" s="324" t="e">
        <f t="shared" si="137"/>
        <v>#DIV/0!</v>
      </c>
      <c r="EO138" s="324" t="e">
        <f t="shared" si="137"/>
        <v>#DIV/0!</v>
      </c>
      <c r="EP138" s="324" t="e">
        <f t="shared" si="137"/>
        <v>#DIV/0!</v>
      </c>
      <c r="EQ138" s="324" t="e">
        <f t="shared" si="137"/>
        <v>#DIV/0!</v>
      </c>
      <c r="ER138" s="324" t="e">
        <f t="shared" si="137"/>
        <v>#DIV/0!</v>
      </c>
      <c r="ES138" s="324" t="e">
        <f t="shared" si="137"/>
        <v>#DIV/0!</v>
      </c>
      <c r="ET138" s="324" t="e">
        <f t="shared" si="137"/>
        <v>#DIV/0!</v>
      </c>
      <c r="EU138" s="324" t="e">
        <f t="shared" si="137"/>
        <v>#DIV/0!</v>
      </c>
      <c r="EV138" s="324" t="e">
        <f t="shared" si="137"/>
        <v>#DIV/0!</v>
      </c>
      <c r="EW138" s="324" t="e">
        <f t="shared" si="137"/>
        <v>#DIV/0!</v>
      </c>
      <c r="EX138" s="324" t="e">
        <f t="shared" si="137"/>
        <v>#DIV/0!</v>
      </c>
      <c r="EY138" s="324" t="e">
        <f t="shared" si="137"/>
        <v>#DIV/0!</v>
      </c>
      <c r="EZ138" s="324" t="e">
        <f t="shared" si="137"/>
        <v>#DIV/0!</v>
      </c>
      <c r="FA138" s="324" t="e">
        <f t="shared" si="137"/>
        <v>#DIV/0!</v>
      </c>
      <c r="FB138" s="324" t="e">
        <f t="shared" si="137"/>
        <v>#DIV/0!</v>
      </c>
      <c r="FC138" s="324" t="e">
        <f t="shared" si="137"/>
        <v>#DIV/0!</v>
      </c>
      <c r="FD138" s="324" t="e">
        <f t="shared" si="137"/>
        <v>#DIV/0!</v>
      </c>
      <c r="FE138" s="324" t="e">
        <f t="shared" si="137"/>
        <v>#DIV/0!</v>
      </c>
      <c r="FF138" s="324" t="e">
        <f t="shared" si="137"/>
        <v>#DIV/0!</v>
      </c>
      <c r="FG138" s="324" t="e">
        <f t="shared" si="137"/>
        <v>#DIV/0!</v>
      </c>
      <c r="FH138" s="324" t="e">
        <f t="shared" si="137"/>
        <v>#DIV/0!</v>
      </c>
      <c r="FI138" s="324" t="e">
        <f t="shared" si="137"/>
        <v>#DIV/0!</v>
      </c>
      <c r="FJ138" s="324" t="e">
        <f t="shared" si="137"/>
        <v>#DIV/0!</v>
      </c>
      <c r="FK138" s="324" t="e">
        <f t="shared" si="137"/>
        <v>#DIV/0!</v>
      </c>
      <c r="FL138" s="324" t="e">
        <f t="shared" si="137"/>
        <v>#DIV/0!</v>
      </c>
      <c r="FM138" s="324" t="e">
        <f t="shared" si="137"/>
        <v>#DIV/0!</v>
      </c>
      <c r="FN138" s="324" t="e">
        <f t="shared" si="137"/>
        <v>#DIV/0!</v>
      </c>
      <c r="FO138" s="324" t="e">
        <f t="shared" si="137"/>
        <v>#DIV/0!</v>
      </c>
      <c r="FP138" s="324" t="e">
        <f t="shared" si="137"/>
        <v>#DIV/0!</v>
      </c>
      <c r="FQ138" s="324" t="e">
        <f t="shared" si="137"/>
        <v>#DIV/0!</v>
      </c>
      <c r="FR138" s="324" t="e">
        <f t="shared" si="137"/>
        <v>#DIV/0!</v>
      </c>
      <c r="FS138" s="324" t="e">
        <f t="shared" si="137"/>
        <v>#DIV/0!</v>
      </c>
      <c r="FT138" s="324" t="e">
        <f t="shared" si="137"/>
        <v>#DIV/0!</v>
      </c>
      <c r="FU138" s="324" t="e">
        <f t="shared" si="137"/>
        <v>#DIV/0!</v>
      </c>
      <c r="FV138" s="324" t="e">
        <f t="shared" si="137"/>
        <v>#DIV/0!</v>
      </c>
      <c r="FW138" s="324" t="e">
        <f t="shared" si="137"/>
        <v>#DIV/0!</v>
      </c>
      <c r="FX138" s="324" t="e">
        <f t="shared" si="137"/>
        <v>#DIV/0!</v>
      </c>
      <c r="FY138" s="324" t="e">
        <f t="shared" si="137"/>
        <v>#DIV/0!</v>
      </c>
      <c r="FZ138" s="324" t="e">
        <f t="shared" si="137"/>
        <v>#DIV/0!</v>
      </c>
      <c r="GA138" s="324" t="e">
        <f t="shared" si="137"/>
        <v>#DIV/0!</v>
      </c>
      <c r="GB138" s="324" t="e">
        <f t="shared" si="137"/>
        <v>#DIV/0!</v>
      </c>
      <c r="GC138" s="324" t="e">
        <f t="shared" si="137"/>
        <v>#DIV/0!</v>
      </c>
      <c r="GD138" s="324" t="e">
        <f t="shared" si="137"/>
        <v>#DIV/0!</v>
      </c>
      <c r="GE138" s="324" t="e">
        <f t="shared" si="137"/>
        <v>#DIV/0!</v>
      </c>
      <c r="GF138" s="324" t="e">
        <f t="shared" si="137"/>
        <v>#DIV/0!</v>
      </c>
      <c r="GG138" s="324" t="e">
        <f t="shared" si="137"/>
        <v>#DIV/0!</v>
      </c>
      <c r="GH138" s="324" t="e">
        <f t="shared" si="137"/>
        <v>#DIV/0!</v>
      </c>
      <c r="GI138" s="324" t="e">
        <f t="shared" si="137"/>
        <v>#DIV/0!</v>
      </c>
      <c r="GJ138" s="324" t="e">
        <f t="shared" si="137"/>
        <v>#DIV/0!</v>
      </c>
      <c r="GK138" s="324" t="e">
        <f t="shared" si="137"/>
        <v>#DIV/0!</v>
      </c>
      <c r="GL138" s="324" t="e">
        <f t="shared" si="137"/>
        <v>#DIV/0!</v>
      </c>
      <c r="GM138" s="324" t="e">
        <f t="shared" si="137"/>
        <v>#DIV/0!</v>
      </c>
      <c r="GN138" s="324" t="e">
        <f t="shared" si="137"/>
        <v>#DIV/0!</v>
      </c>
      <c r="GO138" s="324" t="e">
        <f t="shared" si="137"/>
        <v>#DIV/0!</v>
      </c>
      <c r="GP138" s="324" t="e">
        <f t="shared" si="137"/>
        <v>#DIV/0!</v>
      </c>
      <c r="GQ138" s="324" t="e">
        <f t="shared" ref="GQ138:JB138" si="138">ROUND(GQ136+0.5*GQ137,1)</f>
        <v>#DIV/0!</v>
      </c>
      <c r="GR138" s="324" t="e">
        <f t="shared" si="138"/>
        <v>#DIV/0!</v>
      </c>
      <c r="GS138" s="324" t="e">
        <f t="shared" si="138"/>
        <v>#DIV/0!</v>
      </c>
      <c r="GT138" s="324" t="e">
        <f t="shared" si="138"/>
        <v>#DIV/0!</v>
      </c>
      <c r="GU138" s="324" t="e">
        <f t="shared" si="138"/>
        <v>#DIV/0!</v>
      </c>
      <c r="GV138" s="324" t="e">
        <f t="shared" si="138"/>
        <v>#DIV/0!</v>
      </c>
      <c r="GW138" s="324" t="e">
        <f t="shared" si="138"/>
        <v>#DIV/0!</v>
      </c>
      <c r="GX138" s="324" t="e">
        <f t="shared" si="138"/>
        <v>#DIV/0!</v>
      </c>
      <c r="GY138" s="324" t="e">
        <f t="shared" si="138"/>
        <v>#DIV/0!</v>
      </c>
      <c r="GZ138" s="324" t="e">
        <f t="shared" si="138"/>
        <v>#DIV/0!</v>
      </c>
      <c r="HA138" s="324" t="e">
        <f t="shared" si="138"/>
        <v>#DIV/0!</v>
      </c>
      <c r="HB138" s="324" t="e">
        <f t="shared" si="138"/>
        <v>#DIV/0!</v>
      </c>
      <c r="HC138" s="324" t="e">
        <f t="shared" si="138"/>
        <v>#DIV/0!</v>
      </c>
      <c r="HD138" s="324" t="e">
        <f t="shared" si="138"/>
        <v>#DIV/0!</v>
      </c>
      <c r="HE138" s="324" t="e">
        <f t="shared" si="138"/>
        <v>#DIV/0!</v>
      </c>
      <c r="HF138" s="324" t="e">
        <f t="shared" si="138"/>
        <v>#DIV/0!</v>
      </c>
      <c r="HG138" s="324" t="e">
        <f t="shared" si="138"/>
        <v>#DIV/0!</v>
      </c>
      <c r="HH138" s="324" t="e">
        <f t="shared" si="138"/>
        <v>#DIV/0!</v>
      </c>
      <c r="HI138" s="324" t="e">
        <f t="shared" si="138"/>
        <v>#DIV/0!</v>
      </c>
      <c r="HJ138" s="324" t="e">
        <f t="shared" si="138"/>
        <v>#DIV/0!</v>
      </c>
      <c r="HK138" s="324" t="e">
        <f t="shared" si="138"/>
        <v>#DIV/0!</v>
      </c>
      <c r="HL138" s="324" t="e">
        <f t="shared" si="138"/>
        <v>#DIV/0!</v>
      </c>
      <c r="HM138" s="324" t="e">
        <f t="shared" si="138"/>
        <v>#DIV/0!</v>
      </c>
      <c r="HN138" s="324" t="e">
        <f t="shared" si="138"/>
        <v>#DIV/0!</v>
      </c>
      <c r="HO138" s="324" t="e">
        <f t="shared" si="138"/>
        <v>#DIV/0!</v>
      </c>
      <c r="HP138" s="324" t="e">
        <f t="shared" si="138"/>
        <v>#DIV/0!</v>
      </c>
      <c r="HQ138" s="324" t="e">
        <f t="shared" si="138"/>
        <v>#DIV/0!</v>
      </c>
      <c r="HR138" s="324" t="e">
        <f t="shared" si="138"/>
        <v>#DIV/0!</v>
      </c>
      <c r="HS138" s="324" t="e">
        <f t="shared" si="138"/>
        <v>#DIV/0!</v>
      </c>
      <c r="HT138" s="324" t="e">
        <f t="shared" si="138"/>
        <v>#DIV/0!</v>
      </c>
      <c r="HU138" s="324" t="e">
        <f t="shared" si="138"/>
        <v>#DIV/0!</v>
      </c>
      <c r="HV138" s="324" t="e">
        <f t="shared" si="138"/>
        <v>#DIV/0!</v>
      </c>
      <c r="HW138" s="324" t="e">
        <f t="shared" si="138"/>
        <v>#DIV/0!</v>
      </c>
      <c r="HX138" s="324" t="e">
        <f t="shared" si="138"/>
        <v>#DIV/0!</v>
      </c>
      <c r="HY138" s="324" t="e">
        <f t="shared" si="138"/>
        <v>#DIV/0!</v>
      </c>
      <c r="HZ138" s="324" t="e">
        <f t="shared" si="138"/>
        <v>#DIV/0!</v>
      </c>
      <c r="IA138" s="324" t="e">
        <f t="shared" si="138"/>
        <v>#DIV/0!</v>
      </c>
      <c r="IB138" s="324" t="e">
        <f t="shared" si="138"/>
        <v>#DIV/0!</v>
      </c>
      <c r="IC138" s="324" t="e">
        <f t="shared" si="138"/>
        <v>#DIV/0!</v>
      </c>
      <c r="ID138" s="324" t="e">
        <f t="shared" si="138"/>
        <v>#DIV/0!</v>
      </c>
      <c r="IE138" s="324" t="e">
        <f t="shared" si="138"/>
        <v>#DIV/0!</v>
      </c>
      <c r="IF138" s="324" t="e">
        <f t="shared" si="138"/>
        <v>#DIV/0!</v>
      </c>
      <c r="IG138" s="324" t="e">
        <f t="shared" si="138"/>
        <v>#DIV/0!</v>
      </c>
      <c r="IH138" s="324" t="e">
        <f t="shared" si="138"/>
        <v>#DIV/0!</v>
      </c>
      <c r="II138" s="324" t="e">
        <f t="shared" si="138"/>
        <v>#DIV/0!</v>
      </c>
      <c r="IJ138" s="324" t="e">
        <f t="shared" si="138"/>
        <v>#DIV/0!</v>
      </c>
      <c r="IK138" s="324" t="e">
        <f t="shared" si="138"/>
        <v>#DIV/0!</v>
      </c>
      <c r="IL138" s="324" t="e">
        <f t="shared" si="138"/>
        <v>#DIV/0!</v>
      </c>
      <c r="IM138" s="324" t="e">
        <f t="shared" si="138"/>
        <v>#DIV/0!</v>
      </c>
      <c r="IN138" s="324" t="e">
        <f t="shared" si="138"/>
        <v>#DIV/0!</v>
      </c>
      <c r="IO138" s="324" t="e">
        <f t="shared" si="138"/>
        <v>#DIV/0!</v>
      </c>
      <c r="IP138" s="324" t="e">
        <f t="shared" si="138"/>
        <v>#DIV/0!</v>
      </c>
      <c r="IQ138" s="324" t="e">
        <f t="shared" si="138"/>
        <v>#DIV/0!</v>
      </c>
      <c r="IR138" s="324" t="e">
        <f t="shared" si="138"/>
        <v>#DIV/0!</v>
      </c>
      <c r="IS138" s="324" t="e">
        <f t="shared" si="138"/>
        <v>#DIV/0!</v>
      </c>
      <c r="IT138" s="324" t="e">
        <f t="shared" si="138"/>
        <v>#DIV/0!</v>
      </c>
      <c r="IU138" s="324" t="e">
        <f t="shared" si="138"/>
        <v>#DIV/0!</v>
      </c>
      <c r="IV138" s="324" t="e">
        <f t="shared" si="138"/>
        <v>#DIV/0!</v>
      </c>
      <c r="IW138" s="324" t="e">
        <f t="shared" si="138"/>
        <v>#DIV/0!</v>
      </c>
      <c r="IX138" s="324" t="e">
        <f t="shared" si="138"/>
        <v>#DIV/0!</v>
      </c>
      <c r="IY138" s="324" t="e">
        <f t="shared" si="138"/>
        <v>#DIV/0!</v>
      </c>
      <c r="IZ138" s="324" t="e">
        <f t="shared" si="138"/>
        <v>#DIV/0!</v>
      </c>
      <c r="JA138" s="324" t="e">
        <f t="shared" si="138"/>
        <v>#DIV/0!</v>
      </c>
      <c r="JB138" s="324" t="e">
        <f t="shared" si="138"/>
        <v>#DIV/0!</v>
      </c>
      <c r="JC138" s="324" t="e">
        <f t="shared" ref="JC138:JP138" si="139">ROUND(JC136+0.5*JC137,1)</f>
        <v>#DIV/0!</v>
      </c>
      <c r="JD138" s="324" t="e">
        <f t="shared" si="139"/>
        <v>#DIV/0!</v>
      </c>
      <c r="JE138" s="324" t="e">
        <f t="shared" si="139"/>
        <v>#DIV/0!</v>
      </c>
      <c r="JF138" s="324" t="e">
        <f t="shared" si="139"/>
        <v>#DIV/0!</v>
      </c>
      <c r="JG138" s="324" t="e">
        <f t="shared" si="139"/>
        <v>#DIV/0!</v>
      </c>
      <c r="JH138" s="324" t="e">
        <f t="shared" si="139"/>
        <v>#DIV/0!</v>
      </c>
      <c r="JI138" s="324" t="e">
        <f t="shared" si="139"/>
        <v>#DIV/0!</v>
      </c>
      <c r="JJ138" s="324" t="e">
        <f t="shared" si="139"/>
        <v>#DIV/0!</v>
      </c>
      <c r="JK138" s="324" t="e">
        <f t="shared" si="139"/>
        <v>#DIV/0!</v>
      </c>
      <c r="JL138" s="324" t="e">
        <f t="shared" si="139"/>
        <v>#DIV/0!</v>
      </c>
      <c r="JM138" s="324" t="e">
        <f t="shared" si="139"/>
        <v>#DIV/0!</v>
      </c>
      <c r="JN138" s="324" t="e">
        <f t="shared" si="139"/>
        <v>#DIV/0!</v>
      </c>
      <c r="JO138" s="324" t="e">
        <f t="shared" si="139"/>
        <v>#DIV/0!</v>
      </c>
      <c r="JP138" s="324" t="e">
        <f t="shared" si="139"/>
        <v>#DIV/0!</v>
      </c>
    </row>
    <row r="139" spans="4:276" ht="15" customHeight="1" x14ac:dyDescent="0.2">
      <c r="D139" s="316">
        <v>8.1999999999999993</v>
      </c>
      <c r="E139" s="317" t="s">
        <v>498</v>
      </c>
      <c r="F139" s="324" t="e">
        <f>F136-0.5*F137</f>
        <v>#DIV/0!</v>
      </c>
      <c r="G139" s="324" t="e">
        <f t="shared" ref="G139:BR139" si="140">G136-0.5*G137</f>
        <v>#DIV/0!</v>
      </c>
      <c r="H139" s="324" t="e">
        <f t="shared" si="140"/>
        <v>#DIV/0!</v>
      </c>
      <c r="I139" s="324" t="e">
        <f t="shared" si="140"/>
        <v>#DIV/0!</v>
      </c>
      <c r="J139" s="324" t="e">
        <f t="shared" si="140"/>
        <v>#DIV/0!</v>
      </c>
      <c r="K139" s="324" t="e">
        <f t="shared" si="140"/>
        <v>#DIV/0!</v>
      </c>
      <c r="L139" s="324" t="e">
        <f t="shared" si="140"/>
        <v>#DIV/0!</v>
      </c>
      <c r="M139" s="324" t="e">
        <f t="shared" si="140"/>
        <v>#DIV/0!</v>
      </c>
      <c r="N139" s="324" t="e">
        <f t="shared" si="140"/>
        <v>#DIV/0!</v>
      </c>
      <c r="O139" s="324" t="e">
        <f t="shared" si="140"/>
        <v>#DIV/0!</v>
      </c>
      <c r="P139" s="324" t="e">
        <f t="shared" si="140"/>
        <v>#DIV/0!</v>
      </c>
      <c r="Q139" s="324" t="e">
        <f t="shared" si="140"/>
        <v>#DIV/0!</v>
      </c>
      <c r="R139" s="324" t="e">
        <f t="shared" si="140"/>
        <v>#DIV/0!</v>
      </c>
      <c r="S139" s="324" t="e">
        <f t="shared" si="140"/>
        <v>#DIV/0!</v>
      </c>
      <c r="T139" s="324" t="e">
        <f t="shared" si="140"/>
        <v>#DIV/0!</v>
      </c>
      <c r="U139" s="324" t="e">
        <f t="shared" si="140"/>
        <v>#DIV/0!</v>
      </c>
      <c r="V139" s="324" t="e">
        <f t="shared" si="140"/>
        <v>#DIV/0!</v>
      </c>
      <c r="W139" s="324" t="e">
        <f t="shared" si="140"/>
        <v>#DIV/0!</v>
      </c>
      <c r="X139" s="324" t="e">
        <f t="shared" si="140"/>
        <v>#DIV/0!</v>
      </c>
      <c r="Y139" s="324" t="e">
        <f t="shared" si="140"/>
        <v>#DIV/0!</v>
      </c>
      <c r="Z139" s="324" t="e">
        <f t="shared" si="140"/>
        <v>#DIV/0!</v>
      </c>
      <c r="AA139" s="324" t="e">
        <f t="shared" si="140"/>
        <v>#DIV/0!</v>
      </c>
      <c r="AB139" s="324" t="e">
        <f t="shared" si="140"/>
        <v>#DIV/0!</v>
      </c>
      <c r="AC139" s="324" t="e">
        <f t="shared" si="140"/>
        <v>#DIV/0!</v>
      </c>
      <c r="AD139" s="324" t="e">
        <f t="shared" si="140"/>
        <v>#DIV/0!</v>
      </c>
      <c r="AE139" s="324" t="e">
        <f t="shared" si="140"/>
        <v>#DIV/0!</v>
      </c>
      <c r="AF139" s="324" t="e">
        <f t="shared" si="140"/>
        <v>#DIV/0!</v>
      </c>
      <c r="AG139" s="324" t="e">
        <f t="shared" si="140"/>
        <v>#DIV/0!</v>
      </c>
      <c r="AH139" s="324" t="e">
        <f t="shared" si="140"/>
        <v>#DIV/0!</v>
      </c>
      <c r="AI139" s="324" t="e">
        <f t="shared" si="140"/>
        <v>#DIV/0!</v>
      </c>
      <c r="AJ139" s="324" t="e">
        <f t="shared" si="140"/>
        <v>#DIV/0!</v>
      </c>
      <c r="AK139" s="324" t="e">
        <f t="shared" si="140"/>
        <v>#DIV/0!</v>
      </c>
      <c r="AL139" s="324" t="e">
        <f t="shared" si="140"/>
        <v>#DIV/0!</v>
      </c>
      <c r="AM139" s="324" t="e">
        <f t="shared" si="140"/>
        <v>#DIV/0!</v>
      </c>
      <c r="AN139" s="324" t="e">
        <f t="shared" si="140"/>
        <v>#DIV/0!</v>
      </c>
      <c r="AO139" s="324" t="e">
        <f t="shared" si="140"/>
        <v>#DIV/0!</v>
      </c>
      <c r="AP139" s="324" t="e">
        <f t="shared" si="140"/>
        <v>#DIV/0!</v>
      </c>
      <c r="AQ139" s="324" t="e">
        <f t="shared" si="140"/>
        <v>#DIV/0!</v>
      </c>
      <c r="AR139" s="324" t="e">
        <f t="shared" si="140"/>
        <v>#DIV/0!</v>
      </c>
      <c r="AS139" s="324" t="e">
        <f t="shared" si="140"/>
        <v>#DIV/0!</v>
      </c>
      <c r="AT139" s="324" t="e">
        <f t="shared" si="140"/>
        <v>#DIV/0!</v>
      </c>
      <c r="AU139" s="324" t="e">
        <f t="shared" si="140"/>
        <v>#DIV/0!</v>
      </c>
      <c r="AV139" s="324" t="e">
        <f t="shared" si="140"/>
        <v>#DIV/0!</v>
      </c>
      <c r="AW139" s="324" t="e">
        <f t="shared" si="140"/>
        <v>#DIV/0!</v>
      </c>
      <c r="AX139" s="324" t="e">
        <f t="shared" si="140"/>
        <v>#DIV/0!</v>
      </c>
      <c r="AY139" s="324" t="e">
        <f t="shared" si="140"/>
        <v>#DIV/0!</v>
      </c>
      <c r="AZ139" s="324" t="e">
        <f t="shared" si="140"/>
        <v>#DIV/0!</v>
      </c>
      <c r="BA139" s="324" t="e">
        <f t="shared" si="140"/>
        <v>#DIV/0!</v>
      </c>
      <c r="BB139" s="324" t="e">
        <f t="shared" si="140"/>
        <v>#DIV/0!</v>
      </c>
      <c r="BC139" s="324" t="e">
        <f t="shared" si="140"/>
        <v>#DIV/0!</v>
      </c>
      <c r="BD139" s="324" t="e">
        <f t="shared" si="140"/>
        <v>#DIV/0!</v>
      </c>
      <c r="BE139" s="324" t="e">
        <f t="shared" si="140"/>
        <v>#DIV/0!</v>
      </c>
      <c r="BF139" s="324" t="e">
        <f t="shared" si="140"/>
        <v>#DIV/0!</v>
      </c>
      <c r="BG139" s="324" t="e">
        <f t="shared" si="140"/>
        <v>#DIV/0!</v>
      </c>
      <c r="BH139" s="324" t="e">
        <f t="shared" si="140"/>
        <v>#DIV/0!</v>
      </c>
      <c r="BI139" s="324" t="e">
        <f t="shared" si="140"/>
        <v>#DIV/0!</v>
      </c>
      <c r="BJ139" s="324" t="e">
        <f t="shared" si="140"/>
        <v>#DIV/0!</v>
      </c>
      <c r="BK139" s="324" t="e">
        <f t="shared" si="140"/>
        <v>#DIV/0!</v>
      </c>
      <c r="BL139" s="324" t="e">
        <f t="shared" si="140"/>
        <v>#DIV/0!</v>
      </c>
      <c r="BM139" s="324" t="e">
        <f t="shared" si="140"/>
        <v>#DIV/0!</v>
      </c>
      <c r="BN139" s="324" t="e">
        <f t="shared" si="140"/>
        <v>#DIV/0!</v>
      </c>
      <c r="BO139" s="324" t="e">
        <f t="shared" si="140"/>
        <v>#DIV/0!</v>
      </c>
      <c r="BP139" s="324" t="e">
        <f t="shared" si="140"/>
        <v>#DIV/0!</v>
      </c>
      <c r="BQ139" s="324" t="e">
        <f t="shared" si="140"/>
        <v>#DIV/0!</v>
      </c>
      <c r="BR139" s="324" t="e">
        <f t="shared" si="140"/>
        <v>#DIV/0!</v>
      </c>
      <c r="BS139" s="324" t="e">
        <f t="shared" ref="BS139:ED139" si="141">BS136-0.5*BS137</f>
        <v>#DIV/0!</v>
      </c>
      <c r="BT139" s="324" t="e">
        <f t="shared" si="141"/>
        <v>#DIV/0!</v>
      </c>
      <c r="BU139" s="324" t="e">
        <f t="shared" si="141"/>
        <v>#DIV/0!</v>
      </c>
      <c r="BV139" s="324" t="e">
        <f t="shared" si="141"/>
        <v>#DIV/0!</v>
      </c>
      <c r="BW139" s="324" t="e">
        <f t="shared" si="141"/>
        <v>#DIV/0!</v>
      </c>
      <c r="BX139" s="324" t="e">
        <f t="shared" si="141"/>
        <v>#DIV/0!</v>
      </c>
      <c r="BY139" s="324" t="e">
        <f t="shared" si="141"/>
        <v>#DIV/0!</v>
      </c>
      <c r="BZ139" s="324" t="e">
        <f t="shared" si="141"/>
        <v>#DIV/0!</v>
      </c>
      <c r="CA139" s="324" t="e">
        <f t="shared" si="141"/>
        <v>#DIV/0!</v>
      </c>
      <c r="CB139" s="324" t="e">
        <f t="shared" si="141"/>
        <v>#DIV/0!</v>
      </c>
      <c r="CC139" s="324" t="e">
        <f t="shared" si="141"/>
        <v>#DIV/0!</v>
      </c>
      <c r="CD139" s="324" t="e">
        <f t="shared" si="141"/>
        <v>#DIV/0!</v>
      </c>
      <c r="CE139" s="324" t="e">
        <f t="shared" si="141"/>
        <v>#DIV/0!</v>
      </c>
      <c r="CF139" s="324" t="e">
        <f t="shared" si="141"/>
        <v>#DIV/0!</v>
      </c>
      <c r="CG139" s="324" t="e">
        <f t="shared" si="141"/>
        <v>#DIV/0!</v>
      </c>
      <c r="CH139" s="324" t="e">
        <f t="shared" si="141"/>
        <v>#DIV/0!</v>
      </c>
      <c r="CI139" s="324" t="e">
        <f t="shared" si="141"/>
        <v>#DIV/0!</v>
      </c>
      <c r="CJ139" s="324" t="e">
        <f t="shared" si="141"/>
        <v>#DIV/0!</v>
      </c>
      <c r="CK139" s="324" t="e">
        <f t="shared" si="141"/>
        <v>#DIV/0!</v>
      </c>
      <c r="CL139" s="324" t="e">
        <f t="shared" si="141"/>
        <v>#DIV/0!</v>
      </c>
      <c r="CM139" s="324" t="e">
        <f t="shared" si="141"/>
        <v>#DIV/0!</v>
      </c>
      <c r="CN139" s="324" t="e">
        <f t="shared" si="141"/>
        <v>#DIV/0!</v>
      </c>
      <c r="CO139" s="324" t="e">
        <f t="shared" si="141"/>
        <v>#DIV/0!</v>
      </c>
      <c r="CP139" s="324" t="e">
        <f t="shared" si="141"/>
        <v>#DIV/0!</v>
      </c>
      <c r="CQ139" s="324" t="e">
        <f t="shared" si="141"/>
        <v>#DIV/0!</v>
      </c>
      <c r="CR139" s="324" t="e">
        <f t="shared" si="141"/>
        <v>#DIV/0!</v>
      </c>
      <c r="CS139" s="324" t="e">
        <f t="shared" si="141"/>
        <v>#DIV/0!</v>
      </c>
      <c r="CT139" s="324" t="e">
        <f t="shared" si="141"/>
        <v>#DIV/0!</v>
      </c>
      <c r="CU139" s="324" t="e">
        <f t="shared" si="141"/>
        <v>#DIV/0!</v>
      </c>
      <c r="CV139" s="324" t="e">
        <f t="shared" si="141"/>
        <v>#DIV/0!</v>
      </c>
      <c r="CW139" s="324" t="e">
        <f t="shared" si="141"/>
        <v>#DIV/0!</v>
      </c>
      <c r="CX139" s="324" t="e">
        <f t="shared" si="141"/>
        <v>#DIV/0!</v>
      </c>
      <c r="CY139" s="324" t="e">
        <f t="shared" si="141"/>
        <v>#DIV/0!</v>
      </c>
      <c r="CZ139" s="324" t="e">
        <f t="shared" si="141"/>
        <v>#DIV/0!</v>
      </c>
      <c r="DA139" s="324" t="e">
        <f t="shared" si="141"/>
        <v>#DIV/0!</v>
      </c>
      <c r="DB139" s="324" t="e">
        <f t="shared" si="141"/>
        <v>#DIV/0!</v>
      </c>
      <c r="DC139" s="324" t="e">
        <f t="shared" si="141"/>
        <v>#DIV/0!</v>
      </c>
      <c r="DD139" s="324" t="e">
        <f t="shared" si="141"/>
        <v>#DIV/0!</v>
      </c>
      <c r="DE139" s="324" t="e">
        <f t="shared" si="141"/>
        <v>#DIV/0!</v>
      </c>
      <c r="DF139" s="324" t="e">
        <f t="shared" si="141"/>
        <v>#DIV/0!</v>
      </c>
      <c r="DG139" s="324" t="e">
        <f t="shared" si="141"/>
        <v>#DIV/0!</v>
      </c>
      <c r="DH139" s="324" t="e">
        <f t="shared" si="141"/>
        <v>#DIV/0!</v>
      </c>
      <c r="DI139" s="324" t="e">
        <f t="shared" si="141"/>
        <v>#DIV/0!</v>
      </c>
      <c r="DJ139" s="324" t="e">
        <f t="shared" si="141"/>
        <v>#DIV/0!</v>
      </c>
      <c r="DK139" s="324" t="e">
        <f t="shared" si="141"/>
        <v>#DIV/0!</v>
      </c>
      <c r="DL139" s="324" t="e">
        <f t="shared" si="141"/>
        <v>#DIV/0!</v>
      </c>
      <c r="DM139" s="324" t="e">
        <f t="shared" si="141"/>
        <v>#DIV/0!</v>
      </c>
      <c r="DN139" s="324" t="e">
        <f t="shared" si="141"/>
        <v>#DIV/0!</v>
      </c>
      <c r="DO139" s="324" t="e">
        <f t="shared" si="141"/>
        <v>#DIV/0!</v>
      </c>
      <c r="DP139" s="324" t="e">
        <f t="shared" si="141"/>
        <v>#DIV/0!</v>
      </c>
      <c r="DQ139" s="324" t="e">
        <f t="shared" si="141"/>
        <v>#DIV/0!</v>
      </c>
      <c r="DR139" s="324" t="e">
        <f t="shared" si="141"/>
        <v>#DIV/0!</v>
      </c>
      <c r="DS139" s="324" t="e">
        <f t="shared" si="141"/>
        <v>#DIV/0!</v>
      </c>
      <c r="DT139" s="324" t="e">
        <f t="shared" si="141"/>
        <v>#DIV/0!</v>
      </c>
      <c r="DU139" s="324" t="e">
        <f t="shared" si="141"/>
        <v>#DIV/0!</v>
      </c>
      <c r="DV139" s="324" t="e">
        <f t="shared" si="141"/>
        <v>#DIV/0!</v>
      </c>
      <c r="DW139" s="324" t="e">
        <f t="shared" si="141"/>
        <v>#DIV/0!</v>
      </c>
      <c r="DX139" s="324" t="e">
        <f t="shared" si="141"/>
        <v>#DIV/0!</v>
      </c>
      <c r="DY139" s="324" t="e">
        <f t="shared" si="141"/>
        <v>#DIV/0!</v>
      </c>
      <c r="DZ139" s="324" t="e">
        <f t="shared" si="141"/>
        <v>#DIV/0!</v>
      </c>
      <c r="EA139" s="324" t="e">
        <f t="shared" si="141"/>
        <v>#DIV/0!</v>
      </c>
      <c r="EB139" s="324" t="e">
        <f t="shared" si="141"/>
        <v>#DIV/0!</v>
      </c>
      <c r="EC139" s="324" t="e">
        <f t="shared" si="141"/>
        <v>#DIV/0!</v>
      </c>
      <c r="ED139" s="324" t="e">
        <f t="shared" si="141"/>
        <v>#DIV/0!</v>
      </c>
      <c r="EE139" s="324" t="e">
        <f t="shared" ref="EE139:GP139" si="142">EE136-0.5*EE137</f>
        <v>#DIV/0!</v>
      </c>
      <c r="EF139" s="324" t="e">
        <f t="shared" si="142"/>
        <v>#DIV/0!</v>
      </c>
      <c r="EG139" s="324" t="e">
        <f t="shared" si="142"/>
        <v>#DIV/0!</v>
      </c>
      <c r="EH139" s="324" t="e">
        <f t="shared" si="142"/>
        <v>#DIV/0!</v>
      </c>
      <c r="EI139" s="324" t="e">
        <f t="shared" si="142"/>
        <v>#DIV/0!</v>
      </c>
      <c r="EJ139" s="324" t="e">
        <f t="shared" si="142"/>
        <v>#DIV/0!</v>
      </c>
      <c r="EK139" s="324" t="e">
        <f t="shared" si="142"/>
        <v>#DIV/0!</v>
      </c>
      <c r="EL139" s="324" t="e">
        <f t="shared" si="142"/>
        <v>#DIV/0!</v>
      </c>
      <c r="EM139" s="324" t="e">
        <f t="shared" si="142"/>
        <v>#DIV/0!</v>
      </c>
      <c r="EN139" s="324" t="e">
        <f t="shared" si="142"/>
        <v>#DIV/0!</v>
      </c>
      <c r="EO139" s="324" t="e">
        <f t="shared" si="142"/>
        <v>#DIV/0!</v>
      </c>
      <c r="EP139" s="324" t="e">
        <f t="shared" si="142"/>
        <v>#DIV/0!</v>
      </c>
      <c r="EQ139" s="324" t="e">
        <f t="shared" si="142"/>
        <v>#DIV/0!</v>
      </c>
      <c r="ER139" s="324" t="e">
        <f t="shared" si="142"/>
        <v>#DIV/0!</v>
      </c>
      <c r="ES139" s="324" t="e">
        <f t="shared" si="142"/>
        <v>#DIV/0!</v>
      </c>
      <c r="ET139" s="324" t="e">
        <f t="shared" si="142"/>
        <v>#DIV/0!</v>
      </c>
      <c r="EU139" s="324" t="e">
        <f t="shared" si="142"/>
        <v>#DIV/0!</v>
      </c>
      <c r="EV139" s="324" t="e">
        <f t="shared" si="142"/>
        <v>#DIV/0!</v>
      </c>
      <c r="EW139" s="324" t="e">
        <f t="shared" si="142"/>
        <v>#DIV/0!</v>
      </c>
      <c r="EX139" s="324" t="e">
        <f t="shared" si="142"/>
        <v>#DIV/0!</v>
      </c>
      <c r="EY139" s="324" t="e">
        <f t="shared" si="142"/>
        <v>#DIV/0!</v>
      </c>
      <c r="EZ139" s="324" t="e">
        <f t="shared" si="142"/>
        <v>#DIV/0!</v>
      </c>
      <c r="FA139" s="324" t="e">
        <f t="shared" si="142"/>
        <v>#DIV/0!</v>
      </c>
      <c r="FB139" s="324" t="e">
        <f t="shared" si="142"/>
        <v>#DIV/0!</v>
      </c>
      <c r="FC139" s="324" t="e">
        <f t="shared" si="142"/>
        <v>#DIV/0!</v>
      </c>
      <c r="FD139" s="324" t="e">
        <f t="shared" si="142"/>
        <v>#DIV/0!</v>
      </c>
      <c r="FE139" s="324" t="e">
        <f t="shared" si="142"/>
        <v>#DIV/0!</v>
      </c>
      <c r="FF139" s="324" t="e">
        <f t="shared" si="142"/>
        <v>#DIV/0!</v>
      </c>
      <c r="FG139" s="324" t="e">
        <f t="shared" si="142"/>
        <v>#DIV/0!</v>
      </c>
      <c r="FH139" s="324" t="e">
        <f t="shared" si="142"/>
        <v>#DIV/0!</v>
      </c>
      <c r="FI139" s="324" t="e">
        <f t="shared" si="142"/>
        <v>#DIV/0!</v>
      </c>
      <c r="FJ139" s="324" t="e">
        <f t="shared" si="142"/>
        <v>#DIV/0!</v>
      </c>
      <c r="FK139" s="324" t="e">
        <f t="shared" si="142"/>
        <v>#DIV/0!</v>
      </c>
      <c r="FL139" s="324" t="e">
        <f t="shared" si="142"/>
        <v>#DIV/0!</v>
      </c>
      <c r="FM139" s="324" t="e">
        <f t="shared" si="142"/>
        <v>#DIV/0!</v>
      </c>
      <c r="FN139" s="324" t="e">
        <f t="shared" si="142"/>
        <v>#DIV/0!</v>
      </c>
      <c r="FO139" s="324" t="e">
        <f t="shared" si="142"/>
        <v>#DIV/0!</v>
      </c>
      <c r="FP139" s="324" t="e">
        <f t="shared" si="142"/>
        <v>#DIV/0!</v>
      </c>
      <c r="FQ139" s="324" t="e">
        <f t="shared" si="142"/>
        <v>#DIV/0!</v>
      </c>
      <c r="FR139" s="324" t="e">
        <f t="shared" si="142"/>
        <v>#DIV/0!</v>
      </c>
      <c r="FS139" s="324" t="e">
        <f t="shared" si="142"/>
        <v>#DIV/0!</v>
      </c>
      <c r="FT139" s="324" t="e">
        <f t="shared" si="142"/>
        <v>#DIV/0!</v>
      </c>
      <c r="FU139" s="324" t="e">
        <f t="shared" si="142"/>
        <v>#DIV/0!</v>
      </c>
      <c r="FV139" s="324" t="e">
        <f t="shared" si="142"/>
        <v>#DIV/0!</v>
      </c>
      <c r="FW139" s="324" t="e">
        <f t="shared" si="142"/>
        <v>#DIV/0!</v>
      </c>
      <c r="FX139" s="324" t="e">
        <f t="shared" si="142"/>
        <v>#DIV/0!</v>
      </c>
      <c r="FY139" s="324" t="e">
        <f t="shared" si="142"/>
        <v>#DIV/0!</v>
      </c>
      <c r="FZ139" s="324" t="e">
        <f t="shared" si="142"/>
        <v>#DIV/0!</v>
      </c>
      <c r="GA139" s="324" t="e">
        <f t="shared" si="142"/>
        <v>#DIV/0!</v>
      </c>
      <c r="GB139" s="324" t="e">
        <f t="shared" si="142"/>
        <v>#DIV/0!</v>
      </c>
      <c r="GC139" s="324" t="e">
        <f t="shared" si="142"/>
        <v>#DIV/0!</v>
      </c>
      <c r="GD139" s="324" t="e">
        <f t="shared" si="142"/>
        <v>#DIV/0!</v>
      </c>
      <c r="GE139" s="324" t="e">
        <f t="shared" si="142"/>
        <v>#DIV/0!</v>
      </c>
      <c r="GF139" s="324" t="e">
        <f t="shared" si="142"/>
        <v>#DIV/0!</v>
      </c>
      <c r="GG139" s="324" t="e">
        <f t="shared" si="142"/>
        <v>#DIV/0!</v>
      </c>
      <c r="GH139" s="324" t="e">
        <f t="shared" si="142"/>
        <v>#DIV/0!</v>
      </c>
      <c r="GI139" s="324" t="e">
        <f t="shared" si="142"/>
        <v>#DIV/0!</v>
      </c>
      <c r="GJ139" s="324" t="e">
        <f t="shared" si="142"/>
        <v>#DIV/0!</v>
      </c>
      <c r="GK139" s="324" t="e">
        <f t="shared" si="142"/>
        <v>#DIV/0!</v>
      </c>
      <c r="GL139" s="324" t="e">
        <f t="shared" si="142"/>
        <v>#DIV/0!</v>
      </c>
      <c r="GM139" s="324" t="e">
        <f t="shared" si="142"/>
        <v>#DIV/0!</v>
      </c>
      <c r="GN139" s="324" t="e">
        <f t="shared" si="142"/>
        <v>#DIV/0!</v>
      </c>
      <c r="GO139" s="324" t="e">
        <f t="shared" si="142"/>
        <v>#DIV/0!</v>
      </c>
      <c r="GP139" s="324" t="e">
        <f t="shared" si="142"/>
        <v>#DIV/0!</v>
      </c>
      <c r="GQ139" s="324" t="e">
        <f t="shared" ref="GQ139:JB139" si="143">GQ136-0.5*GQ137</f>
        <v>#DIV/0!</v>
      </c>
      <c r="GR139" s="324" t="e">
        <f t="shared" si="143"/>
        <v>#DIV/0!</v>
      </c>
      <c r="GS139" s="324" t="e">
        <f t="shared" si="143"/>
        <v>#DIV/0!</v>
      </c>
      <c r="GT139" s="324" t="e">
        <f t="shared" si="143"/>
        <v>#DIV/0!</v>
      </c>
      <c r="GU139" s="324" t="e">
        <f t="shared" si="143"/>
        <v>#DIV/0!</v>
      </c>
      <c r="GV139" s="324" t="e">
        <f t="shared" si="143"/>
        <v>#DIV/0!</v>
      </c>
      <c r="GW139" s="324" t="e">
        <f t="shared" si="143"/>
        <v>#DIV/0!</v>
      </c>
      <c r="GX139" s="324" t="e">
        <f t="shared" si="143"/>
        <v>#DIV/0!</v>
      </c>
      <c r="GY139" s="324" t="e">
        <f t="shared" si="143"/>
        <v>#DIV/0!</v>
      </c>
      <c r="GZ139" s="324" t="e">
        <f t="shared" si="143"/>
        <v>#DIV/0!</v>
      </c>
      <c r="HA139" s="324" t="e">
        <f t="shared" si="143"/>
        <v>#DIV/0!</v>
      </c>
      <c r="HB139" s="324" t="e">
        <f t="shared" si="143"/>
        <v>#DIV/0!</v>
      </c>
      <c r="HC139" s="324" t="e">
        <f t="shared" si="143"/>
        <v>#DIV/0!</v>
      </c>
      <c r="HD139" s="324" t="e">
        <f t="shared" si="143"/>
        <v>#DIV/0!</v>
      </c>
      <c r="HE139" s="324" t="e">
        <f t="shared" si="143"/>
        <v>#DIV/0!</v>
      </c>
      <c r="HF139" s="324" t="e">
        <f t="shared" si="143"/>
        <v>#DIV/0!</v>
      </c>
      <c r="HG139" s="324" t="e">
        <f t="shared" si="143"/>
        <v>#DIV/0!</v>
      </c>
      <c r="HH139" s="324" t="e">
        <f t="shared" si="143"/>
        <v>#DIV/0!</v>
      </c>
      <c r="HI139" s="324" t="e">
        <f t="shared" si="143"/>
        <v>#DIV/0!</v>
      </c>
      <c r="HJ139" s="324" t="e">
        <f t="shared" si="143"/>
        <v>#DIV/0!</v>
      </c>
      <c r="HK139" s="324" t="e">
        <f t="shared" si="143"/>
        <v>#DIV/0!</v>
      </c>
      <c r="HL139" s="324" t="e">
        <f t="shared" si="143"/>
        <v>#DIV/0!</v>
      </c>
      <c r="HM139" s="324" t="e">
        <f t="shared" si="143"/>
        <v>#DIV/0!</v>
      </c>
      <c r="HN139" s="324" t="e">
        <f t="shared" si="143"/>
        <v>#DIV/0!</v>
      </c>
      <c r="HO139" s="324" t="e">
        <f t="shared" si="143"/>
        <v>#DIV/0!</v>
      </c>
      <c r="HP139" s="324" t="e">
        <f t="shared" si="143"/>
        <v>#DIV/0!</v>
      </c>
      <c r="HQ139" s="324" t="e">
        <f t="shared" si="143"/>
        <v>#DIV/0!</v>
      </c>
      <c r="HR139" s="324" t="e">
        <f t="shared" si="143"/>
        <v>#DIV/0!</v>
      </c>
      <c r="HS139" s="324" t="e">
        <f t="shared" si="143"/>
        <v>#DIV/0!</v>
      </c>
      <c r="HT139" s="324" t="e">
        <f t="shared" si="143"/>
        <v>#DIV/0!</v>
      </c>
      <c r="HU139" s="324" t="e">
        <f t="shared" si="143"/>
        <v>#DIV/0!</v>
      </c>
      <c r="HV139" s="324" t="e">
        <f t="shared" si="143"/>
        <v>#DIV/0!</v>
      </c>
      <c r="HW139" s="324" t="e">
        <f t="shared" si="143"/>
        <v>#DIV/0!</v>
      </c>
      <c r="HX139" s="324" t="e">
        <f t="shared" si="143"/>
        <v>#DIV/0!</v>
      </c>
      <c r="HY139" s="324" t="e">
        <f t="shared" si="143"/>
        <v>#DIV/0!</v>
      </c>
      <c r="HZ139" s="324" t="e">
        <f t="shared" si="143"/>
        <v>#DIV/0!</v>
      </c>
      <c r="IA139" s="324" t="e">
        <f t="shared" si="143"/>
        <v>#DIV/0!</v>
      </c>
      <c r="IB139" s="324" t="e">
        <f t="shared" si="143"/>
        <v>#DIV/0!</v>
      </c>
      <c r="IC139" s="324" t="e">
        <f t="shared" si="143"/>
        <v>#DIV/0!</v>
      </c>
      <c r="ID139" s="324" t="e">
        <f t="shared" si="143"/>
        <v>#DIV/0!</v>
      </c>
      <c r="IE139" s="324" t="e">
        <f t="shared" si="143"/>
        <v>#DIV/0!</v>
      </c>
      <c r="IF139" s="324" t="e">
        <f t="shared" si="143"/>
        <v>#DIV/0!</v>
      </c>
      <c r="IG139" s="324" t="e">
        <f t="shared" si="143"/>
        <v>#DIV/0!</v>
      </c>
      <c r="IH139" s="324" t="e">
        <f t="shared" si="143"/>
        <v>#DIV/0!</v>
      </c>
      <c r="II139" s="324" t="e">
        <f t="shared" si="143"/>
        <v>#DIV/0!</v>
      </c>
      <c r="IJ139" s="324" t="e">
        <f t="shared" si="143"/>
        <v>#DIV/0!</v>
      </c>
      <c r="IK139" s="324" t="e">
        <f t="shared" si="143"/>
        <v>#DIV/0!</v>
      </c>
      <c r="IL139" s="324" t="e">
        <f t="shared" si="143"/>
        <v>#DIV/0!</v>
      </c>
      <c r="IM139" s="324" t="e">
        <f t="shared" si="143"/>
        <v>#DIV/0!</v>
      </c>
      <c r="IN139" s="324" t="e">
        <f t="shared" si="143"/>
        <v>#DIV/0!</v>
      </c>
      <c r="IO139" s="324" t="e">
        <f t="shared" si="143"/>
        <v>#DIV/0!</v>
      </c>
      <c r="IP139" s="324" t="e">
        <f t="shared" si="143"/>
        <v>#DIV/0!</v>
      </c>
      <c r="IQ139" s="324" t="e">
        <f t="shared" si="143"/>
        <v>#DIV/0!</v>
      </c>
      <c r="IR139" s="324" t="e">
        <f t="shared" si="143"/>
        <v>#DIV/0!</v>
      </c>
      <c r="IS139" s="324" t="e">
        <f t="shared" si="143"/>
        <v>#DIV/0!</v>
      </c>
      <c r="IT139" s="324" t="e">
        <f t="shared" si="143"/>
        <v>#DIV/0!</v>
      </c>
      <c r="IU139" s="324" t="e">
        <f t="shared" si="143"/>
        <v>#DIV/0!</v>
      </c>
      <c r="IV139" s="324" t="e">
        <f t="shared" si="143"/>
        <v>#DIV/0!</v>
      </c>
      <c r="IW139" s="324" t="e">
        <f t="shared" si="143"/>
        <v>#DIV/0!</v>
      </c>
      <c r="IX139" s="324" t="e">
        <f t="shared" si="143"/>
        <v>#DIV/0!</v>
      </c>
      <c r="IY139" s="324" t="e">
        <f t="shared" si="143"/>
        <v>#DIV/0!</v>
      </c>
      <c r="IZ139" s="324" t="e">
        <f t="shared" si="143"/>
        <v>#DIV/0!</v>
      </c>
      <c r="JA139" s="324" t="e">
        <f t="shared" si="143"/>
        <v>#DIV/0!</v>
      </c>
      <c r="JB139" s="324" t="e">
        <f t="shared" si="143"/>
        <v>#DIV/0!</v>
      </c>
      <c r="JC139" s="324" t="e">
        <f t="shared" ref="JC139:JO139" si="144">JC136-0.5*JC137</f>
        <v>#DIV/0!</v>
      </c>
      <c r="JD139" s="324" t="e">
        <f t="shared" si="144"/>
        <v>#DIV/0!</v>
      </c>
      <c r="JE139" s="324" t="e">
        <f t="shared" si="144"/>
        <v>#DIV/0!</v>
      </c>
      <c r="JF139" s="324" t="e">
        <f t="shared" si="144"/>
        <v>#DIV/0!</v>
      </c>
      <c r="JG139" s="324" t="e">
        <f t="shared" si="144"/>
        <v>#DIV/0!</v>
      </c>
      <c r="JH139" s="324" t="e">
        <f t="shared" si="144"/>
        <v>#DIV/0!</v>
      </c>
      <c r="JI139" s="324" t="e">
        <f t="shared" si="144"/>
        <v>#DIV/0!</v>
      </c>
      <c r="JJ139" s="324" t="e">
        <f t="shared" si="144"/>
        <v>#DIV/0!</v>
      </c>
      <c r="JK139" s="324" t="e">
        <f t="shared" si="144"/>
        <v>#DIV/0!</v>
      </c>
      <c r="JL139" s="324" t="e">
        <f t="shared" si="144"/>
        <v>#DIV/0!</v>
      </c>
      <c r="JM139" s="324" t="e">
        <f t="shared" si="144"/>
        <v>#DIV/0!</v>
      </c>
      <c r="JN139" s="324" t="e">
        <f t="shared" si="144"/>
        <v>#DIV/0!</v>
      </c>
      <c r="JO139" s="324" t="e">
        <f t="shared" si="144"/>
        <v>#DIV/0!</v>
      </c>
      <c r="JP139" s="324" t="e">
        <f t="shared" ref="JP139" si="145">JP136-0.5*JP137</f>
        <v>#DIV/0!</v>
      </c>
    </row>
    <row r="140" spans="4:276" ht="15" customHeight="1" x14ac:dyDescent="0.2">
      <c r="D140" s="316">
        <v>8.5</v>
      </c>
      <c r="E140" s="317" t="s">
        <v>499</v>
      </c>
      <c r="F140" s="324" t="e">
        <f t="shared" ref="F140" si="146">F136+F137</f>
        <v>#DIV/0!</v>
      </c>
      <c r="G140" s="324" t="e">
        <f t="shared" ref="G140:BR140" si="147">G136+G137</f>
        <v>#DIV/0!</v>
      </c>
      <c r="H140" s="324" t="e">
        <f t="shared" si="147"/>
        <v>#DIV/0!</v>
      </c>
      <c r="I140" s="324" t="e">
        <f t="shared" si="147"/>
        <v>#DIV/0!</v>
      </c>
      <c r="J140" s="324" t="e">
        <f t="shared" si="147"/>
        <v>#DIV/0!</v>
      </c>
      <c r="K140" s="324" t="e">
        <f t="shared" si="147"/>
        <v>#DIV/0!</v>
      </c>
      <c r="L140" s="324" t="e">
        <f t="shared" si="147"/>
        <v>#DIV/0!</v>
      </c>
      <c r="M140" s="324" t="e">
        <f t="shared" si="147"/>
        <v>#DIV/0!</v>
      </c>
      <c r="N140" s="324" t="e">
        <f t="shared" si="147"/>
        <v>#DIV/0!</v>
      </c>
      <c r="O140" s="324" t="e">
        <f t="shared" si="147"/>
        <v>#DIV/0!</v>
      </c>
      <c r="P140" s="324" t="e">
        <f t="shared" si="147"/>
        <v>#DIV/0!</v>
      </c>
      <c r="Q140" s="324" t="e">
        <f t="shared" si="147"/>
        <v>#DIV/0!</v>
      </c>
      <c r="R140" s="324" t="e">
        <f t="shared" si="147"/>
        <v>#DIV/0!</v>
      </c>
      <c r="S140" s="324" t="e">
        <f t="shared" si="147"/>
        <v>#DIV/0!</v>
      </c>
      <c r="T140" s="324" t="e">
        <f t="shared" si="147"/>
        <v>#DIV/0!</v>
      </c>
      <c r="U140" s="324" t="e">
        <f t="shared" si="147"/>
        <v>#DIV/0!</v>
      </c>
      <c r="V140" s="324" t="e">
        <f t="shared" si="147"/>
        <v>#DIV/0!</v>
      </c>
      <c r="W140" s="324" t="e">
        <f t="shared" si="147"/>
        <v>#DIV/0!</v>
      </c>
      <c r="X140" s="324" t="e">
        <f t="shared" si="147"/>
        <v>#DIV/0!</v>
      </c>
      <c r="Y140" s="324" t="e">
        <f t="shared" si="147"/>
        <v>#DIV/0!</v>
      </c>
      <c r="Z140" s="324" t="e">
        <f t="shared" si="147"/>
        <v>#DIV/0!</v>
      </c>
      <c r="AA140" s="324" t="e">
        <f t="shared" si="147"/>
        <v>#DIV/0!</v>
      </c>
      <c r="AB140" s="324" t="e">
        <f t="shared" si="147"/>
        <v>#DIV/0!</v>
      </c>
      <c r="AC140" s="324" t="e">
        <f t="shared" si="147"/>
        <v>#DIV/0!</v>
      </c>
      <c r="AD140" s="324" t="e">
        <f t="shared" si="147"/>
        <v>#DIV/0!</v>
      </c>
      <c r="AE140" s="324" t="e">
        <f t="shared" si="147"/>
        <v>#DIV/0!</v>
      </c>
      <c r="AF140" s="324" t="e">
        <f t="shared" si="147"/>
        <v>#DIV/0!</v>
      </c>
      <c r="AG140" s="324" t="e">
        <f t="shared" si="147"/>
        <v>#DIV/0!</v>
      </c>
      <c r="AH140" s="324" t="e">
        <f t="shared" si="147"/>
        <v>#DIV/0!</v>
      </c>
      <c r="AI140" s="324" t="e">
        <f t="shared" si="147"/>
        <v>#DIV/0!</v>
      </c>
      <c r="AJ140" s="324" t="e">
        <f t="shared" si="147"/>
        <v>#DIV/0!</v>
      </c>
      <c r="AK140" s="324" t="e">
        <f t="shared" si="147"/>
        <v>#DIV/0!</v>
      </c>
      <c r="AL140" s="324" t="e">
        <f t="shared" si="147"/>
        <v>#DIV/0!</v>
      </c>
      <c r="AM140" s="324" t="e">
        <f t="shared" si="147"/>
        <v>#DIV/0!</v>
      </c>
      <c r="AN140" s="324" t="e">
        <f t="shared" si="147"/>
        <v>#DIV/0!</v>
      </c>
      <c r="AO140" s="324" t="e">
        <f t="shared" si="147"/>
        <v>#DIV/0!</v>
      </c>
      <c r="AP140" s="324" t="e">
        <f t="shared" si="147"/>
        <v>#DIV/0!</v>
      </c>
      <c r="AQ140" s="324" t="e">
        <f t="shared" si="147"/>
        <v>#DIV/0!</v>
      </c>
      <c r="AR140" s="324" t="e">
        <f t="shared" si="147"/>
        <v>#DIV/0!</v>
      </c>
      <c r="AS140" s="324" t="e">
        <f t="shared" si="147"/>
        <v>#DIV/0!</v>
      </c>
      <c r="AT140" s="324" t="e">
        <f t="shared" si="147"/>
        <v>#DIV/0!</v>
      </c>
      <c r="AU140" s="324" t="e">
        <f t="shared" si="147"/>
        <v>#DIV/0!</v>
      </c>
      <c r="AV140" s="324" t="e">
        <f t="shared" si="147"/>
        <v>#DIV/0!</v>
      </c>
      <c r="AW140" s="324" t="e">
        <f t="shared" si="147"/>
        <v>#DIV/0!</v>
      </c>
      <c r="AX140" s="324" t="e">
        <f t="shared" si="147"/>
        <v>#DIV/0!</v>
      </c>
      <c r="AY140" s="324" t="e">
        <f t="shared" si="147"/>
        <v>#DIV/0!</v>
      </c>
      <c r="AZ140" s="324" t="e">
        <f t="shared" si="147"/>
        <v>#DIV/0!</v>
      </c>
      <c r="BA140" s="324" t="e">
        <f t="shared" si="147"/>
        <v>#DIV/0!</v>
      </c>
      <c r="BB140" s="324" t="e">
        <f t="shared" si="147"/>
        <v>#DIV/0!</v>
      </c>
      <c r="BC140" s="324" t="e">
        <f t="shared" si="147"/>
        <v>#DIV/0!</v>
      </c>
      <c r="BD140" s="324" t="e">
        <f t="shared" si="147"/>
        <v>#DIV/0!</v>
      </c>
      <c r="BE140" s="324" t="e">
        <f t="shared" si="147"/>
        <v>#DIV/0!</v>
      </c>
      <c r="BF140" s="324" t="e">
        <f t="shared" si="147"/>
        <v>#DIV/0!</v>
      </c>
      <c r="BG140" s="324" t="e">
        <f t="shared" si="147"/>
        <v>#DIV/0!</v>
      </c>
      <c r="BH140" s="324" t="e">
        <f t="shared" si="147"/>
        <v>#DIV/0!</v>
      </c>
      <c r="BI140" s="324" t="e">
        <f t="shared" si="147"/>
        <v>#DIV/0!</v>
      </c>
      <c r="BJ140" s="324" t="e">
        <f t="shared" si="147"/>
        <v>#DIV/0!</v>
      </c>
      <c r="BK140" s="324" t="e">
        <f t="shared" si="147"/>
        <v>#DIV/0!</v>
      </c>
      <c r="BL140" s="324" t="e">
        <f t="shared" si="147"/>
        <v>#DIV/0!</v>
      </c>
      <c r="BM140" s="324" t="e">
        <f t="shared" si="147"/>
        <v>#DIV/0!</v>
      </c>
      <c r="BN140" s="324" t="e">
        <f t="shared" si="147"/>
        <v>#DIV/0!</v>
      </c>
      <c r="BO140" s="324" t="e">
        <f t="shared" si="147"/>
        <v>#DIV/0!</v>
      </c>
      <c r="BP140" s="324" t="e">
        <f t="shared" si="147"/>
        <v>#DIV/0!</v>
      </c>
      <c r="BQ140" s="324" t="e">
        <f t="shared" si="147"/>
        <v>#DIV/0!</v>
      </c>
      <c r="BR140" s="324" t="e">
        <f t="shared" si="147"/>
        <v>#DIV/0!</v>
      </c>
      <c r="BS140" s="324" t="e">
        <f t="shared" ref="BS140:ED140" si="148">BS136+BS137</f>
        <v>#DIV/0!</v>
      </c>
      <c r="BT140" s="324" t="e">
        <f t="shared" si="148"/>
        <v>#DIV/0!</v>
      </c>
      <c r="BU140" s="324" t="e">
        <f t="shared" si="148"/>
        <v>#DIV/0!</v>
      </c>
      <c r="BV140" s="324" t="e">
        <f t="shared" si="148"/>
        <v>#DIV/0!</v>
      </c>
      <c r="BW140" s="324" t="e">
        <f t="shared" si="148"/>
        <v>#DIV/0!</v>
      </c>
      <c r="BX140" s="324" t="e">
        <f t="shared" si="148"/>
        <v>#DIV/0!</v>
      </c>
      <c r="BY140" s="324" t="e">
        <f t="shared" si="148"/>
        <v>#DIV/0!</v>
      </c>
      <c r="BZ140" s="324" t="e">
        <f t="shared" si="148"/>
        <v>#DIV/0!</v>
      </c>
      <c r="CA140" s="324" t="e">
        <f t="shared" si="148"/>
        <v>#DIV/0!</v>
      </c>
      <c r="CB140" s="324" t="e">
        <f t="shared" si="148"/>
        <v>#DIV/0!</v>
      </c>
      <c r="CC140" s="324" t="e">
        <f t="shared" si="148"/>
        <v>#DIV/0!</v>
      </c>
      <c r="CD140" s="324" t="e">
        <f t="shared" si="148"/>
        <v>#DIV/0!</v>
      </c>
      <c r="CE140" s="324" t="e">
        <f t="shared" si="148"/>
        <v>#DIV/0!</v>
      </c>
      <c r="CF140" s="324" t="e">
        <f t="shared" si="148"/>
        <v>#DIV/0!</v>
      </c>
      <c r="CG140" s="324" t="e">
        <f t="shared" si="148"/>
        <v>#DIV/0!</v>
      </c>
      <c r="CH140" s="324" t="e">
        <f t="shared" si="148"/>
        <v>#DIV/0!</v>
      </c>
      <c r="CI140" s="324" t="e">
        <f t="shared" si="148"/>
        <v>#DIV/0!</v>
      </c>
      <c r="CJ140" s="324" t="e">
        <f t="shared" si="148"/>
        <v>#DIV/0!</v>
      </c>
      <c r="CK140" s="324" t="e">
        <f t="shared" si="148"/>
        <v>#DIV/0!</v>
      </c>
      <c r="CL140" s="324" t="e">
        <f t="shared" si="148"/>
        <v>#DIV/0!</v>
      </c>
      <c r="CM140" s="324" t="e">
        <f t="shared" si="148"/>
        <v>#DIV/0!</v>
      </c>
      <c r="CN140" s="324" t="e">
        <f t="shared" si="148"/>
        <v>#DIV/0!</v>
      </c>
      <c r="CO140" s="324" t="e">
        <f t="shared" si="148"/>
        <v>#DIV/0!</v>
      </c>
      <c r="CP140" s="324" t="e">
        <f t="shared" si="148"/>
        <v>#DIV/0!</v>
      </c>
      <c r="CQ140" s="324" t="e">
        <f t="shared" si="148"/>
        <v>#DIV/0!</v>
      </c>
      <c r="CR140" s="324" t="e">
        <f t="shared" si="148"/>
        <v>#DIV/0!</v>
      </c>
      <c r="CS140" s="324" t="e">
        <f t="shared" si="148"/>
        <v>#DIV/0!</v>
      </c>
      <c r="CT140" s="324" t="e">
        <f t="shared" si="148"/>
        <v>#DIV/0!</v>
      </c>
      <c r="CU140" s="324" t="e">
        <f t="shared" si="148"/>
        <v>#DIV/0!</v>
      </c>
      <c r="CV140" s="324" t="e">
        <f t="shared" si="148"/>
        <v>#DIV/0!</v>
      </c>
      <c r="CW140" s="324" t="e">
        <f t="shared" si="148"/>
        <v>#DIV/0!</v>
      </c>
      <c r="CX140" s="324" t="e">
        <f t="shared" si="148"/>
        <v>#DIV/0!</v>
      </c>
      <c r="CY140" s="324" t="e">
        <f t="shared" si="148"/>
        <v>#DIV/0!</v>
      </c>
      <c r="CZ140" s="324" t="e">
        <f t="shared" si="148"/>
        <v>#DIV/0!</v>
      </c>
      <c r="DA140" s="324" t="e">
        <f t="shared" si="148"/>
        <v>#DIV/0!</v>
      </c>
      <c r="DB140" s="324" t="e">
        <f t="shared" si="148"/>
        <v>#DIV/0!</v>
      </c>
      <c r="DC140" s="324" t="e">
        <f t="shared" si="148"/>
        <v>#DIV/0!</v>
      </c>
      <c r="DD140" s="324" t="e">
        <f t="shared" si="148"/>
        <v>#DIV/0!</v>
      </c>
      <c r="DE140" s="324" t="e">
        <f t="shared" si="148"/>
        <v>#DIV/0!</v>
      </c>
      <c r="DF140" s="324" t="e">
        <f t="shared" si="148"/>
        <v>#DIV/0!</v>
      </c>
      <c r="DG140" s="324" t="e">
        <f t="shared" si="148"/>
        <v>#DIV/0!</v>
      </c>
      <c r="DH140" s="324" t="e">
        <f t="shared" si="148"/>
        <v>#DIV/0!</v>
      </c>
      <c r="DI140" s="324" t="e">
        <f t="shared" si="148"/>
        <v>#DIV/0!</v>
      </c>
      <c r="DJ140" s="324" t="e">
        <f t="shared" si="148"/>
        <v>#DIV/0!</v>
      </c>
      <c r="DK140" s="324" t="e">
        <f t="shared" si="148"/>
        <v>#DIV/0!</v>
      </c>
      <c r="DL140" s="324" t="e">
        <f t="shared" si="148"/>
        <v>#DIV/0!</v>
      </c>
      <c r="DM140" s="324" t="e">
        <f t="shared" si="148"/>
        <v>#DIV/0!</v>
      </c>
      <c r="DN140" s="324" t="e">
        <f t="shared" si="148"/>
        <v>#DIV/0!</v>
      </c>
      <c r="DO140" s="324" t="e">
        <f t="shared" si="148"/>
        <v>#DIV/0!</v>
      </c>
      <c r="DP140" s="324" t="e">
        <f t="shared" si="148"/>
        <v>#DIV/0!</v>
      </c>
      <c r="DQ140" s="324" t="e">
        <f t="shared" si="148"/>
        <v>#DIV/0!</v>
      </c>
      <c r="DR140" s="324" t="e">
        <f t="shared" si="148"/>
        <v>#DIV/0!</v>
      </c>
      <c r="DS140" s="324" t="e">
        <f t="shared" si="148"/>
        <v>#DIV/0!</v>
      </c>
      <c r="DT140" s="324" t="e">
        <f t="shared" si="148"/>
        <v>#DIV/0!</v>
      </c>
      <c r="DU140" s="324" t="e">
        <f t="shared" si="148"/>
        <v>#DIV/0!</v>
      </c>
      <c r="DV140" s="324" t="e">
        <f t="shared" si="148"/>
        <v>#DIV/0!</v>
      </c>
      <c r="DW140" s="324" t="e">
        <f t="shared" si="148"/>
        <v>#DIV/0!</v>
      </c>
      <c r="DX140" s="324" t="e">
        <f t="shared" si="148"/>
        <v>#DIV/0!</v>
      </c>
      <c r="DY140" s="324" t="e">
        <f t="shared" si="148"/>
        <v>#DIV/0!</v>
      </c>
      <c r="DZ140" s="324" t="e">
        <f t="shared" si="148"/>
        <v>#DIV/0!</v>
      </c>
      <c r="EA140" s="324" t="e">
        <f t="shared" si="148"/>
        <v>#DIV/0!</v>
      </c>
      <c r="EB140" s="324" t="e">
        <f t="shared" si="148"/>
        <v>#DIV/0!</v>
      </c>
      <c r="EC140" s="324" t="e">
        <f t="shared" si="148"/>
        <v>#DIV/0!</v>
      </c>
      <c r="ED140" s="324" t="e">
        <f t="shared" si="148"/>
        <v>#DIV/0!</v>
      </c>
      <c r="EE140" s="324" t="e">
        <f t="shared" ref="EE140:GP140" si="149">EE136+EE137</f>
        <v>#DIV/0!</v>
      </c>
      <c r="EF140" s="324" t="e">
        <f t="shared" si="149"/>
        <v>#DIV/0!</v>
      </c>
      <c r="EG140" s="324" t="e">
        <f t="shared" si="149"/>
        <v>#DIV/0!</v>
      </c>
      <c r="EH140" s="324" t="e">
        <f t="shared" si="149"/>
        <v>#DIV/0!</v>
      </c>
      <c r="EI140" s="324" t="e">
        <f t="shared" si="149"/>
        <v>#DIV/0!</v>
      </c>
      <c r="EJ140" s="324" t="e">
        <f t="shared" si="149"/>
        <v>#DIV/0!</v>
      </c>
      <c r="EK140" s="324" t="e">
        <f t="shared" si="149"/>
        <v>#DIV/0!</v>
      </c>
      <c r="EL140" s="324" t="e">
        <f t="shared" si="149"/>
        <v>#DIV/0!</v>
      </c>
      <c r="EM140" s="324" t="e">
        <f t="shared" si="149"/>
        <v>#DIV/0!</v>
      </c>
      <c r="EN140" s="324" t="e">
        <f t="shared" si="149"/>
        <v>#DIV/0!</v>
      </c>
      <c r="EO140" s="324" t="e">
        <f t="shared" si="149"/>
        <v>#DIV/0!</v>
      </c>
      <c r="EP140" s="324" t="e">
        <f t="shared" si="149"/>
        <v>#DIV/0!</v>
      </c>
      <c r="EQ140" s="324" t="e">
        <f t="shared" si="149"/>
        <v>#DIV/0!</v>
      </c>
      <c r="ER140" s="324" t="e">
        <f t="shared" si="149"/>
        <v>#DIV/0!</v>
      </c>
      <c r="ES140" s="324" t="e">
        <f t="shared" si="149"/>
        <v>#DIV/0!</v>
      </c>
      <c r="ET140" s="324" t="e">
        <f t="shared" si="149"/>
        <v>#DIV/0!</v>
      </c>
      <c r="EU140" s="324" t="e">
        <f t="shared" si="149"/>
        <v>#DIV/0!</v>
      </c>
      <c r="EV140" s="324" t="e">
        <f t="shared" si="149"/>
        <v>#DIV/0!</v>
      </c>
      <c r="EW140" s="324" t="e">
        <f t="shared" si="149"/>
        <v>#DIV/0!</v>
      </c>
      <c r="EX140" s="324" t="e">
        <f t="shared" si="149"/>
        <v>#DIV/0!</v>
      </c>
      <c r="EY140" s="324" t="e">
        <f t="shared" si="149"/>
        <v>#DIV/0!</v>
      </c>
      <c r="EZ140" s="324" t="e">
        <f t="shared" si="149"/>
        <v>#DIV/0!</v>
      </c>
      <c r="FA140" s="324" t="e">
        <f t="shared" si="149"/>
        <v>#DIV/0!</v>
      </c>
      <c r="FB140" s="324" t="e">
        <f t="shared" si="149"/>
        <v>#DIV/0!</v>
      </c>
      <c r="FC140" s="324" t="e">
        <f t="shared" si="149"/>
        <v>#DIV/0!</v>
      </c>
      <c r="FD140" s="324" t="e">
        <f t="shared" si="149"/>
        <v>#DIV/0!</v>
      </c>
      <c r="FE140" s="324" t="e">
        <f t="shared" si="149"/>
        <v>#DIV/0!</v>
      </c>
      <c r="FF140" s="324" t="e">
        <f t="shared" si="149"/>
        <v>#DIV/0!</v>
      </c>
      <c r="FG140" s="324" t="e">
        <f t="shared" si="149"/>
        <v>#DIV/0!</v>
      </c>
      <c r="FH140" s="324" t="e">
        <f t="shared" si="149"/>
        <v>#DIV/0!</v>
      </c>
      <c r="FI140" s="324" t="e">
        <f t="shared" si="149"/>
        <v>#DIV/0!</v>
      </c>
      <c r="FJ140" s="324" t="e">
        <f t="shared" si="149"/>
        <v>#DIV/0!</v>
      </c>
      <c r="FK140" s="324" t="e">
        <f t="shared" si="149"/>
        <v>#DIV/0!</v>
      </c>
      <c r="FL140" s="324" t="e">
        <f t="shared" si="149"/>
        <v>#DIV/0!</v>
      </c>
      <c r="FM140" s="324" t="e">
        <f t="shared" si="149"/>
        <v>#DIV/0!</v>
      </c>
      <c r="FN140" s="324" t="e">
        <f t="shared" si="149"/>
        <v>#DIV/0!</v>
      </c>
      <c r="FO140" s="324" t="e">
        <f t="shared" si="149"/>
        <v>#DIV/0!</v>
      </c>
      <c r="FP140" s="324" t="e">
        <f t="shared" si="149"/>
        <v>#DIV/0!</v>
      </c>
      <c r="FQ140" s="324" t="e">
        <f t="shared" si="149"/>
        <v>#DIV/0!</v>
      </c>
      <c r="FR140" s="324" t="e">
        <f t="shared" si="149"/>
        <v>#DIV/0!</v>
      </c>
      <c r="FS140" s="324" t="e">
        <f t="shared" si="149"/>
        <v>#DIV/0!</v>
      </c>
      <c r="FT140" s="324" t="e">
        <f t="shared" si="149"/>
        <v>#DIV/0!</v>
      </c>
      <c r="FU140" s="324" t="e">
        <f t="shared" si="149"/>
        <v>#DIV/0!</v>
      </c>
      <c r="FV140" s="324" t="e">
        <f t="shared" si="149"/>
        <v>#DIV/0!</v>
      </c>
      <c r="FW140" s="324" t="e">
        <f t="shared" si="149"/>
        <v>#DIV/0!</v>
      </c>
      <c r="FX140" s="324" t="e">
        <f t="shared" si="149"/>
        <v>#DIV/0!</v>
      </c>
      <c r="FY140" s="324" t="e">
        <f t="shared" si="149"/>
        <v>#DIV/0!</v>
      </c>
      <c r="FZ140" s="324" t="e">
        <f t="shared" si="149"/>
        <v>#DIV/0!</v>
      </c>
      <c r="GA140" s="324" t="e">
        <f t="shared" si="149"/>
        <v>#DIV/0!</v>
      </c>
      <c r="GB140" s="324" t="e">
        <f t="shared" si="149"/>
        <v>#DIV/0!</v>
      </c>
      <c r="GC140" s="324" t="e">
        <f t="shared" si="149"/>
        <v>#DIV/0!</v>
      </c>
      <c r="GD140" s="324" t="e">
        <f t="shared" si="149"/>
        <v>#DIV/0!</v>
      </c>
      <c r="GE140" s="324" t="e">
        <f t="shared" si="149"/>
        <v>#DIV/0!</v>
      </c>
      <c r="GF140" s="324" t="e">
        <f t="shared" si="149"/>
        <v>#DIV/0!</v>
      </c>
      <c r="GG140" s="324" t="e">
        <f t="shared" si="149"/>
        <v>#DIV/0!</v>
      </c>
      <c r="GH140" s="324" t="e">
        <f t="shared" si="149"/>
        <v>#DIV/0!</v>
      </c>
      <c r="GI140" s="324" t="e">
        <f t="shared" si="149"/>
        <v>#DIV/0!</v>
      </c>
      <c r="GJ140" s="324" t="e">
        <f t="shared" si="149"/>
        <v>#DIV/0!</v>
      </c>
      <c r="GK140" s="324" t="e">
        <f t="shared" si="149"/>
        <v>#DIV/0!</v>
      </c>
      <c r="GL140" s="324" t="e">
        <f t="shared" si="149"/>
        <v>#DIV/0!</v>
      </c>
      <c r="GM140" s="324" t="e">
        <f t="shared" si="149"/>
        <v>#DIV/0!</v>
      </c>
      <c r="GN140" s="324" t="e">
        <f t="shared" si="149"/>
        <v>#DIV/0!</v>
      </c>
      <c r="GO140" s="324" t="e">
        <f t="shared" si="149"/>
        <v>#DIV/0!</v>
      </c>
      <c r="GP140" s="324" t="e">
        <f t="shared" si="149"/>
        <v>#DIV/0!</v>
      </c>
      <c r="GQ140" s="324" t="e">
        <f t="shared" ref="GQ140:JB140" si="150">GQ136+GQ137</f>
        <v>#DIV/0!</v>
      </c>
      <c r="GR140" s="324" t="e">
        <f t="shared" si="150"/>
        <v>#DIV/0!</v>
      </c>
      <c r="GS140" s="324" t="e">
        <f t="shared" si="150"/>
        <v>#DIV/0!</v>
      </c>
      <c r="GT140" s="324" t="e">
        <f t="shared" si="150"/>
        <v>#DIV/0!</v>
      </c>
      <c r="GU140" s="324" t="e">
        <f t="shared" si="150"/>
        <v>#DIV/0!</v>
      </c>
      <c r="GV140" s="324" t="e">
        <f t="shared" si="150"/>
        <v>#DIV/0!</v>
      </c>
      <c r="GW140" s="324" t="e">
        <f t="shared" si="150"/>
        <v>#DIV/0!</v>
      </c>
      <c r="GX140" s="324" t="e">
        <f t="shared" si="150"/>
        <v>#DIV/0!</v>
      </c>
      <c r="GY140" s="324" t="e">
        <f t="shared" si="150"/>
        <v>#DIV/0!</v>
      </c>
      <c r="GZ140" s="324" t="e">
        <f t="shared" si="150"/>
        <v>#DIV/0!</v>
      </c>
      <c r="HA140" s="324" t="e">
        <f t="shared" si="150"/>
        <v>#DIV/0!</v>
      </c>
      <c r="HB140" s="324" t="e">
        <f t="shared" si="150"/>
        <v>#DIV/0!</v>
      </c>
      <c r="HC140" s="324" t="e">
        <f t="shared" si="150"/>
        <v>#DIV/0!</v>
      </c>
      <c r="HD140" s="324" t="e">
        <f t="shared" si="150"/>
        <v>#DIV/0!</v>
      </c>
      <c r="HE140" s="324" t="e">
        <f t="shared" si="150"/>
        <v>#DIV/0!</v>
      </c>
      <c r="HF140" s="324" t="e">
        <f t="shared" si="150"/>
        <v>#DIV/0!</v>
      </c>
      <c r="HG140" s="324" t="e">
        <f t="shared" si="150"/>
        <v>#DIV/0!</v>
      </c>
      <c r="HH140" s="324" t="e">
        <f t="shared" si="150"/>
        <v>#DIV/0!</v>
      </c>
      <c r="HI140" s="324" t="e">
        <f t="shared" si="150"/>
        <v>#DIV/0!</v>
      </c>
      <c r="HJ140" s="324" t="e">
        <f t="shared" si="150"/>
        <v>#DIV/0!</v>
      </c>
      <c r="HK140" s="324" t="e">
        <f t="shared" si="150"/>
        <v>#DIV/0!</v>
      </c>
      <c r="HL140" s="324" t="e">
        <f t="shared" si="150"/>
        <v>#DIV/0!</v>
      </c>
      <c r="HM140" s="324" t="e">
        <f t="shared" si="150"/>
        <v>#DIV/0!</v>
      </c>
      <c r="HN140" s="324" t="e">
        <f t="shared" si="150"/>
        <v>#DIV/0!</v>
      </c>
      <c r="HO140" s="324" t="e">
        <f t="shared" si="150"/>
        <v>#DIV/0!</v>
      </c>
      <c r="HP140" s="324" t="e">
        <f t="shared" si="150"/>
        <v>#DIV/0!</v>
      </c>
      <c r="HQ140" s="324" t="e">
        <f t="shared" si="150"/>
        <v>#DIV/0!</v>
      </c>
      <c r="HR140" s="324" t="e">
        <f t="shared" si="150"/>
        <v>#DIV/0!</v>
      </c>
      <c r="HS140" s="324" t="e">
        <f t="shared" si="150"/>
        <v>#DIV/0!</v>
      </c>
      <c r="HT140" s="324" t="e">
        <f t="shared" si="150"/>
        <v>#DIV/0!</v>
      </c>
      <c r="HU140" s="324" t="e">
        <f t="shared" si="150"/>
        <v>#DIV/0!</v>
      </c>
      <c r="HV140" s="324" t="e">
        <f t="shared" si="150"/>
        <v>#DIV/0!</v>
      </c>
      <c r="HW140" s="324" t="e">
        <f t="shared" si="150"/>
        <v>#DIV/0!</v>
      </c>
      <c r="HX140" s="324" t="e">
        <f t="shared" si="150"/>
        <v>#DIV/0!</v>
      </c>
      <c r="HY140" s="324" t="e">
        <f t="shared" si="150"/>
        <v>#DIV/0!</v>
      </c>
      <c r="HZ140" s="324" t="e">
        <f t="shared" si="150"/>
        <v>#DIV/0!</v>
      </c>
      <c r="IA140" s="324" t="e">
        <f t="shared" si="150"/>
        <v>#DIV/0!</v>
      </c>
      <c r="IB140" s="324" t="e">
        <f t="shared" si="150"/>
        <v>#DIV/0!</v>
      </c>
      <c r="IC140" s="324" t="e">
        <f t="shared" si="150"/>
        <v>#DIV/0!</v>
      </c>
      <c r="ID140" s="324" t="e">
        <f t="shared" si="150"/>
        <v>#DIV/0!</v>
      </c>
      <c r="IE140" s="324" t="e">
        <f t="shared" si="150"/>
        <v>#DIV/0!</v>
      </c>
      <c r="IF140" s="324" t="e">
        <f t="shared" si="150"/>
        <v>#DIV/0!</v>
      </c>
      <c r="IG140" s="324" t="e">
        <f t="shared" si="150"/>
        <v>#DIV/0!</v>
      </c>
      <c r="IH140" s="324" t="e">
        <f t="shared" si="150"/>
        <v>#DIV/0!</v>
      </c>
      <c r="II140" s="324" t="e">
        <f t="shared" si="150"/>
        <v>#DIV/0!</v>
      </c>
      <c r="IJ140" s="324" t="e">
        <f t="shared" si="150"/>
        <v>#DIV/0!</v>
      </c>
      <c r="IK140" s="324" t="e">
        <f t="shared" si="150"/>
        <v>#DIV/0!</v>
      </c>
      <c r="IL140" s="324" t="e">
        <f t="shared" si="150"/>
        <v>#DIV/0!</v>
      </c>
      <c r="IM140" s="324" t="e">
        <f t="shared" si="150"/>
        <v>#DIV/0!</v>
      </c>
      <c r="IN140" s="324" t="e">
        <f t="shared" si="150"/>
        <v>#DIV/0!</v>
      </c>
      <c r="IO140" s="324" t="e">
        <f t="shared" si="150"/>
        <v>#DIV/0!</v>
      </c>
      <c r="IP140" s="324" t="e">
        <f t="shared" si="150"/>
        <v>#DIV/0!</v>
      </c>
      <c r="IQ140" s="324" t="e">
        <f t="shared" si="150"/>
        <v>#DIV/0!</v>
      </c>
      <c r="IR140" s="324" t="e">
        <f t="shared" si="150"/>
        <v>#DIV/0!</v>
      </c>
      <c r="IS140" s="324" t="e">
        <f t="shared" si="150"/>
        <v>#DIV/0!</v>
      </c>
      <c r="IT140" s="324" t="e">
        <f t="shared" si="150"/>
        <v>#DIV/0!</v>
      </c>
      <c r="IU140" s="324" t="e">
        <f t="shared" si="150"/>
        <v>#DIV/0!</v>
      </c>
      <c r="IV140" s="324" t="e">
        <f t="shared" si="150"/>
        <v>#DIV/0!</v>
      </c>
      <c r="IW140" s="324" t="e">
        <f t="shared" si="150"/>
        <v>#DIV/0!</v>
      </c>
      <c r="IX140" s="324" t="e">
        <f t="shared" si="150"/>
        <v>#DIV/0!</v>
      </c>
      <c r="IY140" s="324" t="e">
        <f t="shared" si="150"/>
        <v>#DIV/0!</v>
      </c>
      <c r="IZ140" s="324" t="e">
        <f t="shared" si="150"/>
        <v>#DIV/0!</v>
      </c>
      <c r="JA140" s="324" t="e">
        <f t="shared" si="150"/>
        <v>#DIV/0!</v>
      </c>
      <c r="JB140" s="324" t="e">
        <f t="shared" si="150"/>
        <v>#DIV/0!</v>
      </c>
      <c r="JC140" s="324" t="e">
        <f t="shared" ref="JC140:JO140" si="151">JC136+JC137</f>
        <v>#DIV/0!</v>
      </c>
      <c r="JD140" s="324" t="e">
        <f t="shared" si="151"/>
        <v>#DIV/0!</v>
      </c>
      <c r="JE140" s="324" t="e">
        <f t="shared" si="151"/>
        <v>#DIV/0!</v>
      </c>
      <c r="JF140" s="324" t="e">
        <f t="shared" si="151"/>
        <v>#DIV/0!</v>
      </c>
      <c r="JG140" s="324" t="e">
        <f t="shared" si="151"/>
        <v>#DIV/0!</v>
      </c>
      <c r="JH140" s="324" t="e">
        <f t="shared" si="151"/>
        <v>#DIV/0!</v>
      </c>
      <c r="JI140" s="324" t="e">
        <f t="shared" si="151"/>
        <v>#DIV/0!</v>
      </c>
      <c r="JJ140" s="324" t="e">
        <f t="shared" si="151"/>
        <v>#DIV/0!</v>
      </c>
      <c r="JK140" s="324" t="e">
        <f t="shared" si="151"/>
        <v>#DIV/0!</v>
      </c>
      <c r="JL140" s="324" t="e">
        <f t="shared" si="151"/>
        <v>#DIV/0!</v>
      </c>
      <c r="JM140" s="324" t="e">
        <f t="shared" si="151"/>
        <v>#DIV/0!</v>
      </c>
      <c r="JN140" s="324" t="e">
        <f t="shared" si="151"/>
        <v>#DIV/0!</v>
      </c>
      <c r="JO140" s="324" t="e">
        <f t="shared" si="151"/>
        <v>#DIV/0!</v>
      </c>
      <c r="JP140" s="324" t="e">
        <f t="shared" ref="JP140" si="152">JP136+JP137</f>
        <v>#DIV/0!</v>
      </c>
    </row>
    <row r="141" spans="4:276" ht="15" customHeight="1" x14ac:dyDescent="0.2">
      <c r="D141" s="316">
        <v>8.1</v>
      </c>
      <c r="E141" s="317" t="s">
        <v>500</v>
      </c>
      <c r="F141" s="324" t="e">
        <f t="shared" ref="F141" si="153">F136-F137</f>
        <v>#DIV/0!</v>
      </c>
      <c r="G141" s="324" t="e">
        <f t="shared" ref="G141:BR141" si="154">G136-G137</f>
        <v>#DIV/0!</v>
      </c>
      <c r="H141" s="324" t="e">
        <f t="shared" si="154"/>
        <v>#DIV/0!</v>
      </c>
      <c r="I141" s="324" t="e">
        <f t="shared" si="154"/>
        <v>#DIV/0!</v>
      </c>
      <c r="J141" s="324" t="e">
        <f t="shared" si="154"/>
        <v>#DIV/0!</v>
      </c>
      <c r="K141" s="324" t="e">
        <f t="shared" si="154"/>
        <v>#DIV/0!</v>
      </c>
      <c r="L141" s="324" t="e">
        <f t="shared" si="154"/>
        <v>#DIV/0!</v>
      </c>
      <c r="M141" s="324" t="e">
        <f t="shared" si="154"/>
        <v>#DIV/0!</v>
      </c>
      <c r="N141" s="324" t="e">
        <f t="shared" si="154"/>
        <v>#DIV/0!</v>
      </c>
      <c r="O141" s="324" t="e">
        <f t="shared" si="154"/>
        <v>#DIV/0!</v>
      </c>
      <c r="P141" s="324" t="e">
        <f t="shared" si="154"/>
        <v>#DIV/0!</v>
      </c>
      <c r="Q141" s="324" t="e">
        <f t="shared" si="154"/>
        <v>#DIV/0!</v>
      </c>
      <c r="R141" s="324" t="e">
        <f t="shared" si="154"/>
        <v>#DIV/0!</v>
      </c>
      <c r="S141" s="324" t="e">
        <f t="shared" si="154"/>
        <v>#DIV/0!</v>
      </c>
      <c r="T141" s="324" t="e">
        <f t="shared" si="154"/>
        <v>#DIV/0!</v>
      </c>
      <c r="U141" s="324" t="e">
        <f t="shared" si="154"/>
        <v>#DIV/0!</v>
      </c>
      <c r="V141" s="324" t="e">
        <f t="shared" si="154"/>
        <v>#DIV/0!</v>
      </c>
      <c r="W141" s="324" t="e">
        <f t="shared" si="154"/>
        <v>#DIV/0!</v>
      </c>
      <c r="X141" s="324" t="e">
        <f t="shared" si="154"/>
        <v>#DIV/0!</v>
      </c>
      <c r="Y141" s="324" t="e">
        <f t="shared" si="154"/>
        <v>#DIV/0!</v>
      </c>
      <c r="Z141" s="324" t="e">
        <f t="shared" si="154"/>
        <v>#DIV/0!</v>
      </c>
      <c r="AA141" s="324" t="e">
        <f t="shared" si="154"/>
        <v>#DIV/0!</v>
      </c>
      <c r="AB141" s="324" t="e">
        <f t="shared" si="154"/>
        <v>#DIV/0!</v>
      </c>
      <c r="AC141" s="324" t="e">
        <f t="shared" si="154"/>
        <v>#DIV/0!</v>
      </c>
      <c r="AD141" s="324" t="e">
        <f t="shared" si="154"/>
        <v>#DIV/0!</v>
      </c>
      <c r="AE141" s="324" t="e">
        <f t="shared" si="154"/>
        <v>#DIV/0!</v>
      </c>
      <c r="AF141" s="324" t="e">
        <f t="shared" si="154"/>
        <v>#DIV/0!</v>
      </c>
      <c r="AG141" s="324" t="e">
        <f t="shared" si="154"/>
        <v>#DIV/0!</v>
      </c>
      <c r="AH141" s="324" t="e">
        <f t="shared" si="154"/>
        <v>#DIV/0!</v>
      </c>
      <c r="AI141" s="324" t="e">
        <f t="shared" si="154"/>
        <v>#DIV/0!</v>
      </c>
      <c r="AJ141" s="324" t="e">
        <f t="shared" si="154"/>
        <v>#DIV/0!</v>
      </c>
      <c r="AK141" s="324" t="e">
        <f t="shared" si="154"/>
        <v>#DIV/0!</v>
      </c>
      <c r="AL141" s="324" t="e">
        <f t="shared" si="154"/>
        <v>#DIV/0!</v>
      </c>
      <c r="AM141" s="324" t="e">
        <f t="shared" si="154"/>
        <v>#DIV/0!</v>
      </c>
      <c r="AN141" s="324" t="e">
        <f t="shared" si="154"/>
        <v>#DIV/0!</v>
      </c>
      <c r="AO141" s="324" t="e">
        <f t="shared" si="154"/>
        <v>#DIV/0!</v>
      </c>
      <c r="AP141" s="324" t="e">
        <f t="shared" si="154"/>
        <v>#DIV/0!</v>
      </c>
      <c r="AQ141" s="324" t="e">
        <f t="shared" si="154"/>
        <v>#DIV/0!</v>
      </c>
      <c r="AR141" s="324" t="e">
        <f t="shared" si="154"/>
        <v>#DIV/0!</v>
      </c>
      <c r="AS141" s="324" t="e">
        <f t="shared" si="154"/>
        <v>#DIV/0!</v>
      </c>
      <c r="AT141" s="324" t="e">
        <f t="shared" si="154"/>
        <v>#DIV/0!</v>
      </c>
      <c r="AU141" s="324" t="e">
        <f t="shared" si="154"/>
        <v>#DIV/0!</v>
      </c>
      <c r="AV141" s="324" t="e">
        <f t="shared" si="154"/>
        <v>#DIV/0!</v>
      </c>
      <c r="AW141" s="324" t="e">
        <f t="shared" si="154"/>
        <v>#DIV/0!</v>
      </c>
      <c r="AX141" s="324" t="e">
        <f t="shared" si="154"/>
        <v>#DIV/0!</v>
      </c>
      <c r="AY141" s="324" t="e">
        <f t="shared" si="154"/>
        <v>#DIV/0!</v>
      </c>
      <c r="AZ141" s="324" t="e">
        <f t="shared" si="154"/>
        <v>#DIV/0!</v>
      </c>
      <c r="BA141" s="324" t="e">
        <f t="shared" si="154"/>
        <v>#DIV/0!</v>
      </c>
      <c r="BB141" s="324" t="e">
        <f t="shared" si="154"/>
        <v>#DIV/0!</v>
      </c>
      <c r="BC141" s="324" t="e">
        <f t="shared" si="154"/>
        <v>#DIV/0!</v>
      </c>
      <c r="BD141" s="324" t="e">
        <f t="shared" si="154"/>
        <v>#DIV/0!</v>
      </c>
      <c r="BE141" s="324" t="e">
        <f t="shared" si="154"/>
        <v>#DIV/0!</v>
      </c>
      <c r="BF141" s="324" t="e">
        <f t="shared" si="154"/>
        <v>#DIV/0!</v>
      </c>
      <c r="BG141" s="324" t="e">
        <f t="shared" si="154"/>
        <v>#DIV/0!</v>
      </c>
      <c r="BH141" s="324" t="e">
        <f t="shared" si="154"/>
        <v>#DIV/0!</v>
      </c>
      <c r="BI141" s="324" t="e">
        <f t="shared" si="154"/>
        <v>#DIV/0!</v>
      </c>
      <c r="BJ141" s="324" t="e">
        <f t="shared" si="154"/>
        <v>#DIV/0!</v>
      </c>
      <c r="BK141" s="324" t="e">
        <f t="shared" si="154"/>
        <v>#DIV/0!</v>
      </c>
      <c r="BL141" s="324" t="e">
        <f t="shared" si="154"/>
        <v>#DIV/0!</v>
      </c>
      <c r="BM141" s="324" t="e">
        <f t="shared" si="154"/>
        <v>#DIV/0!</v>
      </c>
      <c r="BN141" s="324" t="e">
        <f t="shared" si="154"/>
        <v>#DIV/0!</v>
      </c>
      <c r="BO141" s="324" t="e">
        <f t="shared" si="154"/>
        <v>#DIV/0!</v>
      </c>
      <c r="BP141" s="324" t="e">
        <f t="shared" si="154"/>
        <v>#DIV/0!</v>
      </c>
      <c r="BQ141" s="324" t="e">
        <f t="shared" si="154"/>
        <v>#DIV/0!</v>
      </c>
      <c r="BR141" s="324" t="e">
        <f t="shared" si="154"/>
        <v>#DIV/0!</v>
      </c>
      <c r="BS141" s="324" t="e">
        <f t="shared" ref="BS141:ED141" si="155">BS136-BS137</f>
        <v>#DIV/0!</v>
      </c>
      <c r="BT141" s="324" t="e">
        <f t="shared" si="155"/>
        <v>#DIV/0!</v>
      </c>
      <c r="BU141" s="324" t="e">
        <f t="shared" si="155"/>
        <v>#DIV/0!</v>
      </c>
      <c r="BV141" s="324" t="e">
        <f t="shared" si="155"/>
        <v>#DIV/0!</v>
      </c>
      <c r="BW141" s="324" t="e">
        <f t="shared" si="155"/>
        <v>#DIV/0!</v>
      </c>
      <c r="BX141" s="324" t="e">
        <f t="shared" si="155"/>
        <v>#DIV/0!</v>
      </c>
      <c r="BY141" s="324" t="e">
        <f t="shared" si="155"/>
        <v>#DIV/0!</v>
      </c>
      <c r="BZ141" s="324" t="e">
        <f t="shared" si="155"/>
        <v>#DIV/0!</v>
      </c>
      <c r="CA141" s="324" t="e">
        <f t="shared" si="155"/>
        <v>#DIV/0!</v>
      </c>
      <c r="CB141" s="324" t="e">
        <f t="shared" si="155"/>
        <v>#DIV/0!</v>
      </c>
      <c r="CC141" s="324" t="e">
        <f t="shared" si="155"/>
        <v>#DIV/0!</v>
      </c>
      <c r="CD141" s="324" t="e">
        <f t="shared" si="155"/>
        <v>#DIV/0!</v>
      </c>
      <c r="CE141" s="324" t="e">
        <f t="shared" si="155"/>
        <v>#DIV/0!</v>
      </c>
      <c r="CF141" s="324" t="e">
        <f t="shared" si="155"/>
        <v>#DIV/0!</v>
      </c>
      <c r="CG141" s="324" t="e">
        <f t="shared" si="155"/>
        <v>#DIV/0!</v>
      </c>
      <c r="CH141" s="324" t="e">
        <f t="shared" si="155"/>
        <v>#DIV/0!</v>
      </c>
      <c r="CI141" s="324" t="e">
        <f t="shared" si="155"/>
        <v>#DIV/0!</v>
      </c>
      <c r="CJ141" s="324" t="e">
        <f t="shared" si="155"/>
        <v>#DIV/0!</v>
      </c>
      <c r="CK141" s="324" t="e">
        <f t="shared" si="155"/>
        <v>#DIV/0!</v>
      </c>
      <c r="CL141" s="324" t="e">
        <f t="shared" si="155"/>
        <v>#DIV/0!</v>
      </c>
      <c r="CM141" s="324" t="e">
        <f t="shared" si="155"/>
        <v>#DIV/0!</v>
      </c>
      <c r="CN141" s="324" t="e">
        <f t="shared" si="155"/>
        <v>#DIV/0!</v>
      </c>
      <c r="CO141" s="324" t="e">
        <f t="shared" si="155"/>
        <v>#DIV/0!</v>
      </c>
      <c r="CP141" s="324" t="e">
        <f t="shared" si="155"/>
        <v>#DIV/0!</v>
      </c>
      <c r="CQ141" s="324" t="e">
        <f t="shared" si="155"/>
        <v>#DIV/0!</v>
      </c>
      <c r="CR141" s="324" t="e">
        <f t="shared" si="155"/>
        <v>#DIV/0!</v>
      </c>
      <c r="CS141" s="324" t="e">
        <f t="shared" si="155"/>
        <v>#DIV/0!</v>
      </c>
      <c r="CT141" s="324" t="e">
        <f t="shared" si="155"/>
        <v>#DIV/0!</v>
      </c>
      <c r="CU141" s="324" t="e">
        <f t="shared" si="155"/>
        <v>#DIV/0!</v>
      </c>
      <c r="CV141" s="324" t="e">
        <f t="shared" si="155"/>
        <v>#DIV/0!</v>
      </c>
      <c r="CW141" s="324" t="e">
        <f t="shared" si="155"/>
        <v>#DIV/0!</v>
      </c>
      <c r="CX141" s="324" t="e">
        <f t="shared" si="155"/>
        <v>#DIV/0!</v>
      </c>
      <c r="CY141" s="324" t="e">
        <f t="shared" si="155"/>
        <v>#DIV/0!</v>
      </c>
      <c r="CZ141" s="324" t="e">
        <f t="shared" si="155"/>
        <v>#DIV/0!</v>
      </c>
      <c r="DA141" s="324" t="e">
        <f t="shared" si="155"/>
        <v>#DIV/0!</v>
      </c>
      <c r="DB141" s="324" t="e">
        <f t="shared" si="155"/>
        <v>#DIV/0!</v>
      </c>
      <c r="DC141" s="324" t="e">
        <f t="shared" si="155"/>
        <v>#DIV/0!</v>
      </c>
      <c r="DD141" s="324" t="e">
        <f t="shared" si="155"/>
        <v>#DIV/0!</v>
      </c>
      <c r="DE141" s="324" t="e">
        <f t="shared" si="155"/>
        <v>#DIV/0!</v>
      </c>
      <c r="DF141" s="324" t="e">
        <f t="shared" si="155"/>
        <v>#DIV/0!</v>
      </c>
      <c r="DG141" s="324" t="e">
        <f t="shared" si="155"/>
        <v>#DIV/0!</v>
      </c>
      <c r="DH141" s="324" t="e">
        <f t="shared" si="155"/>
        <v>#DIV/0!</v>
      </c>
      <c r="DI141" s="324" t="e">
        <f t="shared" si="155"/>
        <v>#DIV/0!</v>
      </c>
      <c r="DJ141" s="324" t="e">
        <f t="shared" si="155"/>
        <v>#DIV/0!</v>
      </c>
      <c r="DK141" s="324" t="e">
        <f t="shared" si="155"/>
        <v>#DIV/0!</v>
      </c>
      <c r="DL141" s="324" t="e">
        <f t="shared" si="155"/>
        <v>#DIV/0!</v>
      </c>
      <c r="DM141" s="324" t="e">
        <f t="shared" si="155"/>
        <v>#DIV/0!</v>
      </c>
      <c r="DN141" s="324" t="e">
        <f t="shared" si="155"/>
        <v>#DIV/0!</v>
      </c>
      <c r="DO141" s="324" t="e">
        <f t="shared" si="155"/>
        <v>#DIV/0!</v>
      </c>
      <c r="DP141" s="324" t="e">
        <f t="shared" si="155"/>
        <v>#DIV/0!</v>
      </c>
      <c r="DQ141" s="324" t="e">
        <f t="shared" si="155"/>
        <v>#DIV/0!</v>
      </c>
      <c r="DR141" s="324" t="e">
        <f t="shared" si="155"/>
        <v>#DIV/0!</v>
      </c>
      <c r="DS141" s="324" t="e">
        <f t="shared" si="155"/>
        <v>#DIV/0!</v>
      </c>
      <c r="DT141" s="324" t="e">
        <f t="shared" si="155"/>
        <v>#DIV/0!</v>
      </c>
      <c r="DU141" s="324" t="e">
        <f t="shared" si="155"/>
        <v>#DIV/0!</v>
      </c>
      <c r="DV141" s="324" t="e">
        <f t="shared" si="155"/>
        <v>#DIV/0!</v>
      </c>
      <c r="DW141" s="324" t="e">
        <f t="shared" si="155"/>
        <v>#DIV/0!</v>
      </c>
      <c r="DX141" s="324" t="e">
        <f t="shared" si="155"/>
        <v>#DIV/0!</v>
      </c>
      <c r="DY141" s="324" t="e">
        <f t="shared" si="155"/>
        <v>#DIV/0!</v>
      </c>
      <c r="DZ141" s="324" t="e">
        <f t="shared" si="155"/>
        <v>#DIV/0!</v>
      </c>
      <c r="EA141" s="324" t="e">
        <f t="shared" si="155"/>
        <v>#DIV/0!</v>
      </c>
      <c r="EB141" s="324" t="e">
        <f t="shared" si="155"/>
        <v>#DIV/0!</v>
      </c>
      <c r="EC141" s="324" t="e">
        <f t="shared" si="155"/>
        <v>#DIV/0!</v>
      </c>
      <c r="ED141" s="324" t="e">
        <f t="shared" si="155"/>
        <v>#DIV/0!</v>
      </c>
      <c r="EE141" s="324" t="e">
        <f t="shared" ref="EE141:GP141" si="156">EE136-EE137</f>
        <v>#DIV/0!</v>
      </c>
      <c r="EF141" s="324" t="e">
        <f t="shared" si="156"/>
        <v>#DIV/0!</v>
      </c>
      <c r="EG141" s="324" t="e">
        <f t="shared" si="156"/>
        <v>#DIV/0!</v>
      </c>
      <c r="EH141" s="324" t="e">
        <f t="shared" si="156"/>
        <v>#DIV/0!</v>
      </c>
      <c r="EI141" s="324" t="e">
        <f t="shared" si="156"/>
        <v>#DIV/0!</v>
      </c>
      <c r="EJ141" s="324" t="e">
        <f t="shared" si="156"/>
        <v>#DIV/0!</v>
      </c>
      <c r="EK141" s="324" t="e">
        <f t="shared" si="156"/>
        <v>#DIV/0!</v>
      </c>
      <c r="EL141" s="324" t="e">
        <f t="shared" si="156"/>
        <v>#DIV/0!</v>
      </c>
      <c r="EM141" s="324" t="e">
        <f t="shared" si="156"/>
        <v>#DIV/0!</v>
      </c>
      <c r="EN141" s="324" t="e">
        <f t="shared" si="156"/>
        <v>#DIV/0!</v>
      </c>
      <c r="EO141" s="324" t="e">
        <f t="shared" si="156"/>
        <v>#DIV/0!</v>
      </c>
      <c r="EP141" s="324" t="e">
        <f t="shared" si="156"/>
        <v>#DIV/0!</v>
      </c>
      <c r="EQ141" s="324" t="e">
        <f t="shared" si="156"/>
        <v>#DIV/0!</v>
      </c>
      <c r="ER141" s="324" t="e">
        <f t="shared" si="156"/>
        <v>#DIV/0!</v>
      </c>
      <c r="ES141" s="324" t="e">
        <f t="shared" si="156"/>
        <v>#DIV/0!</v>
      </c>
      <c r="ET141" s="324" t="e">
        <f t="shared" si="156"/>
        <v>#DIV/0!</v>
      </c>
      <c r="EU141" s="324" t="e">
        <f t="shared" si="156"/>
        <v>#DIV/0!</v>
      </c>
      <c r="EV141" s="324" t="e">
        <f t="shared" si="156"/>
        <v>#DIV/0!</v>
      </c>
      <c r="EW141" s="324" t="e">
        <f t="shared" si="156"/>
        <v>#DIV/0!</v>
      </c>
      <c r="EX141" s="324" t="e">
        <f t="shared" si="156"/>
        <v>#DIV/0!</v>
      </c>
      <c r="EY141" s="324" t="e">
        <f t="shared" si="156"/>
        <v>#DIV/0!</v>
      </c>
      <c r="EZ141" s="324" t="e">
        <f t="shared" si="156"/>
        <v>#DIV/0!</v>
      </c>
      <c r="FA141" s="324" t="e">
        <f t="shared" si="156"/>
        <v>#DIV/0!</v>
      </c>
      <c r="FB141" s="324" t="e">
        <f t="shared" si="156"/>
        <v>#DIV/0!</v>
      </c>
      <c r="FC141" s="324" t="e">
        <f t="shared" si="156"/>
        <v>#DIV/0!</v>
      </c>
      <c r="FD141" s="324" t="e">
        <f t="shared" si="156"/>
        <v>#DIV/0!</v>
      </c>
      <c r="FE141" s="324" t="e">
        <f t="shared" si="156"/>
        <v>#DIV/0!</v>
      </c>
      <c r="FF141" s="324" t="e">
        <f t="shared" si="156"/>
        <v>#DIV/0!</v>
      </c>
      <c r="FG141" s="324" t="e">
        <f t="shared" si="156"/>
        <v>#DIV/0!</v>
      </c>
      <c r="FH141" s="324" t="e">
        <f t="shared" si="156"/>
        <v>#DIV/0!</v>
      </c>
      <c r="FI141" s="324" t="e">
        <f t="shared" si="156"/>
        <v>#DIV/0!</v>
      </c>
      <c r="FJ141" s="324" t="e">
        <f t="shared" si="156"/>
        <v>#DIV/0!</v>
      </c>
      <c r="FK141" s="324" t="e">
        <f t="shared" si="156"/>
        <v>#DIV/0!</v>
      </c>
      <c r="FL141" s="324" t="e">
        <f t="shared" si="156"/>
        <v>#DIV/0!</v>
      </c>
      <c r="FM141" s="324" t="e">
        <f t="shared" si="156"/>
        <v>#DIV/0!</v>
      </c>
      <c r="FN141" s="324" t="e">
        <f t="shared" si="156"/>
        <v>#DIV/0!</v>
      </c>
      <c r="FO141" s="324" t="e">
        <f t="shared" si="156"/>
        <v>#DIV/0!</v>
      </c>
      <c r="FP141" s="324" t="e">
        <f t="shared" si="156"/>
        <v>#DIV/0!</v>
      </c>
      <c r="FQ141" s="324" t="e">
        <f t="shared" si="156"/>
        <v>#DIV/0!</v>
      </c>
      <c r="FR141" s="324" t="e">
        <f t="shared" si="156"/>
        <v>#DIV/0!</v>
      </c>
      <c r="FS141" s="324" t="e">
        <f t="shared" si="156"/>
        <v>#DIV/0!</v>
      </c>
      <c r="FT141" s="324" t="e">
        <f t="shared" si="156"/>
        <v>#DIV/0!</v>
      </c>
      <c r="FU141" s="324" t="e">
        <f t="shared" si="156"/>
        <v>#DIV/0!</v>
      </c>
      <c r="FV141" s="324" t="e">
        <f t="shared" si="156"/>
        <v>#DIV/0!</v>
      </c>
      <c r="FW141" s="324" t="e">
        <f t="shared" si="156"/>
        <v>#DIV/0!</v>
      </c>
      <c r="FX141" s="324" t="e">
        <f t="shared" si="156"/>
        <v>#DIV/0!</v>
      </c>
      <c r="FY141" s="324" t="e">
        <f t="shared" si="156"/>
        <v>#DIV/0!</v>
      </c>
      <c r="FZ141" s="324" t="e">
        <f t="shared" si="156"/>
        <v>#DIV/0!</v>
      </c>
      <c r="GA141" s="324" t="e">
        <f t="shared" si="156"/>
        <v>#DIV/0!</v>
      </c>
      <c r="GB141" s="324" t="e">
        <f t="shared" si="156"/>
        <v>#DIV/0!</v>
      </c>
      <c r="GC141" s="324" t="e">
        <f t="shared" si="156"/>
        <v>#DIV/0!</v>
      </c>
      <c r="GD141" s="324" t="e">
        <f t="shared" si="156"/>
        <v>#DIV/0!</v>
      </c>
      <c r="GE141" s="324" t="e">
        <f t="shared" si="156"/>
        <v>#DIV/0!</v>
      </c>
      <c r="GF141" s="324" t="e">
        <f t="shared" si="156"/>
        <v>#DIV/0!</v>
      </c>
      <c r="GG141" s="324" t="e">
        <f t="shared" si="156"/>
        <v>#DIV/0!</v>
      </c>
      <c r="GH141" s="324" t="e">
        <f t="shared" si="156"/>
        <v>#DIV/0!</v>
      </c>
      <c r="GI141" s="324" t="e">
        <f t="shared" si="156"/>
        <v>#DIV/0!</v>
      </c>
      <c r="GJ141" s="324" t="e">
        <f t="shared" si="156"/>
        <v>#DIV/0!</v>
      </c>
      <c r="GK141" s="324" t="e">
        <f t="shared" si="156"/>
        <v>#DIV/0!</v>
      </c>
      <c r="GL141" s="324" t="e">
        <f t="shared" si="156"/>
        <v>#DIV/0!</v>
      </c>
      <c r="GM141" s="324" t="e">
        <f t="shared" si="156"/>
        <v>#DIV/0!</v>
      </c>
      <c r="GN141" s="324" t="e">
        <f t="shared" si="156"/>
        <v>#DIV/0!</v>
      </c>
      <c r="GO141" s="324" t="e">
        <f t="shared" si="156"/>
        <v>#DIV/0!</v>
      </c>
      <c r="GP141" s="324" t="e">
        <f t="shared" si="156"/>
        <v>#DIV/0!</v>
      </c>
      <c r="GQ141" s="324" t="e">
        <f t="shared" ref="GQ141:JB141" si="157">GQ136-GQ137</f>
        <v>#DIV/0!</v>
      </c>
      <c r="GR141" s="324" t="e">
        <f t="shared" si="157"/>
        <v>#DIV/0!</v>
      </c>
      <c r="GS141" s="324" t="e">
        <f t="shared" si="157"/>
        <v>#DIV/0!</v>
      </c>
      <c r="GT141" s="324" t="e">
        <f t="shared" si="157"/>
        <v>#DIV/0!</v>
      </c>
      <c r="GU141" s="324" t="e">
        <f t="shared" si="157"/>
        <v>#DIV/0!</v>
      </c>
      <c r="GV141" s="324" t="e">
        <f t="shared" si="157"/>
        <v>#DIV/0!</v>
      </c>
      <c r="GW141" s="324" t="e">
        <f t="shared" si="157"/>
        <v>#DIV/0!</v>
      </c>
      <c r="GX141" s="324" t="e">
        <f t="shared" si="157"/>
        <v>#DIV/0!</v>
      </c>
      <c r="GY141" s="324" t="e">
        <f t="shared" si="157"/>
        <v>#DIV/0!</v>
      </c>
      <c r="GZ141" s="324" t="e">
        <f t="shared" si="157"/>
        <v>#DIV/0!</v>
      </c>
      <c r="HA141" s="324" t="e">
        <f t="shared" si="157"/>
        <v>#DIV/0!</v>
      </c>
      <c r="HB141" s="324" t="e">
        <f t="shared" si="157"/>
        <v>#DIV/0!</v>
      </c>
      <c r="HC141" s="324" t="e">
        <f t="shared" si="157"/>
        <v>#DIV/0!</v>
      </c>
      <c r="HD141" s="324" t="e">
        <f t="shared" si="157"/>
        <v>#DIV/0!</v>
      </c>
      <c r="HE141" s="324" t="e">
        <f t="shared" si="157"/>
        <v>#DIV/0!</v>
      </c>
      <c r="HF141" s="324" t="e">
        <f t="shared" si="157"/>
        <v>#DIV/0!</v>
      </c>
      <c r="HG141" s="324" t="e">
        <f t="shared" si="157"/>
        <v>#DIV/0!</v>
      </c>
      <c r="HH141" s="324" t="e">
        <f t="shared" si="157"/>
        <v>#DIV/0!</v>
      </c>
      <c r="HI141" s="324" t="e">
        <f t="shared" si="157"/>
        <v>#DIV/0!</v>
      </c>
      <c r="HJ141" s="324" t="e">
        <f t="shared" si="157"/>
        <v>#DIV/0!</v>
      </c>
      <c r="HK141" s="324" t="e">
        <f t="shared" si="157"/>
        <v>#DIV/0!</v>
      </c>
      <c r="HL141" s="324" t="e">
        <f t="shared" si="157"/>
        <v>#DIV/0!</v>
      </c>
      <c r="HM141" s="324" t="e">
        <f t="shared" si="157"/>
        <v>#DIV/0!</v>
      </c>
      <c r="HN141" s="324" t="e">
        <f t="shared" si="157"/>
        <v>#DIV/0!</v>
      </c>
      <c r="HO141" s="324" t="e">
        <f t="shared" si="157"/>
        <v>#DIV/0!</v>
      </c>
      <c r="HP141" s="324" t="e">
        <f t="shared" si="157"/>
        <v>#DIV/0!</v>
      </c>
      <c r="HQ141" s="324" t="e">
        <f t="shared" si="157"/>
        <v>#DIV/0!</v>
      </c>
      <c r="HR141" s="324" t="e">
        <f t="shared" si="157"/>
        <v>#DIV/0!</v>
      </c>
      <c r="HS141" s="324" t="e">
        <f t="shared" si="157"/>
        <v>#DIV/0!</v>
      </c>
      <c r="HT141" s="324" t="e">
        <f t="shared" si="157"/>
        <v>#DIV/0!</v>
      </c>
      <c r="HU141" s="324" t="e">
        <f t="shared" si="157"/>
        <v>#DIV/0!</v>
      </c>
      <c r="HV141" s="324" t="e">
        <f t="shared" si="157"/>
        <v>#DIV/0!</v>
      </c>
      <c r="HW141" s="324" t="e">
        <f t="shared" si="157"/>
        <v>#DIV/0!</v>
      </c>
      <c r="HX141" s="324" t="e">
        <f t="shared" si="157"/>
        <v>#DIV/0!</v>
      </c>
      <c r="HY141" s="324" t="e">
        <f t="shared" si="157"/>
        <v>#DIV/0!</v>
      </c>
      <c r="HZ141" s="324" t="e">
        <f t="shared" si="157"/>
        <v>#DIV/0!</v>
      </c>
      <c r="IA141" s="324" t="e">
        <f t="shared" si="157"/>
        <v>#DIV/0!</v>
      </c>
      <c r="IB141" s="324" t="e">
        <f t="shared" si="157"/>
        <v>#DIV/0!</v>
      </c>
      <c r="IC141" s="324" t="e">
        <f t="shared" si="157"/>
        <v>#DIV/0!</v>
      </c>
      <c r="ID141" s="324" t="e">
        <f t="shared" si="157"/>
        <v>#DIV/0!</v>
      </c>
      <c r="IE141" s="324" t="e">
        <f t="shared" si="157"/>
        <v>#DIV/0!</v>
      </c>
      <c r="IF141" s="324" t="e">
        <f t="shared" si="157"/>
        <v>#DIV/0!</v>
      </c>
      <c r="IG141" s="324" t="e">
        <f t="shared" si="157"/>
        <v>#DIV/0!</v>
      </c>
      <c r="IH141" s="324" t="e">
        <f t="shared" si="157"/>
        <v>#DIV/0!</v>
      </c>
      <c r="II141" s="324" t="e">
        <f t="shared" si="157"/>
        <v>#DIV/0!</v>
      </c>
      <c r="IJ141" s="324" t="e">
        <f t="shared" si="157"/>
        <v>#DIV/0!</v>
      </c>
      <c r="IK141" s="324" t="e">
        <f t="shared" si="157"/>
        <v>#DIV/0!</v>
      </c>
      <c r="IL141" s="324" t="e">
        <f t="shared" si="157"/>
        <v>#DIV/0!</v>
      </c>
      <c r="IM141" s="324" t="e">
        <f t="shared" si="157"/>
        <v>#DIV/0!</v>
      </c>
      <c r="IN141" s="324" t="e">
        <f t="shared" si="157"/>
        <v>#DIV/0!</v>
      </c>
      <c r="IO141" s="324" t="e">
        <f t="shared" si="157"/>
        <v>#DIV/0!</v>
      </c>
      <c r="IP141" s="324" t="e">
        <f t="shared" si="157"/>
        <v>#DIV/0!</v>
      </c>
      <c r="IQ141" s="324" t="e">
        <f t="shared" si="157"/>
        <v>#DIV/0!</v>
      </c>
      <c r="IR141" s="324" t="e">
        <f t="shared" si="157"/>
        <v>#DIV/0!</v>
      </c>
      <c r="IS141" s="324" t="e">
        <f t="shared" si="157"/>
        <v>#DIV/0!</v>
      </c>
      <c r="IT141" s="324" t="e">
        <f t="shared" si="157"/>
        <v>#DIV/0!</v>
      </c>
      <c r="IU141" s="324" t="e">
        <f t="shared" si="157"/>
        <v>#DIV/0!</v>
      </c>
      <c r="IV141" s="324" t="e">
        <f t="shared" si="157"/>
        <v>#DIV/0!</v>
      </c>
      <c r="IW141" s="324" t="e">
        <f t="shared" si="157"/>
        <v>#DIV/0!</v>
      </c>
      <c r="IX141" s="324" t="e">
        <f t="shared" si="157"/>
        <v>#DIV/0!</v>
      </c>
      <c r="IY141" s="324" t="e">
        <f t="shared" si="157"/>
        <v>#DIV/0!</v>
      </c>
      <c r="IZ141" s="324" t="e">
        <f t="shared" si="157"/>
        <v>#DIV/0!</v>
      </c>
      <c r="JA141" s="324" t="e">
        <f t="shared" si="157"/>
        <v>#DIV/0!</v>
      </c>
      <c r="JB141" s="324" t="e">
        <f t="shared" si="157"/>
        <v>#DIV/0!</v>
      </c>
      <c r="JC141" s="324" t="e">
        <f t="shared" ref="JC141:JO141" si="158">JC136-JC137</f>
        <v>#DIV/0!</v>
      </c>
      <c r="JD141" s="324" t="e">
        <f t="shared" si="158"/>
        <v>#DIV/0!</v>
      </c>
      <c r="JE141" s="324" t="e">
        <f t="shared" si="158"/>
        <v>#DIV/0!</v>
      </c>
      <c r="JF141" s="324" t="e">
        <f t="shared" si="158"/>
        <v>#DIV/0!</v>
      </c>
      <c r="JG141" s="324" t="e">
        <f t="shared" si="158"/>
        <v>#DIV/0!</v>
      </c>
      <c r="JH141" s="324" t="e">
        <f t="shared" si="158"/>
        <v>#DIV/0!</v>
      </c>
      <c r="JI141" s="324" t="e">
        <f t="shared" si="158"/>
        <v>#DIV/0!</v>
      </c>
      <c r="JJ141" s="324" t="e">
        <f t="shared" si="158"/>
        <v>#DIV/0!</v>
      </c>
      <c r="JK141" s="324" t="e">
        <f t="shared" si="158"/>
        <v>#DIV/0!</v>
      </c>
      <c r="JL141" s="324" t="e">
        <f t="shared" si="158"/>
        <v>#DIV/0!</v>
      </c>
      <c r="JM141" s="324" t="e">
        <f t="shared" si="158"/>
        <v>#DIV/0!</v>
      </c>
      <c r="JN141" s="324" t="e">
        <f t="shared" si="158"/>
        <v>#DIV/0!</v>
      </c>
      <c r="JO141" s="324" t="e">
        <f t="shared" si="158"/>
        <v>#DIV/0!</v>
      </c>
      <c r="JP141" s="324" t="e">
        <f t="shared" ref="JP141" si="159">JP136-JP137</f>
        <v>#DIV/0!</v>
      </c>
    </row>
    <row r="142" spans="4:276" ht="15" customHeight="1" x14ac:dyDescent="0.2">
      <c r="D142" s="316">
        <v>9.1999999999999993</v>
      </c>
      <c r="E142" s="317" t="s">
        <v>476</v>
      </c>
      <c r="F142" s="318" t="e">
        <f t="array" ref="F142">QUARTILE(IF($JQ21:$JQ68&lt;=5,F21:F68),1)</f>
        <v>#NUM!</v>
      </c>
      <c r="G142" s="318" t="e">
        <f t="array" ref="G142">QUARTILE(IF($JQ21:$JQ68&lt;=5,G21:G68),1)</f>
        <v>#NUM!</v>
      </c>
      <c r="H142" s="318" t="e">
        <f t="array" ref="H142">QUARTILE(IF($JQ21:$JQ68&lt;=5,H21:H68),1)</f>
        <v>#NUM!</v>
      </c>
      <c r="I142" s="318" t="e">
        <f t="array" ref="I142">QUARTILE(IF($JQ21:$JQ68&lt;=5,I21:I68),1)</f>
        <v>#NUM!</v>
      </c>
      <c r="J142" s="318" t="e">
        <f t="array" ref="J142">QUARTILE(IF($JQ21:$JQ68&lt;=5,J21:J68),1)</f>
        <v>#NUM!</v>
      </c>
      <c r="K142" s="318" t="e">
        <f t="array" ref="K142">QUARTILE(IF($JQ21:$JQ68&lt;=5,K21:K68),1)</f>
        <v>#NUM!</v>
      </c>
      <c r="L142" s="318" t="e">
        <f t="array" ref="L142">QUARTILE(IF($JQ21:$JQ68&lt;=5,L21:L68),1)</f>
        <v>#NUM!</v>
      </c>
      <c r="M142" s="318" t="e">
        <f t="array" ref="M142">QUARTILE(IF($JQ21:$JQ68&lt;=5,M21:M68),1)</f>
        <v>#NUM!</v>
      </c>
      <c r="N142" s="318" t="e">
        <f t="array" ref="N142">QUARTILE(IF($JQ21:$JQ68&lt;=5,N21:N68),1)</f>
        <v>#NUM!</v>
      </c>
      <c r="O142" s="318" t="e">
        <f t="array" ref="O142">QUARTILE(IF($JQ21:$JQ68&lt;=5,O21:O68),1)</f>
        <v>#NUM!</v>
      </c>
      <c r="P142" s="318" t="e">
        <f t="array" ref="P142">QUARTILE(IF($JQ21:$JQ68&lt;=5,P21:P68),1)</f>
        <v>#NUM!</v>
      </c>
      <c r="Q142" s="318" t="e">
        <f t="array" ref="Q142">QUARTILE(IF($JQ21:$JQ68&lt;=5,Q21:Q68),1)</f>
        <v>#NUM!</v>
      </c>
      <c r="R142" s="318" t="e">
        <f t="array" ref="R142">QUARTILE(IF($JQ21:$JQ68&lt;=5,R21:R68),1)</f>
        <v>#NUM!</v>
      </c>
      <c r="S142" s="318" t="e">
        <f t="array" ref="S142">QUARTILE(IF($JQ21:$JQ68&lt;=5,S21:S68),1)</f>
        <v>#NUM!</v>
      </c>
      <c r="T142" s="318" t="e">
        <f t="array" ref="T142">QUARTILE(IF($JQ21:$JQ68&lt;=5,T21:T68),1)</f>
        <v>#NUM!</v>
      </c>
      <c r="U142" s="318" t="e">
        <f t="array" ref="U142">QUARTILE(IF($JQ21:$JQ68&lt;=5,U21:U68),1)</f>
        <v>#NUM!</v>
      </c>
      <c r="V142" s="318" t="e">
        <f t="array" ref="V142">QUARTILE(IF($JQ21:$JQ68&lt;=5,V21:V68),1)</f>
        <v>#NUM!</v>
      </c>
      <c r="W142" s="318" t="e">
        <f t="array" ref="W142">QUARTILE(IF($JQ21:$JQ68&lt;=5,W21:W68),1)</f>
        <v>#NUM!</v>
      </c>
      <c r="X142" s="318" t="e">
        <f t="array" ref="X142">QUARTILE(IF($JQ21:$JQ68&lt;=5,X21:X68),1)</f>
        <v>#NUM!</v>
      </c>
      <c r="Y142" s="318" t="e">
        <f t="array" ref="Y142">QUARTILE(IF($JQ21:$JQ68&lt;=5,Y21:Y68),1)</f>
        <v>#NUM!</v>
      </c>
      <c r="Z142" s="318" t="e">
        <f t="array" ref="Z142">QUARTILE(IF($JQ21:$JQ68&lt;=5,Z21:Z68),1)</f>
        <v>#NUM!</v>
      </c>
      <c r="AA142" s="318" t="e">
        <f t="array" ref="AA142">QUARTILE(IF($JQ21:$JQ68&lt;=5,AA21:AA68),1)</f>
        <v>#NUM!</v>
      </c>
      <c r="AB142" s="318" t="e">
        <f t="array" ref="AB142">QUARTILE(IF($JQ21:$JQ68&lt;=5,AB21:AB68),1)</f>
        <v>#NUM!</v>
      </c>
      <c r="AC142" s="318" t="e">
        <f t="array" ref="AC142">QUARTILE(IF($JQ21:$JQ68&lt;=5,AC21:AC68),1)</f>
        <v>#NUM!</v>
      </c>
      <c r="AD142" s="318" t="e">
        <f t="array" ref="AD142">QUARTILE(IF($JQ21:$JQ68&lt;=5,AD21:AD68),1)</f>
        <v>#NUM!</v>
      </c>
      <c r="AE142" s="318" t="e">
        <f t="array" ref="AE142">QUARTILE(IF($JQ21:$JQ68&lt;=5,AE21:AE68),1)</f>
        <v>#NUM!</v>
      </c>
      <c r="AF142" s="318" t="e">
        <f t="array" ref="AF142">QUARTILE(IF($JQ21:$JQ68&lt;=5,AF21:AF68),1)</f>
        <v>#NUM!</v>
      </c>
      <c r="AG142" s="318" t="e">
        <f t="array" ref="AG142">QUARTILE(IF($JQ21:$JQ68&lt;=5,AG21:AG68),1)</f>
        <v>#NUM!</v>
      </c>
      <c r="AH142" s="318" t="e">
        <f t="array" ref="AH142">QUARTILE(IF($JQ21:$JQ68&lt;=5,AH21:AH68),1)</f>
        <v>#NUM!</v>
      </c>
      <c r="AI142" s="318" t="e">
        <f t="array" ref="AI142">QUARTILE(IF($JQ21:$JQ68&lt;=5,AI21:AI68),1)</f>
        <v>#NUM!</v>
      </c>
      <c r="AJ142" s="318" t="e">
        <f t="array" ref="AJ142">QUARTILE(IF($JQ21:$JQ68&lt;=5,AJ21:AJ68),1)</f>
        <v>#NUM!</v>
      </c>
      <c r="AK142" s="318" t="e">
        <f t="array" ref="AK142">QUARTILE(IF($JQ21:$JQ68&lt;=5,AK21:AK68),1)</f>
        <v>#NUM!</v>
      </c>
      <c r="AL142" s="318" t="e">
        <f t="array" ref="AL142">QUARTILE(IF($JQ21:$JQ68&lt;=5,AL21:AL68),1)</f>
        <v>#NUM!</v>
      </c>
      <c r="AM142" s="318" t="e">
        <f t="array" ref="AM142">QUARTILE(IF($JQ21:$JQ68&lt;=5,AM21:AM68),1)</f>
        <v>#NUM!</v>
      </c>
      <c r="AN142" s="318" t="e">
        <f t="array" ref="AN142">QUARTILE(IF($JQ21:$JQ68&lt;=5,AN21:AN68),1)</f>
        <v>#NUM!</v>
      </c>
      <c r="AO142" s="318" t="e">
        <f t="array" ref="AO142">QUARTILE(IF($JQ21:$JQ68&lt;=5,AO21:AO68),1)</f>
        <v>#NUM!</v>
      </c>
      <c r="AP142" s="318" t="e">
        <f t="array" ref="AP142">QUARTILE(IF($JQ21:$JQ68&lt;=5,AP21:AP68),1)</f>
        <v>#NUM!</v>
      </c>
      <c r="AQ142" s="318" t="e">
        <f t="array" ref="AQ142">QUARTILE(IF($JQ21:$JQ68&lt;=5,AQ21:AQ68),1)</f>
        <v>#NUM!</v>
      </c>
      <c r="AR142" s="318" t="e">
        <f t="array" ref="AR142">QUARTILE(IF($JQ21:$JQ68&lt;=5,AR21:AR68),1)</f>
        <v>#NUM!</v>
      </c>
      <c r="AS142" s="318" t="e">
        <f t="array" ref="AS142">QUARTILE(IF($JQ21:$JQ68&lt;=5,AS21:AS68),1)</f>
        <v>#NUM!</v>
      </c>
      <c r="AT142" s="318" t="e">
        <f t="array" ref="AT142">QUARTILE(IF($JQ21:$JQ68&lt;=5,AT21:AT68),1)</f>
        <v>#NUM!</v>
      </c>
      <c r="AU142" s="318" t="e">
        <f t="array" ref="AU142">QUARTILE(IF($JQ21:$JQ68&lt;=5,AU21:AU68),1)</f>
        <v>#NUM!</v>
      </c>
      <c r="AV142" s="318" t="e">
        <f t="array" ref="AV142">QUARTILE(IF($JQ21:$JQ68&lt;=5,AV21:AV68),1)</f>
        <v>#NUM!</v>
      </c>
      <c r="AW142" s="318" t="e">
        <f t="array" ref="AW142">QUARTILE(IF($JQ21:$JQ68&lt;=5,AW21:AW68),1)</f>
        <v>#NUM!</v>
      </c>
      <c r="AX142" s="318" t="e">
        <f t="array" ref="AX142">QUARTILE(IF($JQ21:$JQ68&lt;=5,AX21:AX68),1)</f>
        <v>#NUM!</v>
      </c>
      <c r="AY142" s="318" t="e">
        <f t="array" ref="AY142">QUARTILE(IF($JQ21:$JQ68&lt;=5,AY21:AY68),1)</f>
        <v>#NUM!</v>
      </c>
      <c r="AZ142" s="318" t="e">
        <f t="array" ref="AZ142">QUARTILE(IF($JQ21:$JQ68&lt;=5,AZ21:AZ68),1)</f>
        <v>#NUM!</v>
      </c>
      <c r="BA142" s="318" t="e">
        <f t="array" ref="BA142">QUARTILE(IF($JQ21:$JQ68&lt;=5,BA21:BA68),1)</f>
        <v>#NUM!</v>
      </c>
      <c r="BB142" s="318" t="e">
        <f t="array" ref="BB142">QUARTILE(IF($JQ21:$JQ68&lt;=5,BB21:BB68),1)</f>
        <v>#NUM!</v>
      </c>
      <c r="BC142" s="318" t="e">
        <f t="array" ref="BC142">QUARTILE(IF($JQ21:$JQ68&lt;=5,BC21:BC68),1)</f>
        <v>#NUM!</v>
      </c>
      <c r="BD142" s="318" t="e">
        <f t="array" ref="BD142">QUARTILE(IF($JQ21:$JQ68&lt;=5,BD21:BD68),1)</f>
        <v>#NUM!</v>
      </c>
      <c r="BE142" s="318" t="e">
        <f t="array" ref="BE142">QUARTILE(IF($JQ21:$JQ68&lt;=5,BE21:BE68),1)</f>
        <v>#NUM!</v>
      </c>
      <c r="BF142" s="318" t="e">
        <f t="array" ref="BF142">QUARTILE(IF($JQ21:$JQ68&lt;=5,BF21:BF68),1)</f>
        <v>#NUM!</v>
      </c>
      <c r="BG142" s="318" t="e">
        <f t="array" ref="BG142">QUARTILE(IF($JQ21:$JQ68&lt;=5,BG21:BG68),1)</f>
        <v>#NUM!</v>
      </c>
      <c r="BH142" s="318" t="e">
        <f t="array" ref="BH142">QUARTILE(IF($JQ21:$JQ68&lt;=5,BH21:BH68),1)</f>
        <v>#NUM!</v>
      </c>
      <c r="BI142" s="318" t="e">
        <f t="array" ref="BI142">QUARTILE(IF($JQ21:$JQ68&lt;=5,BI21:BI68),1)</f>
        <v>#NUM!</v>
      </c>
      <c r="BJ142" s="318" t="e">
        <f t="array" ref="BJ142">QUARTILE(IF($JQ21:$JQ68&lt;=5,BJ21:BJ68),1)</f>
        <v>#NUM!</v>
      </c>
      <c r="BK142" s="318" t="e">
        <f t="array" ref="BK142">QUARTILE(IF($JQ21:$JQ68&lt;=5,BK21:BK68),1)</f>
        <v>#NUM!</v>
      </c>
      <c r="BL142" s="318" t="e">
        <f t="array" ref="BL142">QUARTILE(IF($JQ21:$JQ68&lt;=5,BL21:BL68),1)</f>
        <v>#NUM!</v>
      </c>
      <c r="BM142" s="318" t="e">
        <f t="array" ref="BM142">QUARTILE(IF($JQ21:$JQ68&lt;=5,BM21:BM68),1)</f>
        <v>#NUM!</v>
      </c>
      <c r="BN142" s="318" t="e">
        <f t="array" ref="BN142">QUARTILE(IF($JQ21:$JQ68&lt;=5,BN21:BN68),1)</f>
        <v>#NUM!</v>
      </c>
      <c r="BO142" s="318" t="e">
        <f t="array" ref="BO142">QUARTILE(IF($JQ21:$JQ68&lt;=5,BO21:BO68),1)</f>
        <v>#NUM!</v>
      </c>
      <c r="BP142" s="318" t="e">
        <f t="array" ref="BP142">QUARTILE(IF($JQ21:$JQ68&lt;=5,BP21:BP68),1)</f>
        <v>#NUM!</v>
      </c>
      <c r="BQ142" s="318" t="e">
        <f t="array" ref="BQ142">QUARTILE(IF($JQ21:$JQ68&lt;=5,BQ21:BQ68),1)</f>
        <v>#NUM!</v>
      </c>
      <c r="BR142" s="318" t="e">
        <f t="array" ref="BR142">QUARTILE(IF($JQ21:$JQ68&lt;=5,BR21:BR68),1)</f>
        <v>#NUM!</v>
      </c>
      <c r="BS142" s="318" t="e">
        <f t="array" ref="BS142">QUARTILE(IF($JQ21:$JQ68&lt;=5,BS21:BS68),1)</f>
        <v>#NUM!</v>
      </c>
      <c r="BT142" s="318" t="e">
        <f t="array" ref="BT142">QUARTILE(IF($JQ21:$JQ68&lt;=5,BT21:BT68),1)</f>
        <v>#NUM!</v>
      </c>
      <c r="BU142" s="318" t="e">
        <f t="array" ref="BU142">QUARTILE(IF($JQ21:$JQ68&lt;=5,BU21:BU68),1)</f>
        <v>#NUM!</v>
      </c>
      <c r="BV142" s="318" t="e">
        <f t="array" ref="BV142">QUARTILE(IF($JQ21:$JQ68&lt;=5,BV21:BV68),1)</f>
        <v>#NUM!</v>
      </c>
      <c r="BW142" s="318" t="e">
        <f t="array" ref="BW142">QUARTILE(IF($JQ21:$JQ68&lt;=5,BW21:BW68),1)</f>
        <v>#NUM!</v>
      </c>
      <c r="BX142" s="318" t="e">
        <f t="array" ref="BX142">QUARTILE(IF($JQ21:$JQ68&lt;=5,BX21:BX68),1)</f>
        <v>#NUM!</v>
      </c>
      <c r="BY142" s="318" t="e">
        <f t="array" ref="BY142">QUARTILE(IF($JQ21:$JQ68&lt;=5,BY21:BY68),1)</f>
        <v>#NUM!</v>
      </c>
      <c r="BZ142" s="318" t="e">
        <f t="array" ref="BZ142">QUARTILE(IF($JQ21:$JQ68&lt;=5,BZ21:BZ68),1)</f>
        <v>#NUM!</v>
      </c>
      <c r="CA142" s="318" t="e">
        <f t="array" ref="CA142">QUARTILE(IF($JQ21:$JQ68&lt;=5,CA21:CA68),1)</f>
        <v>#NUM!</v>
      </c>
      <c r="CB142" s="318" t="e">
        <f t="array" ref="CB142">QUARTILE(IF($JQ21:$JQ68&lt;=5,CB21:CB68),1)</f>
        <v>#NUM!</v>
      </c>
      <c r="CC142" s="318" t="e">
        <f t="array" ref="CC142">QUARTILE(IF($JQ21:$JQ68&lt;=5,CC21:CC68),1)</f>
        <v>#NUM!</v>
      </c>
      <c r="CD142" s="318" t="e">
        <f t="array" ref="CD142">QUARTILE(IF($JQ21:$JQ68&lt;=5,CD21:CD68),1)</f>
        <v>#NUM!</v>
      </c>
      <c r="CE142" s="318" t="e">
        <f t="array" ref="CE142">QUARTILE(IF($JQ21:$JQ68&lt;=5,CE21:CE68),1)</f>
        <v>#NUM!</v>
      </c>
      <c r="CF142" s="318" t="e">
        <f t="array" ref="CF142">QUARTILE(IF($JQ21:$JQ68&lt;=5,CF21:CF68),1)</f>
        <v>#NUM!</v>
      </c>
      <c r="CG142" s="318" t="e">
        <f t="array" ref="CG142">QUARTILE(IF($JQ21:$JQ68&lt;=5,CG21:CG68),1)</f>
        <v>#NUM!</v>
      </c>
      <c r="CH142" s="318" t="e">
        <f t="array" ref="CH142">QUARTILE(IF($JQ21:$JQ68&lt;=5,CH21:CH68),1)</f>
        <v>#NUM!</v>
      </c>
      <c r="CI142" s="318" t="e">
        <f t="array" ref="CI142">QUARTILE(IF($JQ21:$JQ68&lt;=5,CI21:CI68),1)</f>
        <v>#NUM!</v>
      </c>
      <c r="CJ142" s="318" t="e">
        <f t="array" ref="CJ142">QUARTILE(IF($JQ21:$JQ68&lt;=5,CJ21:CJ68),1)</f>
        <v>#NUM!</v>
      </c>
      <c r="CK142" s="318" t="e">
        <f t="array" ref="CK142">QUARTILE(IF($JQ21:$JQ68&lt;=5,CK21:CK68),1)</f>
        <v>#NUM!</v>
      </c>
      <c r="CL142" s="318" t="e">
        <f t="array" ref="CL142">QUARTILE(IF($JQ21:$JQ68&lt;=5,CL21:CL68),1)</f>
        <v>#NUM!</v>
      </c>
      <c r="CM142" s="318" t="e">
        <f t="array" ref="CM142">QUARTILE(IF($JQ21:$JQ68&lt;=5,CM21:CM68),1)</f>
        <v>#NUM!</v>
      </c>
      <c r="CN142" s="318" t="e">
        <f t="array" ref="CN142">QUARTILE(IF($JQ21:$JQ68&lt;=5,CN21:CN68),1)</f>
        <v>#NUM!</v>
      </c>
      <c r="CO142" s="318" t="e">
        <f t="array" ref="CO142">QUARTILE(IF($JQ21:$JQ68&lt;=5,CO21:CO68),1)</f>
        <v>#NUM!</v>
      </c>
      <c r="CP142" s="318" t="e">
        <f t="array" ref="CP142">QUARTILE(IF($JQ21:$JQ68&lt;=5,CP21:CP68),1)</f>
        <v>#NUM!</v>
      </c>
      <c r="CQ142" s="318" t="e">
        <f t="array" ref="CQ142">QUARTILE(IF($JQ21:$JQ68&lt;=5,CQ21:CQ68),1)</f>
        <v>#NUM!</v>
      </c>
      <c r="CR142" s="318" t="e">
        <f t="array" ref="CR142">QUARTILE(IF($JQ21:$JQ68&lt;=5,CR21:CR68),1)</f>
        <v>#NUM!</v>
      </c>
      <c r="CS142" s="318" t="e">
        <f t="array" ref="CS142">QUARTILE(IF($JQ21:$JQ68&lt;=5,CS21:CS68),1)</f>
        <v>#NUM!</v>
      </c>
      <c r="CT142" s="318" t="e">
        <f t="array" ref="CT142">QUARTILE(IF($JQ21:$JQ68&lt;=5,CT21:CT68),1)</f>
        <v>#NUM!</v>
      </c>
      <c r="CU142" s="318" t="e">
        <f t="array" ref="CU142">QUARTILE(IF($JQ21:$JQ68&lt;=5,CU21:CU68),1)</f>
        <v>#NUM!</v>
      </c>
      <c r="CV142" s="318" t="e">
        <f t="array" ref="CV142">QUARTILE(IF($JQ21:$JQ68&lt;=5,CV21:CV68),1)</f>
        <v>#NUM!</v>
      </c>
      <c r="CW142" s="318" t="e">
        <f t="array" ref="CW142">QUARTILE(IF($JQ21:$JQ68&lt;=5,CW21:CW68),1)</f>
        <v>#NUM!</v>
      </c>
      <c r="CX142" s="318" t="e">
        <f t="array" ref="CX142">QUARTILE(IF($JQ21:$JQ68&lt;=5,CX21:CX68),1)</f>
        <v>#NUM!</v>
      </c>
      <c r="CY142" s="318" t="e">
        <f t="array" ref="CY142">QUARTILE(IF($JQ21:$JQ68&lt;=5,CY21:CY68),1)</f>
        <v>#NUM!</v>
      </c>
      <c r="CZ142" s="318" t="e">
        <f t="array" ref="CZ142">QUARTILE(IF($JQ21:$JQ68&lt;=5,CZ21:CZ68),1)</f>
        <v>#NUM!</v>
      </c>
      <c r="DA142" s="318" t="e">
        <f t="array" ref="DA142">QUARTILE(IF($JQ21:$JQ68&lt;=5,DA21:DA68),1)</f>
        <v>#NUM!</v>
      </c>
      <c r="DB142" s="318" t="e">
        <f t="array" ref="DB142">QUARTILE(IF($JQ21:$JQ68&lt;=5,DB21:DB68),1)</f>
        <v>#NUM!</v>
      </c>
      <c r="DC142" s="318" t="e">
        <f t="array" ref="DC142">QUARTILE(IF($JQ21:$JQ68&lt;=5,DC21:DC68),1)</f>
        <v>#NUM!</v>
      </c>
      <c r="DD142" s="318" t="e">
        <f t="array" ref="DD142">QUARTILE(IF($JQ21:$JQ68&lt;=5,DD21:DD68),1)</f>
        <v>#NUM!</v>
      </c>
      <c r="DE142" s="318" t="e">
        <f t="array" ref="DE142">QUARTILE(IF($JQ21:$JQ68&lt;=5,DE21:DE68),1)</f>
        <v>#NUM!</v>
      </c>
      <c r="DF142" s="318" t="e">
        <f t="array" ref="DF142">QUARTILE(IF($JQ21:$JQ68&lt;=5,DF21:DF68),1)</f>
        <v>#NUM!</v>
      </c>
      <c r="DG142" s="318" t="e">
        <f t="array" ref="DG142">QUARTILE(IF($JQ21:$JQ68&lt;=5,DG21:DG68),1)</f>
        <v>#NUM!</v>
      </c>
      <c r="DH142" s="318" t="e">
        <f t="array" ref="DH142">QUARTILE(IF($JQ21:$JQ68&lt;=5,DH21:DH68),1)</f>
        <v>#NUM!</v>
      </c>
      <c r="DI142" s="318" t="e">
        <f t="array" ref="DI142">QUARTILE(IF($JQ21:$JQ68&lt;=5,DI21:DI68),1)</f>
        <v>#NUM!</v>
      </c>
      <c r="DJ142" s="318" t="e">
        <f t="array" ref="DJ142">QUARTILE(IF($JQ21:$JQ68&lt;=5,DJ21:DJ68),1)</f>
        <v>#NUM!</v>
      </c>
      <c r="DK142" s="318" t="e">
        <f t="array" ref="DK142">QUARTILE(IF($JQ21:$JQ68&lt;=5,DK21:DK68),1)</f>
        <v>#NUM!</v>
      </c>
      <c r="DL142" s="318" t="e">
        <f t="array" ref="DL142">QUARTILE(IF($JQ21:$JQ68&lt;=5,DL21:DL68),1)</f>
        <v>#NUM!</v>
      </c>
      <c r="DM142" s="318" t="e">
        <f t="array" ref="DM142">QUARTILE(IF($JQ21:$JQ68&lt;=5,DM21:DM68),1)</f>
        <v>#NUM!</v>
      </c>
      <c r="DN142" s="318" t="e">
        <f t="array" ref="DN142">QUARTILE(IF($JQ21:$JQ68&lt;=5,DN21:DN68),1)</f>
        <v>#NUM!</v>
      </c>
      <c r="DO142" s="318" t="e">
        <f t="array" ref="DO142">QUARTILE(IF($JQ21:$JQ68&lt;=5,DO21:DO68),1)</f>
        <v>#NUM!</v>
      </c>
      <c r="DP142" s="318" t="e">
        <f t="array" ref="DP142">QUARTILE(IF($JQ21:$JQ68&lt;=5,DP21:DP68),1)</f>
        <v>#NUM!</v>
      </c>
      <c r="DQ142" s="318" t="e">
        <f t="array" ref="DQ142">QUARTILE(IF($JQ21:$JQ68&lt;=5,DQ21:DQ68),1)</f>
        <v>#NUM!</v>
      </c>
      <c r="DR142" s="318" t="e">
        <f t="array" ref="DR142">QUARTILE(IF($JQ21:$JQ68&lt;=5,DR21:DR68),1)</f>
        <v>#NUM!</v>
      </c>
      <c r="DS142" s="318" t="e">
        <f t="array" ref="DS142">QUARTILE(IF($JQ21:$JQ68&lt;=5,DS21:DS68),1)</f>
        <v>#NUM!</v>
      </c>
      <c r="DT142" s="318" t="e">
        <f t="array" ref="DT142">QUARTILE(IF($JQ21:$JQ68&lt;=5,DT21:DT68),1)</f>
        <v>#NUM!</v>
      </c>
      <c r="DU142" s="318" t="e">
        <f t="array" ref="DU142">QUARTILE(IF($JQ21:$JQ68&lt;=5,DU21:DU68),1)</f>
        <v>#NUM!</v>
      </c>
      <c r="DV142" s="318" t="e">
        <f t="array" ref="DV142">QUARTILE(IF($JQ21:$JQ68&lt;=5,DV21:DV68),1)</f>
        <v>#NUM!</v>
      </c>
      <c r="DW142" s="318" t="e">
        <f t="array" ref="DW142">QUARTILE(IF($JQ21:$JQ68&lt;=5,DW21:DW68),1)</f>
        <v>#NUM!</v>
      </c>
      <c r="DX142" s="318" t="e">
        <f t="array" ref="DX142">QUARTILE(IF($JQ21:$JQ68&lt;=5,DX21:DX68),1)</f>
        <v>#NUM!</v>
      </c>
      <c r="DY142" s="318" t="e">
        <f t="array" ref="DY142">QUARTILE(IF($JQ21:$JQ68&lt;=5,DY21:DY68),1)</f>
        <v>#NUM!</v>
      </c>
      <c r="DZ142" s="318" t="e">
        <f t="array" ref="DZ142">QUARTILE(IF($JQ21:$JQ68&lt;=5,DZ21:DZ68),1)</f>
        <v>#NUM!</v>
      </c>
      <c r="EA142" s="318" t="e">
        <f t="array" ref="EA142">QUARTILE(IF($JQ21:$JQ68&lt;=5,EA21:EA68),1)</f>
        <v>#NUM!</v>
      </c>
      <c r="EB142" s="318" t="e">
        <f t="array" ref="EB142">QUARTILE(IF($JQ21:$JQ68&lt;=5,EB21:EB68),1)</f>
        <v>#NUM!</v>
      </c>
      <c r="EC142" s="318" t="e">
        <f t="array" ref="EC142">QUARTILE(IF($JQ21:$JQ68&lt;=5,EC21:EC68),1)</f>
        <v>#NUM!</v>
      </c>
      <c r="ED142" s="318" t="e">
        <f t="array" ref="ED142">QUARTILE(IF($JQ21:$JQ68&lt;=5,ED21:ED68),1)</f>
        <v>#NUM!</v>
      </c>
      <c r="EE142" s="318" t="e">
        <f t="array" ref="EE142">QUARTILE(IF($JQ21:$JQ68&lt;=5,EE21:EE68),1)</f>
        <v>#NUM!</v>
      </c>
      <c r="EF142" s="318" t="e">
        <f t="array" ref="EF142">QUARTILE(IF($JQ21:$JQ68&lt;=5,EF21:EF68),1)</f>
        <v>#NUM!</v>
      </c>
      <c r="EG142" s="318" t="e">
        <f t="array" ref="EG142">QUARTILE(IF($JQ21:$JQ68&lt;=5,EG21:EG68),1)</f>
        <v>#NUM!</v>
      </c>
      <c r="EH142" s="318" t="e">
        <f t="array" ref="EH142">QUARTILE(IF($JQ21:$JQ68&lt;=5,EH21:EH68),1)</f>
        <v>#NUM!</v>
      </c>
      <c r="EI142" s="318" t="e">
        <f t="array" ref="EI142">QUARTILE(IF($JQ21:$JQ68&lt;=5,EI21:EI68),1)</f>
        <v>#NUM!</v>
      </c>
      <c r="EJ142" s="318" t="e">
        <f t="array" ref="EJ142">QUARTILE(IF($JQ21:$JQ68&lt;=5,EJ21:EJ68),1)</f>
        <v>#NUM!</v>
      </c>
      <c r="EK142" s="318" t="e">
        <f t="array" ref="EK142">QUARTILE(IF($JQ21:$JQ68&lt;=5,EK21:EK68),1)</f>
        <v>#NUM!</v>
      </c>
      <c r="EL142" s="318" t="e">
        <f t="array" ref="EL142">QUARTILE(IF($JQ21:$JQ68&lt;=5,EL21:EL68),1)</f>
        <v>#NUM!</v>
      </c>
      <c r="EM142" s="318" t="e">
        <f t="array" ref="EM142">QUARTILE(IF($JQ21:$JQ68&lt;=5,EM21:EM68),1)</f>
        <v>#NUM!</v>
      </c>
      <c r="EN142" s="318" t="e">
        <f t="array" ref="EN142">QUARTILE(IF($JQ21:$JQ68&lt;=5,EN21:EN68),1)</f>
        <v>#NUM!</v>
      </c>
      <c r="EO142" s="318" t="e">
        <f t="array" ref="EO142">QUARTILE(IF($JQ21:$JQ68&lt;=5,EO21:EO68),1)</f>
        <v>#NUM!</v>
      </c>
      <c r="EP142" s="318" t="e">
        <f t="array" ref="EP142">QUARTILE(IF($JQ21:$JQ68&lt;=5,EP21:EP68),1)</f>
        <v>#NUM!</v>
      </c>
      <c r="EQ142" s="318" t="e">
        <f t="array" ref="EQ142">QUARTILE(IF($JQ21:$JQ68&lt;=5,EQ21:EQ68),1)</f>
        <v>#NUM!</v>
      </c>
      <c r="ER142" s="318" t="e">
        <f t="array" ref="ER142">QUARTILE(IF($JQ21:$JQ68&lt;=5,ER21:ER68),1)</f>
        <v>#NUM!</v>
      </c>
      <c r="ES142" s="318" t="e">
        <f t="array" ref="ES142">QUARTILE(IF($JQ21:$JQ68&lt;=5,ES21:ES68),1)</f>
        <v>#NUM!</v>
      </c>
      <c r="ET142" s="318" t="e">
        <f t="array" ref="ET142">QUARTILE(IF($JQ21:$JQ68&lt;=5,ET21:ET68),1)</f>
        <v>#NUM!</v>
      </c>
      <c r="EU142" s="318" t="e">
        <f t="array" ref="EU142">QUARTILE(IF($JQ21:$JQ68&lt;=5,EU21:EU68),1)</f>
        <v>#NUM!</v>
      </c>
      <c r="EV142" s="318" t="e">
        <f t="array" ref="EV142">QUARTILE(IF($JQ21:$JQ68&lt;=5,EV21:EV68),1)</f>
        <v>#NUM!</v>
      </c>
      <c r="EW142" s="318" t="e">
        <f t="array" ref="EW142">QUARTILE(IF($JQ21:$JQ68&lt;=5,EW21:EW68),1)</f>
        <v>#NUM!</v>
      </c>
      <c r="EX142" s="318" t="e">
        <f t="array" ref="EX142">QUARTILE(IF($JQ21:$JQ68&lt;=5,EX21:EX68),1)</f>
        <v>#NUM!</v>
      </c>
      <c r="EY142" s="318" t="e">
        <f t="array" ref="EY142">QUARTILE(IF($JQ21:$JQ68&lt;=5,EY21:EY68),1)</f>
        <v>#NUM!</v>
      </c>
      <c r="EZ142" s="318" t="e">
        <f t="array" ref="EZ142">QUARTILE(IF($JQ21:$JQ68&lt;=5,EZ21:EZ68),1)</f>
        <v>#NUM!</v>
      </c>
      <c r="FA142" s="318" t="e">
        <f t="array" ref="FA142">QUARTILE(IF($JQ21:$JQ68&lt;=5,FA21:FA68),1)</f>
        <v>#NUM!</v>
      </c>
      <c r="FB142" s="318" t="e">
        <f t="array" ref="FB142">QUARTILE(IF($JQ21:$JQ68&lt;=5,FB21:FB68),1)</f>
        <v>#NUM!</v>
      </c>
      <c r="FC142" s="318" t="e">
        <f t="array" ref="FC142">QUARTILE(IF($JQ21:$JQ68&lt;=5,FC21:FC68),1)</f>
        <v>#NUM!</v>
      </c>
      <c r="FD142" s="318" t="e">
        <f t="array" ref="FD142">QUARTILE(IF($JQ21:$JQ68&lt;=5,FD21:FD68),1)</f>
        <v>#NUM!</v>
      </c>
      <c r="FE142" s="318" t="e">
        <f t="array" ref="FE142">QUARTILE(IF($JQ21:$JQ68&lt;=5,FE21:FE68),1)</f>
        <v>#NUM!</v>
      </c>
      <c r="FF142" s="318" t="e">
        <f t="array" ref="FF142">QUARTILE(IF($JQ21:$JQ68&lt;=5,FF21:FF68),1)</f>
        <v>#NUM!</v>
      </c>
      <c r="FG142" s="318" t="e">
        <f t="array" ref="FG142">QUARTILE(IF($JQ21:$JQ68&lt;=5,FG21:FG68),1)</f>
        <v>#NUM!</v>
      </c>
      <c r="FH142" s="318" t="e">
        <f t="array" ref="FH142">QUARTILE(IF($JQ21:$JQ68&lt;=5,FH21:FH68),1)</f>
        <v>#NUM!</v>
      </c>
      <c r="FI142" s="318" t="e">
        <f t="array" ref="FI142">QUARTILE(IF($JQ21:$JQ68&lt;=5,FI21:FI68),1)</f>
        <v>#NUM!</v>
      </c>
      <c r="FJ142" s="318" t="e">
        <f t="array" ref="FJ142">QUARTILE(IF($JQ21:$JQ68&lt;=5,FJ21:FJ68),1)</f>
        <v>#NUM!</v>
      </c>
      <c r="FK142" s="318" t="e">
        <f t="array" ref="FK142">QUARTILE(IF($JQ21:$JQ68&lt;=5,FK21:FK68),1)</f>
        <v>#NUM!</v>
      </c>
      <c r="FL142" s="318" t="e">
        <f t="array" ref="FL142">QUARTILE(IF($JQ21:$JQ68&lt;=5,FL21:FL68),1)</f>
        <v>#NUM!</v>
      </c>
      <c r="FM142" s="318" t="e">
        <f t="array" ref="FM142">QUARTILE(IF($JQ21:$JQ68&lt;=5,FM21:FM68),1)</f>
        <v>#NUM!</v>
      </c>
      <c r="FN142" s="318" t="e">
        <f t="array" ref="FN142">QUARTILE(IF($JQ21:$JQ68&lt;=5,FN21:FN68),1)</f>
        <v>#NUM!</v>
      </c>
      <c r="FO142" s="318" t="e">
        <f t="array" ref="FO142">QUARTILE(IF($JQ21:$JQ68&lt;=5,FO21:FO68),1)</f>
        <v>#NUM!</v>
      </c>
      <c r="FP142" s="318" t="e">
        <f t="array" ref="FP142">QUARTILE(IF($JQ21:$JQ68&lt;=5,FP21:FP68),1)</f>
        <v>#NUM!</v>
      </c>
      <c r="FQ142" s="318" t="e">
        <f t="array" ref="FQ142">QUARTILE(IF($JQ21:$JQ68&lt;=5,FQ21:FQ68),1)</f>
        <v>#NUM!</v>
      </c>
      <c r="FR142" s="318" t="e">
        <f t="array" ref="FR142">QUARTILE(IF($JQ21:$JQ68&lt;=5,FR21:FR68),1)</f>
        <v>#NUM!</v>
      </c>
      <c r="FS142" s="318" t="e">
        <f t="array" ref="FS142">QUARTILE(IF($JQ21:$JQ68&lt;=5,FS21:FS68),1)</f>
        <v>#NUM!</v>
      </c>
      <c r="FT142" s="318" t="e">
        <f t="array" ref="FT142">QUARTILE(IF($JQ21:$JQ68&lt;=5,FT21:FT68),1)</f>
        <v>#NUM!</v>
      </c>
      <c r="FU142" s="318" t="e">
        <f t="array" ref="FU142">QUARTILE(IF($JQ21:$JQ68&lt;=5,FU21:FU68),1)</f>
        <v>#NUM!</v>
      </c>
      <c r="FV142" s="318" t="e">
        <f t="array" ref="FV142">QUARTILE(IF($JQ21:$JQ68&lt;=5,FV21:FV68),1)</f>
        <v>#NUM!</v>
      </c>
      <c r="FW142" s="318" t="e">
        <f t="array" ref="FW142">QUARTILE(IF($JQ21:$JQ68&lt;=5,FW21:FW68),1)</f>
        <v>#NUM!</v>
      </c>
      <c r="FX142" s="318" t="e">
        <f t="array" ref="FX142">QUARTILE(IF($JQ21:$JQ68&lt;=5,FX21:FX68),1)</f>
        <v>#NUM!</v>
      </c>
      <c r="FY142" s="318" t="e">
        <f t="array" ref="FY142">QUARTILE(IF($JQ21:$JQ68&lt;=5,FY21:FY68),1)</f>
        <v>#NUM!</v>
      </c>
      <c r="FZ142" s="318" t="e">
        <f t="array" ref="FZ142">QUARTILE(IF($JQ21:$JQ68&lt;=5,FZ21:FZ68),1)</f>
        <v>#NUM!</v>
      </c>
      <c r="GA142" s="318" t="e">
        <f t="array" ref="GA142">QUARTILE(IF($JQ21:$JQ68&lt;=5,GA21:GA68),1)</f>
        <v>#NUM!</v>
      </c>
      <c r="GB142" s="318" t="e">
        <f t="array" ref="GB142">QUARTILE(IF($JQ21:$JQ68&lt;=5,GB21:GB68),1)</f>
        <v>#NUM!</v>
      </c>
      <c r="GC142" s="318" t="e">
        <f t="array" ref="GC142">QUARTILE(IF($JQ21:$JQ68&lt;=5,GC21:GC68),1)</f>
        <v>#NUM!</v>
      </c>
      <c r="GD142" s="318" t="e">
        <f t="array" ref="GD142">QUARTILE(IF($JQ21:$JQ68&lt;=5,GD21:GD68),1)</f>
        <v>#NUM!</v>
      </c>
      <c r="GE142" s="318" t="e">
        <f t="array" ref="GE142">QUARTILE(IF($JQ21:$JQ68&lt;=5,GE21:GE68),1)</f>
        <v>#NUM!</v>
      </c>
      <c r="GF142" s="318" t="e">
        <f t="array" ref="GF142">QUARTILE(IF($JQ21:$JQ68&lt;=5,GF21:GF68),1)</f>
        <v>#NUM!</v>
      </c>
      <c r="GG142" s="318" t="e">
        <f t="array" ref="GG142">QUARTILE(IF($JQ21:$JQ68&lt;=5,GG21:GG68),1)</f>
        <v>#NUM!</v>
      </c>
      <c r="GH142" s="318" t="e">
        <f t="array" ref="GH142">QUARTILE(IF($JQ21:$JQ68&lt;=5,GH21:GH68),1)</f>
        <v>#NUM!</v>
      </c>
      <c r="GI142" s="318" t="e">
        <f t="array" ref="GI142">QUARTILE(IF($JQ21:$JQ68&lt;=5,GI21:GI68),1)</f>
        <v>#NUM!</v>
      </c>
      <c r="GJ142" s="318" t="e">
        <f t="array" ref="GJ142">QUARTILE(IF($JQ21:$JQ68&lt;=5,GJ21:GJ68),1)</f>
        <v>#NUM!</v>
      </c>
      <c r="GK142" s="318" t="e">
        <f t="array" ref="GK142">QUARTILE(IF($JQ21:$JQ68&lt;=5,GK21:GK68),1)</f>
        <v>#NUM!</v>
      </c>
      <c r="GL142" s="318" t="e">
        <f t="array" ref="GL142">QUARTILE(IF($JQ21:$JQ68&lt;=5,GL21:GL68),1)</f>
        <v>#NUM!</v>
      </c>
      <c r="GM142" s="318" t="e">
        <f t="array" ref="GM142">QUARTILE(IF($JQ21:$JQ68&lt;=5,GM21:GM68),1)</f>
        <v>#NUM!</v>
      </c>
      <c r="GN142" s="318" t="e">
        <f t="array" ref="GN142">QUARTILE(IF($JQ21:$JQ68&lt;=5,GN21:GN68),1)</f>
        <v>#NUM!</v>
      </c>
      <c r="GO142" s="318" t="e">
        <f t="array" ref="GO142">QUARTILE(IF($JQ21:$JQ68&lt;=5,GO21:GO68),1)</f>
        <v>#NUM!</v>
      </c>
      <c r="GP142" s="318" t="e">
        <f t="array" ref="GP142">QUARTILE(IF($JQ21:$JQ68&lt;=5,GP21:GP68),1)</f>
        <v>#NUM!</v>
      </c>
      <c r="GQ142" s="318" t="e">
        <f t="array" ref="GQ142">QUARTILE(IF($JQ21:$JQ68&lt;=5,GQ21:GQ68),1)</f>
        <v>#NUM!</v>
      </c>
      <c r="GR142" s="318" t="e">
        <f t="array" ref="GR142">QUARTILE(IF($JQ21:$JQ68&lt;=5,GR21:GR68),1)</f>
        <v>#NUM!</v>
      </c>
      <c r="GS142" s="318" t="e">
        <f t="array" ref="GS142">QUARTILE(IF($JQ21:$JQ68&lt;=5,GS21:GS68),1)</f>
        <v>#NUM!</v>
      </c>
      <c r="GT142" s="318" t="e">
        <f t="array" ref="GT142">QUARTILE(IF($JQ21:$JQ68&lt;=5,GT21:GT68),1)</f>
        <v>#NUM!</v>
      </c>
      <c r="GU142" s="318" t="e">
        <f t="array" ref="GU142">QUARTILE(IF($JQ21:$JQ68&lt;=5,GU21:GU68),1)</f>
        <v>#NUM!</v>
      </c>
      <c r="GV142" s="318" t="e">
        <f t="array" ref="GV142">QUARTILE(IF($JQ21:$JQ68&lt;=5,GV21:GV68),1)</f>
        <v>#NUM!</v>
      </c>
      <c r="GW142" s="318" t="e">
        <f t="array" ref="GW142">QUARTILE(IF($JQ21:$JQ68&lt;=5,GW21:GW68),1)</f>
        <v>#NUM!</v>
      </c>
      <c r="GX142" s="318" t="e">
        <f t="array" ref="GX142">QUARTILE(IF($JQ21:$JQ68&lt;=5,GX21:GX68),1)</f>
        <v>#NUM!</v>
      </c>
      <c r="GY142" s="318" t="e">
        <f t="array" ref="GY142">QUARTILE(IF($JQ21:$JQ68&lt;=5,GY21:GY68),1)</f>
        <v>#NUM!</v>
      </c>
      <c r="GZ142" s="318" t="e">
        <f t="array" ref="GZ142">QUARTILE(IF($JQ21:$JQ68&lt;=5,GZ21:GZ68),1)</f>
        <v>#NUM!</v>
      </c>
      <c r="HA142" s="318" t="e">
        <f t="array" ref="HA142">QUARTILE(IF($JQ21:$JQ68&lt;=5,HA21:HA68),1)</f>
        <v>#NUM!</v>
      </c>
      <c r="HB142" s="318" t="e">
        <f t="array" ref="HB142">QUARTILE(IF($JQ21:$JQ68&lt;=5,HB21:HB68),1)</f>
        <v>#NUM!</v>
      </c>
      <c r="HC142" s="318" t="e">
        <f t="array" ref="HC142">QUARTILE(IF($JQ21:$JQ68&lt;=5,HC21:HC68),1)</f>
        <v>#NUM!</v>
      </c>
      <c r="HD142" s="318" t="e">
        <f t="array" ref="HD142">QUARTILE(IF($JQ21:$JQ68&lt;=5,HD21:HD68),1)</f>
        <v>#NUM!</v>
      </c>
      <c r="HE142" s="318" t="e">
        <f t="array" ref="HE142">QUARTILE(IF($JQ21:$JQ68&lt;=5,HE21:HE68),1)</f>
        <v>#NUM!</v>
      </c>
      <c r="HF142" s="318" t="e">
        <f t="array" ref="HF142">QUARTILE(IF($JQ21:$JQ68&lt;=5,HF21:HF68),1)</f>
        <v>#NUM!</v>
      </c>
      <c r="HG142" s="318" t="e">
        <f t="array" ref="HG142">QUARTILE(IF($JQ21:$JQ68&lt;=5,HG21:HG68),1)</f>
        <v>#NUM!</v>
      </c>
      <c r="HH142" s="318" t="e">
        <f t="array" ref="HH142">QUARTILE(IF($JQ21:$JQ68&lt;=5,HH21:HH68),1)</f>
        <v>#NUM!</v>
      </c>
      <c r="HI142" s="318" t="e">
        <f t="array" ref="HI142">QUARTILE(IF($JQ21:$JQ68&lt;=5,HI21:HI68),1)</f>
        <v>#NUM!</v>
      </c>
      <c r="HJ142" s="318" t="e">
        <f t="array" ref="HJ142">QUARTILE(IF($JQ21:$JQ68&lt;=5,HJ21:HJ68),1)</f>
        <v>#NUM!</v>
      </c>
      <c r="HK142" s="318" t="e">
        <f t="array" ref="HK142">QUARTILE(IF($JQ21:$JQ68&lt;=5,HK21:HK68),1)</f>
        <v>#NUM!</v>
      </c>
      <c r="HL142" s="318" t="e">
        <f t="array" ref="HL142">QUARTILE(IF($JQ21:$JQ68&lt;=5,HL21:HL68),1)</f>
        <v>#NUM!</v>
      </c>
      <c r="HM142" s="318" t="e">
        <f t="array" ref="HM142">QUARTILE(IF($JQ21:$JQ68&lt;=5,HM21:HM68),1)</f>
        <v>#NUM!</v>
      </c>
      <c r="HN142" s="318" t="e">
        <f t="array" ref="HN142">QUARTILE(IF($JQ21:$JQ68&lt;=5,HN21:HN68),1)</f>
        <v>#NUM!</v>
      </c>
      <c r="HO142" s="318" t="e">
        <f t="array" ref="HO142">QUARTILE(IF($JQ21:$JQ68&lt;=5,HO21:HO68),1)</f>
        <v>#NUM!</v>
      </c>
      <c r="HP142" s="318" t="e">
        <f t="array" ref="HP142">QUARTILE(IF($JQ21:$JQ68&lt;=5,HP21:HP68),1)</f>
        <v>#NUM!</v>
      </c>
      <c r="HQ142" s="318" t="e">
        <f t="array" ref="HQ142">QUARTILE(IF($JQ21:$JQ68&lt;=5,HQ21:HQ68),1)</f>
        <v>#NUM!</v>
      </c>
      <c r="HR142" s="318" t="e">
        <f t="array" ref="HR142">QUARTILE(IF($JQ21:$JQ68&lt;=5,HR21:HR68),1)</f>
        <v>#NUM!</v>
      </c>
      <c r="HS142" s="318" t="e">
        <f t="array" ref="HS142">QUARTILE(IF($JQ21:$JQ68&lt;=5,HS21:HS68),1)</f>
        <v>#NUM!</v>
      </c>
      <c r="HT142" s="318" t="e">
        <f t="array" ref="HT142">QUARTILE(IF($JQ21:$JQ68&lt;=5,HT21:HT68),1)</f>
        <v>#NUM!</v>
      </c>
      <c r="HU142" s="318" t="e">
        <f t="array" ref="HU142">QUARTILE(IF($JQ21:$JQ68&lt;=5,HU21:HU68),1)</f>
        <v>#NUM!</v>
      </c>
      <c r="HV142" s="318" t="e">
        <f t="array" ref="HV142">QUARTILE(IF($JQ21:$JQ68&lt;=5,HV21:HV68),1)</f>
        <v>#NUM!</v>
      </c>
      <c r="HW142" s="318" t="e">
        <f t="array" ref="HW142">QUARTILE(IF($JQ21:$JQ68&lt;=5,HW21:HW68),1)</f>
        <v>#NUM!</v>
      </c>
      <c r="HX142" s="318" t="e">
        <f t="array" ref="HX142">QUARTILE(IF($JQ21:$JQ68&lt;=5,HX21:HX68),1)</f>
        <v>#NUM!</v>
      </c>
      <c r="HY142" s="318" t="e">
        <f t="array" ref="HY142">QUARTILE(IF($JQ21:$JQ68&lt;=5,HY21:HY68),1)</f>
        <v>#NUM!</v>
      </c>
      <c r="HZ142" s="318" t="e">
        <f t="array" ref="HZ142">QUARTILE(IF($JQ21:$JQ68&lt;=5,HZ21:HZ68),1)</f>
        <v>#NUM!</v>
      </c>
      <c r="IA142" s="318" t="e">
        <f t="array" ref="IA142">QUARTILE(IF($JQ21:$JQ68&lt;=5,IA21:IA68),1)</f>
        <v>#NUM!</v>
      </c>
      <c r="IB142" s="318" t="e">
        <f t="array" ref="IB142">QUARTILE(IF($JQ21:$JQ68&lt;=5,IB21:IB68),1)</f>
        <v>#NUM!</v>
      </c>
      <c r="IC142" s="318" t="e">
        <f t="array" ref="IC142">QUARTILE(IF($JQ21:$JQ68&lt;=5,IC21:IC68),1)</f>
        <v>#NUM!</v>
      </c>
      <c r="ID142" s="318" t="e">
        <f t="array" ref="ID142">QUARTILE(IF($JQ21:$JQ68&lt;=5,ID21:ID68),1)</f>
        <v>#NUM!</v>
      </c>
      <c r="IE142" s="318" t="e">
        <f t="array" ref="IE142">QUARTILE(IF($JQ21:$JQ68&lt;=5,IE21:IE68),1)</f>
        <v>#NUM!</v>
      </c>
      <c r="IF142" s="318" t="e">
        <f t="array" ref="IF142">QUARTILE(IF($JQ21:$JQ68&lt;=5,IF21:IF68),1)</f>
        <v>#NUM!</v>
      </c>
      <c r="IG142" s="318" t="e">
        <f t="array" ref="IG142">QUARTILE(IF($JQ21:$JQ68&lt;=5,IG21:IG68),1)</f>
        <v>#NUM!</v>
      </c>
      <c r="IH142" s="318" t="e">
        <f t="array" ref="IH142">QUARTILE(IF($JQ21:$JQ68&lt;=5,IH21:IH68),1)</f>
        <v>#NUM!</v>
      </c>
      <c r="II142" s="318" t="e">
        <f t="array" ref="II142">QUARTILE(IF($JQ21:$JQ68&lt;=5,II21:II68),1)</f>
        <v>#NUM!</v>
      </c>
      <c r="IJ142" s="318" t="e">
        <f t="array" ref="IJ142">QUARTILE(IF($JQ21:$JQ68&lt;=5,IJ21:IJ68),1)</f>
        <v>#NUM!</v>
      </c>
      <c r="IK142" s="318" t="e">
        <f t="array" ref="IK142">QUARTILE(IF($JQ21:$JQ68&lt;=5,IK21:IK68),1)</f>
        <v>#NUM!</v>
      </c>
      <c r="IL142" s="318" t="e">
        <f t="array" ref="IL142">QUARTILE(IF($JQ21:$JQ68&lt;=5,IL21:IL68),1)</f>
        <v>#NUM!</v>
      </c>
      <c r="IM142" s="318" t="e">
        <f t="array" ref="IM142">QUARTILE(IF($JQ21:$JQ68&lt;=5,IM21:IM68),1)</f>
        <v>#NUM!</v>
      </c>
      <c r="IN142" s="318" t="e">
        <f t="array" ref="IN142">QUARTILE(IF($JQ21:$JQ68&lt;=5,IN21:IN68),1)</f>
        <v>#NUM!</v>
      </c>
      <c r="IO142" s="318" t="e">
        <f t="array" ref="IO142">QUARTILE(IF($JQ21:$JQ68&lt;=5,IO21:IO68),1)</f>
        <v>#NUM!</v>
      </c>
      <c r="IP142" s="318" t="e">
        <f t="array" ref="IP142">QUARTILE(IF($JQ21:$JQ68&lt;=5,IP21:IP68),1)</f>
        <v>#NUM!</v>
      </c>
      <c r="IQ142" s="318" t="e">
        <f t="array" ref="IQ142">QUARTILE(IF($JQ21:$JQ68&lt;=5,IQ21:IQ68),1)</f>
        <v>#NUM!</v>
      </c>
      <c r="IR142" s="318" t="e">
        <f t="array" ref="IR142">QUARTILE(IF($JQ21:$JQ68&lt;=5,IR21:IR68),1)</f>
        <v>#NUM!</v>
      </c>
      <c r="IS142" s="318" t="e">
        <f t="array" ref="IS142">QUARTILE(IF($JQ21:$JQ68&lt;=5,IS21:IS68),1)</f>
        <v>#NUM!</v>
      </c>
      <c r="IT142" s="318" t="e">
        <f t="array" ref="IT142">QUARTILE(IF($JQ21:$JQ68&lt;=5,IT21:IT68),1)</f>
        <v>#NUM!</v>
      </c>
      <c r="IU142" s="318" t="e">
        <f t="array" ref="IU142">QUARTILE(IF($JQ21:$JQ68&lt;=5,IU21:IU68),1)</f>
        <v>#NUM!</v>
      </c>
      <c r="IV142" s="318" t="e">
        <f t="array" ref="IV142">QUARTILE(IF($JQ21:$JQ68&lt;=5,IV21:IV68),1)</f>
        <v>#NUM!</v>
      </c>
      <c r="IW142" s="318" t="e">
        <f t="array" ref="IW142">QUARTILE(IF($JQ21:$JQ68&lt;=5,IW21:IW68),1)</f>
        <v>#NUM!</v>
      </c>
      <c r="IX142" s="318" t="e">
        <f t="array" ref="IX142">QUARTILE(IF($JQ21:$JQ68&lt;=5,IX21:IX68),1)</f>
        <v>#NUM!</v>
      </c>
      <c r="IY142" s="318" t="e">
        <f t="array" ref="IY142">QUARTILE(IF($JQ21:$JQ68&lt;=5,IY21:IY68),1)</f>
        <v>#NUM!</v>
      </c>
      <c r="IZ142" s="318" t="e">
        <f t="array" ref="IZ142">QUARTILE(IF($JQ21:$JQ68&lt;=5,IZ21:IZ68),1)</f>
        <v>#NUM!</v>
      </c>
      <c r="JA142" s="318" t="e">
        <f t="array" ref="JA142">QUARTILE(IF($JQ21:$JQ68&lt;=5,JA21:JA68),1)</f>
        <v>#NUM!</v>
      </c>
      <c r="JB142" s="318" t="e">
        <f t="array" ref="JB142">QUARTILE(IF($JQ21:$JQ68&lt;=5,JB21:JB68),1)</f>
        <v>#NUM!</v>
      </c>
      <c r="JC142" s="318" t="e">
        <f t="array" ref="JC142">QUARTILE(IF($JQ21:$JQ68&lt;=5,JC21:JC68),1)</f>
        <v>#NUM!</v>
      </c>
      <c r="JD142" s="318" t="e">
        <f t="array" ref="JD142">QUARTILE(IF($JQ21:$JQ68&lt;=5,JD21:JD68),1)</f>
        <v>#NUM!</v>
      </c>
      <c r="JE142" s="318" t="e">
        <f t="array" ref="JE142">QUARTILE(IF($JQ21:$JQ68&lt;=5,JE21:JE68),1)</f>
        <v>#NUM!</v>
      </c>
      <c r="JF142" s="318" t="e">
        <f t="array" ref="JF142">QUARTILE(IF($JQ21:$JQ68&lt;=5,JF21:JF68),1)</f>
        <v>#NUM!</v>
      </c>
      <c r="JG142" s="318" t="e">
        <f t="array" ref="JG142">QUARTILE(IF($JQ21:$JQ68&lt;=5,JG21:JG68),1)</f>
        <v>#NUM!</v>
      </c>
      <c r="JH142" s="318" t="e">
        <f t="array" ref="JH142">QUARTILE(IF($JQ21:$JQ68&lt;=5,JH21:JH68),1)</f>
        <v>#NUM!</v>
      </c>
      <c r="JI142" s="318" t="e">
        <f t="array" ref="JI142">QUARTILE(IF($JQ21:$JQ68&lt;=5,JI21:JI68),1)</f>
        <v>#NUM!</v>
      </c>
      <c r="JJ142" s="318" t="e">
        <f t="array" ref="JJ142">QUARTILE(IF($JQ21:$JQ68&lt;=5,JJ21:JJ68),1)</f>
        <v>#NUM!</v>
      </c>
      <c r="JK142" s="318" t="e">
        <f t="array" ref="JK142">QUARTILE(IF($JQ21:$JQ68&lt;=5,JK21:JK68),1)</f>
        <v>#NUM!</v>
      </c>
      <c r="JL142" s="318" t="e">
        <f t="array" ref="JL142">QUARTILE(IF($JQ21:$JQ68&lt;=5,JL21:JL68),1)</f>
        <v>#NUM!</v>
      </c>
      <c r="JM142" s="318" t="e">
        <f t="array" ref="JM142">QUARTILE(IF($JQ21:$JQ68&lt;=5,JM21:JM68),1)</f>
        <v>#NUM!</v>
      </c>
      <c r="JN142" s="318" t="e">
        <f t="array" ref="JN142">QUARTILE(IF($JQ21:$JQ68&lt;=5,JN21:JN68),1)</f>
        <v>#NUM!</v>
      </c>
      <c r="JO142" s="318" t="e">
        <f t="array" ref="JO142">QUARTILE(IF($JQ21:$JQ68&lt;=5,JO21:JO68),1)</f>
        <v>#NUM!</v>
      </c>
      <c r="JP142" s="318" t="e">
        <f t="array" ref="JP142">QUARTILE(IF($JQ21:$JQ68&lt;=5,JP21:JP68),1)</f>
        <v>#NUM!</v>
      </c>
    </row>
    <row r="143" spans="4:276" ht="15" customHeight="1" x14ac:dyDescent="0.2">
      <c r="D143" s="316">
        <v>9.3000000000000007</v>
      </c>
      <c r="E143" s="317" t="s">
        <v>512</v>
      </c>
      <c r="F143" s="316" t="e">
        <f t="array" ref="F143">QUARTILE(IF($JQ21:$JQ68&lt;=5,F21:F68),2)</f>
        <v>#NUM!</v>
      </c>
      <c r="G143" s="316" t="e">
        <f t="array" ref="G143">QUARTILE(IF($JQ21:$JQ68&lt;=5,G21:G68),2)</f>
        <v>#NUM!</v>
      </c>
      <c r="H143" s="316" t="e">
        <f t="array" ref="H143">QUARTILE(IF($JQ21:$JQ68&lt;=5,H21:H68),2)</f>
        <v>#NUM!</v>
      </c>
      <c r="I143" s="316" t="e">
        <f t="array" ref="I143">QUARTILE(IF($JQ21:$JQ68&lt;=5,I21:I68),2)</f>
        <v>#NUM!</v>
      </c>
      <c r="J143" s="316" t="e">
        <f t="array" ref="J143">QUARTILE(IF($JQ21:$JQ68&lt;=5,J21:J68),2)</f>
        <v>#NUM!</v>
      </c>
      <c r="K143" s="316" t="e">
        <f t="array" ref="K143">QUARTILE(IF($JQ21:$JQ68&lt;=5,K21:K68),2)</f>
        <v>#NUM!</v>
      </c>
      <c r="L143" s="316" t="e">
        <f t="array" ref="L143">QUARTILE(IF($JQ21:$JQ68&lt;=5,L21:L68),2)</f>
        <v>#NUM!</v>
      </c>
      <c r="M143" s="316" t="e">
        <f t="array" ref="M143">QUARTILE(IF($JQ21:$JQ68&lt;=5,M21:M68),2)</f>
        <v>#NUM!</v>
      </c>
      <c r="N143" s="316" t="e">
        <f t="array" ref="N143">QUARTILE(IF($JQ21:$JQ68&lt;=5,N21:N68),2)</f>
        <v>#NUM!</v>
      </c>
      <c r="O143" s="316" t="e">
        <f t="array" ref="O143">QUARTILE(IF($JQ21:$JQ68&lt;=5,O21:O68),2)</f>
        <v>#NUM!</v>
      </c>
      <c r="P143" s="316" t="e">
        <f t="array" ref="P143">QUARTILE(IF($JQ21:$JQ68&lt;=5,P21:P68),2)</f>
        <v>#NUM!</v>
      </c>
      <c r="Q143" s="316" t="e">
        <f t="array" ref="Q143">QUARTILE(IF($JQ21:$JQ68&lt;=5,Q21:Q68),2)</f>
        <v>#NUM!</v>
      </c>
      <c r="R143" s="316" t="e">
        <f t="array" ref="R143">QUARTILE(IF($JQ21:$JQ68&lt;=5,R21:R68),2)</f>
        <v>#NUM!</v>
      </c>
      <c r="S143" s="316" t="e">
        <f t="array" ref="S143">QUARTILE(IF($JQ21:$JQ68&lt;=5,S21:S68),2)</f>
        <v>#NUM!</v>
      </c>
      <c r="T143" s="316" t="e">
        <f t="array" ref="T143">QUARTILE(IF($JQ21:$JQ68&lt;=5,T21:T68),2)</f>
        <v>#NUM!</v>
      </c>
      <c r="U143" s="316" t="e">
        <f t="array" ref="U143">QUARTILE(IF($JQ21:$JQ68&lt;=5,U21:U68),2)</f>
        <v>#NUM!</v>
      </c>
      <c r="V143" s="316" t="e">
        <f t="array" ref="V143">QUARTILE(IF($JQ21:$JQ68&lt;=5,V21:V68),2)</f>
        <v>#NUM!</v>
      </c>
      <c r="W143" s="316" t="e">
        <f t="array" ref="W143">QUARTILE(IF($JQ21:$JQ68&lt;=5,W21:W68),2)</f>
        <v>#NUM!</v>
      </c>
      <c r="X143" s="316" t="e">
        <f t="array" ref="X143">QUARTILE(IF($JQ21:$JQ68&lt;=5,X21:X68),2)</f>
        <v>#NUM!</v>
      </c>
      <c r="Y143" s="316" t="e">
        <f t="array" ref="Y143">QUARTILE(IF($JQ21:$JQ68&lt;=5,Y21:Y68),2)</f>
        <v>#NUM!</v>
      </c>
      <c r="Z143" s="316" t="e">
        <f t="array" ref="Z143">QUARTILE(IF($JQ21:$JQ68&lt;=5,Z21:Z68),2)</f>
        <v>#NUM!</v>
      </c>
      <c r="AA143" s="316" t="e">
        <f t="array" ref="AA143">QUARTILE(IF($JQ21:$JQ68&lt;=5,AA21:AA68),2)</f>
        <v>#NUM!</v>
      </c>
      <c r="AB143" s="316" t="e">
        <f t="array" ref="AB143">QUARTILE(IF($JQ21:$JQ68&lt;=5,AB21:AB68),2)</f>
        <v>#NUM!</v>
      </c>
      <c r="AC143" s="316" t="e">
        <f t="array" ref="AC143">QUARTILE(IF($JQ21:$JQ68&lt;=5,AC21:AC68),2)</f>
        <v>#NUM!</v>
      </c>
      <c r="AD143" s="316" t="e">
        <f t="array" ref="AD143">QUARTILE(IF($JQ21:$JQ68&lt;=5,AD21:AD68),2)</f>
        <v>#NUM!</v>
      </c>
      <c r="AE143" s="316" t="e">
        <f t="array" ref="AE143">QUARTILE(IF($JQ21:$JQ68&lt;=5,AE21:AE68),2)</f>
        <v>#NUM!</v>
      </c>
      <c r="AF143" s="316" t="e">
        <f t="array" ref="AF143">QUARTILE(IF($JQ21:$JQ68&lt;=5,AF21:AF68),2)</f>
        <v>#NUM!</v>
      </c>
      <c r="AG143" s="316" t="e">
        <f t="array" ref="AG143">QUARTILE(IF($JQ21:$JQ68&lt;=5,AG21:AG68),2)</f>
        <v>#NUM!</v>
      </c>
      <c r="AH143" s="316" t="e">
        <f t="array" ref="AH143">QUARTILE(IF($JQ21:$JQ68&lt;=5,AH21:AH68),2)</f>
        <v>#NUM!</v>
      </c>
      <c r="AI143" s="316" t="e">
        <f t="array" ref="AI143">QUARTILE(IF($JQ21:$JQ68&lt;=5,AI21:AI68),2)</f>
        <v>#NUM!</v>
      </c>
      <c r="AJ143" s="316" t="e">
        <f t="array" ref="AJ143">QUARTILE(IF($JQ21:$JQ68&lt;=5,AJ21:AJ68),2)</f>
        <v>#NUM!</v>
      </c>
      <c r="AK143" s="316" t="e">
        <f t="array" ref="AK143">QUARTILE(IF($JQ21:$JQ68&lt;=5,AK21:AK68),2)</f>
        <v>#NUM!</v>
      </c>
      <c r="AL143" s="316" t="e">
        <f t="array" ref="AL143">QUARTILE(IF($JQ21:$JQ68&lt;=5,AL21:AL68),2)</f>
        <v>#NUM!</v>
      </c>
      <c r="AM143" s="316" t="e">
        <f t="array" ref="AM143">QUARTILE(IF($JQ21:$JQ68&lt;=5,AM21:AM68),2)</f>
        <v>#NUM!</v>
      </c>
      <c r="AN143" s="316" t="e">
        <f t="array" ref="AN143">QUARTILE(IF($JQ21:$JQ68&lt;=5,AN21:AN68),2)</f>
        <v>#NUM!</v>
      </c>
      <c r="AO143" s="316" t="e">
        <f t="array" ref="AO143">QUARTILE(IF($JQ21:$JQ68&lt;=5,AO21:AO68),2)</f>
        <v>#NUM!</v>
      </c>
      <c r="AP143" s="316" t="e">
        <f t="array" ref="AP143">QUARTILE(IF($JQ21:$JQ68&lt;=5,AP21:AP68),2)</f>
        <v>#NUM!</v>
      </c>
      <c r="AQ143" s="316" t="e">
        <f t="array" ref="AQ143">QUARTILE(IF($JQ21:$JQ68&lt;=5,AQ21:AQ68),2)</f>
        <v>#NUM!</v>
      </c>
      <c r="AR143" s="316" t="e">
        <f t="array" ref="AR143">QUARTILE(IF($JQ21:$JQ68&lt;=5,AR21:AR68),2)</f>
        <v>#NUM!</v>
      </c>
      <c r="AS143" s="316" t="e">
        <f t="array" ref="AS143">QUARTILE(IF($JQ21:$JQ68&lt;=5,AS21:AS68),2)</f>
        <v>#NUM!</v>
      </c>
      <c r="AT143" s="316" t="e">
        <f t="array" ref="AT143">QUARTILE(IF($JQ21:$JQ68&lt;=5,AT21:AT68),2)</f>
        <v>#NUM!</v>
      </c>
      <c r="AU143" s="316" t="e">
        <f t="array" ref="AU143">QUARTILE(IF($JQ21:$JQ68&lt;=5,AU21:AU68),2)</f>
        <v>#NUM!</v>
      </c>
      <c r="AV143" s="316" t="e">
        <f t="array" ref="AV143">QUARTILE(IF($JQ21:$JQ68&lt;=5,AV21:AV68),2)</f>
        <v>#NUM!</v>
      </c>
      <c r="AW143" s="316" t="e">
        <f t="array" ref="AW143">QUARTILE(IF($JQ21:$JQ68&lt;=5,AW21:AW68),2)</f>
        <v>#NUM!</v>
      </c>
      <c r="AX143" s="316" t="e">
        <f t="array" ref="AX143">QUARTILE(IF($JQ21:$JQ68&lt;=5,AX21:AX68),2)</f>
        <v>#NUM!</v>
      </c>
      <c r="AY143" s="316" t="e">
        <f t="array" ref="AY143">QUARTILE(IF($JQ21:$JQ68&lt;=5,AY21:AY68),2)</f>
        <v>#NUM!</v>
      </c>
      <c r="AZ143" s="316" t="e">
        <f t="array" ref="AZ143">QUARTILE(IF($JQ21:$JQ68&lt;=5,AZ21:AZ68),2)</f>
        <v>#NUM!</v>
      </c>
      <c r="BA143" s="316" t="e">
        <f t="array" ref="BA143">QUARTILE(IF($JQ21:$JQ68&lt;=5,BA21:BA68),2)</f>
        <v>#NUM!</v>
      </c>
      <c r="BB143" s="316" t="e">
        <f t="array" ref="BB143">QUARTILE(IF($JQ21:$JQ68&lt;=5,BB21:BB68),2)</f>
        <v>#NUM!</v>
      </c>
      <c r="BC143" s="316" t="e">
        <f t="array" ref="BC143">QUARTILE(IF($JQ21:$JQ68&lt;=5,BC21:BC68),2)</f>
        <v>#NUM!</v>
      </c>
      <c r="BD143" s="316" t="e">
        <f t="array" ref="BD143">QUARTILE(IF($JQ21:$JQ68&lt;=5,BD21:BD68),2)</f>
        <v>#NUM!</v>
      </c>
      <c r="BE143" s="316" t="e">
        <f t="array" ref="BE143">QUARTILE(IF($JQ21:$JQ68&lt;=5,BE21:BE68),2)</f>
        <v>#NUM!</v>
      </c>
      <c r="BF143" s="316" t="e">
        <f t="array" ref="BF143">QUARTILE(IF($JQ21:$JQ68&lt;=5,BF21:BF68),2)</f>
        <v>#NUM!</v>
      </c>
      <c r="BG143" s="316" t="e">
        <f t="array" ref="BG143">QUARTILE(IF($JQ21:$JQ68&lt;=5,BG21:BG68),2)</f>
        <v>#NUM!</v>
      </c>
      <c r="BH143" s="316" t="e">
        <f t="array" ref="BH143">QUARTILE(IF($JQ21:$JQ68&lt;=5,BH21:BH68),2)</f>
        <v>#NUM!</v>
      </c>
      <c r="BI143" s="316" t="e">
        <f t="array" ref="BI143">QUARTILE(IF($JQ21:$JQ68&lt;=5,BI21:BI68),2)</f>
        <v>#NUM!</v>
      </c>
      <c r="BJ143" s="316" t="e">
        <f t="array" ref="BJ143">QUARTILE(IF($JQ21:$JQ68&lt;=5,BJ21:BJ68),2)</f>
        <v>#NUM!</v>
      </c>
      <c r="BK143" s="316" t="e">
        <f t="array" ref="BK143">QUARTILE(IF($JQ21:$JQ68&lt;=5,BK21:BK68),2)</f>
        <v>#NUM!</v>
      </c>
      <c r="BL143" s="316" t="e">
        <f t="array" ref="BL143">QUARTILE(IF($JQ21:$JQ68&lt;=5,BL21:BL68),2)</f>
        <v>#NUM!</v>
      </c>
      <c r="BM143" s="316" t="e">
        <f t="array" ref="BM143">QUARTILE(IF($JQ21:$JQ68&lt;=5,BM21:BM68),2)</f>
        <v>#NUM!</v>
      </c>
      <c r="BN143" s="316" t="e">
        <f t="array" ref="BN143">QUARTILE(IF($JQ21:$JQ68&lt;=5,BN21:BN68),2)</f>
        <v>#NUM!</v>
      </c>
      <c r="BO143" s="316" t="e">
        <f t="array" ref="BO143">QUARTILE(IF($JQ21:$JQ68&lt;=5,BO21:BO68),2)</f>
        <v>#NUM!</v>
      </c>
      <c r="BP143" s="316" t="e">
        <f t="array" ref="BP143">QUARTILE(IF($JQ21:$JQ68&lt;=5,BP21:BP68),2)</f>
        <v>#NUM!</v>
      </c>
      <c r="BQ143" s="316" t="e">
        <f t="array" ref="BQ143">QUARTILE(IF($JQ21:$JQ68&lt;=5,BQ21:BQ68),2)</f>
        <v>#NUM!</v>
      </c>
      <c r="BR143" s="316" t="e">
        <f t="array" ref="BR143">QUARTILE(IF($JQ21:$JQ68&lt;=5,BR21:BR68),2)</f>
        <v>#NUM!</v>
      </c>
      <c r="BS143" s="316" t="e">
        <f t="array" ref="BS143">QUARTILE(IF($JQ21:$JQ68&lt;=5,BS21:BS68),2)</f>
        <v>#NUM!</v>
      </c>
      <c r="BT143" s="316" t="e">
        <f t="array" ref="BT143">QUARTILE(IF($JQ21:$JQ68&lt;=5,BT21:BT68),2)</f>
        <v>#NUM!</v>
      </c>
      <c r="BU143" s="316" t="e">
        <f t="array" ref="BU143">QUARTILE(IF($JQ21:$JQ68&lt;=5,BU21:BU68),2)</f>
        <v>#NUM!</v>
      </c>
      <c r="BV143" s="316" t="e">
        <f t="array" ref="BV143">QUARTILE(IF($JQ21:$JQ68&lt;=5,BV21:BV68),2)</f>
        <v>#NUM!</v>
      </c>
      <c r="BW143" s="316" t="e">
        <f t="array" ref="BW143">QUARTILE(IF($JQ21:$JQ68&lt;=5,BW21:BW68),2)</f>
        <v>#NUM!</v>
      </c>
      <c r="BX143" s="316" t="e">
        <f t="array" ref="BX143">QUARTILE(IF($JQ21:$JQ68&lt;=5,BX21:BX68),2)</f>
        <v>#NUM!</v>
      </c>
      <c r="BY143" s="316" t="e">
        <f t="array" ref="BY143">QUARTILE(IF($JQ21:$JQ68&lt;=5,BY21:BY68),2)</f>
        <v>#NUM!</v>
      </c>
      <c r="BZ143" s="316" t="e">
        <f t="array" ref="BZ143">QUARTILE(IF($JQ21:$JQ68&lt;=5,BZ21:BZ68),2)</f>
        <v>#NUM!</v>
      </c>
      <c r="CA143" s="316" t="e">
        <f t="array" ref="CA143">QUARTILE(IF($JQ21:$JQ68&lt;=5,CA21:CA68),2)</f>
        <v>#NUM!</v>
      </c>
      <c r="CB143" s="316" t="e">
        <f t="array" ref="CB143">QUARTILE(IF($JQ21:$JQ68&lt;=5,CB21:CB68),2)</f>
        <v>#NUM!</v>
      </c>
      <c r="CC143" s="316" t="e">
        <f t="array" ref="CC143">QUARTILE(IF($JQ21:$JQ68&lt;=5,CC21:CC68),2)</f>
        <v>#NUM!</v>
      </c>
      <c r="CD143" s="316" t="e">
        <f t="array" ref="CD143">QUARTILE(IF($JQ21:$JQ68&lt;=5,CD21:CD68),2)</f>
        <v>#NUM!</v>
      </c>
      <c r="CE143" s="316" t="e">
        <f t="array" ref="CE143">QUARTILE(IF($JQ21:$JQ68&lt;=5,CE21:CE68),2)</f>
        <v>#NUM!</v>
      </c>
      <c r="CF143" s="316" t="e">
        <f t="array" ref="CF143">QUARTILE(IF($JQ21:$JQ68&lt;=5,CF21:CF68),2)</f>
        <v>#NUM!</v>
      </c>
      <c r="CG143" s="316" t="e">
        <f t="array" ref="CG143">QUARTILE(IF($JQ21:$JQ68&lt;=5,CG21:CG68),2)</f>
        <v>#NUM!</v>
      </c>
      <c r="CH143" s="316" t="e">
        <f t="array" ref="CH143">QUARTILE(IF($JQ21:$JQ68&lt;=5,CH21:CH68),2)</f>
        <v>#NUM!</v>
      </c>
      <c r="CI143" s="316" t="e">
        <f t="array" ref="CI143">QUARTILE(IF($JQ21:$JQ68&lt;=5,CI21:CI68),2)</f>
        <v>#NUM!</v>
      </c>
      <c r="CJ143" s="316" t="e">
        <f t="array" ref="CJ143">QUARTILE(IF($JQ21:$JQ68&lt;=5,CJ21:CJ68),2)</f>
        <v>#NUM!</v>
      </c>
      <c r="CK143" s="316" t="e">
        <f t="array" ref="CK143">QUARTILE(IF($JQ21:$JQ68&lt;=5,CK21:CK68),2)</f>
        <v>#NUM!</v>
      </c>
      <c r="CL143" s="316" t="e">
        <f t="array" ref="CL143">QUARTILE(IF($JQ21:$JQ68&lt;=5,CL21:CL68),2)</f>
        <v>#NUM!</v>
      </c>
      <c r="CM143" s="316" t="e">
        <f t="array" ref="CM143">QUARTILE(IF($JQ21:$JQ68&lt;=5,CM21:CM68),2)</f>
        <v>#NUM!</v>
      </c>
      <c r="CN143" s="316" t="e">
        <f t="array" ref="CN143">QUARTILE(IF($JQ21:$JQ68&lt;=5,CN21:CN68),2)</f>
        <v>#NUM!</v>
      </c>
      <c r="CO143" s="316" t="e">
        <f t="array" ref="CO143">QUARTILE(IF($JQ21:$JQ68&lt;=5,CO21:CO68),2)</f>
        <v>#NUM!</v>
      </c>
      <c r="CP143" s="316" t="e">
        <f t="array" ref="CP143">QUARTILE(IF($JQ21:$JQ68&lt;=5,CP21:CP68),2)</f>
        <v>#NUM!</v>
      </c>
      <c r="CQ143" s="316" t="e">
        <f t="array" ref="CQ143">QUARTILE(IF($JQ21:$JQ68&lt;=5,CQ21:CQ68),2)</f>
        <v>#NUM!</v>
      </c>
      <c r="CR143" s="316" t="e">
        <f t="array" ref="CR143">QUARTILE(IF($JQ21:$JQ68&lt;=5,CR21:CR68),2)</f>
        <v>#NUM!</v>
      </c>
      <c r="CS143" s="316" t="e">
        <f t="array" ref="CS143">QUARTILE(IF($JQ21:$JQ68&lt;=5,CS21:CS68),2)</f>
        <v>#NUM!</v>
      </c>
      <c r="CT143" s="316" t="e">
        <f t="array" ref="CT143">QUARTILE(IF($JQ21:$JQ68&lt;=5,CT21:CT68),2)</f>
        <v>#NUM!</v>
      </c>
      <c r="CU143" s="316" t="e">
        <f t="array" ref="CU143">QUARTILE(IF($JQ21:$JQ68&lt;=5,CU21:CU68),2)</f>
        <v>#NUM!</v>
      </c>
      <c r="CV143" s="316" t="e">
        <f t="array" ref="CV143">QUARTILE(IF($JQ21:$JQ68&lt;=5,CV21:CV68),2)</f>
        <v>#NUM!</v>
      </c>
      <c r="CW143" s="316" t="e">
        <f t="array" ref="CW143">QUARTILE(IF($JQ21:$JQ68&lt;=5,CW21:CW68),2)</f>
        <v>#NUM!</v>
      </c>
      <c r="CX143" s="316" t="e">
        <f t="array" ref="CX143">QUARTILE(IF($JQ21:$JQ68&lt;=5,CX21:CX68),2)</f>
        <v>#NUM!</v>
      </c>
      <c r="CY143" s="316" t="e">
        <f t="array" ref="CY143">QUARTILE(IF($JQ21:$JQ68&lt;=5,CY21:CY68),2)</f>
        <v>#NUM!</v>
      </c>
      <c r="CZ143" s="316" t="e">
        <f t="array" ref="CZ143">QUARTILE(IF($JQ21:$JQ68&lt;=5,CZ21:CZ68),2)</f>
        <v>#NUM!</v>
      </c>
      <c r="DA143" s="316" t="e">
        <f t="array" ref="DA143">QUARTILE(IF($JQ21:$JQ68&lt;=5,DA21:DA68),2)</f>
        <v>#NUM!</v>
      </c>
      <c r="DB143" s="316" t="e">
        <f t="array" ref="DB143">QUARTILE(IF($JQ21:$JQ68&lt;=5,DB21:DB68),2)</f>
        <v>#NUM!</v>
      </c>
      <c r="DC143" s="316" t="e">
        <f t="array" ref="DC143">QUARTILE(IF($JQ21:$JQ68&lt;=5,DC21:DC68),2)</f>
        <v>#NUM!</v>
      </c>
      <c r="DD143" s="316" t="e">
        <f t="array" ref="DD143">QUARTILE(IF($JQ21:$JQ68&lt;=5,DD21:DD68),2)</f>
        <v>#NUM!</v>
      </c>
      <c r="DE143" s="316" t="e">
        <f t="array" ref="DE143">QUARTILE(IF($JQ21:$JQ68&lt;=5,DE21:DE68),2)</f>
        <v>#NUM!</v>
      </c>
      <c r="DF143" s="316" t="e">
        <f t="array" ref="DF143">QUARTILE(IF($JQ21:$JQ68&lt;=5,DF21:DF68),2)</f>
        <v>#NUM!</v>
      </c>
      <c r="DG143" s="316" t="e">
        <f t="array" ref="DG143">QUARTILE(IF($JQ21:$JQ68&lt;=5,DG21:DG68),2)</f>
        <v>#NUM!</v>
      </c>
      <c r="DH143" s="316" t="e">
        <f t="array" ref="DH143">QUARTILE(IF($JQ21:$JQ68&lt;=5,DH21:DH68),2)</f>
        <v>#NUM!</v>
      </c>
      <c r="DI143" s="316" t="e">
        <f t="array" ref="DI143">QUARTILE(IF($JQ21:$JQ68&lt;=5,DI21:DI68),2)</f>
        <v>#NUM!</v>
      </c>
      <c r="DJ143" s="316" t="e">
        <f t="array" ref="DJ143">QUARTILE(IF($JQ21:$JQ68&lt;=5,DJ21:DJ68),2)</f>
        <v>#NUM!</v>
      </c>
      <c r="DK143" s="316" t="e">
        <f t="array" ref="DK143">QUARTILE(IF($JQ21:$JQ68&lt;=5,DK21:DK68),2)</f>
        <v>#NUM!</v>
      </c>
      <c r="DL143" s="316" t="e">
        <f t="array" ref="DL143">QUARTILE(IF($JQ21:$JQ68&lt;=5,DL21:DL68),2)</f>
        <v>#NUM!</v>
      </c>
      <c r="DM143" s="316" t="e">
        <f t="array" ref="DM143">QUARTILE(IF($JQ21:$JQ68&lt;=5,DM21:DM68),2)</f>
        <v>#NUM!</v>
      </c>
      <c r="DN143" s="316" t="e">
        <f t="array" ref="DN143">QUARTILE(IF($JQ21:$JQ68&lt;=5,DN21:DN68),2)</f>
        <v>#NUM!</v>
      </c>
      <c r="DO143" s="316" t="e">
        <f t="array" ref="DO143">QUARTILE(IF($JQ21:$JQ68&lt;=5,DO21:DO68),2)</f>
        <v>#NUM!</v>
      </c>
      <c r="DP143" s="316" t="e">
        <f t="array" ref="DP143">QUARTILE(IF($JQ21:$JQ68&lt;=5,DP21:DP68),2)</f>
        <v>#NUM!</v>
      </c>
      <c r="DQ143" s="316" t="e">
        <f t="array" ref="DQ143">QUARTILE(IF($JQ21:$JQ68&lt;=5,DQ21:DQ68),2)</f>
        <v>#NUM!</v>
      </c>
      <c r="DR143" s="316" t="e">
        <f t="array" ref="DR143">QUARTILE(IF($JQ21:$JQ68&lt;=5,DR21:DR68),2)</f>
        <v>#NUM!</v>
      </c>
      <c r="DS143" s="316" t="e">
        <f t="array" ref="DS143">QUARTILE(IF($JQ21:$JQ68&lt;=5,DS21:DS68),2)</f>
        <v>#NUM!</v>
      </c>
      <c r="DT143" s="316" t="e">
        <f t="array" ref="DT143">QUARTILE(IF($JQ21:$JQ68&lt;=5,DT21:DT68),2)</f>
        <v>#NUM!</v>
      </c>
      <c r="DU143" s="316" t="e">
        <f t="array" ref="DU143">QUARTILE(IF($JQ21:$JQ68&lt;=5,DU21:DU68),2)</f>
        <v>#NUM!</v>
      </c>
      <c r="DV143" s="316" t="e">
        <f t="array" ref="DV143">QUARTILE(IF($JQ21:$JQ68&lt;=5,DV21:DV68),2)</f>
        <v>#NUM!</v>
      </c>
      <c r="DW143" s="316" t="e">
        <f t="array" ref="DW143">QUARTILE(IF($JQ21:$JQ68&lt;=5,DW21:DW68),2)</f>
        <v>#NUM!</v>
      </c>
      <c r="DX143" s="316" t="e">
        <f t="array" ref="DX143">QUARTILE(IF($JQ21:$JQ68&lt;=5,DX21:DX68),2)</f>
        <v>#NUM!</v>
      </c>
      <c r="DY143" s="316" t="e">
        <f t="array" ref="DY143">QUARTILE(IF($JQ21:$JQ68&lt;=5,DY21:DY68),2)</f>
        <v>#NUM!</v>
      </c>
      <c r="DZ143" s="316" t="e">
        <f t="array" ref="DZ143">QUARTILE(IF($JQ21:$JQ68&lt;=5,DZ21:DZ68),2)</f>
        <v>#NUM!</v>
      </c>
      <c r="EA143" s="316" t="e">
        <f t="array" ref="EA143">QUARTILE(IF($JQ21:$JQ68&lt;=5,EA21:EA68),2)</f>
        <v>#NUM!</v>
      </c>
      <c r="EB143" s="316" t="e">
        <f t="array" ref="EB143">QUARTILE(IF($JQ21:$JQ68&lt;=5,EB21:EB68),2)</f>
        <v>#NUM!</v>
      </c>
      <c r="EC143" s="316" t="e">
        <f t="array" ref="EC143">QUARTILE(IF($JQ21:$JQ68&lt;=5,EC21:EC68),2)</f>
        <v>#NUM!</v>
      </c>
      <c r="ED143" s="316" t="e">
        <f t="array" ref="ED143">QUARTILE(IF($JQ21:$JQ68&lt;=5,ED21:ED68),2)</f>
        <v>#NUM!</v>
      </c>
      <c r="EE143" s="316" t="e">
        <f t="array" ref="EE143">QUARTILE(IF($JQ21:$JQ68&lt;=5,EE21:EE68),2)</f>
        <v>#NUM!</v>
      </c>
      <c r="EF143" s="316" t="e">
        <f t="array" ref="EF143">QUARTILE(IF($JQ21:$JQ68&lt;=5,EF21:EF68),2)</f>
        <v>#NUM!</v>
      </c>
      <c r="EG143" s="316" t="e">
        <f t="array" ref="EG143">QUARTILE(IF($JQ21:$JQ68&lt;=5,EG21:EG68),2)</f>
        <v>#NUM!</v>
      </c>
      <c r="EH143" s="316" t="e">
        <f t="array" ref="EH143">QUARTILE(IF($JQ21:$JQ68&lt;=5,EH21:EH68),2)</f>
        <v>#NUM!</v>
      </c>
      <c r="EI143" s="316" t="e">
        <f t="array" ref="EI143">QUARTILE(IF($JQ21:$JQ68&lt;=5,EI21:EI68),2)</f>
        <v>#NUM!</v>
      </c>
      <c r="EJ143" s="316" t="e">
        <f t="array" ref="EJ143">QUARTILE(IF($JQ21:$JQ68&lt;=5,EJ21:EJ68),2)</f>
        <v>#NUM!</v>
      </c>
      <c r="EK143" s="316" t="e">
        <f t="array" ref="EK143">QUARTILE(IF($JQ21:$JQ68&lt;=5,EK21:EK68),2)</f>
        <v>#NUM!</v>
      </c>
      <c r="EL143" s="316" t="e">
        <f t="array" ref="EL143">QUARTILE(IF($JQ21:$JQ68&lt;=5,EL21:EL68),2)</f>
        <v>#NUM!</v>
      </c>
      <c r="EM143" s="316" t="e">
        <f t="array" ref="EM143">QUARTILE(IF($JQ21:$JQ68&lt;=5,EM21:EM68),2)</f>
        <v>#NUM!</v>
      </c>
      <c r="EN143" s="316" t="e">
        <f t="array" ref="EN143">QUARTILE(IF($JQ21:$JQ68&lt;=5,EN21:EN68),2)</f>
        <v>#NUM!</v>
      </c>
      <c r="EO143" s="316" t="e">
        <f t="array" ref="EO143">QUARTILE(IF($JQ21:$JQ68&lt;=5,EO21:EO68),2)</f>
        <v>#NUM!</v>
      </c>
      <c r="EP143" s="316" t="e">
        <f t="array" ref="EP143">QUARTILE(IF($JQ21:$JQ68&lt;=5,EP21:EP68),2)</f>
        <v>#NUM!</v>
      </c>
      <c r="EQ143" s="316" t="e">
        <f t="array" ref="EQ143">QUARTILE(IF($JQ21:$JQ68&lt;=5,EQ21:EQ68),2)</f>
        <v>#NUM!</v>
      </c>
      <c r="ER143" s="316" t="e">
        <f t="array" ref="ER143">QUARTILE(IF($JQ21:$JQ68&lt;=5,ER21:ER68),2)</f>
        <v>#NUM!</v>
      </c>
      <c r="ES143" s="316" t="e">
        <f t="array" ref="ES143">QUARTILE(IF($JQ21:$JQ68&lt;=5,ES21:ES68),2)</f>
        <v>#NUM!</v>
      </c>
      <c r="ET143" s="316" t="e">
        <f t="array" ref="ET143">QUARTILE(IF($JQ21:$JQ68&lt;=5,ET21:ET68),2)</f>
        <v>#NUM!</v>
      </c>
      <c r="EU143" s="316" t="e">
        <f t="array" ref="EU143">QUARTILE(IF($JQ21:$JQ68&lt;=5,EU21:EU68),2)</f>
        <v>#NUM!</v>
      </c>
      <c r="EV143" s="316" t="e">
        <f t="array" ref="EV143">QUARTILE(IF($JQ21:$JQ68&lt;=5,EV21:EV68),2)</f>
        <v>#NUM!</v>
      </c>
      <c r="EW143" s="316" t="e">
        <f t="array" ref="EW143">QUARTILE(IF($JQ21:$JQ68&lt;=5,EW21:EW68),2)</f>
        <v>#NUM!</v>
      </c>
      <c r="EX143" s="316" t="e">
        <f t="array" ref="EX143">QUARTILE(IF($JQ21:$JQ68&lt;=5,EX21:EX68),2)</f>
        <v>#NUM!</v>
      </c>
      <c r="EY143" s="316" t="e">
        <f t="array" ref="EY143">QUARTILE(IF($JQ21:$JQ68&lt;=5,EY21:EY68),2)</f>
        <v>#NUM!</v>
      </c>
      <c r="EZ143" s="316" t="e">
        <f t="array" ref="EZ143">QUARTILE(IF($JQ21:$JQ68&lt;=5,EZ21:EZ68),2)</f>
        <v>#NUM!</v>
      </c>
      <c r="FA143" s="316" t="e">
        <f t="array" ref="FA143">QUARTILE(IF($JQ21:$JQ68&lt;=5,FA21:FA68),2)</f>
        <v>#NUM!</v>
      </c>
      <c r="FB143" s="316" t="e">
        <f t="array" ref="FB143">QUARTILE(IF($JQ21:$JQ68&lt;=5,FB21:FB68),2)</f>
        <v>#NUM!</v>
      </c>
      <c r="FC143" s="316" t="e">
        <f t="array" ref="FC143">QUARTILE(IF($JQ21:$JQ68&lt;=5,FC21:FC68),2)</f>
        <v>#NUM!</v>
      </c>
      <c r="FD143" s="316" t="e">
        <f t="array" ref="FD143">QUARTILE(IF($JQ21:$JQ68&lt;=5,FD21:FD68),2)</f>
        <v>#NUM!</v>
      </c>
      <c r="FE143" s="316" t="e">
        <f t="array" ref="FE143">QUARTILE(IF($JQ21:$JQ68&lt;=5,FE21:FE68),2)</f>
        <v>#NUM!</v>
      </c>
      <c r="FF143" s="316" t="e">
        <f t="array" ref="FF143">QUARTILE(IF($JQ21:$JQ68&lt;=5,FF21:FF68),2)</f>
        <v>#NUM!</v>
      </c>
      <c r="FG143" s="316" t="e">
        <f t="array" ref="FG143">QUARTILE(IF($JQ21:$JQ68&lt;=5,FG21:FG68),2)</f>
        <v>#NUM!</v>
      </c>
      <c r="FH143" s="316" t="e">
        <f t="array" ref="FH143">QUARTILE(IF($JQ21:$JQ68&lt;=5,FH21:FH68),2)</f>
        <v>#NUM!</v>
      </c>
      <c r="FI143" s="316" t="e">
        <f t="array" ref="FI143">QUARTILE(IF($JQ21:$JQ68&lt;=5,FI21:FI68),2)</f>
        <v>#NUM!</v>
      </c>
      <c r="FJ143" s="316" t="e">
        <f t="array" ref="FJ143">QUARTILE(IF($JQ21:$JQ68&lt;=5,FJ21:FJ68),2)</f>
        <v>#NUM!</v>
      </c>
      <c r="FK143" s="316" t="e">
        <f t="array" ref="FK143">QUARTILE(IF($JQ21:$JQ68&lt;=5,FK21:FK68),2)</f>
        <v>#NUM!</v>
      </c>
      <c r="FL143" s="316" t="e">
        <f t="array" ref="FL143">QUARTILE(IF($JQ21:$JQ68&lt;=5,FL21:FL68),2)</f>
        <v>#NUM!</v>
      </c>
      <c r="FM143" s="316" t="e">
        <f t="array" ref="FM143">QUARTILE(IF($JQ21:$JQ68&lt;=5,FM21:FM68),2)</f>
        <v>#NUM!</v>
      </c>
      <c r="FN143" s="316" t="e">
        <f t="array" ref="FN143">QUARTILE(IF($JQ21:$JQ68&lt;=5,FN21:FN68),2)</f>
        <v>#NUM!</v>
      </c>
      <c r="FO143" s="316" t="e">
        <f t="array" ref="FO143">QUARTILE(IF($JQ21:$JQ68&lt;=5,FO21:FO68),2)</f>
        <v>#NUM!</v>
      </c>
      <c r="FP143" s="316" t="e">
        <f t="array" ref="FP143">QUARTILE(IF($JQ21:$JQ68&lt;=5,FP21:FP68),2)</f>
        <v>#NUM!</v>
      </c>
      <c r="FQ143" s="316" t="e">
        <f t="array" ref="FQ143">QUARTILE(IF($JQ21:$JQ68&lt;=5,FQ21:FQ68),2)</f>
        <v>#NUM!</v>
      </c>
      <c r="FR143" s="316" t="e">
        <f t="array" ref="FR143">QUARTILE(IF($JQ21:$JQ68&lt;=5,FR21:FR68),2)</f>
        <v>#NUM!</v>
      </c>
      <c r="FS143" s="316" t="e">
        <f t="array" ref="FS143">QUARTILE(IF($JQ21:$JQ68&lt;=5,FS21:FS68),2)</f>
        <v>#NUM!</v>
      </c>
      <c r="FT143" s="316" t="e">
        <f t="array" ref="FT143">QUARTILE(IF($JQ21:$JQ68&lt;=5,FT21:FT68),2)</f>
        <v>#NUM!</v>
      </c>
      <c r="FU143" s="316" t="e">
        <f t="array" ref="FU143">QUARTILE(IF($JQ21:$JQ68&lt;=5,FU21:FU68),2)</f>
        <v>#NUM!</v>
      </c>
      <c r="FV143" s="316" t="e">
        <f t="array" ref="FV143">QUARTILE(IF($JQ21:$JQ68&lt;=5,FV21:FV68),2)</f>
        <v>#NUM!</v>
      </c>
      <c r="FW143" s="316" t="e">
        <f t="array" ref="FW143">QUARTILE(IF($JQ21:$JQ68&lt;=5,FW21:FW68),2)</f>
        <v>#NUM!</v>
      </c>
      <c r="FX143" s="316" t="e">
        <f t="array" ref="FX143">QUARTILE(IF($JQ21:$JQ68&lt;=5,FX21:FX68),2)</f>
        <v>#NUM!</v>
      </c>
      <c r="FY143" s="316" t="e">
        <f t="array" ref="FY143">QUARTILE(IF($JQ21:$JQ68&lt;=5,FY21:FY68),2)</f>
        <v>#NUM!</v>
      </c>
      <c r="FZ143" s="316" t="e">
        <f t="array" ref="FZ143">QUARTILE(IF($JQ21:$JQ68&lt;=5,FZ21:FZ68),2)</f>
        <v>#NUM!</v>
      </c>
      <c r="GA143" s="316" t="e">
        <f t="array" ref="GA143">QUARTILE(IF($JQ21:$JQ68&lt;=5,GA21:GA68),2)</f>
        <v>#NUM!</v>
      </c>
      <c r="GB143" s="316" t="e">
        <f t="array" ref="GB143">QUARTILE(IF($JQ21:$JQ68&lt;=5,GB21:GB68),2)</f>
        <v>#NUM!</v>
      </c>
      <c r="GC143" s="316" t="e">
        <f t="array" ref="GC143">QUARTILE(IF($JQ21:$JQ68&lt;=5,GC21:GC68),2)</f>
        <v>#NUM!</v>
      </c>
      <c r="GD143" s="316" t="e">
        <f t="array" ref="GD143">QUARTILE(IF($JQ21:$JQ68&lt;=5,GD21:GD68),2)</f>
        <v>#NUM!</v>
      </c>
      <c r="GE143" s="316" t="e">
        <f t="array" ref="GE143">QUARTILE(IF($JQ21:$JQ68&lt;=5,GE21:GE68),2)</f>
        <v>#NUM!</v>
      </c>
      <c r="GF143" s="316" t="e">
        <f t="array" ref="GF143">QUARTILE(IF($JQ21:$JQ68&lt;=5,GF21:GF68),2)</f>
        <v>#NUM!</v>
      </c>
      <c r="GG143" s="316" t="e">
        <f t="array" ref="GG143">QUARTILE(IF($JQ21:$JQ68&lt;=5,GG21:GG68),2)</f>
        <v>#NUM!</v>
      </c>
      <c r="GH143" s="316" t="e">
        <f t="array" ref="GH143">QUARTILE(IF($JQ21:$JQ68&lt;=5,GH21:GH68),2)</f>
        <v>#NUM!</v>
      </c>
      <c r="GI143" s="316" t="e">
        <f t="array" ref="GI143">QUARTILE(IF($JQ21:$JQ68&lt;=5,GI21:GI68),2)</f>
        <v>#NUM!</v>
      </c>
      <c r="GJ143" s="316" t="e">
        <f t="array" ref="GJ143">QUARTILE(IF($JQ21:$JQ68&lt;=5,GJ21:GJ68),2)</f>
        <v>#NUM!</v>
      </c>
      <c r="GK143" s="316" t="e">
        <f t="array" ref="GK143">QUARTILE(IF($JQ21:$JQ68&lt;=5,GK21:GK68),2)</f>
        <v>#NUM!</v>
      </c>
      <c r="GL143" s="316" t="e">
        <f t="array" ref="GL143">QUARTILE(IF($JQ21:$JQ68&lt;=5,GL21:GL68),2)</f>
        <v>#NUM!</v>
      </c>
      <c r="GM143" s="316" t="e">
        <f t="array" ref="GM143">QUARTILE(IF($JQ21:$JQ68&lt;=5,GM21:GM68),2)</f>
        <v>#NUM!</v>
      </c>
      <c r="GN143" s="316" t="e">
        <f t="array" ref="GN143">QUARTILE(IF($JQ21:$JQ68&lt;=5,GN21:GN68),2)</f>
        <v>#NUM!</v>
      </c>
      <c r="GO143" s="316" t="e">
        <f t="array" ref="GO143">QUARTILE(IF($JQ21:$JQ68&lt;=5,GO21:GO68),2)</f>
        <v>#NUM!</v>
      </c>
      <c r="GP143" s="316" t="e">
        <f t="array" ref="GP143">QUARTILE(IF($JQ21:$JQ68&lt;=5,GP21:GP68),2)</f>
        <v>#NUM!</v>
      </c>
      <c r="GQ143" s="316" t="e">
        <f t="array" ref="GQ143">QUARTILE(IF($JQ21:$JQ68&lt;=5,GQ21:GQ68),2)</f>
        <v>#NUM!</v>
      </c>
      <c r="GR143" s="316" t="e">
        <f t="array" ref="GR143">QUARTILE(IF($JQ21:$JQ68&lt;=5,GR21:GR68),2)</f>
        <v>#NUM!</v>
      </c>
      <c r="GS143" s="316" t="e">
        <f t="array" ref="GS143">QUARTILE(IF($JQ21:$JQ68&lt;=5,GS21:GS68),2)</f>
        <v>#NUM!</v>
      </c>
      <c r="GT143" s="316" t="e">
        <f t="array" ref="GT143">QUARTILE(IF($JQ21:$JQ68&lt;=5,GT21:GT68),2)</f>
        <v>#NUM!</v>
      </c>
      <c r="GU143" s="316" t="e">
        <f t="array" ref="GU143">QUARTILE(IF($JQ21:$JQ68&lt;=5,GU21:GU68),2)</f>
        <v>#NUM!</v>
      </c>
      <c r="GV143" s="316" t="e">
        <f t="array" ref="GV143">QUARTILE(IF($JQ21:$JQ68&lt;=5,GV21:GV68),2)</f>
        <v>#NUM!</v>
      </c>
      <c r="GW143" s="316" t="e">
        <f t="array" ref="GW143">QUARTILE(IF($JQ21:$JQ68&lt;=5,GW21:GW68),2)</f>
        <v>#NUM!</v>
      </c>
      <c r="GX143" s="316" t="e">
        <f t="array" ref="GX143">QUARTILE(IF($JQ21:$JQ68&lt;=5,GX21:GX68),2)</f>
        <v>#NUM!</v>
      </c>
      <c r="GY143" s="316" t="e">
        <f t="array" ref="GY143">QUARTILE(IF($JQ21:$JQ68&lt;=5,GY21:GY68),2)</f>
        <v>#NUM!</v>
      </c>
      <c r="GZ143" s="316" t="e">
        <f t="array" ref="GZ143">QUARTILE(IF($JQ21:$JQ68&lt;=5,GZ21:GZ68),2)</f>
        <v>#NUM!</v>
      </c>
      <c r="HA143" s="316" t="e">
        <f t="array" ref="HA143">QUARTILE(IF($JQ21:$JQ68&lt;=5,HA21:HA68),2)</f>
        <v>#NUM!</v>
      </c>
      <c r="HB143" s="316" t="e">
        <f t="array" ref="HB143">QUARTILE(IF($JQ21:$JQ68&lt;=5,HB21:HB68),2)</f>
        <v>#NUM!</v>
      </c>
      <c r="HC143" s="316" t="e">
        <f t="array" ref="HC143">QUARTILE(IF($JQ21:$JQ68&lt;=5,HC21:HC68),2)</f>
        <v>#NUM!</v>
      </c>
      <c r="HD143" s="316" t="e">
        <f t="array" ref="HD143">QUARTILE(IF($JQ21:$JQ68&lt;=5,HD21:HD68),2)</f>
        <v>#NUM!</v>
      </c>
      <c r="HE143" s="316" t="e">
        <f t="array" ref="HE143">QUARTILE(IF($JQ21:$JQ68&lt;=5,HE21:HE68),2)</f>
        <v>#NUM!</v>
      </c>
      <c r="HF143" s="316" t="e">
        <f t="array" ref="HF143">QUARTILE(IF($JQ21:$JQ68&lt;=5,HF21:HF68),2)</f>
        <v>#NUM!</v>
      </c>
      <c r="HG143" s="316" t="e">
        <f t="array" ref="HG143">QUARTILE(IF($JQ21:$JQ68&lt;=5,HG21:HG68),2)</f>
        <v>#NUM!</v>
      </c>
      <c r="HH143" s="316" t="e">
        <f t="array" ref="HH143">QUARTILE(IF($JQ21:$JQ68&lt;=5,HH21:HH68),2)</f>
        <v>#NUM!</v>
      </c>
      <c r="HI143" s="316" t="e">
        <f t="array" ref="HI143">QUARTILE(IF($JQ21:$JQ68&lt;=5,HI21:HI68),2)</f>
        <v>#NUM!</v>
      </c>
      <c r="HJ143" s="316" t="e">
        <f t="array" ref="HJ143">QUARTILE(IF($JQ21:$JQ68&lt;=5,HJ21:HJ68),2)</f>
        <v>#NUM!</v>
      </c>
      <c r="HK143" s="316" t="e">
        <f t="array" ref="HK143">QUARTILE(IF($JQ21:$JQ68&lt;=5,HK21:HK68),2)</f>
        <v>#NUM!</v>
      </c>
      <c r="HL143" s="316" t="e">
        <f t="array" ref="HL143">QUARTILE(IF($JQ21:$JQ68&lt;=5,HL21:HL68),2)</f>
        <v>#NUM!</v>
      </c>
      <c r="HM143" s="316" t="e">
        <f t="array" ref="HM143">QUARTILE(IF($JQ21:$JQ68&lt;=5,HM21:HM68),2)</f>
        <v>#NUM!</v>
      </c>
      <c r="HN143" s="316" t="e">
        <f t="array" ref="HN143">QUARTILE(IF($JQ21:$JQ68&lt;=5,HN21:HN68),2)</f>
        <v>#NUM!</v>
      </c>
      <c r="HO143" s="316" t="e">
        <f t="array" ref="HO143">QUARTILE(IF($JQ21:$JQ68&lt;=5,HO21:HO68),2)</f>
        <v>#NUM!</v>
      </c>
      <c r="HP143" s="316" t="e">
        <f t="array" ref="HP143">QUARTILE(IF($JQ21:$JQ68&lt;=5,HP21:HP68),2)</f>
        <v>#NUM!</v>
      </c>
      <c r="HQ143" s="316" t="e">
        <f t="array" ref="HQ143">QUARTILE(IF($JQ21:$JQ68&lt;=5,HQ21:HQ68),2)</f>
        <v>#NUM!</v>
      </c>
      <c r="HR143" s="316" t="e">
        <f t="array" ref="HR143">QUARTILE(IF($JQ21:$JQ68&lt;=5,HR21:HR68),2)</f>
        <v>#NUM!</v>
      </c>
      <c r="HS143" s="316" t="e">
        <f t="array" ref="HS143">QUARTILE(IF($JQ21:$JQ68&lt;=5,HS21:HS68),2)</f>
        <v>#NUM!</v>
      </c>
      <c r="HT143" s="316" t="e">
        <f t="array" ref="HT143">QUARTILE(IF($JQ21:$JQ68&lt;=5,HT21:HT68),2)</f>
        <v>#NUM!</v>
      </c>
      <c r="HU143" s="316" t="e">
        <f t="array" ref="HU143">QUARTILE(IF($JQ21:$JQ68&lt;=5,HU21:HU68),2)</f>
        <v>#NUM!</v>
      </c>
      <c r="HV143" s="316" t="e">
        <f t="array" ref="HV143">QUARTILE(IF($JQ21:$JQ68&lt;=5,HV21:HV68),2)</f>
        <v>#NUM!</v>
      </c>
      <c r="HW143" s="316" t="e">
        <f t="array" ref="HW143">QUARTILE(IF($JQ21:$JQ68&lt;=5,HW21:HW68),2)</f>
        <v>#NUM!</v>
      </c>
      <c r="HX143" s="316" t="e">
        <f t="array" ref="HX143">QUARTILE(IF($JQ21:$JQ68&lt;=5,HX21:HX68),2)</f>
        <v>#NUM!</v>
      </c>
      <c r="HY143" s="316" t="e">
        <f t="array" ref="HY143">QUARTILE(IF($JQ21:$JQ68&lt;=5,HY21:HY68),2)</f>
        <v>#NUM!</v>
      </c>
      <c r="HZ143" s="316" t="e">
        <f t="array" ref="HZ143">QUARTILE(IF($JQ21:$JQ68&lt;=5,HZ21:HZ68),2)</f>
        <v>#NUM!</v>
      </c>
      <c r="IA143" s="316" t="e">
        <f t="array" ref="IA143">QUARTILE(IF($JQ21:$JQ68&lt;=5,IA21:IA68),2)</f>
        <v>#NUM!</v>
      </c>
      <c r="IB143" s="316" t="e">
        <f t="array" ref="IB143">QUARTILE(IF($JQ21:$JQ68&lt;=5,IB21:IB68),2)</f>
        <v>#NUM!</v>
      </c>
      <c r="IC143" s="316" t="e">
        <f t="array" ref="IC143">QUARTILE(IF($JQ21:$JQ68&lt;=5,IC21:IC68),2)</f>
        <v>#NUM!</v>
      </c>
      <c r="ID143" s="316" t="e">
        <f t="array" ref="ID143">QUARTILE(IF($JQ21:$JQ68&lt;=5,ID21:ID68),2)</f>
        <v>#NUM!</v>
      </c>
      <c r="IE143" s="316" t="e">
        <f t="array" ref="IE143">QUARTILE(IF($JQ21:$JQ68&lt;=5,IE21:IE68),2)</f>
        <v>#NUM!</v>
      </c>
      <c r="IF143" s="316" t="e">
        <f t="array" ref="IF143">QUARTILE(IF($JQ21:$JQ68&lt;=5,IF21:IF68),2)</f>
        <v>#NUM!</v>
      </c>
      <c r="IG143" s="316" t="e">
        <f t="array" ref="IG143">QUARTILE(IF($JQ21:$JQ68&lt;=5,IG21:IG68),2)</f>
        <v>#NUM!</v>
      </c>
      <c r="IH143" s="316" t="e">
        <f t="array" ref="IH143">QUARTILE(IF($JQ21:$JQ68&lt;=5,IH21:IH68),2)</f>
        <v>#NUM!</v>
      </c>
      <c r="II143" s="316" t="e">
        <f t="array" ref="II143">QUARTILE(IF($JQ21:$JQ68&lt;=5,II21:II68),2)</f>
        <v>#NUM!</v>
      </c>
      <c r="IJ143" s="316" t="e">
        <f t="array" ref="IJ143">QUARTILE(IF($JQ21:$JQ68&lt;=5,IJ21:IJ68),2)</f>
        <v>#NUM!</v>
      </c>
      <c r="IK143" s="316" t="e">
        <f t="array" ref="IK143">QUARTILE(IF($JQ21:$JQ68&lt;=5,IK21:IK68),2)</f>
        <v>#NUM!</v>
      </c>
      <c r="IL143" s="316" t="e">
        <f t="array" ref="IL143">QUARTILE(IF($JQ21:$JQ68&lt;=5,IL21:IL68),2)</f>
        <v>#NUM!</v>
      </c>
      <c r="IM143" s="316" t="e">
        <f t="array" ref="IM143">QUARTILE(IF($JQ21:$JQ68&lt;=5,IM21:IM68),2)</f>
        <v>#NUM!</v>
      </c>
      <c r="IN143" s="316" t="e">
        <f t="array" ref="IN143">QUARTILE(IF($JQ21:$JQ68&lt;=5,IN21:IN68),2)</f>
        <v>#NUM!</v>
      </c>
      <c r="IO143" s="316" t="e">
        <f t="array" ref="IO143">QUARTILE(IF($JQ21:$JQ68&lt;=5,IO21:IO68),2)</f>
        <v>#NUM!</v>
      </c>
      <c r="IP143" s="316" t="e">
        <f t="array" ref="IP143">QUARTILE(IF($JQ21:$JQ68&lt;=5,IP21:IP68),2)</f>
        <v>#NUM!</v>
      </c>
      <c r="IQ143" s="316" t="e">
        <f t="array" ref="IQ143">QUARTILE(IF($JQ21:$JQ68&lt;=5,IQ21:IQ68),2)</f>
        <v>#NUM!</v>
      </c>
      <c r="IR143" s="316" t="e">
        <f t="array" ref="IR143">QUARTILE(IF($JQ21:$JQ68&lt;=5,IR21:IR68),2)</f>
        <v>#NUM!</v>
      </c>
      <c r="IS143" s="316" t="e">
        <f t="array" ref="IS143">QUARTILE(IF($JQ21:$JQ68&lt;=5,IS21:IS68),2)</f>
        <v>#NUM!</v>
      </c>
      <c r="IT143" s="316" t="e">
        <f t="array" ref="IT143">QUARTILE(IF($JQ21:$JQ68&lt;=5,IT21:IT68),2)</f>
        <v>#NUM!</v>
      </c>
      <c r="IU143" s="316" t="e">
        <f t="array" ref="IU143">QUARTILE(IF($JQ21:$JQ68&lt;=5,IU21:IU68),2)</f>
        <v>#NUM!</v>
      </c>
      <c r="IV143" s="316" t="e">
        <f t="array" ref="IV143">QUARTILE(IF($JQ21:$JQ68&lt;=5,IV21:IV68),2)</f>
        <v>#NUM!</v>
      </c>
      <c r="IW143" s="316" t="e">
        <f t="array" ref="IW143">QUARTILE(IF($JQ21:$JQ68&lt;=5,IW21:IW68),2)</f>
        <v>#NUM!</v>
      </c>
      <c r="IX143" s="316" t="e">
        <f t="array" ref="IX143">QUARTILE(IF($JQ21:$JQ68&lt;=5,IX21:IX68),2)</f>
        <v>#NUM!</v>
      </c>
      <c r="IY143" s="316" t="e">
        <f t="array" ref="IY143">QUARTILE(IF($JQ21:$JQ68&lt;=5,IY21:IY68),2)</f>
        <v>#NUM!</v>
      </c>
      <c r="IZ143" s="316" t="e">
        <f t="array" ref="IZ143">QUARTILE(IF($JQ21:$JQ68&lt;=5,IZ21:IZ68),2)</f>
        <v>#NUM!</v>
      </c>
      <c r="JA143" s="316" t="e">
        <f t="array" ref="JA143">QUARTILE(IF($JQ21:$JQ68&lt;=5,JA21:JA68),2)</f>
        <v>#NUM!</v>
      </c>
      <c r="JB143" s="316" t="e">
        <f t="array" ref="JB143">QUARTILE(IF($JQ21:$JQ68&lt;=5,JB21:JB68),2)</f>
        <v>#NUM!</v>
      </c>
      <c r="JC143" s="316" t="e">
        <f t="array" ref="JC143">QUARTILE(IF($JQ21:$JQ68&lt;=5,JC21:JC68),2)</f>
        <v>#NUM!</v>
      </c>
      <c r="JD143" s="316" t="e">
        <f t="array" ref="JD143">QUARTILE(IF($JQ21:$JQ68&lt;=5,JD21:JD68),2)</f>
        <v>#NUM!</v>
      </c>
      <c r="JE143" s="316" t="e">
        <f t="array" ref="JE143">QUARTILE(IF($JQ21:$JQ68&lt;=5,JE21:JE68),2)</f>
        <v>#NUM!</v>
      </c>
      <c r="JF143" s="316" t="e">
        <f t="array" ref="JF143">QUARTILE(IF($JQ21:$JQ68&lt;=5,JF21:JF68),2)</f>
        <v>#NUM!</v>
      </c>
      <c r="JG143" s="316" t="e">
        <f t="array" ref="JG143">QUARTILE(IF($JQ21:$JQ68&lt;=5,JG21:JG68),2)</f>
        <v>#NUM!</v>
      </c>
      <c r="JH143" s="316" t="e">
        <f t="array" ref="JH143">QUARTILE(IF($JQ21:$JQ68&lt;=5,JH21:JH68),2)</f>
        <v>#NUM!</v>
      </c>
      <c r="JI143" s="316" t="e">
        <f t="array" ref="JI143">QUARTILE(IF($JQ21:$JQ68&lt;=5,JI21:JI68),2)</f>
        <v>#NUM!</v>
      </c>
      <c r="JJ143" s="316" t="e">
        <f t="array" ref="JJ143">QUARTILE(IF($JQ21:$JQ68&lt;=5,JJ21:JJ68),2)</f>
        <v>#NUM!</v>
      </c>
      <c r="JK143" s="316" t="e">
        <f t="array" ref="JK143">QUARTILE(IF($JQ21:$JQ68&lt;=5,JK21:JK68),2)</f>
        <v>#NUM!</v>
      </c>
      <c r="JL143" s="316" t="e">
        <f t="array" ref="JL143">QUARTILE(IF($JQ21:$JQ68&lt;=5,JL21:JL68),2)</f>
        <v>#NUM!</v>
      </c>
      <c r="JM143" s="316" t="e">
        <f t="array" ref="JM143">QUARTILE(IF($JQ21:$JQ68&lt;=5,JM21:JM68),2)</f>
        <v>#NUM!</v>
      </c>
      <c r="JN143" s="316" t="e">
        <f t="array" ref="JN143">QUARTILE(IF($JQ21:$JQ68&lt;=5,JN21:JN68),2)</f>
        <v>#NUM!</v>
      </c>
      <c r="JO143" s="316" t="e">
        <f t="array" ref="JO143">QUARTILE(IF($JQ21:$JQ68&lt;=5,JO21:JO68),2)</f>
        <v>#NUM!</v>
      </c>
      <c r="JP143" s="316" t="e">
        <f t="array" ref="JP143">QUARTILE(IF($JQ21:$JQ68&lt;=5,JP21:JP68),2)</f>
        <v>#NUM!</v>
      </c>
    </row>
    <row r="144" spans="4:276" ht="15" customHeight="1" x14ac:dyDescent="0.2">
      <c r="D144" s="316">
        <v>9.4</v>
      </c>
      <c r="E144" s="317" t="s">
        <v>511</v>
      </c>
      <c r="F144" s="316" t="e">
        <f t="array" ref="F144">QUARTILE(IF($JQ21:$JQ68&lt;=5,F21:F68),3)</f>
        <v>#NUM!</v>
      </c>
      <c r="G144" s="316" t="e">
        <f t="array" ref="G144">QUARTILE(IF($JQ21:$JQ68&lt;=5,G21:G68),3)</f>
        <v>#NUM!</v>
      </c>
      <c r="H144" s="316" t="e">
        <f t="array" ref="H144">QUARTILE(IF($JQ21:$JQ68&lt;=5,H21:H68),3)</f>
        <v>#NUM!</v>
      </c>
      <c r="I144" s="316" t="e">
        <f t="array" ref="I144">QUARTILE(IF($JQ21:$JQ68&lt;=5,I21:I68),3)</f>
        <v>#NUM!</v>
      </c>
      <c r="J144" s="316" t="e">
        <f t="array" ref="J144">QUARTILE(IF($JQ21:$JQ68&lt;=5,J21:J68),3)</f>
        <v>#NUM!</v>
      </c>
      <c r="K144" s="316" t="e">
        <f t="array" ref="K144">QUARTILE(IF($JQ21:$JQ68&lt;=5,K21:K68),3)</f>
        <v>#NUM!</v>
      </c>
      <c r="L144" s="316" t="e">
        <f t="array" ref="L144">QUARTILE(IF($JQ21:$JQ68&lt;=5,L21:L68),3)</f>
        <v>#NUM!</v>
      </c>
      <c r="M144" s="316" t="e">
        <f t="array" ref="M144">QUARTILE(IF($JQ21:$JQ68&lt;=5,M21:M68),3)</f>
        <v>#NUM!</v>
      </c>
      <c r="N144" s="316" t="e">
        <f t="array" ref="N144">QUARTILE(IF($JQ21:$JQ68&lt;=5,N21:N68),3)</f>
        <v>#NUM!</v>
      </c>
      <c r="O144" s="316" t="e">
        <f t="array" ref="O144">QUARTILE(IF($JQ21:$JQ68&lt;=5,O21:O68),3)</f>
        <v>#NUM!</v>
      </c>
      <c r="P144" s="316" t="e">
        <f t="array" ref="P144">QUARTILE(IF($JQ21:$JQ68&lt;=5,P21:P68),3)</f>
        <v>#NUM!</v>
      </c>
      <c r="Q144" s="316" t="e">
        <f t="array" ref="Q144">QUARTILE(IF($JQ21:$JQ68&lt;=5,Q21:Q68),3)</f>
        <v>#NUM!</v>
      </c>
      <c r="R144" s="316" t="e">
        <f t="array" ref="R144">QUARTILE(IF($JQ21:$JQ68&lt;=5,R21:R68),3)</f>
        <v>#NUM!</v>
      </c>
      <c r="S144" s="316" t="e">
        <f t="array" ref="S144">QUARTILE(IF($JQ21:$JQ68&lt;=5,S21:S68),3)</f>
        <v>#NUM!</v>
      </c>
      <c r="T144" s="316" t="e">
        <f t="array" ref="T144">QUARTILE(IF($JQ21:$JQ68&lt;=5,T21:T68),3)</f>
        <v>#NUM!</v>
      </c>
      <c r="U144" s="316" t="e">
        <f t="array" ref="U144">QUARTILE(IF($JQ21:$JQ68&lt;=5,U21:U68),3)</f>
        <v>#NUM!</v>
      </c>
      <c r="V144" s="316" t="e">
        <f t="array" ref="V144">QUARTILE(IF($JQ21:$JQ68&lt;=5,V21:V68),3)</f>
        <v>#NUM!</v>
      </c>
      <c r="W144" s="316" t="e">
        <f t="array" ref="W144">QUARTILE(IF($JQ21:$JQ68&lt;=5,W21:W68),3)</f>
        <v>#NUM!</v>
      </c>
      <c r="X144" s="316" t="e">
        <f t="array" ref="X144">QUARTILE(IF($JQ21:$JQ68&lt;=5,X21:X68),3)</f>
        <v>#NUM!</v>
      </c>
      <c r="Y144" s="316" t="e">
        <f t="array" ref="Y144">QUARTILE(IF($JQ21:$JQ68&lt;=5,Y21:Y68),3)</f>
        <v>#NUM!</v>
      </c>
      <c r="Z144" s="316" t="e">
        <f t="array" ref="Z144">QUARTILE(IF($JQ21:$JQ68&lt;=5,Z21:Z68),3)</f>
        <v>#NUM!</v>
      </c>
      <c r="AA144" s="316" t="e">
        <f t="array" ref="AA144">QUARTILE(IF($JQ21:$JQ68&lt;=5,AA21:AA68),3)</f>
        <v>#NUM!</v>
      </c>
      <c r="AB144" s="316" t="e">
        <f t="array" ref="AB144">QUARTILE(IF($JQ21:$JQ68&lt;=5,AB21:AB68),3)</f>
        <v>#NUM!</v>
      </c>
      <c r="AC144" s="316" t="e">
        <f t="array" ref="AC144">QUARTILE(IF($JQ21:$JQ68&lt;=5,AC21:AC68),3)</f>
        <v>#NUM!</v>
      </c>
      <c r="AD144" s="316" t="e">
        <f t="array" ref="AD144">QUARTILE(IF($JQ21:$JQ68&lt;=5,AD21:AD68),3)</f>
        <v>#NUM!</v>
      </c>
      <c r="AE144" s="316" t="e">
        <f t="array" ref="AE144">QUARTILE(IF($JQ21:$JQ68&lt;=5,AE21:AE68),3)</f>
        <v>#NUM!</v>
      </c>
      <c r="AF144" s="316" t="e">
        <f t="array" ref="AF144">QUARTILE(IF($JQ21:$JQ68&lt;=5,AF21:AF68),3)</f>
        <v>#NUM!</v>
      </c>
      <c r="AG144" s="316" t="e">
        <f t="array" ref="AG144">QUARTILE(IF($JQ21:$JQ68&lt;=5,AG21:AG68),3)</f>
        <v>#NUM!</v>
      </c>
      <c r="AH144" s="316" t="e">
        <f t="array" ref="AH144">QUARTILE(IF($JQ21:$JQ68&lt;=5,AH21:AH68),3)</f>
        <v>#NUM!</v>
      </c>
      <c r="AI144" s="316" t="e">
        <f t="array" ref="AI144">QUARTILE(IF($JQ21:$JQ68&lt;=5,AI21:AI68),3)</f>
        <v>#NUM!</v>
      </c>
      <c r="AJ144" s="316" t="e">
        <f t="array" ref="AJ144">QUARTILE(IF($JQ21:$JQ68&lt;=5,AJ21:AJ68),3)</f>
        <v>#NUM!</v>
      </c>
      <c r="AK144" s="316" t="e">
        <f t="array" ref="AK144">QUARTILE(IF($JQ21:$JQ68&lt;=5,AK21:AK68),3)</f>
        <v>#NUM!</v>
      </c>
      <c r="AL144" s="316" t="e">
        <f t="array" ref="AL144">QUARTILE(IF($JQ21:$JQ68&lt;=5,AL21:AL68),3)</f>
        <v>#NUM!</v>
      </c>
      <c r="AM144" s="316" t="e">
        <f t="array" ref="AM144">QUARTILE(IF($JQ21:$JQ68&lt;=5,AM21:AM68),3)</f>
        <v>#NUM!</v>
      </c>
      <c r="AN144" s="316" t="e">
        <f t="array" ref="AN144">QUARTILE(IF($JQ21:$JQ68&lt;=5,AN21:AN68),3)</f>
        <v>#NUM!</v>
      </c>
      <c r="AO144" s="316" t="e">
        <f t="array" ref="AO144">QUARTILE(IF($JQ21:$JQ68&lt;=5,AO21:AO68),3)</f>
        <v>#NUM!</v>
      </c>
      <c r="AP144" s="316" t="e">
        <f t="array" ref="AP144">QUARTILE(IF($JQ21:$JQ68&lt;=5,AP21:AP68),3)</f>
        <v>#NUM!</v>
      </c>
      <c r="AQ144" s="316" t="e">
        <f t="array" ref="AQ144">QUARTILE(IF($JQ21:$JQ68&lt;=5,AQ21:AQ68),3)</f>
        <v>#NUM!</v>
      </c>
      <c r="AR144" s="316" t="e">
        <f t="array" ref="AR144">QUARTILE(IF($JQ21:$JQ68&lt;=5,AR21:AR68),3)</f>
        <v>#NUM!</v>
      </c>
      <c r="AS144" s="316" t="e">
        <f t="array" ref="AS144">QUARTILE(IF($JQ21:$JQ68&lt;=5,AS21:AS68),3)</f>
        <v>#NUM!</v>
      </c>
      <c r="AT144" s="316" t="e">
        <f t="array" ref="AT144">QUARTILE(IF($JQ21:$JQ68&lt;=5,AT21:AT68),3)</f>
        <v>#NUM!</v>
      </c>
      <c r="AU144" s="316" t="e">
        <f t="array" ref="AU144">QUARTILE(IF($JQ21:$JQ68&lt;=5,AU21:AU68),3)</f>
        <v>#NUM!</v>
      </c>
      <c r="AV144" s="316" t="e">
        <f t="array" ref="AV144">QUARTILE(IF($JQ21:$JQ68&lt;=5,AV21:AV68),3)</f>
        <v>#NUM!</v>
      </c>
      <c r="AW144" s="316" t="e">
        <f t="array" ref="AW144">QUARTILE(IF($JQ21:$JQ68&lt;=5,AW21:AW68),3)</f>
        <v>#NUM!</v>
      </c>
      <c r="AX144" s="316" t="e">
        <f t="array" ref="AX144">QUARTILE(IF($JQ21:$JQ68&lt;=5,AX21:AX68),3)</f>
        <v>#NUM!</v>
      </c>
      <c r="AY144" s="316" t="e">
        <f t="array" ref="AY144">QUARTILE(IF($JQ21:$JQ68&lt;=5,AY21:AY68),3)</f>
        <v>#NUM!</v>
      </c>
      <c r="AZ144" s="316" t="e">
        <f t="array" ref="AZ144">QUARTILE(IF($JQ21:$JQ68&lt;=5,AZ21:AZ68),3)</f>
        <v>#NUM!</v>
      </c>
      <c r="BA144" s="316" t="e">
        <f t="array" ref="BA144">QUARTILE(IF($JQ21:$JQ68&lt;=5,BA21:BA68),3)</f>
        <v>#NUM!</v>
      </c>
      <c r="BB144" s="316" t="e">
        <f t="array" ref="BB144">QUARTILE(IF($JQ21:$JQ68&lt;=5,BB21:BB68),3)</f>
        <v>#NUM!</v>
      </c>
      <c r="BC144" s="316" t="e">
        <f t="array" ref="BC144">QUARTILE(IF($JQ21:$JQ68&lt;=5,BC21:BC68),3)</f>
        <v>#NUM!</v>
      </c>
      <c r="BD144" s="316" t="e">
        <f t="array" ref="BD144">QUARTILE(IF($JQ21:$JQ68&lt;=5,BD21:BD68),3)</f>
        <v>#NUM!</v>
      </c>
      <c r="BE144" s="316" t="e">
        <f t="array" ref="BE144">QUARTILE(IF($JQ21:$JQ68&lt;=5,BE21:BE68),3)</f>
        <v>#NUM!</v>
      </c>
      <c r="BF144" s="316" t="e">
        <f t="array" ref="BF144">QUARTILE(IF($JQ21:$JQ68&lt;=5,BF21:BF68),3)</f>
        <v>#NUM!</v>
      </c>
      <c r="BG144" s="316" t="e">
        <f t="array" ref="BG144">QUARTILE(IF($JQ21:$JQ68&lt;=5,BG21:BG68),3)</f>
        <v>#NUM!</v>
      </c>
      <c r="BH144" s="316" t="e">
        <f t="array" ref="BH144">QUARTILE(IF($JQ21:$JQ68&lt;=5,BH21:BH68),3)</f>
        <v>#NUM!</v>
      </c>
      <c r="BI144" s="316" t="e">
        <f t="array" ref="BI144">QUARTILE(IF($JQ21:$JQ68&lt;=5,BI21:BI68),3)</f>
        <v>#NUM!</v>
      </c>
      <c r="BJ144" s="316" t="e">
        <f t="array" ref="BJ144">QUARTILE(IF($JQ21:$JQ68&lt;=5,BJ21:BJ68),3)</f>
        <v>#NUM!</v>
      </c>
      <c r="BK144" s="316" t="e">
        <f t="array" ref="BK144">QUARTILE(IF($JQ21:$JQ68&lt;=5,BK21:BK68),3)</f>
        <v>#NUM!</v>
      </c>
      <c r="BL144" s="316" t="e">
        <f t="array" ref="BL144">QUARTILE(IF($JQ21:$JQ68&lt;=5,BL21:BL68),3)</f>
        <v>#NUM!</v>
      </c>
      <c r="BM144" s="316" t="e">
        <f t="array" ref="BM144">QUARTILE(IF($JQ21:$JQ68&lt;=5,BM21:BM68),3)</f>
        <v>#NUM!</v>
      </c>
      <c r="BN144" s="316" t="e">
        <f t="array" ref="BN144">QUARTILE(IF($JQ21:$JQ68&lt;=5,BN21:BN68),3)</f>
        <v>#NUM!</v>
      </c>
      <c r="BO144" s="316" t="e">
        <f t="array" ref="BO144">QUARTILE(IF($JQ21:$JQ68&lt;=5,BO21:BO68),3)</f>
        <v>#NUM!</v>
      </c>
      <c r="BP144" s="316" t="e">
        <f t="array" ref="BP144">QUARTILE(IF($JQ21:$JQ68&lt;=5,BP21:BP68),3)</f>
        <v>#NUM!</v>
      </c>
      <c r="BQ144" s="316" t="e">
        <f t="array" ref="BQ144">QUARTILE(IF($JQ21:$JQ68&lt;=5,BQ21:BQ68),3)</f>
        <v>#NUM!</v>
      </c>
      <c r="BR144" s="316" t="e">
        <f t="array" ref="BR144">QUARTILE(IF($JQ21:$JQ68&lt;=5,BR21:BR68),3)</f>
        <v>#NUM!</v>
      </c>
      <c r="BS144" s="316" t="e">
        <f t="array" ref="BS144">QUARTILE(IF($JQ21:$JQ68&lt;=5,BS21:BS68),3)</f>
        <v>#NUM!</v>
      </c>
      <c r="BT144" s="316" t="e">
        <f t="array" ref="BT144">QUARTILE(IF($JQ21:$JQ68&lt;=5,BT21:BT68),3)</f>
        <v>#NUM!</v>
      </c>
      <c r="BU144" s="316" t="e">
        <f t="array" ref="BU144">QUARTILE(IF($JQ21:$JQ68&lt;=5,BU21:BU68),3)</f>
        <v>#NUM!</v>
      </c>
      <c r="BV144" s="316" t="e">
        <f t="array" ref="BV144">QUARTILE(IF($JQ21:$JQ68&lt;=5,BV21:BV68),3)</f>
        <v>#NUM!</v>
      </c>
      <c r="BW144" s="316" t="e">
        <f t="array" ref="BW144">QUARTILE(IF($JQ21:$JQ68&lt;=5,BW21:BW68),3)</f>
        <v>#NUM!</v>
      </c>
      <c r="BX144" s="316" t="e">
        <f t="array" ref="BX144">QUARTILE(IF($JQ21:$JQ68&lt;=5,BX21:BX68),3)</f>
        <v>#NUM!</v>
      </c>
      <c r="BY144" s="316" t="e">
        <f t="array" ref="BY144">QUARTILE(IF($JQ21:$JQ68&lt;=5,BY21:BY68),3)</f>
        <v>#NUM!</v>
      </c>
      <c r="BZ144" s="316" t="e">
        <f t="array" ref="BZ144">QUARTILE(IF($JQ21:$JQ68&lt;=5,BZ21:BZ68),3)</f>
        <v>#NUM!</v>
      </c>
      <c r="CA144" s="316" t="e">
        <f t="array" ref="CA144">QUARTILE(IF($JQ21:$JQ68&lt;=5,CA21:CA68),3)</f>
        <v>#NUM!</v>
      </c>
      <c r="CB144" s="316" t="e">
        <f t="array" ref="CB144">QUARTILE(IF($JQ21:$JQ68&lt;=5,CB21:CB68),3)</f>
        <v>#NUM!</v>
      </c>
      <c r="CC144" s="316" t="e">
        <f t="array" ref="CC144">QUARTILE(IF($JQ21:$JQ68&lt;=5,CC21:CC68),3)</f>
        <v>#NUM!</v>
      </c>
      <c r="CD144" s="316" t="e">
        <f t="array" ref="CD144">QUARTILE(IF($JQ21:$JQ68&lt;=5,CD21:CD68),3)</f>
        <v>#NUM!</v>
      </c>
      <c r="CE144" s="316" t="e">
        <f t="array" ref="CE144">QUARTILE(IF($JQ21:$JQ68&lt;=5,CE21:CE68),3)</f>
        <v>#NUM!</v>
      </c>
      <c r="CF144" s="316" t="e">
        <f t="array" ref="CF144">QUARTILE(IF($JQ21:$JQ68&lt;=5,CF21:CF68),3)</f>
        <v>#NUM!</v>
      </c>
      <c r="CG144" s="316" t="e">
        <f t="array" ref="CG144">QUARTILE(IF($JQ21:$JQ68&lt;=5,CG21:CG68),3)</f>
        <v>#NUM!</v>
      </c>
      <c r="CH144" s="316" t="e">
        <f t="array" ref="CH144">QUARTILE(IF($JQ21:$JQ68&lt;=5,CH21:CH68),3)</f>
        <v>#NUM!</v>
      </c>
      <c r="CI144" s="316" t="e">
        <f t="array" ref="CI144">QUARTILE(IF($JQ21:$JQ68&lt;=5,CI21:CI68),3)</f>
        <v>#NUM!</v>
      </c>
      <c r="CJ144" s="316" t="e">
        <f t="array" ref="CJ144">QUARTILE(IF($JQ21:$JQ68&lt;=5,CJ21:CJ68),3)</f>
        <v>#NUM!</v>
      </c>
      <c r="CK144" s="316" t="e">
        <f t="array" ref="CK144">QUARTILE(IF($JQ21:$JQ68&lt;=5,CK21:CK68),3)</f>
        <v>#NUM!</v>
      </c>
      <c r="CL144" s="316" t="e">
        <f t="array" ref="CL144">QUARTILE(IF($JQ21:$JQ68&lt;=5,CL21:CL68),3)</f>
        <v>#NUM!</v>
      </c>
      <c r="CM144" s="316" t="e">
        <f t="array" ref="CM144">QUARTILE(IF($JQ21:$JQ68&lt;=5,CM21:CM68),3)</f>
        <v>#NUM!</v>
      </c>
      <c r="CN144" s="316" t="e">
        <f t="array" ref="CN144">QUARTILE(IF($JQ21:$JQ68&lt;=5,CN21:CN68),3)</f>
        <v>#NUM!</v>
      </c>
      <c r="CO144" s="316" t="e">
        <f t="array" ref="CO144">QUARTILE(IF($JQ21:$JQ68&lt;=5,CO21:CO68),3)</f>
        <v>#NUM!</v>
      </c>
      <c r="CP144" s="316" t="e">
        <f t="array" ref="CP144">QUARTILE(IF($JQ21:$JQ68&lt;=5,CP21:CP68),3)</f>
        <v>#NUM!</v>
      </c>
      <c r="CQ144" s="316" t="e">
        <f t="array" ref="CQ144">QUARTILE(IF($JQ21:$JQ68&lt;=5,CQ21:CQ68),3)</f>
        <v>#NUM!</v>
      </c>
      <c r="CR144" s="316" t="e">
        <f t="array" ref="CR144">QUARTILE(IF($JQ21:$JQ68&lt;=5,CR21:CR68),3)</f>
        <v>#NUM!</v>
      </c>
      <c r="CS144" s="316" t="e">
        <f t="array" ref="CS144">QUARTILE(IF($JQ21:$JQ68&lt;=5,CS21:CS68),3)</f>
        <v>#NUM!</v>
      </c>
      <c r="CT144" s="316" t="e">
        <f t="array" ref="CT144">QUARTILE(IF($JQ21:$JQ68&lt;=5,CT21:CT68),3)</f>
        <v>#NUM!</v>
      </c>
      <c r="CU144" s="316" t="e">
        <f t="array" ref="CU144">QUARTILE(IF($JQ21:$JQ68&lt;=5,CU21:CU68),3)</f>
        <v>#NUM!</v>
      </c>
      <c r="CV144" s="316" t="e">
        <f t="array" ref="CV144">QUARTILE(IF($JQ21:$JQ68&lt;=5,CV21:CV68),3)</f>
        <v>#NUM!</v>
      </c>
      <c r="CW144" s="316" t="e">
        <f t="array" ref="CW144">QUARTILE(IF($JQ21:$JQ68&lt;=5,CW21:CW68),3)</f>
        <v>#NUM!</v>
      </c>
      <c r="CX144" s="316" t="e">
        <f t="array" ref="CX144">QUARTILE(IF($JQ21:$JQ68&lt;=5,CX21:CX68),3)</f>
        <v>#NUM!</v>
      </c>
      <c r="CY144" s="316" t="e">
        <f t="array" ref="CY144">QUARTILE(IF($JQ21:$JQ68&lt;=5,CY21:CY68),3)</f>
        <v>#NUM!</v>
      </c>
      <c r="CZ144" s="316" t="e">
        <f t="array" ref="CZ144">QUARTILE(IF($JQ21:$JQ68&lt;=5,CZ21:CZ68),3)</f>
        <v>#NUM!</v>
      </c>
      <c r="DA144" s="316" t="e">
        <f t="array" ref="DA144">QUARTILE(IF($JQ21:$JQ68&lt;=5,DA21:DA68),3)</f>
        <v>#NUM!</v>
      </c>
      <c r="DB144" s="316" t="e">
        <f t="array" ref="DB144">QUARTILE(IF($JQ21:$JQ68&lt;=5,DB21:DB68),3)</f>
        <v>#NUM!</v>
      </c>
      <c r="DC144" s="316" t="e">
        <f t="array" ref="DC144">QUARTILE(IF($JQ21:$JQ68&lt;=5,DC21:DC68),3)</f>
        <v>#NUM!</v>
      </c>
      <c r="DD144" s="316" t="e">
        <f t="array" ref="DD144">QUARTILE(IF($JQ21:$JQ68&lt;=5,DD21:DD68),3)</f>
        <v>#NUM!</v>
      </c>
      <c r="DE144" s="316" t="e">
        <f t="array" ref="DE144">QUARTILE(IF($JQ21:$JQ68&lt;=5,DE21:DE68),3)</f>
        <v>#NUM!</v>
      </c>
      <c r="DF144" s="316" t="e">
        <f t="array" ref="DF144">QUARTILE(IF($JQ21:$JQ68&lt;=5,DF21:DF68),3)</f>
        <v>#NUM!</v>
      </c>
      <c r="DG144" s="316" t="e">
        <f t="array" ref="DG144">QUARTILE(IF($JQ21:$JQ68&lt;=5,DG21:DG68),3)</f>
        <v>#NUM!</v>
      </c>
      <c r="DH144" s="316" t="e">
        <f t="array" ref="DH144">QUARTILE(IF($JQ21:$JQ68&lt;=5,DH21:DH68),3)</f>
        <v>#NUM!</v>
      </c>
      <c r="DI144" s="316" t="e">
        <f t="array" ref="DI144">QUARTILE(IF($JQ21:$JQ68&lt;=5,DI21:DI68),3)</f>
        <v>#NUM!</v>
      </c>
      <c r="DJ144" s="316" t="e">
        <f t="array" ref="DJ144">QUARTILE(IF($JQ21:$JQ68&lt;=5,DJ21:DJ68),3)</f>
        <v>#NUM!</v>
      </c>
      <c r="DK144" s="316" t="e">
        <f t="array" ref="DK144">QUARTILE(IF($JQ21:$JQ68&lt;=5,DK21:DK68),3)</f>
        <v>#NUM!</v>
      </c>
      <c r="DL144" s="316" t="e">
        <f t="array" ref="DL144">QUARTILE(IF($JQ21:$JQ68&lt;=5,DL21:DL68),3)</f>
        <v>#NUM!</v>
      </c>
      <c r="DM144" s="316" t="e">
        <f t="array" ref="DM144">QUARTILE(IF($JQ21:$JQ68&lt;=5,DM21:DM68),3)</f>
        <v>#NUM!</v>
      </c>
      <c r="DN144" s="316" t="e">
        <f t="array" ref="DN144">QUARTILE(IF($JQ21:$JQ68&lt;=5,DN21:DN68),3)</f>
        <v>#NUM!</v>
      </c>
      <c r="DO144" s="316" t="e">
        <f t="array" ref="DO144">QUARTILE(IF($JQ21:$JQ68&lt;=5,DO21:DO68),3)</f>
        <v>#NUM!</v>
      </c>
      <c r="DP144" s="316" t="e">
        <f t="array" ref="DP144">QUARTILE(IF($JQ21:$JQ68&lt;=5,DP21:DP68),3)</f>
        <v>#NUM!</v>
      </c>
      <c r="DQ144" s="316" t="e">
        <f t="array" ref="DQ144">QUARTILE(IF($JQ21:$JQ68&lt;=5,DQ21:DQ68),3)</f>
        <v>#NUM!</v>
      </c>
      <c r="DR144" s="316" t="e">
        <f t="array" ref="DR144">QUARTILE(IF($JQ21:$JQ68&lt;=5,DR21:DR68),3)</f>
        <v>#NUM!</v>
      </c>
      <c r="DS144" s="316" t="e">
        <f t="array" ref="DS144">QUARTILE(IF($JQ21:$JQ68&lt;=5,DS21:DS68),3)</f>
        <v>#NUM!</v>
      </c>
      <c r="DT144" s="316" t="e">
        <f t="array" ref="DT144">QUARTILE(IF($JQ21:$JQ68&lt;=5,DT21:DT68),3)</f>
        <v>#NUM!</v>
      </c>
      <c r="DU144" s="316" t="e">
        <f t="array" ref="DU144">QUARTILE(IF($JQ21:$JQ68&lt;=5,DU21:DU68),3)</f>
        <v>#NUM!</v>
      </c>
      <c r="DV144" s="316" t="e">
        <f t="array" ref="DV144">QUARTILE(IF($JQ21:$JQ68&lt;=5,DV21:DV68),3)</f>
        <v>#NUM!</v>
      </c>
      <c r="DW144" s="316" t="e">
        <f t="array" ref="DW144">QUARTILE(IF($JQ21:$JQ68&lt;=5,DW21:DW68),3)</f>
        <v>#NUM!</v>
      </c>
      <c r="DX144" s="316" t="e">
        <f t="array" ref="DX144">QUARTILE(IF($JQ21:$JQ68&lt;=5,DX21:DX68),3)</f>
        <v>#NUM!</v>
      </c>
      <c r="DY144" s="316" t="e">
        <f t="array" ref="DY144">QUARTILE(IF($JQ21:$JQ68&lt;=5,DY21:DY68),3)</f>
        <v>#NUM!</v>
      </c>
      <c r="DZ144" s="316" t="e">
        <f t="array" ref="DZ144">QUARTILE(IF($JQ21:$JQ68&lt;=5,DZ21:DZ68),3)</f>
        <v>#NUM!</v>
      </c>
      <c r="EA144" s="316" t="e">
        <f t="array" ref="EA144">QUARTILE(IF($JQ21:$JQ68&lt;=5,EA21:EA68),3)</f>
        <v>#NUM!</v>
      </c>
      <c r="EB144" s="316" t="e">
        <f t="array" ref="EB144">QUARTILE(IF($JQ21:$JQ68&lt;=5,EB21:EB68),3)</f>
        <v>#NUM!</v>
      </c>
      <c r="EC144" s="316" t="e">
        <f t="array" ref="EC144">QUARTILE(IF($JQ21:$JQ68&lt;=5,EC21:EC68),3)</f>
        <v>#NUM!</v>
      </c>
      <c r="ED144" s="316" t="e">
        <f t="array" ref="ED144">QUARTILE(IF($JQ21:$JQ68&lt;=5,ED21:ED68),3)</f>
        <v>#NUM!</v>
      </c>
      <c r="EE144" s="316" t="e">
        <f t="array" ref="EE144">QUARTILE(IF($JQ21:$JQ68&lt;=5,EE21:EE68),3)</f>
        <v>#NUM!</v>
      </c>
      <c r="EF144" s="316" t="e">
        <f t="array" ref="EF144">QUARTILE(IF($JQ21:$JQ68&lt;=5,EF21:EF68),3)</f>
        <v>#NUM!</v>
      </c>
      <c r="EG144" s="316" t="e">
        <f t="array" ref="EG144">QUARTILE(IF($JQ21:$JQ68&lt;=5,EG21:EG68),3)</f>
        <v>#NUM!</v>
      </c>
      <c r="EH144" s="316" t="e">
        <f t="array" ref="EH144">QUARTILE(IF($JQ21:$JQ68&lt;=5,EH21:EH68),3)</f>
        <v>#NUM!</v>
      </c>
      <c r="EI144" s="316" t="e">
        <f t="array" ref="EI144">QUARTILE(IF($JQ21:$JQ68&lt;=5,EI21:EI68),3)</f>
        <v>#NUM!</v>
      </c>
      <c r="EJ144" s="316" t="e">
        <f t="array" ref="EJ144">QUARTILE(IF($JQ21:$JQ68&lt;=5,EJ21:EJ68),3)</f>
        <v>#NUM!</v>
      </c>
      <c r="EK144" s="316" t="e">
        <f t="array" ref="EK144">QUARTILE(IF($JQ21:$JQ68&lt;=5,EK21:EK68),3)</f>
        <v>#NUM!</v>
      </c>
      <c r="EL144" s="316" t="e">
        <f t="array" ref="EL144">QUARTILE(IF($JQ21:$JQ68&lt;=5,EL21:EL68),3)</f>
        <v>#NUM!</v>
      </c>
      <c r="EM144" s="316" t="e">
        <f t="array" ref="EM144">QUARTILE(IF($JQ21:$JQ68&lt;=5,EM21:EM68),3)</f>
        <v>#NUM!</v>
      </c>
      <c r="EN144" s="316" t="e">
        <f t="array" ref="EN144">QUARTILE(IF($JQ21:$JQ68&lt;=5,EN21:EN68),3)</f>
        <v>#NUM!</v>
      </c>
      <c r="EO144" s="316" t="e">
        <f t="array" ref="EO144">QUARTILE(IF($JQ21:$JQ68&lt;=5,EO21:EO68),3)</f>
        <v>#NUM!</v>
      </c>
      <c r="EP144" s="316" t="e">
        <f t="array" ref="EP144">QUARTILE(IF($JQ21:$JQ68&lt;=5,EP21:EP68),3)</f>
        <v>#NUM!</v>
      </c>
      <c r="EQ144" s="316" t="e">
        <f t="array" ref="EQ144">QUARTILE(IF($JQ21:$JQ68&lt;=5,EQ21:EQ68),3)</f>
        <v>#NUM!</v>
      </c>
      <c r="ER144" s="316" t="e">
        <f t="array" ref="ER144">QUARTILE(IF($JQ21:$JQ68&lt;=5,ER21:ER68),3)</f>
        <v>#NUM!</v>
      </c>
      <c r="ES144" s="316" t="e">
        <f t="array" ref="ES144">QUARTILE(IF($JQ21:$JQ68&lt;=5,ES21:ES68),3)</f>
        <v>#NUM!</v>
      </c>
      <c r="ET144" s="316" t="e">
        <f t="array" ref="ET144">QUARTILE(IF($JQ21:$JQ68&lt;=5,ET21:ET68),3)</f>
        <v>#NUM!</v>
      </c>
      <c r="EU144" s="316" t="e">
        <f t="array" ref="EU144">QUARTILE(IF($JQ21:$JQ68&lt;=5,EU21:EU68),3)</f>
        <v>#NUM!</v>
      </c>
      <c r="EV144" s="316" t="e">
        <f t="array" ref="EV144">QUARTILE(IF($JQ21:$JQ68&lt;=5,EV21:EV68),3)</f>
        <v>#NUM!</v>
      </c>
      <c r="EW144" s="316" t="e">
        <f t="array" ref="EW144">QUARTILE(IF($JQ21:$JQ68&lt;=5,EW21:EW68),3)</f>
        <v>#NUM!</v>
      </c>
      <c r="EX144" s="316" t="e">
        <f t="array" ref="EX144">QUARTILE(IF($JQ21:$JQ68&lt;=5,EX21:EX68),3)</f>
        <v>#NUM!</v>
      </c>
      <c r="EY144" s="316" t="e">
        <f t="array" ref="EY144">QUARTILE(IF($JQ21:$JQ68&lt;=5,EY21:EY68),3)</f>
        <v>#NUM!</v>
      </c>
      <c r="EZ144" s="316" t="e">
        <f t="array" ref="EZ144">QUARTILE(IF($JQ21:$JQ68&lt;=5,EZ21:EZ68),3)</f>
        <v>#NUM!</v>
      </c>
      <c r="FA144" s="316" t="e">
        <f t="array" ref="FA144">QUARTILE(IF($JQ21:$JQ68&lt;=5,FA21:FA68),3)</f>
        <v>#NUM!</v>
      </c>
      <c r="FB144" s="316" t="e">
        <f t="array" ref="FB144">QUARTILE(IF($JQ21:$JQ68&lt;=5,FB21:FB68),3)</f>
        <v>#NUM!</v>
      </c>
      <c r="FC144" s="316" t="e">
        <f t="array" ref="FC144">QUARTILE(IF($JQ21:$JQ68&lt;=5,FC21:FC68),3)</f>
        <v>#NUM!</v>
      </c>
      <c r="FD144" s="316" t="e">
        <f t="array" ref="FD144">QUARTILE(IF($JQ21:$JQ68&lt;=5,FD21:FD68),3)</f>
        <v>#NUM!</v>
      </c>
      <c r="FE144" s="316" t="e">
        <f t="array" ref="FE144">QUARTILE(IF($JQ21:$JQ68&lt;=5,FE21:FE68),3)</f>
        <v>#NUM!</v>
      </c>
      <c r="FF144" s="316" t="e">
        <f t="array" ref="FF144">QUARTILE(IF($JQ21:$JQ68&lt;=5,FF21:FF68),3)</f>
        <v>#NUM!</v>
      </c>
      <c r="FG144" s="316" t="e">
        <f t="array" ref="FG144">QUARTILE(IF($JQ21:$JQ68&lt;=5,FG21:FG68),3)</f>
        <v>#NUM!</v>
      </c>
      <c r="FH144" s="316" t="e">
        <f t="array" ref="FH144">QUARTILE(IF($JQ21:$JQ68&lt;=5,FH21:FH68),3)</f>
        <v>#NUM!</v>
      </c>
      <c r="FI144" s="316" t="e">
        <f t="array" ref="FI144">QUARTILE(IF($JQ21:$JQ68&lt;=5,FI21:FI68),3)</f>
        <v>#NUM!</v>
      </c>
      <c r="FJ144" s="316" t="e">
        <f t="array" ref="FJ144">QUARTILE(IF($JQ21:$JQ68&lt;=5,FJ21:FJ68),3)</f>
        <v>#NUM!</v>
      </c>
      <c r="FK144" s="316" t="e">
        <f t="array" ref="FK144">QUARTILE(IF($JQ21:$JQ68&lt;=5,FK21:FK68),3)</f>
        <v>#NUM!</v>
      </c>
      <c r="FL144" s="316" t="e">
        <f t="array" ref="FL144">QUARTILE(IF($JQ21:$JQ68&lt;=5,FL21:FL68),3)</f>
        <v>#NUM!</v>
      </c>
      <c r="FM144" s="316" t="e">
        <f t="array" ref="FM144">QUARTILE(IF($JQ21:$JQ68&lt;=5,FM21:FM68),3)</f>
        <v>#NUM!</v>
      </c>
      <c r="FN144" s="316" t="e">
        <f t="array" ref="FN144">QUARTILE(IF($JQ21:$JQ68&lt;=5,FN21:FN68),3)</f>
        <v>#NUM!</v>
      </c>
      <c r="FO144" s="316" t="e">
        <f t="array" ref="FO144">QUARTILE(IF($JQ21:$JQ68&lt;=5,FO21:FO68),3)</f>
        <v>#NUM!</v>
      </c>
      <c r="FP144" s="316" t="e">
        <f t="array" ref="FP144">QUARTILE(IF($JQ21:$JQ68&lt;=5,FP21:FP68),3)</f>
        <v>#NUM!</v>
      </c>
      <c r="FQ144" s="316" t="e">
        <f t="array" ref="FQ144">QUARTILE(IF($JQ21:$JQ68&lt;=5,FQ21:FQ68),3)</f>
        <v>#NUM!</v>
      </c>
      <c r="FR144" s="316" t="e">
        <f t="array" ref="FR144">QUARTILE(IF($JQ21:$JQ68&lt;=5,FR21:FR68),3)</f>
        <v>#NUM!</v>
      </c>
      <c r="FS144" s="316" t="e">
        <f t="array" ref="FS144">QUARTILE(IF($JQ21:$JQ68&lt;=5,FS21:FS68),3)</f>
        <v>#NUM!</v>
      </c>
      <c r="FT144" s="316" t="e">
        <f t="array" ref="FT144">QUARTILE(IF($JQ21:$JQ68&lt;=5,FT21:FT68),3)</f>
        <v>#NUM!</v>
      </c>
      <c r="FU144" s="316" t="e">
        <f t="array" ref="FU144">QUARTILE(IF($JQ21:$JQ68&lt;=5,FU21:FU68),3)</f>
        <v>#NUM!</v>
      </c>
      <c r="FV144" s="316" t="e">
        <f t="array" ref="FV144">QUARTILE(IF($JQ21:$JQ68&lt;=5,FV21:FV68),3)</f>
        <v>#NUM!</v>
      </c>
      <c r="FW144" s="316" t="e">
        <f t="array" ref="FW144">QUARTILE(IF($JQ21:$JQ68&lt;=5,FW21:FW68),3)</f>
        <v>#NUM!</v>
      </c>
      <c r="FX144" s="316" t="e">
        <f t="array" ref="FX144">QUARTILE(IF($JQ21:$JQ68&lt;=5,FX21:FX68),3)</f>
        <v>#NUM!</v>
      </c>
      <c r="FY144" s="316" t="e">
        <f t="array" ref="FY144">QUARTILE(IF($JQ21:$JQ68&lt;=5,FY21:FY68),3)</f>
        <v>#NUM!</v>
      </c>
      <c r="FZ144" s="316" t="e">
        <f t="array" ref="FZ144">QUARTILE(IF($JQ21:$JQ68&lt;=5,FZ21:FZ68),3)</f>
        <v>#NUM!</v>
      </c>
      <c r="GA144" s="316" t="e">
        <f t="array" ref="GA144">QUARTILE(IF($JQ21:$JQ68&lt;=5,GA21:GA68),3)</f>
        <v>#NUM!</v>
      </c>
      <c r="GB144" s="316" t="e">
        <f t="array" ref="GB144">QUARTILE(IF($JQ21:$JQ68&lt;=5,GB21:GB68),3)</f>
        <v>#NUM!</v>
      </c>
      <c r="GC144" s="316" t="e">
        <f t="array" ref="GC144">QUARTILE(IF($JQ21:$JQ68&lt;=5,GC21:GC68),3)</f>
        <v>#NUM!</v>
      </c>
      <c r="GD144" s="316" t="e">
        <f t="array" ref="GD144">QUARTILE(IF($JQ21:$JQ68&lt;=5,GD21:GD68),3)</f>
        <v>#NUM!</v>
      </c>
      <c r="GE144" s="316" t="e">
        <f t="array" ref="GE144">QUARTILE(IF($JQ21:$JQ68&lt;=5,GE21:GE68),3)</f>
        <v>#NUM!</v>
      </c>
      <c r="GF144" s="316" t="e">
        <f t="array" ref="GF144">QUARTILE(IF($JQ21:$JQ68&lt;=5,GF21:GF68),3)</f>
        <v>#NUM!</v>
      </c>
      <c r="GG144" s="316" t="e">
        <f t="array" ref="GG144">QUARTILE(IF($JQ21:$JQ68&lt;=5,GG21:GG68),3)</f>
        <v>#NUM!</v>
      </c>
      <c r="GH144" s="316" t="e">
        <f t="array" ref="GH144">QUARTILE(IF($JQ21:$JQ68&lt;=5,GH21:GH68),3)</f>
        <v>#NUM!</v>
      </c>
      <c r="GI144" s="316" t="e">
        <f t="array" ref="GI144">QUARTILE(IF($JQ21:$JQ68&lt;=5,GI21:GI68),3)</f>
        <v>#NUM!</v>
      </c>
      <c r="GJ144" s="316" t="e">
        <f t="array" ref="GJ144">QUARTILE(IF($JQ21:$JQ68&lt;=5,GJ21:GJ68),3)</f>
        <v>#NUM!</v>
      </c>
      <c r="GK144" s="316" t="e">
        <f t="array" ref="GK144">QUARTILE(IF($JQ21:$JQ68&lt;=5,GK21:GK68),3)</f>
        <v>#NUM!</v>
      </c>
      <c r="GL144" s="316" t="e">
        <f t="array" ref="GL144">QUARTILE(IF($JQ21:$JQ68&lt;=5,GL21:GL68),3)</f>
        <v>#NUM!</v>
      </c>
      <c r="GM144" s="316" t="e">
        <f t="array" ref="GM144">QUARTILE(IF($JQ21:$JQ68&lt;=5,GM21:GM68),3)</f>
        <v>#NUM!</v>
      </c>
      <c r="GN144" s="316" t="e">
        <f t="array" ref="GN144">QUARTILE(IF($JQ21:$JQ68&lt;=5,GN21:GN68),3)</f>
        <v>#NUM!</v>
      </c>
      <c r="GO144" s="316" t="e">
        <f t="array" ref="GO144">QUARTILE(IF($JQ21:$JQ68&lt;=5,GO21:GO68),3)</f>
        <v>#NUM!</v>
      </c>
      <c r="GP144" s="316" t="e">
        <f t="array" ref="GP144">QUARTILE(IF($JQ21:$JQ68&lt;=5,GP21:GP68),3)</f>
        <v>#NUM!</v>
      </c>
      <c r="GQ144" s="316" t="e">
        <f t="array" ref="GQ144">QUARTILE(IF($JQ21:$JQ68&lt;=5,GQ21:GQ68),3)</f>
        <v>#NUM!</v>
      </c>
      <c r="GR144" s="316" t="e">
        <f t="array" ref="GR144">QUARTILE(IF($JQ21:$JQ68&lt;=5,GR21:GR68),3)</f>
        <v>#NUM!</v>
      </c>
      <c r="GS144" s="316" t="e">
        <f t="array" ref="GS144">QUARTILE(IF($JQ21:$JQ68&lt;=5,GS21:GS68),3)</f>
        <v>#NUM!</v>
      </c>
      <c r="GT144" s="316" t="e">
        <f t="array" ref="GT144">QUARTILE(IF($JQ21:$JQ68&lt;=5,GT21:GT68),3)</f>
        <v>#NUM!</v>
      </c>
      <c r="GU144" s="316" t="e">
        <f t="array" ref="GU144">QUARTILE(IF($JQ21:$JQ68&lt;=5,GU21:GU68),3)</f>
        <v>#NUM!</v>
      </c>
      <c r="GV144" s="316" t="e">
        <f t="array" ref="GV144">QUARTILE(IF($JQ21:$JQ68&lt;=5,GV21:GV68),3)</f>
        <v>#NUM!</v>
      </c>
      <c r="GW144" s="316" t="e">
        <f t="array" ref="GW144">QUARTILE(IF($JQ21:$JQ68&lt;=5,GW21:GW68),3)</f>
        <v>#NUM!</v>
      </c>
      <c r="GX144" s="316" t="e">
        <f t="array" ref="GX144">QUARTILE(IF($JQ21:$JQ68&lt;=5,GX21:GX68),3)</f>
        <v>#NUM!</v>
      </c>
      <c r="GY144" s="316" t="e">
        <f t="array" ref="GY144">QUARTILE(IF($JQ21:$JQ68&lt;=5,GY21:GY68),3)</f>
        <v>#NUM!</v>
      </c>
      <c r="GZ144" s="316" t="e">
        <f t="array" ref="GZ144">QUARTILE(IF($JQ21:$JQ68&lt;=5,GZ21:GZ68),3)</f>
        <v>#NUM!</v>
      </c>
      <c r="HA144" s="316" t="e">
        <f t="array" ref="HA144">QUARTILE(IF($JQ21:$JQ68&lt;=5,HA21:HA68),3)</f>
        <v>#NUM!</v>
      </c>
      <c r="HB144" s="316" t="e">
        <f t="array" ref="HB144">QUARTILE(IF($JQ21:$JQ68&lt;=5,HB21:HB68),3)</f>
        <v>#NUM!</v>
      </c>
      <c r="HC144" s="316" t="e">
        <f t="array" ref="HC144">QUARTILE(IF($JQ21:$JQ68&lt;=5,HC21:HC68),3)</f>
        <v>#NUM!</v>
      </c>
      <c r="HD144" s="316" t="e">
        <f t="array" ref="HD144">QUARTILE(IF($JQ21:$JQ68&lt;=5,HD21:HD68),3)</f>
        <v>#NUM!</v>
      </c>
      <c r="HE144" s="316" t="e">
        <f t="array" ref="HE144">QUARTILE(IF($JQ21:$JQ68&lt;=5,HE21:HE68),3)</f>
        <v>#NUM!</v>
      </c>
      <c r="HF144" s="316" t="e">
        <f t="array" ref="HF144">QUARTILE(IF($JQ21:$JQ68&lt;=5,HF21:HF68),3)</f>
        <v>#NUM!</v>
      </c>
      <c r="HG144" s="316" t="e">
        <f t="array" ref="HG144">QUARTILE(IF($JQ21:$JQ68&lt;=5,HG21:HG68),3)</f>
        <v>#NUM!</v>
      </c>
      <c r="HH144" s="316" t="e">
        <f t="array" ref="HH144">QUARTILE(IF($JQ21:$JQ68&lt;=5,HH21:HH68),3)</f>
        <v>#NUM!</v>
      </c>
      <c r="HI144" s="316" t="e">
        <f t="array" ref="HI144">QUARTILE(IF($JQ21:$JQ68&lt;=5,HI21:HI68),3)</f>
        <v>#NUM!</v>
      </c>
      <c r="HJ144" s="316" t="e">
        <f t="array" ref="HJ144">QUARTILE(IF($JQ21:$JQ68&lt;=5,HJ21:HJ68),3)</f>
        <v>#NUM!</v>
      </c>
      <c r="HK144" s="316" t="e">
        <f t="array" ref="HK144">QUARTILE(IF($JQ21:$JQ68&lt;=5,HK21:HK68),3)</f>
        <v>#NUM!</v>
      </c>
      <c r="HL144" s="316" t="e">
        <f t="array" ref="HL144">QUARTILE(IF($JQ21:$JQ68&lt;=5,HL21:HL68),3)</f>
        <v>#NUM!</v>
      </c>
      <c r="HM144" s="316" t="e">
        <f t="array" ref="HM144">QUARTILE(IF($JQ21:$JQ68&lt;=5,HM21:HM68),3)</f>
        <v>#NUM!</v>
      </c>
      <c r="HN144" s="316" t="e">
        <f t="array" ref="HN144">QUARTILE(IF($JQ21:$JQ68&lt;=5,HN21:HN68),3)</f>
        <v>#NUM!</v>
      </c>
      <c r="HO144" s="316" t="e">
        <f t="array" ref="HO144">QUARTILE(IF($JQ21:$JQ68&lt;=5,HO21:HO68),3)</f>
        <v>#NUM!</v>
      </c>
      <c r="HP144" s="316" t="e">
        <f t="array" ref="HP144">QUARTILE(IF($JQ21:$JQ68&lt;=5,HP21:HP68),3)</f>
        <v>#NUM!</v>
      </c>
      <c r="HQ144" s="316" t="e">
        <f t="array" ref="HQ144">QUARTILE(IF($JQ21:$JQ68&lt;=5,HQ21:HQ68),3)</f>
        <v>#NUM!</v>
      </c>
      <c r="HR144" s="316" t="e">
        <f t="array" ref="HR144">QUARTILE(IF($JQ21:$JQ68&lt;=5,HR21:HR68),3)</f>
        <v>#NUM!</v>
      </c>
      <c r="HS144" s="316" t="e">
        <f t="array" ref="HS144">QUARTILE(IF($JQ21:$JQ68&lt;=5,HS21:HS68),3)</f>
        <v>#NUM!</v>
      </c>
      <c r="HT144" s="316" t="e">
        <f t="array" ref="HT144">QUARTILE(IF($JQ21:$JQ68&lt;=5,HT21:HT68),3)</f>
        <v>#NUM!</v>
      </c>
      <c r="HU144" s="316" t="e">
        <f t="array" ref="HU144">QUARTILE(IF($JQ21:$JQ68&lt;=5,HU21:HU68),3)</f>
        <v>#NUM!</v>
      </c>
      <c r="HV144" s="316" t="e">
        <f t="array" ref="HV144">QUARTILE(IF($JQ21:$JQ68&lt;=5,HV21:HV68),3)</f>
        <v>#NUM!</v>
      </c>
      <c r="HW144" s="316" t="e">
        <f t="array" ref="HW144">QUARTILE(IF($JQ21:$JQ68&lt;=5,HW21:HW68),3)</f>
        <v>#NUM!</v>
      </c>
      <c r="HX144" s="316" t="e">
        <f t="array" ref="HX144">QUARTILE(IF($JQ21:$JQ68&lt;=5,HX21:HX68),3)</f>
        <v>#NUM!</v>
      </c>
      <c r="HY144" s="316" t="e">
        <f t="array" ref="HY144">QUARTILE(IF($JQ21:$JQ68&lt;=5,HY21:HY68),3)</f>
        <v>#NUM!</v>
      </c>
      <c r="HZ144" s="316" t="e">
        <f t="array" ref="HZ144">QUARTILE(IF($JQ21:$JQ68&lt;=5,HZ21:HZ68),3)</f>
        <v>#NUM!</v>
      </c>
      <c r="IA144" s="316" t="e">
        <f t="array" ref="IA144">QUARTILE(IF($JQ21:$JQ68&lt;=5,IA21:IA68),3)</f>
        <v>#NUM!</v>
      </c>
      <c r="IB144" s="316" t="e">
        <f t="array" ref="IB144">QUARTILE(IF($JQ21:$JQ68&lt;=5,IB21:IB68),3)</f>
        <v>#NUM!</v>
      </c>
      <c r="IC144" s="316" t="e">
        <f t="array" ref="IC144">QUARTILE(IF($JQ21:$JQ68&lt;=5,IC21:IC68),3)</f>
        <v>#NUM!</v>
      </c>
      <c r="ID144" s="316" t="e">
        <f t="array" ref="ID144">QUARTILE(IF($JQ21:$JQ68&lt;=5,ID21:ID68),3)</f>
        <v>#NUM!</v>
      </c>
      <c r="IE144" s="316" t="e">
        <f t="array" ref="IE144">QUARTILE(IF($JQ21:$JQ68&lt;=5,IE21:IE68),3)</f>
        <v>#NUM!</v>
      </c>
      <c r="IF144" s="316" t="e">
        <f t="array" ref="IF144">QUARTILE(IF($JQ21:$JQ68&lt;=5,IF21:IF68),3)</f>
        <v>#NUM!</v>
      </c>
      <c r="IG144" s="316" t="e">
        <f t="array" ref="IG144">QUARTILE(IF($JQ21:$JQ68&lt;=5,IG21:IG68),3)</f>
        <v>#NUM!</v>
      </c>
      <c r="IH144" s="316" t="e">
        <f t="array" ref="IH144">QUARTILE(IF($JQ21:$JQ68&lt;=5,IH21:IH68),3)</f>
        <v>#NUM!</v>
      </c>
      <c r="II144" s="316" t="e">
        <f t="array" ref="II144">QUARTILE(IF($JQ21:$JQ68&lt;=5,II21:II68),3)</f>
        <v>#NUM!</v>
      </c>
      <c r="IJ144" s="316" t="e">
        <f t="array" ref="IJ144">QUARTILE(IF($JQ21:$JQ68&lt;=5,IJ21:IJ68),3)</f>
        <v>#NUM!</v>
      </c>
      <c r="IK144" s="316" t="e">
        <f t="array" ref="IK144">QUARTILE(IF($JQ21:$JQ68&lt;=5,IK21:IK68),3)</f>
        <v>#NUM!</v>
      </c>
      <c r="IL144" s="316" t="e">
        <f t="array" ref="IL144">QUARTILE(IF($JQ21:$JQ68&lt;=5,IL21:IL68),3)</f>
        <v>#NUM!</v>
      </c>
      <c r="IM144" s="316" t="e">
        <f t="array" ref="IM144">QUARTILE(IF($JQ21:$JQ68&lt;=5,IM21:IM68),3)</f>
        <v>#NUM!</v>
      </c>
      <c r="IN144" s="316" t="e">
        <f t="array" ref="IN144">QUARTILE(IF($JQ21:$JQ68&lt;=5,IN21:IN68),3)</f>
        <v>#NUM!</v>
      </c>
      <c r="IO144" s="316" t="e">
        <f t="array" ref="IO144">QUARTILE(IF($JQ21:$JQ68&lt;=5,IO21:IO68),3)</f>
        <v>#NUM!</v>
      </c>
      <c r="IP144" s="316" t="e">
        <f t="array" ref="IP144">QUARTILE(IF($JQ21:$JQ68&lt;=5,IP21:IP68),3)</f>
        <v>#NUM!</v>
      </c>
      <c r="IQ144" s="316" t="e">
        <f t="array" ref="IQ144">QUARTILE(IF($JQ21:$JQ68&lt;=5,IQ21:IQ68),3)</f>
        <v>#NUM!</v>
      </c>
      <c r="IR144" s="316" t="e">
        <f t="array" ref="IR144">QUARTILE(IF($JQ21:$JQ68&lt;=5,IR21:IR68),3)</f>
        <v>#NUM!</v>
      </c>
      <c r="IS144" s="316" t="e">
        <f t="array" ref="IS144">QUARTILE(IF($JQ21:$JQ68&lt;=5,IS21:IS68),3)</f>
        <v>#NUM!</v>
      </c>
      <c r="IT144" s="316" t="e">
        <f t="array" ref="IT144">QUARTILE(IF($JQ21:$JQ68&lt;=5,IT21:IT68),3)</f>
        <v>#NUM!</v>
      </c>
      <c r="IU144" s="316" t="e">
        <f t="array" ref="IU144">QUARTILE(IF($JQ21:$JQ68&lt;=5,IU21:IU68),3)</f>
        <v>#NUM!</v>
      </c>
      <c r="IV144" s="316" t="e">
        <f t="array" ref="IV144">QUARTILE(IF($JQ21:$JQ68&lt;=5,IV21:IV68),3)</f>
        <v>#NUM!</v>
      </c>
      <c r="IW144" s="316" t="e">
        <f t="array" ref="IW144">QUARTILE(IF($JQ21:$JQ68&lt;=5,IW21:IW68),3)</f>
        <v>#NUM!</v>
      </c>
      <c r="IX144" s="316" t="e">
        <f t="array" ref="IX144">QUARTILE(IF($JQ21:$JQ68&lt;=5,IX21:IX68),3)</f>
        <v>#NUM!</v>
      </c>
      <c r="IY144" s="316" t="e">
        <f t="array" ref="IY144">QUARTILE(IF($JQ21:$JQ68&lt;=5,IY21:IY68),3)</f>
        <v>#NUM!</v>
      </c>
      <c r="IZ144" s="316" t="e">
        <f t="array" ref="IZ144">QUARTILE(IF($JQ21:$JQ68&lt;=5,IZ21:IZ68),3)</f>
        <v>#NUM!</v>
      </c>
      <c r="JA144" s="316" t="e">
        <f t="array" ref="JA144">QUARTILE(IF($JQ21:$JQ68&lt;=5,JA21:JA68),3)</f>
        <v>#NUM!</v>
      </c>
      <c r="JB144" s="316" t="e">
        <f t="array" ref="JB144">QUARTILE(IF($JQ21:$JQ68&lt;=5,JB21:JB68),3)</f>
        <v>#NUM!</v>
      </c>
      <c r="JC144" s="316" t="e">
        <f t="array" ref="JC144">QUARTILE(IF($JQ21:$JQ68&lt;=5,JC21:JC68),3)</f>
        <v>#NUM!</v>
      </c>
      <c r="JD144" s="316" t="e">
        <f t="array" ref="JD144">QUARTILE(IF($JQ21:$JQ68&lt;=5,JD21:JD68),3)</f>
        <v>#NUM!</v>
      </c>
      <c r="JE144" s="316" t="e">
        <f t="array" ref="JE144">QUARTILE(IF($JQ21:$JQ68&lt;=5,JE21:JE68),3)</f>
        <v>#NUM!</v>
      </c>
      <c r="JF144" s="316" t="e">
        <f t="array" ref="JF144">QUARTILE(IF($JQ21:$JQ68&lt;=5,JF21:JF68),3)</f>
        <v>#NUM!</v>
      </c>
      <c r="JG144" s="316" t="e">
        <f t="array" ref="JG144">QUARTILE(IF($JQ21:$JQ68&lt;=5,JG21:JG68),3)</f>
        <v>#NUM!</v>
      </c>
      <c r="JH144" s="316" t="e">
        <f t="array" ref="JH144">QUARTILE(IF($JQ21:$JQ68&lt;=5,JH21:JH68),3)</f>
        <v>#NUM!</v>
      </c>
      <c r="JI144" s="316" t="e">
        <f t="array" ref="JI144">QUARTILE(IF($JQ21:$JQ68&lt;=5,JI21:JI68),3)</f>
        <v>#NUM!</v>
      </c>
      <c r="JJ144" s="316" t="e">
        <f t="array" ref="JJ144">QUARTILE(IF($JQ21:$JQ68&lt;=5,JJ21:JJ68),3)</f>
        <v>#NUM!</v>
      </c>
      <c r="JK144" s="316" t="e">
        <f t="array" ref="JK144">QUARTILE(IF($JQ21:$JQ68&lt;=5,JK21:JK68),3)</f>
        <v>#NUM!</v>
      </c>
      <c r="JL144" s="316" t="e">
        <f t="array" ref="JL144">QUARTILE(IF($JQ21:$JQ68&lt;=5,JL21:JL68),3)</f>
        <v>#NUM!</v>
      </c>
      <c r="JM144" s="316" t="e">
        <f t="array" ref="JM144">QUARTILE(IF($JQ21:$JQ68&lt;=5,JM21:JM68),3)</f>
        <v>#NUM!</v>
      </c>
      <c r="JN144" s="316" t="e">
        <f t="array" ref="JN144">QUARTILE(IF($JQ21:$JQ68&lt;=5,JN21:JN68),3)</f>
        <v>#NUM!</v>
      </c>
      <c r="JO144" s="316" t="e">
        <f t="array" ref="JO144">QUARTILE(IF($JQ21:$JQ68&lt;=5,JO21:JO68),3)</f>
        <v>#NUM!</v>
      </c>
      <c r="JP144" s="316" t="e">
        <f t="array" ref="JP144">QUARTILE(IF($JQ21:$JQ68&lt;=5,JP21:JP68),3)</f>
        <v>#NUM!</v>
      </c>
    </row>
    <row r="145" spans="4:276" ht="15" customHeight="1" x14ac:dyDescent="0.2">
      <c r="D145" s="316">
        <v>9.1</v>
      </c>
      <c r="E145" s="317" t="s">
        <v>509</v>
      </c>
      <c r="F145" s="317">
        <f t="array" ref="F145">MIN(IF($JQ21:$JQ68&lt;=5,F21:F68))</f>
        <v>0</v>
      </c>
      <c r="G145" s="317">
        <f t="array" ref="G145">MIN(IF($JQ21:$JQ68&lt;=5,G21:G68))</f>
        <v>0</v>
      </c>
      <c r="H145" s="317">
        <f t="array" ref="H145">MIN(IF($JQ21:$JQ68&lt;=5,H21:H68))</f>
        <v>0</v>
      </c>
      <c r="I145" s="317">
        <f t="array" ref="I145">MIN(IF($JQ21:$JQ68&lt;=5,I21:I68))</f>
        <v>0</v>
      </c>
      <c r="J145" s="317">
        <f t="array" ref="J145">MIN(IF($JQ21:$JQ68&lt;=5,J21:J68))</f>
        <v>0</v>
      </c>
      <c r="K145" s="317">
        <f t="array" ref="K145">MIN(IF($JQ21:$JQ68&lt;=5,K21:K68))</f>
        <v>0</v>
      </c>
      <c r="L145" s="317">
        <f t="array" ref="L145">MIN(IF($JQ21:$JQ68&lt;=5,L21:L68))</f>
        <v>0</v>
      </c>
      <c r="M145" s="317">
        <f t="array" ref="M145">MIN(IF($JQ21:$JQ68&lt;=5,M21:M68))</f>
        <v>0</v>
      </c>
      <c r="N145" s="317">
        <f t="array" ref="N145">MIN(IF($JQ21:$JQ68&lt;=5,N21:N68))</f>
        <v>0</v>
      </c>
      <c r="O145" s="317">
        <f t="array" ref="O145">MIN(IF($JQ21:$JQ68&lt;=5,O21:O68))</f>
        <v>0</v>
      </c>
      <c r="P145" s="317">
        <f t="array" ref="P145">MIN(IF($JQ21:$JQ68&lt;=5,P21:P68))</f>
        <v>0</v>
      </c>
      <c r="Q145" s="317">
        <f t="array" ref="Q145">MIN(IF($JQ21:$JQ68&lt;=5,Q21:Q68))</f>
        <v>0</v>
      </c>
      <c r="R145" s="317">
        <f t="array" ref="R145">MIN(IF($JQ21:$JQ68&lt;=5,R21:R68))</f>
        <v>0</v>
      </c>
      <c r="S145" s="317">
        <f t="array" ref="S145">MIN(IF($JQ21:$JQ68&lt;=5,S21:S68))</f>
        <v>0</v>
      </c>
      <c r="T145" s="317">
        <f t="array" ref="T145">MIN(IF($JQ21:$JQ68&lt;=5,T21:T68))</f>
        <v>0</v>
      </c>
      <c r="U145" s="317">
        <f t="array" ref="U145">MIN(IF($JQ21:$JQ68&lt;=5,U21:U68))</f>
        <v>0</v>
      </c>
      <c r="V145" s="317">
        <f t="array" ref="V145">MIN(IF($JQ21:$JQ68&lt;=5,V21:V68))</f>
        <v>0</v>
      </c>
      <c r="W145" s="317">
        <f t="array" ref="W145">MIN(IF($JQ21:$JQ68&lt;=5,W21:W68))</f>
        <v>0</v>
      </c>
      <c r="X145" s="317">
        <f t="array" ref="X145">MIN(IF($JQ21:$JQ68&lt;=5,X21:X68))</f>
        <v>0</v>
      </c>
      <c r="Y145" s="317">
        <f t="array" ref="Y145">MIN(IF($JQ21:$JQ68&lt;=5,Y21:Y68))</f>
        <v>0</v>
      </c>
      <c r="Z145" s="317">
        <f t="array" ref="Z145">MIN(IF($JQ21:$JQ68&lt;=5,Z21:Z68))</f>
        <v>0</v>
      </c>
      <c r="AA145" s="317">
        <f t="array" ref="AA145">MIN(IF($JQ21:$JQ68&lt;=5,AA21:AA68))</f>
        <v>0</v>
      </c>
      <c r="AB145" s="317">
        <f t="array" ref="AB145">MIN(IF($JQ21:$JQ68&lt;=5,AB21:AB68))</f>
        <v>0</v>
      </c>
      <c r="AC145" s="317">
        <f t="array" ref="AC145">MIN(IF($JQ21:$JQ68&lt;=5,AC21:AC68))</f>
        <v>0</v>
      </c>
      <c r="AD145" s="317">
        <f t="array" ref="AD145">MIN(IF($JQ21:$JQ68&lt;=5,AD21:AD68))</f>
        <v>0</v>
      </c>
      <c r="AE145" s="317">
        <f t="array" ref="AE145">MIN(IF($JQ21:$JQ68&lt;=5,AE21:AE68))</f>
        <v>0</v>
      </c>
      <c r="AF145" s="317">
        <f t="array" ref="AF145">MIN(IF($JQ21:$JQ68&lt;=5,AF21:AF68))</f>
        <v>0</v>
      </c>
      <c r="AG145" s="317">
        <f t="array" ref="AG145">MIN(IF($JQ21:$JQ68&lt;=5,AG21:AG68))</f>
        <v>0</v>
      </c>
      <c r="AH145" s="317">
        <f t="array" ref="AH145">MIN(IF($JQ21:$JQ68&lt;=5,AH21:AH68))</f>
        <v>0</v>
      </c>
      <c r="AI145" s="317">
        <f t="array" ref="AI145">MIN(IF($JQ21:$JQ68&lt;=5,AI21:AI68))</f>
        <v>0</v>
      </c>
      <c r="AJ145" s="317">
        <f t="array" ref="AJ145">MIN(IF($JQ21:$JQ68&lt;=5,AJ21:AJ68))</f>
        <v>0</v>
      </c>
      <c r="AK145" s="317">
        <f t="array" ref="AK145">MIN(IF($JQ21:$JQ68&lt;=5,AK21:AK68))</f>
        <v>0</v>
      </c>
      <c r="AL145" s="317">
        <f t="array" ref="AL145">MIN(IF($JQ21:$JQ68&lt;=5,AL21:AL68))</f>
        <v>0</v>
      </c>
      <c r="AM145" s="317">
        <f t="array" ref="AM145">MIN(IF($JQ21:$JQ68&lt;=5,AM21:AM68))</f>
        <v>0</v>
      </c>
      <c r="AN145" s="317">
        <f t="array" ref="AN145">MIN(IF($JQ21:$JQ68&lt;=5,AN21:AN68))</f>
        <v>0</v>
      </c>
      <c r="AO145" s="317">
        <f t="array" ref="AO145">MIN(IF($JQ21:$JQ68&lt;=5,AO21:AO68))</f>
        <v>0</v>
      </c>
      <c r="AP145" s="317">
        <f t="array" ref="AP145">MIN(IF($JQ21:$JQ68&lt;=5,AP21:AP68))</f>
        <v>0</v>
      </c>
      <c r="AQ145" s="317">
        <f t="array" ref="AQ145">MIN(IF($JQ21:$JQ68&lt;=5,AQ21:AQ68))</f>
        <v>0</v>
      </c>
      <c r="AR145" s="317">
        <f t="array" ref="AR145">MIN(IF($JQ21:$JQ68&lt;=5,AR21:AR68))</f>
        <v>0</v>
      </c>
      <c r="AS145" s="317">
        <f t="array" ref="AS145">MIN(IF($JQ21:$JQ68&lt;=5,AS21:AS68))</f>
        <v>0</v>
      </c>
      <c r="AT145" s="317">
        <f t="array" ref="AT145">MIN(IF($JQ21:$JQ68&lt;=5,AT21:AT68))</f>
        <v>0</v>
      </c>
      <c r="AU145" s="317">
        <f t="array" ref="AU145">MIN(IF($JQ21:$JQ68&lt;=5,AU21:AU68))</f>
        <v>0</v>
      </c>
      <c r="AV145" s="317">
        <f t="array" ref="AV145">MIN(IF($JQ21:$JQ68&lt;=5,AV21:AV68))</f>
        <v>0</v>
      </c>
      <c r="AW145" s="317">
        <f t="array" ref="AW145">MIN(IF($JQ21:$JQ68&lt;=5,AW21:AW68))</f>
        <v>0</v>
      </c>
      <c r="AX145" s="317">
        <f t="array" ref="AX145">MIN(IF($JQ21:$JQ68&lt;=5,AX21:AX68))</f>
        <v>0</v>
      </c>
      <c r="AY145" s="317">
        <f t="array" ref="AY145">MIN(IF($JQ21:$JQ68&lt;=5,AY21:AY68))</f>
        <v>0</v>
      </c>
      <c r="AZ145" s="317">
        <f t="array" ref="AZ145">MIN(IF($JQ21:$JQ68&lt;=5,AZ21:AZ68))</f>
        <v>0</v>
      </c>
      <c r="BA145" s="317">
        <f t="array" ref="BA145">MIN(IF($JQ21:$JQ68&lt;=5,BA21:BA68))</f>
        <v>0</v>
      </c>
      <c r="BB145" s="317">
        <f t="array" ref="BB145">MIN(IF($JQ21:$JQ68&lt;=5,BB21:BB68))</f>
        <v>0</v>
      </c>
      <c r="BC145" s="317">
        <f t="array" ref="BC145">MIN(IF($JQ21:$JQ68&lt;=5,BC21:BC68))</f>
        <v>0</v>
      </c>
      <c r="BD145" s="317">
        <f t="array" ref="BD145">MIN(IF($JQ21:$JQ68&lt;=5,BD21:BD68))</f>
        <v>0</v>
      </c>
      <c r="BE145" s="317">
        <f t="array" ref="BE145">MIN(IF($JQ21:$JQ68&lt;=5,BE21:BE68))</f>
        <v>0</v>
      </c>
      <c r="BF145" s="317">
        <f t="array" ref="BF145">MIN(IF($JQ21:$JQ68&lt;=5,BF21:BF68))</f>
        <v>0</v>
      </c>
      <c r="BG145" s="317">
        <f t="array" ref="BG145">MIN(IF($JQ21:$JQ68&lt;=5,BG21:BG68))</f>
        <v>0</v>
      </c>
      <c r="BH145" s="317">
        <f t="array" ref="BH145">MIN(IF($JQ21:$JQ68&lt;=5,BH21:BH68))</f>
        <v>0</v>
      </c>
      <c r="BI145" s="317">
        <f t="array" ref="BI145">MIN(IF($JQ21:$JQ68&lt;=5,BI21:BI68))</f>
        <v>0</v>
      </c>
      <c r="BJ145" s="317">
        <f t="array" ref="BJ145">MIN(IF($JQ21:$JQ68&lt;=5,BJ21:BJ68))</f>
        <v>0</v>
      </c>
      <c r="BK145" s="317">
        <f t="array" ref="BK145">MIN(IF($JQ21:$JQ68&lt;=5,BK21:BK68))</f>
        <v>0</v>
      </c>
      <c r="BL145" s="317">
        <f t="array" ref="BL145">MIN(IF($JQ21:$JQ68&lt;=5,BL21:BL68))</f>
        <v>0</v>
      </c>
      <c r="BM145" s="317">
        <f t="array" ref="BM145">MIN(IF($JQ21:$JQ68&lt;=5,BM21:BM68))</f>
        <v>0</v>
      </c>
      <c r="BN145" s="317">
        <f t="array" ref="BN145">MIN(IF($JQ21:$JQ68&lt;=5,BN21:BN68))</f>
        <v>0</v>
      </c>
      <c r="BO145" s="317">
        <f t="array" ref="BO145">MIN(IF($JQ21:$JQ68&lt;=5,BO21:BO68))</f>
        <v>0</v>
      </c>
      <c r="BP145" s="317">
        <f t="array" ref="BP145">MIN(IF($JQ21:$JQ68&lt;=5,BP21:BP68))</f>
        <v>0</v>
      </c>
      <c r="BQ145" s="317">
        <f t="array" ref="BQ145">MIN(IF($JQ21:$JQ68&lt;=5,BQ21:BQ68))</f>
        <v>0</v>
      </c>
      <c r="BR145" s="317">
        <f t="array" ref="BR145">MIN(IF($JQ21:$JQ68&lt;=5,BR21:BR68))</f>
        <v>0</v>
      </c>
      <c r="BS145" s="317">
        <f t="array" ref="BS145">MIN(IF($JQ21:$JQ68&lt;=5,BS21:BS68))</f>
        <v>0</v>
      </c>
      <c r="BT145" s="317">
        <f t="array" ref="BT145">MIN(IF($JQ21:$JQ68&lt;=5,BT21:BT68))</f>
        <v>0</v>
      </c>
      <c r="BU145" s="317">
        <f t="array" ref="BU145">MIN(IF($JQ21:$JQ68&lt;=5,BU21:BU68))</f>
        <v>0</v>
      </c>
      <c r="BV145" s="317">
        <f t="array" ref="BV145">MIN(IF($JQ21:$JQ68&lt;=5,BV21:BV68))</f>
        <v>0</v>
      </c>
      <c r="BW145" s="317">
        <f t="array" ref="BW145">MIN(IF($JQ21:$JQ68&lt;=5,BW21:BW68))</f>
        <v>0</v>
      </c>
      <c r="BX145" s="317">
        <f t="array" ref="BX145">MIN(IF($JQ21:$JQ68&lt;=5,BX21:BX68))</f>
        <v>0</v>
      </c>
      <c r="BY145" s="317">
        <f t="array" ref="BY145">MIN(IF($JQ21:$JQ68&lt;=5,BY21:BY68))</f>
        <v>0</v>
      </c>
      <c r="BZ145" s="317">
        <f t="array" ref="BZ145">MIN(IF($JQ21:$JQ68&lt;=5,BZ21:BZ68))</f>
        <v>0</v>
      </c>
      <c r="CA145" s="317">
        <f t="array" ref="CA145">MIN(IF($JQ21:$JQ68&lt;=5,CA21:CA68))</f>
        <v>0</v>
      </c>
      <c r="CB145" s="317">
        <f t="array" ref="CB145">MIN(IF($JQ21:$JQ68&lt;=5,CB21:CB68))</f>
        <v>0</v>
      </c>
      <c r="CC145" s="317">
        <f t="array" ref="CC145">MIN(IF($JQ21:$JQ68&lt;=5,CC21:CC68))</f>
        <v>0</v>
      </c>
      <c r="CD145" s="317">
        <f t="array" ref="CD145">MIN(IF($JQ21:$JQ68&lt;=5,CD21:CD68))</f>
        <v>0</v>
      </c>
      <c r="CE145" s="317">
        <f t="array" ref="CE145">MIN(IF($JQ21:$JQ68&lt;=5,CE21:CE68))</f>
        <v>0</v>
      </c>
      <c r="CF145" s="317">
        <f t="array" ref="CF145">MIN(IF($JQ21:$JQ68&lt;=5,CF21:CF68))</f>
        <v>0</v>
      </c>
      <c r="CG145" s="317">
        <f t="array" ref="CG145">MIN(IF($JQ21:$JQ68&lt;=5,CG21:CG68))</f>
        <v>0</v>
      </c>
      <c r="CH145" s="317">
        <f t="array" ref="CH145">MIN(IF($JQ21:$JQ68&lt;=5,CH21:CH68))</f>
        <v>0</v>
      </c>
      <c r="CI145" s="317">
        <f t="array" ref="CI145">MIN(IF($JQ21:$JQ68&lt;=5,CI21:CI68))</f>
        <v>0</v>
      </c>
      <c r="CJ145" s="317">
        <f t="array" ref="CJ145">MIN(IF($JQ21:$JQ68&lt;=5,CJ21:CJ68))</f>
        <v>0</v>
      </c>
      <c r="CK145" s="317">
        <f t="array" ref="CK145">MIN(IF($JQ21:$JQ68&lt;=5,CK21:CK68))</f>
        <v>0</v>
      </c>
      <c r="CL145" s="317">
        <f t="array" ref="CL145">MIN(IF($JQ21:$JQ68&lt;=5,CL21:CL68))</f>
        <v>0</v>
      </c>
      <c r="CM145" s="317">
        <f t="array" ref="CM145">MIN(IF($JQ21:$JQ68&lt;=5,CM21:CM68))</f>
        <v>0</v>
      </c>
      <c r="CN145" s="317">
        <f t="array" ref="CN145">MIN(IF($JQ21:$JQ68&lt;=5,CN21:CN68))</f>
        <v>0</v>
      </c>
      <c r="CO145" s="317">
        <f t="array" ref="CO145">MIN(IF($JQ21:$JQ68&lt;=5,CO21:CO68))</f>
        <v>0</v>
      </c>
      <c r="CP145" s="317">
        <f t="array" ref="CP145">MIN(IF($JQ21:$JQ68&lt;=5,CP21:CP68))</f>
        <v>0</v>
      </c>
      <c r="CQ145" s="317">
        <f t="array" ref="CQ145">MIN(IF($JQ21:$JQ68&lt;=5,CQ21:CQ68))</f>
        <v>0</v>
      </c>
      <c r="CR145" s="317">
        <f t="array" ref="CR145">MIN(IF($JQ21:$JQ68&lt;=5,CR21:CR68))</f>
        <v>0</v>
      </c>
      <c r="CS145" s="317">
        <f t="array" ref="CS145">MIN(IF($JQ21:$JQ68&lt;=5,CS21:CS68))</f>
        <v>0</v>
      </c>
      <c r="CT145" s="317">
        <f t="array" ref="CT145">MIN(IF($JQ21:$JQ68&lt;=5,CT21:CT68))</f>
        <v>0</v>
      </c>
      <c r="CU145" s="317">
        <f t="array" ref="CU145">MIN(IF($JQ21:$JQ68&lt;=5,CU21:CU68))</f>
        <v>0</v>
      </c>
      <c r="CV145" s="317">
        <f t="array" ref="CV145">MIN(IF($JQ21:$JQ68&lt;=5,CV21:CV68))</f>
        <v>0</v>
      </c>
      <c r="CW145" s="317">
        <f t="array" ref="CW145">MIN(IF($JQ21:$JQ68&lt;=5,CW21:CW68))</f>
        <v>0</v>
      </c>
      <c r="CX145" s="317">
        <f t="array" ref="CX145">MIN(IF($JQ21:$JQ68&lt;=5,CX21:CX68))</f>
        <v>0</v>
      </c>
      <c r="CY145" s="317">
        <f t="array" ref="CY145">MIN(IF($JQ21:$JQ68&lt;=5,CY21:CY68))</f>
        <v>0</v>
      </c>
      <c r="CZ145" s="317">
        <f t="array" ref="CZ145">MIN(IF($JQ21:$JQ68&lt;=5,CZ21:CZ68))</f>
        <v>0</v>
      </c>
      <c r="DA145" s="317">
        <f t="array" ref="DA145">MIN(IF($JQ21:$JQ68&lt;=5,DA21:DA68))</f>
        <v>0</v>
      </c>
      <c r="DB145" s="317">
        <f t="array" ref="DB145">MIN(IF($JQ21:$JQ68&lt;=5,DB21:DB68))</f>
        <v>0</v>
      </c>
      <c r="DC145" s="317">
        <f t="array" ref="DC145">MIN(IF($JQ21:$JQ68&lt;=5,DC21:DC68))</f>
        <v>0</v>
      </c>
      <c r="DD145" s="317">
        <f t="array" ref="DD145">MIN(IF($JQ21:$JQ68&lt;=5,DD21:DD68))</f>
        <v>0</v>
      </c>
      <c r="DE145" s="317">
        <f t="array" ref="DE145">MIN(IF($JQ21:$JQ68&lt;=5,DE21:DE68))</f>
        <v>0</v>
      </c>
      <c r="DF145" s="317">
        <f t="array" ref="DF145">MIN(IF($JQ21:$JQ68&lt;=5,DF21:DF68))</f>
        <v>0</v>
      </c>
      <c r="DG145" s="317">
        <f t="array" ref="DG145">MIN(IF($JQ21:$JQ68&lt;=5,DG21:DG68))</f>
        <v>0</v>
      </c>
      <c r="DH145" s="317">
        <f t="array" ref="DH145">MIN(IF($JQ21:$JQ68&lt;=5,DH21:DH68))</f>
        <v>0</v>
      </c>
      <c r="DI145" s="317">
        <f t="array" ref="DI145">MIN(IF($JQ21:$JQ68&lt;=5,DI21:DI68))</f>
        <v>0</v>
      </c>
      <c r="DJ145" s="317">
        <f t="array" ref="DJ145">MIN(IF($JQ21:$JQ68&lt;=5,DJ21:DJ68))</f>
        <v>0</v>
      </c>
      <c r="DK145" s="317">
        <f t="array" ref="DK145">MIN(IF($JQ21:$JQ68&lt;=5,DK21:DK68))</f>
        <v>0</v>
      </c>
      <c r="DL145" s="317">
        <f t="array" ref="DL145">MIN(IF($JQ21:$JQ68&lt;=5,DL21:DL68))</f>
        <v>0</v>
      </c>
      <c r="DM145" s="317">
        <f t="array" ref="DM145">MIN(IF($JQ21:$JQ68&lt;=5,DM21:DM68))</f>
        <v>0</v>
      </c>
      <c r="DN145" s="317">
        <f t="array" ref="DN145">MIN(IF($JQ21:$JQ68&lt;=5,DN21:DN68))</f>
        <v>0</v>
      </c>
      <c r="DO145" s="317">
        <f t="array" ref="DO145">MIN(IF($JQ21:$JQ68&lt;=5,DO21:DO68))</f>
        <v>0</v>
      </c>
      <c r="DP145" s="317">
        <f t="array" ref="DP145">MIN(IF($JQ21:$JQ68&lt;=5,DP21:DP68))</f>
        <v>0</v>
      </c>
      <c r="DQ145" s="317">
        <f t="array" ref="DQ145">MIN(IF($JQ21:$JQ68&lt;=5,DQ21:DQ68))</f>
        <v>0</v>
      </c>
      <c r="DR145" s="317">
        <f t="array" ref="DR145">MIN(IF($JQ21:$JQ68&lt;=5,DR21:DR68))</f>
        <v>0</v>
      </c>
      <c r="DS145" s="317">
        <f t="array" ref="DS145">MIN(IF($JQ21:$JQ68&lt;=5,DS21:DS68))</f>
        <v>0</v>
      </c>
      <c r="DT145" s="317">
        <f t="array" ref="DT145">MIN(IF($JQ21:$JQ68&lt;=5,DT21:DT68))</f>
        <v>0</v>
      </c>
      <c r="DU145" s="317">
        <f t="array" ref="DU145">MIN(IF($JQ21:$JQ68&lt;=5,DU21:DU68))</f>
        <v>0</v>
      </c>
      <c r="DV145" s="317">
        <f t="array" ref="DV145">MIN(IF($JQ21:$JQ68&lt;=5,DV21:DV68))</f>
        <v>0</v>
      </c>
      <c r="DW145" s="317">
        <f t="array" ref="DW145">MIN(IF($JQ21:$JQ68&lt;=5,DW21:DW68))</f>
        <v>0</v>
      </c>
      <c r="DX145" s="317">
        <f t="array" ref="DX145">MIN(IF($JQ21:$JQ68&lt;=5,DX21:DX68))</f>
        <v>0</v>
      </c>
      <c r="DY145" s="317">
        <f t="array" ref="DY145">MIN(IF($JQ21:$JQ68&lt;=5,DY21:DY68))</f>
        <v>0</v>
      </c>
      <c r="DZ145" s="317">
        <f t="array" ref="DZ145">MIN(IF($JQ21:$JQ68&lt;=5,DZ21:DZ68))</f>
        <v>0</v>
      </c>
      <c r="EA145" s="317">
        <f t="array" ref="EA145">MIN(IF($JQ21:$JQ68&lt;=5,EA21:EA68))</f>
        <v>0</v>
      </c>
      <c r="EB145" s="317">
        <f t="array" ref="EB145">MIN(IF($JQ21:$JQ68&lt;=5,EB21:EB68))</f>
        <v>0</v>
      </c>
      <c r="EC145" s="317">
        <f t="array" ref="EC145">MIN(IF($JQ21:$JQ68&lt;=5,EC21:EC68))</f>
        <v>0</v>
      </c>
      <c r="ED145" s="317">
        <f t="array" ref="ED145">MIN(IF($JQ21:$JQ68&lt;=5,ED21:ED68))</f>
        <v>0</v>
      </c>
      <c r="EE145" s="317">
        <f t="array" ref="EE145">MIN(IF($JQ21:$JQ68&lt;=5,EE21:EE68))</f>
        <v>0</v>
      </c>
      <c r="EF145" s="317">
        <f t="array" ref="EF145">MIN(IF($JQ21:$JQ68&lt;=5,EF21:EF68))</f>
        <v>0</v>
      </c>
      <c r="EG145" s="317">
        <f t="array" ref="EG145">MIN(IF($JQ21:$JQ68&lt;=5,EG21:EG68))</f>
        <v>0</v>
      </c>
      <c r="EH145" s="317">
        <f t="array" ref="EH145">MIN(IF($JQ21:$JQ68&lt;=5,EH21:EH68))</f>
        <v>0</v>
      </c>
      <c r="EI145" s="317">
        <f t="array" ref="EI145">MIN(IF($JQ21:$JQ68&lt;=5,EI21:EI68))</f>
        <v>0</v>
      </c>
      <c r="EJ145" s="317">
        <f t="array" ref="EJ145">MIN(IF($JQ21:$JQ68&lt;=5,EJ21:EJ68))</f>
        <v>0</v>
      </c>
      <c r="EK145" s="317">
        <f t="array" ref="EK145">MIN(IF($JQ21:$JQ68&lt;=5,EK21:EK68))</f>
        <v>0</v>
      </c>
      <c r="EL145" s="317">
        <f t="array" ref="EL145">MIN(IF($JQ21:$JQ68&lt;=5,EL21:EL68))</f>
        <v>0</v>
      </c>
      <c r="EM145" s="317">
        <f t="array" ref="EM145">MIN(IF($JQ21:$JQ68&lt;=5,EM21:EM68))</f>
        <v>0</v>
      </c>
      <c r="EN145" s="317">
        <f t="array" ref="EN145">MIN(IF($JQ21:$JQ68&lt;=5,EN21:EN68))</f>
        <v>0</v>
      </c>
      <c r="EO145" s="317">
        <f t="array" ref="EO145">MIN(IF($JQ21:$JQ68&lt;=5,EO21:EO68))</f>
        <v>0</v>
      </c>
      <c r="EP145" s="317">
        <f t="array" ref="EP145">MIN(IF($JQ21:$JQ68&lt;=5,EP21:EP68))</f>
        <v>0</v>
      </c>
      <c r="EQ145" s="317">
        <f t="array" ref="EQ145">MIN(IF($JQ21:$JQ68&lt;=5,EQ21:EQ68))</f>
        <v>0</v>
      </c>
      <c r="ER145" s="317">
        <f t="array" ref="ER145">MIN(IF($JQ21:$JQ68&lt;=5,ER21:ER68))</f>
        <v>0</v>
      </c>
      <c r="ES145" s="317">
        <f t="array" ref="ES145">MIN(IF($JQ21:$JQ68&lt;=5,ES21:ES68))</f>
        <v>0</v>
      </c>
      <c r="ET145" s="317">
        <f t="array" ref="ET145">MIN(IF($JQ21:$JQ68&lt;=5,ET21:ET68))</f>
        <v>0</v>
      </c>
      <c r="EU145" s="317">
        <f t="array" ref="EU145">MIN(IF($JQ21:$JQ68&lt;=5,EU21:EU68))</f>
        <v>0</v>
      </c>
      <c r="EV145" s="317">
        <f t="array" ref="EV145">MIN(IF($JQ21:$JQ68&lt;=5,EV21:EV68))</f>
        <v>0</v>
      </c>
      <c r="EW145" s="317">
        <f t="array" ref="EW145">MIN(IF($JQ21:$JQ68&lt;=5,EW21:EW68))</f>
        <v>0</v>
      </c>
      <c r="EX145" s="317">
        <f t="array" ref="EX145">MIN(IF($JQ21:$JQ68&lt;=5,EX21:EX68))</f>
        <v>0</v>
      </c>
      <c r="EY145" s="317">
        <f t="array" ref="EY145">MIN(IF($JQ21:$JQ68&lt;=5,EY21:EY68))</f>
        <v>0</v>
      </c>
      <c r="EZ145" s="317">
        <f t="array" ref="EZ145">MIN(IF($JQ21:$JQ68&lt;=5,EZ21:EZ68))</f>
        <v>0</v>
      </c>
      <c r="FA145" s="317">
        <f t="array" ref="FA145">MIN(IF($JQ21:$JQ68&lt;=5,FA21:FA68))</f>
        <v>0</v>
      </c>
      <c r="FB145" s="317">
        <f t="array" ref="FB145">MIN(IF($JQ21:$JQ68&lt;=5,FB21:FB68))</f>
        <v>0</v>
      </c>
      <c r="FC145" s="317">
        <f t="array" ref="FC145">MIN(IF($JQ21:$JQ68&lt;=5,FC21:FC68))</f>
        <v>0</v>
      </c>
      <c r="FD145" s="317">
        <f t="array" ref="FD145">MIN(IF($JQ21:$JQ68&lt;=5,FD21:FD68))</f>
        <v>0</v>
      </c>
      <c r="FE145" s="317">
        <f t="array" ref="FE145">MIN(IF($JQ21:$JQ68&lt;=5,FE21:FE68))</f>
        <v>0</v>
      </c>
      <c r="FF145" s="317">
        <f t="array" ref="FF145">MIN(IF($JQ21:$JQ68&lt;=5,FF21:FF68))</f>
        <v>0</v>
      </c>
      <c r="FG145" s="317">
        <f t="array" ref="FG145">MIN(IF($JQ21:$JQ68&lt;=5,FG21:FG68))</f>
        <v>0</v>
      </c>
      <c r="FH145" s="317">
        <f t="array" ref="FH145">MIN(IF($JQ21:$JQ68&lt;=5,FH21:FH68))</f>
        <v>0</v>
      </c>
      <c r="FI145" s="317">
        <f t="array" ref="FI145">MIN(IF($JQ21:$JQ68&lt;=5,FI21:FI68))</f>
        <v>0</v>
      </c>
      <c r="FJ145" s="317">
        <f t="array" ref="FJ145">MIN(IF($JQ21:$JQ68&lt;=5,FJ21:FJ68))</f>
        <v>0</v>
      </c>
      <c r="FK145" s="317">
        <f t="array" ref="FK145">MIN(IF($JQ21:$JQ68&lt;=5,FK21:FK68))</f>
        <v>0</v>
      </c>
      <c r="FL145" s="317">
        <f t="array" ref="FL145">MIN(IF($JQ21:$JQ68&lt;=5,FL21:FL68))</f>
        <v>0</v>
      </c>
      <c r="FM145" s="317">
        <f t="array" ref="FM145">MIN(IF($JQ21:$JQ68&lt;=5,FM21:FM68))</f>
        <v>0</v>
      </c>
      <c r="FN145" s="317">
        <f t="array" ref="FN145">MIN(IF($JQ21:$JQ68&lt;=5,FN21:FN68))</f>
        <v>0</v>
      </c>
      <c r="FO145" s="317">
        <f t="array" ref="FO145">MIN(IF($JQ21:$JQ68&lt;=5,FO21:FO68))</f>
        <v>0</v>
      </c>
      <c r="FP145" s="317">
        <f t="array" ref="FP145">MIN(IF($JQ21:$JQ68&lt;=5,FP21:FP68))</f>
        <v>0</v>
      </c>
      <c r="FQ145" s="317">
        <f t="array" ref="FQ145">MIN(IF($JQ21:$JQ68&lt;=5,FQ21:FQ68))</f>
        <v>0</v>
      </c>
      <c r="FR145" s="317">
        <f t="array" ref="FR145">MIN(IF($JQ21:$JQ68&lt;=5,FR21:FR68))</f>
        <v>0</v>
      </c>
      <c r="FS145" s="317">
        <f t="array" ref="FS145">MIN(IF($JQ21:$JQ68&lt;=5,FS21:FS68))</f>
        <v>0</v>
      </c>
      <c r="FT145" s="317">
        <f t="array" ref="FT145">MIN(IF($JQ21:$JQ68&lt;=5,FT21:FT68))</f>
        <v>0</v>
      </c>
      <c r="FU145" s="317">
        <f t="array" ref="FU145">MIN(IF($JQ21:$JQ68&lt;=5,FU21:FU68))</f>
        <v>0</v>
      </c>
      <c r="FV145" s="317">
        <f t="array" ref="FV145">MIN(IF($JQ21:$JQ68&lt;=5,FV21:FV68))</f>
        <v>0</v>
      </c>
      <c r="FW145" s="317">
        <f t="array" ref="FW145">MIN(IF($JQ21:$JQ68&lt;=5,FW21:FW68))</f>
        <v>0</v>
      </c>
      <c r="FX145" s="317">
        <f t="array" ref="FX145">MIN(IF($JQ21:$JQ68&lt;=5,FX21:FX68))</f>
        <v>0</v>
      </c>
      <c r="FY145" s="317">
        <f t="array" ref="FY145">MIN(IF($JQ21:$JQ68&lt;=5,FY21:FY68))</f>
        <v>0</v>
      </c>
      <c r="FZ145" s="317">
        <f t="array" ref="FZ145">MIN(IF($JQ21:$JQ68&lt;=5,FZ21:FZ68))</f>
        <v>0</v>
      </c>
      <c r="GA145" s="317">
        <f t="array" ref="GA145">MIN(IF($JQ21:$JQ68&lt;=5,GA21:GA68))</f>
        <v>0</v>
      </c>
      <c r="GB145" s="317">
        <f t="array" ref="GB145">MIN(IF($JQ21:$JQ68&lt;=5,GB21:GB68))</f>
        <v>0</v>
      </c>
      <c r="GC145" s="317">
        <f t="array" ref="GC145">MIN(IF($JQ21:$JQ68&lt;=5,GC21:GC68))</f>
        <v>0</v>
      </c>
      <c r="GD145" s="317">
        <f t="array" ref="GD145">MIN(IF($JQ21:$JQ68&lt;=5,GD21:GD68))</f>
        <v>0</v>
      </c>
      <c r="GE145" s="317">
        <f t="array" ref="GE145">MIN(IF($JQ21:$JQ68&lt;=5,GE21:GE68))</f>
        <v>0</v>
      </c>
      <c r="GF145" s="317">
        <f t="array" ref="GF145">MIN(IF($JQ21:$JQ68&lt;=5,GF21:GF68))</f>
        <v>0</v>
      </c>
      <c r="GG145" s="317">
        <f t="array" ref="GG145">MIN(IF($JQ21:$JQ68&lt;=5,GG21:GG68))</f>
        <v>0</v>
      </c>
      <c r="GH145" s="317">
        <f t="array" ref="GH145">MIN(IF($JQ21:$JQ68&lt;=5,GH21:GH68))</f>
        <v>0</v>
      </c>
      <c r="GI145" s="317">
        <f t="array" ref="GI145">MIN(IF($JQ21:$JQ68&lt;=5,GI21:GI68))</f>
        <v>0</v>
      </c>
      <c r="GJ145" s="317">
        <f t="array" ref="GJ145">MIN(IF($JQ21:$JQ68&lt;=5,GJ21:GJ68))</f>
        <v>0</v>
      </c>
      <c r="GK145" s="317">
        <f t="array" ref="GK145">MIN(IF($JQ21:$JQ68&lt;=5,GK21:GK68))</f>
        <v>0</v>
      </c>
      <c r="GL145" s="317">
        <f t="array" ref="GL145">MIN(IF($JQ21:$JQ68&lt;=5,GL21:GL68))</f>
        <v>0</v>
      </c>
      <c r="GM145" s="317">
        <f t="array" ref="GM145">MIN(IF($JQ21:$JQ68&lt;=5,GM21:GM68))</f>
        <v>0</v>
      </c>
      <c r="GN145" s="317">
        <f t="array" ref="GN145">MIN(IF($JQ21:$JQ68&lt;=5,GN21:GN68))</f>
        <v>0</v>
      </c>
      <c r="GO145" s="317">
        <f t="array" ref="GO145">MIN(IF($JQ21:$JQ68&lt;=5,GO21:GO68))</f>
        <v>0</v>
      </c>
      <c r="GP145" s="317">
        <f t="array" ref="GP145">MIN(IF($JQ21:$JQ68&lt;=5,GP21:GP68))</f>
        <v>0</v>
      </c>
      <c r="GQ145" s="317">
        <f t="array" ref="GQ145">MIN(IF($JQ21:$JQ68&lt;=5,GQ21:GQ68))</f>
        <v>0</v>
      </c>
      <c r="GR145" s="317">
        <f t="array" ref="GR145">MIN(IF($JQ21:$JQ68&lt;=5,GR21:GR68))</f>
        <v>0</v>
      </c>
      <c r="GS145" s="317">
        <f t="array" ref="GS145">MIN(IF($JQ21:$JQ68&lt;=5,GS21:GS68))</f>
        <v>0</v>
      </c>
      <c r="GT145" s="317">
        <f t="array" ref="GT145">MIN(IF($JQ21:$JQ68&lt;=5,GT21:GT68))</f>
        <v>0</v>
      </c>
      <c r="GU145" s="317">
        <f t="array" ref="GU145">MIN(IF($JQ21:$JQ68&lt;=5,GU21:GU68))</f>
        <v>0</v>
      </c>
      <c r="GV145" s="317">
        <f t="array" ref="GV145">MIN(IF($JQ21:$JQ68&lt;=5,GV21:GV68))</f>
        <v>0</v>
      </c>
      <c r="GW145" s="317">
        <f t="array" ref="GW145">MIN(IF($JQ21:$JQ68&lt;=5,GW21:GW68))</f>
        <v>0</v>
      </c>
      <c r="GX145" s="317">
        <f t="array" ref="GX145">MIN(IF($JQ21:$JQ68&lt;=5,GX21:GX68))</f>
        <v>0</v>
      </c>
      <c r="GY145" s="317">
        <f t="array" ref="GY145">MIN(IF($JQ21:$JQ68&lt;=5,GY21:GY68))</f>
        <v>0</v>
      </c>
      <c r="GZ145" s="317">
        <f t="array" ref="GZ145">MIN(IF($JQ21:$JQ68&lt;=5,GZ21:GZ68))</f>
        <v>0</v>
      </c>
      <c r="HA145" s="317">
        <f t="array" ref="HA145">MIN(IF($JQ21:$JQ68&lt;=5,HA21:HA68))</f>
        <v>0</v>
      </c>
      <c r="HB145" s="317">
        <f t="array" ref="HB145">MIN(IF($JQ21:$JQ68&lt;=5,HB21:HB68))</f>
        <v>0</v>
      </c>
      <c r="HC145" s="317">
        <f t="array" ref="HC145">MIN(IF($JQ21:$JQ68&lt;=5,HC21:HC68))</f>
        <v>0</v>
      </c>
      <c r="HD145" s="317">
        <f t="array" ref="HD145">MIN(IF($JQ21:$JQ68&lt;=5,HD21:HD68))</f>
        <v>0</v>
      </c>
      <c r="HE145" s="317">
        <f t="array" ref="HE145">MIN(IF($JQ21:$JQ68&lt;=5,HE21:HE68))</f>
        <v>0</v>
      </c>
      <c r="HF145" s="317">
        <f t="array" ref="HF145">MIN(IF($JQ21:$JQ68&lt;=5,HF21:HF68))</f>
        <v>0</v>
      </c>
      <c r="HG145" s="317">
        <f t="array" ref="HG145">MIN(IF($JQ21:$JQ68&lt;=5,HG21:HG68))</f>
        <v>0</v>
      </c>
      <c r="HH145" s="317">
        <f t="array" ref="HH145">MIN(IF($JQ21:$JQ68&lt;=5,HH21:HH68))</f>
        <v>0</v>
      </c>
      <c r="HI145" s="317">
        <f t="array" ref="HI145">MIN(IF($JQ21:$JQ68&lt;=5,HI21:HI68))</f>
        <v>0</v>
      </c>
      <c r="HJ145" s="317">
        <f t="array" ref="HJ145">MIN(IF($JQ21:$JQ68&lt;=5,HJ21:HJ68))</f>
        <v>0</v>
      </c>
      <c r="HK145" s="317">
        <f t="array" ref="HK145">MIN(IF($JQ21:$JQ68&lt;=5,HK21:HK68))</f>
        <v>0</v>
      </c>
      <c r="HL145" s="317">
        <f t="array" ref="HL145">MIN(IF($JQ21:$JQ68&lt;=5,HL21:HL68))</f>
        <v>0</v>
      </c>
      <c r="HM145" s="317">
        <f t="array" ref="HM145">MIN(IF($JQ21:$JQ68&lt;=5,HM21:HM68))</f>
        <v>0</v>
      </c>
      <c r="HN145" s="317">
        <f t="array" ref="HN145">MIN(IF($JQ21:$JQ68&lt;=5,HN21:HN68))</f>
        <v>0</v>
      </c>
      <c r="HO145" s="317">
        <f t="array" ref="HO145">MIN(IF($JQ21:$JQ68&lt;=5,HO21:HO68))</f>
        <v>0</v>
      </c>
      <c r="HP145" s="317">
        <f t="array" ref="HP145">MIN(IF($JQ21:$JQ68&lt;=5,HP21:HP68))</f>
        <v>0</v>
      </c>
      <c r="HQ145" s="317">
        <f t="array" ref="HQ145">MIN(IF($JQ21:$JQ68&lt;=5,HQ21:HQ68))</f>
        <v>0</v>
      </c>
      <c r="HR145" s="317">
        <f t="array" ref="HR145">MIN(IF($JQ21:$JQ68&lt;=5,HR21:HR68))</f>
        <v>0</v>
      </c>
      <c r="HS145" s="317">
        <f t="array" ref="HS145">MIN(IF($JQ21:$JQ68&lt;=5,HS21:HS68))</f>
        <v>0</v>
      </c>
      <c r="HT145" s="317">
        <f t="array" ref="HT145">MIN(IF($JQ21:$JQ68&lt;=5,HT21:HT68))</f>
        <v>0</v>
      </c>
      <c r="HU145" s="317">
        <f t="array" ref="HU145">MIN(IF($JQ21:$JQ68&lt;=5,HU21:HU68))</f>
        <v>0</v>
      </c>
      <c r="HV145" s="317">
        <f t="array" ref="HV145">MIN(IF($JQ21:$JQ68&lt;=5,HV21:HV68))</f>
        <v>0</v>
      </c>
      <c r="HW145" s="317">
        <f t="array" ref="HW145">MIN(IF($JQ21:$JQ68&lt;=5,HW21:HW68))</f>
        <v>0</v>
      </c>
      <c r="HX145" s="317">
        <f t="array" ref="HX145">MIN(IF($JQ21:$JQ68&lt;=5,HX21:HX68))</f>
        <v>0</v>
      </c>
      <c r="HY145" s="317">
        <f t="array" ref="HY145">MIN(IF($JQ21:$JQ68&lt;=5,HY21:HY68))</f>
        <v>0</v>
      </c>
      <c r="HZ145" s="317">
        <f t="array" ref="HZ145">MIN(IF($JQ21:$JQ68&lt;=5,HZ21:HZ68))</f>
        <v>0</v>
      </c>
      <c r="IA145" s="317">
        <f t="array" ref="IA145">MIN(IF($JQ21:$JQ68&lt;=5,IA21:IA68))</f>
        <v>0</v>
      </c>
      <c r="IB145" s="317">
        <f t="array" ref="IB145">MIN(IF($JQ21:$JQ68&lt;=5,IB21:IB68))</f>
        <v>0</v>
      </c>
      <c r="IC145" s="317">
        <f t="array" ref="IC145">MIN(IF($JQ21:$JQ68&lt;=5,IC21:IC68))</f>
        <v>0</v>
      </c>
      <c r="ID145" s="317">
        <f t="array" ref="ID145">MIN(IF($JQ21:$JQ68&lt;=5,ID21:ID68))</f>
        <v>0</v>
      </c>
      <c r="IE145" s="317">
        <f t="array" ref="IE145">MIN(IF($JQ21:$JQ68&lt;=5,IE21:IE68))</f>
        <v>0</v>
      </c>
      <c r="IF145" s="317">
        <f t="array" ref="IF145">MIN(IF($JQ21:$JQ68&lt;=5,IF21:IF68))</f>
        <v>0</v>
      </c>
      <c r="IG145" s="317">
        <f t="array" ref="IG145">MIN(IF($JQ21:$JQ68&lt;=5,IG21:IG68))</f>
        <v>0</v>
      </c>
      <c r="IH145" s="317">
        <f t="array" ref="IH145">MIN(IF($JQ21:$JQ68&lt;=5,IH21:IH68))</f>
        <v>0</v>
      </c>
      <c r="II145" s="317">
        <f t="array" ref="II145">MIN(IF($JQ21:$JQ68&lt;=5,II21:II68))</f>
        <v>0</v>
      </c>
      <c r="IJ145" s="317">
        <f t="array" ref="IJ145">MIN(IF($JQ21:$JQ68&lt;=5,IJ21:IJ68))</f>
        <v>0</v>
      </c>
      <c r="IK145" s="317">
        <f t="array" ref="IK145">MIN(IF($JQ21:$JQ68&lt;=5,IK21:IK68))</f>
        <v>0</v>
      </c>
      <c r="IL145" s="317">
        <f t="array" ref="IL145">MIN(IF($JQ21:$JQ68&lt;=5,IL21:IL68))</f>
        <v>0</v>
      </c>
      <c r="IM145" s="317">
        <f t="array" ref="IM145">MIN(IF($JQ21:$JQ68&lt;=5,IM21:IM68))</f>
        <v>0</v>
      </c>
      <c r="IN145" s="317">
        <f t="array" ref="IN145">MIN(IF($JQ21:$JQ68&lt;=5,IN21:IN68))</f>
        <v>0</v>
      </c>
      <c r="IO145" s="317">
        <f t="array" ref="IO145">MIN(IF($JQ21:$JQ68&lt;=5,IO21:IO68))</f>
        <v>0</v>
      </c>
      <c r="IP145" s="317">
        <f t="array" ref="IP145">MIN(IF($JQ21:$JQ68&lt;=5,IP21:IP68))</f>
        <v>0</v>
      </c>
      <c r="IQ145" s="317">
        <f t="array" ref="IQ145">MIN(IF($JQ21:$JQ68&lt;=5,IQ21:IQ68))</f>
        <v>0</v>
      </c>
      <c r="IR145" s="317">
        <f t="array" ref="IR145">MIN(IF($JQ21:$JQ68&lt;=5,IR21:IR68))</f>
        <v>0</v>
      </c>
      <c r="IS145" s="317">
        <f t="array" ref="IS145">MIN(IF($JQ21:$JQ68&lt;=5,IS21:IS68))</f>
        <v>0</v>
      </c>
      <c r="IT145" s="317">
        <f t="array" ref="IT145">MIN(IF($JQ21:$JQ68&lt;=5,IT21:IT68))</f>
        <v>0</v>
      </c>
      <c r="IU145" s="317">
        <f t="array" ref="IU145">MIN(IF($JQ21:$JQ68&lt;=5,IU21:IU68))</f>
        <v>0</v>
      </c>
      <c r="IV145" s="317">
        <f t="array" ref="IV145">MIN(IF($JQ21:$JQ68&lt;=5,IV21:IV68))</f>
        <v>0</v>
      </c>
      <c r="IW145" s="317">
        <f t="array" ref="IW145">MIN(IF($JQ21:$JQ68&lt;=5,IW21:IW68))</f>
        <v>0</v>
      </c>
      <c r="IX145" s="317">
        <f t="array" ref="IX145">MIN(IF($JQ21:$JQ68&lt;=5,IX21:IX68))</f>
        <v>0</v>
      </c>
      <c r="IY145" s="317">
        <f t="array" ref="IY145">MIN(IF($JQ21:$JQ68&lt;=5,IY21:IY68))</f>
        <v>0</v>
      </c>
      <c r="IZ145" s="317">
        <f t="array" ref="IZ145">MIN(IF($JQ21:$JQ68&lt;=5,IZ21:IZ68))</f>
        <v>0</v>
      </c>
      <c r="JA145" s="317">
        <f t="array" ref="JA145">MIN(IF($JQ21:$JQ68&lt;=5,JA21:JA68))</f>
        <v>0</v>
      </c>
      <c r="JB145" s="317">
        <f t="array" ref="JB145">MIN(IF($JQ21:$JQ68&lt;=5,JB21:JB68))</f>
        <v>0</v>
      </c>
      <c r="JC145" s="317">
        <f t="array" ref="JC145">MIN(IF($JQ21:$JQ68&lt;=5,JC21:JC68))</f>
        <v>0</v>
      </c>
      <c r="JD145" s="317">
        <f t="array" ref="JD145">MIN(IF($JQ21:$JQ68&lt;=5,JD21:JD68))</f>
        <v>0</v>
      </c>
      <c r="JE145" s="317">
        <f t="array" ref="JE145">MIN(IF($JQ21:$JQ68&lt;=5,JE21:JE68))</f>
        <v>0</v>
      </c>
      <c r="JF145" s="317">
        <f t="array" ref="JF145">MIN(IF($JQ21:$JQ68&lt;=5,JF21:JF68))</f>
        <v>0</v>
      </c>
      <c r="JG145" s="317">
        <f t="array" ref="JG145">MIN(IF($JQ21:$JQ68&lt;=5,JG21:JG68))</f>
        <v>0</v>
      </c>
      <c r="JH145" s="317">
        <f t="array" ref="JH145">MIN(IF($JQ21:$JQ68&lt;=5,JH21:JH68))</f>
        <v>0</v>
      </c>
      <c r="JI145" s="317">
        <f t="array" ref="JI145">MIN(IF($JQ21:$JQ68&lt;=5,JI21:JI68))</f>
        <v>0</v>
      </c>
      <c r="JJ145" s="317">
        <f t="array" ref="JJ145">MIN(IF($JQ21:$JQ68&lt;=5,JJ21:JJ68))</f>
        <v>0</v>
      </c>
      <c r="JK145" s="317">
        <f t="array" ref="JK145">MIN(IF($JQ21:$JQ68&lt;=5,JK21:JK68))</f>
        <v>0</v>
      </c>
      <c r="JL145" s="317">
        <f t="array" ref="JL145">MIN(IF($JQ21:$JQ68&lt;=5,JL21:JL68))</f>
        <v>0</v>
      </c>
      <c r="JM145" s="317">
        <f t="array" ref="JM145">MIN(IF($JQ21:$JQ68&lt;=5,JM21:JM68))</f>
        <v>0</v>
      </c>
      <c r="JN145" s="317">
        <f t="array" ref="JN145">MIN(IF($JQ21:$JQ68&lt;=5,JN21:JN68))</f>
        <v>0</v>
      </c>
      <c r="JO145" s="317">
        <f t="array" ref="JO145">MIN(IF($JQ21:$JQ68&lt;=5,JO21:JO68))</f>
        <v>0</v>
      </c>
      <c r="JP145" s="317">
        <f t="array" ref="JP145">MIN(IF($JQ21:$JQ68&lt;=5,JP21:JP68))</f>
        <v>0</v>
      </c>
    </row>
    <row r="146" spans="4:276" ht="15" customHeight="1" x14ac:dyDescent="0.2">
      <c r="D146" s="316">
        <v>9.5</v>
      </c>
      <c r="E146" s="317" t="s">
        <v>510</v>
      </c>
      <c r="F146" s="316">
        <f t="array" ref="F146">MAX(IF($JQ21:$JQ68&lt;=5,F21:F68))</f>
        <v>0</v>
      </c>
      <c r="G146" s="316">
        <f t="array" ref="G146">MAX(IF($JQ21:$JQ68&lt;=5,G21:G68))</f>
        <v>0</v>
      </c>
      <c r="H146" s="316">
        <f t="array" ref="H146">MAX(IF($JQ21:$JQ68&lt;=5,H21:H68))</f>
        <v>0</v>
      </c>
      <c r="I146" s="316">
        <f t="array" ref="I146">MAX(IF($JQ21:$JQ68&lt;=5,I21:I68))</f>
        <v>0</v>
      </c>
      <c r="J146" s="316">
        <f t="array" ref="J146">MAX(IF($JQ21:$JQ68&lt;=5,J21:J68))</f>
        <v>0</v>
      </c>
      <c r="K146" s="316">
        <f t="array" ref="K146">MAX(IF($JQ21:$JQ68&lt;=5,K21:K68))</f>
        <v>0</v>
      </c>
      <c r="L146" s="316">
        <f t="array" ref="L146">MAX(IF($JQ21:$JQ68&lt;=5,L21:L68))</f>
        <v>0</v>
      </c>
      <c r="M146" s="316">
        <f t="array" ref="M146">MAX(IF($JQ21:$JQ68&lt;=5,M21:M68))</f>
        <v>0</v>
      </c>
      <c r="N146" s="316">
        <f t="array" ref="N146">MAX(IF($JQ21:$JQ68&lt;=5,N21:N68))</f>
        <v>0</v>
      </c>
      <c r="O146" s="316">
        <f t="array" ref="O146">MAX(IF($JQ21:$JQ68&lt;=5,O21:O68))</f>
        <v>0</v>
      </c>
      <c r="P146" s="316">
        <f t="array" ref="P146">MAX(IF($JQ21:$JQ68&lt;=5,P21:P68))</f>
        <v>0</v>
      </c>
      <c r="Q146" s="316">
        <f t="array" ref="Q146">MAX(IF($JQ21:$JQ68&lt;=5,Q21:Q68))</f>
        <v>0</v>
      </c>
      <c r="R146" s="316">
        <f t="array" ref="R146">MAX(IF($JQ21:$JQ68&lt;=5,R21:R68))</f>
        <v>0</v>
      </c>
      <c r="S146" s="316">
        <f t="array" ref="S146">MAX(IF($JQ21:$JQ68&lt;=5,S21:S68))</f>
        <v>0</v>
      </c>
      <c r="T146" s="316">
        <f t="array" ref="T146">MAX(IF($JQ21:$JQ68&lt;=5,T21:T68))</f>
        <v>0</v>
      </c>
      <c r="U146" s="316">
        <f t="array" ref="U146">MAX(IF($JQ21:$JQ68&lt;=5,U21:U68))</f>
        <v>0</v>
      </c>
      <c r="V146" s="316">
        <f t="array" ref="V146">MAX(IF($JQ21:$JQ68&lt;=5,V21:V68))</f>
        <v>0</v>
      </c>
      <c r="W146" s="316">
        <f t="array" ref="W146">MAX(IF($JQ21:$JQ68&lt;=5,W21:W68))</f>
        <v>0</v>
      </c>
      <c r="X146" s="316">
        <f t="array" ref="X146">MAX(IF($JQ21:$JQ68&lt;=5,X21:X68))</f>
        <v>0</v>
      </c>
      <c r="Y146" s="316">
        <f t="array" ref="Y146">MAX(IF($JQ21:$JQ68&lt;=5,Y21:Y68))</f>
        <v>0</v>
      </c>
      <c r="Z146" s="316">
        <f t="array" ref="Z146">MAX(IF($JQ21:$JQ68&lt;=5,Z21:Z68))</f>
        <v>0</v>
      </c>
      <c r="AA146" s="316">
        <f t="array" ref="AA146">MAX(IF($JQ21:$JQ68&lt;=5,AA21:AA68))</f>
        <v>0</v>
      </c>
      <c r="AB146" s="316">
        <f t="array" ref="AB146">MAX(IF($JQ21:$JQ68&lt;=5,AB21:AB68))</f>
        <v>0</v>
      </c>
      <c r="AC146" s="316">
        <f t="array" ref="AC146">MAX(IF($JQ21:$JQ68&lt;=5,AC21:AC68))</f>
        <v>0</v>
      </c>
      <c r="AD146" s="316">
        <f t="array" ref="AD146">MAX(IF($JQ21:$JQ68&lt;=5,AD21:AD68))</f>
        <v>0</v>
      </c>
      <c r="AE146" s="316">
        <f t="array" ref="AE146">MAX(IF($JQ21:$JQ68&lt;=5,AE21:AE68))</f>
        <v>0</v>
      </c>
      <c r="AF146" s="316">
        <f t="array" ref="AF146">MAX(IF($JQ21:$JQ68&lt;=5,AF21:AF68))</f>
        <v>0</v>
      </c>
      <c r="AG146" s="316">
        <f t="array" ref="AG146">MAX(IF($JQ21:$JQ68&lt;=5,AG21:AG68))</f>
        <v>0</v>
      </c>
      <c r="AH146" s="316">
        <f t="array" ref="AH146">MAX(IF($JQ21:$JQ68&lt;=5,AH21:AH68))</f>
        <v>0</v>
      </c>
      <c r="AI146" s="316">
        <f t="array" ref="AI146">MAX(IF($JQ21:$JQ68&lt;=5,AI21:AI68))</f>
        <v>0</v>
      </c>
      <c r="AJ146" s="316">
        <f t="array" ref="AJ146">MAX(IF($JQ21:$JQ68&lt;=5,AJ21:AJ68))</f>
        <v>0</v>
      </c>
      <c r="AK146" s="316">
        <f t="array" ref="AK146">MAX(IF($JQ21:$JQ68&lt;=5,AK21:AK68))</f>
        <v>0</v>
      </c>
      <c r="AL146" s="316">
        <f t="array" ref="AL146">MAX(IF($JQ21:$JQ68&lt;=5,AL21:AL68))</f>
        <v>0</v>
      </c>
      <c r="AM146" s="316">
        <f t="array" ref="AM146">MAX(IF($JQ21:$JQ68&lt;=5,AM21:AM68))</f>
        <v>0</v>
      </c>
      <c r="AN146" s="316">
        <f t="array" ref="AN146">MAX(IF($JQ21:$JQ68&lt;=5,AN21:AN68))</f>
        <v>0</v>
      </c>
      <c r="AO146" s="316">
        <f t="array" ref="AO146">MAX(IF($JQ21:$JQ68&lt;=5,AO21:AO68))</f>
        <v>0</v>
      </c>
      <c r="AP146" s="316">
        <f t="array" ref="AP146">MAX(IF($JQ21:$JQ68&lt;=5,AP21:AP68))</f>
        <v>0</v>
      </c>
      <c r="AQ146" s="316">
        <f t="array" ref="AQ146">MAX(IF($JQ21:$JQ68&lt;=5,AQ21:AQ68))</f>
        <v>0</v>
      </c>
      <c r="AR146" s="316">
        <f t="array" ref="AR146">MAX(IF($JQ21:$JQ68&lt;=5,AR21:AR68))</f>
        <v>0</v>
      </c>
      <c r="AS146" s="316">
        <f t="array" ref="AS146">MAX(IF($JQ21:$JQ68&lt;=5,AS21:AS68))</f>
        <v>0</v>
      </c>
      <c r="AT146" s="316">
        <f t="array" ref="AT146">MAX(IF($JQ21:$JQ68&lt;=5,AT21:AT68))</f>
        <v>0</v>
      </c>
      <c r="AU146" s="316">
        <f t="array" ref="AU146">MAX(IF($JQ21:$JQ68&lt;=5,AU21:AU68))</f>
        <v>0</v>
      </c>
      <c r="AV146" s="316">
        <f t="array" ref="AV146">MAX(IF($JQ21:$JQ68&lt;=5,AV21:AV68))</f>
        <v>0</v>
      </c>
      <c r="AW146" s="316">
        <f t="array" ref="AW146">MAX(IF($JQ21:$JQ68&lt;=5,AW21:AW68))</f>
        <v>0</v>
      </c>
      <c r="AX146" s="316">
        <f t="array" ref="AX146">MAX(IF($JQ21:$JQ68&lt;=5,AX21:AX68))</f>
        <v>0</v>
      </c>
      <c r="AY146" s="316">
        <f t="array" ref="AY146">MAX(IF($JQ21:$JQ68&lt;=5,AY21:AY68))</f>
        <v>0</v>
      </c>
      <c r="AZ146" s="316">
        <f t="array" ref="AZ146">MAX(IF($JQ21:$JQ68&lt;=5,AZ21:AZ68))</f>
        <v>0</v>
      </c>
      <c r="BA146" s="316">
        <f t="array" ref="BA146">MAX(IF($JQ21:$JQ68&lt;=5,BA21:BA68))</f>
        <v>0</v>
      </c>
      <c r="BB146" s="316">
        <f t="array" ref="BB146">MAX(IF($JQ21:$JQ68&lt;=5,BB21:BB68))</f>
        <v>0</v>
      </c>
      <c r="BC146" s="316">
        <f t="array" ref="BC146">MAX(IF($JQ21:$JQ68&lt;=5,BC21:BC68))</f>
        <v>0</v>
      </c>
      <c r="BD146" s="316">
        <f t="array" ref="BD146">MAX(IF($JQ21:$JQ68&lt;=5,BD21:BD68))</f>
        <v>0</v>
      </c>
      <c r="BE146" s="316">
        <f t="array" ref="BE146">MAX(IF($JQ21:$JQ68&lt;=5,BE21:BE68))</f>
        <v>0</v>
      </c>
      <c r="BF146" s="316">
        <f t="array" ref="BF146">MAX(IF($JQ21:$JQ68&lt;=5,BF21:BF68))</f>
        <v>0</v>
      </c>
      <c r="BG146" s="316">
        <f t="array" ref="BG146">MAX(IF($JQ21:$JQ68&lt;=5,BG21:BG68))</f>
        <v>0</v>
      </c>
      <c r="BH146" s="316">
        <f t="array" ref="BH146">MAX(IF($JQ21:$JQ68&lt;=5,BH21:BH68))</f>
        <v>0</v>
      </c>
      <c r="BI146" s="316">
        <f t="array" ref="BI146">MAX(IF($JQ21:$JQ68&lt;=5,BI21:BI68))</f>
        <v>0</v>
      </c>
      <c r="BJ146" s="316">
        <f t="array" ref="BJ146">MAX(IF($JQ21:$JQ68&lt;=5,BJ21:BJ68))</f>
        <v>0</v>
      </c>
      <c r="BK146" s="316">
        <f t="array" ref="BK146">MAX(IF($JQ21:$JQ68&lt;=5,BK21:BK68))</f>
        <v>0</v>
      </c>
      <c r="BL146" s="316">
        <f t="array" ref="BL146">MAX(IF($JQ21:$JQ68&lt;=5,BL21:BL68))</f>
        <v>0</v>
      </c>
      <c r="BM146" s="316">
        <f t="array" ref="BM146">MAX(IF($JQ21:$JQ68&lt;=5,BM21:BM68))</f>
        <v>0</v>
      </c>
      <c r="BN146" s="316">
        <f t="array" ref="BN146">MAX(IF($JQ21:$JQ68&lt;=5,BN21:BN68))</f>
        <v>0</v>
      </c>
      <c r="BO146" s="316">
        <f t="array" ref="BO146">MAX(IF($JQ21:$JQ68&lt;=5,BO21:BO68))</f>
        <v>0</v>
      </c>
      <c r="BP146" s="316">
        <f t="array" ref="BP146">MAX(IF($JQ21:$JQ68&lt;=5,BP21:BP68))</f>
        <v>0</v>
      </c>
      <c r="BQ146" s="316">
        <f t="array" ref="BQ146">MAX(IF($JQ21:$JQ68&lt;=5,BQ21:BQ68))</f>
        <v>0</v>
      </c>
      <c r="BR146" s="316">
        <f t="array" ref="BR146">MAX(IF($JQ21:$JQ68&lt;=5,BR21:BR68))</f>
        <v>0</v>
      </c>
      <c r="BS146" s="316">
        <f t="array" ref="BS146">MAX(IF($JQ21:$JQ68&lt;=5,BS21:BS68))</f>
        <v>0</v>
      </c>
      <c r="BT146" s="316">
        <f t="array" ref="BT146">MAX(IF($JQ21:$JQ68&lt;=5,BT21:BT68))</f>
        <v>0</v>
      </c>
      <c r="BU146" s="316">
        <f t="array" ref="BU146">MAX(IF($JQ21:$JQ68&lt;=5,BU21:BU68))</f>
        <v>0</v>
      </c>
      <c r="BV146" s="316">
        <f t="array" ref="BV146">MAX(IF($JQ21:$JQ68&lt;=5,BV21:BV68))</f>
        <v>0</v>
      </c>
      <c r="BW146" s="316">
        <f t="array" ref="BW146">MAX(IF($JQ21:$JQ68&lt;=5,BW21:BW68))</f>
        <v>0</v>
      </c>
      <c r="BX146" s="316">
        <f t="array" ref="BX146">MAX(IF($JQ21:$JQ68&lt;=5,BX21:BX68))</f>
        <v>0</v>
      </c>
      <c r="BY146" s="316">
        <f t="array" ref="BY146">MAX(IF($JQ21:$JQ68&lt;=5,BY21:BY68))</f>
        <v>0</v>
      </c>
      <c r="BZ146" s="316">
        <f t="array" ref="BZ146">MAX(IF($JQ21:$JQ68&lt;=5,BZ21:BZ68))</f>
        <v>0</v>
      </c>
      <c r="CA146" s="316">
        <f t="array" ref="CA146">MAX(IF($JQ21:$JQ68&lt;=5,CA21:CA68))</f>
        <v>0</v>
      </c>
      <c r="CB146" s="316">
        <f t="array" ref="CB146">MAX(IF($JQ21:$JQ68&lt;=5,CB21:CB68))</f>
        <v>0</v>
      </c>
      <c r="CC146" s="316">
        <f t="array" ref="CC146">MAX(IF($JQ21:$JQ68&lt;=5,CC21:CC68))</f>
        <v>0</v>
      </c>
      <c r="CD146" s="316">
        <f t="array" ref="CD146">MAX(IF($JQ21:$JQ68&lt;=5,CD21:CD68))</f>
        <v>0</v>
      </c>
      <c r="CE146" s="316">
        <f t="array" ref="CE146">MAX(IF($JQ21:$JQ68&lt;=5,CE21:CE68))</f>
        <v>0</v>
      </c>
      <c r="CF146" s="316">
        <f t="array" ref="CF146">MAX(IF($JQ21:$JQ68&lt;=5,CF21:CF68))</f>
        <v>0</v>
      </c>
      <c r="CG146" s="316">
        <f t="array" ref="CG146">MAX(IF($JQ21:$JQ68&lt;=5,CG21:CG68))</f>
        <v>0</v>
      </c>
      <c r="CH146" s="316">
        <f t="array" ref="CH146">MAX(IF($JQ21:$JQ68&lt;=5,CH21:CH68))</f>
        <v>0</v>
      </c>
      <c r="CI146" s="316">
        <f t="array" ref="CI146">MAX(IF($JQ21:$JQ68&lt;=5,CI21:CI68))</f>
        <v>0</v>
      </c>
      <c r="CJ146" s="316">
        <f t="array" ref="CJ146">MAX(IF($JQ21:$JQ68&lt;=5,CJ21:CJ68))</f>
        <v>0</v>
      </c>
      <c r="CK146" s="316">
        <f t="array" ref="CK146">MAX(IF($JQ21:$JQ68&lt;=5,CK21:CK68))</f>
        <v>0</v>
      </c>
      <c r="CL146" s="316">
        <f t="array" ref="CL146">MAX(IF($JQ21:$JQ68&lt;=5,CL21:CL68))</f>
        <v>0</v>
      </c>
      <c r="CM146" s="316">
        <f t="array" ref="CM146">MAX(IF($JQ21:$JQ68&lt;=5,CM21:CM68))</f>
        <v>0</v>
      </c>
      <c r="CN146" s="316">
        <f t="array" ref="CN146">MAX(IF($JQ21:$JQ68&lt;=5,CN21:CN68))</f>
        <v>0</v>
      </c>
      <c r="CO146" s="316">
        <f t="array" ref="CO146">MAX(IF($JQ21:$JQ68&lt;=5,CO21:CO68))</f>
        <v>0</v>
      </c>
      <c r="CP146" s="316">
        <f t="array" ref="CP146">MAX(IF($JQ21:$JQ68&lt;=5,CP21:CP68))</f>
        <v>0</v>
      </c>
      <c r="CQ146" s="316">
        <f t="array" ref="CQ146">MAX(IF($JQ21:$JQ68&lt;=5,CQ21:CQ68))</f>
        <v>0</v>
      </c>
      <c r="CR146" s="316">
        <f t="array" ref="CR146">MAX(IF($JQ21:$JQ68&lt;=5,CR21:CR68))</f>
        <v>0</v>
      </c>
      <c r="CS146" s="316">
        <f t="array" ref="CS146">MAX(IF($JQ21:$JQ68&lt;=5,CS21:CS68))</f>
        <v>0</v>
      </c>
      <c r="CT146" s="316">
        <f t="array" ref="CT146">MAX(IF($JQ21:$JQ68&lt;=5,CT21:CT68))</f>
        <v>0</v>
      </c>
      <c r="CU146" s="316">
        <f t="array" ref="CU146">MAX(IF($JQ21:$JQ68&lt;=5,CU21:CU68))</f>
        <v>0</v>
      </c>
      <c r="CV146" s="316">
        <f t="array" ref="CV146">MAX(IF($JQ21:$JQ68&lt;=5,CV21:CV68))</f>
        <v>0</v>
      </c>
      <c r="CW146" s="316">
        <f t="array" ref="CW146">MAX(IF($JQ21:$JQ68&lt;=5,CW21:CW68))</f>
        <v>0</v>
      </c>
      <c r="CX146" s="316">
        <f t="array" ref="CX146">MAX(IF($JQ21:$JQ68&lt;=5,CX21:CX68))</f>
        <v>0</v>
      </c>
      <c r="CY146" s="316">
        <f t="array" ref="CY146">MAX(IF($JQ21:$JQ68&lt;=5,CY21:CY68))</f>
        <v>0</v>
      </c>
      <c r="CZ146" s="316">
        <f t="array" ref="CZ146">MAX(IF($JQ21:$JQ68&lt;=5,CZ21:CZ68))</f>
        <v>0</v>
      </c>
      <c r="DA146" s="316">
        <f t="array" ref="DA146">MAX(IF($JQ21:$JQ68&lt;=5,DA21:DA68))</f>
        <v>0</v>
      </c>
      <c r="DB146" s="316">
        <f t="array" ref="DB146">MAX(IF($JQ21:$JQ68&lt;=5,DB21:DB68))</f>
        <v>0</v>
      </c>
      <c r="DC146" s="316">
        <f t="array" ref="DC146">MAX(IF($JQ21:$JQ68&lt;=5,DC21:DC68))</f>
        <v>0</v>
      </c>
      <c r="DD146" s="316">
        <f t="array" ref="DD146">MAX(IF($JQ21:$JQ68&lt;=5,DD21:DD68))</f>
        <v>0</v>
      </c>
      <c r="DE146" s="316">
        <f t="array" ref="DE146">MAX(IF($JQ21:$JQ68&lt;=5,DE21:DE68))</f>
        <v>0</v>
      </c>
      <c r="DF146" s="316">
        <f t="array" ref="DF146">MAX(IF($JQ21:$JQ68&lt;=5,DF21:DF68))</f>
        <v>0</v>
      </c>
      <c r="DG146" s="316">
        <f t="array" ref="DG146">MAX(IF($JQ21:$JQ68&lt;=5,DG21:DG68))</f>
        <v>0</v>
      </c>
      <c r="DH146" s="316">
        <f t="array" ref="DH146">MAX(IF($JQ21:$JQ68&lt;=5,DH21:DH68))</f>
        <v>0</v>
      </c>
      <c r="DI146" s="316">
        <f t="array" ref="DI146">MAX(IF($JQ21:$JQ68&lt;=5,DI21:DI68))</f>
        <v>0</v>
      </c>
      <c r="DJ146" s="316">
        <f t="array" ref="DJ146">MAX(IF($JQ21:$JQ68&lt;=5,DJ21:DJ68))</f>
        <v>0</v>
      </c>
      <c r="DK146" s="316">
        <f t="array" ref="DK146">MAX(IF($JQ21:$JQ68&lt;=5,DK21:DK68))</f>
        <v>0</v>
      </c>
      <c r="DL146" s="316">
        <f t="array" ref="DL146">MAX(IF($JQ21:$JQ68&lt;=5,DL21:DL68))</f>
        <v>0</v>
      </c>
      <c r="DM146" s="316">
        <f t="array" ref="DM146">MAX(IF($JQ21:$JQ68&lt;=5,DM21:DM68))</f>
        <v>0</v>
      </c>
      <c r="DN146" s="316">
        <f t="array" ref="DN146">MAX(IF($JQ21:$JQ68&lt;=5,DN21:DN68))</f>
        <v>0</v>
      </c>
      <c r="DO146" s="316">
        <f t="array" ref="DO146">MAX(IF($JQ21:$JQ68&lt;=5,DO21:DO68))</f>
        <v>0</v>
      </c>
      <c r="DP146" s="316">
        <f t="array" ref="DP146">MAX(IF($JQ21:$JQ68&lt;=5,DP21:DP68))</f>
        <v>0</v>
      </c>
      <c r="DQ146" s="316">
        <f t="array" ref="DQ146">MAX(IF($JQ21:$JQ68&lt;=5,DQ21:DQ68))</f>
        <v>0</v>
      </c>
      <c r="DR146" s="316">
        <f t="array" ref="DR146">MAX(IF($JQ21:$JQ68&lt;=5,DR21:DR68))</f>
        <v>0</v>
      </c>
      <c r="DS146" s="316">
        <f t="array" ref="DS146">MAX(IF($JQ21:$JQ68&lt;=5,DS21:DS68))</f>
        <v>0</v>
      </c>
      <c r="DT146" s="316">
        <f t="array" ref="DT146">MAX(IF($JQ21:$JQ68&lt;=5,DT21:DT68))</f>
        <v>0</v>
      </c>
      <c r="DU146" s="316">
        <f t="array" ref="DU146">MAX(IF($JQ21:$JQ68&lt;=5,DU21:DU68))</f>
        <v>0</v>
      </c>
      <c r="DV146" s="316">
        <f t="array" ref="DV146">MAX(IF($JQ21:$JQ68&lt;=5,DV21:DV68))</f>
        <v>0</v>
      </c>
      <c r="DW146" s="316">
        <f t="array" ref="DW146">MAX(IF($JQ21:$JQ68&lt;=5,DW21:DW68))</f>
        <v>0</v>
      </c>
      <c r="DX146" s="316">
        <f t="array" ref="DX146">MAX(IF($JQ21:$JQ68&lt;=5,DX21:DX68))</f>
        <v>0</v>
      </c>
      <c r="DY146" s="316">
        <f t="array" ref="DY146">MAX(IF($JQ21:$JQ68&lt;=5,DY21:DY68))</f>
        <v>0</v>
      </c>
      <c r="DZ146" s="316">
        <f t="array" ref="DZ146">MAX(IF($JQ21:$JQ68&lt;=5,DZ21:DZ68))</f>
        <v>0</v>
      </c>
      <c r="EA146" s="316">
        <f t="array" ref="EA146">MAX(IF($JQ21:$JQ68&lt;=5,EA21:EA68))</f>
        <v>0</v>
      </c>
      <c r="EB146" s="316">
        <f t="array" ref="EB146">MAX(IF($JQ21:$JQ68&lt;=5,EB21:EB68))</f>
        <v>0</v>
      </c>
      <c r="EC146" s="316">
        <f t="array" ref="EC146">MAX(IF($JQ21:$JQ68&lt;=5,EC21:EC68))</f>
        <v>0</v>
      </c>
      <c r="ED146" s="316">
        <f t="array" ref="ED146">MAX(IF($JQ21:$JQ68&lt;=5,ED21:ED68))</f>
        <v>0</v>
      </c>
      <c r="EE146" s="316">
        <f t="array" ref="EE146">MAX(IF($JQ21:$JQ68&lt;=5,EE21:EE68))</f>
        <v>0</v>
      </c>
      <c r="EF146" s="316">
        <f t="array" ref="EF146">MAX(IF($JQ21:$JQ68&lt;=5,EF21:EF68))</f>
        <v>0</v>
      </c>
      <c r="EG146" s="316">
        <f t="array" ref="EG146">MAX(IF($JQ21:$JQ68&lt;=5,EG21:EG68))</f>
        <v>0</v>
      </c>
      <c r="EH146" s="316">
        <f t="array" ref="EH146">MAX(IF($JQ21:$JQ68&lt;=5,EH21:EH68))</f>
        <v>0</v>
      </c>
      <c r="EI146" s="316">
        <f t="array" ref="EI146">MAX(IF($JQ21:$JQ68&lt;=5,EI21:EI68))</f>
        <v>0</v>
      </c>
      <c r="EJ146" s="316">
        <f t="array" ref="EJ146">MAX(IF($JQ21:$JQ68&lt;=5,EJ21:EJ68))</f>
        <v>0</v>
      </c>
      <c r="EK146" s="316">
        <f t="array" ref="EK146">MAX(IF($JQ21:$JQ68&lt;=5,EK21:EK68))</f>
        <v>0</v>
      </c>
      <c r="EL146" s="316">
        <f t="array" ref="EL146">MAX(IF($JQ21:$JQ68&lt;=5,EL21:EL68))</f>
        <v>0</v>
      </c>
      <c r="EM146" s="316">
        <f t="array" ref="EM146">MAX(IF($JQ21:$JQ68&lt;=5,EM21:EM68))</f>
        <v>0</v>
      </c>
      <c r="EN146" s="316">
        <f t="array" ref="EN146">MAX(IF($JQ21:$JQ68&lt;=5,EN21:EN68))</f>
        <v>0</v>
      </c>
      <c r="EO146" s="316">
        <f t="array" ref="EO146">MAX(IF($JQ21:$JQ68&lt;=5,EO21:EO68))</f>
        <v>0</v>
      </c>
      <c r="EP146" s="316">
        <f t="array" ref="EP146">MAX(IF($JQ21:$JQ68&lt;=5,EP21:EP68))</f>
        <v>0</v>
      </c>
      <c r="EQ146" s="316">
        <f t="array" ref="EQ146">MAX(IF($JQ21:$JQ68&lt;=5,EQ21:EQ68))</f>
        <v>0</v>
      </c>
      <c r="ER146" s="316">
        <f t="array" ref="ER146">MAX(IF($JQ21:$JQ68&lt;=5,ER21:ER68))</f>
        <v>0</v>
      </c>
      <c r="ES146" s="316">
        <f t="array" ref="ES146">MAX(IF($JQ21:$JQ68&lt;=5,ES21:ES68))</f>
        <v>0</v>
      </c>
      <c r="ET146" s="316">
        <f t="array" ref="ET146">MAX(IF($JQ21:$JQ68&lt;=5,ET21:ET68))</f>
        <v>0</v>
      </c>
      <c r="EU146" s="316">
        <f t="array" ref="EU146">MAX(IF($JQ21:$JQ68&lt;=5,EU21:EU68))</f>
        <v>0</v>
      </c>
      <c r="EV146" s="316">
        <f t="array" ref="EV146">MAX(IF($JQ21:$JQ68&lt;=5,EV21:EV68))</f>
        <v>0</v>
      </c>
      <c r="EW146" s="316">
        <f t="array" ref="EW146">MAX(IF($JQ21:$JQ68&lt;=5,EW21:EW68))</f>
        <v>0</v>
      </c>
      <c r="EX146" s="316">
        <f t="array" ref="EX146">MAX(IF($JQ21:$JQ68&lt;=5,EX21:EX68))</f>
        <v>0</v>
      </c>
      <c r="EY146" s="316">
        <f t="array" ref="EY146">MAX(IF($JQ21:$JQ68&lt;=5,EY21:EY68))</f>
        <v>0</v>
      </c>
      <c r="EZ146" s="316">
        <f t="array" ref="EZ146">MAX(IF($JQ21:$JQ68&lt;=5,EZ21:EZ68))</f>
        <v>0</v>
      </c>
      <c r="FA146" s="316">
        <f t="array" ref="FA146">MAX(IF($JQ21:$JQ68&lt;=5,FA21:FA68))</f>
        <v>0</v>
      </c>
      <c r="FB146" s="316">
        <f t="array" ref="FB146">MAX(IF($JQ21:$JQ68&lt;=5,FB21:FB68))</f>
        <v>0</v>
      </c>
      <c r="FC146" s="316">
        <f t="array" ref="FC146">MAX(IF($JQ21:$JQ68&lt;=5,FC21:FC68))</f>
        <v>0</v>
      </c>
      <c r="FD146" s="316">
        <f t="array" ref="FD146">MAX(IF($JQ21:$JQ68&lt;=5,FD21:FD68))</f>
        <v>0</v>
      </c>
      <c r="FE146" s="316">
        <f t="array" ref="FE146">MAX(IF($JQ21:$JQ68&lt;=5,FE21:FE68))</f>
        <v>0</v>
      </c>
      <c r="FF146" s="316">
        <f t="array" ref="FF146">MAX(IF($JQ21:$JQ68&lt;=5,FF21:FF68))</f>
        <v>0</v>
      </c>
      <c r="FG146" s="316">
        <f t="array" ref="FG146">MAX(IF($JQ21:$JQ68&lt;=5,FG21:FG68))</f>
        <v>0</v>
      </c>
      <c r="FH146" s="316">
        <f t="array" ref="FH146">MAX(IF($JQ21:$JQ68&lt;=5,FH21:FH68))</f>
        <v>0</v>
      </c>
      <c r="FI146" s="316">
        <f t="array" ref="FI146">MAX(IF($JQ21:$JQ68&lt;=5,FI21:FI68))</f>
        <v>0</v>
      </c>
      <c r="FJ146" s="316">
        <f t="array" ref="FJ146">MAX(IF($JQ21:$JQ68&lt;=5,FJ21:FJ68))</f>
        <v>0</v>
      </c>
      <c r="FK146" s="316">
        <f t="array" ref="FK146">MAX(IF($JQ21:$JQ68&lt;=5,FK21:FK68))</f>
        <v>0</v>
      </c>
      <c r="FL146" s="316">
        <f t="array" ref="FL146">MAX(IF($JQ21:$JQ68&lt;=5,FL21:FL68))</f>
        <v>0</v>
      </c>
      <c r="FM146" s="316">
        <f t="array" ref="FM146">MAX(IF($JQ21:$JQ68&lt;=5,FM21:FM68))</f>
        <v>0</v>
      </c>
      <c r="FN146" s="316">
        <f t="array" ref="FN146">MAX(IF($JQ21:$JQ68&lt;=5,FN21:FN68))</f>
        <v>0</v>
      </c>
      <c r="FO146" s="316">
        <f t="array" ref="FO146">MAX(IF($JQ21:$JQ68&lt;=5,FO21:FO68))</f>
        <v>0</v>
      </c>
      <c r="FP146" s="316">
        <f t="array" ref="FP146">MAX(IF($JQ21:$JQ68&lt;=5,FP21:FP68))</f>
        <v>0</v>
      </c>
      <c r="FQ146" s="316">
        <f t="array" ref="FQ146">MAX(IF($JQ21:$JQ68&lt;=5,FQ21:FQ68))</f>
        <v>0</v>
      </c>
      <c r="FR146" s="316">
        <f t="array" ref="FR146">MAX(IF($JQ21:$JQ68&lt;=5,FR21:FR68))</f>
        <v>0</v>
      </c>
      <c r="FS146" s="316">
        <f t="array" ref="FS146">MAX(IF($JQ21:$JQ68&lt;=5,FS21:FS68))</f>
        <v>0</v>
      </c>
      <c r="FT146" s="316">
        <f t="array" ref="FT146">MAX(IF($JQ21:$JQ68&lt;=5,FT21:FT68))</f>
        <v>0</v>
      </c>
      <c r="FU146" s="316">
        <f t="array" ref="FU146">MAX(IF($JQ21:$JQ68&lt;=5,FU21:FU68))</f>
        <v>0</v>
      </c>
      <c r="FV146" s="316">
        <f t="array" ref="FV146">MAX(IF($JQ21:$JQ68&lt;=5,FV21:FV68))</f>
        <v>0</v>
      </c>
      <c r="FW146" s="316">
        <f t="array" ref="FW146">MAX(IF($JQ21:$JQ68&lt;=5,FW21:FW68))</f>
        <v>0</v>
      </c>
      <c r="FX146" s="316">
        <f t="array" ref="FX146">MAX(IF($JQ21:$JQ68&lt;=5,FX21:FX68))</f>
        <v>0</v>
      </c>
      <c r="FY146" s="316">
        <f t="array" ref="FY146">MAX(IF($JQ21:$JQ68&lt;=5,FY21:FY68))</f>
        <v>0</v>
      </c>
      <c r="FZ146" s="316">
        <f t="array" ref="FZ146">MAX(IF($JQ21:$JQ68&lt;=5,FZ21:FZ68))</f>
        <v>0</v>
      </c>
      <c r="GA146" s="316">
        <f t="array" ref="GA146">MAX(IF($JQ21:$JQ68&lt;=5,GA21:GA68))</f>
        <v>0</v>
      </c>
      <c r="GB146" s="316">
        <f t="array" ref="GB146">MAX(IF($JQ21:$JQ68&lt;=5,GB21:GB68))</f>
        <v>0</v>
      </c>
      <c r="GC146" s="316">
        <f t="array" ref="GC146">MAX(IF($JQ21:$JQ68&lt;=5,GC21:GC68))</f>
        <v>0</v>
      </c>
      <c r="GD146" s="316">
        <f t="array" ref="GD146">MAX(IF($JQ21:$JQ68&lt;=5,GD21:GD68))</f>
        <v>0</v>
      </c>
      <c r="GE146" s="316">
        <f t="array" ref="GE146">MAX(IF($JQ21:$JQ68&lt;=5,GE21:GE68))</f>
        <v>0</v>
      </c>
      <c r="GF146" s="316">
        <f t="array" ref="GF146">MAX(IF($JQ21:$JQ68&lt;=5,GF21:GF68))</f>
        <v>0</v>
      </c>
      <c r="GG146" s="316">
        <f t="array" ref="GG146">MAX(IF($JQ21:$JQ68&lt;=5,GG21:GG68))</f>
        <v>0</v>
      </c>
      <c r="GH146" s="316">
        <f t="array" ref="GH146">MAX(IF($JQ21:$JQ68&lt;=5,GH21:GH68))</f>
        <v>0</v>
      </c>
      <c r="GI146" s="316">
        <f t="array" ref="GI146">MAX(IF($JQ21:$JQ68&lt;=5,GI21:GI68))</f>
        <v>0</v>
      </c>
      <c r="GJ146" s="316">
        <f t="array" ref="GJ146">MAX(IF($JQ21:$JQ68&lt;=5,GJ21:GJ68))</f>
        <v>0</v>
      </c>
      <c r="GK146" s="316">
        <f t="array" ref="GK146">MAX(IF($JQ21:$JQ68&lt;=5,GK21:GK68))</f>
        <v>0</v>
      </c>
      <c r="GL146" s="316">
        <f t="array" ref="GL146">MAX(IF($JQ21:$JQ68&lt;=5,GL21:GL68))</f>
        <v>0</v>
      </c>
      <c r="GM146" s="316">
        <f t="array" ref="GM146">MAX(IF($JQ21:$JQ68&lt;=5,GM21:GM68))</f>
        <v>0</v>
      </c>
      <c r="GN146" s="316">
        <f t="array" ref="GN146">MAX(IF($JQ21:$JQ68&lt;=5,GN21:GN68))</f>
        <v>0</v>
      </c>
      <c r="GO146" s="316">
        <f t="array" ref="GO146">MAX(IF($JQ21:$JQ68&lt;=5,GO21:GO68))</f>
        <v>0</v>
      </c>
      <c r="GP146" s="316">
        <f t="array" ref="GP146">MAX(IF($JQ21:$JQ68&lt;=5,GP21:GP68))</f>
        <v>0</v>
      </c>
      <c r="GQ146" s="316">
        <f t="array" ref="GQ146">MAX(IF($JQ21:$JQ68&lt;=5,GQ21:GQ68))</f>
        <v>0</v>
      </c>
      <c r="GR146" s="316">
        <f t="array" ref="GR146">MAX(IF($JQ21:$JQ68&lt;=5,GR21:GR68))</f>
        <v>0</v>
      </c>
      <c r="GS146" s="316">
        <f t="array" ref="GS146">MAX(IF($JQ21:$JQ68&lt;=5,GS21:GS68))</f>
        <v>0</v>
      </c>
      <c r="GT146" s="316">
        <f t="array" ref="GT146">MAX(IF($JQ21:$JQ68&lt;=5,GT21:GT68))</f>
        <v>0</v>
      </c>
      <c r="GU146" s="316">
        <f t="array" ref="GU146">MAX(IF($JQ21:$JQ68&lt;=5,GU21:GU68))</f>
        <v>0</v>
      </c>
      <c r="GV146" s="316">
        <f t="array" ref="GV146">MAX(IF($JQ21:$JQ68&lt;=5,GV21:GV68))</f>
        <v>0</v>
      </c>
      <c r="GW146" s="316">
        <f t="array" ref="GW146">MAX(IF($JQ21:$JQ68&lt;=5,GW21:GW68))</f>
        <v>0</v>
      </c>
      <c r="GX146" s="316">
        <f t="array" ref="GX146">MAX(IF($JQ21:$JQ68&lt;=5,GX21:GX68))</f>
        <v>0</v>
      </c>
      <c r="GY146" s="316">
        <f t="array" ref="GY146">MAX(IF($JQ21:$JQ68&lt;=5,GY21:GY68))</f>
        <v>0</v>
      </c>
      <c r="GZ146" s="316">
        <f t="array" ref="GZ146">MAX(IF($JQ21:$JQ68&lt;=5,GZ21:GZ68))</f>
        <v>0</v>
      </c>
      <c r="HA146" s="316">
        <f t="array" ref="HA146">MAX(IF($JQ21:$JQ68&lt;=5,HA21:HA68))</f>
        <v>0</v>
      </c>
      <c r="HB146" s="316">
        <f t="array" ref="HB146">MAX(IF($JQ21:$JQ68&lt;=5,HB21:HB68))</f>
        <v>0</v>
      </c>
      <c r="HC146" s="316">
        <f t="array" ref="HC146">MAX(IF($JQ21:$JQ68&lt;=5,HC21:HC68))</f>
        <v>0</v>
      </c>
      <c r="HD146" s="316">
        <f t="array" ref="HD146">MAX(IF($JQ21:$JQ68&lt;=5,HD21:HD68))</f>
        <v>0</v>
      </c>
      <c r="HE146" s="316">
        <f t="array" ref="HE146">MAX(IF($JQ21:$JQ68&lt;=5,HE21:HE68))</f>
        <v>0</v>
      </c>
      <c r="HF146" s="316">
        <f t="array" ref="HF146">MAX(IF($JQ21:$JQ68&lt;=5,HF21:HF68))</f>
        <v>0</v>
      </c>
      <c r="HG146" s="316">
        <f t="array" ref="HG146">MAX(IF($JQ21:$JQ68&lt;=5,HG21:HG68))</f>
        <v>0</v>
      </c>
      <c r="HH146" s="316">
        <f t="array" ref="HH146">MAX(IF($JQ21:$JQ68&lt;=5,HH21:HH68))</f>
        <v>0</v>
      </c>
      <c r="HI146" s="316">
        <f t="array" ref="HI146">MAX(IF($JQ21:$JQ68&lt;=5,HI21:HI68))</f>
        <v>0</v>
      </c>
      <c r="HJ146" s="316">
        <f t="array" ref="HJ146">MAX(IF($JQ21:$JQ68&lt;=5,HJ21:HJ68))</f>
        <v>0</v>
      </c>
      <c r="HK146" s="316">
        <f t="array" ref="HK146">MAX(IF($JQ21:$JQ68&lt;=5,HK21:HK68))</f>
        <v>0</v>
      </c>
      <c r="HL146" s="316">
        <f t="array" ref="HL146">MAX(IF($JQ21:$JQ68&lt;=5,HL21:HL68))</f>
        <v>0</v>
      </c>
      <c r="HM146" s="316">
        <f t="array" ref="HM146">MAX(IF($JQ21:$JQ68&lt;=5,HM21:HM68))</f>
        <v>0</v>
      </c>
      <c r="HN146" s="316">
        <f t="array" ref="HN146">MAX(IF($JQ21:$JQ68&lt;=5,HN21:HN68))</f>
        <v>0</v>
      </c>
      <c r="HO146" s="316">
        <f t="array" ref="HO146">MAX(IF($JQ21:$JQ68&lt;=5,HO21:HO68))</f>
        <v>0</v>
      </c>
      <c r="HP146" s="316">
        <f t="array" ref="HP146">MAX(IF($JQ21:$JQ68&lt;=5,HP21:HP68))</f>
        <v>0</v>
      </c>
      <c r="HQ146" s="316">
        <f t="array" ref="HQ146">MAX(IF($JQ21:$JQ68&lt;=5,HQ21:HQ68))</f>
        <v>0</v>
      </c>
      <c r="HR146" s="316">
        <f t="array" ref="HR146">MAX(IF($JQ21:$JQ68&lt;=5,HR21:HR68))</f>
        <v>0</v>
      </c>
      <c r="HS146" s="316">
        <f t="array" ref="HS146">MAX(IF($JQ21:$JQ68&lt;=5,HS21:HS68))</f>
        <v>0</v>
      </c>
      <c r="HT146" s="316">
        <f t="array" ref="HT146">MAX(IF($JQ21:$JQ68&lt;=5,HT21:HT68))</f>
        <v>0</v>
      </c>
      <c r="HU146" s="316">
        <f t="array" ref="HU146">MAX(IF($JQ21:$JQ68&lt;=5,HU21:HU68))</f>
        <v>0</v>
      </c>
      <c r="HV146" s="316">
        <f t="array" ref="HV146">MAX(IF($JQ21:$JQ68&lt;=5,HV21:HV68))</f>
        <v>0</v>
      </c>
      <c r="HW146" s="316">
        <f t="array" ref="HW146">MAX(IF($JQ21:$JQ68&lt;=5,HW21:HW68))</f>
        <v>0</v>
      </c>
      <c r="HX146" s="316">
        <f t="array" ref="HX146">MAX(IF($JQ21:$JQ68&lt;=5,HX21:HX68))</f>
        <v>0</v>
      </c>
      <c r="HY146" s="316">
        <f t="array" ref="HY146">MAX(IF($JQ21:$JQ68&lt;=5,HY21:HY68))</f>
        <v>0</v>
      </c>
      <c r="HZ146" s="316">
        <f t="array" ref="HZ146">MAX(IF($JQ21:$JQ68&lt;=5,HZ21:HZ68))</f>
        <v>0</v>
      </c>
      <c r="IA146" s="316">
        <f t="array" ref="IA146">MAX(IF($JQ21:$JQ68&lt;=5,IA21:IA68))</f>
        <v>0</v>
      </c>
      <c r="IB146" s="316">
        <f t="array" ref="IB146">MAX(IF($JQ21:$JQ68&lt;=5,IB21:IB68))</f>
        <v>0</v>
      </c>
      <c r="IC146" s="316">
        <f t="array" ref="IC146">MAX(IF($JQ21:$JQ68&lt;=5,IC21:IC68))</f>
        <v>0</v>
      </c>
      <c r="ID146" s="316">
        <f t="array" ref="ID146">MAX(IF($JQ21:$JQ68&lt;=5,ID21:ID68))</f>
        <v>0</v>
      </c>
      <c r="IE146" s="316">
        <f t="array" ref="IE146">MAX(IF($JQ21:$JQ68&lt;=5,IE21:IE68))</f>
        <v>0</v>
      </c>
      <c r="IF146" s="316">
        <f t="array" ref="IF146">MAX(IF($JQ21:$JQ68&lt;=5,IF21:IF68))</f>
        <v>0</v>
      </c>
      <c r="IG146" s="316">
        <f t="array" ref="IG146">MAX(IF($JQ21:$JQ68&lt;=5,IG21:IG68))</f>
        <v>0</v>
      </c>
      <c r="IH146" s="316">
        <f t="array" ref="IH146">MAX(IF($JQ21:$JQ68&lt;=5,IH21:IH68))</f>
        <v>0</v>
      </c>
      <c r="II146" s="316">
        <f t="array" ref="II146">MAX(IF($JQ21:$JQ68&lt;=5,II21:II68))</f>
        <v>0</v>
      </c>
      <c r="IJ146" s="316">
        <f t="array" ref="IJ146">MAX(IF($JQ21:$JQ68&lt;=5,IJ21:IJ68))</f>
        <v>0</v>
      </c>
      <c r="IK146" s="316">
        <f t="array" ref="IK146">MAX(IF($JQ21:$JQ68&lt;=5,IK21:IK68))</f>
        <v>0</v>
      </c>
      <c r="IL146" s="316">
        <f t="array" ref="IL146">MAX(IF($JQ21:$JQ68&lt;=5,IL21:IL68))</f>
        <v>0</v>
      </c>
      <c r="IM146" s="316">
        <f t="array" ref="IM146">MAX(IF($JQ21:$JQ68&lt;=5,IM21:IM68))</f>
        <v>0</v>
      </c>
      <c r="IN146" s="316">
        <f t="array" ref="IN146">MAX(IF($JQ21:$JQ68&lt;=5,IN21:IN68))</f>
        <v>0</v>
      </c>
      <c r="IO146" s="316">
        <f t="array" ref="IO146">MAX(IF($JQ21:$JQ68&lt;=5,IO21:IO68))</f>
        <v>0</v>
      </c>
      <c r="IP146" s="316">
        <f t="array" ref="IP146">MAX(IF($JQ21:$JQ68&lt;=5,IP21:IP68))</f>
        <v>0</v>
      </c>
      <c r="IQ146" s="316">
        <f t="array" ref="IQ146">MAX(IF($JQ21:$JQ68&lt;=5,IQ21:IQ68))</f>
        <v>0</v>
      </c>
      <c r="IR146" s="316">
        <f t="array" ref="IR146">MAX(IF($JQ21:$JQ68&lt;=5,IR21:IR68))</f>
        <v>0</v>
      </c>
      <c r="IS146" s="316">
        <f t="array" ref="IS146">MAX(IF($JQ21:$JQ68&lt;=5,IS21:IS68))</f>
        <v>0</v>
      </c>
      <c r="IT146" s="316">
        <f t="array" ref="IT146">MAX(IF($JQ21:$JQ68&lt;=5,IT21:IT68))</f>
        <v>0</v>
      </c>
      <c r="IU146" s="316">
        <f t="array" ref="IU146">MAX(IF($JQ21:$JQ68&lt;=5,IU21:IU68))</f>
        <v>0</v>
      </c>
      <c r="IV146" s="316">
        <f t="array" ref="IV146">MAX(IF($JQ21:$JQ68&lt;=5,IV21:IV68))</f>
        <v>0</v>
      </c>
      <c r="IW146" s="316">
        <f t="array" ref="IW146">MAX(IF($JQ21:$JQ68&lt;=5,IW21:IW68))</f>
        <v>0</v>
      </c>
      <c r="IX146" s="316">
        <f t="array" ref="IX146">MAX(IF($JQ21:$JQ68&lt;=5,IX21:IX68))</f>
        <v>0</v>
      </c>
      <c r="IY146" s="316">
        <f t="array" ref="IY146">MAX(IF($JQ21:$JQ68&lt;=5,IY21:IY68))</f>
        <v>0</v>
      </c>
      <c r="IZ146" s="316">
        <f t="array" ref="IZ146">MAX(IF($JQ21:$JQ68&lt;=5,IZ21:IZ68))</f>
        <v>0</v>
      </c>
      <c r="JA146" s="316">
        <f t="array" ref="JA146">MAX(IF($JQ21:$JQ68&lt;=5,JA21:JA68))</f>
        <v>0</v>
      </c>
      <c r="JB146" s="316">
        <f t="array" ref="JB146">MAX(IF($JQ21:$JQ68&lt;=5,JB21:JB68))</f>
        <v>0</v>
      </c>
      <c r="JC146" s="316">
        <f t="array" ref="JC146">MAX(IF($JQ21:$JQ68&lt;=5,JC21:JC68))</f>
        <v>0</v>
      </c>
      <c r="JD146" s="316">
        <f t="array" ref="JD146">MAX(IF($JQ21:$JQ68&lt;=5,JD21:JD68))</f>
        <v>0</v>
      </c>
      <c r="JE146" s="316">
        <f t="array" ref="JE146">MAX(IF($JQ21:$JQ68&lt;=5,JE21:JE68))</f>
        <v>0</v>
      </c>
      <c r="JF146" s="316">
        <f t="array" ref="JF146">MAX(IF($JQ21:$JQ68&lt;=5,JF21:JF68))</f>
        <v>0</v>
      </c>
      <c r="JG146" s="316">
        <f t="array" ref="JG146">MAX(IF($JQ21:$JQ68&lt;=5,JG21:JG68))</f>
        <v>0</v>
      </c>
      <c r="JH146" s="316">
        <f t="array" ref="JH146">MAX(IF($JQ21:$JQ68&lt;=5,JH21:JH68))</f>
        <v>0</v>
      </c>
      <c r="JI146" s="316">
        <f t="array" ref="JI146">MAX(IF($JQ21:$JQ68&lt;=5,JI21:JI68))</f>
        <v>0</v>
      </c>
      <c r="JJ146" s="316">
        <f t="array" ref="JJ146">MAX(IF($JQ21:$JQ68&lt;=5,JJ21:JJ68))</f>
        <v>0</v>
      </c>
      <c r="JK146" s="316">
        <f t="array" ref="JK146">MAX(IF($JQ21:$JQ68&lt;=5,JK21:JK68))</f>
        <v>0</v>
      </c>
      <c r="JL146" s="316">
        <f t="array" ref="JL146">MAX(IF($JQ21:$JQ68&lt;=5,JL21:JL68))</f>
        <v>0</v>
      </c>
      <c r="JM146" s="316">
        <f t="array" ref="JM146">MAX(IF($JQ21:$JQ68&lt;=5,JM21:JM68))</f>
        <v>0</v>
      </c>
      <c r="JN146" s="316">
        <f t="array" ref="JN146">MAX(IF($JQ21:$JQ68&lt;=5,JN21:JN68))</f>
        <v>0</v>
      </c>
      <c r="JO146" s="316">
        <f t="array" ref="JO146">MAX(IF($JQ21:$JQ68&lt;=5,JO21:JO68))</f>
        <v>0</v>
      </c>
      <c r="JP146" s="316">
        <f t="array" ref="JP146">MAX(IF($JQ21:$JQ68&lt;=5,JP21:JP68))</f>
        <v>0</v>
      </c>
    </row>
    <row r="147" spans="4:276" ht="15" customHeight="1" x14ac:dyDescent="0.2">
      <c r="D147" s="316">
        <v>10.3</v>
      </c>
      <c r="E147" s="317" t="s">
        <v>495</v>
      </c>
      <c r="F147" s="316" t="e">
        <f t="array" ref="F147">AVERAGE(IF($JQ21:$JQ68&lt;=5,F21:F68))</f>
        <v>#DIV/0!</v>
      </c>
      <c r="G147" s="316" t="e">
        <f t="array" ref="G147">AVERAGE(IF($JQ21:$JQ68&lt;=5,G21:G68))</f>
        <v>#DIV/0!</v>
      </c>
      <c r="H147" s="316" t="e">
        <f t="array" ref="H147">AVERAGE(IF($JQ21:$JQ68&lt;=5,H21:H68))</f>
        <v>#DIV/0!</v>
      </c>
      <c r="I147" s="316" t="e">
        <f t="array" ref="I147">AVERAGE(IF($JQ21:$JQ68&lt;=5,I21:I68))</f>
        <v>#DIV/0!</v>
      </c>
      <c r="J147" s="316" t="e">
        <f t="array" ref="J147">AVERAGE(IF($JQ21:$JQ68&lt;=5,J21:J68))</f>
        <v>#DIV/0!</v>
      </c>
      <c r="K147" s="316" t="e">
        <f t="array" ref="K147">AVERAGE(IF($JQ21:$JQ68&lt;=5,K21:K68))</f>
        <v>#DIV/0!</v>
      </c>
      <c r="L147" s="316" t="e">
        <f t="array" ref="L147">AVERAGE(IF($JQ21:$JQ68&lt;=5,L21:L68))</f>
        <v>#DIV/0!</v>
      </c>
      <c r="M147" s="316" t="e">
        <f t="array" ref="M147">AVERAGE(IF($JQ21:$JQ68&lt;=5,M21:M68))</f>
        <v>#DIV/0!</v>
      </c>
      <c r="N147" s="316" t="e">
        <f t="array" ref="N147">AVERAGE(IF($JQ21:$JQ68&lt;=5,N21:N68))</f>
        <v>#DIV/0!</v>
      </c>
      <c r="O147" s="316" t="e">
        <f t="array" ref="O147">AVERAGE(IF($JQ21:$JQ68&lt;=5,O21:O68))</f>
        <v>#DIV/0!</v>
      </c>
      <c r="P147" s="316" t="e">
        <f t="array" ref="P147">AVERAGE(IF($JQ21:$JQ68&lt;=5,P21:P68))</f>
        <v>#DIV/0!</v>
      </c>
      <c r="Q147" s="316" t="e">
        <f t="array" ref="Q147">AVERAGE(IF($JQ21:$JQ68&lt;=5,Q21:Q68))</f>
        <v>#DIV/0!</v>
      </c>
      <c r="R147" s="316" t="e">
        <f t="array" ref="R147">AVERAGE(IF($JQ21:$JQ68&lt;=5,R21:R68))</f>
        <v>#DIV/0!</v>
      </c>
      <c r="S147" s="316" t="e">
        <f t="array" ref="S147">AVERAGE(IF($JQ21:$JQ68&lt;=5,S21:S68))</f>
        <v>#DIV/0!</v>
      </c>
      <c r="T147" s="316" t="e">
        <f t="array" ref="T147">AVERAGE(IF($JQ21:$JQ68&lt;=5,T21:T68))</f>
        <v>#DIV/0!</v>
      </c>
      <c r="U147" s="316" t="e">
        <f t="array" ref="U147">AVERAGE(IF($JQ21:$JQ68&lt;=5,U21:U68))</f>
        <v>#DIV/0!</v>
      </c>
      <c r="V147" s="316" t="e">
        <f t="array" ref="V147">AVERAGE(IF($JQ21:$JQ68&lt;=5,V21:V68))</f>
        <v>#DIV/0!</v>
      </c>
      <c r="W147" s="316" t="e">
        <f t="array" ref="W147">AVERAGE(IF($JQ21:$JQ68&lt;=5,W21:W68))</f>
        <v>#DIV/0!</v>
      </c>
      <c r="X147" s="316" t="e">
        <f t="array" ref="X147">AVERAGE(IF($JQ21:$JQ68&lt;=5,X21:X68))</f>
        <v>#DIV/0!</v>
      </c>
      <c r="Y147" s="316" t="e">
        <f t="array" ref="Y147">AVERAGE(IF($JQ21:$JQ68&lt;=5,Y21:Y68))</f>
        <v>#DIV/0!</v>
      </c>
      <c r="Z147" s="316" t="e">
        <f t="array" ref="Z147">AVERAGE(IF($JQ21:$JQ68&lt;=5,Z21:Z68))</f>
        <v>#DIV/0!</v>
      </c>
      <c r="AA147" s="316" t="e">
        <f t="array" ref="AA147">AVERAGE(IF($JQ21:$JQ68&lt;=5,AA21:AA68))</f>
        <v>#DIV/0!</v>
      </c>
      <c r="AB147" s="316" t="e">
        <f t="array" ref="AB147">AVERAGE(IF($JQ21:$JQ68&lt;=5,AB21:AB68))</f>
        <v>#DIV/0!</v>
      </c>
      <c r="AC147" s="316" t="e">
        <f t="array" ref="AC147">AVERAGE(IF($JQ21:$JQ68&lt;=5,AC21:AC68))</f>
        <v>#DIV/0!</v>
      </c>
      <c r="AD147" s="316" t="e">
        <f t="array" ref="AD147">AVERAGE(IF($JQ21:$JQ68&lt;=5,AD21:AD68))</f>
        <v>#DIV/0!</v>
      </c>
      <c r="AE147" s="316" t="e">
        <f t="array" ref="AE147">AVERAGE(IF($JQ21:$JQ68&lt;=5,AE21:AE68))</f>
        <v>#DIV/0!</v>
      </c>
      <c r="AF147" s="316" t="e">
        <f t="array" ref="AF147">AVERAGE(IF($JQ21:$JQ68&lt;=5,AF21:AF68))</f>
        <v>#DIV/0!</v>
      </c>
      <c r="AG147" s="316" t="e">
        <f t="array" ref="AG147">AVERAGE(IF($JQ21:$JQ68&lt;=5,AG21:AG68))</f>
        <v>#DIV/0!</v>
      </c>
      <c r="AH147" s="316" t="e">
        <f t="array" ref="AH147">AVERAGE(IF($JQ21:$JQ68&lt;=5,AH21:AH68))</f>
        <v>#DIV/0!</v>
      </c>
      <c r="AI147" s="316" t="e">
        <f t="array" ref="AI147">AVERAGE(IF($JQ21:$JQ68&lt;=5,AI21:AI68))</f>
        <v>#DIV/0!</v>
      </c>
      <c r="AJ147" s="316" t="e">
        <f t="array" ref="AJ147">AVERAGE(IF($JQ21:$JQ68&lt;=5,AJ21:AJ68))</f>
        <v>#DIV/0!</v>
      </c>
      <c r="AK147" s="316" t="e">
        <f t="array" ref="AK147">AVERAGE(IF($JQ21:$JQ68&lt;=5,AK21:AK68))</f>
        <v>#DIV/0!</v>
      </c>
      <c r="AL147" s="316" t="e">
        <f t="array" ref="AL147">AVERAGE(IF($JQ21:$JQ68&lt;=5,AL21:AL68))</f>
        <v>#DIV/0!</v>
      </c>
      <c r="AM147" s="316" t="e">
        <f t="array" ref="AM147">AVERAGE(IF($JQ21:$JQ68&lt;=5,AM21:AM68))</f>
        <v>#DIV/0!</v>
      </c>
      <c r="AN147" s="316" t="e">
        <f t="array" ref="AN147">AVERAGE(IF($JQ21:$JQ68&lt;=5,AN21:AN68))</f>
        <v>#DIV/0!</v>
      </c>
      <c r="AO147" s="316" t="e">
        <f t="array" ref="AO147">AVERAGE(IF($JQ21:$JQ68&lt;=5,AO21:AO68))</f>
        <v>#DIV/0!</v>
      </c>
      <c r="AP147" s="316" t="e">
        <f t="array" ref="AP147">AVERAGE(IF($JQ21:$JQ68&lt;=5,AP21:AP68))</f>
        <v>#DIV/0!</v>
      </c>
      <c r="AQ147" s="316" t="e">
        <f t="array" ref="AQ147">AVERAGE(IF($JQ21:$JQ68&lt;=5,AQ21:AQ68))</f>
        <v>#DIV/0!</v>
      </c>
      <c r="AR147" s="316" t="e">
        <f t="array" ref="AR147">AVERAGE(IF($JQ21:$JQ68&lt;=5,AR21:AR68))</f>
        <v>#DIV/0!</v>
      </c>
      <c r="AS147" s="316" t="e">
        <f t="array" ref="AS147">AVERAGE(IF($JQ21:$JQ68&lt;=5,AS21:AS68))</f>
        <v>#DIV/0!</v>
      </c>
      <c r="AT147" s="316" t="e">
        <f t="array" ref="AT147">AVERAGE(IF($JQ21:$JQ68&lt;=5,AT21:AT68))</f>
        <v>#DIV/0!</v>
      </c>
      <c r="AU147" s="316" t="e">
        <f t="array" ref="AU147">AVERAGE(IF($JQ21:$JQ68&lt;=5,AU21:AU68))</f>
        <v>#DIV/0!</v>
      </c>
      <c r="AV147" s="316" t="e">
        <f t="array" ref="AV147">AVERAGE(IF($JQ21:$JQ68&lt;=5,AV21:AV68))</f>
        <v>#DIV/0!</v>
      </c>
      <c r="AW147" s="316" t="e">
        <f t="array" ref="AW147">AVERAGE(IF($JQ21:$JQ68&lt;=5,AW21:AW68))</f>
        <v>#DIV/0!</v>
      </c>
      <c r="AX147" s="316" t="e">
        <f t="array" ref="AX147">AVERAGE(IF($JQ21:$JQ68&lt;=5,AX21:AX68))</f>
        <v>#DIV/0!</v>
      </c>
      <c r="AY147" s="316" t="e">
        <f t="array" ref="AY147">AVERAGE(IF($JQ21:$JQ68&lt;=5,AY21:AY68))</f>
        <v>#DIV/0!</v>
      </c>
      <c r="AZ147" s="316" t="e">
        <f t="array" ref="AZ147">AVERAGE(IF($JQ21:$JQ68&lt;=5,AZ21:AZ68))</f>
        <v>#DIV/0!</v>
      </c>
      <c r="BA147" s="316" t="e">
        <f t="array" ref="BA147">AVERAGE(IF($JQ21:$JQ68&lt;=5,BA21:BA68))</f>
        <v>#DIV/0!</v>
      </c>
      <c r="BB147" s="316" t="e">
        <f t="array" ref="BB147">AVERAGE(IF($JQ21:$JQ68&lt;=5,BB21:BB68))</f>
        <v>#DIV/0!</v>
      </c>
      <c r="BC147" s="316" t="e">
        <f t="array" ref="BC147">AVERAGE(IF($JQ21:$JQ68&lt;=5,BC21:BC68))</f>
        <v>#DIV/0!</v>
      </c>
      <c r="BD147" s="316" t="e">
        <f t="array" ref="BD147">AVERAGE(IF($JQ21:$JQ68&lt;=5,BD21:BD68))</f>
        <v>#DIV/0!</v>
      </c>
      <c r="BE147" s="316" t="e">
        <f t="array" ref="BE147">AVERAGE(IF($JQ21:$JQ68&lt;=5,BE21:BE68))</f>
        <v>#DIV/0!</v>
      </c>
      <c r="BF147" s="316" t="e">
        <f t="array" ref="BF147">AVERAGE(IF($JQ21:$JQ68&lt;=5,BF21:BF68))</f>
        <v>#DIV/0!</v>
      </c>
      <c r="BG147" s="316" t="e">
        <f t="array" ref="BG147">AVERAGE(IF($JQ21:$JQ68&lt;=5,BG21:BG68))</f>
        <v>#DIV/0!</v>
      </c>
      <c r="BH147" s="316" t="e">
        <f t="array" ref="BH147">AVERAGE(IF($JQ21:$JQ68&lt;=5,BH21:BH68))</f>
        <v>#DIV/0!</v>
      </c>
      <c r="BI147" s="316" t="e">
        <f t="array" ref="BI147">AVERAGE(IF($JQ21:$JQ68&lt;=5,BI21:BI68))</f>
        <v>#DIV/0!</v>
      </c>
      <c r="BJ147" s="316" t="e">
        <f t="array" ref="BJ147">AVERAGE(IF($JQ21:$JQ68&lt;=5,BJ21:BJ68))</f>
        <v>#DIV/0!</v>
      </c>
      <c r="BK147" s="316" t="e">
        <f t="array" ref="BK147">AVERAGE(IF($JQ21:$JQ68&lt;=5,BK21:BK68))</f>
        <v>#DIV/0!</v>
      </c>
      <c r="BL147" s="316" t="e">
        <f t="array" ref="BL147">AVERAGE(IF($JQ21:$JQ68&lt;=5,BL21:BL68))</f>
        <v>#DIV/0!</v>
      </c>
      <c r="BM147" s="316" t="e">
        <f t="array" ref="BM147">AVERAGE(IF($JQ21:$JQ68&lt;=5,BM21:BM68))</f>
        <v>#DIV/0!</v>
      </c>
      <c r="BN147" s="316" t="e">
        <f t="array" ref="BN147">AVERAGE(IF($JQ21:$JQ68&lt;=5,BN21:BN68))</f>
        <v>#DIV/0!</v>
      </c>
      <c r="BO147" s="316" t="e">
        <f t="array" ref="BO147">AVERAGE(IF($JQ21:$JQ68&lt;=5,BO21:BO68))</f>
        <v>#DIV/0!</v>
      </c>
      <c r="BP147" s="316" t="e">
        <f t="array" ref="BP147">AVERAGE(IF($JQ21:$JQ68&lt;=5,BP21:BP68))</f>
        <v>#DIV/0!</v>
      </c>
      <c r="BQ147" s="316" t="e">
        <f t="array" ref="BQ147">AVERAGE(IF($JQ21:$JQ68&lt;=5,BQ21:BQ68))</f>
        <v>#DIV/0!</v>
      </c>
      <c r="BR147" s="316" t="e">
        <f t="array" ref="BR147">AVERAGE(IF($JQ21:$JQ68&lt;=5,BR21:BR68))</f>
        <v>#DIV/0!</v>
      </c>
      <c r="BS147" s="316" t="e">
        <f t="array" ref="BS147">AVERAGE(IF($JQ21:$JQ68&lt;=5,BS21:BS68))</f>
        <v>#DIV/0!</v>
      </c>
      <c r="BT147" s="316" t="e">
        <f t="array" ref="BT147">AVERAGE(IF($JQ21:$JQ68&lt;=5,BT21:BT68))</f>
        <v>#DIV/0!</v>
      </c>
      <c r="BU147" s="316" t="e">
        <f t="array" ref="BU147">AVERAGE(IF($JQ21:$JQ68&lt;=5,BU21:BU68))</f>
        <v>#DIV/0!</v>
      </c>
      <c r="BV147" s="316" t="e">
        <f t="array" ref="BV147">AVERAGE(IF($JQ21:$JQ68&lt;=5,BV21:BV68))</f>
        <v>#DIV/0!</v>
      </c>
      <c r="BW147" s="316" t="e">
        <f t="array" ref="BW147">AVERAGE(IF($JQ21:$JQ68&lt;=5,BW21:BW68))</f>
        <v>#DIV/0!</v>
      </c>
      <c r="BX147" s="316" t="e">
        <f t="array" ref="BX147">AVERAGE(IF($JQ21:$JQ68&lt;=5,BX21:BX68))</f>
        <v>#DIV/0!</v>
      </c>
      <c r="BY147" s="316" t="e">
        <f t="array" ref="BY147">AVERAGE(IF($JQ21:$JQ68&lt;=5,BY21:BY68))</f>
        <v>#DIV/0!</v>
      </c>
      <c r="BZ147" s="316" t="e">
        <f t="array" ref="BZ147">AVERAGE(IF($JQ21:$JQ68&lt;=5,BZ21:BZ68))</f>
        <v>#DIV/0!</v>
      </c>
      <c r="CA147" s="316" t="e">
        <f t="array" ref="CA147">AVERAGE(IF($JQ21:$JQ68&lt;=5,CA21:CA68))</f>
        <v>#DIV/0!</v>
      </c>
      <c r="CB147" s="316" t="e">
        <f t="array" ref="CB147">AVERAGE(IF($JQ21:$JQ68&lt;=5,CB21:CB68))</f>
        <v>#DIV/0!</v>
      </c>
      <c r="CC147" s="316" t="e">
        <f t="array" ref="CC147">AVERAGE(IF($JQ21:$JQ68&lt;=5,CC21:CC68))</f>
        <v>#DIV/0!</v>
      </c>
      <c r="CD147" s="316" t="e">
        <f t="array" ref="CD147">AVERAGE(IF($JQ21:$JQ68&lt;=5,CD21:CD68))</f>
        <v>#DIV/0!</v>
      </c>
      <c r="CE147" s="316" t="e">
        <f t="array" ref="CE147">AVERAGE(IF($JQ21:$JQ68&lt;=5,CE21:CE68))</f>
        <v>#DIV/0!</v>
      </c>
      <c r="CF147" s="316" t="e">
        <f t="array" ref="CF147">AVERAGE(IF($JQ21:$JQ68&lt;=5,CF21:CF68))</f>
        <v>#DIV/0!</v>
      </c>
      <c r="CG147" s="316" t="e">
        <f t="array" ref="CG147">AVERAGE(IF($JQ21:$JQ68&lt;=5,CG21:CG68))</f>
        <v>#DIV/0!</v>
      </c>
      <c r="CH147" s="316" t="e">
        <f t="array" ref="CH147">AVERAGE(IF($JQ21:$JQ68&lt;=5,CH21:CH68))</f>
        <v>#DIV/0!</v>
      </c>
      <c r="CI147" s="316" t="e">
        <f t="array" ref="CI147">AVERAGE(IF($JQ21:$JQ68&lt;=5,CI21:CI68))</f>
        <v>#DIV/0!</v>
      </c>
      <c r="CJ147" s="316" t="e">
        <f t="array" ref="CJ147">AVERAGE(IF($JQ21:$JQ68&lt;=5,CJ21:CJ68))</f>
        <v>#DIV/0!</v>
      </c>
      <c r="CK147" s="316" t="e">
        <f t="array" ref="CK147">AVERAGE(IF($JQ21:$JQ68&lt;=5,CK21:CK68))</f>
        <v>#DIV/0!</v>
      </c>
      <c r="CL147" s="316" t="e">
        <f t="array" ref="CL147">AVERAGE(IF($JQ21:$JQ68&lt;=5,CL21:CL68))</f>
        <v>#DIV/0!</v>
      </c>
      <c r="CM147" s="316" t="e">
        <f t="array" ref="CM147">AVERAGE(IF($JQ21:$JQ68&lt;=5,CM21:CM68))</f>
        <v>#DIV/0!</v>
      </c>
      <c r="CN147" s="316" t="e">
        <f t="array" ref="CN147">AVERAGE(IF($JQ21:$JQ68&lt;=5,CN21:CN68))</f>
        <v>#DIV/0!</v>
      </c>
      <c r="CO147" s="316" t="e">
        <f t="array" ref="CO147">AVERAGE(IF($JQ21:$JQ68&lt;=5,CO21:CO68))</f>
        <v>#DIV/0!</v>
      </c>
      <c r="CP147" s="316" t="e">
        <f t="array" ref="CP147">AVERAGE(IF($JQ21:$JQ68&lt;=5,CP21:CP68))</f>
        <v>#DIV/0!</v>
      </c>
      <c r="CQ147" s="316" t="e">
        <f t="array" ref="CQ147">AVERAGE(IF($JQ21:$JQ68&lt;=5,CQ21:CQ68))</f>
        <v>#DIV/0!</v>
      </c>
      <c r="CR147" s="316" t="e">
        <f t="array" ref="CR147">AVERAGE(IF($JQ21:$JQ68&lt;=5,CR21:CR68))</f>
        <v>#DIV/0!</v>
      </c>
      <c r="CS147" s="316" t="e">
        <f t="array" ref="CS147">AVERAGE(IF($JQ21:$JQ68&lt;=5,CS21:CS68))</f>
        <v>#DIV/0!</v>
      </c>
      <c r="CT147" s="316" t="e">
        <f t="array" ref="CT147">AVERAGE(IF($JQ21:$JQ68&lt;=5,CT21:CT68))</f>
        <v>#DIV/0!</v>
      </c>
      <c r="CU147" s="316" t="e">
        <f t="array" ref="CU147">AVERAGE(IF($JQ21:$JQ68&lt;=5,CU21:CU68))</f>
        <v>#DIV/0!</v>
      </c>
      <c r="CV147" s="316" t="e">
        <f t="array" ref="CV147">AVERAGE(IF($JQ21:$JQ68&lt;=5,CV21:CV68))</f>
        <v>#DIV/0!</v>
      </c>
      <c r="CW147" s="316" t="e">
        <f t="array" ref="CW147">AVERAGE(IF($JQ21:$JQ68&lt;=5,CW21:CW68))</f>
        <v>#DIV/0!</v>
      </c>
      <c r="CX147" s="316" t="e">
        <f t="array" ref="CX147">AVERAGE(IF($JQ21:$JQ68&lt;=5,CX21:CX68))</f>
        <v>#DIV/0!</v>
      </c>
      <c r="CY147" s="316" t="e">
        <f t="array" ref="CY147">AVERAGE(IF($JQ21:$JQ68&lt;=5,CY21:CY68))</f>
        <v>#DIV/0!</v>
      </c>
      <c r="CZ147" s="316" t="e">
        <f t="array" ref="CZ147">AVERAGE(IF($JQ21:$JQ68&lt;=5,CZ21:CZ68))</f>
        <v>#DIV/0!</v>
      </c>
      <c r="DA147" s="316" t="e">
        <f t="array" ref="DA147">AVERAGE(IF($JQ21:$JQ68&lt;=5,DA21:DA68))</f>
        <v>#DIV/0!</v>
      </c>
      <c r="DB147" s="316" t="e">
        <f t="array" ref="DB147">AVERAGE(IF($JQ21:$JQ68&lt;=5,DB21:DB68))</f>
        <v>#DIV/0!</v>
      </c>
      <c r="DC147" s="316" t="e">
        <f t="array" ref="DC147">AVERAGE(IF($JQ21:$JQ68&lt;=5,DC21:DC68))</f>
        <v>#DIV/0!</v>
      </c>
      <c r="DD147" s="316" t="e">
        <f t="array" ref="DD147">AVERAGE(IF($JQ21:$JQ68&lt;=5,DD21:DD68))</f>
        <v>#DIV/0!</v>
      </c>
      <c r="DE147" s="316" t="e">
        <f t="array" ref="DE147">AVERAGE(IF($JQ21:$JQ68&lt;=5,DE21:DE68))</f>
        <v>#DIV/0!</v>
      </c>
      <c r="DF147" s="316" t="e">
        <f t="array" ref="DF147">AVERAGE(IF($JQ21:$JQ68&lt;=5,DF21:DF68))</f>
        <v>#DIV/0!</v>
      </c>
      <c r="DG147" s="316" t="e">
        <f t="array" ref="DG147">AVERAGE(IF($JQ21:$JQ68&lt;=5,DG21:DG68))</f>
        <v>#DIV/0!</v>
      </c>
      <c r="DH147" s="316" t="e">
        <f t="array" ref="DH147">AVERAGE(IF($JQ21:$JQ68&lt;=5,DH21:DH68))</f>
        <v>#DIV/0!</v>
      </c>
      <c r="DI147" s="316" t="e">
        <f t="array" ref="DI147">AVERAGE(IF($JQ21:$JQ68&lt;=5,DI21:DI68))</f>
        <v>#DIV/0!</v>
      </c>
      <c r="DJ147" s="316" t="e">
        <f t="array" ref="DJ147">AVERAGE(IF($JQ21:$JQ68&lt;=5,DJ21:DJ68))</f>
        <v>#DIV/0!</v>
      </c>
      <c r="DK147" s="316" t="e">
        <f t="array" ref="DK147">AVERAGE(IF($JQ21:$JQ68&lt;=5,DK21:DK68))</f>
        <v>#DIV/0!</v>
      </c>
      <c r="DL147" s="316" t="e">
        <f t="array" ref="DL147">AVERAGE(IF($JQ21:$JQ68&lt;=5,DL21:DL68))</f>
        <v>#DIV/0!</v>
      </c>
      <c r="DM147" s="316" t="e">
        <f t="array" ref="DM147">AVERAGE(IF($JQ21:$JQ68&lt;=5,DM21:DM68))</f>
        <v>#DIV/0!</v>
      </c>
      <c r="DN147" s="316" t="e">
        <f t="array" ref="DN147">AVERAGE(IF($JQ21:$JQ68&lt;=5,DN21:DN68))</f>
        <v>#DIV/0!</v>
      </c>
      <c r="DO147" s="316" t="e">
        <f t="array" ref="DO147">AVERAGE(IF($JQ21:$JQ68&lt;=5,DO21:DO68))</f>
        <v>#DIV/0!</v>
      </c>
      <c r="DP147" s="316" t="e">
        <f t="array" ref="DP147">AVERAGE(IF($JQ21:$JQ68&lt;=5,DP21:DP68))</f>
        <v>#DIV/0!</v>
      </c>
      <c r="DQ147" s="316" t="e">
        <f t="array" ref="DQ147">AVERAGE(IF($JQ21:$JQ68&lt;=5,DQ21:DQ68))</f>
        <v>#DIV/0!</v>
      </c>
      <c r="DR147" s="316" t="e">
        <f t="array" ref="DR147">AVERAGE(IF($JQ21:$JQ68&lt;=5,DR21:DR68))</f>
        <v>#DIV/0!</v>
      </c>
      <c r="DS147" s="316" t="e">
        <f t="array" ref="DS147">AVERAGE(IF($JQ21:$JQ68&lt;=5,DS21:DS68))</f>
        <v>#DIV/0!</v>
      </c>
      <c r="DT147" s="316" t="e">
        <f t="array" ref="DT147">AVERAGE(IF($JQ21:$JQ68&lt;=5,DT21:DT68))</f>
        <v>#DIV/0!</v>
      </c>
      <c r="DU147" s="316" t="e">
        <f t="array" ref="DU147">AVERAGE(IF($JQ21:$JQ68&lt;=5,DU21:DU68))</f>
        <v>#DIV/0!</v>
      </c>
      <c r="DV147" s="316" t="e">
        <f t="array" ref="DV147">AVERAGE(IF($JQ21:$JQ68&lt;=5,DV21:DV68))</f>
        <v>#DIV/0!</v>
      </c>
      <c r="DW147" s="316" t="e">
        <f t="array" ref="DW147">AVERAGE(IF($JQ21:$JQ68&lt;=5,DW21:DW68))</f>
        <v>#DIV/0!</v>
      </c>
      <c r="DX147" s="316" t="e">
        <f t="array" ref="DX147">AVERAGE(IF($JQ21:$JQ68&lt;=5,DX21:DX68))</f>
        <v>#DIV/0!</v>
      </c>
      <c r="DY147" s="316" t="e">
        <f t="array" ref="DY147">AVERAGE(IF($JQ21:$JQ68&lt;=5,DY21:DY68))</f>
        <v>#DIV/0!</v>
      </c>
      <c r="DZ147" s="316" t="e">
        <f t="array" ref="DZ147">AVERAGE(IF($JQ21:$JQ68&lt;=5,DZ21:DZ68))</f>
        <v>#DIV/0!</v>
      </c>
      <c r="EA147" s="316" t="e">
        <f t="array" ref="EA147">AVERAGE(IF($JQ21:$JQ68&lt;=5,EA21:EA68))</f>
        <v>#DIV/0!</v>
      </c>
      <c r="EB147" s="316" t="e">
        <f t="array" ref="EB147">AVERAGE(IF($JQ21:$JQ68&lt;=5,EB21:EB68))</f>
        <v>#DIV/0!</v>
      </c>
      <c r="EC147" s="316" t="e">
        <f t="array" ref="EC147">AVERAGE(IF($JQ21:$JQ68&lt;=5,EC21:EC68))</f>
        <v>#DIV/0!</v>
      </c>
      <c r="ED147" s="316" t="e">
        <f t="array" ref="ED147">AVERAGE(IF($JQ21:$JQ68&lt;=5,ED21:ED68))</f>
        <v>#DIV/0!</v>
      </c>
      <c r="EE147" s="316" t="e">
        <f t="array" ref="EE147">AVERAGE(IF($JQ21:$JQ68&lt;=5,EE21:EE68))</f>
        <v>#DIV/0!</v>
      </c>
      <c r="EF147" s="316" t="e">
        <f t="array" ref="EF147">AVERAGE(IF($JQ21:$JQ68&lt;=5,EF21:EF68))</f>
        <v>#DIV/0!</v>
      </c>
      <c r="EG147" s="316" t="e">
        <f t="array" ref="EG147">AVERAGE(IF($JQ21:$JQ68&lt;=5,EG21:EG68))</f>
        <v>#DIV/0!</v>
      </c>
      <c r="EH147" s="316" t="e">
        <f t="array" ref="EH147">AVERAGE(IF($JQ21:$JQ68&lt;=5,EH21:EH68))</f>
        <v>#DIV/0!</v>
      </c>
      <c r="EI147" s="316" t="e">
        <f t="array" ref="EI147">AVERAGE(IF($JQ21:$JQ68&lt;=5,EI21:EI68))</f>
        <v>#DIV/0!</v>
      </c>
      <c r="EJ147" s="316" t="e">
        <f t="array" ref="EJ147">AVERAGE(IF($JQ21:$JQ68&lt;=5,EJ21:EJ68))</f>
        <v>#DIV/0!</v>
      </c>
      <c r="EK147" s="316" t="e">
        <f t="array" ref="EK147">AVERAGE(IF($JQ21:$JQ68&lt;=5,EK21:EK68))</f>
        <v>#DIV/0!</v>
      </c>
      <c r="EL147" s="316" t="e">
        <f t="array" ref="EL147">AVERAGE(IF($JQ21:$JQ68&lt;=5,EL21:EL68))</f>
        <v>#DIV/0!</v>
      </c>
      <c r="EM147" s="316" t="e">
        <f t="array" ref="EM147">AVERAGE(IF($JQ21:$JQ68&lt;=5,EM21:EM68))</f>
        <v>#DIV/0!</v>
      </c>
      <c r="EN147" s="316" t="e">
        <f t="array" ref="EN147">AVERAGE(IF($JQ21:$JQ68&lt;=5,EN21:EN68))</f>
        <v>#DIV/0!</v>
      </c>
      <c r="EO147" s="316" t="e">
        <f t="array" ref="EO147">AVERAGE(IF($JQ21:$JQ68&lt;=5,EO21:EO68))</f>
        <v>#DIV/0!</v>
      </c>
      <c r="EP147" s="316" t="e">
        <f t="array" ref="EP147">AVERAGE(IF($JQ21:$JQ68&lt;=5,EP21:EP68))</f>
        <v>#DIV/0!</v>
      </c>
      <c r="EQ147" s="316" t="e">
        <f t="array" ref="EQ147">AVERAGE(IF($JQ21:$JQ68&lt;=5,EQ21:EQ68))</f>
        <v>#DIV/0!</v>
      </c>
      <c r="ER147" s="316" t="e">
        <f t="array" ref="ER147">AVERAGE(IF($JQ21:$JQ68&lt;=5,ER21:ER68))</f>
        <v>#DIV/0!</v>
      </c>
      <c r="ES147" s="316" t="e">
        <f t="array" ref="ES147">AVERAGE(IF($JQ21:$JQ68&lt;=5,ES21:ES68))</f>
        <v>#DIV/0!</v>
      </c>
      <c r="ET147" s="316" t="e">
        <f t="array" ref="ET147">AVERAGE(IF($JQ21:$JQ68&lt;=5,ET21:ET68))</f>
        <v>#DIV/0!</v>
      </c>
      <c r="EU147" s="316" t="e">
        <f t="array" ref="EU147">AVERAGE(IF($JQ21:$JQ68&lt;=5,EU21:EU68))</f>
        <v>#DIV/0!</v>
      </c>
      <c r="EV147" s="316" t="e">
        <f t="array" ref="EV147">AVERAGE(IF($JQ21:$JQ68&lt;=5,EV21:EV68))</f>
        <v>#DIV/0!</v>
      </c>
      <c r="EW147" s="316" t="e">
        <f t="array" ref="EW147">AVERAGE(IF($JQ21:$JQ68&lt;=5,EW21:EW68))</f>
        <v>#DIV/0!</v>
      </c>
      <c r="EX147" s="316" t="e">
        <f t="array" ref="EX147">AVERAGE(IF($JQ21:$JQ68&lt;=5,EX21:EX68))</f>
        <v>#DIV/0!</v>
      </c>
      <c r="EY147" s="316" t="e">
        <f t="array" ref="EY147">AVERAGE(IF($JQ21:$JQ68&lt;=5,EY21:EY68))</f>
        <v>#DIV/0!</v>
      </c>
      <c r="EZ147" s="316" t="e">
        <f t="array" ref="EZ147">AVERAGE(IF($JQ21:$JQ68&lt;=5,EZ21:EZ68))</f>
        <v>#DIV/0!</v>
      </c>
      <c r="FA147" s="316" t="e">
        <f t="array" ref="FA147">AVERAGE(IF($JQ21:$JQ68&lt;=5,FA21:FA68))</f>
        <v>#DIV/0!</v>
      </c>
      <c r="FB147" s="316" t="e">
        <f t="array" ref="FB147">AVERAGE(IF($JQ21:$JQ68&lt;=5,FB21:FB68))</f>
        <v>#DIV/0!</v>
      </c>
      <c r="FC147" s="316" t="e">
        <f t="array" ref="FC147">AVERAGE(IF($JQ21:$JQ68&lt;=5,FC21:FC68))</f>
        <v>#DIV/0!</v>
      </c>
      <c r="FD147" s="316" t="e">
        <f t="array" ref="FD147">AVERAGE(IF($JQ21:$JQ68&lt;=5,FD21:FD68))</f>
        <v>#DIV/0!</v>
      </c>
      <c r="FE147" s="316" t="e">
        <f t="array" ref="FE147">AVERAGE(IF($JQ21:$JQ68&lt;=5,FE21:FE68))</f>
        <v>#DIV/0!</v>
      </c>
      <c r="FF147" s="316" t="e">
        <f t="array" ref="FF147">AVERAGE(IF($JQ21:$JQ68&lt;=5,FF21:FF68))</f>
        <v>#DIV/0!</v>
      </c>
      <c r="FG147" s="316" t="e">
        <f t="array" ref="FG147">AVERAGE(IF($JQ21:$JQ68&lt;=5,FG21:FG68))</f>
        <v>#DIV/0!</v>
      </c>
      <c r="FH147" s="316" t="e">
        <f t="array" ref="FH147">AVERAGE(IF($JQ21:$JQ68&lt;=5,FH21:FH68))</f>
        <v>#DIV/0!</v>
      </c>
      <c r="FI147" s="316" t="e">
        <f t="array" ref="FI147">AVERAGE(IF($JQ21:$JQ68&lt;=5,FI21:FI68))</f>
        <v>#DIV/0!</v>
      </c>
      <c r="FJ147" s="316" t="e">
        <f t="array" ref="FJ147">AVERAGE(IF($JQ21:$JQ68&lt;=5,FJ21:FJ68))</f>
        <v>#DIV/0!</v>
      </c>
      <c r="FK147" s="316" t="e">
        <f t="array" ref="FK147">AVERAGE(IF($JQ21:$JQ68&lt;=5,FK21:FK68))</f>
        <v>#DIV/0!</v>
      </c>
      <c r="FL147" s="316" t="e">
        <f t="array" ref="FL147">AVERAGE(IF($JQ21:$JQ68&lt;=5,FL21:FL68))</f>
        <v>#DIV/0!</v>
      </c>
      <c r="FM147" s="316" t="e">
        <f t="array" ref="FM147">AVERAGE(IF($JQ21:$JQ68&lt;=5,FM21:FM68))</f>
        <v>#DIV/0!</v>
      </c>
      <c r="FN147" s="316" t="e">
        <f t="array" ref="FN147">AVERAGE(IF($JQ21:$JQ68&lt;=5,FN21:FN68))</f>
        <v>#DIV/0!</v>
      </c>
      <c r="FO147" s="316" t="e">
        <f t="array" ref="FO147">AVERAGE(IF($JQ21:$JQ68&lt;=5,FO21:FO68))</f>
        <v>#DIV/0!</v>
      </c>
      <c r="FP147" s="316" t="e">
        <f t="array" ref="FP147">AVERAGE(IF($JQ21:$JQ68&lt;=5,FP21:FP68))</f>
        <v>#DIV/0!</v>
      </c>
      <c r="FQ147" s="316" t="e">
        <f t="array" ref="FQ147">AVERAGE(IF($JQ21:$JQ68&lt;=5,FQ21:FQ68))</f>
        <v>#DIV/0!</v>
      </c>
      <c r="FR147" s="316" t="e">
        <f t="array" ref="FR147">AVERAGE(IF($JQ21:$JQ68&lt;=5,FR21:FR68))</f>
        <v>#DIV/0!</v>
      </c>
      <c r="FS147" s="316" t="e">
        <f t="array" ref="FS147">AVERAGE(IF($JQ21:$JQ68&lt;=5,FS21:FS68))</f>
        <v>#DIV/0!</v>
      </c>
      <c r="FT147" s="316" t="e">
        <f t="array" ref="FT147">AVERAGE(IF($JQ21:$JQ68&lt;=5,FT21:FT68))</f>
        <v>#DIV/0!</v>
      </c>
      <c r="FU147" s="316" t="e">
        <f t="array" ref="FU147">AVERAGE(IF($JQ21:$JQ68&lt;=5,FU21:FU68))</f>
        <v>#DIV/0!</v>
      </c>
      <c r="FV147" s="316" t="e">
        <f t="array" ref="FV147">AVERAGE(IF($JQ21:$JQ68&lt;=5,FV21:FV68))</f>
        <v>#DIV/0!</v>
      </c>
      <c r="FW147" s="316" t="e">
        <f t="array" ref="FW147">AVERAGE(IF($JQ21:$JQ68&lt;=5,FW21:FW68))</f>
        <v>#DIV/0!</v>
      </c>
      <c r="FX147" s="316" t="e">
        <f t="array" ref="FX147">AVERAGE(IF($JQ21:$JQ68&lt;=5,FX21:FX68))</f>
        <v>#DIV/0!</v>
      </c>
      <c r="FY147" s="316" t="e">
        <f t="array" ref="FY147">AVERAGE(IF($JQ21:$JQ68&lt;=5,FY21:FY68))</f>
        <v>#DIV/0!</v>
      </c>
      <c r="FZ147" s="316" t="e">
        <f t="array" ref="FZ147">AVERAGE(IF($JQ21:$JQ68&lt;=5,FZ21:FZ68))</f>
        <v>#DIV/0!</v>
      </c>
      <c r="GA147" s="316" t="e">
        <f t="array" ref="GA147">AVERAGE(IF($JQ21:$JQ68&lt;=5,GA21:GA68))</f>
        <v>#DIV/0!</v>
      </c>
      <c r="GB147" s="316" t="e">
        <f t="array" ref="GB147">AVERAGE(IF($JQ21:$JQ68&lt;=5,GB21:GB68))</f>
        <v>#DIV/0!</v>
      </c>
      <c r="GC147" s="316" t="e">
        <f t="array" ref="GC147">AVERAGE(IF($JQ21:$JQ68&lt;=5,GC21:GC68))</f>
        <v>#DIV/0!</v>
      </c>
      <c r="GD147" s="316" t="e">
        <f t="array" ref="GD147">AVERAGE(IF($JQ21:$JQ68&lt;=5,GD21:GD68))</f>
        <v>#DIV/0!</v>
      </c>
      <c r="GE147" s="316" t="e">
        <f t="array" ref="GE147">AVERAGE(IF($JQ21:$JQ68&lt;=5,GE21:GE68))</f>
        <v>#DIV/0!</v>
      </c>
      <c r="GF147" s="316" t="e">
        <f t="array" ref="GF147">AVERAGE(IF($JQ21:$JQ68&lt;=5,GF21:GF68))</f>
        <v>#DIV/0!</v>
      </c>
      <c r="GG147" s="316" t="e">
        <f t="array" ref="GG147">AVERAGE(IF($JQ21:$JQ68&lt;=5,GG21:GG68))</f>
        <v>#DIV/0!</v>
      </c>
      <c r="GH147" s="316" t="e">
        <f t="array" ref="GH147">AVERAGE(IF($JQ21:$JQ68&lt;=5,GH21:GH68))</f>
        <v>#DIV/0!</v>
      </c>
      <c r="GI147" s="316" t="e">
        <f t="array" ref="GI147">AVERAGE(IF($JQ21:$JQ68&lt;=5,GI21:GI68))</f>
        <v>#DIV/0!</v>
      </c>
      <c r="GJ147" s="316" t="e">
        <f t="array" ref="GJ147">AVERAGE(IF($JQ21:$JQ68&lt;=5,GJ21:GJ68))</f>
        <v>#DIV/0!</v>
      </c>
      <c r="GK147" s="316" t="e">
        <f t="array" ref="GK147">AVERAGE(IF($JQ21:$JQ68&lt;=5,GK21:GK68))</f>
        <v>#DIV/0!</v>
      </c>
      <c r="GL147" s="316" t="e">
        <f t="array" ref="GL147">AVERAGE(IF($JQ21:$JQ68&lt;=5,GL21:GL68))</f>
        <v>#DIV/0!</v>
      </c>
      <c r="GM147" s="316" t="e">
        <f t="array" ref="GM147">AVERAGE(IF($JQ21:$JQ68&lt;=5,GM21:GM68))</f>
        <v>#DIV/0!</v>
      </c>
      <c r="GN147" s="316" t="e">
        <f t="array" ref="GN147">AVERAGE(IF($JQ21:$JQ68&lt;=5,GN21:GN68))</f>
        <v>#DIV/0!</v>
      </c>
      <c r="GO147" s="316" t="e">
        <f t="array" ref="GO147">AVERAGE(IF($JQ21:$JQ68&lt;=5,GO21:GO68))</f>
        <v>#DIV/0!</v>
      </c>
      <c r="GP147" s="316" t="e">
        <f t="array" ref="GP147">AVERAGE(IF($JQ21:$JQ68&lt;=5,GP21:GP68))</f>
        <v>#DIV/0!</v>
      </c>
      <c r="GQ147" s="316" t="e">
        <f t="array" ref="GQ147">AVERAGE(IF($JQ21:$JQ68&lt;=5,GQ21:GQ68))</f>
        <v>#DIV/0!</v>
      </c>
      <c r="GR147" s="316" t="e">
        <f t="array" ref="GR147">AVERAGE(IF($JQ21:$JQ68&lt;=5,GR21:GR68))</f>
        <v>#DIV/0!</v>
      </c>
      <c r="GS147" s="316" t="e">
        <f t="array" ref="GS147">AVERAGE(IF($JQ21:$JQ68&lt;=5,GS21:GS68))</f>
        <v>#DIV/0!</v>
      </c>
      <c r="GT147" s="316" t="e">
        <f t="array" ref="GT147">AVERAGE(IF($JQ21:$JQ68&lt;=5,GT21:GT68))</f>
        <v>#DIV/0!</v>
      </c>
      <c r="GU147" s="316" t="e">
        <f t="array" ref="GU147">AVERAGE(IF($JQ21:$JQ68&lt;=5,GU21:GU68))</f>
        <v>#DIV/0!</v>
      </c>
      <c r="GV147" s="316" t="e">
        <f t="array" ref="GV147">AVERAGE(IF($JQ21:$JQ68&lt;=5,GV21:GV68))</f>
        <v>#DIV/0!</v>
      </c>
      <c r="GW147" s="316" t="e">
        <f t="array" ref="GW147">AVERAGE(IF($JQ21:$JQ68&lt;=5,GW21:GW68))</f>
        <v>#DIV/0!</v>
      </c>
      <c r="GX147" s="316" t="e">
        <f t="array" ref="GX147">AVERAGE(IF($JQ21:$JQ68&lt;=5,GX21:GX68))</f>
        <v>#DIV/0!</v>
      </c>
      <c r="GY147" s="316" t="e">
        <f t="array" ref="GY147">AVERAGE(IF($JQ21:$JQ68&lt;=5,GY21:GY68))</f>
        <v>#DIV/0!</v>
      </c>
      <c r="GZ147" s="316" t="e">
        <f t="array" ref="GZ147">AVERAGE(IF($JQ21:$JQ68&lt;=5,GZ21:GZ68))</f>
        <v>#DIV/0!</v>
      </c>
      <c r="HA147" s="316" t="e">
        <f t="array" ref="HA147">AVERAGE(IF($JQ21:$JQ68&lt;=5,HA21:HA68))</f>
        <v>#DIV/0!</v>
      </c>
      <c r="HB147" s="316" t="e">
        <f t="array" ref="HB147">AVERAGE(IF($JQ21:$JQ68&lt;=5,HB21:HB68))</f>
        <v>#DIV/0!</v>
      </c>
      <c r="HC147" s="316" t="e">
        <f t="array" ref="HC147">AVERAGE(IF($JQ21:$JQ68&lt;=5,HC21:HC68))</f>
        <v>#DIV/0!</v>
      </c>
      <c r="HD147" s="316" t="e">
        <f t="array" ref="HD147">AVERAGE(IF($JQ21:$JQ68&lt;=5,HD21:HD68))</f>
        <v>#DIV/0!</v>
      </c>
      <c r="HE147" s="316" t="e">
        <f t="array" ref="HE147">AVERAGE(IF($JQ21:$JQ68&lt;=5,HE21:HE68))</f>
        <v>#DIV/0!</v>
      </c>
      <c r="HF147" s="316" t="e">
        <f t="array" ref="HF147">AVERAGE(IF($JQ21:$JQ68&lt;=5,HF21:HF68))</f>
        <v>#DIV/0!</v>
      </c>
      <c r="HG147" s="316" t="e">
        <f t="array" ref="HG147">AVERAGE(IF($JQ21:$JQ68&lt;=5,HG21:HG68))</f>
        <v>#DIV/0!</v>
      </c>
      <c r="HH147" s="316" t="e">
        <f t="array" ref="HH147">AVERAGE(IF($JQ21:$JQ68&lt;=5,HH21:HH68))</f>
        <v>#DIV/0!</v>
      </c>
      <c r="HI147" s="316" t="e">
        <f t="array" ref="HI147">AVERAGE(IF($JQ21:$JQ68&lt;=5,HI21:HI68))</f>
        <v>#DIV/0!</v>
      </c>
      <c r="HJ147" s="316" t="e">
        <f t="array" ref="HJ147">AVERAGE(IF($JQ21:$JQ68&lt;=5,HJ21:HJ68))</f>
        <v>#DIV/0!</v>
      </c>
      <c r="HK147" s="316" t="e">
        <f t="array" ref="HK147">AVERAGE(IF($JQ21:$JQ68&lt;=5,HK21:HK68))</f>
        <v>#DIV/0!</v>
      </c>
      <c r="HL147" s="316" t="e">
        <f t="array" ref="HL147">AVERAGE(IF($JQ21:$JQ68&lt;=5,HL21:HL68))</f>
        <v>#DIV/0!</v>
      </c>
      <c r="HM147" s="316" t="e">
        <f t="array" ref="HM147">AVERAGE(IF($JQ21:$JQ68&lt;=5,HM21:HM68))</f>
        <v>#DIV/0!</v>
      </c>
      <c r="HN147" s="316" t="e">
        <f t="array" ref="HN147">AVERAGE(IF($JQ21:$JQ68&lt;=5,HN21:HN68))</f>
        <v>#DIV/0!</v>
      </c>
      <c r="HO147" s="316" t="e">
        <f t="array" ref="HO147">AVERAGE(IF($JQ21:$JQ68&lt;=5,HO21:HO68))</f>
        <v>#DIV/0!</v>
      </c>
      <c r="HP147" s="316" t="e">
        <f t="array" ref="HP147">AVERAGE(IF($JQ21:$JQ68&lt;=5,HP21:HP68))</f>
        <v>#DIV/0!</v>
      </c>
      <c r="HQ147" s="316" t="e">
        <f t="array" ref="HQ147">AVERAGE(IF($JQ21:$JQ68&lt;=5,HQ21:HQ68))</f>
        <v>#DIV/0!</v>
      </c>
      <c r="HR147" s="316" t="e">
        <f t="array" ref="HR147">AVERAGE(IF($JQ21:$JQ68&lt;=5,HR21:HR68))</f>
        <v>#DIV/0!</v>
      </c>
      <c r="HS147" s="316" t="e">
        <f t="array" ref="HS147">AVERAGE(IF($JQ21:$JQ68&lt;=5,HS21:HS68))</f>
        <v>#DIV/0!</v>
      </c>
      <c r="HT147" s="316" t="e">
        <f t="array" ref="HT147">AVERAGE(IF($JQ21:$JQ68&lt;=5,HT21:HT68))</f>
        <v>#DIV/0!</v>
      </c>
      <c r="HU147" s="316" t="e">
        <f t="array" ref="HU147">AVERAGE(IF($JQ21:$JQ68&lt;=5,HU21:HU68))</f>
        <v>#DIV/0!</v>
      </c>
      <c r="HV147" s="316" t="e">
        <f t="array" ref="HV147">AVERAGE(IF($JQ21:$JQ68&lt;=5,HV21:HV68))</f>
        <v>#DIV/0!</v>
      </c>
      <c r="HW147" s="316" t="e">
        <f t="array" ref="HW147">AVERAGE(IF($JQ21:$JQ68&lt;=5,HW21:HW68))</f>
        <v>#DIV/0!</v>
      </c>
      <c r="HX147" s="316" t="e">
        <f t="array" ref="HX147">AVERAGE(IF($JQ21:$JQ68&lt;=5,HX21:HX68))</f>
        <v>#DIV/0!</v>
      </c>
      <c r="HY147" s="316" t="e">
        <f t="array" ref="HY147">AVERAGE(IF($JQ21:$JQ68&lt;=5,HY21:HY68))</f>
        <v>#DIV/0!</v>
      </c>
      <c r="HZ147" s="316" t="e">
        <f t="array" ref="HZ147">AVERAGE(IF($JQ21:$JQ68&lt;=5,HZ21:HZ68))</f>
        <v>#DIV/0!</v>
      </c>
      <c r="IA147" s="316" t="e">
        <f t="array" ref="IA147">AVERAGE(IF($JQ21:$JQ68&lt;=5,IA21:IA68))</f>
        <v>#DIV/0!</v>
      </c>
      <c r="IB147" s="316" t="e">
        <f t="array" ref="IB147">AVERAGE(IF($JQ21:$JQ68&lt;=5,IB21:IB68))</f>
        <v>#DIV/0!</v>
      </c>
      <c r="IC147" s="316" t="e">
        <f t="array" ref="IC147">AVERAGE(IF($JQ21:$JQ68&lt;=5,IC21:IC68))</f>
        <v>#DIV/0!</v>
      </c>
      <c r="ID147" s="316" t="e">
        <f t="array" ref="ID147">AVERAGE(IF($JQ21:$JQ68&lt;=5,ID21:ID68))</f>
        <v>#DIV/0!</v>
      </c>
      <c r="IE147" s="316" t="e">
        <f t="array" ref="IE147">AVERAGE(IF($JQ21:$JQ68&lt;=5,IE21:IE68))</f>
        <v>#DIV/0!</v>
      </c>
      <c r="IF147" s="316" t="e">
        <f t="array" ref="IF147">AVERAGE(IF($JQ21:$JQ68&lt;=5,IF21:IF68))</f>
        <v>#DIV/0!</v>
      </c>
      <c r="IG147" s="316" t="e">
        <f t="array" ref="IG147">AVERAGE(IF($JQ21:$JQ68&lt;=5,IG21:IG68))</f>
        <v>#DIV/0!</v>
      </c>
      <c r="IH147" s="316" t="e">
        <f t="array" ref="IH147">AVERAGE(IF($JQ21:$JQ68&lt;=5,IH21:IH68))</f>
        <v>#DIV/0!</v>
      </c>
      <c r="II147" s="316" t="e">
        <f t="array" ref="II147">AVERAGE(IF($JQ21:$JQ68&lt;=5,II21:II68))</f>
        <v>#DIV/0!</v>
      </c>
      <c r="IJ147" s="316" t="e">
        <f t="array" ref="IJ147">AVERAGE(IF($JQ21:$JQ68&lt;=5,IJ21:IJ68))</f>
        <v>#DIV/0!</v>
      </c>
      <c r="IK147" s="316" t="e">
        <f t="array" ref="IK147">AVERAGE(IF($JQ21:$JQ68&lt;=5,IK21:IK68))</f>
        <v>#DIV/0!</v>
      </c>
      <c r="IL147" s="316" t="e">
        <f t="array" ref="IL147">AVERAGE(IF($JQ21:$JQ68&lt;=5,IL21:IL68))</f>
        <v>#DIV/0!</v>
      </c>
      <c r="IM147" s="316" t="e">
        <f t="array" ref="IM147">AVERAGE(IF($JQ21:$JQ68&lt;=5,IM21:IM68))</f>
        <v>#DIV/0!</v>
      </c>
      <c r="IN147" s="316" t="e">
        <f t="array" ref="IN147">AVERAGE(IF($JQ21:$JQ68&lt;=5,IN21:IN68))</f>
        <v>#DIV/0!</v>
      </c>
      <c r="IO147" s="316" t="e">
        <f t="array" ref="IO147">AVERAGE(IF($JQ21:$JQ68&lt;=5,IO21:IO68))</f>
        <v>#DIV/0!</v>
      </c>
      <c r="IP147" s="316" t="e">
        <f t="array" ref="IP147">AVERAGE(IF($JQ21:$JQ68&lt;=5,IP21:IP68))</f>
        <v>#DIV/0!</v>
      </c>
      <c r="IQ147" s="316" t="e">
        <f t="array" ref="IQ147">AVERAGE(IF($JQ21:$JQ68&lt;=5,IQ21:IQ68))</f>
        <v>#DIV/0!</v>
      </c>
      <c r="IR147" s="316" t="e">
        <f t="array" ref="IR147">AVERAGE(IF($JQ21:$JQ68&lt;=5,IR21:IR68))</f>
        <v>#DIV/0!</v>
      </c>
      <c r="IS147" s="316" t="e">
        <f t="array" ref="IS147">AVERAGE(IF($JQ21:$JQ68&lt;=5,IS21:IS68))</f>
        <v>#DIV/0!</v>
      </c>
      <c r="IT147" s="316" t="e">
        <f t="array" ref="IT147">AVERAGE(IF($JQ21:$JQ68&lt;=5,IT21:IT68))</f>
        <v>#DIV/0!</v>
      </c>
      <c r="IU147" s="316" t="e">
        <f t="array" ref="IU147">AVERAGE(IF($JQ21:$JQ68&lt;=5,IU21:IU68))</f>
        <v>#DIV/0!</v>
      </c>
      <c r="IV147" s="316" t="e">
        <f t="array" ref="IV147">AVERAGE(IF($JQ21:$JQ68&lt;=5,IV21:IV68))</f>
        <v>#DIV/0!</v>
      </c>
      <c r="IW147" s="316" t="e">
        <f t="array" ref="IW147">AVERAGE(IF($JQ21:$JQ68&lt;=5,IW21:IW68))</f>
        <v>#DIV/0!</v>
      </c>
      <c r="IX147" s="316" t="e">
        <f t="array" ref="IX147">AVERAGE(IF($JQ21:$JQ68&lt;=5,IX21:IX68))</f>
        <v>#DIV/0!</v>
      </c>
      <c r="IY147" s="316" t="e">
        <f t="array" ref="IY147">AVERAGE(IF($JQ21:$JQ68&lt;=5,IY21:IY68))</f>
        <v>#DIV/0!</v>
      </c>
      <c r="IZ147" s="316" t="e">
        <f t="array" ref="IZ147">AVERAGE(IF($JQ21:$JQ68&lt;=5,IZ21:IZ68))</f>
        <v>#DIV/0!</v>
      </c>
      <c r="JA147" s="316" t="e">
        <f t="array" ref="JA147">AVERAGE(IF($JQ21:$JQ68&lt;=5,JA21:JA68))</f>
        <v>#DIV/0!</v>
      </c>
      <c r="JB147" s="316" t="e">
        <f t="array" ref="JB147">AVERAGE(IF($JQ21:$JQ68&lt;=5,JB21:JB68))</f>
        <v>#DIV/0!</v>
      </c>
      <c r="JC147" s="316" t="e">
        <f t="array" ref="JC147">AVERAGE(IF($JQ21:$JQ68&lt;=5,JC21:JC68))</f>
        <v>#DIV/0!</v>
      </c>
      <c r="JD147" s="316" t="e">
        <f t="array" ref="JD147">AVERAGE(IF($JQ21:$JQ68&lt;=5,JD21:JD68))</f>
        <v>#DIV/0!</v>
      </c>
      <c r="JE147" s="316" t="e">
        <f t="array" ref="JE147">AVERAGE(IF($JQ21:$JQ68&lt;=5,JE21:JE68))</f>
        <v>#DIV/0!</v>
      </c>
      <c r="JF147" s="316" t="e">
        <f t="array" ref="JF147">AVERAGE(IF($JQ21:$JQ68&lt;=5,JF21:JF68))</f>
        <v>#DIV/0!</v>
      </c>
      <c r="JG147" s="316" t="e">
        <f t="array" ref="JG147">AVERAGE(IF($JQ21:$JQ68&lt;=5,JG21:JG68))</f>
        <v>#DIV/0!</v>
      </c>
      <c r="JH147" s="316" t="e">
        <f t="array" ref="JH147">AVERAGE(IF($JQ21:$JQ68&lt;=5,JH21:JH68))</f>
        <v>#DIV/0!</v>
      </c>
      <c r="JI147" s="316" t="e">
        <f t="array" ref="JI147">AVERAGE(IF($JQ21:$JQ68&lt;=5,JI21:JI68))</f>
        <v>#DIV/0!</v>
      </c>
      <c r="JJ147" s="316" t="e">
        <f t="array" ref="JJ147">AVERAGE(IF($JQ21:$JQ68&lt;=5,JJ21:JJ68))</f>
        <v>#DIV/0!</v>
      </c>
      <c r="JK147" s="316" t="e">
        <f t="array" ref="JK147">AVERAGE(IF($JQ21:$JQ68&lt;=5,JK21:JK68))</f>
        <v>#DIV/0!</v>
      </c>
      <c r="JL147" s="316" t="e">
        <f t="array" ref="JL147">AVERAGE(IF($JQ21:$JQ68&lt;=5,JL21:JL68))</f>
        <v>#DIV/0!</v>
      </c>
      <c r="JM147" s="316" t="e">
        <f t="array" ref="JM147">AVERAGE(IF($JQ21:$JQ68&lt;=5,JM21:JM68))</f>
        <v>#DIV/0!</v>
      </c>
      <c r="JN147" s="316" t="e">
        <f t="array" ref="JN147">AVERAGE(IF($JQ21:$JQ68&lt;=5,JN21:JN68))</f>
        <v>#DIV/0!</v>
      </c>
      <c r="JO147" s="316" t="e">
        <f t="array" ref="JO147">AVERAGE(IF($JQ21:$JQ68&lt;=5,JO21:JO68))</f>
        <v>#DIV/0!</v>
      </c>
      <c r="JP147" s="316" t="e">
        <f t="array" ref="JP147">AVERAGE(IF($JQ21:$JQ68&lt;=5,JP21:JP68))</f>
        <v>#DIV/0!</v>
      </c>
    </row>
    <row r="148" spans="4:276" ht="15" customHeight="1" x14ac:dyDescent="0.2">
      <c r="D148" s="316"/>
      <c r="E148" s="317" t="s">
        <v>496</v>
      </c>
      <c r="F148" s="316" t="e">
        <f t="array" ref="F148">STDEVP(IF($JQ21:$JQ68&lt;=5,F21:F68))</f>
        <v>#DIV/0!</v>
      </c>
      <c r="G148" s="316" t="e">
        <f t="array" ref="G148">STDEVP(IF($JQ21:$JQ68&lt;=5,G21:G68))</f>
        <v>#DIV/0!</v>
      </c>
      <c r="H148" s="316" t="e">
        <f t="array" ref="H148">STDEVP(IF($JQ21:$JQ68&lt;=5,H21:H68))</f>
        <v>#DIV/0!</v>
      </c>
      <c r="I148" s="316" t="e">
        <f t="array" ref="I148">STDEVP(IF($JQ21:$JQ68&lt;=5,I21:I68))</f>
        <v>#DIV/0!</v>
      </c>
      <c r="J148" s="316" t="e">
        <f t="array" ref="J148">STDEVP(IF($JQ21:$JQ68&lt;=5,J21:J68))</f>
        <v>#DIV/0!</v>
      </c>
      <c r="K148" s="316" t="e">
        <f t="array" ref="K148">STDEVP(IF($JQ21:$JQ68&lt;=5,K21:K68))</f>
        <v>#DIV/0!</v>
      </c>
      <c r="L148" s="316" t="e">
        <f t="array" ref="L148">STDEVP(IF($JQ21:$JQ68&lt;=5,L21:L68))</f>
        <v>#DIV/0!</v>
      </c>
      <c r="M148" s="316" t="e">
        <f t="array" ref="M148">STDEVP(IF($JQ21:$JQ68&lt;=5,M21:M68))</f>
        <v>#DIV/0!</v>
      </c>
      <c r="N148" s="316" t="e">
        <f t="array" ref="N148">STDEVP(IF($JQ21:$JQ68&lt;=5,N21:N68))</f>
        <v>#DIV/0!</v>
      </c>
      <c r="O148" s="316" t="e">
        <f t="array" ref="O148">STDEVP(IF($JQ21:$JQ68&lt;=5,O21:O68))</f>
        <v>#DIV/0!</v>
      </c>
      <c r="P148" s="316" t="e">
        <f t="array" ref="P148">STDEVP(IF($JQ21:$JQ68&lt;=5,P21:P68))</f>
        <v>#DIV/0!</v>
      </c>
      <c r="Q148" s="316" t="e">
        <f t="array" ref="Q148">STDEVP(IF($JQ21:$JQ68&lt;=5,Q21:Q68))</f>
        <v>#DIV/0!</v>
      </c>
      <c r="R148" s="316" t="e">
        <f t="array" ref="R148">STDEVP(IF($JQ21:$JQ68&lt;=5,R21:R68))</f>
        <v>#DIV/0!</v>
      </c>
      <c r="S148" s="316" t="e">
        <f t="array" ref="S148">STDEVP(IF($JQ21:$JQ68&lt;=5,S21:S68))</f>
        <v>#DIV/0!</v>
      </c>
      <c r="T148" s="316" t="e">
        <f t="array" ref="T148">STDEVP(IF($JQ21:$JQ68&lt;=5,T21:T68))</f>
        <v>#DIV/0!</v>
      </c>
      <c r="U148" s="316" t="e">
        <f t="array" ref="U148">STDEVP(IF($JQ21:$JQ68&lt;=5,U21:U68))</f>
        <v>#DIV/0!</v>
      </c>
      <c r="V148" s="316" t="e">
        <f t="array" ref="V148">STDEVP(IF($JQ21:$JQ68&lt;=5,V21:V68))</f>
        <v>#DIV/0!</v>
      </c>
      <c r="W148" s="316" t="e">
        <f t="array" ref="W148">STDEVP(IF($JQ21:$JQ68&lt;=5,W21:W68))</f>
        <v>#DIV/0!</v>
      </c>
      <c r="X148" s="316" t="e">
        <f t="array" ref="X148">STDEVP(IF($JQ21:$JQ68&lt;=5,X21:X68))</f>
        <v>#DIV/0!</v>
      </c>
      <c r="Y148" s="316" t="e">
        <f t="array" ref="Y148">STDEVP(IF($JQ21:$JQ68&lt;=5,Y21:Y68))</f>
        <v>#DIV/0!</v>
      </c>
      <c r="Z148" s="316" t="e">
        <f t="array" ref="Z148">STDEVP(IF($JQ21:$JQ68&lt;=5,Z21:Z68))</f>
        <v>#DIV/0!</v>
      </c>
      <c r="AA148" s="316" t="e">
        <f t="array" ref="AA148">STDEVP(IF($JQ21:$JQ68&lt;=5,AA21:AA68))</f>
        <v>#DIV/0!</v>
      </c>
      <c r="AB148" s="316" t="e">
        <f t="array" ref="AB148">STDEVP(IF($JQ21:$JQ68&lt;=5,AB21:AB68))</f>
        <v>#DIV/0!</v>
      </c>
      <c r="AC148" s="316" t="e">
        <f t="array" ref="AC148">STDEVP(IF($JQ21:$JQ68&lt;=5,AC21:AC68))</f>
        <v>#DIV/0!</v>
      </c>
      <c r="AD148" s="316" t="e">
        <f t="array" ref="AD148">STDEVP(IF($JQ21:$JQ68&lt;=5,AD21:AD68))</f>
        <v>#DIV/0!</v>
      </c>
      <c r="AE148" s="316" t="e">
        <f t="array" ref="AE148">STDEVP(IF($JQ21:$JQ68&lt;=5,AE21:AE68))</f>
        <v>#DIV/0!</v>
      </c>
      <c r="AF148" s="316" t="e">
        <f t="array" ref="AF148">STDEVP(IF($JQ21:$JQ68&lt;=5,AF21:AF68))</f>
        <v>#DIV/0!</v>
      </c>
      <c r="AG148" s="316" t="e">
        <f t="array" ref="AG148">STDEVP(IF($JQ21:$JQ68&lt;=5,AG21:AG68))</f>
        <v>#DIV/0!</v>
      </c>
      <c r="AH148" s="316" t="e">
        <f t="array" ref="AH148">STDEVP(IF($JQ21:$JQ68&lt;=5,AH21:AH68))</f>
        <v>#DIV/0!</v>
      </c>
      <c r="AI148" s="316" t="e">
        <f t="array" ref="AI148">STDEVP(IF($JQ21:$JQ68&lt;=5,AI21:AI68))</f>
        <v>#DIV/0!</v>
      </c>
      <c r="AJ148" s="316" t="e">
        <f t="array" ref="AJ148">STDEVP(IF($JQ21:$JQ68&lt;=5,AJ21:AJ68))</f>
        <v>#DIV/0!</v>
      </c>
      <c r="AK148" s="316" t="e">
        <f t="array" ref="AK148">STDEVP(IF($JQ21:$JQ68&lt;=5,AK21:AK68))</f>
        <v>#DIV/0!</v>
      </c>
      <c r="AL148" s="316" t="e">
        <f t="array" ref="AL148">STDEVP(IF($JQ21:$JQ68&lt;=5,AL21:AL68))</f>
        <v>#DIV/0!</v>
      </c>
      <c r="AM148" s="316" t="e">
        <f t="array" ref="AM148">STDEVP(IF($JQ21:$JQ68&lt;=5,AM21:AM68))</f>
        <v>#DIV/0!</v>
      </c>
      <c r="AN148" s="316" t="e">
        <f t="array" ref="AN148">STDEVP(IF($JQ21:$JQ68&lt;=5,AN21:AN68))</f>
        <v>#DIV/0!</v>
      </c>
      <c r="AO148" s="316" t="e">
        <f t="array" ref="AO148">STDEVP(IF($JQ21:$JQ68&lt;=5,AO21:AO68))</f>
        <v>#DIV/0!</v>
      </c>
      <c r="AP148" s="316" t="e">
        <f t="array" ref="AP148">STDEVP(IF($JQ21:$JQ68&lt;=5,AP21:AP68))</f>
        <v>#DIV/0!</v>
      </c>
      <c r="AQ148" s="316" t="e">
        <f t="array" ref="AQ148">STDEVP(IF($JQ21:$JQ68&lt;=5,AQ21:AQ68))</f>
        <v>#DIV/0!</v>
      </c>
      <c r="AR148" s="316" t="e">
        <f t="array" ref="AR148">STDEVP(IF($JQ21:$JQ68&lt;=5,AR21:AR68))</f>
        <v>#DIV/0!</v>
      </c>
      <c r="AS148" s="316" t="e">
        <f t="array" ref="AS148">STDEVP(IF($JQ21:$JQ68&lt;=5,AS21:AS68))</f>
        <v>#DIV/0!</v>
      </c>
      <c r="AT148" s="316" t="e">
        <f t="array" ref="AT148">STDEVP(IF($JQ21:$JQ68&lt;=5,AT21:AT68))</f>
        <v>#DIV/0!</v>
      </c>
      <c r="AU148" s="316" t="e">
        <f t="array" ref="AU148">STDEVP(IF($JQ21:$JQ68&lt;=5,AU21:AU68))</f>
        <v>#DIV/0!</v>
      </c>
      <c r="AV148" s="316" t="e">
        <f t="array" ref="AV148">STDEVP(IF($JQ21:$JQ68&lt;=5,AV21:AV68))</f>
        <v>#DIV/0!</v>
      </c>
      <c r="AW148" s="316" t="e">
        <f t="array" ref="AW148">STDEVP(IF($JQ21:$JQ68&lt;=5,AW21:AW68))</f>
        <v>#DIV/0!</v>
      </c>
      <c r="AX148" s="316" t="e">
        <f t="array" ref="AX148">STDEVP(IF($JQ21:$JQ68&lt;=5,AX21:AX68))</f>
        <v>#DIV/0!</v>
      </c>
      <c r="AY148" s="316" t="e">
        <f t="array" ref="AY148">STDEVP(IF($JQ21:$JQ68&lt;=5,AY21:AY68))</f>
        <v>#DIV/0!</v>
      </c>
      <c r="AZ148" s="316" t="e">
        <f t="array" ref="AZ148">STDEVP(IF($JQ21:$JQ68&lt;=5,AZ21:AZ68))</f>
        <v>#DIV/0!</v>
      </c>
      <c r="BA148" s="316" t="e">
        <f t="array" ref="BA148">STDEVP(IF($JQ21:$JQ68&lt;=5,BA21:BA68))</f>
        <v>#DIV/0!</v>
      </c>
      <c r="BB148" s="316" t="e">
        <f t="array" ref="BB148">STDEVP(IF($JQ21:$JQ68&lt;=5,BB21:BB68))</f>
        <v>#DIV/0!</v>
      </c>
      <c r="BC148" s="316" t="e">
        <f t="array" ref="BC148">STDEVP(IF($JQ21:$JQ68&lt;=5,BC21:BC68))</f>
        <v>#DIV/0!</v>
      </c>
      <c r="BD148" s="316" t="e">
        <f t="array" ref="BD148">STDEVP(IF($JQ21:$JQ68&lt;=5,BD21:BD68))</f>
        <v>#DIV/0!</v>
      </c>
      <c r="BE148" s="316" t="e">
        <f t="array" ref="BE148">STDEVP(IF($JQ21:$JQ68&lt;=5,BE21:BE68))</f>
        <v>#DIV/0!</v>
      </c>
      <c r="BF148" s="316" t="e">
        <f t="array" ref="BF148">STDEVP(IF($JQ21:$JQ68&lt;=5,BF21:BF68))</f>
        <v>#DIV/0!</v>
      </c>
      <c r="BG148" s="316" t="e">
        <f t="array" ref="BG148">STDEVP(IF($JQ21:$JQ68&lt;=5,BG21:BG68))</f>
        <v>#DIV/0!</v>
      </c>
      <c r="BH148" s="316" t="e">
        <f t="array" ref="BH148">STDEVP(IF($JQ21:$JQ68&lt;=5,BH21:BH68))</f>
        <v>#DIV/0!</v>
      </c>
      <c r="BI148" s="316" t="e">
        <f t="array" ref="BI148">STDEVP(IF($JQ21:$JQ68&lt;=5,BI21:BI68))</f>
        <v>#DIV/0!</v>
      </c>
      <c r="BJ148" s="316" t="e">
        <f t="array" ref="BJ148">STDEVP(IF($JQ21:$JQ68&lt;=5,BJ21:BJ68))</f>
        <v>#DIV/0!</v>
      </c>
      <c r="BK148" s="316" t="e">
        <f t="array" ref="BK148">STDEVP(IF($JQ21:$JQ68&lt;=5,BK21:BK68))</f>
        <v>#DIV/0!</v>
      </c>
      <c r="BL148" s="316" t="e">
        <f t="array" ref="BL148">STDEVP(IF($JQ21:$JQ68&lt;=5,BL21:BL68))</f>
        <v>#DIV/0!</v>
      </c>
      <c r="BM148" s="316" t="e">
        <f t="array" ref="BM148">STDEVP(IF($JQ21:$JQ68&lt;=5,BM21:BM68))</f>
        <v>#DIV/0!</v>
      </c>
      <c r="BN148" s="316" t="e">
        <f t="array" ref="BN148">STDEVP(IF($JQ21:$JQ68&lt;=5,BN21:BN68))</f>
        <v>#DIV/0!</v>
      </c>
      <c r="BO148" s="316" t="e">
        <f t="array" ref="BO148">STDEVP(IF($JQ21:$JQ68&lt;=5,BO21:BO68))</f>
        <v>#DIV/0!</v>
      </c>
      <c r="BP148" s="316" t="e">
        <f t="array" ref="BP148">STDEVP(IF($JQ21:$JQ68&lt;=5,BP21:BP68))</f>
        <v>#DIV/0!</v>
      </c>
      <c r="BQ148" s="316" t="e">
        <f t="array" ref="BQ148">STDEVP(IF($JQ21:$JQ68&lt;=5,BQ21:BQ68))</f>
        <v>#DIV/0!</v>
      </c>
      <c r="BR148" s="316" t="e">
        <f t="array" ref="BR148">STDEVP(IF($JQ21:$JQ68&lt;=5,BR21:BR68))</f>
        <v>#DIV/0!</v>
      </c>
      <c r="BS148" s="316" t="e">
        <f t="array" ref="BS148">STDEVP(IF($JQ21:$JQ68&lt;=5,BS21:BS68))</f>
        <v>#DIV/0!</v>
      </c>
      <c r="BT148" s="316" t="e">
        <f t="array" ref="BT148">STDEVP(IF($JQ21:$JQ68&lt;=5,BT21:BT68))</f>
        <v>#DIV/0!</v>
      </c>
      <c r="BU148" s="316" t="e">
        <f t="array" ref="BU148">STDEVP(IF($JQ21:$JQ68&lt;=5,BU21:BU68))</f>
        <v>#DIV/0!</v>
      </c>
      <c r="BV148" s="316" t="e">
        <f t="array" ref="BV148">STDEVP(IF($JQ21:$JQ68&lt;=5,BV21:BV68))</f>
        <v>#DIV/0!</v>
      </c>
      <c r="BW148" s="316" t="e">
        <f t="array" ref="BW148">STDEVP(IF($JQ21:$JQ68&lt;=5,BW21:BW68))</f>
        <v>#DIV/0!</v>
      </c>
      <c r="BX148" s="316" t="e">
        <f t="array" ref="BX148">STDEVP(IF($JQ21:$JQ68&lt;=5,BX21:BX68))</f>
        <v>#DIV/0!</v>
      </c>
      <c r="BY148" s="316" t="e">
        <f t="array" ref="BY148">STDEVP(IF($JQ21:$JQ68&lt;=5,BY21:BY68))</f>
        <v>#DIV/0!</v>
      </c>
      <c r="BZ148" s="316" t="e">
        <f t="array" ref="BZ148">STDEVP(IF($JQ21:$JQ68&lt;=5,BZ21:BZ68))</f>
        <v>#DIV/0!</v>
      </c>
      <c r="CA148" s="316" t="e">
        <f t="array" ref="CA148">STDEVP(IF($JQ21:$JQ68&lt;=5,CA21:CA68))</f>
        <v>#DIV/0!</v>
      </c>
      <c r="CB148" s="316" t="e">
        <f t="array" ref="CB148">STDEVP(IF($JQ21:$JQ68&lt;=5,CB21:CB68))</f>
        <v>#DIV/0!</v>
      </c>
      <c r="CC148" s="316" t="e">
        <f t="array" ref="CC148">STDEVP(IF($JQ21:$JQ68&lt;=5,CC21:CC68))</f>
        <v>#DIV/0!</v>
      </c>
      <c r="CD148" s="316" t="e">
        <f t="array" ref="CD148">STDEVP(IF($JQ21:$JQ68&lt;=5,CD21:CD68))</f>
        <v>#DIV/0!</v>
      </c>
      <c r="CE148" s="316" t="e">
        <f t="array" ref="CE148">STDEVP(IF($JQ21:$JQ68&lt;=5,CE21:CE68))</f>
        <v>#DIV/0!</v>
      </c>
      <c r="CF148" s="316" t="e">
        <f t="array" ref="CF148">STDEVP(IF($JQ21:$JQ68&lt;=5,CF21:CF68))</f>
        <v>#DIV/0!</v>
      </c>
      <c r="CG148" s="316" t="e">
        <f t="array" ref="CG148">STDEVP(IF($JQ21:$JQ68&lt;=5,CG21:CG68))</f>
        <v>#DIV/0!</v>
      </c>
      <c r="CH148" s="316" t="e">
        <f t="array" ref="CH148">STDEVP(IF($JQ21:$JQ68&lt;=5,CH21:CH68))</f>
        <v>#DIV/0!</v>
      </c>
      <c r="CI148" s="316" t="e">
        <f t="array" ref="CI148">STDEVP(IF($JQ21:$JQ68&lt;=5,CI21:CI68))</f>
        <v>#DIV/0!</v>
      </c>
      <c r="CJ148" s="316" t="e">
        <f t="array" ref="CJ148">STDEVP(IF($JQ21:$JQ68&lt;=5,CJ21:CJ68))</f>
        <v>#DIV/0!</v>
      </c>
      <c r="CK148" s="316" t="e">
        <f t="array" ref="CK148">STDEVP(IF($JQ21:$JQ68&lt;=5,CK21:CK68))</f>
        <v>#DIV/0!</v>
      </c>
      <c r="CL148" s="316" t="e">
        <f t="array" ref="CL148">STDEVP(IF($JQ21:$JQ68&lt;=5,CL21:CL68))</f>
        <v>#DIV/0!</v>
      </c>
      <c r="CM148" s="316" t="e">
        <f t="array" ref="CM148">STDEVP(IF($JQ21:$JQ68&lt;=5,CM21:CM68))</f>
        <v>#DIV/0!</v>
      </c>
      <c r="CN148" s="316" t="e">
        <f t="array" ref="CN148">STDEVP(IF($JQ21:$JQ68&lt;=5,CN21:CN68))</f>
        <v>#DIV/0!</v>
      </c>
      <c r="CO148" s="316" t="e">
        <f t="array" ref="CO148">STDEVP(IF($JQ21:$JQ68&lt;=5,CO21:CO68))</f>
        <v>#DIV/0!</v>
      </c>
      <c r="CP148" s="316" t="e">
        <f t="array" ref="CP148">STDEVP(IF($JQ21:$JQ68&lt;=5,CP21:CP68))</f>
        <v>#DIV/0!</v>
      </c>
      <c r="CQ148" s="316" t="e">
        <f t="array" ref="CQ148">STDEVP(IF($JQ21:$JQ68&lt;=5,CQ21:CQ68))</f>
        <v>#DIV/0!</v>
      </c>
      <c r="CR148" s="316" t="e">
        <f t="array" ref="CR148">STDEVP(IF($JQ21:$JQ68&lt;=5,CR21:CR68))</f>
        <v>#DIV/0!</v>
      </c>
      <c r="CS148" s="316" t="e">
        <f t="array" ref="CS148">STDEVP(IF($JQ21:$JQ68&lt;=5,CS21:CS68))</f>
        <v>#DIV/0!</v>
      </c>
      <c r="CT148" s="316" t="e">
        <f t="array" ref="CT148">STDEVP(IF($JQ21:$JQ68&lt;=5,CT21:CT68))</f>
        <v>#DIV/0!</v>
      </c>
      <c r="CU148" s="316" t="e">
        <f t="array" ref="CU148">STDEVP(IF($JQ21:$JQ68&lt;=5,CU21:CU68))</f>
        <v>#DIV/0!</v>
      </c>
      <c r="CV148" s="316" t="e">
        <f t="array" ref="CV148">STDEVP(IF($JQ21:$JQ68&lt;=5,CV21:CV68))</f>
        <v>#DIV/0!</v>
      </c>
      <c r="CW148" s="316" t="e">
        <f t="array" ref="CW148">STDEVP(IF($JQ21:$JQ68&lt;=5,CW21:CW68))</f>
        <v>#DIV/0!</v>
      </c>
      <c r="CX148" s="316" t="e">
        <f t="array" ref="CX148">STDEVP(IF($JQ21:$JQ68&lt;=5,CX21:CX68))</f>
        <v>#DIV/0!</v>
      </c>
      <c r="CY148" s="316" t="e">
        <f t="array" ref="CY148">STDEVP(IF($JQ21:$JQ68&lt;=5,CY21:CY68))</f>
        <v>#DIV/0!</v>
      </c>
      <c r="CZ148" s="316" t="e">
        <f t="array" ref="CZ148">STDEVP(IF($JQ21:$JQ68&lt;=5,CZ21:CZ68))</f>
        <v>#DIV/0!</v>
      </c>
      <c r="DA148" s="316" t="e">
        <f t="array" ref="DA148">STDEVP(IF($JQ21:$JQ68&lt;=5,DA21:DA68))</f>
        <v>#DIV/0!</v>
      </c>
      <c r="DB148" s="316" t="e">
        <f t="array" ref="DB148">STDEVP(IF($JQ21:$JQ68&lt;=5,DB21:DB68))</f>
        <v>#DIV/0!</v>
      </c>
      <c r="DC148" s="316" t="e">
        <f t="array" ref="DC148">STDEVP(IF($JQ21:$JQ68&lt;=5,DC21:DC68))</f>
        <v>#DIV/0!</v>
      </c>
      <c r="DD148" s="316" t="e">
        <f t="array" ref="DD148">STDEVP(IF($JQ21:$JQ68&lt;=5,DD21:DD68))</f>
        <v>#DIV/0!</v>
      </c>
      <c r="DE148" s="316" t="e">
        <f t="array" ref="DE148">STDEVP(IF($JQ21:$JQ68&lt;=5,DE21:DE68))</f>
        <v>#DIV/0!</v>
      </c>
      <c r="DF148" s="316" t="e">
        <f t="array" ref="DF148">STDEVP(IF($JQ21:$JQ68&lt;=5,DF21:DF68))</f>
        <v>#DIV/0!</v>
      </c>
      <c r="DG148" s="316" t="e">
        <f t="array" ref="DG148">STDEVP(IF($JQ21:$JQ68&lt;=5,DG21:DG68))</f>
        <v>#DIV/0!</v>
      </c>
      <c r="DH148" s="316" t="e">
        <f t="array" ref="DH148">STDEVP(IF($JQ21:$JQ68&lt;=5,DH21:DH68))</f>
        <v>#DIV/0!</v>
      </c>
      <c r="DI148" s="316" t="e">
        <f t="array" ref="DI148">STDEVP(IF($JQ21:$JQ68&lt;=5,DI21:DI68))</f>
        <v>#DIV/0!</v>
      </c>
      <c r="DJ148" s="316" t="e">
        <f t="array" ref="DJ148">STDEVP(IF($JQ21:$JQ68&lt;=5,DJ21:DJ68))</f>
        <v>#DIV/0!</v>
      </c>
      <c r="DK148" s="316" t="e">
        <f t="array" ref="DK148">STDEVP(IF($JQ21:$JQ68&lt;=5,DK21:DK68))</f>
        <v>#DIV/0!</v>
      </c>
      <c r="DL148" s="316" t="e">
        <f t="array" ref="DL148">STDEVP(IF($JQ21:$JQ68&lt;=5,DL21:DL68))</f>
        <v>#DIV/0!</v>
      </c>
      <c r="DM148" s="316" t="e">
        <f t="array" ref="DM148">STDEVP(IF($JQ21:$JQ68&lt;=5,DM21:DM68))</f>
        <v>#DIV/0!</v>
      </c>
      <c r="DN148" s="316" t="e">
        <f t="array" ref="DN148">STDEVP(IF($JQ21:$JQ68&lt;=5,DN21:DN68))</f>
        <v>#DIV/0!</v>
      </c>
      <c r="DO148" s="316" t="e">
        <f t="array" ref="DO148">STDEVP(IF($JQ21:$JQ68&lt;=5,DO21:DO68))</f>
        <v>#DIV/0!</v>
      </c>
      <c r="DP148" s="316" t="e">
        <f t="array" ref="DP148">STDEVP(IF($JQ21:$JQ68&lt;=5,DP21:DP68))</f>
        <v>#DIV/0!</v>
      </c>
      <c r="DQ148" s="316" t="e">
        <f t="array" ref="DQ148">STDEVP(IF($JQ21:$JQ68&lt;=5,DQ21:DQ68))</f>
        <v>#DIV/0!</v>
      </c>
      <c r="DR148" s="316" t="e">
        <f t="array" ref="DR148">STDEVP(IF($JQ21:$JQ68&lt;=5,DR21:DR68))</f>
        <v>#DIV/0!</v>
      </c>
      <c r="DS148" s="316" t="e">
        <f t="array" ref="DS148">STDEVP(IF($JQ21:$JQ68&lt;=5,DS21:DS68))</f>
        <v>#DIV/0!</v>
      </c>
      <c r="DT148" s="316" t="e">
        <f t="array" ref="DT148">STDEVP(IF($JQ21:$JQ68&lt;=5,DT21:DT68))</f>
        <v>#DIV/0!</v>
      </c>
      <c r="DU148" s="316" t="e">
        <f t="array" ref="DU148">STDEVP(IF($JQ21:$JQ68&lt;=5,DU21:DU68))</f>
        <v>#DIV/0!</v>
      </c>
      <c r="DV148" s="316" t="e">
        <f t="array" ref="DV148">STDEVP(IF($JQ21:$JQ68&lt;=5,DV21:DV68))</f>
        <v>#DIV/0!</v>
      </c>
      <c r="DW148" s="316" t="e">
        <f t="array" ref="DW148">STDEVP(IF($JQ21:$JQ68&lt;=5,DW21:DW68))</f>
        <v>#DIV/0!</v>
      </c>
      <c r="DX148" s="316" t="e">
        <f t="array" ref="DX148">STDEVP(IF($JQ21:$JQ68&lt;=5,DX21:DX68))</f>
        <v>#DIV/0!</v>
      </c>
      <c r="DY148" s="316" t="e">
        <f t="array" ref="DY148">STDEVP(IF($JQ21:$JQ68&lt;=5,DY21:DY68))</f>
        <v>#DIV/0!</v>
      </c>
      <c r="DZ148" s="316" t="e">
        <f t="array" ref="DZ148">STDEVP(IF($JQ21:$JQ68&lt;=5,DZ21:DZ68))</f>
        <v>#DIV/0!</v>
      </c>
      <c r="EA148" s="316" t="e">
        <f t="array" ref="EA148">STDEVP(IF($JQ21:$JQ68&lt;=5,EA21:EA68))</f>
        <v>#DIV/0!</v>
      </c>
      <c r="EB148" s="316" t="e">
        <f t="array" ref="EB148">STDEVP(IF($JQ21:$JQ68&lt;=5,EB21:EB68))</f>
        <v>#DIV/0!</v>
      </c>
      <c r="EC148" s="316" t="e">
        <f t="array" ref="EC148">STDEVP(IF($JQ21:$JQ68&lt;=5,EC21:EC68))</f>
        <v>#DIV/0!</v>
      </c>
      <c r="ED148" s="316" t="e">
        <f t="array" ref="ED148">STDEVP(IF($JQ21:$JQ68&lt;=5,ED21:ED68))</f>
        <v>#DIV/0!</v>
      </c>
      <c r="EE148" s="316" t="e">
        <f t="array" ref="EE148">STDEVP(IF($JQ21:$JQ68&lt;=5,EE21:EE68))</f>
        <v>#DIV/0!</v>
      </c>
      <c r="EF148" s="316" t="e">
        <f t="array" ref="EF148">STDEVP(IF($JQ21:$JQ68&lt;=5,EF21:EF68))</f>
        <v>#DIV/0!</v>
      </c>
      <c r="EG148" s="316" t="e">
        <f t="array" ref="EG148">STDEVP(IF($JQ21:$JQ68&lt;=5,EG21:EG68))</f>
        <v>#DIV/0!</v>
      </c>
      <c r="EH148" s="316" t="e">
        <f t="array" ref="EH148">STDEVP(IF($JQ21:$JQ68&lt;=5,EH21:EH68))</f>
        <v>#DIV/0!</v>
      </c>
      <c r="EI148" s="316" t="e">
        <f t="array" ref="EI148">STDEVP(IF($JQ21:$JQ68&lt;=5,EI21:EI68))</f>
        <v>#DIV/0!</v>
      </c>
      <c r="EJ148" s="316" t="e">
        <f t="array" ref="EJ148">STDEVP(IF($JQ21:$JQ68&lt;=5,EJ21:EJ68))</f>
        <v>#DIV/0!</v>
      </c>
      <c r="EK148" s="316" t="e">
        <f t="array" ref="EK148">STDEVP(IF($JQ21:$JQ68&lt;=5,EK21:EK68))</f>
        <v>#DIV/0!</v>
      </c>
      <c r="EL148" s="316" t="e">
        <f t="array" ref="EL148">STDEVP(IF($JQ21:$JQ68&lt;=5,EL21:EL68))</f>
        <v>#DIV/0!</v>
      </c>
      <c r="EM148" s="316" t="e">
        <f t="array" ref="EM148">STDEVP(IF($JQ21:$JQ68&lt;=5,EM21:EM68))</f>
        <v>#DIV/0!</v>
      </c>
      <c r="EN148" s="316" t="e">
        <f t="array" ref="EN148">STDEVP(IF($JQ21:$JQ68&lt;=5,EN21:EN68))</f>
        <v>#DIV/0!</v>
      </c>
      <c r="EO148" s="316" t="e">
        <f t="array" ref="EO148">STDEVP(IF($JQ21:$JQ68&lt;=5,EO21:EO68))</f>
        <v>#DIV/0!</v>
      </c>
      <c r="EP148" s="316" t="e">
        <f t="array" ref="EP148">STDEVP(IF($JQ21:$JQ68&lt;=5,EP21:EP68))</f>
        <v>#DIV/0!</v>
      </c>
      <c r="EQ148" s="316" t="e">
        <f t="array" ref="EQ148">STDEVP(IF($JQ21:$JQ68&lt;=5,EQ21:EQ68))</f>
        <v>#DIV/0!</v>
      </c>
      <c r="ER148" s="316" t="e">
        <f t="array" ref="ER148">STDEVP(IF($JQ21:$JQ68&lt;=5,ER21:ER68))</f>
        <v>#DIV/0!</v>
      </c>
      <c r="ES148" s="316" t="e">
        <f t="array" ref="ES148">STDEVP(IF($JQ21:$JQ68&lt;=5,ES21:ES68))</f>
        <v>#DIV/0!</v>
      </c>
      <c r="ET148" s="316" t="e">
        <f t="array" ref="ET148">STDEVP(IF($JQ21:$JQ68&lt;=5,ET21:ET68))</f>
        <v>#DIV/0!</v>
      </c>
      <c r="EU148" s="316" t="e">
        <f t="array" ref="EU148">STDEVP(IF($JQ21:$JQ68&lt;=5,EU21:EU68))</f>
        <v>#DIV/0!</v>
      </c>
      <c r="EV148" s="316" t="e">
        <f t="array" ref="EV148">STDEVP(IF($JQ21:$JQ68&lt;=5,EV21:EV68))</f>
        <v>#DIV/0!</v>
      </c>
      <c r="EW148" s="316" t="e">
        <f t="array" ref="EW148">STDEVP(IF($JQ21:$JQ68&lt;=5,EW21:EW68))</f>
        <v>#DIV/0!</v>
      </c>
      <c r="EX148" s="316" t="e">
        <f t="array" ref="EX148">STDEVP(IF($JQ21:$JQ68&lt;=5,EX21:EX68))</f>
        <v>#DIV/0!</v>
      </c>
      <c r="EY148" s="316" t="e">
        <f t="array" ref="EY148">STDEVP(IF($JQ21:$JQ68&lt;=5,EY21:EY68))</f>
        <v>#DIV/0!</v>
      </c>
      <c r="EZ148" s="316" t="e">
        <f t="array" ref="EZ148">STDEVP(IF($JQ21:$JQ68&lt;=5,EZ21:EZ68))</f>
        <v>#DIV/0!</v>
      </c>
      <c r="FA148" s="316" t="e">
        <f t="array" ref="FA148">STDEVP(IF($JQ21:$JQ68&lt;=5,FA21:FA68))</f>
        <v>#DIV/0!</v>
      </c>
      <c r="FB148" s="316" t="e">
        <f t="array" ref="FB148">STDEVP(IF($JQ21:$JQ68&lt;=5,FB21:FB68))</f>
        <v>#DIV/0!</v>
      </c>
      <c r="FC148" s="316" t="e">
        <f t="array" ref="FC148">STDEVP(IF($JQ21:$JQ68&lt;=5,FC21:FC68))</f>
        <v>#DIV/0!</v>
      </c>
      <c r="FD148" s="316" t="e">
        <f t="array" ref="FD148">STDEVP(IF($JQ21:$JQ68&lt;=5,FD21:FD68))</f>
        <v>#DIV/0!</v>
      </c>
      <c r="FE148" s="316" t="e">
        <f t="array" ref="FE148">STDEVP(IF($JQ21:$JQ68&lt;=5,FE21:FE68))</f>
        <v>#DIV/0!</v>
      </c>
      <c r="FF148" s="316" t="e">
        <f t="array" ref="FF148">STDEVP(IF($JQ21:$JQ68&lt;=5,FF21:FF68))</f>
        <v>#DIV/0!</v>
      </c>
      <c r="FG148" s="316" t="e">
        <f t="array" ref="FG148">STDEVP(IF($JQ21:$JQ68&lt;=5,FG21:FG68))</f>
        <v>#DIV/0!</v>
      </c>
      <c r="FH148" s="316" t="e">
        <f t="array" ref="FH148">STDEVP(IF($JQ21:$JQ68&lt;=5,FH21:FH68))</f>
        <v>#DIV/0!</v>
      </c>
      <c r="FI148" s="316" t="e">
        <f t="array" ref="FI148">STDEVP(IF($JQ21:$JQ68&lt;=5,FI21:FI68))</f>
        <v>#DIV/0!</v>
      </c>
      <c r="FJ148" s="316" t="e">
        <f t="array" ref="FJ148">STDEVP(IF($JQ21:$JQ68&lt;=5,FJ21:FJ68))</f>
        <v>#DIV/0!</v>
      </c>
      <c r="FK148" s="316" t="e">
        <f t="array" ref="FK148">STDEVP(IF($JQ21:$JQ68&lt;=5,FK21:FK68))</f>
        <v>#DIV/0!</v>
      </c>
      <c r="FL148" s="316" t="e">
        <f t="array" ref="FL148">STDEVP(IF($JQ21:$JQ68&lt;=5,FL21:FL68))</f>
        <v>#DIV/0!</v>
      </c>
      <c r="FM148" s="316" t="e">
        <f t="array" ref="FM148">STDEVP(IF($JQ21:$JQ68&lt;=5,FM21:FM68))</f>
        <v>#DIV/0!</v>
      </c>
      <c r="FN148" s="316" t="e">
        <f t="array" ref="FN148">STDEVP(IF($JQ21:$JQ68&lt;=5,FN21:FN68))</f>
        <v>#DIV/0!</v>
      </c>
      <c r="FO148" s="316" t="e">
        <f t="array" ref="FO148">STDEVP(IF($JQ21:$JQ68&lt;=5,FO21:FO68))</f>
        <v>#DIV/0!</v>
      </c>
      <c r="FP148" s="316" t="e">
        <f t="array" ref="FP148">STDEVP(IF($JQ21:$JQ68&lt;=5,FP21:FP68))</f>
        <v>#DIV/0!</v>
      </c>
      <c r="FQ148" s="316" t="e">
        <f t="array" ref="FQ148">STDEVP(IF($JQ21:$JQ68&lt;=5,FQ21:FQ68))</f>
        <v>#DIV/0!</v>
      </c>
      <c r="FR148" s="316" t="e">
        <f t="array" ref="FR148">STDEVP(IF($JQ21:$JQ68&lt;=5,FR21:FR68))</f>
        <v>#DIV/0!</v>
      </c>
      <c r="FS148" s="316" t="e">
        <f t="array" ref="FS148">STDEVP(IF($JQ21:$JQ68&lt;=5,FS21:FS68))</f>
        <v>#DIV/0!</v>
      </c>
      <c r="FT148" s="316" t="e">
        <f t="array" ref="FT148">STDEVP(IF($JQ21:$JQ68&lt;=5,FT21:FT68))</f>
        <v>#DIV/0!</v>
      </c>
      <c r="FU148" s="316" t="e">
        <f t="array" ref="FU148">STDEVP(IF($JQ21:$JQ68&lt;=5,FU21:FU68))</f>
        <v>#DIV/0!</v>
      </c>
      <c r="FV148" s="316" t="e">
        <f t="array" ref="FV148">STDEVP(IF($JQ21:$JQ68&lt;=5,FV21:FV68))</f>
        <v>#DIV/0!</v>
      </c>
      <c r="FW148" s="316" t="e">
        <f t="array" ref="FW148">STDEVP(IF($JQ21:$JQ68&lt;=5,FW21:FW68))</f>
        <v>#DIV/0!</v>
      </c>
      <c r="FX148" s="316" t="e">
        <f t="array" ref="FX148">STDEVP(IF($JQ21:$JQ68&lt;=5,FX21:FX68))</f>
        <v>#DIV/0!</v>
      </c>
      <c r="FY148" s="316" t="e">
        <f t="array" ref="FY148">STDEVP(IF($JQ21:$JQ68&lt;=5,FY21:FY68))</f>
        <v>#DIV/0!</v>
      </c>
      <c r="FZ148" s="316" t="e">
        <f t="array" ref="FZ148">STDEVP(IF($JQ21:$JQ68&lt;=5,FZ21:FZ68))</f>
        <v>#DIV/0!</v>
      </c>
      <c r="GA148" s="316" t="e">
        <f t="array" ref="GA148">STDEVP(IF($JQ21:$JQ68&lt;=5,GA21:GA68))</f>
        <v>#DIV/0!</v>
      </c>
      <c r="GB148" s="316" t="e">
        <f t="array" ref="GB148">STDEVP(IF($JQ21:$JQ68&lt;=5,GB21:GB68))</f>
        <v>#DIV/0!</v>
      </c>
      <c r="GC148" s="316" t="e">
        <f t="array" ref="GC148">STDEVP(IF($JQ21:$JQ68&lt;=5,GC21:GC68))</f>
        <v>#DIV/0!</v>
      </c>
      <c r="GD148" s="316" t="e">
        <f t="array" ref="GD148">STDEVP(IF($JQ21:$JQ68&lt;=5,GD21:GD68))</f>
        <v>#DIV/0!</v>
      </c>
      <c r="GE148" s="316" t="e">
        <f t="array" ref="GE148">STDEVP(IF($JQ21:$JQ68&lt;=5,GE21:GE68))</f>
        <v>#DIV/0!</v>
      </c>
      <c r="GF148" s="316" t="e">
        <f t="array" ref="GF148">STDEVP(IF($JQ21:$JQ68&lt;=5,GF21:GF68))</f>
        <v>#DIV/0!</v>
      </c>
      <c r="GG148" s="316" t="e">
        <f t="array" ref="GG148">STDEVP(IF($JQ21:$JQ68&lt;=5,GG21:GG68))</f>
        <v>#DIV/0!</v>
      </c>
      <c r="GH148" s="316" t="e">
        <f t="array" ref="GH148">STDEVP(IF($JQ21:$JQ68&lt;=5,GH21:GH68))</f>
        <v>#DIV/0!</v>
      </c>
      <c r="GI148" s="316" t="e">
        <f t="array" ref="GI148">STDEVP(IF($JQ21:$JQ68&lt;=5,GI21:GI68))</f>
        <v>#DIV/0!</v>
      </c>
      <c r="GJ148" s="316" t="e">
        <f t="array" ref="GJ148">STDEVP(IF($JQ21:$JQ68&lt;=5,GJ21:GJ68))</f>
        <v>#DIV/0!</v>
      </c>
      <c r="GK148" s="316" t="e">
        <f t="array" ref="GK148">STDEVP(IF($JQ21:$JQ68&lt;=5,GK21:GK68))</f>
        <v>#DIV/0!</v>
      </c>
      <c r="GL148" s="316" t="e">
        <f t="array" ref="GL148">STDEVP(IF($JQ21:$JQ68&lt;=5,GL21:GL68))</f>
        <v>#DIV/0!</v>
      </c>
      <c r="GM148" s="316" t="e">
        <f t="array" ref="GM148">STDEVP(IF($JQ21:$JQ68&lt;=5,GM21:GM68))</f>
        <v>#DIV/0!</v>
      </c>
      <c r="GN148" s="316" t="e">
        <f t="array" ref="GN148">STDEVP(IF($JQ21:$JQ68&lt;=5,GN21:GN68))</f>
        <v>#DIV/0!</v>
      </c>
      <c r="GO148" s="316" t="e">
        <f t="array" ref="GO148">STDEVP(IF($JQ21:$JQ68&lt;=5,GO21:GO68))</f>
        <v>#DIV/0!</v>
      </c>
      <c r="GP148" s="316" t="e">
        <f t="array" ref="GP148">STDEVP(IF($JQ21:$JQ68&lt;=5,GP21:GP68))</f>
        <v>#DIV/0!</v>
      </c>
      <c r="GQ148" s="316" t="e">
        <f t="array" ref="GQ148">STDEVP(IF($JQ21:$JQ68&lt;=5,GQ21:GQ68))</f>
        <v>#DIV/0!</v>
      </c>
      <c r="GR148" s="316" t="e">
        <f t="array" ref="GR148">STDEVP(IF($JQ21:$JQ68&lt;=5,GR21:GR68))</f>
        <v>#DIV/0!</v>
      </c>
      <c r="GS148" s="316" t="e">
        <f t="array" ref="GS148">STDEVP(IF($JQ21:$JQ68&lt;=5,GS21:GS68))</f>
        <v>#DIV/0!</v>
      </c>
      <c r="GT148" s="316" t="e">
        <f t="array" ref="GT148">STDEVP(IF($JQ21:$JQ68&lt;=5,GT21:GT68))</f>
        <v>#DIV/0!</v>
      </c>
      <c r="GU148" s="316" t="e">
        <f t="array" ref="GU148">STDEVP(IF($JQ21:$JQ68&lt;=5,GU21:GU68))</f>
        <v>#DIV/0!</v>
      </c>
      <c r="GV148" s="316" t="e">
        <f t="array" ref="GV148">STDEVP(IF($JQ21:$JQ68&lt;=5,GV21:GV68))</f>
        <v>#DIV/0!</v>
      </c>
      <c r="GW148" s="316" t="e">
        <f t="array" ref="GW148">STDEVP(IF($JQ21:$JQ68&lt;=5,GW21:GW68))</f>
        <v>#DIV/0!</v>
      </c>
      <c r="GX148" s="316" t="e">
        <f t="array" ref="GX148">STDEVP(IF($JQ21:$JQ68&lt;=5,GX21:GX68))</f>
        <v>#DIV/0!</v>
      </c>
      <c r="GY148" s="316" t="e">
        <f t="array" ref="GY148">STDEVP(IF($JQ21:$JQ68&lt;=5,GY21:GY68))</f>
        <v>#DIV/0!</v>
      </c>
      <c r="GZ148" s="316" t="e">
        <f t="array" ref="GZ148">STDEVP(IF($JQ21:$JQ68&lt;=5,GZ21:GZ68))</f>
        <v>#DIV/0!</v>
      </c>
      <c r="HA148" s="316" t="e">
        <f t="array" ref="HA148">STDEVP(IF($JQ21:$JQ68&lt;=5,HA21:HA68))</f>
        <v>#DIV/0!</v>
      </c>
      <c r="HB148" s="316" t="e">
        <f t="array" ref="HB148">STDEVP(IF($JQ21:$JQ68&lt;=5,HB21:HB68))</f>
        <v>#DIV/0!</v>
      </c>
      <c r="HC148" s="316" t="e">
        <f t="array" ref="HC148">STDEVP(IF($JQ21:$JQ68&lt;=5,HC21:HC68))</f>
        <v>#DIV/0!</v>
      </c>
      <c r="HD148" s="316" t="e">
        <f t="array" ref="HD148">STDEVP(IF($JQ21:$JQ68&lt;=5,HD21:HD68))</f>
        <v>#DIV/0!</v>
      </c>
      <c r="HE148" s="316" t="e">
        <f t="array" ref="HE148">STDEVP(IF($JQ21:$JQ68&lt;=5,HE21:HE68))</f>
        <v>#DIV/0!</v>
      </c>
      <c r="HF148" s="316" t="e">
        <f t="array" ref="HF148">STDEVP(IF($JQ21:$JQ68&lt;=5,HF21:HF68))</f>
        <v>#DIV/0!</v>
      </c>
      <c r="HG148" s="316" t="e">
        <f t="array" ref="HG148">STDEVP(IF($JQ21:$JQ68&lt;=5,HG21:HG68))</f>
        <v>#DIV/0!</v>
      </c>
      <c r="HH148" s="316" t="e">
        <f t="array" ref="HH148">STDEVP(IF($JQ21:$JQ68&lt;=5,HH21:HH68))</f>
        <v>#DIV/0!</v>
      </c>
      <c r="HI148" s="316" t="e">
        <f t="array" ref="HI148">STDEVP(IF($JQ21:$JQ68&lt;=5,HI21:HI68))</f>
        <v>#DIV/0!</v>
      </c>
      <c r="HJ148" s="316" t="e">
        <f t="array" ref="HJ148">STDEVP(IF($JQ21:$JQ68&lt;=5,HJ21:HJ68))</f>
        <v>#DIV/0!</v>
      </c>
      <c r="HK148" s="316" t="e">
        <f t="array" ref="HK148">STDEVP(IF($JQ21:$JQ68&lt;=5,HK21:HK68))</f>
        <v>#DIV/0!</v>
      </c>
      <c r="HL148" s="316" t="e">
        <f t="array" ref="HL148">STDEVP(IF($JQ21:$JQ68&lt;=5,HL21:HL68))</f>
        <v>#DIV/0!</v>
      </c>
      <c r="HM148" s="316" t="e">
        <f t="array" ref="HM148">STDEVP(IF($JQ21:$JQ68&lt;=5,HM21:HM68))</f>
        <v>#DIV/0!</v>
      </c>
      <c r="HN148" s="316" t="e">
        <f t="array" ref="HN148">STDEVP(IF($JQ21:$JQ68&lt;=5,HN21:HN68))</f>
        <v>#DIV/0!</v>
      </c>
      <c r="HO148" s="316" t="e">
        <f t="array" ref="HO148">STDEVP(IF($JQ21:$JQ68&lt;=5,HO21:HO68))</f>
        <v>#DIV/0!</v>
      </c>
      <c r="HP148" s="316" t="e">
        <f t="array" ref="HP148">STDEVP(IF($JQ21:$JQ68&lt;=5,HP21:HP68))</f>
        <v>#DIV/0!</v>
      </c>
      <c r="HQ148" s="316" t="e">
        <f t="array" ref="HQ148">STDEVP(IF($JQ21:$JQ68&lt;=5,HQ21:HQ68))</f>
        <v>#DIV/0!</v>
      </c>
      <c r="HR148" s="316" t="e">
        <f t="array" ref="HR148">STDEVP(IF($JQ21:$JQ68&lt;=5,HR21:HR68))</f>
        <v>#DIV/0!</v>
      </c>
      <c r="HS148" s="316" t="e">
        <f t="array" ref="HS148">STDEVP(IF($JQ21:$JQ68&lt;=5,HS21:HS68))</f>
        <v>#DIV/0!</v>
      </c>
      <c r="HT148" s="316" t="e">
        <f t="array" ref="HT148">STDEVP(IF($JQ21:$JQ68&lt;=5,HT21:HT68))</f>
        <v>#DIV/0!</v>
      </c>
      <c r="HU148" s="316" t="e">
        <f t="array" ref="HU148">STDEVP(IF($JQ21:$JQ68&lt;=5,HU21:HU68))</f>
        <v>#DIV/0!</v>
      </c>
      <c r="HV148" s="316" t="e">
        <f t="array" ref="HV148">STDEVP(IF($JQ21:$JQ68&lt;=5,HV21:HV68))</f>
        <v>#DIV/0!</v>
      </c>
      <c r="HW148" s="316" t="e">
        <f t="array" ref="HW148">STDEVP(IF($JQ21:$JQ68&lt;=5,HW21:HW68))</f>
        <v>#DIV/0!</v>
      </c>
      <c r="HX148" s="316" t="e">
        <f t="array" ref="HX148">STDEVP(IF($JQ21:$JQ68&lt;=5,HX21:HX68))</f>
        <v>#DIV/0!</v>
      </c>
      <c r="HY148" s="316" t="e">
        <f t="array" ref="HY148">STDEVP(IF($JQ21:$JQ68&lt;=5,HY21:HY68))</f>
        <v>#DIV/0!</v>
      </c>
      <c r="HZ148" s="316" t="e">
        <f t="array" ref="HZ148">STDEVP(IF($JQ21:$JQ68&lt;=5,HZ21:HZ68))</f>
        <v>#DIV/0!</v>
      </c>
      <c r="IA148" s="316" t="e">
        <f t="array" ref="IA148">STDEVP(IF($JQ21:$JQ68&lt;=5,IA21:IA68))</f>
        <v>#DIV/0!</v>
      </c>
      <c r="IB148" s="316" t="e">
        <f t="array" ref="IB148">STDEVP(IF($JQ21:$JQ68&lt;=5,IB21:IB68))</f>
        <v>#DIV/0!</v>
      </c>
      <c r="IC148" s="316" t="e">
        <f t="array" ref="IC148">STDEVP(IF($JQ21:$JQ68&lt;=5,IC21:IC68))</f>
        <v>#DIV/0!</v>
      </c>
      <c r="ID148" s="316" t="e">
        <f t="array" ref="ID148">STDEVP(IF($JQ21:$JQ68&lt;=5,ID21:ID68))</f>
        <v>#DIV/0!</v>
      </c>
      <c r="IE148" s="316" t="e">
        <f t="array" ref="IE148">STDEVP(IF($JQ21:$JQ68&lt;=5,IE21:IE68))</f>
        <v>#DIV/0!</v>
      </c>
      <c r="IF148" s="316" t="e">
        <f t="array" ref="IF148">STDEVP(IF($JQ21:$JQ68&lt;=5,IF21:IF68))</f>
        <v>#DIV/0!</v>
      </c>
      <c r="IG148" s="316" t="e">
        <f t="array" ref="IG148">STDEVP(IF($JQ21:$JQ68&lt;=5,IG21:IG68))</f>
        <v>#DIV/0!</v>
      </c>
      <c r="IH148" s="316" t="e">
        <f t="array" ref="IH148">STDEVP(IF($JQ21:$JQ68&lt;=5,IH21:IH68))</f>
        <v>#DIV/0!</v>
      </c>
      <c r="II148" s="316" t="e">
        <f t="array" ref="II148">STDEVP(IF($JQ21:$JQ68&lt;=5,II21:II68))</f>
        <v>#DIV/0!</v>
      </c>
      <c r="IJ148" s="316" t="e">
        <f t="array" ref="IJ148">STDEVP(IF($JQ21:$JQ68&lt;=5,IJ21:IJ68))</f>
        <v>#DIV/0!</v>
      </c>
      <c r="IK148" s="316" t="e">
        <f t="array" ref="IK148">STDEVP(IF($JQ21:$JQ68&lt;=5,IK21:IK68))</f>
        <v>#DIV/0!</v>
      </c>
      <c r="IL148" s="316" t="e">
        <f t="array" ref="IL148">STDEVP(IF($JQ21:$JQ68&lt;=5,IL21:IL68))</f>
        <v>#DIV/0!</v>
      </c>
      <c r="IM148" s="316" t="e">
        <f t="array" ref="IM148">STDEVP(IF($JQ21:$JQ68&lt;=5,IM21:IM68))</f>
        <v>#DIV/0!</v>
      </c>
      <c r="IN148" s="316" t="e">
        <f t="array" ref="IN148">STDEVP(IF($JQ21:$JQ68&lt;=5,IN21:IN68))</f>
        <v>#DIV/0!</v>
      </c>
      <c r="IO148" s="316" t="e">
        <f t="array" ref="IO148">STDEVP(IF($JQ21:$JQ68&lt;=5,IO21:IO68))</f>
        <v>#DIV/0!</v>
      </c>
      <c r="IP148" s="316" t="e">
        <f t="array" ref="IP148">STDEVP(IF($JQ21:$JQ68&lt;=5,IP21:IP68))</f>
        <v>#DIV/0!</v>
      </c>
      <c r="IQ148" s="316" t="e">
        <f t="array" ref="IQ148">STDEVP(IF($JQ21:$JQ68&lt;=5,IQ21:IQ68))</f>
        <v>#DIV/0!</v>
      </c>
      <c r="IR148" s="316" t="e">
        <f t="array" ref="IR148">STDEVP(IF($JQ21:$JQ68&lt;=5,IR21:IR68))</f>
        <v>#DIV/0!</v>
      </c>
      <c r="IS148" s="316" t="e">
        <f t="array" ref="IS148">STDEVP(IF($JQ21:$JQ68&lt;=5,IS21:IS68))</f>
        <v>#DIV/0!</v>
      </c>
      <c r="IT148" s="316" t="e">
        <f t="array" ref="IT148">STDEVP(IF($JQ21:$JQ68&lt;=5,IT21:IT68))</f>
        <v>#DIV/0!</v>
      </c>
      <c r="IU148" s="316" t="e">
        <f t="array" ref="IU148">STDEVP(IF($JQ21:$JQ68&lt;=5,IU21:IU68))</f>
        <v>#DIV/0!</v>
      </c>
      <c r="IV148" s="316" t="e">
        <f t="array" ref="IV148">STDEVP(IF($JQ21:$JQ68&lt;=5,IV21:IV68))</f>
        <v>#DIV/0!</v>
      </c>
      <c r="IW148" s="316" t="e">
        <f t="array" ref="IW148">STDEVP(IF($JQ21:$JQ68&lt;=5,IW21:IW68))</f>
        <v>#DIV/0!</v>
      </c>
      <c r="IX148" s="316" t="e">
        <f t="array" ref="IX148">STDEVP(IF($JQ21:$JQ68&lt;=5,IX21:IX68))</f>
        <v>#DIV/0!</v>
      </c>
      <c r="IY148" s="316" t="e">
        <f t="array" ref="IY148">STDEVP(IF($JQ21:$JQ68&lt;=5,IY21:IY68))</f>
        <v>#DIV/0!</v>
      </c>
      <c r="IZ148" s="316" t="e">
        <f t="array" ref="IZ148">STDEVP(IF($JQ21:$JQ68&lt;=5,IZ21:IZ68))</f>
        <v>#DIV/0!</v>
      </c>
      <c r="JA148" s="316" t="e">
        <f t="array" ref="JA148">STDEVP(IF($JQ21:$JQ68&lt;=5,JA21:JA68))</f>
        <v>#DIV/0!</v>
      </c>
      <c r="JB148" s="316" t="e">
        <f t="array" ref="JB148">STDEVP(IF($JQ21:$JQ68&lt;=5,JB21:JB68))</f>
        <v>#DIV/0!</v>
      </c>
      <c r="JC148" s="316" t="e">
        <f t="array" ref="JC148">STDEVP(IF($JQ21:$JQ68&lt;=5,JC21:JC68))</f>
        <v>#DIV/0!</v>
      </c>
      <c r="JD148" s="316" t="e">
        <f t="array" ref="JD148">STDEVP(IF($JQ21:$JQ68&lt;=5,JD21:JD68))</f>
        <v>#DIV/0!</v>
      </c>
      <c r="JE148" s="316" t="e">
        <f t="array" ref="JE148">STDEVP(IF($JQ21:$JQ68&lt;=5,JE21:JE68))</f>
        <v>#DIV/0!</v>
      </c>
      <c r="JF148" s="316" t="e">
        <f t="array" ref="JF148">STDEVP(IF($JQ21:$JQ68&lt;=5,JF21:JF68))</f>
        <v>#DIV/0!</v>
      </c>
      <c r="JG148" s="316" t="e">
        <f t="array" ref="JG148">STDEVP(IF($JQ21:$JQ68&lt;=5,JG21:JG68))</f>
        <v>#DIV/0!</v>
      </c>
      <c r="JH148" s="316" t="e">
        <f t="array" ref="JH148">STDEVP(IF($JQ21:$JQ68&lt;=5,JH21:JH68))</f>
        <v>#DIV/0!</v>
      </c>
      <c r="JI148" s="316" t="e">
        <f t="array" ref="JI148">STDEVP(IF($JQ21:$JQ68&lt;=5,JI21:JI68))</f>
        <v>#DIV/0!</v>
      </c>
      <c r="JJ148" s="316" t="e">
        <f t="array" ref="JJ148">STDEVP(IF($JQ21:$JQ68&lt;=5,JJ21:JJ68))</f>
        <v>#DIV/0!</v>
      </c>
      <c r="JK148" s="316" t="e">
        <f t="array" ref="JK148">STDEVP(IF($JQ21:$JQ68&lt;=5,JK21:JK68))</f>
        <v>#DIV/0!</v>
      </c>
      <c r="JL148" s="316" t="e">
        <f t="array" ref="JL148">STDEVP(IF($JQ21:$JQ68&lt;=5,JL21:JL68))</f>
        <v>#DIV/0!</v>
      </c>
      <c r="JM148" s="316" t="e">
        <f t="array" ref="JM148">STDEVP(IF($JQ21:$JQ68&lt;=5,JM21:JM68))</f>
        <v>#DIV/0!</v>
      </c>
      <c r="JN148" s="316" t="e">
        <f t="array" ref="JN148">STDEVP(IF($JQ21:$JQ68&lt;=5,JN21:JN68))</f>
        <v>#DIV/0!</v>
      </c>
      <c r="JO148" s="316" t="e">
        <f t="array" ref="JO148">STDEVP(IF($JQ21:$JQ68&lt;=5,JO21:JO68))</f>
        <v>#DIV/0!</v>
      </c>
      <c r="JP148" s="316" t="e">
        <f t="array" ref="JP148">STDEVP(IF($JQ21:$JQ68&lt;=5,JP21:JP68))</f>
        <v>#DIV/0!</v>
      </c>
    </row>
    <row r="149" spans="4:276" ht="15" customHeight="1" x14ac:dyDescent="0.2">
      <c r="D149" s="316">
        <v>10.4</v>
      </c>
      <c r="E149" s="317" t="s">
        <v>497</v>
      </c>
      <c r="F149" s="324" t="e">
        <f>ROUND(F147+0.5*F148,1)</f>
        <v>#DIV/0!</v>
      </c>
      <c r="G149" s="324" t="e">
        <f t="shared" ref="G149:BR149" si="160">ROUND(G147+0.5*G148,1)</f>
        <v>#DIV/0!</v>
      </c>
      <c r="H149" s="324" t="e">
        <f t="shared" si="160"/>
        <v>#DIV/0!</v>
      </c>
      <c r="I149" s="324" t="e">
        <f t="shared" si="160"/>
        <v>#DIV/0!</v>
      </c>
      <c r="J149" s="324" t="e">
        <f t="shared" si="160"/>
        <v>#DIV/0!</v>
      </c>
      <c r="K149" s="324" t="e">
        <f t="shared" si="160"/>
        <v>#DIV/0!</v>
      </c>
      <c r="L149" s="324" t="e">
        <f t="shared" si="160"/>
        <v>#DIV/0!</v>
      </c>
      <c r="M149" s="324" t="e">
        <f t="shared" si="160"/>
        <v>#DIV/0!</v>
      </c>
      <c r="N149" s="324" t="e">
        <f t="shared" si="160"/>
        <v>#DIV/0!</v>
      </c>
      <c r="O149" s="324" t="e">
        <f t="shared" si="160"/>
        <v>#DIV/0!</v>
      </c>
      <c r="P149" s="324" t="e">
        <f t="shared" si="160"/>
        <v>#DIV/0!</v>
      </c>
      <c r="Q149" s="324" t="e">
        <f t="shared" si="160"/>
        <v>#DIV/0!</v>
      </c>
      <c r="R149" s="324" t="e">
        <f t="shared" si="160"/>
        <v>#DIV/0!</v>
      </c>
      <c r="S149" s="324" t="e">
        <f t="shared" si="160"/>
        <v>#DIV/0!</v>
      </c>
      <c r="T149" s="324" t="e">
        <f t="shared" si="160"/>
        <v>#DIV/0!</v>
      </c>
      <c r="U149" s="324" t="e">
        <f t="shared" si="160"/>
        <v>#DIV/0!</v>
      </c>
      <c r="V149" s="324" t="e">
        <f t="shared" si="160"/>
        <v>#DIV/0!</v>
      </c>
      <c r="W149" s="324" t="e">
        <f t="shared" si="160"/>
        <v>#DIV/0!</v>
      </c>
      <c r="X149" s="324" t="e">
        <f t="shared" si="160"/>
        <v>#DIV/0!</v>
      </c>
      <c r="Y149" s="324" t="e">
        <f t="shared" si="160"/>
        <v>#DIV/0!</v>
      </c>
      <c r="Z149" s="324" t="e">
        <f t="shared" si="160"/>
        <v>#DIV/0!</v>
      </c>
      <c r="AA149" s="324" t="e">
        <f t="shared" si="160"/>
        <v>#DIV/0!</v>
      </c>
      <c r="AB149" s="324" t="e">
        <f t="shared" si="160"/>
        <v>#DIV/0!</v>
      </c>
      <c r="AC149" s="324" t="e">
        <f t="shared" si="160"/>
        <v>#DIV/0!</v>
      </c>
      <c r="AD149" s="324" t="e">
        <f t="shared" si="160"/>
        <v>#DIV/0!</v>
      </c>
      <c r="AE149" s="324" t="e">
        <f t="shared" si="160"/>
        <v>#DIV/0!</v>
      </c>
      <c r="AF149" s="324" t="e">
        <f t="shared" si="160"/>
        <v>#DIV/0!</v>
      </c>
      <c r="AG149" s="324" t="e">
        <f t="shared" si="160"/>
        <v>#DIV/0!</v>
      </c>
      <c r="AH149" s="324" t="e">
        <f t="shared" si="160"/>
        <v>#DIV/0!</v>
      </c>
      <c r="AI149" s="324" t="e">
        <f t="shared" si="160"/>
        <v>#DIV/0!</v>
      </c>
      <c r="AJ149" s="324" t="e">
        <f t="shared" si="160"/>
        <v>#DIV/0!</v>
      </c>
      <c r="AK149" s="324" t="e">
        <f t="shared" si="160"/>
        <v>#DIV/0!</v>
      </c>
      <c r="AL149" s="324" t="e">
        <f t="shared" si="160"/>
        <v>#DIV/0!</v>
      </c>
      <c r="AM149" s="324" t="e">
        <f t="shared" si="160"/>
        <v>#DIV/0!</v>
      </c>
      <c r="AN149" s="324" t="e">
        <f t="shared" si="160"/>
        <v>#DIV/0!</v>
      </c>
      <c r="AO149" s="324" t="e">
        <f t="shared" si="160"/>
        <v>#DIV/0!</v>
      </c>
      <c r="AP149" s="324" t="e">
        <f t="shared" si="160"/>
        <v>#DIV/0!</v>
      </c>
      <c r="AQ149" s="324" t="e">
        <f t="shared" si="160"/>
        <v>#DIV/0!</v>
      </c>
      <c r="AR149" s="324" t="e">
        <f t="shared" si="160"/>
        <v>#DIV/0!</v>
      </c>
      <c r="AS149" s="324" t="e">
        <f t="shared" si="160"/>
        <v>#DIV/0!</v>
      </c>
      <c r="AT149" s="324" t="e">
        <f t="shared" si="160"/>
        <v>#DIV/0!</v>
      </c>
      <c r="AU149" s="324" t="e">
        <f t="shared" si="160"/>
        <v>#DIV/0!</v>
      </c>
      <c r="AV149" s="324" t="e">
        <f t="shared" si="160"/>
        <v>#DIV/0!</v>
      </c>
      <c r="AW149" s="324" t="e">
        <f t="shared" si="160"/>
        <v>#DIV/0!</v>
      </c>
      <c r="AX149" s="324" t="e">
        <f t="shared" si="160"/>
        <v>#DIV/0!</v>
      </c>
      <c r="AY149" s="324" t="e">
        <f t="shared" si="160"/>
        <v>#DIV/0!</v>
      </c>
      <c r="AZ149" s="324" t="e">
        <f t="shared" si="160"/>
        <v>#DIV/0!</v>
      </c>
      <c r="BA149" s="324" t="e">
        <f t="shared" si="160"/>
        <v>#DIV/0!</v>
      </c>
      <c r="BB149" s="324" t="e">
        <f t="shared" si="160"/>
        <v>#DIV/0!</v>
      </c>
      <c r="BC149" s="324" t="e">
        <f t="shared" si="160"/>
        <v>#DIV/0!</v>
      </c>
      <c r="BD149" s="324" t="e">
        <f t="shared" si="160"/>
        <v>#DIV/0!</v>
      </c>
      <c r="BE149" s="324" t="e">
        <f t="shared" si="160"/>
        <v>#DIV/0!</v>
      </c>
      <c r="BF149" s="324" t="e">
        <f t="shared" si="160"/>
        <v>#DIV/0!</v>
      </c>
      <c r="BG149" s="324" t="e">
        <f t="shared" si="160"/>
        <v>#DIV/0!</v>
      </c>
      <c r="BH149" s="324" t="e">
        <f t="shared" si="160"/>
        <v>#DIV/0!</v>
      </c>
      <c r="BI149" s="324" t="e">
        <f t="shared" si="160"/>
        <v>#DIV/0!</v>
      </c>
      <c r="BJ149" s="324" t="e">
        <f t="shared" si="160"/>
        <v>#DIV/0!</v>
      </c>
      <c r="BK149" s="324" t="e">
        <f t="shared" si="160"/>
        <v>#DIV/0!</v>
      </c>
      <c r="BL149" s="324" t="e">
        <f t="shared" si="160"/>
        <v>#DIV/0!</v>
      </c>
      <c r="BM149" s="324" t="e">
        <f t="shared" si="160"/>
        <v>#DIV/0!</v>
      </c>
      <c r="BN149" s="324" t="e">
        <f t="shared" si="160"/>
        <v>#DIV/0!</v>
      </c>
      <c r="BO149" s="324" t="e">
        <f t="shared" si="160"/>
        <v>#DIV/0!</v>
      </c>
      <c r="BP149" s="324" t="e">
        <f t="shared" si="160"/>
        <v>#DIV/0!</v>
      </c>
      <c r="BQ149" s="324" t="e">
        <f t="shared" si="160"/>
        <v>#DIV/0!</v>
      </c>
      <c r="BR149" s="324" t="e">
        <f t="shared" si="160"/>
        <v>#DIV/0!</v>
      </c>
      <c r="BS149" s="324" t="e">
        <f t="shared" ref="BS149:ED149" si="161">ROUND(BS147+0.5*BS148,1)</f>
        <v>#DIV/0!</v>
      </c>
      <c r="BT149" s="324" t="e">
        <f t="shared" si="161"/>
        <v>#DIV/0!</v>
      </c>
      <c r="BU149" s="324" t="e">
        <f t="shared" si="161"/>
        <v>#DIV/0!</v>
      </c>
      <c r="BV149" s="324" t="e">
        <f t="shared" si="161"/>
        <v>#DIV/0!</v>
      </c>
      <c r="BW149" s="324" t="e">
        <f t="shared" si="161"/>
        <v>#DIV/0!</v>
      </c>
      <c r="BX149" s="324" t="e">
        <f t="shared" si="161"/>
        <v>#DIV/0!</v>
      </c>
      <c r="BY149" s="324" t="e">
        <f t="shared" si="161"/>
        <v>#DIV/0!</v>
      </c>
      <c r="BZ149" s="324" t="e">
        <f t="shared" si="161"/>
        <v>#DIV/0!</v>
      </c>
      <c r="CA149" s="324" t="e">
        <f t="shared" si="161"/>
        <v>#DIV/0!</v>
      </c>
      <c r="CB149" s="324" t="e">
        <f t="shared" si="161"/>
        <v>#DIV/0!</v>
      </c>
      <c r="CC149" s="324" t="e">
        <f t="shared" si="161"/>
        <v>#DIV/0!</v>
      </c>
      <c r="CD149" s="324" t="e">
        <f t="shared" si="161"/>
        <v>#DIV/0!</v>
      </c>
      <c r="CE149" s="324" t="e">
        <f t="shared" si="161"/>
        <v>#DIV/0!</v>
      </c>
      <c r="CF149" s="324" t="e">
        <f t="shared" si="161"/>
        <v>#DIV/0!</v>
      </c>
      <c r="CG149" s="324" t="e">
        <f t="shared" si="161"/>
        <v>#DIV/0!</v>
      </c>
      <c r="CH149" s="324" t="e">
        <f t="shared" si="161"/>
        <v>#DIV/0!</v>
      </c>
      <c r="CI149" s="324" t="e">
        <f t="shared" si="161"/>
        <v>#DIV/0!</v>
      </c>
      <c r="CJ149" s="324" t="e">
        <f t="shared" si="161"/>
        <v>#DIV/0!</v>
      </c>
      <c r="CK149" s="324" t="e">
        <f t="shared" si="161"/>
        <v>#DIV/0!</v>
      </c>
      <c r="CL149" s="324" t="e">
        <f t="shared" si="161"/>
        <v>#DIV/0!</v>
      </c>
      <c r="CM149" s="324" t="e">
        <f t="shared" si="161"/>
        <v>#DIV/0!</v>
      </c>
      <c r="CN149" s="324" t="e">
        <f t="shared" si="161"/>
        <v>#DIV/0!</v>
      </c>
      <c r="CO149" s="324" t="e">
        <f t="shared" si="161"/>
        <v>#DIV/0!</v>
      </c>
      <c r="CP149" s="324" t="e">
        <f t="shared" si="161"/>
        <v>#DIV/0!</v>
      </c>
      <c r="CQ149" s="324" t="e">
        <f t="shared" si="161"/>
        <v>#DIV/0!</v>
      </c>
      <c r="CR149" s="324" t="e">
        <f t="shared" si="161"/>
        <v>#DIV/0!</v>
      </c>
      <c r="CS149" s="324" t="e">
        <f t="shared" si="161"/>
        <v>#DIV/0!</v>
      </c>
      <c r="CT149" s="324" t="e">
        <f t="shared" si="161"/>
        <v>#DIV/0!</v>
      </c>
      <c r="CU149" s="324" t="e">
        <f t="shared" si="161"/>
        <v>#DIV/0!</v>
      </c>
      <c r="CV149" s="324" t="e">
        <f t="shared" si="161"/>
        <v>#DIV/0!</v>
      </c>
      <c r="CW149" s="324" t="e">
        <f t="shared" si="161"/>
        <v>#DIV/0!</v>
      </c>
      <c r="CX149" s="324" t="e">
        <f t="shared" si="161"/>
        <v>#DIV/0!</v>
      </c>
      <c r="CY149" s="324" t="e">
        <f t="shared" si="161"/>
        <v>#DIV/0!</v>
      </c>
      <c r="CZ149" s="324" t="e">
        <f t="shared" si="161"/>
        <v>#DIV/0!</v>
      </c>
      <c r="DA149" s="324" t="e">
        <f t="shared" si="161"/>
        <v>#DIV/0!</v>
      </c>
      <c r="DB149" s="324" t="e">
        <f t="shared" si="161"/>
        <v>#DIV/0!</v>
      </c>
      <c r="DC149" s="324" t="e">
        <f t="shared" si="161"/>
        <v>#DIV/0!</v>
      </c>
      <c r="DD149" s="324" t="e">
        <f t="shared" si="161"/>
        <v>#DIV/0!</v>
      </c>
      <c r="DE149" s="324" t="e">
        <f t="shared" si="161"/>
        <v>#DIV/0!</v>
      </c>
      <c r="DF149" s="324" t="e">
        <f t="shared" si="161"/>
        <v>#DIV/0!</v>
      </c>
      <c r="DG149" s="324" t="e">
        <f t="shared" si="161"/>
        <v>#DIV/0!</v>
      </c>
      <c r="DH149" s="324" t="e">
        <f t="shared" si="161"/>
        <v>#DIV/0!</v>
      </c>
      <c r="DI149" s="324" t="e">
        <f t="shared" si="161"/>
        <v>#DIV/0!</v>
      </c>
      <c r="DJ149" s="324" t="e">
        <f t="shared" si="161"/>
        <v>#DIV/0!</v>
      </c>
      <c r="DK149" s="324" t="e">
        <f t="shared" si="161"/>
        <v>#DIV/0!</v>
      </c>
      <c r="DL149" s="324" t="e">
        <f t="shared" si="161"/>
        <v>#DIV/0!</v>
      </c>
      <c r="DM149" s="324" t="e">
        <f t="shared" si="161"/>
        <v>#DIV/0!</v>
      </c>
      <c r="DN149" s="324" t="e">
        <f t="shared" si="161"/>
        <v>#DIV/0!</v>
      </c>
      <c r="DO149" s="324" t="e">
        <f t="shared" si="161"/>
        <v>#DIV/0!</v>
      </c>
      <c r="DP149" s="324" t="e">
        <f t="shared" si="161"/>
        <v>#DIV/0!</v>
      </c>
      <c r="DQ149" s="324" t="e">
        <f t="shared" si="161"/>
        <v>#DIV/0!</v>
      </c>
      <c r="DR149" s="324" t="e">
        <f t="shared" si="161"/>
        <v>#DIV/0!</v>
      </c>
      <c r="DS149" s="324" t="e">
        <f t="shared" si="161"/>
        <v>#DIV/0!</v>
      </c>
      <c r="DT149" s="324" t="e">
        <f t="shared" si="161"/>
        <v>#DIV/0!</v>
      </c>
      <c r="DU149" s="324" t="e">
        <f t="shared" si="161"/>
        <v>#DIV/0!</v>
      </c>
      <c r="DV149" s="324" t="e">
        <f t="shared" si="161"/>
        <v>#DIV/0!</v>
      </c>
      <c r="DW149" s="324" t="e">
        <f t="shared" si="161"/>
        <v>#DIV/0!</v>
      </c>
      <c r="DX149" s="324" t="e">
        <f t="shared" si="161"/>
        <v>#DIV/0!</v>
      </c>
      <c r="DY149" s="324" t="e">
        <f t="shared" si="161"/>
        <v>#DIV/0!</v>
      </c>
      <c r="DZ149" s="324" t="e">
        <f t="shared" si="161"/>
        <v>#DIV/0!</v>
      </c>
      <c r="EA149" s="324" t="e">
        <f t="shared" si="161"/>
        <v>#DIV/0!</v>
      </c>
      <c r="EB149" s="324" t="e">
        <f t="shared" si="161"/>
        <v>#DIV/0!</v>
      </c>
      <c r="EC149" s="324" t="e">
        <f t="shared" si="161"/>
        <v>#DIV/0!</v>
      </c>
      <c r="ED149" s="324" t="e">
        <f t="shared" si="161"/>
        <v>#DIV/0!</v>
      </c>
      <c r="EE149" s="324" t="e">
        <f t="shared" ref="EE149:GP149" si="162">ROUND(EE147+0.5*EE148,1)</f>
        <v>#DIV/0!</v>
      </c>
      <c r="EF149" s="324" t="e">
        <f t="shared" si="162"/>
        <v>#DIV/0!</v>
      </c>
      <c r="EG149" s="324" t="e">
        <f t="shared" si="162"/>
        <v>#DIV/0!</v>
      </c>
      <c r="EH149" s="324" t="e">
        <f t="shared" si="162"/>
        <v>#DIV/0!</v>
      </c>
      <c r="EI149" s="324" t="e">
        <f t="shared" si="162"/>
        <v>#DIV/0!</v>
      </c>
      <c r="EJ149" s="324" t="e">
        <f t="shared" si="162"/>
        <v>#DIV/0!</v>
      </c>
      <c r="EK149" s="324" t="e">
        <f t="shared" si="162"/>
        <v>#DIV/0!</v>
      </c>
      <c r="EL149" s="324" t="e">
        <f t="shared" si="162"/>
        <v>#DIV/0!</v>
      </c>
      <c r="EM149" s="324" t="e">
        <f t="shared" si="162"/>
        <v>#DIV/0!</v>
      </c>
      <c r="EN149" s="324" t="e">
        <f t="shared" si="162"/>
        <v>#DIV/0!</v>
      </c>
      <c r="EO149" s="324" t="e">
        <f t="shared" si="162"/>
        <v>#DIV/0!</v>
      </c>
      <c r="EP149" s="324" t="e">
        <f t="shared" si="162"/>
        <v>#DIV/0!</v>
      </c>
      <c r="EQ149" s="324" t="e">
        <f t="shared" si="162"/>
        <v>#DIV/0!</v>
      </c>
      <c r="ER149" s="324" t="e">
        <f t="shared" si="162"/>
        <v>#DIV/0!</v>
      </c>
      <c r="ES149" s="324" t="e">
        <f t="shared" si="162"/>
        <v>#DIV/0!</v>
      </c>
      <c r="ET149" s="324" t="e">
        <f t="shared" si="162"/>
        <v>#DIV/0!</v>
      </c>
      <c r="EU149" s="324" t="e">
        <f t="shared" si="162"/>
        <v>#DIV/0!</v>
      </c>
      <c r="EV149" s="324" t="e">
        <f t="shared" si="162"/>
        <v>#DIV/0!</v>
      </c>
      <c r="EW149" s="324" t="e">
        <f t="shared" si="162"/>
        <v>#DIV/0!</v>
      </c>
      <c r="EX149" s="324" t="e">
        <f t="shared" si="162"/>
        <v>#DIV/0!</v>
      </c>
      <c r="EY149" s="324" t="e">
        <f t="shared" si="162"/>
        <v>#DIV/0!</v>
      </c>
      <c r="EZ149" s="324" t="e">
        <f t="shared" si="162"/>
        <v>#DIV/0!</v>
      </c>
      <c r="FA149" s="324" t="e">
        <f t="shared" si="162"/>
        <v>#DIV/0!</v>
      </c>
      <c r="FB149" s="324" t="e">
        <f t="shared" si="162"/>
        <v>#DIV/0!</v>
      </c>
      <c r="FC149" s="324" t="e">
        <f t="shared" si="162"/>
        <v>#DIV/0!</v>
      </c>
      <c r="FD149" s="324" t="e">
        <f t="shared" si="162"/>
        <v>#DIV/0!</v>
      </c>
      <c r="FE149" s="324" t="e">
        <f t="shared" si="162"/>
        <v>#DIV/0!</v>
      </c>
      <c r="FF149" s="324" t="e">
        <f t="shared" si="162"/>
        <v>#DIV/0!</v>
      </c>
      <c r="FG149" s="324" t="e">
        <f t="shared" si="162"/>
        <v>#DIV/0!</v>
      </c>
      <c r="FH149" s="324" t="e">
        <f t="shared" si="162"/>
        <v>#DIV/0!</v>
      </c>
      <c r="FI149" s="324" t="e">
        <f t="shared" si="162"/>
        <v>#DIV/0!</v>
      </c>
      <c r="FJ149" s="324" t="e">
        <f t="shared" si="162"/>
        <v>#DIV/0!</v>
      </c>
      <c r="FK149" s="324" t="e">
        <f t="shared" si="162"/>
        <v>#DIV/0!</v>
      </c>
      <c r="FL149" s="324" t="e">
        <f t="shared" si="162"/>
        <v>#DIV/0!</v>
      </c>
      <c r="FM149" s="324" t="e">
        <f t="shared" si="162"/>
        <v>#DIV/0!</v>
      </c>
      <c r="FN149" s="324" t="e">
        <f t="shared" si="162"/>
        <v>#DIV/0!</v>
      </c>
      <c r="FO149" s="324" t="e">
        <f t="shared" si="162"/>
        <v>#DIV/0!</v>
      </c>
      <c r="FP149" s="324" t="e">
        <f t="shared" si="162"/>
        <v>#DIV/0!</v>
      </c>
      <c r="FQ149" s="324" t="e">
        <f t="shared" si="162"/>
        <v>#DIV/0!</v>
      </c>
      <c r="FR149" s="324" t="e">
        <f t="shared" si="162"/>
        <v>#DIV/0!</v>
      </c>
      <c r="FS149" s="324" t="e">
        <f t="shared" si="162"/>
        <v>#DIV/0!</v>
      </c>
      <c r="FT149" s="324" t="e">
        <f t="shared" si="162"/>
        <v>#DIV/0!</v>
      </c>
      <c r="FU149" s="324" t="e">
        <f t="shared" si="162"/>
        <v>#DIV/0!</v>
      </c>
      <c r="FV149" s="324" t="e">
        <f t="shared" si="162"/>
        <v>#DIV/0!</v>
      </c>
      <c r="FW149" s="324" t="e">
        <f t="shared" si="162"/>
        <v>#DIV/0!</v>
      </c>
      <c r="FX149" s="324" t="e">
        <f t="shared" si="162"/>
        <v>#DIV/0!</v>
      </c>
      <c r="FY149" s="324" t="e">
        <f t="shared" si="162"/>
        <v>#DIV/0!</v>
      </c>
      <c r="FZ149" s="324" t="e">
        <f t="shared" si="162"/>
        <v>#DIV/0!</v>
      </c>
      <c r="GA149" s="324" t="e">
        <f t="shared" si="162"/>
        <v>#DIV/0!</v>
      </c>
      <c r="GB149" s="324" t="e">
        <f t="shared" si="162"/>
        <v>#DIV/0!</v>
      </c>
      <c r="GC149" s="324" t="e">
        <f t="shared" si="162"/>
        <v>#DIV/0!</v>
      </c>
      <c r="GD149" s="324" t="e">
        <f t="shared" si="162"/>
        <v>#DIV/0!</v>
      </c>
      <c r="GE149" s="324" t="e">
        <f t="shared" si="162"/>
        <v>#DIV/0!</v>
      </c>
      <c r="GF149" s="324" t="e">
        <f t="shared" si="162"/>
        <v>#DIV/0!</v>
      </c>
      <c r="GG149" s="324" t="e">
        <f t="shared" si="162"/>
        <v>#DIV/0!</v>
      </c>
      <c r="GH149" s="324" t="e">
        <f t="shared" si="162"/>
        <v>#DIV/0!</v>
      </c>
      <c r="GI149" s="324" t="e">
        <f t="shared" si="162"/>
        <v>#DIV/0!</v>
      </c>
      <c r="GJ149" s="324" t="e">
        <f t="shared" si="162"/>
        <v>#DIV/0!</v>
      </c>
      <c r="GK149" s="324" t="e">
        <f t="shared" si="162"/>
        <v>#DIV/0!</v>
      </c>
      <c r="GL149" s="324" t="e">
        <f t="shared" si="162"/>
        <v>#DIV/0!</v>
      </c>
      <c r="GM149" s="324" t="e">
        <f t="shared" si="162"/>
        <v>#DIV/0!</v>
      </c>
      <c r="GN149" s="324" t="e">
        <f t="shared" si="162"/>
        <v>#DIV/0!</v>
      </c>
      <c r="GO149" s="324" t="e">
        <f t="shared" si="162"/>
        <v>#DIV/0!</v>
      </c>
      <c r="GP149" s="324" t="e">
        <f t="shared" si="162"/>
        <v>#DIV/0!</v>
      </c>
      <c r="GQ149" s="324" t="e">
        <f t="shared" ref="GQ149:JB149" si="163">ROUND(GQ147+0.5*GQ148,1)</f>
        <v>#DIV/0!</v>
      </c>
      <c r="GR149" s="324" t="e">
        <f t="shared" si="163"/>
        <v>#DIV/0!</v>
      </c>
      <c r="GS149" s="324" t="e">
        <f t="shared" si="163"/>
        <v>#DIV/0!</v>
      </c>
      <c r="GT149" s="324" t="e">
        <f t="shared" si="163"/>
        <v>#DIV/0!</v>
      </c>
      <c r="GU149" s="324" t="e">
        <f t="shared" si="163"/>
        <v>#DIV/0!</v>
      </c>
      <c r="GV149" s="324" t="e">
        <f t="shared" si="163"/>
        <v>#DIV/0!</v>
      </c>
      <c r="GW149" s="324" t="e">
        <f t="shared" si="163"/>
        <v>#DIV/0!</v>
      </c>
      <c r="GX149" s="324" t="e">
        <f t="shared" si="163"/>
        <v>#DIV/0!</v>
      </c>
      <c r="GY149" s="324" t="e">
        <f t="shared" si="163"/>
        <v>#DIV/0!</v>
      </c>
      <c r="GZ149" s="324" t="e">
        <f t="shared" si="163"/>
        <v>#DIV/0!</v>
      </c>
      <c r="HA149" s="324" t="e">
        <f t="shared" si="163"/>
        <v>#DIV/0!</v>
      </c>
      <c r="HB149" s="324" t="e">
        <f t="shared" si="163"/>
        <v>#DIV/0!</v>
      </c>
      <c r="HC149" s="324" t="e">
        <f t="shared" si="163"/>
        <v>#DIV/0!</v>
      </c>
      <c r="HD149" s="324" t="e">
        <f t="shared" si="163"/>
        <v>#DIV/0!</v>
      </c>
      <c r="HE149" s="324" t="e">
        <f t="shared" si="163"/>
        <v>#DIV/0!</v>
      </c>
      <c r="HF149" s="324" t="e">
        <f t="shared" si="163"/>
        <v>#DIV/0!</v>
      </c>
      <c r="HG149" s="324" t="e">
        <f t="shared" si="163"/>
        <v>#DIV/0!</v>
      </c>
      <c r="HH149" s="324" t="e">
        <f t="shared" si="163"/>
        <v>#DIV/0!</v>
      </c>
      <c r="HI149" s="324" t="e">
        <f t="shared" si="163"/>
        <v>#DIV/0!</v>
      </c>
      <c r="HJ149" s="324" t="e">
        <f t="shared" si="163"/>
        <v>#DIV/0!</v>
      </c>
      <c r="HK149" s="324" t="e">
        <f t="shared" si="163"/>
        <v>#DIV/0!</v>
      </c>
      <c r="HL149" s="324" t="e">
        <f t="shared" si="163"/>
        <v>#DIV/0!</v>
      </c>
      <c r="HM149" s="324" t="e">
        <f t="shared" si="163"/>
        <v>#DIV/0!</v>
      </c>
      <c r="HN149" s="324" t="e">
        <f t="shared" si="163"/>
        <v>#DIV/0!</v>
      </c>
      <c r="HO149" s="324" t="e">
        <f t="shared" si="163"/>
        <v>#DIV/0!</v>
      </c>
      <c r="HP149" s="324" t="e">
        <f t="shared" si="163"/>
        <v>#DIV/0!</v>
      </c>
      <c r="HQ149" s="324" t="e">
        <f t="shared" si="163"/>
        <v>#DIV/0!</v>
      </c>
      <c r="HR149" s="324" t="e">
        <f t="shared" si="163"/>
        <v>#DIV/0!</v>
      </c>
      <c r="HS149" s="324" t="e">
        <f t="shared" si="163"/>
        <v>#DIV/0!</v>
      </c>
      <c r="HT149" s="324" t="e">
        <f t="shared" si="163"/>
        <v>#DIV/0!</v>
      </c>
      <c r="HU149" s="324" t="e">
        <f t="shared" si="163"/>
        <v>#DIV/0!</v>
      </c>
      <c r="HV149" s="324" t="e">
        <f t="shared" si="163"/>
        <v>#DIV/0!</v>
      </c>
      <c r="HW149" s="324" t="e">
        <f t="shared" si="163"/>
        <v>#DIV/0!</v>
      </c>
      <c r="HX149" s="324" t="e">
        <f t="shared" si="163"/>
        <v>#DIV/0!</v>
      </c>
      <c r="HY149" s="324" t="e">
        <f t="shared" si="163"/>
        <v>#DIV/0!</v>
      </c>
      <c r="HZ149" s="324" t="e">
        <f t="shared" si="163"/>
        <v>#DIV/0!</v>
      </c>
      <c r="IA149" s="324" t="e">
        <f t="shared" si="163"/>
        <v>#DIV/0!</v>
      </c>
      <c r="IB149" s="324" t="e">
        <f t="shared" si="163"/>
        <v>#DIV/0!</v>
      </c>
      <c r="IC149" s="324" t="e">
        <f t="shared" si="163"/>
        <v>#DIV/0!</v>
      </c>
      <c r="ID149" s="324" t="e">
        <f t="shared" si="163"/>
        <v>#DIV/0!</v>
      </c>
      <c r="IE149" s="324" t="e">
        <f t="shared" si="163"/>
        <v>#DIV/0!</v>
      </c>
      <c r="IF149" s="324" t="e">
        <f t="shared" si="163"/>
        <v>#DIV/0!</v>
      </c>
      <c r="IG149" s="324" t="e">
        <f t="shared" si="163"/>
        <v>#DIV/0!</v>
      </c>
      <c r="IH149" s="324" t="e">
        <f t="shared" si="163"/>
        <v>#DIV/0!</v>
      </c>
      <c r="II149" s="324" t="e">
        <f t="shared" si="163"/>
        <v>#DIV/0!</v>
      </c>
      <c r="IJ149" s="324" t="e">
        <f t="shared" si="163"/>
        <v>#DIV/0!</v>
      </c>
      <c r="IK149" s="324" t="e">
        <f t="shared" si="163"/>
        <v>#DIV/0!</v>
      </c>
      <c r="IL149" s="324" t="e">
        <f t="shared" si="163"/>
        <v>#DIV/0!</v>
      </c>
      <c r="IM149" s="324" t="e">
        <f t="shared" si="163"/>
        <v>#DIV/0!</v>
      </c>
      <c r="IN149" s="324" t="e">
        <f t="shared" si="163"/>
        <v>#DIV/0!</v>
      </c>
      <c r="IO149" s="324" t="e">
        <f t="shared" si="163"/>
        <v>#DIV/0!</v>
      </c>
      <c r="IP149" s="324" t="e">
        <f t="shared" si="163"/>
        <v>#DIV/0!</v>
      </c>
      <c r="IQ149" s="324" t="e">
        <f t="shared" si="163"/>
        <v>#DIV/0!</v>
      </c>
      <c r="IR149" s="324" t="e">
        <f t="shared" si="163"/>
        <v>#DIV/0!</v>
      </c>
      <c r="IS149" s="324" t="e">
        <f t="shared" si="163"/>
        <v>#DIV/0!</v>
      </c>
      <c r="IT149" s="324" t="e">
        <f t="shared" si="163"/>
        <v>#DIV/0!</v>
      </c>
      <c r="IU149" s="324" t="e">
        <f t="shared" si="163"/>
        <v>#DIV/0!</v>
      </c>
      <c r="IV149" s="324" t="e">
        <f t="shared" si="163"/>
        <v>#DIV/0!</v>
      </c>
      <c r="IW149" s="324" t="e">
        <f t="shared" si="163"/>
        <v>#DIV/0!</v>
      </c>
      <c r="IX149" s="324" t="e">
        <f t="shared" si="163"/>
        <v>#DIV/0!</v>
      </c>
      <c r="IY149" s="324" t="e">
        <f t="shared" si="163"/>
        <v>#DIV/0!</v>
      </c>
      <c r="IZ149" s="324" t="e">
        <f t="shared" si="163"/>
        <v>#DIV/0!</v>
      </c>
      <c r="JA149" s="324" t="e">
        <f t="shared" si="163"/>
        <v>#DIV/0!</v>
      </c>
      <c r="JB149" s="324" t="e">
        <f t="shared" si="163"/>
        <v>#DIV/0!</v>
      </c>
      <c r="JC149" s="324" t="e">
        <f t="shared" ref="JC149:JP149" si="164">ROUND(JC147+0.5*JC148,1)</f>
        <v>#DIV/0!</v>
      </c>
      <c r="JD149" s="324" t="e">
        <f t="shared" si="164"/>
        <v>#DIV/0!</v>
      </c>
      <c r="JE149" s="324" t="e">
        <f t="shared" si="164"/>
        <v>#DIV/0!</v>
      </c>
      <c r="JF149" s="324" t="e">
        <f t="shared" si="164"/>
        <v>#DIV/0!</v>
      </c>
      <c r="JG149" s="324" t="e">
        <f t="shared" si="164"/>
        <v>#DIV/0!</v>
      </c>
      <c r="JH149" s="324" t="e">
        <f t="shared" si="164"/>
        <v>#DIV/0!</v>
      </c>
      <c r="JI149" s="324" t="e">
        <f t="shared" si="164"/>
        <v>#DIV/0!</v>
      </c>
      <c r="JJ149" s="324" t="e">
        <f t="shared" si="164"/>
        <v>#DIV/0!</v>
      </c>
      <c r="JK149" s="324" t="e">
        <f t="shared" si="164"/>
        <v>#DIV/0!</v>
      </c>
      <c r="JL149" s="324" t="e">
        <f t="shared" si="164"/>
        <v>#DIV/0!</v>
      </c>
      <c r="JM149" s="324" t="e">
        <f t="shared" si="164"/>
        <v>#DIV/0!</v>
      </c>
      <c r="JN149" s="324" t="e">
        <f t="shared" si="164"/>
        <v>#DIV/0!</v>
      </c>
      <c r="JO149" s="324" t="e">
        <f t="shared" si="164"/>
        <v>#DIV/0!</v>
      </c>
      <c r="JP149" s="324" t="e">
        <f t="shared" si="164"/>
        <v>#DIV/0!</v>
      </c>
    </row>
    <row r="150" spans="4:276" ht="15" customHeight="1" x14ac:dyDescent="0.2">
      <c r="D150" s="316">
        <v>10.199999999999999</v>
      </c>
      <c r="E150" s="317" t="s">
        <v>498</v>
      </c>
      <c r="F150" s="324" t="e">
        <f>F147-0.5*F148</f>
        <v>#DIV/0!</v>
      </c>
      <c r="G150" s="324" t="e">
        <f t="shared" ref="G150:BR150" si="165">G147-0.5*G148</f>
        <v>#DIV/0!</v>
      </c>
      <c r="H150" s="324" t="e">
        <f t="shared" si="165"/>
        <v>#DIV/0!</v>
      </c>
      <c r="I150" s="324" t="e">
        <f t="shared" si="165"/>
        <v>#DIV/0!</v>
      </c>
      <c r="J150" s="324" t="e">
        <f t="shared" si="165"/>
        <v>#DIV/0!</v>
      </c>
      <c r="K150" s="324" t="e">
        <f t="shared" si="165"/>
        <v>#DIV/0!</v>
      </c>
      <c r="L150" s="324" t="e">
        <f t="shared" si="165"/>
        <v>#DIV/0!</v>
      </c>
      <c r="M150" s="324" t="e">
        <f t="shared" si="165"/>
        <v>#DIV/0!</v>
      </c>
      <c r="N150" s="324" t="e">
        <f t="shared" si="165"/>
        <v>#DIV/0!</v>
      </c>
      <c r="O150" s="324" t="e">
        <f t="shared" si="165"/>
        <v>#DIV/0!</v>
      </c>
      <c r="P150" s="324" t="e">
        <f t="shared" si="165"/>
        <v>#DIV/0!</v>
      </c>
      <c r="Q150" s="324" t="e">
        <f t="shared" si="165"/>
        <v>#DIV/0!</v>
      </c>
      <c r="R150" s="324" t="e">
        <f t="shared" si="165"/>
        <v>#DIV/0!</v>
      </c>
      <c r="S150" s="324" t="e">
        <f t="shared" si="165"/>
        <v>#DIV/0!</v>
      </c>
      <c r="T150" s="324" t="e">
        <f t="shared" si="165"/>
        <v>#DIV/0!</v>
      </c>
      <c r="U150" s="324" t="e">
        <f t="shared" si="165"/>
        <v>#DIV/0!</v>
      </c>
      <c r="V150" s="324" t="e">
        <f t="shared" si="165"/>
        <v>#DIV/0!</v>
      </c>
      <c r="W150" s="324" t="e">
        <f t="shared" si="165"/>
        <v>#DIV/0!</v>
      </c>
      <c r="X150" s="324" t="e">
        <f t="shared" si="165"/>
        <v>#DIV/0!</v>
      </c>
      <c r="Y150" s="324" t="e">
        <f t="shared" si="165"/>
        <v>#DIV/0!</v>
      </c>
      <c r="Z150" s="324" t="e">
        <f t="shared" si="165"/>
        <v>#DIV/0!</v>
      </c>
      <c r="AA150" s="324" t="e">
        <f t="shared" si="165"/>
        <v>#DIV/0!</v>
      </c>
      <c r="AB150" s="324" t="e">
        <f t="shared" si="165"/>
        <v>#DIV/0!</v>
      </c>
      <c r="AC150" s="324" t="e">
        <f t="shared" si="165"/>
        <v>#DIV/0!</v>
      </c>
      <c r="AD150" s="324" t="e">
        <f t="shared" si="165"/>
        <v>#DIV/0!</v>
      </c>
      <c r="AE150" s="324" t="e">
        <f t="shared" si="165"/>
        <v>#DIV/0!</v>
      </c>
      <c r="AF150" s="324" t="e">
        <f t="shared" si="165"/>
        <v>#DIV/0!</v>
      </c>
      <c r="AG150" s="324" t="e">
        <f t="shared" si="165"/>
        <v>#DIV/0!</v>
      </c>
      <c r="AH150" s="324" t="e">
        <f t="shared" si="165"/>
        <v>#DIV/0!</v>
      </c>
      <c r="AI150" s="324" t="e">
        <f t="shared" si="165"/>
        <v>#DIV/0!</v>
      </c>
      <c r="AJ150" s="324" t="e">
        <f t="shared" si="165"/>
        <v>#DIV/0!</v>
      </c>
      <c r="AK150" s="324" t="e">
        <f t="shared" si="165"/>
        <v>#DIV/0!</v>
      </c>
      <c r="AL150" s="324" t="e">
        <f t="shared" si="165"/>
        <v>#DIV/0!</v>
      </c>
      <c r="AM150" s="324" t="e">
        <f t="shared" si="165"/>
        <v>#DIV/0!</v>
      </c>
      <c r="AN150" s="324" t="e">
        <f t="shared" si="165"/>
        <v>#DIV/0!</v>
      </c>
      <c r="AO150" s="324" t="e">
        <f t="shared" si="165"/>
        <v>#DIV/0!</v>
      </c>
      <c r="AP150" s="324" t="e">
        <f t="shared" si="165"/>
        <v>#DIV/0!</v>
      </c>
      <c r="AQ150" s="324" t="e">
        <f t="shared" si="165"/>
        <v>#DIV/0!</v>
      </c>
      <c r="AR150" s="324" t="e">
        <f t="shared" si="165"/>
        <v>#DIV/0!</v>
      </c>
      <c r="AS150" s="324" t="e">
        <f t="shared" si="165"/>
        <v>#DIV/0!</v>
      </c>
      <c r="AT150" s="324" t="e">
        <f t="shared" si="165"/>
        <v>#DIV/0!</v>
      </c>
      <c r="AU150" s="324" t="e">
        <f t="shared" si="165"/>
        <v>#DIV/0!</v>
      </c>
      <c r="AV150" s="324" t="e">
        <f t="shared" si="165"/>
        <v>#DIV/0!</v>
      </c>
      <c r="AW150" s="324" t="e">
        <f t="shared" si="165"/>
        <v>#DIV/0!</v>
      </c>
      <c r="AX150" s="324" t="e">
        <f t="shared" si="165"/>
        <v>#DIV/0!</v>
      </c>
      <c r="AY150" s="324" t="e">
        <f t="shared" si="165"/>
        <v>#DIV/0!</v>
      </c>
      <c r="AZ150" s="324" t="e">
        <f t="shared" si="165"/>
        <v>#DIV/0!</v>
      </c>
      <c r="BA150" s="324" t="e">
        <f t="shared" si="165"/>
        <v>#DIV/0!</v>
      </c>
      <c r="BB150" s="324" t="e">
        <f t="shared" si="165"/>
        <v>#DIV/0!</v>
      </c>
      <c r="BC150" s="324" t="e">
        <f t="shared" si="165"/>
        <v>#DIV/0!</v>
      </c>
      <c r="BD150" s="324" t="e">
        <f t="shared" si="165"/>
        <v>#DIV/0!</v>
      </c>
      <c r="BE150" s="324" t="e">
        <f t="shared" si="165"/>
        <v>#DIV/0!</v>
      </c>
      <c r="BF150" s="324" t="e">
        <f t="shared" si="165"/>
        <v>#DIV/0!</v>
      </c>
      <c r="BG150" s="324" t="e">
        <f t="shared" si="165"/>
        <v>#DIV/0!</v>
      </c>
      <c r="BH150" s="324" t="e">
        <f t="shared" si="165"/>
        <v>#DIV/0!</v>
      </c>
      <c r="BI150" s="324" t="e">
        <f t="shared" si="165"/>
        <v>#DIV/0!</v>
      </c>
      <c r="BJ150" s="324" t="e">
        <f t="shared" si="165"/>
        <v>#DIV/0!</v>
      </c>
      <c r="BK150" s="324" t="e">
        <f t="shared" si="165"/>
        <v>#DIV/0!</v>
      </c>
      <c r="BL150" s="324" t="e">
        <f t="shared" si="165"/>
        <v>#DIV/0!</v>
      </c>
      <c r="BM150" s="324" t="e">
        <f t="shared" si="165"/>
        <v>#DIV/0!</v>
      </c>
      <c r="BN150" s="324" t="e">
        <f t="shared" si="165"/>
        <v>#DIV/0!</v>
      </c>
      <c r="BO150" s="324" t="e">
        <f t="shared" si="165"/>
        <v>#DIV/0!</v>
      </c>
      <c r="BP150" s="324" t="e">
        <f t="shared" si="165"/>
        <v>#DIV/0!</v>
      </c>
      <c r="BQ150" s="324" t="e">
        <f t="shared" si="165"/>
        <v>#DIV/0!</v>
      </c>
      <c r="BR150" s="324" t="e">
        <f t="shared" si="165"/>
        <v>#DIV/0!</v>
      </c>
      <c r="BS150" s="324" t="e">
        <f t="shared" ref="BS150:ED150" si="166">BS147-0.5*BS148</f>
        <v>#DIV/0!</v>
      </c>
      <c r="BT150" s="324" t="e">
        <f t="shared" si="166"/>
        <v>#DIV/0!</v>
      </c>
      <c r="BU150" s="324" t="e">
        <f t="shared" si="166"/>
        <v>#DIV/0!</v>
      </c>
      <c r="BV150" s="324" t="e">
        <f t="shared" si="166"/>
        <v>#DIV/0!</v>
      </c>
      <c r="BW150" s="324" t="e">
        <f t="shared" si="166"/>
        <v>#DIV/0!</v>
      </c>
      <c r="BX150" s="324" t="e">
        <f t="shared" si="166"/>
        <v>#DIV/0!</v>
      </c>
      <c r="BY150" s="324" t="e">
        <f t="shared" si="166"/>
        <v>#DIV/0!</v>
      </c>
      <c r="BZ150" s="324" t="e">
        <f t="shared" si="166"/>
        <v>#DIV/0!</v>
      </c>
      <c r="CA150" s="324" t="e">
        <f t="shared" si="166"/>
        <v>#DIV/0!</v>
      </c>
      <c r="CB150" s="324" t="e">
        <f t="shared" si="166"/>
        <v>#DIV/0!</v>
      </c>
      <c r="CC150" s="324" t="e">
        <f t="shared" si="166"/>
        <v>#DIV/0!</v>
      </c>
      <c r="CD150" s="324" t="e">
        <f t="shared" si="166"/>
        <v>#DIV/0!</v>
      </c>
      <c r="CE150" s="324" t="e">
        <f t="shared" si="166"/>
        <v>#DIV/0!</v>
      </c>
      <c r="CF150" s="324" t="e">
        <f t="shared" si="166"/>
        <v>#DIV/0!</v>
      </c>
      <c r="CG150" s="324" t="e">
        <f t="shared" si="166"/>
        <v>#DIV/0!</v>
      </c>
      <c r="CH150" s="324" t="e">
        <f t="shared" si="166"/>
        <v>#DIV/0!</v>
      </c>
      <c r="CI150" s="324" t="e">
        <f t="shared" si="166"/>
        <v>#DIV/0!</v>
      </c>
      <c r="CJ150" s="324" t="e">
        <f t="shared" si="166"/>
        <v>#DIV/0!</v>
      </c>
      <c r="CK150" s="324" t="e">
        <f t="shared" si="166"/>
        <v>#DIV/0!</v>
      </c>
      <c r="CL150" s="324" t="e">
        <f t="shared" si="166"/>
        <v>#DIV/0!</v>
      </c>
      <c r="CM150" s="324" t="e">
        <f t="shared" si="166"/>
        <v>#DIV/0!</v>
      </c>
      <c r="CN150" s="324" t="e">
        <f t="shared" si="166"/>
        <v>#DIV/0!</v>
      </c>
      <c r="CO150" s="324" t="e">
        <f t="shared" si="166"/>
        <v>#DIV/0!</v>
      </c>
      <c r="CP150" s="324" t="e">
        <f t="shared" si="166"/>
        <v>#DIV/0!</v>
      </c>
      <c r="CQ150" s="324" t="e">
        <f t="shared" si="166"/>
        <v>#DIV/0!</v>
      </c>
      <c r="CR150" s="324" t="e">
        <f t="shared" si="166"/>
        <v>#DIV/0!</v>
      </c>
      <c r="CS150" s="324" t="e">
        <f t="shared" si="166"/>
        <v>#DIV/0!</v>
      </c>
      <c r="CT150" s="324" t="e">
        <f t="shared" si="166"/>
        <v>#DIV/0!</v>
      </c>
      <c r="CU150" s="324" t="e">
        <f t="shared" si="166"/>
        <v>#DIV/0!</v>
      </c>
      <c r="CV150" s="324" t="e">
        <f t="shared" si="166"/>
        <v>#DIV/0!</v>
      </c>
      <c r="CW150" s="324" t="e">
        <f t="shared" si="166"/>
        <v>#DIV/0!</v>
      </c>
      <c r="CX150" s="324" t="e">
        <f t="shared" si="166"/>
        <v>#DIV/0!</v>
      </c>
      <c r="CY150" s="324" t="e">
        <f t="shared" si="166"/>
        <v>#DIV/0!</v>
      </c>
      <c r="CZ150" s="324" t="e">
        <f t="shared" si="166"/>
        <v>#DIV/0!</v>
      </c>
      <c r="DA150" s="324" t="e">
        <f t="shared" si="166"/>
        <v>#DIV/0!</v>
      </c>
      <c r="DB150" s="324" t="e">
        <f t="shared" si="166"/>
        <v>#DIV/0!</v>
      </c>
      <c r="DC150" s="324" t="e">
        <f t="shared" si="166"/>
        <v>#DIV/0!</v>
      </c>
      <c r="DD150" s="324" t="e">
        <f t="shared" si="166"/>
        <v>#DIV/0!</v>
      </c>
      <c r="DE150" s="324" t="e">
        <f t="shared" si="166"/>
        <v>#DIV/0!</v>
      </c>
      <c r="DF150" s="324" t="e">
        <f t="shared" si="166"/>
        <v>#DIV/0!</v>
      </c>
      <c r="DG150" s="324" t="e">
        <f t="shared" si="166"/>
        <v>#DIV/0!</v>
      </c>
      <c r="DH150" s="324" t="e">
        <f t="shared" si="166"/>
        <v>#DIV/0!</v>
      </c>
      <c r="DI150" s="324" t="e">
        <f t="shared" si="166"/>
        <v>#DIV/0!</v>
      </c>
      <c r="DJ150" s="324" t="e">
        <f t="shared" si="166"/>
        <v>#DIV/0!</v>
      </c>
      <c r="DK150" s="324" t="e">
        <f t="shared" si="166"/>
        <v>#DIV/0!</v>
      </c>
      <c r="DL150" s="324" t="e">
        <f t="shared" si="166"/>
        <v>#DIV/0!</v>
      </c>
      <c r="DM150" s="324" t="e">
        <f t="shared" si="166"/>
        <v>#DIV/0!</v>
      </c>
      <c r="DN150" s="324" t="e">
        <f t="shared" si="166"/>
        <v>#DIV/0!</v>
      </c>
      <c r="DO150" s="324" t="e">
        <f t="shared" si="166"/>
        <v>#DIV/0!</v>
      </c>
      <c r="DP150" s="324" t="e">
        <f t="shared" si="166"/>
        <v>#DIV/0!</v>
      </c>
      <c r="DQ150" s="324" t="e">
        <f t="shared" si="166"/>
        <v>#DIV/0!</v>
      </c>
      <c r="DR150" s="324" t="e">
        <f t="shared" si="166"/>
        <v>#DIV/0!</v>
      </c>
      <c r="DS150" s="324" t="e">
        <f t="shared" si="166"/>
        <v>#DIV/0!</v>
      </c>
      <c r="DT150" s="324" t="e">
        <f t="shared" si="166"/>
        <v>#DIV/0!</v>
      </c>
      <c r="DU150" s="324" t="e">
        <f t="shared" si="166"/>
        <v>#DIV/0!</v>
      </c>
      <c r="DV150" s="324" t="e">
        <f t="shared" si="166"/>
        <v>#DIV/0!</v>
      </c>
      <c r="DW150" s="324" t="e">
        <f t="shared" si="166"/>
        <v>#DIV/0!</v>
      </c>
      <c r="DX150" s="324" t="e">
        <f t="shared" si="166"/>
        <v>#DIV/0!</v>
      </c>
      <c r="DY150" s="324" t="e">
        <f t="shared" si="166"/>
        <v>#DIV/0!</v>
      </c>
      <c r="DZ150" s="324" t="e">
        <f t="shared" si="166"/>
        <v>#DIV/0!</v>
      </c>
      <c r="EA150" s="324" t="e">
        <f t="shared" si="166"/>
        <v>#DIV/0!</v>
      </c>
      <c r="EB150" s="324" t="e">
        <f t="shared" si="166"/>
        <v>#DIV/0!</v>
      </c>
      <c r="EC150" s="324" t="e">
        <f t="shared" si="166"/>
        <v>#DIV/0!</v>
      </c>
      <c r="ED150" s="324" t="e">
        <f t="shared" si="166"/>
        <v>#DIV/0!</v>
      </c>
      <c r="EE150" s="324" t="e">
        <f t="shared" ref="EE150:GP150" si="167">EE147-0.5*EE148</f>
        <v>#DIV/0!</v>
      </c>
      <c r="EF150" s="324" t="e">
        <f t="shared" si="167"/>
        <v>#DIV/0!</v>
      </c>
      <c r="EG150" s="324" t="e">
        <f t="shared" si="167"/>
        <v>#DIV/0!</v>
      </c>
      <c r="EH150" s="324" t="e">
        <f t="shared" si="167"/>
        <v>#DIV/0!</v>
      </c>
      <c r="EI150" s="324" t="e">
        <f t="shared" si="167"/>
        <v>#DIV/0!</v>
      </c>
      <c r="EJ150" s="324" t="e">
        <f t="shared" si="167"/>
        <v>#DIV/0!</v>
      </c>
      <c r="EK150" s="324" t="e">
        <f t="shared" si="167"/>
        <v>#DIV/0!</v>
      </c>
      <c r="EL150" s="324" t="e">
        <f t="shared" si="167"/>
        <v>#DIV/0!</v>
      </c>
      <c r="EM150" s="324" t="e">
        <f t="shared" si="167"/>
        <v>#DIV/0!</v>
      </c>
      <c r="EN150" s="324" t="e">
        <f t="shared" si="167"/>
        <v>#DIV/0!</v>
      </c>
      <c r="EO150" s="324" t="e">
        <f t="shared" si="167"/>
        <v>#DIV/0!</v>
      </c>
      <c r="EP150" s="324" t="e">
        <f t="shared" si="167"/>
        <v>#DIV/0!</v>
      </c>
      <c r="EQ150" s="324" t="e">
        <f t="shared" si="167"/>
        <v>#DIV/0!</v>
      </c>
      <c r="ER150" s="324" t="e">
        <f t="shared" si="167"/>
        <v>#DIV/0!</v>
      </c>
      <c r="ES150" s="324" t="e">
        <f t="shared" si="167"/>
        <v>#DIV/0!</v>
      </c>
      <c r="ET150" s="324" t="e">
        <f t="shared" si="167"/>
        <v>#DIV/0!</v>
      </c>
      <c r="EU150" s="324" t="e">
        <f t="shared" si="167"/>
        <v>#DIV/0!</v>
      </c>
      <c r="EV150" s="324" t="e">
        <f t="shared" si="167"/>
        <v>#DIV/0!</v>
      </c>
      <c r="EW150" s="324" t="e">
        <f t="shared" si="167"/>
        <v>#DIV/0!</v>
      </c>
      <c r="EX150" s="324" t="e">
        <f t="shared" si="167"/>
        <v>#DIV/0!</v>
      </c>
      <c r="EY150" s="324" t="e">
        <f t="shared" si="167"/>
        <v>#DIV/0!</v>
      </c>
      <c r="EZ150" s="324" t="e">
        <f t="shared" si="167"/>
        <v>#DIV/0!</v>
      </c>
      <c r="FA150" s="324" t="e">
        <f t="shared" si="167"/>
        <v>#DIV/0!</v>
      </c>
      <c r="FB150" s="324" t="e">
        <f t="shared" si="167"/>
        <v>#DIV/0!</v>
      </c>
      <c r="FC150" s="324" t="e">
        <f t="shared" si="167"/>
        <v>#DIV/0!</v>
      </c>
      <c r="FD150" s="324" t="e">
        <f t="shared" si="167"/>
        <v>#DIV/0!</v>
      </c>
      <c r="FE150" s="324" t="e">
        <f t="shared" si="167"/>
        <v>#DIV/0!</v>
      </c>
      <c r="FF150" s="324" t="e">
        <f t="shared" si="167"/>
        <v>#DIV/0!</v>
      </c>
      <c r="FG150" s="324" t="e">
        <f t="shared" si="167"/>
        <v>#DIV/0!</v>
      </c>
      <c r="FH150" s="324" t="e">
        <f t="shared" si="167"/>
        <v>#DIV/0!</v>
      </c>
      <c r="FI150" s="324" t="e">
        <f t="shared" si="167"/>
        <v>#DIV/0!</v>
      </c>
      <c r="FJ150" s="324" t="e">
        <f t="shared" si="167"/>
        <v>#DIV/0!</v>
      </c>
      <c r="FK150" s="324" t="e">
        <f t="shared" si="167"/>
        <v>#DIV/0!</v>
      </c>
      <c r="FL150" s="324" t="e">
        <f t="shared" si="167"/>
        <v>#DIV/0!</v>
      </c>
      <c r="FM150" s="324" t="e">
        <f t="shared" si="167"/>
        <v>#DIV/0!</v>
      </c>
      <c r="FN150" s="324" t="e">
        <f t="shared" si="167"/>
        <v>#DIV/0!</v>
      </c>
      <c r="FO150" s="324" t="e">
        <f t="shared" si="167"/>
        <v>#DIV/0!</v>
      </c>
      <c r="FP150" s="324" t="e">
        <f t="shared" si="167"/>
        <v>#DIV/0!</v>
      </c>
      <c r="FQ150" s="324" t="e">
        <f t="shared" si="167"/>
        <v>#DIV/0!</v>
      </c>
      <c r="FR150" s="324" t="e">
        <f t="shared" si="167"/>
        <v>#DIV/0!</v>
      </c>
      <c r="FS150" s="324" t="e">
        <f t="shared" si="167"/>
        <v>#DIV/0!</v>
      </c>
      <c r="FT150" s="324" t="e">
        <f t="shared" si="167"/>
        <v>#DIV/0!</v>
      </c>
      <c r="FU150" s="324" t="e">
        <f t="shared" si="167"/>
        <v>#DIV/0!</v>
      </c>
      <c r="FV150" s="324" t="e">
        <f t="shared" si="167"/>
        <v>#DIV/0!</v>
      </c>
      <c r="FW150" s="324" t="e">
        <f t="shared" si="167"/>
        <v>#DIV/0!</v>
      </c>
      <c r="FX150" s="324" t="e">
        <f t="shared" si="167"/>
        <v>#DIV/0!</v>
      </c>
      <c r="FY150" s="324" t="e">
        <f t="shared" si="167"/>
        <v>#DIV/0!</v>
      </c>
      <c r="FZ150" s="324" t="e">
        <f t="shared" si="167"/>
        <v>#DIV/0!</v>
      </c>
      <c r="GA150" s="324" t="e">
        <f t="shared" si="167"/>
        <v>#DIV/0!</v>
      </c>
      <c r="GB150" s="324" t="e">
        <f t="shared" si="167"/>
        <v>#DIV/0!</v>
      </c>
      <c r="GC150" s="324" t="e">
        <f t="shared" si="167"/>
        <v>#DIV/0!</v>
      </c>
      <c r="GD150" s="324" t="e">
        <f t="shared" si="167"/>
        <v>#DIV/0!</v>
      </c>
      <c r="GE150" s="324" t="e">
        <f t="shared" si="167"/>
        <v>#DIV/0!</v>
      </c>
      <c r="GF150" s="324" t="e">
        <f t="shared" si="167"/>
        <v>#DIV/0!</v>
      </c>
      <c r="GG150" s="324" t="e">
        <f t="shared" si="167"/>
        <v>#DIV/0!</v>
      </c>
      <c r="GH150" s="324" t="e">
        <f t="shared" si="167"/>
        <v>#DIV/0!</v>
      </c>
      <c r="GI150" s="324" t="e">
        <f t="shared" si="167"/>
        <v>#DIV/0!</v>
      </c>
      <c r="GJ150" s="324" t="e">
        <f t="shared" si="167"/>
        <v>#DIV/0!</v>
      </c>
      <c r="GK150" s="324" t="e">
        <f t="shared" si="167"/>
        <v>#DIV/0!</v>
      </c>
      <c r="GL150" s="324" t="e">
        <f t="shared" si="167"/>
        <v>#DIV/0!</v>
      </c>
      <c r="GM150" s="324" t="e">
        <f t="shared" si="167"/>
        <v>#DIV/0!</v>
      </c>
      <c r="GN150" s="324" t="e">
        <f t="shared" si="167"/>
        <v>#DIV/0!</v>
      </c>
      <c r="GO150" s="324" t="e">
        <f t="shared" si="167"/>
        <v>#DIV/0!</v>
      </c>
      <c r="GP150" s="324" t="e">
        <f t="shared" si="167"/>
        <v>#DIV/0!</v>
      </c>
      <c r="GQ150" s="324" t="e">
        <f t="shared" ref="GQ150:JB150" si="168">GQ147-0.5*GQ148</f>
        <v>#DIV/0!</v>
      </c>
      <c r="GR150" s="324" t="e">
        <f t="shared" si="168"/>
        <v>#DIV/0!</v>
      </c>
      <c r="GS150" s="324" t="e">
        <f t="shared" si="168"/>
        <v>#DIV/0!</v>
      </c>
      <c r="GT150" s="324" t="e">
        <f t="shared" si="168"/>
        <v>#DIV/0!</v>
      </c>
      <c r="GU150" s="324" t="e">
        <f t="shared" si="168"/>
        <v>#DIV/0!</v>
      </c>
      <c r="GV150" s="324" t="e">
        <f t="shared" si="168"/>
        <v>#DIV/0!</v>
      </c>
      <c r="GW150" s="324" t="e">
        <f t="shared" si="168"/>
        <v>#DIV/0!</v>
      </c>
      <c r="GX150" s="324" t="e">
        <f t="shared" si="168"/>
        <v>#DIV/0!</v>
      </c>
      <c r="GY150" s="324" t="e">
        <f t="shared" si="168"/>
        <v>#DIV/0!</v>
      </c>
      <c r="GZ150" s="324" t="e">
        <f t="shared" si="168"/>
        <v>#DIV/0!</v>
      </c>
      <c r="HA150" s="324" t="e">
        <f t="shared" si="168"/>
        <v>#DIV/0!</v>
      </c>
      <c r="HB150" s="324" t="e">
        <f t="shared" si="168"/>
        <v>#DIV/0!</v>
      </c>
      <c r="HC150" s="324" t="e">
        <f t="shared" si="168"/>
        <v>#DIV/0!</v>
      </c>
      <c r="HD150" s="324" t="e">
        <f t="shared" si="168"/>
        <v>#DIV/0!</v>
      </c>
      <c r="HE150" s="324" t="e">
        <f t="shared" si="168"/>
        <v>#DIV/0!</v>
      </c>
      <c r="HF150" s="324" t="e">
        <f t="shared" si="168"/>
        <v>#DIV/0!</v>
      </c>
      <c r="HG150" s="324" t="e">
        <f t="shared" si="168"/>
        <v>#DIV/0!</v>
      </c>
      <c r="HH150" s="324" t="e">
        <f t="shared" si="168"/>
        <v>#DIV/0!</v>
      </c>
      <c r="HI150" s="324" t="e">
        <f t="shared" si="168"/>
        <v>#DIV/0!</v>
      </c>
      <c r="HJ150" s="324" t="e">
        <f t="shared" si="168"/>
        <v>#DIV/0!</v>
      </c>
      <c r="HK150" s="324" t="e">
        <f t="shared" si="168"/>
        <v>#DIV/0!</v>
      </c>
      <c r="HL150" s="324" t="e">
        <f t="shared" si="168"/>
        <v>#DIV/0!</v>
      </c>
      <c r="HM150" s="324" t="e">
        <f t="shared" si="168"/>
        <v>#DIV/0!</v>
      </c>
      <c r="HN150" s="324" t="e">
        <f t="shared" si="168"/>
        <v>#DIV/0!</v>
      </c>
      <c r="HO150" s="324" t="e">
        <f t="shared" si="168"/>
        <v>#DIV/0!</v>
      </c>
      <c r="HP150" s="324" t="e">
        <f t="shared" si="168"/>
        <v>#DIV/0!</v>
      </c>
      <c r="HQ150" s="324" t="e">
        <f t="shared" si="168"/>
        <v>#DIV/0!</v>
      </c>
      <c r="HR150" s="324" t="e">
        <f t="shared" si="168"/>
        <v>#DIV/0!</v>
      </c>
      <c r="HS150" s="324" t="e">
        <f t="shared" si="168"/>
        <v>#DIV/0!</v>
      </c>
      <c r="HT150" s="324" t="e">
        <f t="shared" si="168"/>
        <v>#DIV/0!</v>
      </c>
      <c r="HU150" s="324" t="e">
        <f t="shared" si="168"/>
        <v>#DIV/0!</v>
      </c>
      <c r="HV150" s="324" t="e">
        <f t="shared" si="168"/>
        <v>#DIV/0!</v>
      </c>
      <c r="HW150" s="324" t="e">
        <f t="shared" si="168"/>
        <v>#DIV/0!</v>
      </c>
      <c r="HX150" s="324" t="e">
        <f t="shared" si="168"/>
        <v>#DIV/0!</v>
      </c>
      <c r="HY150" s="324" t="e">
        <f t="shared" si="168"/>
        <v>#DIV/0!</v>
      </c>
      <c r="HZ150" s="324" t="e">
        <f t="shared" si="168"/>
        <v>#DIV/0!</v>
      </c>
      <c r="IA150" s="324" t="e">
        <f t="shared" si="168"/>
        <v>#DIV/0!</v>
      </c>
      <c r="IB150" s="324" t="e">
        <f t="shared" si="168"/>
        <v>#DIV/0!</v>
      </c>
      <c r="IC150" s="324" t="e">
        <f t="shared" si="168"/>
        <v>#DIV/0!</v>
      </c>
      <c r="ID150" s="324" t="e">
        <f t="shared" si="168"/>
        <v>#DIV/0!</v>
      </c>
      <c r="IE150" s="324" t="e">
        <f t="shared" si="168"/>
        <v>#DIV/0!</v>
      </c>
      <c r="IF150" s="324" t="e">
        <f t="shared" si="168"/>
        <v>#DIV/0!</v>
      </c>
      <c r="IG150" s="324" t="e">
        <f t="shared" si="168"/>
        <v>#DIV/0!</v>
      </c>
      <c r="IH150" s="324" t="e">
        <f t="shared" si="168"/>
        <v>#DIV/0!</v>
      </c>
      <c r="II150" s="324" t="e">
        <f t="shared" si="168"/>
        <v>#DIV/0!</v>
      </c>
      <c r="IJ150" s="324" t="e">
        <f t="shared" si="168"/>
        <v>#DIV/0!</v>
      </c>
      <c r="IK150" s="324" t="e">
        <f t="shared" si="168"/>
        <v>#DIV/0!</v>
      </c>
      <c r="IL150" s="324" t="e">
        <f t="shared" si="168"/>
        <v>#DIV/0!</v>
      </c>
      <c r="IM150" s="324" t="e">
        <f t="shared" si="168"/>
        <v>#DIV/0!</v>
      </c>
      <c r="IN150" s="324" t="e">
        <f t="shared" si="168"/>
        <v>#DIV/0!</v>
      </c>
      <c r="IO150" s="324" t="e">
        <f t="shared" si="168"/>
        <v>#DIV/0!</v>
      </c>
      <c r="IP150" s="324" t="e">
        <f t="shared" si="168"/>
        <v>#DIV/0!</v>
      </c>
      <c r="IQ150" s="324" t="e">
        <f t="shared" si="168"/>
        <v>#DIV/0!</v>
      </c>
      <c r="IR150" s="324" t="e">
        <f t="shared" si="168"/>
        <v>#DIV/0!</v>
      </c>
      <c r="IS150" s="324" t="e">
        <f t="shared" si="168"/>
        <v>#DIV/0!</v>
      </c>
      <c r="IT150" s="324" t="e">
        <f t="shared" si="168"/>
        <v>#DIV/0!</v>
      </c>
      <c r="IU150" s="324" t="e">
        <f t="shared" si="168"/>
        <v>#DIV/0!</v>
      </c>
      <c r="IV150" s="324" t="e">
        <f t="shared" si="168"/>
        <v>#DIV/0!</v>
      </c>
      <c r="IW150" s="324" t="e">
        <f t="shared" si="168"/>
        <v>#DIV/0!</v>
      </c>
      <c r="IX150" s="324" t="e">
        <f t="shared" si="168"/>
        <v>#DIV/0!</v>
      </c>
      <c r="IY150" s="324" t="e">
        <f t="shared" si="168"/>
        <v>#DIV/0!</v>
      </c>
      <c r="IZ150" s="324" t="e">
        <f t="shared" si="168"/>
        <v>#DIV/0!</v>
      </c>
      <c r="JA150" s="324" t="e">
        <f t="shared" si="168"/>
        <v>#DIV/0!</v>
      </c>
      <c r="JB150" s="324" t="e">
        <f t="shared" si="168"/>
        <v>#DIV/0!</v>
      </c>
      <c r="JC150" s="324" t="e">
        <f t="shared" ref="JC150:JO150" si="169">JC147-0.5*JC148</f>
        <v>#DIV/0!</v>
      </c>
      <c r="JD150" s="324" t="e">
        <f t="shared" si="169"/>
        <v>#DIV/0!</v>
      </c>
      <c r="JE150" s="324" t="e">
        <f t="shared" si="169"/>
        <v>#DIV/0!</v>
      </c>
      <c r="JF150" s="324" t="e">
        <f t="shared" si="169"/>
        <v>#DIV/0!</v>
      </c>
      <c r="JG150" s="324" t="e">
        <f t="shared" si="169"/>
        <v>#DIV/0!</v>
      </c>
      <c r="JH150" s="324" t="e">
        <f t="shared" si="169"/>
        <v>#DIV/0!</v>
      </c>
      <c r="JI150" s="324" t="e">
        <f t="shared" si="169"/>
        <v>#DIV/0!</v>
      </c>
      <c r="JJ150" s="324" t="e">
        <f t="shared" si="169"/>
        <v>#DIV/0!</v>
      </c>
      <c r="JK150" s="324" t="e">
        <f t="shared" si="169"/>
        <v>#DIV/0!</v>
      </c>
      <c r="JL150" s="324" t="e">
        <f t="shared" si="169"/>
        <v>#DIV/0!</v>
      </c>
      <c r="JM150" s="324" t="e">
        <f t="shared" si="169"/>
        <v>#DIV/0!</v>
      </c>
      <c r="JN150" s="324" t="e">
        <f t="shared" si="169"/>
        <v>#DIV/0!</v>
      </c>
      <c r="JO150" s="324" t="e">
        <f t="shared" si="169"/>
        <v>#DIV/0!</v>
      </c>
      <c r="JP150" s="324" t="e">
        <f t="shared" ref="JP150" si="170">JP147-0.5*JP148</f>
        <v>#DIV/0!</v>
      </c>
    </row>
    <row r="151" spans="4:276" ht="15" customHeight="1" x14ac:dyDescent="0.2">
      <c r="D151" s="316">
        <v>10.5</v>
      </c>
      <c r="E151" s="317" t="s">
        <v>499</v>
      </c>
      <c r="F151" s="324" t="e">
        <f t="shared" ref="F151" si="171">F147+F148</f>
        <v>#DIV/0!</v>
      </c>
      <c r="G151" s="324" t="e">
        <f t="shared" ref="G151:BR151" si="172">G147+G148</f>
        <v>#DIV/0!</v>
      </c>
      <c r="H151" s="324" t="e">
        <f t="shared" si="172"/>
        <v>#DIV/0!</v>
      </c>
      <c r="I151" s="324" t="e">
        <f t="shared" si="172"/>
        <v>#DIV/0!</v>
      </c>
      <c r="J151" s="324" t="e">
        <f t="shared" si="172"/>
        <v>#DIV/0!</v>
      </c>
      <c r="K151" s="324" t="e">
        <f t="shared" si="172"/>
        <v>#DIV/0!</v>
      </c>
      <c r="L151" s="324" t="e">
        <f t="shared" si="172"/>
        <v>#DIV/0!</v>
      </c>
      <c r="M151" s="324" t="e">
        <f t="shared" si="172"/>
        <v>#DIV/0!</v>
      </c>
      <c r="N151" s="324" t="e">
        <f t="shared" si="172"/>
        <v>#DIV/0!</v>
      </c>
      <c r="O151" s="324" t="e">
        <f t="shared" si="172"/>
        <v>#DIV/0!</v>
      </c>
      <c r="P151" s="324" t="e">
        <f t="shared" si="172"/>
        <v>#DIV/0!</v>
      </c>
      <c r="Q151" s="324" t="e">
        <f t="shared" si="172"/>
        <v>#DIV/0!</v>
      </c>
      <c r="R151" s="324" t="e">
        <f t="shared" si="172"/>
        <v>#DIV/0!</v>
      </c>
      <c r="S151" s="324" t="e">
        <f t="shared" si="172"/>
        <v>#DIV/0!</v>
      </c>
      <c r="T151" s="324" t="e">
        <f t="shared" si="172"/>
        <v>#DIV/0!</v>
      </c>
      <c r="U151" s="324" t="e">
        <f t="shared" si="172"/>
        <v>#DIV/0!</v>
      </c>
      <c r="V151" s="324" t="e">
        <f t="shared" si="172"/>
        <v>#DIV/0!</v>
      </c>
      <c r="W151" s="324" t="e">
        <f t="shared" si="172"/>
        <v>#DIV/0!</v>
      </c>
      <c r="X151" s="324" t="e">
        <f t="shared" si="172"/>
        <v>#DIV/0!</v>
      </c>
      <c r="Y151" s="324" t="e">
        <f t="shared" si="172"/>
        <v>#DIV/0!</v>
      </c>
      <c r="Z151" s="324" t="e">
        <f t="shared" si="172"/>
        <v>#DIV/0!</v>
      </c>
      <c r="AA151" s="324" t="e">
        <f t="shared" si="172"/>
        <v>#DIV/0!</v>
      </c>
      <c r="AB151" s="324" t="e">
        <f t="shared" si="172"/>
        <v>#DIV/0!</v>
      </c>
      <c r="AC151" s="324" t="e">
        <f t="shared" si="172"/>
        <v>#DIV/0!</v>
      </c>
      <c r="AD151" s="324" t="e">
        <f t="shared" si="172"/>
        <v>#DIV/0!</v>
      </c>
      <c r="AE151" s="324" t="e">
        <f t="shared" si="172"/>
        <v>#DIV/0!</v>
      </c>
      <c r="AF151" s="324" t="e">
        <f t="shared" si="172"/>
        <v>#DIV/0!</v>
      </c>
      <c r="AG151" s="324" t="e">
        <f t="shared" si="172"/>
        <v>#DIV/0!</v>
      </c>
      <c r="AH151" s="324" t="e">
        <f t="shared" si="172"/>
        <v>#DIV/0!</v>
      </c>
      <c r="AI151" s="324" t="e">
        <f t="shared" si="172"/>
        <v>#DIV/0!</v>
      </c>
      <c r="AJ151" s="324" t="e">
        <f t="shared" si="172"/>
        <v>#DIV/0!</v>
      </c>
      <c r="AK151" s="324" t="e">
        <f t="shared" si="172"/>
        <v>#DIV/0!</v>
      </c>
      <c r="AL151" s="324" t="e">
        <f t="shared" si="172"/>
        <v>#DIV/0!</v>
      </c>
      <c r="AM151" s="324" t="e">
        <f t="shared" si="172"/>
        <v>#DIV/0!</v>
      </c>
      <c r="AN151" s="324" t="e">
        <f t="shared" si="172"/>
        <v>#DIV/0!</v>
      </c>
      <c r="AO151" s="324" t="e">
        <f t="shared" si="172"/>
        <v>#DIV/0!</v>
      </c>
      <c r="AP151" s="324" t="e">
        <f t="shared" si="172"/>
        <v>#DIV/0!</v>
      </c>
      <c r="AQ151" s="324" t="e">
        <f t="shared" si="172"/>
        <v>#DIV/0!</v>
      </c>
      <c r="AR151" s="324" t="e">
        <f t="shared" si="172"/>
        <v>#DIV/0!</v>
      </c>
      <c r="AS151" s="324" t="e">
        <f t="shared" si="172"/>
        <v>#DIV/0!</v>
      </c>
      <c r="AT151" s="324" t="e">
        <f t="shared" si="172"/>
        <v>#DIV/0!</v>
      </c>
      <c r="AU151" s="324" t="e">
        <f t="shared" si="172"/>
        <v>#DIV/0!</v>
      </c>
      <c r="AV151" s="324" t="e">
        <f t="shared" si="172"/>
        <v>#DIV/0!</v>
      </c>
      <c r="AW151" s="324" t="e">
        <f t="shared" si="172"/>
        <v>#DIV/0!</v>
      </c>
      <c r="AX151" s="324" t="e">
        <f t="shared" si="172"/>
        <v>#DIV/0!</v>
      </c>
      <c r="AY151" s="324" t="e">
        <f t="shared" si="172"/>
        <v>#DIV/0!</v>
      </c>
      <c r="AZ151" s="324" t="e">
        <f t="shared" si="172"/>
        <v>#DIV/0!</v>
      </c>
      <c r="BA151" s="324" t="e">
        <f t="shared" si="172"/>
        <v>#DIV/0!</v>
      </c>
      <c r="BB151" s="324" t="e">
        <f t="shared" si="172"/>
        <v>#DIV/0!</v>
      </c>
      <c r="BC151" s="324" t="e">
        <f t="shared" si="172"/>
        <v>#DIV/0!</v>
      </c>
      <c r="BD151" s="324" t="e">
        <f t="shared" si="172"/>
        <v>#DIV/0!</v>
      </c>
      <c r="BE151" s="324" t="e">
        <f t="shared" si="172"/>
        <v>#DIV/0!</v>
      </c>
      <c r="BF151" s="324" t="e">
        <f t="shared" si="172"/>
        <v>#DIV/0!</v>
      </c>
      <c r="BG151" s="324" t="e">
        <f t="shared" si="172"/>
        <v>#DIV/0!</v>
      </c>
      <c r="BH151" s="324" t="e">
        <f t="shared" si="172"/>
        <v>#DIV/0!</v>
      </c>
      <c r="BI151" s="324" t="e">
        <f t="shared" si="172"/>
        <v>#DIV/0!</v>
      </c>
      <c r="BJ151" s="324" t="e">
        <f t="shared" si="172"/>
        <v>#DIV/0!</v>
      </c>
      <c r="BK151" s="324" t="e">
        <f t="shared" si="172"/>
        <v>#DIV/0!</v>
      </c>
      <c r="BL151" s="324" t="e">
        <f t="shared" si="172"/>
        <v>#DIV/0!</v>
      </c>
      <c r="BM151" s="324" t="e">
        <f t="shared" si="172"/>
        <v>#DIV/0!</v>
      </c>
      <c r="BN151" s="324" t="e">
        <f t="shared" si="172"/>
        <v>#DIV/0!</v>
      </c>
      <c r="BO151" s="324" t="e">
        <f t="shared" si="172"/>
        <v>#DIV/0!</v>
      </c>
      <c r="BP151" s="324" t="e">
        <f t="shared" si="172"/>
        <v>#DIV/0!</v>
      </c>
      <c r="BQ151" s="324" t="e">
        <f t="shared" si="172"/>
        <v>#DIV/0!</v>
      </c>
      <c r="BR151" s="324" t="e">
        <f t="shared" si="172"/>
        <v>#DIV/0!</v>
      </c>
      <c r="BS151" s="324" t="e">
        <f t="shared" ref="BS151:ED151" si="173">BS147+BS148</f>
        <v>#DIV/0!</v>
      </c>
      <c r="BT151" s="324" t="e">
        <f t="shared" si="173"/>
        <v>#DIV/0!</v>
      </c>
      <c r="BU151" s="324" t="e">
        <f t="shared" si="173"/>
        <v>#DIV/0!</v>
      </c>
      <c r="BV151" s="324" t="e">
        <f t="shared" si="173"/>
        <v>#DIV/0!</v>
      </c>
      <c r="BW151" s="324" t="e">
        <f t="shared" si="173"/>
        <v>#DIV/0!</v>
      </c>
      <c r="BX151" s="324" t="e">
        <f t="shared" si="173"/>
        <v>#DIV/0!</v>
      </c>
      <c r="BY151" s="324" t="e">
        <f t="shared" si="173"/>
        <v>#DIV/0!</v>
      </c>
      <c r="BZ151" s="324" t="e">
        <f t="shared" si="173"/>
        <v>#DIV/0!</v>
      </c>
      <c r="CA151" s="324" t="e">
        <f t="shared" si="173"/>
        <v>#DIV/0!</v>
      </c>
      <c r="CB151" s="324" t="e">
        <f t="shared" si="173"/>
        <v>#DIV/0!</v>
      </c>
      <c r="CC151" s="324" t="e">
        <f t="shared" si="173"/>
        <v>#DIV/0!</v>
      </c>
      <c r="CD151" s="324" t="e">
        <f t="shared" si="173"/>
        <v>#DIV/0!</v>
      </c>
      <c r="CE151" s="324" t="e">
        <f t="shared" si="173"/>
        <v>#DIV/0!</v>
      </c>
      <c r="CF151" s="324" t="e">
        <f t="shared" si="173"/>
        <v>#DIV/0!</v>
      </c>
      <c r="CG151" s="324" t="e">
        <f t="shared" si="173"/>
        <v>#DIV/0!</v>
      </c>
      <c r="CH151" s="324" t="e">
        <f t="shared" si="173"/>
        <v>#DIV/0!</v>
      </c>
      <c r="CI151" s="324" t="e">
        <f t="shared" si="173"/>
        <v>#DIV/0!</v>
      </c>
      <c r="CJ151" s="324" t="e">
        <f t="shared" si="173"/>
        <v>#DIV/0!</v>
      </c>
      <c r="CK151" s="324" t="e">
        <f t="shared" si="173"/>
        <v>#DIV/0!</v>
      </c>
      <c r="CL151" s="324" t="e">
        <f t="shared" si="173"/>
        <v>#DIV/0!</v>
      </c>
      <c r="CM151" s="324" t="e">
        <f t="shared" si="173"/>
        <v>#DIV/0!</v>
      </c>
      <c r="CN151" s="324" t="e">
        <f t="shared" si="173"/>
        <v>#DIV/0!</v>
      </c>
      <c r="CO151" s="324" t="e">
        <f t="shared" si="173"/>
        <v>#DIV/0!</v>
      </c>
      <c r="CP151" s="324" t="e">
        <f t="shared" si="173"/>
        <v>#DIV/0!</v>
      </c>
      <c r="CQ151" s="324" t="e">
        <f t="shared" si="173"/>
        <v>#DIV/0!</v>
      </c>
      <c r="CR151" s="324" t="e">
        <f t="shared" si="173"/>
        <v>#DIV/0!</v>
      </c>
      <c r="CS151" s="324" t="e">
        <f t="shared" si="173"/>
        <v>#DIV/0!</v>
      </c>
      <c r="CT151" s="324" t="e">
        <f t="shared" si="173"/>
        <v>#DIV/0!</v>
      </c>
      <c r="CU151" s="324" t="e">
        <f t="shared" si="173"/>
        <v>#DIV/0!</v>
      </c>
      <c r="CV151" s="324" t="e">
        <f t="shared" si="173"/>
        <v>#DIV/0!</v>
      </c>
      <c r="CW151" s="324" t="e">
        <f t="shared" si="173"/>
        <v>#DIV/0!</v>
      </c>
      <c r="CX151" s="324" t="e">
        <f t="shared" si="173"/>
        <v>#DIV/0!</v>
      </c>
      <c r="CY151" s="324" t="e">
        <f t="shared" si="173"/>
        <v>#DIV/0!</v>
      </c>
      <c r="CZ151" s="324" t="e">
        <f t="shared" si="173"/>
        <v>#DIV/0!</v>
      </c>
      <c r="DA151" s="324" t="e">
        <f t="shared" si="173"/>
        <v>#DIV/0!</v>
      </c>
      <c r="DB151" s="324" t="e">
        <f t="shared" si="173"/>
        <v>#DIV/0!</v>
      </c>
      <c r="DC151" s="324" t="e">
        <f t="shared" si="173"/>
        <v>#DIV/0!</v>
      </c>
      <c r="DD151" s="324" t="e">
        <f t="shared" si="173"/>
        <v>#DIV/0!</v>
      </c>
      <c r="DE151" s="324" t="e">
        <f t="shared" si="173"/>
        <v>#DIV/0!</v>
      </c>
      <c r="DF151" s="324" t="e">
        <f t="shared" si="173"/>
        <v>#DIV/0!</v>
      </c>
      <c r="DG151" s="324" t="e">
        <f t="shared" si="173"/>
        <v>#DIV/0!</v>
      </c>
      <c r="DH151" s="324" t="e">
        <f t="shared" si="173"/>
        <v>#DIV/0!</v>
      </c>
      <c r="DI151" s="324" t="e">
        <f t="shared" si="173"/>
        <v>#DIV/0!</v>
      </c>
      <c r="DJ151" s="324" t="e">
        <f t="shared" si="173"/>
        <v>#DIV/0!</v>
      </c>
      <c r="DK151" s="324" t="e">
        <f t="shared" si="173"/>
        <v>#DIV/0!</v>
      </c>
      <c r="DL151" s="324" t="e">
        <f t="shared" si="173"/>
        <v>#DIV/0!</v>
      </c>
      <c r="DM151" s="324" t="e">
        <f t="shared" si="173"/>
        <v>#DIV/0!</v>
      </c>
      <c r="DN151" s="324" t="e">
        <f t="shared" si="173"/>
        <v>#DIV/0!</v>
      </c>
      <c r="DO151" s="324" t="e">
        <f t="shared" si="173"/>
        <v>#DIV/0!</v>
      </c>
      <c r="DP151" s="324" t="e">
        <f t="shared" si="173"/>
        <v>#DIV/0!</v>
      </c>
      <c r="DQ151" s="324" t="e">
        <f t="shared" si="173"/>
        <v>#DIV/0!</v>
      </c>
      <c r="DR151" s="324" t="e">
        <f t="shared" si="173"/>
        <v>#DIV/0!</v>
      </c>
      <c r="DS151" s="324" t="e">
        <f t="shared" si="173"/>
        <v>#DIV/0!</v>
      </c>
      <c r="DT151" s="324" t="e">
        <f t="shared" si="173"/>
        <v>#DIV/0!</v>
      </c>
      <c r="DU151" s="324" t="e">
        <f t="shared" si="173"/>
        <v>#DIV/0!</v>
      </c>
      <c r="DV151" s="324" t="e">
        <f t="shared" si="173"/>
        <v>#DIV/0!</v>
      </c>
      <c r="DW151" s="324" t="e">
        <f t="shared" si="173"/>
        <v>#DIV/0!</v>
      </c>
      <c r="DX151" s="324" t="e">
        <f t="shared" si="173"/>
        <v>#DIV/0!</v>
      </c>
      <c r="DY151" s="324" t="e">
        <f t="shared" si="173"/>
        <v>#DIV/0!</v>
      </c>
      <c r="DZ151" s="324" t="e">
        <f t="shared" si="173"/>
        <v>#DIV/0!</v>
      </c>
      <c r="EA151" s="324" t="e">
        <f t="shared" si="173"/>
        <v>#DIV/0!</v>
      </c>
      <c r="EB151" s="324" t="e">
        <f t="shared" si="173"/>
        <v>#DIV/0!</v>
      </c>
      <c r="EC151" s="324" t="e">
        <f t="shared" si="173"/>
        <v>#DIV/0!</v>
      </c>
      <c r="ED151" s="324" t="e">
        <f t="shared" si="173"/>
        <v>#DIV/0!</v>
      </c>
      <c r="EE151" s="324" t="e">
        <f t="shared" ref="EE151:GP151" si="174">EE147+EE148</f>
        <v>#DIV/0!</v>
      </c>
      <c r="EF151" s="324" t="e">
        <f t="shared" si="174"/>
        <v>#DIV/0!</v>
      </c>
      <c r="EG151" s="324" t="e">
        <f t="shared" si="174"/>
        <v>#DIV/0!</v>
      </c>
      <c r="EH151" s="324" t="e">
        <f t="shared" si="174"/>
        <v>#DIV/0!</v>
      </c>
      <c r="EI151" s="324" t="e">
        <f t="shared" si="174"/>
        <v>#DIV/0!</v>
      </c>
      <c r="EJ151" s="324" t="e">
        <f t="shared" si="174"/>
        <v>#DIV/0!</v>
      </c>
      <c r="EK151" s="324" t="e">
        <f t="shared" si="174"/>
        <v>#DIV/0!</v>
      </c>
      <c r="EL151" s="324" t="e">
        <f t="shared" si="174"/>
        <v>#DIV/0!</v>
      </c>
      <c r="EM151" s="324" t="e">
        <f t="shared" si="174"/>
        <v>#DIV/0!</v>
      </c>
      <c r="EN151" s="324" t="e">
        <f t="shared" si="174"/>
        <v>#DIV/0!</v>
      </c>
      <c r="EO151" s="324" t="e">
        <f t="shared" si="174"/>
        <v>#DIV/0!</v>
      </c>
      <c r="EP151" s="324" t="e">
        <f t="shared" si="174"/>
        <v>#DIV/0!</v>
      </c>
      <c r="EQ151" s="324" t="e">
        <f t="shared" si="174"/>
        <v>#DIV/0!</v>
      </c>
      <c r="ER151" s="324" t="e">
        <f t="shared" si="174"/>
        <v>#DIV/0!</v>
      </c>
      <c r="ES151" s="324" t="e">
        <f t="shared" si="174"/>
        <v>#DIV/0!</v>
      </c>
      <c r="ET151" s="324" t="e">
        <f t="shared" si="174"/>
        <v>#DIV/0!</v>
      </c>
      <c r="EU151" s="324" t="e">
        <f t="shared" si="174"/>
        <v>#DIV/0!</v>
      </c>
      <c r="EV151" s="324" t="e">
        <f t="shared" si="174"/>
        <v>#DIV/0!</v>
      </c>
      <c r="EW151" s="324" t="e">
        <f t="shared" si="174"/>
        <v>#DIV/0!</v>
      </c>
      <c r="EX151" s="324" t="e">
        <f t="shared" si="174"/>
        <v>#DIV/0!</v>
      </c>
      <c r="EY151" s="324" t="e">
        <f t="shared" si="174"/>
        <v>#DIV/0!</v>
      </c>
      <c r="EZ151" s="324" t="e">
        <f t="shared" si="174"/>
        <v>#DIV/0!</v>
      </c>
      <c r="FA151" s="324" t="e">
        <f t="shared" si="174"/>
        <v>#DIV/0!</v>
      </c>
      <c r="FB151" s="324" t="e">
        <f t="shared" si="174"/>
        <v>#DIV/0!</v>
      </c>
      <c r="FC151" s="324" t="e">
        <f t="shared" si="174"/>
        <v>#DIV/0!</v>
      </c>
      <c r="FD151" s="324" t="e">
        <f t="shared" si="174"/>
        <v>#DIV/0!</v>
      </c>
      <c r="FE151" s="324" t="e">
        <f t="shared" si="174"/>
        <v>#DIV/0!</v>
      </c>
      <c r="FF151" s="324" t="e">
        <f t="shared" si="174"/>
        <v>#DIV/0!</v>
      </c>
      <c r="FG151" s="324" t="e">
        <f t="shared" si="174"/>
        <v>#DIV/0!</v>
      </c>
      <c r="FH151" s="324" t="e">
        <f t="shared" si="174"/>
        <v>#DIV/0!</v>
      </c>
      <c r="FI151" s="324" t="e">
        <f t="shared" si="174"/>
        <v>#DIV/0!</v>
      </c>
      <c r="FJ151" s="324" t="e">
        <f t="shared" si="174"/>
        <v>#DIV/0!</v>
      </c>
      <c r="FK151" s="324" t="e">
        <f t="shared" si="174"/>
        <v>#DIV/0!</v>
      </c>
      <c r="FL151" s="324" t="e">
        <f t="shared" si="174"/>
        <v>#DIV/0!</v>
      </c>
      <c r="FM151" s="324" t="e">
        <f t="shared" si="174"/>
        <v>#DIV/0!</v>
      </c>
      <c r="FN151" s="324" t="e">
        <f t="shared" si="174"/>
        <v>#DIV/0!</v>
      </c>
      <c r="FO151" s="324" t="e">
        <f t="shared" si="174"/>
        <v>#DIV/0!</v>
      </c>
      <c r="FP151" s="324" t="e">
        <f t="shared" si="174"/>
        <v>#DIV/0!</v>
      </c>
      <c r="FQ151" s="324" t="e">
        <f t="shared" si="174"/>
        <v>#DIV/0!</v>
      </c>
      <c r="FR151" s="324" t="e">
        <f t="shared" si="174"/>
        <v>#DIV/0!</v>
      </c>
      <c r="FS151" s="324" t="e">
        <f t="shared" si="174"/>
        <v>#DIV/0!</v>
      </c>
      <c r="FT151" s="324" t="e">
        <f t="shared" si="174"/>
        <v>#DIV/0!</v>
      </c>
      <c r="FU151" s="324" t="e">
        <f t="shared" si="174"/>
        <v>#DIV/0!</v>
      </c>
      <c r="FV151" s="324" t="e">
        <f t="shared" si="174"/>
        <v>#DIV/0!</v>
      </c>
      <c r="FW151" s="324" t="e">
        <f t="shared" si="174"/>
        <v>#DIV/0!</v>
      </c>
      <c r="FX151" s="324" t="e">
        <f t="shared" si="174"/>
        <v>#DIV/0!</v>
      </c>
      <c r="FY151" s="324" t="e">
        <f t="shared" si="174"/>
        <v>#DIV/0!</v>
      </c>
      <c r="FZ151" s="324" t="e">
        <f t="shared" si="174"/>
        <v>#DIV/0!</v>
      </c>
      <c r="GA151" s="324" t="e">
        <f t="shared" si="174"/>
        <v>#DIV/0!</v>
      </c>
      <c r="GB151" s="324" t="e">
        <f t="shared" si="174"/>
        <v>#DIV/0!</v>
      </c>
      <c r="GC151" s="324" t="e">
        <f t="shared" si="174"/>
        <v>#DIV/0!</v>
      </c>
      <c r="GD151" s="324" t="e">
        <f t="shared" si="174"/>
        <v>#DIV/0!</v>
      </c>
      <c r="GE151" s="324" t="e">
        <f t="shared" si="174"/>
        <v>#DIV/0!</v>
      </c>
      <c r="GF151" s="324" t="e">
        <f t="shared" si="174"/>
        <v>#DIV/0!</v>
      </c>
      <c r="GG151" s="324" t="e">
        <f t="shared" si="174"/>
        <v>#DIV/0!</v>
      </c>
      <c r="GH151" s="324" t="e">
        <f t="shared" si="174"/>
        <v>#DIV/0!</v>
      </c>
      <c r="GI151" s="324" t="e">
        <f t="shared" si="174"/>
        <v>#DIV/0!</v>
      </c>
      <c r="GJ151" s="324" t="e">
        <f t="shared" si="174"/>
        <v>#DIV/0!</v>
      </c>
      <c r="GK151" s="324" t="e">
        <f t="shared" si="174"/>
        <v>#DIV/0!</v>
      </c>
      <c r="GL151" s="324" t="e">
        <f t="shared" si="174"/>
        <v>#DIV/0!</v>
      </c>
      <c r="GM151" s="324" t="e">
        <f t="shared" si="174"/>
        <v>#DIV/0!</v>
      </c>
      <c r="GN151" s="324" t="e">
        <f t="shared" si="174"/>
        <v>#DIV/0!</v>
      </c>
      <c r="GO151" s="324" t="e">
        <f t="shared" si="174"/>
        <v>#DIV/0!</v>
      </c>
      <c r="GP151" s="324" t="e">
        <f t="shared" si="174"/>
        <v>#DIV/0!</v>
      </c>
      <c r="GQ151" s="324" t="e">
        <f t="shared" ref="GQ151:JB151" si="175">GQ147+GQ148</f>
        <v>#DIV/0!</v>
      </c>
      <c r="GR151" s="324" t="e">
        <f t="shared" si="175"/>
        <v>#DIV/0!</v>
      </c>
      <c r="GS151" s="324" t="e">
        <f t="shared" si="175"/>
        <v>#DIV/0!</v>
      </c>
      <c r="GT151" s="324" t="e">
        <f t="shared" si="175"/>
        <v>#DIV/0!</v>
      </c>
      <c r="GU151" s="324" t="e">
        <f t="shared" si="175"/>
        <v>#DIV/0!</v>
      </c>
      <c r="GV151" s="324" t="e">
        <f t="shared" si="175"/>
        <v>#DIV/0!</v>
      </c>
      <c r="GW151" s="324" t="e">
        <f t="shared" si="175"/>
        <v>#DIV/0!</v>
      </c>
      <c r="GX151" s="324" t="e">
        <f t="shared" si="175"/>
        <v>#DIV/0!</v>
      </c>
      <c r="GY151" s="324" t="e">
        <f t="shared" si="175"/>
        <v>#DIV/0!</v>
      </c>
      <c r="GZ151" s="324" t="e">
        <f t="shared" si="175"/>
        <v>#DIV/0!</v>
      </c>
      <c r="HA151" s="324" t="e">
        <f t="shared" si="175"/>
        <v>#DIV/0!</v>
      </c>
      <c r="HB151" s="324" t="e">
        <f t="shared" si="175"/>
        <v>#DIV/0!</v>
      </c>
      <c r="HC151" s="324" t="e">
        <f t="shared" si="175"/>
        <v>#DIV/0!</v>
      </c>
      <c r="HD151" s="324" t="e">
        <f t="shared" si="175"/>
        <v>#DIV/0!</v>
      </c>
      <c r="HE151" s="324" t="e">
        <f t="shared" si="175"/>
        <v>#DIV/0!</v>
      </c>
      <c r="HF151" s="324" t="e">
        <f t="shared" si="175"/>
        <v>#DIV/0!</v>
      </c>
      <c r="HG151" s="324" t="e">
        <f t="shared" si="175"/>
        <v>#DIV/0!</v>
      </c>
      <c r="HH151" s="324" t="e">
        <f t="shared" si="175"/>
        <v>#DIV/0!</v>
      </c>
      <c r="HI151" s="324" t="e">
        <f t="shared" si="175"/>
        <v>#DIV/0!</v>
      </c>
      <c r="HJ151" s="324" t="e">
        <f t="shared" si="175"/>
        <v>#DIV/0!</v>
      </c>
      <c r="HK151" s="324" t="e">
        <f t="shared" si="175"/>
        <v>#DIV/0!</v>
      </c>
      <c r="HL151" s="324" t="e">
        <f t="shared" si="175"/>
        <v>#DIV/0!</v>
      </c>
      <c r="HM151" s="324" t="e">
        <f t="shared" si="175"/>
        <v>#DIV/0!</v>
      </c>
      <c r="HN151" s="324" t="e">
        <f t="shared" si="175"/>
        <v>#DIV/0!</v>
      </c>
      <c r="HO151" s="324" t="e">
        <f t="shared" si="175"/>
        <v>#DIV/0!</v>
      </c>
      <c r="HP151" s="324" t="e">
        <f t="shared" si="175"/>
        <v>#DIV/0!</v>
      </c>
      <c r="HQ151" s="324" t="e">
        <f t="shared" si="175"/>
        <v>#DIV/0!</v>
      </c>
      <c r="HR151" s="324" t="e">
        <f t="shared" si="175"/>
        <v>#DIV/0!</v>
      </c>
      <c r="HS151" s="324" t="e">
        <f t="shared" si="175"/>
        <v>#DIV/0!</v>
      </c>
      <c r="HT151" s="324" t="e">
        <f t="shared" si="175"/>
        <v>#DIV/0!</v>
      </c>
      <c r="HU151" s="324" t="e">
        <f t="shared" si="175"/>
        <v>#DIV/0!</v>
      </c>
      <c r="HV151" s="324" t="e">
        <f t="shared" si="175"/>
        <v>#DIV/0!</v>
      </c>
      <c r="HW151" s="324" t="e">
        <f t="shared" si="175"/>
        <v>#DIV/0!</v>
      </c>
      <c r="HX151" s="324" t="e">
        <f t="shared" si="175"/>
        <v>#DIV/0!</v>
      </c>
      <c r="HY151" s="324" t="e">
        <f t="shared" si="175"/>
        <v>#DIV/0!</v>
      </c>
      <c r="HZ151" s="324" t="e">
        <f t="shared" si="175"/>
        <v>#DIV/0!</v>
      </c>
      <c r="IA151" s="324" t="e">
        <f t="shared" si="175"/>
        <v>#DIV/0!</v>
      </c>
      <c r="IB151" s="324" t="e">
        <f t="shared" si="175"/>
        <v>#DIV/0!</v>
      </c>
      <c r="IC151" s="324" t="e">
        <f t="shared" si="175"/>
        <v>#DIV/0!</v>
      </c>
      <c r="ID151" s="324" t="e">
        <f t="shared" si="175"/>
        <v>#DIV/0!</v>
      </c>
      <c r="IE151" s="324" t="e">
        <f t="shared" si="175"/>
        <v>#DIV/0!</v>
      </c>
      <c r="IF151" s="324" t="e">
        <f t="shared" si="175"/>
        <v>#DIV/0!</v>
      </c>
      <c r="IG151" s="324" t="e">
        <f t="shared" si="175"/>
        <v>#DIV/0!</v>
      </c>
      <c r="IH151" s="324" t="e">
        <f t="shared" si="175"/>
        <v>#DIV/0!</v>
      </c>
      <c r="II151" s="324" t="e">
        <f t="shared" si="175"/>
        <v>#DIV/0!</v>
      </c>
      <c r="IJ151" s="324" t="e">
        <f t="shared" si="175"/>
        <v>#DIV/0!</v>
      </c>
      <c r="IK151" s="324" t="e">
        <f t="shared" si="175"/>
        <v>#DIV/0!</v>
      </c>
      <c r="IL151" s="324" t="e">
        <f t="shared" si="175"/>
        <v>#DIV/0!</v>
      </c>
      <c r="IM151" s="324" t="e">
        <f t="shared" si="175"/>
        <v>#DIV/0!</v>
      </c>
      <c r="IN151" s="324" t="e">
        <f t="shared" si="175"/>
        <v>#DIV/0!</v>
      </c>
      <c r="IO151" s="324" t="e">
        <f t="shared" si="175"/>
        <v>#DIV/0!</v>
      </c>
      <c r="IP151" s="324" t="e">
        <f t="shared" si="175"/>
        <v>#DIV/0!</v>
      </c>
      <c r="IQ151" s="324" t="e">
        <f t="shared" si="175"/>
        <v>#DIV/0!</v>
      </c>
      <c r="IR151" s="324" t="e">
        <f t="shared" si="175"/>
        <v>#DIV/0!</v>
      </c>
      <c r="IS151" s="324" t="e">
        <f t="shared" si="175"/>
        <v>#DIV/0!</v>
      </c>
      <c r="IT151" s="324" t="e">
        <f t="shared" si="175"/>
        <v>#DIV/0!</v>
      </c>
      <c r="IU151" s="324" t="e">
        <f t="shared" si="175"/>
        <v>#DIV/0!</v>
      </c>
      <c r="IV151" s="324" t="e">
        <f t="shared" si="175"/>
        <v>#DIV/0!</v>
      </c>
      <c r="IW151" s="324" t="e">
        <f t="shared" si="175"/>
        <v>#DIV/0!</v>
      </c>
      <c r="IX151" s="324" t="e">
        <f t="shared" si="175"/>
        <v>#DIV/0!</v>
      </c>
      <c r="IY151" s="324" t="e">
        <f t="shared" si="175"/>
        <v>#DIV/0!</v>
      </c>
      <c r="IZ151" s="324" t="e">
        <f t="shared" si="175"/>
        <v>#DIV/0!</v>
      </c>
      <c r="JA151" s="324" t="e">
        <f t="shared" si="175"/>
        <v>#DIV/0!</v>
      </c>
      <c r="JB151" s="324" t="e">
        <f t="shared" si="175"/>
        <v>#DIV/0!</v>
      </c>
      <c r="JC151" s="324" t="e">
        <f t="shared" ref="JC151:JO151" si="176">JC147+JC148</f>
        <v>#DIV/0!</v>
      </c>
      <c r="JD151" s="324" t="e">
        <f t="shared" si="176"/>
        <v>#DIV/0!</v>
      </c>
      <c r="JE151" s="324" t="e">
        <f t="shared" si="176"/>
        <v>#DIV/0!</v>
      </c>
      <c r="JF151" s="324" t="e">
        <f t="shared" si="176"/>
        <v>#DIV/0!</v>
      </c>
      <c r="JG151" s="324" t="e">
        <f t="shared" si="176"/>
        <v>#DIV/0!</v>
      </c>
      <c r="JH151" s="324" t="e">
        <f t="shared" si="176"/>
        <v>#DIV/0!</v>
      </c>
      <c r="JI151" s="324" t="e">
        <f t="shared" si="176"/>
        <v>#DIV/0!</v>
      </c>
      <c r="JJ151" s="324" t="e">
        <f t="shared" si="176"/>
        <v>#DIV/0!</v>
      </c>
      <c r="JK151" s="324" t="e">
        <f t="shared" si="176"/>
        <v>#DIV/0!</v>
      </c>
      <c r="JL151" s="324" t="e">
        <f t="shared" si="176"/>
        <v>#DIV/0!</v>
      </c>
      <c r="JM151" s="324" t="e">
        <f t="shared" si="176"/>
        <v>#DIV/0!</v>
      </c>
      <c r="JN151" s="324" t="e">
        <f t="shared" si="176"/>
        <v>#DIV/0!</v>
      </c>
      <c r="JO151" s="324" t="e">
        <f t="shared" si="176"/>
        <v>#DIV/0!</v>
      </c>
      <c r="JP151" s="324" t="e">
        <f t="shared" ref="JP151" si="177">JP147+JP148</f>
        <v>#DIV/0!</v>
      </c>
    </row>
    <row r="152" spans="4:276" ht="15" customHeight="1" x14ac:dyDescent="0.2">
      <c r="D152" s="316">
        <v>10.1</v>
      </c>
      <c r="E152" s="317" t="s">
        <v>500</v>
      </c>
      <c r="F152" s="324" t="e">
        <f t="shared" ref="F152" si="178">F147-F148</f>
        <v>#DIV/0!</v>
      </c>
      <c r="G152" s="324" t="e">
        <f t="shared" ref="G152:BR152" si="179">G147-G148</f>
        <v>#DIV/0!</v>
      </c>
      <c r="H152" s="324" t="e">
        <f t="shared" si="179"/>
        <v>#DIV/0!</v>
      </c>
      <c r="I152" s="324" t="e">
        <f t="shared" si="179"/>
        <v>#DIV/0!</v>
      </c>
      <c r="J152" s="324" t="e">
        <f t="shared" si="179"/>
        <v>#DIV/0!</v>
      </c>
      <c r="K152" s="324" t="e">
        <f t="shared" si="179"/>
        <v>#DIV/0!</v>
      </c>
      <c r="L152" s="324" t="e">
        <f t="shared" si="179"/>
        <v>#DIV/0!</v>
      </c>
      <c r="M152" s="324" t="e">
        <f t="shared" si="179"/>
        <v>#DIV/0!</v>
      </c>
      <c r="N152" s="324" t="e">
        <f t="shared" si="179"/>
        <v>#DIV/0!</v>
      </c>
      <c r="O152" s="324" t="e">
        <f t="shared" si="179"/>
        <v>#DIV/0!</v>
      </c>
      <c r="P152" s="324" t="e">
        <f t="shared" si="179"/>
        <v>#DIV/0!</v>
      </c>
      <c r="Q152" s="324" t="e">
        <f t="shared" si="179"/>
        <v>#DIV/0!</v>
      </c>
      <c r="R152" s="324" t="e">
        <f t="shared" si="179"/>
        <v>#DIV/0!</v>
      </c>
      <c r="S152" s="324" t="e">
        <f t="shared" si="179"/>
        <v>#DIV/0!</v>
      </c>
      <c r="T152" s="324" t="e">
        <f t="shared" si="179"/>
        <v>#DIV/0!</v>
      </c>
      <c r="U152" s="324" t="e">
        <f t="shared" si="179"/>
        <v>#DIV/0!</v>
      </c>
      <c r="V152" s="324" t="e">
        <f t="shared" si="179"/>
        <v>#DIV/0!</v>
      </c>
      <c r="W152" s="324" t="e">
        <f t="shared" si="179"/>
        <v>#DIV/0!</v>
      </c>
      <c r="X152" s="324" t="e">
        <f t="shared" si="179"/>
        <v>#DIV/0!</v>
      </c>
      <c r="Y152" s="324" t="e">
        <f t="shared" si="179"/>
        <v>#DIV/0!</v>
      </c>
      <c r="Z152" s="324" t="e">
        <f t="shared" si="179"/>
        <v>#DIV/0!</v>
      </c>
      <c r="AA152" s="324" t="e">
        <f t="shared" si="179"/>
        <v>#DIV/0!</v>
      </c>
      <c r="AB152" s="324" t="e">
        <f t="shared" si="179"/>
        <v>#DIV/0!</v>
      </c>
      <c r="AC152" s="324" t="e">
        <f t="shared" si="179"/>
        <v>#DIV/0!</v>
      </c>
      <c r="AD152" s="324" t="e">
        <f t="shared" si="179"/>
        <v>#DIV/0!</v>
      </c>
      <c r="AE152" s="324" t="e">
        <f t="shared" si="179"/>
        <v>#DIV/0!</v>
      </c>
      <c r="AF152" s="324" t="e">
        <f t="shared" si="179"/>
        <v>#DIV/0!</v>
      </c>
      <c r="AG152" s="324" t="e">
        <f t="shared" si="179"/>
        <v>#DIV/0!</v>
      </c>
      <c r="AH152" s="324" t="e">
        <f t="shared" si="179"/>
        <v>#DIV/0!</v>
      </c>
      <c r="AI152" s="324" t="e">
        <f t="shared" si="179"/>
        <v>#DIV/0!</v>
      </c>
      <c r="AJ152" s="324" t="e">
        <f t="shared" si="179"/>
        <v>#DIV/0!</v>
      </c>
      <c r="AK152" s="324" t="e">
        <f t="shared" si="179"/>
        <v>#DIV/0!</v>
      </c>
      <c r="AL152" s="324" t="e">
        <f t="shared" si="179"/>
        <v>#DIV/0!</v>
      </c>
      <c r="AM152" s="324" t="e">
        <f t="shared" si="179"/>
        <v>#DIV/0!</v>
      </c>
      <c r="AN152" s="324" t="e">
        <f t="shared" si="179"/>
        <v>#DIV/0!</v>
      </c>
      <c r="AO152" s="324" t="e">
        <f t="shared" si="179"/>
        <v>#DIV/0!</v>
      </c>
      <c r="AP152" s="324" t="e">
        <f t="shared" si="179"/>
        <v>#DIV/0!</v>
      </c>
      <c r="AQ152" s="324" t="e">
        <f t="shared" si="179"/>
        <v>#DIV/0!</v>
      </c>
      <c r="AR152" s="324" t="e">
        <f t="shared" si="179"/>
        <v>#DIV/0!</v>
      </c>
      <c r="AS152" s="324" t="e">
        <f t="shared" si="179"/>
        <v>#DIV/0!</v>
      </c>
      <c r="AT152" s="324" t="e">
        <f t="shared" si="179"/>
        <v>#DIV/0!</v>
      </c>
      <c r="AU152" s="324" t="e">
        <f t="shared" si="179"/>
        <v>#DIV/0!</v>
      </c>
      <c r="AV152" s="324" t="e">
        <f t="shared" si="179"/>
        <v>#DIV/0!</v>
      </c>
      <c r="AW152" s="324" t="e">
        <f t="shared" si="179"/>
        <v>#DIV/0!</v>
      </c>
      <c r="AX152" s="324" t="e">
        <f t="shared" si="179"/>
        <v>#DIV/0!</v>
      </c>
      <c r="AY152" s="324" t="e">
        <f t="shared" si="179"/>
        <v>#DIV/0!</v>
      </c>
      <c r="AZ152" s="324" t="e">
        <f t="shared" si="179"/>
        <v>#DIV/0!</v>
      </c>
      <c r="BA152" s="324" t="e">
        <f t="shared" si="179"/>
        <v>#DIV/0!</v>
      </c>
      <c r="BB152" s="324" t="e">
        <f t="shared" si="179"/>
        <v>#DIV/0!</v>
      </c>
      <c r="BC152" s="324" t="e">
        <f t="shared" si="179"/>
        <v>#DIV/0!</v>
      </c>
      <c r="BD152" s="324" t="e">
        <f t="shared" si="179"/>
        <v>#DIV/0!</v>
      </c>
      <c r="BE152" s="324" t="e">
        <f t="shared" si="179"/>
        <v>#DIV/0!</v>
      </c>
      <c r="BF152" s="324" t="e">
        <f t="shared" si="179"/>
        <v>#DIV/0!</v>
      </c>
      <c r="BG152" s="324" t="e">
        <f t="shared" si="179"/>
        <v>#DIV/0!</v>
      </c>
      <c r="BH152" s="324" t="e">
        <f t="shared" si="179"/>
        <v>#DIV/0!</v>
      </c>
      <c r="BI152" s="324" t="e">
        <f t="shared" si="179"/>
        <v>#DIV/0!</v>
      </c>
      <c r="BJ152" s="324" t="e">
        <f t="shared" si="179"/>
        <v>#DIV/0!</v>
      </c>
      <c r="BK152" s="324" t="e">
        <f t="shared" si="179"/>
        <v>#DIV/0!</v>
      </c>
      <c r="BL152" s="324" t="e">
        <f t="shared" si="179"/>
        <v>#DIV/0!</v>
      </c>
      <c r="BM152" s="324" t="e">
        <f t="shared" si="179"/>
        <v>#DIV/0!</v>
      </c>
      <c r="BN152" s="324" t="e">
        <f t="shared" si="179"/>
        <v>#DIV/0!</v>
      </c>
      <c r="BO152" s="324" t="e">
        <f t="shared" si="179"/>
        <v>#DIV/0!</v>
      </c>
      <c r="BP152" s="324" t="e">
        <f t="shared" si="179"/>
        <v>#DIV/0!</v>
      </c>
      <c r="BQ152" s="324" t="e">
        <f t="shared" si="179"/>
        <v>#DIV/0!</v>
      </c>
      <c r="BR152" s="324" t="e">
        <f t="shared" si="179"/>
        <v>#DIV/0!</v>
      </c>
      <c r="BS152" s="324" t="e">
        <f t="shared" ref="BS152:ED152" si="180">BS147-BS148</f>
        <v>#DIV/0!</v>
      </c>
      <c r="BT152" s="324" t="e">
        <f t="shared" si="180"/>
        <v>#DIV/0!</v>
      </c>
      <c r="BU152" s="324" t="e">
        <f t="shared" si="180"/>
        <v>#DIV/0!</v>
      </c>
      <c r="BV152" s="324" t="e">
        <f t="shared" si="180"/>
        <v>#DIV/0!</v>
      </c>
      <c r="BW152" s="324" t="e">
        <f t="shared" si="180"/>
        <v>#DIV/0!</v>
      </c>
      <c r="BX152" s="324" t="e">
        <f t="shared" si="180"/>
        <v>#DIV/0!</v>
      </c>
      <c r="BY152" s="324" t="e">
        <f t="shared" si="180"/>
        <v>#DIV/0!</v>
      </c>
      <c r="BZ152" s="324" t="e">
        <f t="shared" si="180"/>
        <v>#DIV/0!</v>
      </c>
      <c r="CA152" s="324" t="e">
        <f t="shared" si="180"/>
        <v>#DIV/0!</v>
      </c>
      <c r="CB152" s="324" t="e">
        <f t="shared" si="180"/>
        <v>#DIV/0!</v>
      </c>
      <c r="CC152" s="324" t="e">
        <f t="shared" si="180"/>
        <v>#DIV/0!</v>
      </c>
      <c r="CD152" s="324" t="e">
        <f t="shared" si="180"/>
        <v>#DIV/0!</v>
      </c>
      <c r="CE152" s="324" t="e">
        <f t="shared" si="180"/>
        <v>#DIV/0!</v>
      </c>
      <c r="CF152" s="324" t="e">
        <f t="shared" si="180"/>
        <v>#DIV/0!</v>
      </c>
      <c r="CG152" s="324" t="e">
        <f t="shared" si="180"/>
        <v>#DIV/0!</v>
      </c>
      <c r="CH152" s="324" t="e">
        <f t="shared" si="180"/>
        <v>#DIV/0!</v>
      </c>
      <c r="CI152" s="324" t="e">
        <f t="shared" si="180"/>
        <v>#DIV/0!</v>
      </c>
      <c r="CJ152" s="324" t="e">
        <f t="shared" si="180"/>
        <v>#DIV/0!</v>
      </c>
      <c r="CK152" s="324" t="e">
        <f t="shared" si="180"/>
        <v>#DIV/0!</v>
      </c>
      <c r="CL152" s="324" t="e">
        <f t="shared" si="180"/>
        <v>#DIV/0!</v>
      </c>
      <c r="CM152" s="324" t="e">
        <f t="shared" si="180"/>
        <v>#DIV/0!</v>
      </c>
      <c r="CN152" s="324" t="e">
        <f t="shared" si="180"/>
        <v>#DIV/0!</v>
      </c>
      <c r="CO152" s="324" t="e">
        <f t="shared" si="180"/>
        <v>#DIV/0!</v>
      </c>
      <c r="CP152" s="324" t="e">
        <f t="shared" si="180"/>
        <v>#DIV/0!</v>
      </c>
      <c r="CQ152" s="324" t="e">
        <f t="shared" si="180"/>
        <v>#DIV/0!</v>
      </c>
      <c r="CR152" s="324" t="e">
        <f t="shared" si="180"/>
        <v>#DIV/0!</v>
      </c>
      <c r="CS152" s="324" t="e">
        <f t="shared" si="180"/>
        <v>#DIV/0!</v>
      </c>
      <c r="CT152" s="324" t="e">
        <f t="shared" si="180"/>
        <v>#DIV/0!</v>
      </c>
      <c r="CU152" s="324" t="e">
        <f t="shared" si="180"/>
        <v>#DIV/0!</v>
      </c>
      <c r="CV152" s="324" t="e">
        <f t="shared" si="180"/>
        <v>#DIV/0!</v>
      </c>
      <c r="CW152" s="324" t="e">
        <f t="shared" si="180"/>
        <v>#DIV/0!</v>
      </c>
      <c r="CX152" s="324" t="e">
        <f t="shared" si="180"/>
        <v>#DIV/0!</v>
      </c>
      <c r="CY152" s="324" t="e">
        <f t="shared" si="180"/>
        <v>#DIV/0!</v>
      </c>
      <c r="CZ152" s="324" t="e">
        <f t="shared" si="180"/>
        <v>#DIV/0!</v>
      </c>
      <c r="DA152" s="324" t="e">
        <f t="shared" si="180"/>
        <v>#DIV/0!</v>
      </c>
      <c r="DB152" s="324" t="e">
        <f t="shared" si="180"/>
        <v>#DIV/0!</v>
      </c>
      <c r="DC152" s="324" t="e">
        <f t="shared" si="180"/>
        <v>#DIV/0!</v>
      </c>
      <c r="DD152" s="324" t="e">
        <f t="shared" si="180"/>
        <v>#DIV/0!</v>
      </c>
      <c r="DE152" s="324" t="e">
        <f t="shared" si="180"/>
        <v>#DIV/0!</v>
      </c>
      <c r="DF152" s="324" t="e">
        <f t="shared" si="180"/>
        <v>#DIV/0!</v>
      </c>
      <c r="DG152" s="324" t="e">
        <f t="shared" si="180"/>
        <v>#DIV/0!</v>
      </c>
      <c r="DH152" s="324" t="e">
        <f t="shared" si="180"/>
        <v>#DIV/0!</v>
      </c>
      <c r="DI152" s="324" t="e">
        <f t="shared" si="180"/>
        <v>#DIV/0!</v>
      </c>
      <c r="DJ152" s="324" t="e">
        <f t="shared" si="180"/>
        <v>#DIV/0!</v>
      </c>
      <c r="DK152" s="324" t="e">
        <f t="shared" si="180"/>
        <v>#DIV/0!</v>
      </c>
      <c r="DL152" s="324" t="e">
        <f t="shared" si="180"/>
        <v>#DIV/0!</v>
      </c>
      <c r="DM152" s="324" t="e">
        <f t="shared" si="180"/>
        <v>#DIV/0!</v>
      </c>
      <c r="DN152" s="324" t="e">
        <f t="shared" si="180"/>
        <v>#DIV/0!</v>
      </c>
      <c r="DO152" s="324" t="e">
        <f t="shared" si="180"/>
        <v>#DIV/0!</v>
      </c>
      <c r="DP152" s="324" t="e">
        <f t="shared" si="180"/>
        <v>#DIV/0!</v>
      </c>
      <c r="DQ152" s="324" t="e">
        <f t="shared" si="180"/>
        <v>#DIV/0!</v>
      </c>
      <c r="DR152" s="324" t="e">
        <f t="shared" si="180"/>
        <v>#DIV/0!</v>
      </c>
      <c r="DS152" s="324" t="e">
        <f t="shared" si="180"/>
        <v>#DIV/0!</v>
      </c>
      <c r="DT152" s="324" t="e">
        <f t="shared" si="180"/>
        <v>#DIV/0!</v>
      </c>
      <c r="DU152" s="324" t="e">
        <f t="shared" si="180"/>
        <v>#DIV/0!</v>
      </c>
      <c r="DV152" s="324" t="e">
        <f t="shared" si="180"/>
        <v>#DIV/0!</v>
      </c>
      <c r="DW152" s="324" t="e">
        <f t="shared" si="180"/>
        <v>#DIV/0!</v>
      </c>
      <c r="DX152" s="324" t="e">
        <f t="shared" si="180"/>
        <v>#DIV/0!</v>
      </c>
      <c r="DY152" s="324" t="e">
        <f t="shared" si="180"/>
        <v>#DIV/0!</v>
      </c>
      <c r="DZ152" s="324" t="e">
        <f t="shared" si="180"/>
        <v>#DIV/0!</v>
      </c>
      <c r="EA152" s="324" t="e">
        <f t="shared" si="180"/>
        <v>#DIV/0!</v>
      </c>
      <c r="EB152" s="324" t="e">
        <f t="shared" si="180"/>
        <v>#DIV/0!</v>
      </c>
      <c r="EC152" s="324" t="e">
        <f t="shared" si="180"/>
        <v>#DIV/0!</v>
      </c>
      <c r="ED152" s="324" t="e">
        <f t="shared" si="180"/>
        <v>#DIV/0!</v>
      </c>
      <c r="EE152" s="324" t="e">
        <f t="shared" ref="EE152:GP152" si="181">EE147-EE148</f>
        <v>#DIV/0!</v>
      </c>
      <c r="EF152" s="324" t="e">
        <f t="shared" si="181"/>
        <v>#DIV/0!</v>
      </c>
      <c r="EG152" s="324" t="e">
        <f t="shared" si="181"/>
        <v>#DIV/0!</v>
      </c>
      <c r="EH152" s="324" t="e">
        <f t="shared" si="181"/>
        <v>#DIV/0!</v>
      </c>
      <c r="EI152" s="324" t="e">
        <f t="shared" si="181"/>
        <v>#DIV/0!</v>
      </c>
      <c r="EJ152" s="324" t="e">
        <f t="shared" si="181"/>
        <v>#DIV/0!</v>
      </c>
      <c r="EK152" s="324" t="e">
        <f t="shared" si="181"/>
        <v>#DIV/0!</v>
      </c>
      <c r="EL152" s="324" t="e">
        <f t="shared" si="181"/>
        <v>#DIV/0!</v>
      </c>
      <c r="EM152" s="324" t="e">
        <f t="shared" si="181"/>
        <v>#DIV/0!</v>
      </c>
      <c r="EN152" s="324" t="e">
        <f t="shared" si="181"/>
        <v>#DIV/0!</v>
      </c>
      <c r="EO152" s="324" t="e">
        <f t="shared" si="181"/>
        <v>#DIV/0!</v>
      </c>
      <c r="EP152" s="324" t="e">
        <f t="shared" si="181"/>
        <v>#DIV/0!</v>
      </c>
      <c r="EQ152" s="324" t="e">
        <f t="shared" si="181"/>
        <v>#DIV/0!</v>
      </c>
      <c r="ER152" s="324" t="e">
        <f t="shared" si="181"/>
        <v>#DIV/0!</v>
      </c>
      <c r="ES152" s="324" t="e">
        <f t="shared" si="181"/>
        <v>#DIV/0!</v>
      </c>
      <c r="ET152" s="324" t="e">
        <f t="shared" si="181"/>
        <v>#DIV/0!</v>
      </c>
      <c r="EU152" s="324" t="e">
        <f t="shared" si="181"/>
        <v>#DIV/0!</v>
      </c>
      <c r="EV152" s="324" t="e">
        <f t="shared" si="181"/>
        <v>#DIV/0!</v>
      </c>
      <c r="EW152" s="324" t="e">
        <f t="shared" si="181"/>
        <v>#DIV/0!</v>
      </c>
      <c r="EX152" s="324" t="e">
        <f t="shared" si="181"/>
        <v>#DIV/0!</v>
      </c>
      <c r="EY152" s="324" t="e">
        <f t="shared" si="181"/>
        <v>#DIV/0!</v>
      </c>
      <c r="EZ152" s="324" t="e">
        <f t="shared" si="181"/>
        <v>#DIV/0!</v>
      </c>
      <c r="FA152" s="324" t="e">
        <f t="shared" si="181"/>
        <v>#DIV/0!</v>
      </c>
      <c r="FB152" s="324" t="e">
        <f t="shared" si="181"/>
        <v>#DIV/0!</v>
      </c>
      <c r="FC152" s="324" t="e">
        <f t="shared" si="181"/>
        <v>#DIV/0!</v>
      </c>
      <c r="FD152" s="324" t="e">
        <f t="shared" si="181"/>
        <v>#DIV/0!</v>
      </c>
      <c r="FE152" s="324" t="e">
        <f t="shared" si="181"/>
        <v>#DIV/0!</v>
      </c>
      <c r="FF152" s="324" t="e">
        <f t="shared" si="181"/>
        <v>#DIV/0!</v>
      </c>
      <c r="FG152" s="324" t="e">
        <f t="shared" si="181"/>
        <v>#DIV/0!</v>
      </c>
      <c r="FH152" s="324" t="e">
        <f t="shared" si="181"/>
        <v>#DIV/0!</v>
      </c>
      <c r="FI152" s="324" t="e">
        <f t="shared" si="181"/>
        <v>#DIV/0!</v>
      </c>
      <c r="FJ152" s="324" t="e">
        <f t="shared" si="181"/>
        <v>#DIV/0!</v>
      </c>
      <c r="FK152" s="324" t="e">
        <f t="shared" si="181"/>
        <v>#DIV/0!</v>
      </c>
      <c r="FL152" s="324" t="e">
        <f t="shared" si="181"/>
        <v>#DIV/0!</v>
      </c>
      <c r="FM152" s="324" t="e">
        <f t="shared" si="181"/>
        <v>#DIV/0!</v>
      </c>
      <c r="FN152" s="324" t="e">
        <f t="shared" si="181"/>
        <v>#DIV/0!</v>
      </c>
      <c r="FO152" s="324" t="e">
        <f t="shared" si="181"/>
        <v>#DIV/0!</v>
      </c>
      <c r="FP152" s="324" t="e">
        <f t="shared" si="181"/>
        <v>#DIV/0!</v>
      </c>
      <c r="FQ152" s="324" t="e">
        <f t="shared" si="181"/>
        <v>#DIV/0!</v>
      </c>
      <c r="FR152" s="324" t="e">
        <f t="shared" si="181"/>
        <v>#DIV/0!</v>
      </c>
      <c r="FS152" s="324" t="e">
        <f t="shared" si="181"/>
        <v>#DIV/0!</v>
      </c>
      <c r="FT152" s="324" t="e">
        <f t="shared" si="181"/>
        <v>#DIV/0!</v>
      </c>
      <c r="FU152" s="324" t="e">
        <f t="shared" si="181"/>
        <v>#DIV/0!</v>
      </c>
      <c r="FV152" s="324" t="e">
        <f t="shared" si="181"/>
        <v>#DIV/0!</v>
      </c>
      <c r="FW152" s="324" t="e">
        <f t="shared" si="181"/>
        <v>#DIV/0!</v>
      </c>
      <c r="FX152" s="324" t="e">
        <f t="shared" si="181"/>
        <v>#DIV/0!</v>
      </c>
      <c r="FY152" s="324" t="e">
        <f t="shared" si="181"/>
        <v>#DIV/0!</v>
      </c>
      <c r="FZ152" s="324" t="e">
        <f t="shared" si="181"/>
        <v>#DIV/0!</v>
      </c>
      <c r="GA152" s="324" t="e">
        <f t="shared" si="181"/>
        <v>#DIV/0!</v>
      </c>
      <c r="GB152" s="324" t="e">
        <f t="shared" si="181"/>
        <v>#DIV/0!</v>
      </c>
      <c r="GC152" s="324" t="e">
        <f t="shared" si="181"/>
        <v>#DIV/0!</v>
      </c>
      <c r="GD152" s="324" t="e">
        <f t="shared" si="181"/>
        <v>#DIV/0!</v>
      </c>
      <c r="GE152" s="324" t="e">
        <f t="shared" si="181"/>
        <v>#DIV/0!</v>
      </c>
      <c r="GF152" s="324" t="e">
        <f t="shared" si="181"/>
        <v>#DIV/0!</v>
      </c>
      <c r="GG152" s="324" t="e">
        <f t="shared" si="181"/>
        <v>#DIV/0!</v>
      </c>
      <c r="GH152" s="324" t="e">
        <f t="shared" si="181"/>
        <v>#DIV/0!</v>
      </c>
      <c r="GI152" s="324" t="e">
        <f t="shared" si="181"/>
        <v>#DIV/0!</v>
      </c>
      <c r="GJ152" s="324" t="e">
        <f t="shared" si="181"/>
        <v>#DIV/0!</v>
      </c>
      <c r="GK152" s="324" t="e">
        <f t="shared" si="181"/>
        <v>#DIV/0!</v>
      </c>
      <c r="GL152" s="324" t="e">
        <f t="shared" si="181"/>
        <v>#DIV/0!</v>
      </c>
      <c r="GM152" s="324" t="e">
        <f t="shared" si="181"/>
        <v>#DIV/0!</v>
      </c>
      <c r="GN152" s="324" t="e">
        <f t="shared" si="181"/>
        <v>#DIV/0!</v>
      </c>
      <c r="GO152" s="324" t="e">
        <f t="shared" si="181"/>
        <v>#DIV/0!</v>
      </c>
      <c r="GP152" s="324" t="e">
        <f t="shared" si="181"/>
        <v>#DIV/0!</v>
      </c>
      <c r="GQ152" s="324" t="e">
        <f t="shared" ref="GQ152:JB152" si="182">GQ147-GQ148</f>
        <v>#DIV/0!</v>
      </c>
      <c r="GR152" s="324" t="e">
        <f t="shared" si="182"/>
        <v>#DIV/0!</v>
      </c>
      <c r="GS152" s="324" t="e">
        <f t="shared" si="182"/>
        <v>#DIV/0!</v>
      </c>
      <c r="GT152" s="324" t="e">
        <f t="shared" si="182"/>
        <v>#DIV/0!</v>
      </c>
      <c r="GU152" s="324" t="e">
        <f t="shared" si="182"/>
        <v>#DIV/0!</v>
      </c>
      <c r="GV152" s="324" t="e">
        <f t="shared" si="182"/>
        <v>#DIV/0!</v>
      </c>
      <c r="GW152" s="324" t="e">
        <f t="shared" si="182"/>
        <v>#DIV/0!</v>
      </c>
      <c r="GX152" s="324" t="e">
        <f t="shared" si="182"/>
        <v>#DIV/0!</v>
      </c>
      <c r="GY152" s="324" t="e">
        <f t="shared" si="182"/>
        <v>#DIV/0!</v>
      </c>
      <c r="GZ152" s="324" t="e">
        <f t="shared" si="182"/>
        <v>#DIV/0!</v>
      </c>
      <c r="HA152" s="324" t="e">
        <f t="shared" si="182"/>
        <v>#DIV/0!</v>
      </c>
      <c r="HB152" s="324" t="e">
        <f t="shared" si="182"/>
        <v>#DIV/0!</v>
      </c>
      <c r="HC152" s="324" t="e">
        <f t="shared" si="182"/>
        <v>#DIV/0!</v>
      </c>
      <c r="HD152" s="324" t="e">
        <f t="shared" si="182"/>
        <v>#DIV/0!</v>
      </c>
      <c r="HE152" s="324" t="e">
        <f t="shared" si="182"/>
        <v>#DIV/0!</v>
      </c>
      <c r="HF152" s="324" t="e">
        <f t="shared" si="182"/>
        <v>#DIV/0!</v>
      </c>
      <c r="HG152" s="324" t="e">
        <f t="shared" si="182"/>
        <v>#DIV/0!</v>
      </c>
      <c r="HH152" s="324" t="e">
        <f t="shared" si="182"/>
        <v>#DIV/0!</v>
      </c>
      <c r="HI152" s="324" t="e">
        <f t="shared" si="182"/>
        <v>#DIV/0!</v>
      </c>
      <c r="HJ152" s="324" t="e">
        <f t="shared" si="182"/>
        <v>#DIV/0!</v>
      </c>
      <c r="HK152" s="324" t="e">
        <f t="shared" si="182"/>
        <v>#DIV/0!</v>
      </c>
      <c r="HL152" s="324" t="e">
        <f t="shared" si="182"/>
        <v>#DIV/0!</v>
      </c>
      <c r="HM152" s="324" t="e">
        <f t="shared" si="182"/>
        <v>#DIV/0!</v>
      </c>
      <c r="HN152" s="324" t="e">
        <f t="shared" si="182"/>
        <v>#DIV/0!</v>
      </c>
      <c r="HO152" s="324" t="e">
        <f t="shared" si="182"/>
        <v>#DIV/0!</v>
      </c>
      <c r="HP152" s="324" t="e">
        <f t="shared" si="182"/>
        <v>#DIV/0!</v>
      </c>
      <c r="HQ152" s="324" t="e">
        <f t="shared" si="182"/>
        <v>#DIV/0!</v>
      </c>
      <c r="HR152" s="324" t="e">
        <f t="shared" si="182"/>
        <v>#DIV/0!</v>
      </c>
      <c r="HS152" s="324" t="e">
        <f t="shared" si="182"/>
        <v>#DIV/0!</v>
      </c>
      <c r="HT152" s="324" t="e">
        <f t="shared" si="182"/>
        <v>#DIV/0!</v>
      </c>
      <c r="HU152" s="324" t="e">
        <f t="shared" si="182"/>
        <v>#DIV/0!</v>
      </c>
      <c r="HV152" s="324" t="e">
        <f t="shared" si="182"/>
        <v>#DIV/0!</v>
      </c>
      <c r="HW152" s="324" t="e">
        <f t="shared" si="182"/>
        <v>#DIV/0!</v>
      </c>
      <c r="HX152" s="324" t="e">
        <f t="shared" si="182"/>
        <v>#DIV/0!</v>
      </c>
      <c r="HY152" s="324" t="e">
        <f t="shared" si="182"/>
        <v>#DIV/0!</v>
      </c>
      <c r="HZ152" s="324" t="e">
        <f t="shared" si="182"/>
        <v>#DIV/0!</v>
      </c>
      <c r="IA152" s="324" t="e">
        <f t="shared" si="182"/>
        <v>#DIV/0!</v>
      </c>
      <c r="IB152" s="324" t="e">
        <f t="shared" si="182"/>
        <v>#DIV/0!</v>
      </c>
      <c r="IC152" s="324" t="e">
        <f t="shared" si="182"/>
        <v>#DIV/0!</v>
      </c>
      <c r="ID152" s="324" t="e">
        <f t="shared" si="182"/>
        <v>#DIV/0!</v>
      </c>
      <c r="IE152" s="324" t="e">
        <f t="shared" si="182"/>
        <v>#DIV/0!</v>
      </c>
      <c r="IF152" s="324" t="e">
        <f t="shared" si="182"/>
        <v>#DIV/0!</v>
      </c>
      <c r="IG152" s="324" t="e">
        <f t="shared" si="182"/>
        <v>#DIV/0!</v>
      </c>
      <c r="IH152" s="324" t="e">
        <f t="shared" si="182"/>
        <v>#DIV/0!</v>
      </c>
      <c r="II152" s="324" t="e">
        <f t="shared" si="182"/>
        <v>#DIV/0!</v>
      </c>
      <c r="IJ152" s="324" t="e">
        <f t="shared" si="182"/>
        <v>#DIV/0!</v>
      </c>
      <c r="IK152" s="324" t="e">
        <f t="shared" si="182"/>
        <v>#DIV/0!</v>
      </c>
      <c r="IL152" s="324" t="e">
        <f t="shared" si="182"/>
        <v>#DIV/0!</v>
      </c>
      <c r="IM152" s="324" t="e">
        <f t="shared" si="182"/>
        <v>#DIV/0!</v>
      </c>
      <c r="IN152" s="324" t="e">
        <f t="shared" si="182"/>
        <v>#DIV/0!</v>
      </c>
      <c r="IO152" s="324" t="e">
        <f t="shared" si="182"/>
        <v>#DIV/0!</v>
      </c>
      <c r="IP152" s="324" t="e">
        <f t="shared" si="182"/>
        <v>#DIV/0!</v>
      </c>
      <c r="IQ152" s="324" t="e">
        <f t="shared" si="182"/>
        <v>#DIV/0!</v>
      </c>
      <c r="IR152" s="324" t="e">
        <f t="shared" si="182"/>
        <v>#DIV/0!</v>
      </c>
      <c r="IS152" s="324" t="e">
        <f t="shared" si="182"/>
        <v>#DIV/0!</v>
      </c>
      <c r="IT152" s="324" t="e">
        <f t="shared" si="182"/>
        <v>#DIV/0!</v>
      </c>
      <c r="IU152" s="324" t="e">
        <f t="shared" si="182"/>
        <v>#DIV/0!</v>
      </c>
      <c r="IV152" s="324" t="e">
        <f t="shared" si="182"/>
        <v>#DIV/0!</v>
      </c>
      <c r="IW152" s="324" t="e">
        <f t="shared" si="182"/>
        <v>#DIV/0!</v>
      </c>
      <c r="IX152" s="324" t="e">
        <f t="shared" si="182"/>
        <v>#DIV/0!</v>
      </c>
      <c r="IY152" s="324" t="e">
        <f t="shared" si="182"/>
        <v>#DIV/0!</v>
      </c>
      <c r="IZ152" s="324" t="e">
        <f t="shared" si="182"/>
        <v>#DIV/0!</v>
      </c>
      <c r="JA152" s="324" t="e">
        <f t="shared" si="182"/>
        <v>#DIV/0!</v>
      </c>
      <c r="JB152" s="324" t="e">
        <f t="shared" si="182"/>
        <v>#DIV/0!</v>
      </c>
      <c r="JC152" s="324" t="e">
        <f t="shared" ref="JC152:JO152" si="183">JC147-JC148</f>
        <v>#DIV/0!</v>
      </c>
      <c r="JD152" s="324" t="e">
        <f t="shared" si="183"/>
        <v>#DIV/0!</v>
      </c>
      <c r="JE152" s="324" t="e">
        <f t="shared" si="183"/>
        <v>#DIV/0!</v>
      </c>
      <c r="JF152" s="324" t="e">
        <f t="shared" si="183"/>
        <v>#DIV/0!</v>
      </c>
      <c r="JG152" s="324" t="e">
        <f t="shared" si="183"/>
        <v>#DIV/0!</v>
      </c>
      <c r="JH152" s="324" t="e">
        <f t="shared" si="183"/>
        <v>#DIV/0!</v>
      </c>
      <c r="JI152" s="324" t="e">
        <f t="shared" si="183"/>
        <v>#DIV/0!</v>
      </c>
      <c r="JJ152" s="324" t="e">
        <f t="shared" si="183"/>
        <v>#DIV/0!</v>
      </c>
      <c r="JK152" s="324" t="e">
        <f t="shared" si="183"/>
        <v>#DIV/0!</v>
      </c>
      <c r="JL152" s="324" t="e">
        <f t="shared" si="183"/>
        <v>#DIV/0!</v>
      </c>
      <c r="JM152" s="324" t="e">
        <f t="shared" si="183"/>
        <v>#DIV/0!</v>
      </c>
      <c r="JN152" s="324" t="e">
        <f t="shared" si="183"/>
        <v>#DIV/0!</v>
      </c>
      <c r="JO152" s="324" t="e">
        <f t="shared" si="183"/>
        <v>#DIV/0!</v>
      </c>
      <c r="JP152" s="324" t="e">
        <f t="shared" ref="JP152" si="184">JP147-JP148</f>
        <v>#DIV/0!</v>
      </c>
    </row>
  </sheetData>
  <sheetProtection algorithmName="SHA-512" hashValue="YWbvchFOujU8VUeP5qc6Qp4h84x8bJ8bx+U9S1q9SdfqWgWniZalkquB9yE4t+OLAQSlTuc7MDWu9Qd0W6nTZA==" saltValue="BULwP9ztJgtrpv85c8ifXg==" spinCount="100000" sheet="1" scenarios="1" formatCells="0" selectLockedCells="1" autoFilter="0"/>
  <autoFilter ref="D20:E60" xr:uid="{00000000-0009-0000-0000-000005000000}"/>
  <mergeCells count="47">
    <mergeCell ref="AG17:BG17"/>
    <mergeCell ref="BH17:CH17"/>
    <mergeCell ref="BH16:CH16"/>
    <mergeCell ref="AG16:BG16"/>
    <mergeCell ref="HN16:IN16"/>
    <mergeCell ref="HN17:IN17"/>
    <mergeCell ref="JT16:JT20"/>
    <mergeCell ref="JU16:JU20"/>
    <mergeCell ref="DJ16:EJ16"/>
    <mergeCell ref="JS16:JS20"/>
    <mergeCell ref="EK17:FK17"/>
    <mergeCell ref="EK16:FK16"/>
    <mergeCell ref="JR16:JR20"/>
    <mergeCell ref="JQ16:JQ20"/>
    <mergeCell ref="DJ17:EJ17"/>
    <mergeCell ref="FL16:GL16"/>
    <mergeCell ref="GM16:HM16"/>
    <mergeCell ref="FL17:GL17"/>
    <mergeCell ref="GM17:HM17"/>
    <mergeCell ref="IO16:JO16"/>
    <mergeCell ref="IO17:JO17"/>
    <mergeCell ref="JZ16:JZ20"/>
    <mergeCell ref="JX16:JX20"/>
    <mergeCell ref="JY16:JY20"/>
    <mergeCell ref="JV16:JV20"/>
    <mergeCell ref="JW16:JW20"/>
    <mergeCell ref="F14:AF14"/>
    <mergeCell ref="JP16:JP19"/>
    <mergeCell ref="AF18:AF19"/>
    <mergeCell ref="BG18:BG19"/>
    <mergeCell ref="CH18:CH19"/>
    <mergeCell ref="DI18:DI19"/>
    <mergeCell ref="EJ18:EJ19"/>
    <mergeCell ref="FK18:FK19"/>
    <mergeCell ref="GL18:GL19"/>
    <mergeCell ref="HM18:HM19"/>
    <mergeCell ref="IN18:IN19"/>
    <mergeCell ref="JO18:JO19"/>
    <mergeCell ref="CI16:DI16"/>
    <mergeCell ref="CI17:DI17"/>
    <mergeCell ref="F16:AF16"/>
    <mergeCell ref="F17:AF17"/>
    <mergeCell ref="C73:D73"/>
    <mergeCell ref="C75:D75"/>
    <mergeCell ref="C77:D77"/>
    <mergeCell ref="C79:D79"/>
    <mergeCell ref="C81:D81"/>
  </mergeCells>
  <phoneticPr fontId="12" type="noConversion"/>
  <conditionalFormatting sqref="F20:DI68 DR20:JP68">
    <cfRule type="expression" dxfId="232" priority="133" stopIfTrue="1">
      <formula>IF($E$15="Selected",IF(F$15="x",0,1),0)</formula>
    </cfRule>
    <cfRule type="expression" dxfId="231" priority="134" stopIfTrue="1">
      <formula>IF($E$15="Judges",IF(ISERROR(SEARCH("JUDGE",F$18)&gt;0),1,0),0)</formula>
    </cfRule>
    <cfRule type="expression" dxfId="230" priority="135" stopIfTrue="1">
      <formula>IF($E$16="A Only",IF($JS20="",1,0),0)</formula>
    </cfRule>
    <cfRule type="expression" dxfId="229" priority="136" stopIfTrue="1">
      <formula>IF($E$16="B Only",IF($JU20="",1,0),0)</formula>
    </cfRule>
    <cfRule type="expression" dxfId="228" priority="137" stopIfTrue="1">
      <formula>IF($E$16="Top 5",IF($JQ20&gt;5,1,0),0)</formula>
    </cfRule>
    <cfRule type="expression" dxfId="227" priority="138" stopIfTrue="1">
      <formula>IF(OR($D$17="",AND($D$17&lt;&gt;"",$G$87&gt;0,NOT(ISERROR(SEARCH($D$17,$D20))))),0,1)</formula>
    </cfRule>
    <cfRule type="expression" dxfId="226" priority="139" stopIfTrue="1">
      <formula>IF($D20="  --",1,0)</formula>
    </cfRule>
    <cfRule type="expression" dxfId="225" priority="140">
      <formula>IF($G$87=0,0,IF(F20&gt;=VLOOKUP($G$87+0.5,$D$98:$JP$152,2+F$97,FALSE),1,0))</formula>
    </cfRule>
    <cfRule type="expression" dxfId="224" priority="141">
      <formula>IF($G$87=0,0,IF(AND(F20&gt;=VLOOKUP($G$87+0.4,$D$98:$JP$152,2+F$97,FALSE),F20&lt;=VLOOKUP($G$87+0.5,$D$98:$JP$152,2+F$97,FALSE)),1,0))</formula>
    </cfRule>
    <cfRule type="expression" dxfId="223" priority="142">
      <formula>IF($G$87=0,0,IF(AND(F20&gt;=VLOOKUP($G$87+0.3,$D$98:$JP$152,2+F$97,FALSE),F20&lt;=VLOOKUP($G$87+0.4,$D$98:$JP$152,2+F$97,FALSE)),1,0))</formula>
    </cfRule>
    <cfRule type="expression" dxfId="222" priority="143">
      <formula>IF($G$87=0,0,IF(AND(F20&gt;=VLOOKUP($G$87+0.2,$D$98:$JP$152,2+F$97,FALSE),F20&lt;=VLOOKUP($G$87+0.3,$D$98:$JP$152,2+F$97,FALSE)),1,0))</formula>
    </cfRule>
    <cfRule type="expression" dxfId="221" priority="144">
      <formula>IF($G$87=0,0,IF(AND(F20&gt;=VLOOKUP($G$87+0.1,$D$98:$JP$152,2+F$97,FALSE),F20&lt;=VLOOKUP($G$87+0.2,$D$98:$JP$152,2+F$97,FALSE)),1,0))</formula>
    </cfRule>
    <cfRule type="expression" dxfId="220" priority="145">
      <formula>IF($G$87=0,0,IF(F20&lt;=VLOOKUP($G$87+0.1,$D$98:$JP$152,2+F$97,FALSE),1,0))</formula>
    </cfRule>
  </conditionalFormatting>
  <conditionalFormatting sqref="B21:JZ68">
    <cfRule type="expression" dxfId="219" priority="146" stopIfTrue="1">
      <formula>IF($JQ21=3,1,0)</formula>
    </cfRule>
    <cfRule type="expression" dxfId="218" priority="147" stopIfTrue="1">
      <formula>IF($JQ21=2,1,0)</formula>
    </cfRule>
    <cfRule type="expression" dxfId="217" priority="148" stopIfTrue="1">
      <formula>IF($JQ21=1,1,0)</formula>
    </cfRule>
    <cfRule type="expression" priority="149" stopIfTrue="1">
      <formula>IF($D$17="",1,0)</formula>
    </cfRule>
    <cfRule type="expression" dxfId="216" priority="150">
      <formula>IF(SEARCH($D$17,$D21)&gt;0,1,0)</formula>
    </cfRule>
  </conditionalFormatting>
  <conditionalFormatting sqref="DK20:DQ68">
    <cfRule type="expression" dxfId="215" priority="703" stopIfTrue="1">
      <formula>IF($E$15="Selected",IF(DK$15="x",0,1),0)</formula>
    </cfRule>
    <cfRule type="expression" dxfId="214" priority="704" stopIfTrue="1">
      <formula>IF($E$15="Judges",IF(ISERROR(SEARCH("JUDGE",DJ$18)&gt;0),1,0),0)</formula>
    </cfRule>
    <cfRule type="expression" dxfId="213" priority="705" stopIfTrue="1">
      <formula>IF($E$16="A Only",IF($JS20="",1,0),0)</formula>
    </cfRule>
    <cfRule type="expression" dxfId="212" priority="706" stopIfTrue="1">
      <formula>IF($E$16="B Only",IF($JU20="",1,0),0)</formula>
    </cfRule>
    <cfRule type="expression" dxfId="211" priority="707" stopIfTrue="1">
      <formula>IF($E$16="Top 5",IF($JQ20&gt;5,1,0),0)</formula>
    </cfRule>
    <cfRule type="expression" dxfId="210" priority="708" stopIfTrue="1">
      <formula>IF(OR($D$17="",AND($D$17&lt;&gt;"",$G$87&gt;0,NOT(ISERROR(SEARCH($D$17,$D20))))),0,1)</formula>
    </cfRule>
    <cfRule type="expression" dxfId="209" priority="709" stopIfTrue="1">
      <formula>IF($D20="  --",1,0)</formula>
    </cfRule>
    <cfRule type="expression" dxfId="208" priority="710">
      <formula>IF($G$87=0,0,IF(DK20&gt;=VLOOKUP($G$87+0.5,$D$98:$JP$152,2+DK$97,FALSE),1,0))</formula>
    </cfRule>
    <cfRule type="expression" dxfId="207" priority="711">
      <formula>IF($G$87=0,0,IF(AND(DK20&gt;=VLOOKUP($G$87+0.4,$D$98:$JP$152,2+DK$97,FALSE),DK20&lt;=VLOOKUP($G$87+0.5,$D$98:$JP$152,2+DK$97,FALSE)),1,0))</formula>
    </cfRule>
    <cfRule type="expression" dxfId="206" priority="712">
      <formula>IF($G$87=0,0,IF(AND(DK20&gt;=VLOOKUP($G$87+0.3,$D$98:$JP$152,2+DK$97,FALSE),DK20&lt;=VLOOKUP($G$87+0.4,$D$98:$JP$152,2+DK$97,FALSE)),1,0))</formula>
    </cfRule>
    <cfRule type="expression" dxfId="205" priority="713">
      <formula>IF($G$87=0,0,IF(AND(DK20&gt;=VLOOKUP($G$87+0.2,$D$98:$JP$152,2+DK$97,FALSE),DK20&lt;=VLOOKUP($G$87+0.3,$D$98:$JP$152,2+DK$97,FALSE)),1,0))</formula>
    </cfRule>
    <cfRule type="expression" dxfId="204" priority="714">
      <formula>IF($G$87=0,0,IF(AND(DK20&gt;=VLOOKUP($G$87+0.1,$D$98:$JP$152,2+DK$97,FALSE),DK20&lt;=VLOOKUP($G$87+0.2,$D$98:$JP$152,2+DK$97,FALSE)),1,0))</formula>
    </cfRule>
    <cfRule type="expression" dxfId="203" priority="715">
      <formula>IF($G$87=0,0,IF(DK20&lt;=VLOOKUP($G$87+0.1,$D$98:$JP$152,2+DK$97,FALSE),1,0))</formula>
    </cfRule>
  </conditionalFormatting>
  <conditionalFormatting sqref="DJ20:DJ68">
    <cfRule type="expression" dxfId="202" priority="716" stopIfTrue="1">
      <formula>IF($E$15="Selected",IF(DJ$15="x",0,1),0)</formula>
    </cfRule>
    <cfRule type="expression" dxfId="201" priority="717" stopIfTrue="1">
      <formula>IF($E$15="Judges",IF(ISERROR(SEARCH("JUDGE",#REF!)&gt;0),1,0),0)</formula>
    </cfRule>
    <cfRule type="expression" dxfId="200" priority="718" stopIfTrue="1">
      <formula>IF($E$16="A Only",IF($JS20="",1,0),0)</formula>
    </cfRule>
    <cfRule type="expression" dxfId="199" priority="719" stopIfTrue="1">
      <formula>IF($E$16="B Only",IF($JU20="",1,0),0)</formula>
    </cfRule>
    <cfRule type="expression" dxfId="198" priority="720" stopIfTrue="1">
      <formula>IF($E$16="Top 5",IF($JQ20&gt;5,1,0),0)</formula>
    </cfRule>
    <cfRule type="expression" dxfId="197" priority="721" stopIfTrue="1">
      <formula>IF(OR($D$17="",AND($D$17&lt;&gt;"",$G$87&gt;0,NOT(ISERROR(SEARCH($D$17,$D20))))),0,1)</formula>
    </cfRule>
    <cfRule type="expression" dxfId="196" priority="722" stopIfTrue="1">
      <formula>IF($D20="  --",1,0)</formula>
    </cfRule>
    <cfRule type="expression" dxfId="195" priority="723">
      <formula>IF($G$87=0,0,IF(DJ20&gt;=VLOOKUP($G$87+0.5,$D$98:$JP$152,2+DJ$97,FALSE),1,0))</formula>
    </cfRule>
    <cfRule type="expression" dxfId="194" priority="724">
      <formula>IF($G$87=0,0,IF(AND(DJ20&gt;=VLOOKUP($G$87+0.4,$D$98:$JP$152,2+DJ$97,FALSE),DJ20&lt;=VLOOKUP($G$87+0.5,$D$98:$JP$152,2+DJ$97,FALSE)),1,0))</formula>
    </cfRule>
    <cfRule type="expression" dxfId="193" priority="725">
      <formula>IF($G$87=0,0,IF(AND(DJ20&gt;=VLOOKUP($G$87+0.3,$D$98:$JP$152,2+DJ$97,FALSE),DJ20&lt;=VLOOKUP($G$87+0.4,$D$98:$JP$152,2+DJ$97,FALSE)),1,0))</formula>
    </cfRule>
    <cfRule type="expression" dxfId="192" priority="726">
      <formula>IF($G$87=0,0,IF(AND(DJ20&gt;=VLOOKUP($G$87+0.2,$D$98:$JP$152,2+DJ$97,FALSE),DJ20&lt;=VLOOKUP($G$87+0.3,$D$98:$JP$152,2+DJ$97,FALSE)),1,0))</formula>
    </cfRule>
    <cfRule type="expression" dxfId="191" priority="727">
      <formula>IF($G$87=0,0,IF(AND(DJ20&gt;=VLOOKUP($G$87+0.1,$D$98:$JP$152,2+DJ$97,FALSE),DJ20&lt;=VLOOKUP($G$87+0.2,$D$98:$JP$152,2+DJ$97,FALSE)),1,0))</formula>
    </cfRule>
    <cfRule type="expression" dxfId="190" priority="728">
      <formula>IF($G$87=0,0,IF(DJ20&lt;=VLOOKUP($G$87+0.1,$D$98:$JP$152,2+DJ$97,FALSE),1,0))</formula>
    </cfRule>
  </conditionalFormatting>
  <dataValidations xWindow="252" yWindow="306" count="38">
    <dataValidation type="whole" allowBlank="1" showInputMessage="1" showErrorMessage="1" errorTitle="Judges Mark" error="Enter a whole number between 0 and 10" promptTitle="Judges Mark" prompt="Please enter a whole number between 0 and 10." sqref="CI21:DH68 AG21:BF68 BH21:CG68 DJ21:EI68 EK21:FJ68 GM21:HL68 HN21:IM68 IO21:JN68 F21:AE68 FL21:GK68" xr:uid="{00000000-0002-0000-0500-000000000000}">
      <formula1>0</formula1>
      <formula2>10</formula2>
    </dataValidation>
    <dataValidation type="decimal" allowBlank="1" showInputMessage="1" showErrorMessage="1" errorTitle="Mark Weighting" error="Please enter a decimal between 0.1 and 5.0" promptTitle="Mark Weighting" prompt="Please enter the weighting for the mark category above.  This should be available from the relevant judge's mark sheet.  Enter a decimal number between 0.1 and 5.0" sqref="DJ19:DS19 CI19:CR19 BH19:BQ19 EK19:ET19 FL19:FU19 GM19:GV19 HN19:HW19 IO19:IX19" xr:uid="{00000000-0002-0000-0500-000001000000}">
      <formula1>0.1</formula1>
      <formula2>5</formula2>
    </dataValidation>
    <dataValidation allowBlank="1" showInputMessage="1" showErrorMessage="1" promptTitle="Judge 1 Mark Category" prompt="Please enter the mark categories for judge 1 from the judge's mark sheet in these 10 boxes.  Leave unused boxes empty." sqref="BF18 CG18 DH18 EI18 FJ18 GK18 HL18 AE18 IM18 JN18" xr:uid="{00000000-0002-0000-0500-000002000000}"/>
    <dataValidation type="decimal" allowBlank="1" showInputMessage="1" showErrorMessage="1" errorTitle="Mark Weighting" error="Please enter a decimal value between 0.1 and 5.0" promptTitle="Mark Weighting" prompt="Please enter the weighting for the mark category above.  This should be available from the relevant judge's mark sheet.  Enter a decimal number between 0.1 and 5.0" sqref="F19:AE19 FV19:GK19 AQ19:BF19 BR19:CG19 CS19:DH19 DT19:EI19 EU19:FJ19 GW19:HL19 HX19:IM19 IY19:JN19" xr:uid="{00000000-0002-0000-0500-000003000000}">
      <formula1>0.1</formula1>
      <formula2>5</formula2>
    </dataValidation>
    <dataValidation allowBlank="1" showInputMessage="1" showErrorMessage="1" promptTitle="Judge 8 Description" prompt="Please enter a brief description of what judge 8 is marking.  This should be a very brief heading.  For example; Locked Swimmers or Baby CPR or Overall Teamwork etc." sqref="GM17:HA17 HL17:HM17" xr:uid="{00000000-0002-0000-0500-000004000000}"/>
    <dataValidation allowBlank="1" showInputMessage="1" showErrorMessage="1" promptTitle="Judge 7 Description" prompt="Please enter a brief description of what judge 1 is marking.  This should be a very brief heading.  For example; Locked Swimmers or Baby CPR or Overall Teamwork etc." sqref="FL17:FZ17 GK17:GL17" xr:uid="{00000000-0002-0000-0500-000005000000}"/>
    <dataValidation allowBlank="1" showInputMessage="1" showErrorMessage="1" promptTitle="Judge 7 Mark Category" prompt="Please enter the mark categories for judge 7 from the judge's mark sheet in these boxes.  Leave unused boxes empty." sqref="FL18:FZ18" xr:uid="{00000000-0002-0000-0500-000006000000}"/>
    <dataValidation allowBlank="1" showInputMessage="1" showErrorMessage="1" promptTitle="Judge 8 Mark Category" prompt="Please enter the mark categories for judge 8 from the judge's mark sheet in these  boxes.  Leave unused boxes empty." sqref="GM18:HK18" xr:uid="{00000000-0002-0000-0500-000007000000}"/>
    <dataValidation allowBlank="1" showInputMessage="1" showErrorMessage="1" promptTitle="Judge 6 Description" prompt="Please enter a brief description of what judge 6 is marking.  This should be a very brief heading.  For example; Locked Swimmers or Baby CPR or Overall Teamwork etc." sqref="EK17:ET17 FK17" xr:uid="{00000000-0002-0000-0500-000008000000}"/>
    <dataValidation allowBlank="1" showInputMessage="1" showErrorMessage="1" promptTitle="Judge 5 Description" prompt="Please enter a brief description of what judge 5 is marking.  This should be a very brief heading.  For example; Locked Swimmers or Baby CPR or Overall Teamwork etc." sqref="EJ17 DJ17:DS17" xr:uid="{00000000-0002-0000-0500-000009000000}"/>
    <dataValidation allowBlank="1" showInputMessage="1" showErrorMessage="1" promptTitle="Judge 1 Description" prompt="Please enter a brief description of what judge 1 is marking.  This should be a very brief heading.  For example; Locked Swimmers or Baby CPR or Overall Teamwork etc." sqref="EU17:FJ17 DT17:EI17 F17:AF17 AQ17:BF17 BR17:CG17 CS17:DH17 HB17:HK17 GA17:GJ17" xr:uid="{00000000-0002-0000-0500-00000A000000}"/>
    <dataValidation allowBlank="1" showInputMessage="1" showErrorMessage="1" promptTitle="Judge 6 Mark Category" prompt="Please enter the mark categories for judge 6 from the judge's mark sheet in these  boxes.  Leave unused boxes empty." sqref="EK18:FI18 DJ18:DQ18" xr:uid="{00000000-0002-0000-0500-00000B000000}"/>
    <dataValidation allowBlank="1" showInputMessage="1" showErrorMessage="1" promptTitle="Judge 5 Mark Category" prompt="Please enter the mark categories for judge 5 from the judge's mark sheet in these  boxes.  Leave unused boxes empty." sqref="DY18:EH18" xr:uid="{00000000-0002-0000-0500-00000C000000}"/>
    <dataValidation allowBlank="1" showInputMessage="1" showErrorMessage="1" promptTitle="Judge 7 Mark Category" prompt="Please enter the mark categories for judge 7 from the judge's mark sheet in these  boxes.  Leave unused boxes empty." sqref="GA18:GJ18" xr:uid="{00000000-0002-0000-0500-00000D000000}"/>
    <dataValidation allowBlank="1" showInputMessage="1" showErrorMessage="1" promptTitle="Judge 8 Mark Category" prompt="Please enter the mark categories for judge 10 from the judge's mark sheet in these  boxes.  Leave unused boxes empty." sqref="IO18:JM18" xr:uid="{00000000-0002-0000-0500-00000E000000}"/>
    <dataValidation allowBlank="1" showInputMessage="1" showErrorMessage="1" promptTitle="Judge 10 Description" prompt="Please enter a brief description of what judge 10 is marking.  This should be a very brief heading.  For example; Locked Swimmers or Baby CPR or Overall Teamwork etc." sqref="IO17:JO17" xr:uid="{00000000-0002-0000-0500-00000F000000}"/>
    <dataValidation allowBlank="1" showInputMessage="1" showErrorMessage="1" promptTitle="Judge 9 Mark Category" prompt="Please enter the mark categories for judge 9 from the judge's mark sheet in these  boxes.  Leave unused boxes empty." sqref="IC18:IL18" xr:uid="{00000000-0002-0000-0500-000010000000}"/>
    <dataValidation allowBlank="1" showInputMessage="1" showErrorMessage="1" promptTitle="Judge 9 Mark Category" prompt="Please enter the mark categories for judge 9 from the judge's mark sheet in these boxes.  Leave unused boxes empty." sqref="HN18:IB18" xr:uid="{00000000-0002-0000-0500-000011000000}"/>
    <dataValidation allowBlank="1" showInputMessage="1" showErrorMessage="1" promptTitle="Judge 9 Description" prompt="Please enter a brief description of what judge 9 is marking.  This should be a very brief heading.  For example; Locked Swimmers or Baby CPR or Overall Teamwork etc." sqref="HN17:IN17" xr:uid="{00000000-0002-0000-0500-000012000000}"/>
    <dataValidation allowBlank="1" showInputMessage="1" showErrorMessage="1" promptTitle="Judge 4 Description" prompt="Please enter a brief description of what judge 4 is marking.  This should be a very brief heading.  For example; Locked Swimmers or Baby CPR or Overall Teamwork etc." sqref="CI17:CR17 DI17" xr:uid="{00000000-0002-0000-0500-000013000000}"/>
    <dataValidation allowBlank="1" showInputMessage="1" showErrorMessage="1" promptTitle="Judge 3 Description" prompt="Please enter a brief description of what judge 3 is marking.  This should be a very brief heading.  For example; Locked Swimmers or Baby CPR or Overall Teamwork etc." sqref="BH17:BQ17 CH17" xr:uid="{00000000-0002-0000-0500-000014000000}"/>
    <dataValidation allowBlank="1" showInputMessage="1" showErrorMessage="1" promptTitle="Judge 2 Description" prompt="Please enter a brief description of what judge 2 is marking.  This should be a very brief heading.  For example; Locked Swimmers or Baby CPR or Overall Teamwork etc." sqref="AG17:AP17 BG17" xr:uid="{00000000-0002-0000-0500-000015000000}"/>
    <dataValidation type="decimal" allowBlank="1" showInputMessage="1" showErrorMessage="1" errorTitle="Mark Weighting" error="Please enter a decimal number between 0.1 and 5.0" promptTitle="Mark Weighting" prompt="Please enter the weighting for the mark category above.  This should be available from the relevant judge's mark sheet.  Enter a decimal number between 0.1 and 5.0" sqref="AG19:AP19" xr:uid="{00000000-0002-0000-0500-000016000000}">
      <formula1>0.1</formula1>
      <formula2>5</formula2>
    </dataValidation>
    <dataValidation allowBlank="1" showErrorMessage="1" sqref="D15" xr:uid="{00000000-0002-0000-0500-000017000000}"/>
    <dataValidation allowBlank="1" showInputMessage="1" showErrorMessage="1" promptTitle="Judge 1 Mark Category" prompt="Please enter the mark categories for judge 1 from the judge's mark sheet in these  boxes.  Leave unused boxes empty." sqref="F18:AD18" xr:uid="{00000000-0002-0000-0500-000018000000}"/>
    <dataValidation allowBlank="1" showInputMessage="1" showErrorMessage="1" promptTitle="Judge 2 Mark Category" prompt="Please enter the mark categories for judge 2 from the judge's mark sheet in these  boxes.  Leave unused boxes empty." sqref="AG18:BE18" xr:uid="{00000000-0002-0000-0500-000019000000}"/>
    <dataValidation allowBlank="1" showInputMessage="1" showErrorMessage="1" promptTitle=" Judge 3 Mark Category" prompt="Please enter the mark categories for judge 3 from the judge's mark sheet in these  boxes.  Leave unused boxes empty." sqref="BH18:BV18" xr:uid="{00000000-0002-0000-0500-00001A000000}"/>
    <dataValidation allowBlank="1" showInputMessage="1" showErrorMessage="1" promptTitle="Judge 4 Mark Category " prompt="Please enter the mark categories for judge 4 from the judge's mark sheet in these  boxes.  Leave unused boxes empty." sqref="CI18:CW18" xr:uid="{00000000-0002-0000-0500-00001B000000}"/>
    <dataValidation allowBlank="1" showInputMessage="1" showErrorMessage="1" promptTitle="Judge 3 Mark Category" prompt="Please enter the mark categories for judge 3 from the judge's mark sheet in these  boxes.  Leave unused boxes empty." sqref="BW18:CF18" xr:uid="{00000000-0002-0000-0500-00001C000000}"/>
    <dataValidation allowBlank="1" showInputMessage="1" showErrorMessage="1" promptTitle="Judge 4 Mark Category" prompt="Please enter the mark categories for judge 4 from the judge's mark sheet in these  boxes.  Leave unused boxes empty." sqref="CX18:DG18" xr:uid="{00000000-0002-0000-0500-00001D000000}"/>
    <dataValidation type="whole" allowBlank="1" showInputMessage="1" showErrorMessage="1" errorTitle="Incorrct Number of Judges" error="You cna have between 1 and 10 Judges._x000a__x000a_Contact Oli Coleman if more are required" sqref="E2" xr:uid="{00000000-0002-0000-0500-00001E000000}">
      <formula1>1</formula1>
      <formula2>10</formula2>
    </dataValidation>
    <dataValidation type="list" showInputMessage="1" showErrorMessage="1" sqref="D17" xr:uid="{00000000-0002-0000-0500-00001F000000}">
      <formula1>Clubs</formula1>
    </dataValidation>
    <dataValidation type="list" allowBlank="1" showInputMessage="1" showErrorMessage="1" sqref="E15" xr:uid="{00000000-0002-0000-0500-000020000000}">
      <formula1>"All,Judges,Selected"</formula1>
    </dataValidation>
    <dataValidation type="list" allowBlank="1" showInputMessage="1" showErrorMessage="1" sqref="E16" xr:uid="{00000000-0002-0000-0500-000021000000}">
      <formula1>"All,Top 5,A Only, B Only"</formula1>
    </dataValidation>
    <dataValidation type="list" showDropDown="1" showInputMessage="1" showErrorMessage="1" error="You Must mark with an x the colums you wish to highlight" promptTitle="Selection" prompt="Mark with a x the Citeria you wish to highlight" sqref="F15:JP15" xr:uid="{00000000-0002-0000-0500-000022000000}">
      <formula1>"x"</formula1>
    </dataValidation>
    <dataValidation type="list" showInputMessage="1" showErrorMessage="1" sqref="E17" xr:uid="{00000000-0002-0000-0500-000023000000}">
      <formula1>$B$86:$B$96</formula1>
    </dataValidation>
    <dataValidation type="whole" allowBlank="1" showInputMessage="1" showErrorMessage="1" errorTitle="Incorrct number of citeria" error="Must be between 1 and 25._x000a__x000a_Contact OLi Coleman if more are required" promptTitle="Number Of Judging Criteria " prompt="The number of markign criteria required for this judge" sqref="E3:E12" xr:uid="{00000000-0002-0000-0500-000024000000}">
      <formula1>1</formula1>
      <formula2>25</formula2>
    </dataValidation>
    <dataValidation allowBlank="1" showInputMessage="1" showErrorMessage="1" promptTitle="Mark Category" prompt="Please enter the mark categories for judge 5 from the judge's mark sheet in these  boxes.  Leave unused boxes empty." sqref="DR18:DX18" xr:uid="{00000000-0002-0000-0500-000025000000}"/>
  </dataValidations>
  <pageMargins left="0.75" right="0.75" top="1" bottom="1" header="0.5" footer="0.5"/>
  <pageSetup paperSize="9" orientation="portrait" horizontalDpi="4294967293"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heet13.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74" r:id="rId5" name="Button 2">
              <controlPr defaultSize="0" print="0" autoFill="0" autoPict="0" macro="[0]!Sheet13.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75" r:id="rId6" name="Button 3">
              <controlPr defaultSize="0" print="0" autoFill="0" autoPict="0" macro="[0]!Sheet13.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77" r:id="rId7" name="Button 5">
              <controlPr defaultSize="0" print="0" autoFill="0" autoPict="0" macro="[0]!Sheet6.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78" r:id="rId8" name="Button 6">
              <controlPr defaultSize="0" print="0" autoFill="0" autoPict="0" macro="[0]!Sheet6.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79" r:id="rId9" name="Button 7">
              <controlPr defaultSize="0" print="0" autoFill="0" autoPict="0" macro="[0]!Sheet13.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0" r:id="rId10" name="Button 8">
              <controlPr defaultSize="0" print="0" autoFill="0" autoPict="0" macro="[0]!Sheet18.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1" r:id="rId11" name="Button 9">
              <controlPr defaultSize="0" print="0" autoFill="0" autoPict="0" macro="[0]!Sheet18.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2" r:id="rId12" name="Button 10">
              <controlPr defaultSize="0" print="0" autoFill="0" autoPict="0" macro="[0]!Sheet18.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3" r:id="rId13" name="Button 11">
              <controlPr defaultSize="0" print="0" autoFill="0" autoPict="0" macro="[0]!Sheet18.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4" r:id="rId14" name="Button 12">
              <controlPr defaultSize="0" print="0" autoFill="0" autoPict="0" macro="[0]!Sheet13.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5" r:id="rId15" name="Button 13">
              <controlPr defaultSize="0" print="0" autoFill="0" autoPict="0" macro="[0]!Sheet18.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6" r:id="rId16" name="Button 14">
              <controlPr defaultSize="0" print="0" autoFill="0" autoPict="0" macro="[0]!Sheet18.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7" r:id="rId17" name="Button 15">
              <controlPr defaultSize="0" print="0" autoFill="0" autoPict="0" macro="[0]!Sheet18.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8" r:id="rId18" name="Button 16">
              <controlPr defaultSize="0" print="0" autoFill="0" autoPict="0" macro="[0]!Sheet13.Button1_Click">
                <anchor moveWithCells="1" sizeWithCells="1">
                  <from>
                    <xdr:col>5</xdr:col>
                    <xdr:colOff>314325</xdr:colOff>
                    <xdr:row>0</xdr:row>
                    <xdr:rowOff>0</xdr:rowOff>
                  </from>
                  <to>
                    <xdr:col>8</xdr:col>
                    <xdr:colOff>333375</xdr:colOff>
                    <xdr:row>0</xdr:row>
                    <xdr:rowOff>0</xdr:rowOff>
                  </to>
                </anchor>
              </controlPr>
            </control>
          </mc:Choice>
        </mc:AlternateContent>
        <mc:AlternateContent xmlns:mc="http://schemas.openxmlformats.org/markup-compatibility/2006">
          <mc:Choice Requires="x14">
            <control shapeId="3089" r:id="rId19" name="Button 17">
              <controlPr defaultSize="0" print="0" autoFill="0" autoPict="0" macro="[0]!Sheet13.Button1_Click">
                <anchor moveWithCells="1" sizeWithCells="1">
                  <from>
                    <xdr:col>5</xdr:col>
                    <xdr:colOff>304800</xdr:colOff>
                    <xdr:row>4</xdr:row>
                    <xdr:rowOff>66675</xdr:rowOff>
                  </from>
                  <to>
                    <xdr:col>31</xdr:col>
                    <xdr:colOff>381000</xdr:colOff>
                    <xdr:row>7</xdr:row>
                    <xdr:rowOff>66675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dimension ref="A1:KE152"/>
  <sheetViews>
    <sheetView showGridLines="0" topLeftCell="A2" zoomScale="50" zoomScaleNormal="50" workbookViewId="0">
      <selection activeCell="E2" sqref="E2"/>
    </sheetView>
  </sheetViews>
  <sheetFormatPr defaultColWidth="9.140625" defaultRowHeight="15" outlineLevelRow="1" x14ac:dyDescent="0.2"/>
  <cols>
    <col min="1" max="2" width="5.5703125" style="136" customWidth="1"/>
    <col min="3" max="3" width="9" style="136" customWidth="1"/>
    <col min="4" max="4" width="46.7109375" style="136" customWidth="1"/>
    <col min="5" max="5" width="18.140625" style="136" customWidth="1"/>
    <col min="6" max="15" width="5.28515625" style="136" customWidth="1"/>
    <col min="16" max="30" width="5.28515625" style="136" hidden="1" customWidth="1"/>
    <col min="31" max="31" width="5.28515625" style="219" hidden="1" customWidth="1"/>
    <col min="32" max="32" width="6.28515625" style="136" customWidth="1"/>
    <col min="33" max="33" width="5" style="136" hidden="1" customWidth="1"/>
    <col min="34" max="57" width="5.28515625" style="136" hidden="1" customWidth="1"/>
    <col min="58" max="58" width="5.28515625" style="219" hidden="1" customWidth="1"/>
    <col min="59" max="59" width="6.28515625" style="136" hidden="1" customWidth="1"/>
    <col min="60" max="84" width="5.28515625" style="136" hidden="1" customWidth="1"/>
    <col min="85" max="85" width="5.28515625" style="219" hidden="1" customWidth="1"/>
    <col min="86" max="86" width="6.28515625" style="136" hidden="1" customWidth="1"/>
    <col min="87" max="111" width="5.28515625" style="136" hidden="1" customWidth="1"/>
    <col min="112" max="112" width="5.28515625" style="219" hidden="1" customWidth="1"/>
    <col min="113" max="113" width="6.28515625" style="136" hidden="1" customWidth="1"/>
    <col min="114" max="138" width="5.28515625" style="136" hidden="1" customWidth="1"/>
    <col min="139" max="139" width="5.28515625" style="219" hidden="1" customWidth="1"/>
    <col min="140" max="140" width="6.28515625" style="136" hidden="1" customWidth="1"/>
    <col min="141" max="165" width="5.28515625" style="136" hidden="1" customWidth="1"/>
    <col min="166" max="166" width="5.28515625" style="219" hidden="1" customWidth="1"/>
    <col min="167" max="167" width="6.28515625" style="136" hidden="1" customWidth="1"/>
    <col min="168" max="192" width="5.28515625" style="136" hidden="1" customWidth="1"/>
    <col min="193" max="193" width="5.28515625" style="219" hidden="1" customWidth="1"/>
    <col min="194" max="194" width="6.28515625" style="136" hidden="1" customWidth="1"/>
    <col min="195" max="219" width="5.28515625" style="136" hidden="1" customWidth="1"/>
    <col min="220" max="220" width="5.28515625" style="219" hidden="1" customWidth="1"/>
    <col min="221" max="221" width="6.28515625" style="136" hidden="1" customWidth="1"/>
    <col min="222" max="246" width="5.28515625" style="136" hidden="1" customWidth="1"/>
    <col min="247" max="247" width="5.28515625" style="219" hidden="1" customWidth="1"/>
    <col min="248" max="248" width="6.28515625" style="136" hidden="1" customWidth="1"/>
    <col min="249" max="273" width="5.28515625" style="136" hidden="1" customWidth="1"/>
    <col min="274" max="274" width="5.28515625" style="219" hidden="1" customWidth="1"/>
    <col min="275" max="275" width="6.28515625" style="136" hidden="1" customWidth="1"/>
    <col min="276" max="276" width="11.85546875" style="136" customWidth="1"/>
    <col min="277" max="277" width="18.140625" style="136" customWidth="1"/>
    <col min="278" max="278" width="13.140625" style="136" hidden="1" customWidth="1"/>
    <col min="279" max="279" width="11" style="136" customWidth="1"/>
    <col min="280" max="280" width="13.140625" style="136" hidden="1" customWidth="1"/>
    <col min="281" max="281" width="11" style="136" customWidth="1"/>
    <col min="282" max="282" width="13.140625" style="136" hidden="1" customWidth="1"/>
    <col min="283" max="283" width="11" style="136" customWidth="1"/>
    <col min="284" max="284" width="11" style="136" hidden="1" customWidth="1"/>
    <col min="285" max="285" width="9.140625" style="136"/>
    <col min="286" max="286" width="9.140625" style="136" customWidth="1"/>
    <col min="287" max="288" width="9.140625" style="136"/>
    <col min="289" max="290" width="9.140625" style="136" hidden="1" customWidth="1"/>
    <col min="291" max="16384" width="9.140625" style="136"/>
  </cols>
  <sheetData>
    <row r="1" spans="1:291" s="219" customFormat="1" ht="12.75" customHeight="1" thickBot="1" x14ac:dyDescent="0.25">
      <c r="A1" s="136"/>
      <c r="B1" s="136"/>
      <c r="C1" s="136"/>
      <c r="E1" s="219" t="s">
        <v>215</v>
      </c>
      <c r="F1" s="219">
        <v>1</v>
      </c>
      <c r="AG1" s="219">
        <v>2</v>
      </c>
      <c r="BH1" s="219">
        <v>3</v>
      </c>
      <c r="CI1" s="219">
        <v>4</v>
      </c>
      <c r="DJ1" s="219">
        <v>5</v>
      </c>
      <c r="EK1" s="219">
        <v>6</v>
      </c>
      <c r="FL1" s="219">
        <v>7</v>
      </c>
      <c r="GM1" s="219">
        <v>8</v>
      </c>
      <c r="HN1" s="219">
        <v>9</v>
      </c>
      <c r="IO1" s="219">
        <v>10</v>
      </c>
      <c r="JP1" s="219">
        <v>11</v>
      </c>
      <c r="JR1" s="219" t="s">
        <v>258</v>
      </c>
      <c r="JT1" s="219" t="s">
        <v>258</v>
      </c>
      <c r="JV1" s="219" t="s">
        <v>258</v>
      </c>
      <c r="JX1" s="219" t="s">
        <v>258</v>
      </c>
      <c r="KC1" s="219" t="s">
        <v>258</v>
      </c>
      <c r="KD1" s="219" t="s">
        <v>258</v>
      </c>
      <c r="KE1" s="219" t="s">
        <v>259</v>
      </c>
    </row>
    <row r="2" spans="1:291" ht="15.75" outlineLevel="1" thickTop="1" x14ac:dyDescent="0.2">
      <c r="D2" s="216" t="s">
        <v>256</v>
      </c>
      <c r="E2" s="283">
        <v>10</v>
      </c>
    </row>
    <row r="3" spans="1:291" outlineLevel="1" x14ac:dyDescent="0.2">
      <c r="D3" s="217" t="s">
        <v>240</v>
      </c>
      <c r="E3" s="284">
        <v>10</v>
      </c>
    </row>
    <row r="4" spans="1:291" outlineLevel="1" x14ac:dyDescent="0.2">
      <c r="D4" s="217" t="s">
        <v>241</v>
      </c>
      <c r="E4" s="284">
        <v>10</v>
      </c>
    </row>
    <row r="5" spans="1:291" outlineLevel="1" x14ac:dyDescent="0.2">
      <c r="D5" s="217" t="s">
        <v>242</v>
      </c>
      <c r="E5" s="284">
        <v>10</v>
      </c>
    </row>
    <row r="6" spans="1:291" outlineLevel="1" x14ac:dyDescent="0.2">
      <c r="D6" s="217" t="s">
        <v>243</v>
      </c>
      <c r="E6" s="284">
        <v>10</v>
      </c>
    </row>
    <row r="7" spans="1:291" outlineLevel="1" x14ac:dyDescent="0.2">
      <c r="D7" s="217" t="s">
        <v>244</v>
      </c>
      <c r="E7" s="284">
        <v>10</v>
      </c>
    </row>
    <row r="8" spans="1:291" outlineLevel="1" x14ac:dyDescent="0.2">
      <c r="D8" s="223" t="s">
        <v>245</v>
      </c>
      <c r="E8" s="284">
        <v>10</v>
      </c>
    </row>
    <row r="9" spans="1:291" outlineLevel="1" x14ac:dyDescent="0.2">
      <c r="D9" s="217" t="s">
        <v>246</v>
      </c>
      <c r="E9" s="284">
        <v>10</v>
      </c>
    </row>
    <row r="10" spans="1:291" outlineLevel="1" x14ac:dyDescent="0.2">
      <c r="D10" s="217" t="s">
        <v>247</v>
      </c>
      <c r="E10" s="284">
        <v>10</v>
      </c>
    </row>
    <row r="11" spans="1:291" outlineLevel="1" x14ac:dyDescent="0.2">
      <c r="D11" s="225" t="s">
        <v>254</v>
      </c>
      <c r="E11" s="285">
        <v>10</v>
      </c>
    </row>
    <row r="12" spans="1:291" ht="15.75" outlineLevel="1" thickBot="1" x14ac:dyDescent="0.25">
      <c r="D12" s="218" t="s">
        <v>255</v>
      </c>
      <c r="E12" s="286">
        <v>10</v>
      </c>
    </row>
    <row r="13" spans="1:291" ht="16.5" thickTop="1" thickBot="1" x14ac:dyDescent="0.25"/>
    <row r="14" spans="1:291" ht="16.5" thickTop="1" x14ac:dyDescent="0.25">
      <c r="B14" s="137"/>
      <c r="C14" s="138"/>
      <c r="D14" s="138"/>
      <c r="E14" s="323" t="s">
        <v>466</v>
      </c>
      <c r="F14" s="424" t="s">
        <v>469</v>
      </c>
      <c r="G14" s="425"/>
      <c r="H14" s="42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row>
    <row r="15" spans="1:291" ht="27" thickBot="1" x14ac:dyDescent="0.45">
      <c r="B15" s="350"/>
      <c r="C15" s="351"/>
      <c r="D15" s="352" t="str">
        <f>'Set UP'!Q8</f>
        <v>Extra Incident</v>
      </c>
      <c r="E15" s="353" t="s">
        <v>459</v>
      </c>
      <c r="F15" s="354"/>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c r="IW15" s="355"/>
      <c r="IX15" s="355"/>
      <c r="IY15" s="355"/>
      <c r="IZ15" s="355"/>
      <c r="JA15" s="355"/>
      <c r="JB15" s="355"/>
      <c r="JC15" s="355"/>
      <c r="JD15" s="355"/>
      <c r="JE15" s="355"/>
      <c r="JF15" s="355"/>
      <c r="JG15" s="355"/>
      <c r="JH15" s="355"/>
      <c r="JI15" s="355"/>
      <c r="JJ15" s="355"/>
      <c r="JK15" s="355"/>
      <c r="JL15" s="355"/>
      <c r="JM15" s="355"/>
      <c r="JN15" s="355"/>
      <c r="JO15" s="355"/>
      <c r="JP15" s="355"/>
    </row>
    <row r="16" spans="1:291" ht="16.5" customHeight="1" thickTop="1" x14ac:dyDescent="0.25">
      <c r="B16" s="137"/>
      <c r="C16" s="138"/>
      <c r="D16" s="356" t="s">
        <v>273</v>
      </c>
      <c r="E16" s="357" t="s">
        <v>459</v>
      </c>
      <c r="F16" s="433" t="s">
        <v>81</v>
      </c>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t="s">
        <v>82</v>
      </c>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t="s">
        <v>85</v>
      </c>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t="s">
        <v>87</v>
      </c>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t="s">
        <v>89</v>
      </c>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t="s">
        <v>90</v>
      </c>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t="s">
        <v>226</v>
      </c>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t="s">
        <v>224</v>
      </c>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t="s">
        <v>248</v>
      </c>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t="s">
        <v>251</v>
      </c>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26" t="s">
        <v>93</v>
      </c>
      <c r="JQ16" s="426" t="s">
        <v>98</v>
      </c>
      <c r="JR16" s="437" t="s">
        <v>145</v>
      </c>
      <c r="JS16" s="437" t="s">
        <v>146</v>
      </c>
      <c r="JT16" s="440" t="s">
        <v>147</v>
      </c>
      <c r="JU16" s="437" t="s">
        <v>148</v>
      </c>
      <c r="JV16" s="440" t="s">
        <v>199</v>
      </c>
      <c r="JW16" s="437" t="s">
        <v>200</v>
      </c>
      <c r="JX16" s="437" t="s">
        <v>329</v>
      </c>
      <c r="JY16" s="434" t="s">
        <v>330</v>
      </c>
      <c r="JZ16" s="434" t="s">
        <v>377</v>
      </c>
    </row>
    <row r="17" spans="2:290" ht="15" customHeight="1" x14ac:dyDescent="0.25">
      <c r="B17" s="139"/>
      <c r="C17" s="140"/>
      <c r="D17" s="325"/>
      <c r="E17" s="326" t="s">
        <v>505</v>
      </c>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32"/>
      <c r="CH17" s="432"/>
      <c r="CI17" s="432"/>
      <c r="CJ17" s="432"/>
      <c r="CK17" s="432"/>
      <c r="CL17" s="432"/>
      <c r="CM17" s="432"/>
      <c r="CN17" s="432"/>
      <c r="CO17" s="432"/>
      <c r="CP17" s="432"/>
      <c r="CQ17" s="432"/>
      <c r="CR17" s="432"/>
      <c r="CS17" s="432"/>
      <c r="CT17" s="432"/>
      <c r="CU17" s="432"/>
      <c r="CV17" s="432"/>
      <c r="CW17" s="432"/>
      <c r="CX17" s="432"/>
      <c r="CY17" s="432"/>
      <c r="CZ17" s="432"/>
      <c r="DA17" s="432"/>
      <c r="DB17" s="432"/>
      <c r="DC17" s="432"/>
      <c r="DD17" s="432"/>
      <c r="DE17" s="432"/>
      <c r="DF17" s="432"/>
      <c r="DG17" s="432"/>
      <c r="DH17" s="432"/>
      <c r="DI17" s="432"/>
      <c r="DJ17" s="432"/>
      <c r="DK17" s="432"/>
      <c r="DL17" s="432"/>
      <c r="DM17" s="432"/>
      <c r="DN17" s="432"/>
      <c r="DO17" s="432"/>
      <c r="DP17" s="432"/>
      <c r="DQ17" s="432"/>
      <c r="DR17" s="432"/>
      <c r="DS17" s="432"/>
      <c r="DT17" s="432"/>
      <c r="DU17" s="432"/>
      <c r="DV17" s="432"/>
      <c r="DW17" s="432"/>
      <c r="DX17" s="432"/>
      <c r="DY17" s="432"/>
      <c r="DZ17" s="432"/>
      <c r="EA17" s="432"/>
      <c r="EB17" s="432"/>
      <c r="EC17" s="432"/>
      <c r="ED17" s="432"/>
      <c r="EE17" s="432"/>
      <c r="EF17" s="432"/>
      <c r="EG17" s="432"/>
      <c r="EH17" s="432"/>
      <c r="EI17" s="432"/>
      <c r="EJ17" s="432"/>
      <c r="EK17" s="432"/>
      <c r="EL17" s="432"/>
      <c r="EM17" s="432"/>
      <c r="EN17" s="432"/>
      <c r="EO17" s="432"/>
      <c r="EP17" s="432"/>
      <c r="EQ17" s="432"/>
      <c r="ER17" s="432"/>
      <c r="ES17" s="432"/>
      <c r="ET17" s="432"/>
      <c r="EU17" s="432"/>
      <c r="EV17" s="432"/>
      <c r="EW17" s="432"/>
      <c r="EX17" s="432"/>
      <c r="EY17" s="432"/>
      <c r="EZ17" s="432"/>
      <c r="FA17" s="432"/>
      <c r="FB17" s="432"/>
      <c r="FC17" s="432"/>
      <c r="FD17" s="432"/>
      <c r="FE17" s="432"/>
      <c r="FF17" s="432"/>
      <c r="FG17" s="432"/>
      <c r="FH17" s="432"/>
      <c r="FI17" s="432"/>
      <c r="FJ17" s="432"/>
      <c r="FK17" s="432"/>
      <c r="FL17" s="432" t="s">
        <v>513</v>
      </c>
      <c r="FM17" s="432"/>
      <c r="FN17" s="432"/>
      <c r="FO17" s="432"/>
      <c r="FP17" s="432"/>
      <c r="FQ17" s="432"/>
      <c r="FR17" s="432"/>
      <c r="FS17" s="432"/>
      <c r="FT17" s="432"/>
      <c r="FU17" s="432"/>
      <c r="FV17" s="432"/>
      <c r="FW17" s="432"/>
      <c r="FX17" s="432"/>
      <c r="FY17" s="432"/>
      <c r="FZ17" s="432"/>
      <c r="GA17" s="432"/>
      <c r="GB17" s="432"/>
      <c r="GC17" s="432"/>
      <c r="GD17" s="432"/>
      <c r="GE17" s="432"/>
      <c r="GF17" s="432"/>
      <c r="GG17" s="432"/>
      <c r="GH17" s="432"/>
      <c r="GI17" s="432"/>
      <c r="GJ17" s="432"/>
      <c r="GK17" s="432"/>
      <c r="GL17" s="432"/>
      <c r="GM17" s="432" t="s">
        <v>223</v>
      </c>
      <c r="GN17" s="432"/>
      <c r="GO17" s="432"/>
      <c r="GP17" s="432"/>
      <c r="GQ17" s="432"/>
      <c r="GR17" s="432"/>
      <c r="GS17" s="432"/>
      <c r="GT17" s="432"/>
      <c r="GU17" s="432"/>
      <c r="GV17" s="432"/>
      <c r="GW17" s="432"/>
      <c r="GX17" s="432"/>
      <c r="GY17" s="432"/>
      <c r="GZ17" s="432"/>
      <c r="HA17" s="432"/>
      <c r="HB17" s="432"/>
      <c r="HC17" s="432"/>
      <c r="HD17" s="432"/>
      <c r="HE17" s="432"/>
      <c r="HF17" s="432"/>
      <c r="HG17" s="432"/>
      <c r="HH17" s="432"/>
      <c r="HI17" s="432"/>
      <c r="HJ17" s="432"/>
      <c r="HK17" s="432"/>
      <c r="HL17" s="432"/>
      <c r="HM17" s="432"/>
      <c r="HN17" s="432" t="s">
        <v>249</v>
      </c>
      <c r="HO17" s="432"/>
      <c r="HP17" s="432"/>
      <c r="HQ17" s="432"/>
      <c r="HR17" s="432"/>
      <c r="HS17" s="432"/>
      <c r="HT17" s="432"/>
      <c r="HU17" s="432"/>
      <c r="HV17" s="432"/>
      <c r="HW17" s="432"/>
      <c r="HX17" s="432"/>
      <c r="HY17" s="432"/>
      <c r="HZ17" s="432"/>
      <c r="IA17" s="432"/>
      <c r="IB17" s="432"/>
      <c r="IC17" s="432"/>
      <c r="ID17" s="432"/>
      <c r="IE17" s="432"/>
      <c r="IF17" s="432"/>
      <c r="IG17" s="432"/>
      <c r="IH17" s="432"/>
      <c r="II17" s="432"/>
      <c r="IJ17" s="432"/>
      <c r="IK17" s="432"/>
      <c r="IL17" s="432"/>
      <c r="IM17" s="432"/>
      <c r="IN17" s="432"/>
      <c r="IO17" s="432" t="s">
        <v>250</v>
      </c>
      <c r="IP17" s="432"/>
      <c r="IQ17" s="432"/>
      <c r="IR17" s="432"/>
      <c r="IS17" s="432"/>
      <c r="IT17" s="432"/>
      <c r="IU17" s="432"/>
      <c r="IV17" s="432"/>
      <c r="IW17" s="432"/>
      <c r="IX17" s="432"/>
      <c r="IY17" s="432"/>
      <c r="IZ17" s="432"/>
      <c r="JA17" s="432"/>
      <c r="JB17" s="432"/>
      <c r="JC17" s="432"/>
      <c r="JD17" s="432"/>
      <c r="JE17" s="432"/>
      <c r="JF17" s="432"/>
      <c r="JG17" s="432"/>
      <c r="JH17" s="432"/>
      <c r="JI17" s="432"/>
      <c r="JJ17" s="432"/>
      <c r="JK17" s="432"/>
      <c r="JL17" s="432"/>
      <c r="JM17" s="432"/>
      <c r="JN17" s="432"/>
      <c r="JO17" s="432"/>
      <c r="JP17" s="427"/>
      <c r="JQ17" s="427"/>
      <c r="JR17" s="438"/>
      <c r="JS17" s="438"/>
      <c r="JT17" s="441"/>
      <c r="JU17" s="438"/>
      <c r="JV17" s="441"/>
      <c r="JW17" s="438"/>
      <c r="JX17" s="438"/>
      <c r="JY17" s="435"/>
      <c r="JZ17" s="435"/>
    </row>
    <row r="18" spans="2:290" s="141" customFormat="1" ht="273" customHeight="1" x14ac:dyDescent="0.2">
      <c r="B18" s="139"/>
      <c r="C18" s="140"/>
      <c r="D18" s="140"/>
      <c r="E18" s="140"/>
      <c r="F18" s="258" t="s">
        <v>547</v>
      </c>
      <c r="G18" s="258" t="s">
        <v>72</v>
      </c>
      <c r="H18" s="258" t="s">
        <v>73</v>
      </c>
      <c r="I18" s="258" t="s">
        <v>74</v>
      </c>
      <c r="J18" s="258" t="s">
        <v>75</v>
      </c>
      <c r="K18" s="258" t="s">
        <v>76</v>
      </c>
      <c r="L18" s="258" t="s">
        <v>77</v>
      </c>
      <c r="M18" s="258" t="s">
        <v>78</v>
      </c>
      <c r="N18" s="142" t="s">
        <v>79</v>
      </c>
      <c r="O18" s="142" t="s">
        <v>80</v>
      </c>
      <c r="P18" s="142" t="s">
        <v>216</v>
      </c>
      <c r="Q18" s="142" t="s">
        <v>217</v>
      </c>
      <c r="R18" s="142" t="s">
        <v>218</v>
      </c>
      <c r="S18" s="142" t="s">
        <v>219</v>
      </c>
      <c r="T18" s="142" t="s">
        <v>220</v>
      </c>
      <c r="U18" s="142" t="s">
        <v>230</v>
      </c>
      <c r="V18" s="142" t="s">
        <v>231</v>
      </c>
      <c r="W18" s="142" t="s">
        <v>232</v>
      </c>
      <c r="X18" s="142" t="s">
        <v>233</v>
      </c>
      <c r="Y18" s="142" t="s">
        <v>234</v>
      </c>
      <c r="Z18" s="142" t="s">
        <v>235</v>
      </c>
      <c r="AA18" s="142" t="s">
        <v>236</v>
      </c>
      <c r="AB18" s="142" t="s">
        <v>237</v>
      </c>
      <c r="AC18" s="142" t="s">
        <v>238</v>
      </c>
      <c r="AD18" s="142" t="s">
        <v>239</v>
      </c>
      <c r="AE18" s="220" t="s">
        <v>435</v>
      </c>
      <c r="AF18" s="428" t="s">
        <v>83</v>
      </c>
      <c r="AG18" s="258"/>
      <c r="AH18" s="258"/>
      <c r="AI18" s="258"/>
      <c r="AJ18" s="258"/>
      <c r="AK18" s="258"/>
      <c r="AL18" s="258"/>
      <c r="AM18" s="258"/>
      <c r="AN18" s="258"/>
      <c r="AO18" s="258"/>
      <c r="AP18" s="142" t="s">
        <v>80</v>
      </c>
      <c r="AQ18" s="142" t="s">
        <v>216</v>
      </c>
      <c r="AR18" s="142" t="s">
        <v>217</v>
      </c>
      <c r="AS18" s="142" t="s">
        <v>218</v>
      </c>
      <c r="AT18" s="142" t="s">
        <v>219</v>
      </c>
      <c r="AU18" s="142" t="s">
        <v>220</v>
      </c>
      <c r="AV18" s="142" t="s">
        <v>230</v>
      </c>
      <c r="AW18" s="142" t="s">
        <v>231</v>
      </c>
      <c r="AX18" s="142" t="s">
        <v>232</v>
      </c>
      <c r="AY18" s="142" t="s">
        <v>233</v>
      </c>
      <c r="AZ18" s="142" t="s">
        <v>234</v>
      </c>
      <c r="BA18" s="142" t="s">
        <v>235</v>
      </c>
      <c r="BB18" s="142" t="s">
        <v>236</v>
      </c>
      <c r="BC18" s="142" t="s">
        <v>237</v>
      </c>
      <c r="BD18" s="142" t="s">
        <v>238</v>
      </c>
      <c r="BE18" s="142" t="s">
        <v>239</v>
      </c>
      <c r="BF18" s="220" t="s">
        <v>221</v>
      </c>
      <c r="BG18" s="430" t="s">
        <v>84</v>
      </c>
      <c r="BH18" s="258"/>
      <c r="BI18" s="258"/>
      <c r="BJ18" s="258"/>
      <c r="BK18" s="258"/>
      <c r="BL18" s="258"/>
      <c r="BM18" s="258"/>
      <c r="BN18" s="258"/>
      <c r="BO18" s="258"/>
      <c r="BP18" s="258"/>
      <c r="BQ18" s="258"/>
      <c r="BR18" s="258"/>
      <c r="BS18" s="258"/>
      <c r="BT18" s="142" t="s">
        <v>218</v>
      </c>
      <c r="BU18" s="142" t="s">
        <v>219</v>
      </c>
      <c r="BV18" s="142" t="s">
        <v>220</v>
      </c>
      <c r="BW18" s="142" t="s">
        <v>230</v>
      </c>
      <c r="BX18" s="142" t="s">
        <v>231</v>
      </c>
      <c r="BY18" s="142" t="s">
        <v>232</v>
      </c>
      <c r="BZ18" s="142" t="s">
        <v>233</v>
      </c>
      <c r="CA18" s="142" t="s">
        <v>234</v>
      </c>
      <c r="CB18" s="142" t="s">
        <v>235</v>
      </c>
      <c r="CC18" s="142" t="s">
        <v>236</v>
      </c>
      <c r="CD18" s="142" t="s">
        <v>237</v>
      </c>
      <c r="CE18" s="142" t="s">
        <v>238</v>
      </c>
      <c r="CF18" s="142" t="s">
        <v>239</v>
      </c>
      <c r="CG18" s="220" t="s">
        <v>221</v>
      </c>
      <c r="CH18" s="430" t="s">
        <v>86</v>
      </c>
      <c r="CI18" s="258"/>
      <c r="CJ18" s="258"/>
      <c r="CK18" s="258"/>
      <c r="CL18" s="258"/>
      <c r="CM18" s="258"/>
      <c r="CN18" s="258"/>
      <c r="CO18" s="258"/>
      <c r="CP18" s="258"/>
      <c r="CQ18" s="258"/>
      <c r="CR18" s="142" t="s">
        <v>80</v>
      </c>
      <c r="CS18" s="142" t="s">
        <v>216</v>
      </c>
      <c r="CT18" s="142" t="s">
        <v>217</v>
      </c>
      <c r="CU18" s="142" t="s">
        <v>218</v>
      </c>
      <c r="CV18" s="142" t="s">
        <v>219</v>
      </c>
      <c r="CW18" s="142" t="s">
        <v>220</v>
      </c>
      <c r="CX18" s="142" t="s">
        <v>230</v>
      </c>
      <c r="CY18" s="142" t="s">
        <v>231</v>
      </c>
      <c r="CZ18" s="142" t="s">
        <v>232</v>
      </c>
      <c r="DA18" s="142" t="s">
        <v>233</v>
      </c>
      <c r="DB18" s="142" t="s">
        <v>234</v>
      </c>
      <c r="DC18" s="142" t="s">
        <v>235</v>
      </c>
      <c r="DD18" s="142" t="s">
        <v>236</v>
      </c>
      <c r="DE18" s="142" t="s">
        <v>237</v>
      </c>
      <c r="DF18" s="142" t="s">
        <v>238</v>
      </c>
      <c r="DG18" s="142" t="s">
        <v>239</v>
      </c>
      <c r="DH18" s="220" t="s">
        <v>221</v>
      </c>
      <c r="DI18" s="430" t="s">
        <v>88</v>
      </c>
      <c r="DJ18" s="258"/>
      <c r="DK18" s="258"/>
      <c r="DL18" s="258"/>
      <c r="DM18" s="258"/>
      <c r="DN18" s="258"/>
      <c r="DO18" s="258"/>
      <c r="DP18" s="258"/>
      <c r="DQ18" s="258"/>
      <c r="DR18" s="258"/>
      <c r="DS18" s="142" t="s">
        <v>80</v>
      </c>
      <c r="DT18" s="142" t="s">
        <v>216</v>
      </c>
      <c r="DU18" s="142" t="s">
        <v>217</v>
      </c>
      <c r="DV18" s="142" t="s">
        <v>218</v>
      </c>
      <c r="DW18" s="142" t="s">
        <v>219</v>
      </c>
      <c r="DX18" s="142" t="s">
        <v>220</v>
      </c>
      <c r="DY18" s="142" t="s">
        <v>230</v>
      </c>
      <c r="DZ18" s="142" t="s">
        <v>231</v>
      </c>
      <c r="EA18" s="142" t="s">
        <v>232</v>
      </c>
      <c r="EB18" s="142" t="s">
        <v>233</v>
      </c>
      <c r="EC18" s="142" t="s">
        <v>234</v>
      </c>
      <c r="ED18" s="142" t="s">
        <v>235</v>
      </c>
      <c r="EE18" s="142" t="s">
        <v>236</v>
      </c>
      <c r="EF18" s="142" t="s">
        <v>237</v>
      </c>
      <c r="EG18" s="142" t="s">
        <v>238</v>
      </c>
      <c r="EH18" s="142" t="s">
        <v>239</v>
      </c>
      <c r="EI18" s="220" t="s">
        <v>221</v>
      </c>
      <c r="EJ18" s="430" t="s">
        <v>91</v>
      </c>
      <c r="EK18" s="258"/>
      <c r="EL18" s="258"/>
      <c r="EM18" s="258"/>
      <c r="EN18" s="258"/>
      <c r="EO18" s="258"/>
      <c r="EP18" s="258"/>
      <c r="EQ18" s="258"/>
      <c r="ER18" s="258"/>
      <c r="ES18" s="258"/>
      <c r="ET18" s="258"/>
      <c r="EU18" s="258"/>
      <c r="EV18" s="142" t="s">
        <v>217</v>
      </c>
      <c r="EW18" s="142" t="s">
        <v>218</v>
      </c>
      <c r="EX18" s="142" t="s">
        <v>219</v>
      </c>
      <c r="EY18" s="142" t="s">
        <v>220</v>
      </c>
      <c r="EZ18" s="142" t="s">
        <v>230</v>
      </c>
      <c r="FA18" s="142" t="s">
        <v>231</v>
      </c>
      <c r="FB18" s="142" t="s">
        <v>232</v>
      </c>
      <c r="FC18" s="142" t="s">
        <v>233</v>
      </c>
      <c r="FD18" s="142" t="s">
        <v>234</v>
      </c>
      <c r="FE18" s="142" t="s">
        <v>235</v>
      </c>
      <c r="FF18" s="142" t="s">
        <v>236</v>
      </c>
      <c r="FG18" s="142" t="s">
        <v>237</v>
      </c>
      <c r="FH18" s="142" t="s">
        <v>238</v>
      </c>
      <c r="FI18" s="142" t="s">
        <v>239</v>
      </c>
      <c r="FJ18" s="220" t="s">
        <v>221</v>
      </c>
      <c r="FK18" s="430" t="s">
        <v>92</v>
      </c>
      <c r="FL18" s="258" t="s">
        <v>71</v>
      </c>
      <c r="FM18" s="258" t="s">
        <v>72</v>
      </c>
      <c r="FN18" s="258" t="s">
        <v>73</v>
      </c>
      <c r="FO18" s="258" t="s">
        <v>74</v>
      </c>
      <c r="FP18" s="258" t="s">
        <v>75</v>
      </c>
      <c r="FQ18" s="258" t="s">
        <v>76</v>
      </c>
      <c r="FR18" s="258" t="s">
        <v>77</v>
      </c>
      <c r="FS18" s="258" t="s">
        <v>78</v>
      </c>
      <c r="FT18" s="258" t="s">
        <v>79</v>
      </c>
      <c r="FU18" s="258" t="s">
        <v>80</v>
      </c>
      <c r="FV18" s="142" t="s">
        <v>216</v>
      </c>
      <c r="FW18" s="142" t="s">
        <v>217</v>
      </c>
      <c r="FX18" s="142" t="s">
        <v>218</v>
      </c>
      <c r="FY18" s="142" t="s">
        <v>219</v>
      </c>
      <c r="FZ18" s="142" t="s">
        <v>220</v>
      </c>
      <c r="GA18" s="142" t="s">
        <v>230</v>
      </c>
      <c r="GB18" s="142" t="s">
        <v>231</v>
      </c>
      <c r="GC18" s="142" t="s">
        <v>232</v>
      </c>
      <c r="GD18" s="142" t="s">
        <v>233</v>
      </c>
      <c r="GE18" s="142" t="s">
        <v>234</v>
      </c>
      <c r="GF18" s="142" t="s">
        <v>235</v>
      </c>
      <c r="GG18" s="142" t="s">
        <v>236</v>
      </c>
      <c r="GH18" s="142" t="s">
        <v>237</v>
      </c>
      <c r="GI18" s="142" t="s">
        <v>238</v>
      </c>
      <c r="GJ18" s="142" t="s">
        <v>239</v>
      </c>
      <c r="GK18" s="220" t="s">
        <v>221</v>
      </c>
      <c r="GL18" s="430" t="s">
        <v>222</v>
      </c>
      <c r="GM18" s="142" t="s">
        <v>71</v>
      </c>
      <c r="GN18" s="142" t="s">
        <v>72</v>
      </c>
      <c r="GO18" s="142" t="s">
        <v>73</v>
      </c>
      <c r="GP18" s="142" t="s">
        <v>74</v>
      </c>
      <c r="GQ18" s="142" t="s">
        <v>75</v>
      </c>
      <c r="GR18" s="142" t="s">
        <v>76</v>
      </c>
      <c r="GS18" s="142" t="s">
        <v>77</v>
      </c>
      <c r="GT18" s="142" t="s">
        <v>78</v>
      </c>
      <c r="GU18" s="142" t="s">
        <v>79</v>
      </c>
      <c r="GV18" s="142" t="s">
        <v>80</v>
      </c>
      <c r="GW18" s="142" t="s">
        <v>216</v>
      </c>
      <c r="GX18" s="142" t="s">
        <v>217</v>
      </c>
      <c r="GY18" s="142" t="s">
        <v>218</v>
      </c>
      <c r="GZ18" s="142" t="s">
        <v>219</v>
      </c>
      <c r="HA18" s="142" t="s">
        <v>220</v>
      </c>
      <c r="HB18" s="142" t="s">
        <v>230</v>
      </c>
      <c r="HC18" s="142" t="s">
        <v>231</v>
      </c>
      <c r="HD18" s="142" t="s">
        <v>232</v>
      </c>
      <c r="HE18" s="142" t="s">
        <v>233</v>
      </c>
      <c r="HF18" s="142" t="s">
        <v>234</v>
      </c>
      <c r="HG18" s="142" t="s">
        <v>235</v>
      </c>
      <c r="HH18" s="142" t="s">
        <v>236</v>
      </c>
      <c r="HI18" s="142" t="s">
        <v>237</v>
      </c>
      <c r="HJ18" s="142" t="s">
        <v>238</v>
      </c>
      <c r="HK18" s="142" t="s">
        <v>239</v>
      </c>
      <c r="HL18" s="220" t="s">
        <v>221</v>
      </c>
      <c r="HM18" s="430" t="s">
        <v>225</v>
      </c>
      <c r="HN18" s="142" t="s">
        <v>71</v>
      </c>
      <c r="HO18" s="142" t="s">
        <v>72</v>
      </c>
      <c r="HP18" s="142" t="s">
        <v>73</v>
      </c>
      <c r="HQ18" s="142" t="s">
        <v>74</v>
      </c>
      <c r="HR18" s="142" t="s">
        <v>75</v>
      </c>
      <c r="HS18" s="142" t="s">
        <v>76</v>
      </c>
      <c r="HT18" s="142" t="s">
        <v>77</v>
      </c>
      <c r="HU18" s="142" t="s">
        <v>78</v>
      </c>
      <c r="HV18" s="142" t="s">
        <v>79</v>
      </c>
      <c r="HW18" s="142" t="s">
        <v>80</v>
      </c>
      <c r="HX18" s="142" t="s">
        <v>216</v>
      </c>
      <c r="HY18" s="142" t="s">
        <v>217</v>
      </c>
      <c r="HZ18" s="142" t="s">
        <v>218</v>
      </c>
      <c r="IA18" s="142" t="s">
        <v>219</v>
      </c>
      <c r="IB18" s="142" t="s">
        <v>220</v>
      </c>
      <c r="IC18" s="142" t="s">
        <v>230</v>
      </c>
      <c r="ID18" s="142" t="s">
        <v>231</v>
      </c>
      <c r="IE18" s="142" t="s">
        <v>232</v>
      </c>
      <c r="IF18" s="142" t="s">
        <v>233</v>
      </c>
      <c r="IG18" s="142" t="s">
        <v>234</v>
      </c>
      <c r="IH18" s="142" t="s">
        <v>235</v>
      </c>
      <c r="II18" s="142" t="s">
        <v>236</v>
      </c>
      <c r="IJ18" s="142" t="s">
        <v>237</v>
      </c>
      <c r="IK18" s="142" t="s">
        <v>238</v>
      </c>
      <c r="IL18" s="142" t="s">
        <v>239</v>
      </c>
      <c r="IM18" s="220" t="s">
        <v>221</v>
      </c>
      <c r="IN18" s="430" t="s">
        <v>253</v>
      </c>
      <c r="IO18" s="142" t="s">
        <v>71</v>
      </c>
      <c r="IP18" s="142" t="s">
        <v>72</v>
      </c>
      <c r="IQ18" s="142" t="s">
        <v>73</v>
      </c>
      <c r="IR18" s="142" t="s">
        <v>74</v>
      </c>
      <c r="IS18" s="142" t="s">
        <v>75</v>
      </c>
      <c r="IT18" s="142" t="s">
        <v>76</v>
      </c>
      <c r="IU18" s="142" t="s">
        <v>77</v>
      </c>
      <c r="IV18" s="142" t="s">
        <v>78</v>
      </c>
      <c r="IW18" s="142" t="s">
        <v>79</v>
      </c>
      <c r="IX18" s="142" t="s">
        <v>80</v>
      </c>
      <c r="IY18" s="142" t="s">
        <v>216</v>
      </c>
      <c r="IZ18" s="142" t="s">
        <v>217</v>
      </c>
      <c r="JA18" s="142" t="s">
        <v>218</v>
      </c>
      <c r="JB18" s="142" t="s">
        <v>219</v>
      </c>
      <c r="JC18" s="142" t="s">
        <v>220</v>
      </c>
      <c r="JD18" s="142" t="s">
        <v>230</v>
      </c>
      <c r="JE18" s="142" t="s">
        <v>231</v>
      </c>
      <c r="JF18" s="142" t="s">
        <v>232</v>
      </c>
      <c r="JG18" s="142" t="s">
        <v>233</v>
      </c>
      <c r="JH18" s="142" t="s">
        <v>234</v>
      </c>
      <c r="JI18" s="142" t="s">
        <v>235</v>
      </c>
      <c r="JJ18" s="142" t="s">
        <v>236</v>
      </c>
      <c r="JK18" s="142" t="s">
        <v>237</v>
      </c>
      <c r="JL18" s="142" t="s">
        <v>238</v>
      </c>
      <c r="JM18" s="142" t="s">
        <v>239</v>
      </c>
      <c r="JN18" s="220" t="s">
        <v>221</v>
      </c>
      <c r="JO18" s="430" t="s">
        <v>252</v>
      </c>
      <c r="JP18" s="427"/>
      <c r="JQ18" s="427"/>
      <c r="JR18" s="438"/>
      <c r="JS18" s="438"/>
      <c r="JT18" s="441"/>
      <c r="JU18" s="438"/>
      <c r="JV18" s="441"/>
      <c r="JW18" s="438"/>
      <c r="JX18" s="438"/>
      <c r="JY18" s="435"/>
      <c r="JZ18" s="435"/>
      <c r="KC18" s="327" t="s">
        <v>481</v>
      </c>
      <c r="KD18" s="327" t="s">
        <v>482</v>
      </c>
    </row>
    <row r="19" spans="2:290" ht="15.75" x14ac:dyDescent="0.25">
      <c r="B19" s="139"/>
      <c r="C19" s="140"/>
      <c r="D19" s="140"/>
      <c r="E19" s="143" t="s">
        <v>94</v>
      </c>
      <c r="F19" s="68"/>
      <c r="G19" s="68"/>
      <c r="H19" s="68"/>
      <c r="I19" s="68"/>
      <c r="J19" s="144"/>
      <c r="K19" s="144"/>
      <c r="L19" s="144"/>
      <c r="M19" s="144"/>
      <c r="N19" s="144"/>
      <c r="O19" s="144"/>
      <c r="P19" s="144"/>
      <c r="Q19" s="144"/>
      <c r="R19" s="144"/>
      <c r="S19" s="144"/>
      <c r="T19" s="144"/>
      <c r="U19" s="144"/>
      <c r="V19" s="144"/>
      <c r="W19" s="144"/>
      <c r="X19" s="144"/>
      <c r="Y19" s="144"/>
      <c r="Z19" s="144"/>
      <c r="AA19" s="144"/>
      <c r="AB19" s="144"/>
      <c r="AC19" s="144"/>
      <c r="AD19" s="144"/>
      <c r="AE19" s="221"/>
      <c r="AF19" s="429"/>
      <c r="AG19" s="68"/>
      <c r="AH19" s="68"/>
      <c r="AI19" s="68"/>
      <c r="AJ19" s="68"/>
      <c r="AK19" s="68"/>
      <c r="AL19" s="68"/>
      <c r="AM19" s="144"/>
      <c r="AN19" s="144"/>
      <c r="AO19" s="144"/>
      <c r="AP19" s="144"/>
      <c r="AQ19" s="144"/>
      <c r="AR19" s="144"/>
      <c r="AS19" s="144"/>
      <c r="AT19" s="144"/>
      <c r="AU19" s="144"/>
      <c r="AV19" s="144"/>
      <c r="AW19" s="144"/>
      <c r="AX19" s="144"/>
      <c r="AY19" s="144"/>
      <c r="AZ19" s="144"/>
      <c r="BA19" s="144"/>
      <c r="BB19" s="144"/>
      <c r="BC19" s="144"/>
      <c r="BD19" s="144"/>
      <c r="BE19" s="144"/>
      <c r="BF19" s="221"/>
      <c r="BG19" s="429"/>
      <c r="BH19" s="68"/>
      <c r="BI19" s="68"/>
      <c r="BJ19" s="68"/>
      <c r="BK19" s="68"/>
      <c r="BL19" s="68"/>
      <c r="BM19" s="68"/>
      <c r="BN19" s="144"/>
      <c r="BO19" s="144"/>
      <c r="BP19" s="144"/>
      <c r="BQ19" s="144"/>
      <c r="BR19" s="144"/>
      <c r="BS19" s="144"/>
      <c r="BT19" s="144"/>
      <c r="BU19" s="144"/>
      <c r="BV19" s="144"/>
      <c r="BW19" s="144"/>
      <c r="BX19" s="144"/>
      <c r="BY19" s="144"/>
      <c r="BZ19" s="144"/>
      <c r="CA19" s="144"/>
      <c r="CB19" s="144"/>
      <c r="CC19" s="144"/>
      <c r="CD19" s="144"/>
      <c r="CE19" s="144"/>
      <c r="CF19" s="144"/>
      <c r="CG19" s="221"/>
      <c r="CH19" s="429"/>
      <c r="CI19" s="68"/>
      <c r="CJ19" s="68"/>
      <c r="CK19" s="68"/>
      <c r="CL19" s="68"/>
      <c r="CM19" s="68"/>
      <c r="CN19" s="144"/>
      <c r="CO19" s="144"/>
      <c r="CP19" s="144"/>
      <c r="CQ19" s="144"/>
      <c r="CR19" s="144"/>
      <c r="CS19" s="144"/>
      <c r="CT19" s="144"/>
      <c r="CU19" s="144"/>
      <c r="CV19" s="144"/>
      <c r="CW19" s="144"/>
      <c r="CX19" s="144"/>
      <c r="CY19" s="144"/>
      <c r="CZ19" s="144"/>
      <c r="DA19" s="144"/>
      <c r="DB19" s="144"/>
      <c r="DC19" s="144"/>
      <c r="DD19" s="144"/>
      <c r="DE19" s="144"/>
      <c r="DF19" s="144"/>
      <c r="DG19" s="144"/>
      <c r="DH19" s="221"/>
      <c r="DI19" s="429"/>
      <c r="DJ19" s="68"/>
      <c r="DK19" s="68"/>
      <c r="DL19" s="68"/>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221"/>
      <c r="EJ19" s="429"/>
      <c r="EK19" s="68"/>
      <c r="EL19" s="68"/>
      <c r="EM19" s="68"/>
      <c r="EN19" s="68"/>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221"/>
      <c r="FK19" s="429"/>
      <c r="FL19" s="68"/>
      <c r="FM19" s="68"/>
      <c r="FN19" s="68"/>
      <c r="FO19" s="68"/>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221"/>
      <c r="GL19" s="429"/>
      <c r="GM19" s="68"/>
      <c r="GN19" s="68"/>
      <c r="GO19" s="68"/>
      <c r="GP19" s="68"/>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221"/>
      <c r="HM19" s="429"/>
      <c r="HN19" s="68"/>
      <c r="HO19" s="68"/>
      <c r="HP19" s="68"/>
      <c r="HQ19" s="68"/>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221"/>
      <c r="IN19" s="429"/>
      <c r="IO19" s="68"/>
      <c r="IP19" s="68"/>
      <c r="IQ19" s="68"/>
      <c r="IR19" s="68"/>
      <c r="IS19" s="144"/>
      <c r="IT19" s="144"/>
      <c r="IU19" s="144"/>
      <c r="IV19" s="144"/>
      <c r="IW19" s="144"/>
      <c r="IX19" s="144"/>
      <c r="IY19" s="144"/>
      <c r="IZ19" s="144"/>
      <c r="JA19" s="144"/>
      <c r="JB19" s="144"/>
      <c r="JC19" s="144"/>
      <c r="JD19" s="144"/>
      <c r="JE19" s="144"/>
      <c r="JF19" s="144"/>
      <c r="JG19" s="144"/>
      <c r="JH19" s="144"/>
      <c r="JI19" s="144"/>
      <c r="JJ19" s="144"/>
      <c r="JK19" s="144"/>
      <c r="JL19" s="144"/>
      <c r="JM19" s="144"/>
      <c r="JN19" s="221"/>
      <c r="JO19" s="429"/>
      <c r="JP19" s="427"/>
      <c r="JQ19" s="427"/>
      <c r="JR19" s="438"/>
      <c r="JS19" s="438"/>
      <c r="JT19" s="441"/>
      <c r="JU19" s="438"/>
      <c r="JV19" s="441"/>
      <c r="JW19" s="438"/>
      <c r="JX19" s="438"/>
      <c r="JY19" s="435"/>
      <c r="JZ19" s="435"/>
      <c r="KC19" s="316"/>
      <c r="KD19" s="316"/>
    </row>
    <row r="20" spans="2:290" ht="15.75" x14ac:dyDescent="0.25">
      <c r="B20" s="139"/>
      <c r="C20" s="146" t="s">
        <v>95</v>
      </c>
      <c r="D20" s="227"/>
      <c r="E20" s="228"/>
      <c r="F20" s="147" t="str">
        <f>IFERROR(VLOOKUP($G87+0.3,$D98:$JP152,2+F97,FALSE),"")</f>
        <v/>
      </c>
      <c r="G20" s="147" t="str">
        <f t="shared" ref="G20:BR20" si="0">IFERROR(VLOOKUP($G87+0.3,$D98:$JP152,2+G97,FALSE),"")</f>
        <v/>
      </c>
      <c r="H20" s="147" t="str">
        <f t="shared" si="0"/>
        <v/>
      </c>
      <c r="I20" s="147" t="str">
        <f t="shared" si="0"/>
        <v/>
      </c>
      <c r="J20" s="147" t="str">
        <f t="shared" si="0"/>
        <v/>
      </c>
      <c r="K20" s="147" t="str">
        <f t="shared" si="0"/>
        <v/>
      </c>
      <c r="L20" s="147" t="str">
        <f t="shared" si="0"/>
        <v/>
      </c>
      <c r="M20" s="147" t="str">
        <f t="shared" si="0"/>
        <v/>
      </c>
      <c r="N20" s="147" t="str">
        <f t="shared" si="0"/>
        <v/>
      </c>
      <c r="O20" s="147" t="str">
        <f t="shared" si="0"/>
        <v/>
      </c>
      <c r="P20" s="147" t="str">
        <f t="shared" si="0"/>
        <v/>
      </c>
      <c r="Q20" s="147" t="str">
        <f t="shared" si="0"/>
        <v/>
      </c>
      <c r="R20" s="147" t="str">
        <f t="shared" si="0"/>
        <v/>
      </c>
      <c r="S20" s="147" t="str">
        <f t="shared" si="0"/>
        <v/>
      </c>
      <c r="T20" s="147" t="str">
        <f t="shared" si="0"/>
        <v/>
      </c>
      <c r="U20" s="147" t="str">
        <f t="shared" si="0"/>
        <v/>
      </c>
      <c r="V20" s="147" t="str">
        <f t="shared" si="0"/>
        <v/>
      </c>
      <c r="W20" s="147" t="str">
        <f t="shared" si="0"/>
        <v/>
      </c>
      <c r="X20" s="147" t="str">
        <f t="shared" si="0"/>
        <v/>
      </c>
      <c r="Y20" s="147" t="str">
        <f t="shared" si="0"/>
        <v/>
      </c>
      <c r="Z20" s="147" t="str">
        <f t="shared" si="0"/>
        <v/>
      </c>
      <c r="AA20" s="147" t="str">
        <f t="shared" si="0"/>
        <v/>
      </c>
      <c r="AB20" s="147" t="str">
        <f t="shared" si="0"/>
        <v/>
      </c>
      <c r="AC20" s="147" t="str">
        <f t="shared" si="0"/>
        <v/>
      </c>
      <c r="AD20" s="147" t="str">
        <f t="shared" si="0"/>
        <v/>
      </c>
      <c r="AE20" s="147" t="str">
        <f t="shared" si="0"/>
        <v/>
      </c>
      <c r="AF20" s="147" t="str">
        <f t="shared" si="0"/>
        <v/>
      </c>
      <c r="AG20" s="147" t="str">
        <f t="shared" si="0"/>
        <v/>
      </c>
      <c r="AH20" s="147" t="str">
        <f t="shared" si="0"/>
        <v/>
      </c>
      <c r="AI20" s="147" t="str">
        <f t="shared" si="0"/>
        <v/>
      </c>
      <c r="AJ20" s="147" t="str">
        <f t="shared" si="0"/>
        <v/>
      </c>
      <c r="AK20" s="147" t="str">
        <f t="shared" si="0"/>
        <v/>
      </c>
      <c r="AL20" s="147" t="str">
        <f t="shared" si="0"/>
        <v/>
      </c>
      <c r="AM20" s="147" t="str">
        <f t="shared" si="0"/>
        <v/>
      </c>
      <c r="AN20" s="147" t="str">
        <f t="shared" si="0"/>
        <v/>
      </c>
      <c r="AO20" s="147" t="str">
        <f t="shared" si="0"/>
        <v/>
      </c>
      <c r="AP20" s="147" t="str">
        <f t="shared" si="0"/>
        <v/>
      </c>
      <c r="AQ20" s="147" t="str">
        <f t="shared" si="0"/>
        <v/>
      </c>
      <c r="AR20" s="147" t="str">
        <f t="shared" si="0"/>
        <v/>
      </c>
      <c r="AS20" s="147" t="str">
        <f t="shared" si="0"/>
        <v/>
      </c>
      <c r="AT20" s="147" t="str">
        <f t="shared" si="0"/>
        <v/>
      </c>
      <c r="AU20" s="147" t="str">
        <f t="shared" si="0"/>
        <v/>
      </c>
      <c r="AV20" s="147" t="str">
        <f t="shared" si="0"/>
        <v/>
      </c>
      <c r="AW20" s="147" t="str">
        <f t="shared" si="0"/>
        <v/>
      </c>
      <c r="AX20" s="147" t="str">
        <f t="shared" si="0"/>
        <v/>
      </c>
      <c r="AY20" s="147" t="str">
        <f t="shared" si="0"/>
        <v/>
      </c>
      <c r="AZ20" s="147" t="str">
        <f t="shared" si="0"/>
        <v/>
      </c>
      <c r="BA20" s="147" t="str">
        <f t="shared" si="0"/>
        <v/>
      </c>
      <c r="BB20" s="147" t="str">
        <f t="shared" si="0"/>
        <v/>
      </c>
      <c r="BC20" s="147" t="str">
        <f t="shared" si="0"/>
        <v/>
      </c>
      <c r="BD20" s="147" t="str">
        <f t="shared" si="0"/>
        <v/>
      </c>
      <c r="BE20" s="147" t="str">
        <f t="shared" si="0"/>
        <v/>
      </c>
      <c r="BF20" s="147" t="str">
        <f t="shared" si="0"/>
        <v/>
      </c>
      <c r="BG20" s="147" t="str">
        <f t="shared" si="0"/>
        <v/>
      </c>
      <c r="BH20" s="147" t="str">
        <f t="shared" si="0"/>
        <v/>
      </c>
      <c r="BI20" s="147" t="str">
        <f t="shared" si="0"/>
        <v/>
      </c>
      <c r="BJ20" s="147" t="str">
        <f t="shared" si="0"/>
        <v/>
      </c>
      <c r="BK20" s="147" t="str">
        <f t="shared" si="0"/>
        <v/>
      </c>
      <c r="BL20" s="147" t="str">
        <f t="shared" si="0"/>
        <v/>
      </c>
      <c r="BM20" s="147" t="str">
        <f t="shared" si="0"/>
        <v/>
      </c>
      <c r="BN20" s="147" t="str">
        <f t="shared" si="0"/>
        <v/>
      </c>
      <c r="BO20" s="147" t="str">
        <f t="shared" si="0"/>
        <v/>
      </c>
      <c r="BP20" s="147" t="str">
        <f t="shared" si="0"/>
        <v/>
      </c>
      <c r="BQ20" s="147" t="str">
        <f t="shared" si="0"/>
        <v/>
      </c>
      <c r="BR20" s="147" t="str">
        <f t="shared" si="0"/>
        <v/>
      </c>
      <c r="BS20" s="147" t="str">
        <f t="shared" ref="BS20:ED20" si="1">IFERROR(VLOOKUP($G87+0.3,$D98:$JP152,2+BS97,FALSE),"")</f>
        <v/>
      </c>
      <c r="BT20" s="147" t="str">
        <f t="shared" si="1"/>
        <v/>
      </c>
      <c r="BU20" s="147" t="str">
        <f t="shared" si="1"/>
        <v/>
      </c>
      <c r="BV20" s="147" t="str">
        <f t="shared" si="1"/>
        <v/>
      </c>
      <c r="BW20" s="147" t="str">
        <f t="shared" si="1"/>
        <v/>
      </c>
      <c r="BX20" s="147" t="str">
        <f t="shared" si="1"/>
        <v/>
      </c>
      <c r="BY20" s="147" t="str">
        <f t="shared" si="1"/>
        <v/>
      </c>
      <c r="BZ20" s="147" t="str">
        <f t="shared" si="1"/>
        <v/>
      </c>
      <c r="CA20" s="147" t="str">
        <f t="shared" si="1"/>
        <v/>
      </c>
      <c r="CB20" s="147" t="str">
        <f t="shared" si="1"/>
        <v/>
      </c>
      <c r="CC20" s="147" t="str">
        <f t="shared" si="1"/>
        <v/>
      </c>
      <c r="CD20" s="147" t="str">
        <f t="shared" si="1"/>
        <v/>
      </c>
      <c r="CE20" s="147" t="str">
        <f t="shared" si="1"/>
        <v/>
      </c>
      <c r="CF20" s="147" t="str">
        <f t="shared" si="1"/>
        <v/>
      </c>
      <c r="CG20" s="147" t="str">
        <f t="shared" si="1"/>
        <v/>
      </c>
      <c r="CH20" s="147" t="str">
        <f t="shared" si="1"/>
        <v/>
      </c>
      <c r="CI20" s="147" t="str">
        <f t="shared" si="1"/>
        <v/>
      </c>
      <c r="CJ20" s="147" t="str">
        <f t="shared" si="1"/>
        <v/>
      </c>
      <c r="CK20" s="147" t="str">
        <f t="shared" si="1"/>
        <v/>
      </c>
      <c r="CL20" s="147" t="str">
        <f t="shared" si="1"/>
        <v/>
      </c>
      <c r="CM20" s="147" t="str">
        <f t="shared" si="1"/>
        <v/>
      </c>
      <c r="CN20" s="147" t="str">
        <f t="shared" si="1"/>
        <v/>
      </c>
      <c r="CO20" s="147" t="str">
        <f t="shared" si="1"/>
        <v/>
      </c>
      <c r="CP20" s="147" t="str">
        <f t="shared" si="1"/>
        <v/>
      </c>
      <c r="CQ20" s="147" t="str">
        <f t="shared" si="1"/>
        <v/>
      </c>
      <c r="CR20" s="147" t="str">
        <f t="shared" si="1"/>
        <v/>
      </c>
      <c r="CS20" s="147" t="str">
        <f t="shared" si="1"/>
        <v/>
      </c>
      <c r="CT20" s="147" t="str">
        <f t="shared" si="1"/>
        <v/>
      </c>
      <c r="CU20" s="147" t="str">
        <f t="shared" si="1"/>
        <v/>
      </c>
      <c r="CV20" s="147" t="str">
        <f t="shared" si="1"/>
        <v/>
      </c>
      <c r="CW20" s="147" t="str">
        <f t="shared" si="1"/>
        <v/>
      </c>
      <c r="CX20" s="147" t="str">
        <f t="shared" si="1"/>
        <v/>
      </c>
      <c r="CY20" s="147" t="str">
        <f t="shared" si="1"/>
        <v/>
      </c>
      <c r="CZ20" s="147" t="str">
        <f t="shared" si="1"/>
        <v/>
      </c>
      <c r="DA20" s="147" t="str">
        <f t="shared" si="1"/>
        <v/>
      </c>
      <c r="DB20" s="147" t="str">
        <f t="shared" si="1"/>
        <v/>
      </c>
      <c r="DC20" s="147" t="str">
        <f t="shared" si="1"/>
        <v/>
      </c>
      <c r="DD20" s="147" t="str">
        <f t="shared" si="1"/>
        <v/>
      </c>
      <c r="DE20" s="147" t="str">
        <f t="shared" si="1"/>
        <v/>
      </c>
      <c r="DF20" s="147" t="str">
        <f t="shared" si="1"/>
        <v/>
      </c>
      <c r="DG20" s="147" t="str">
        <f t="shared" si="1"/>
        <v/>
      </c>
      <c r="DH20" s="147" t="str">
        <f t="shared" si="1"/>
        <v/>
      </c>
      <c r="DI20" s="147" t="str">
        <f t="shared" si="1"/>
        <v/>
      </c>
      <c r="DJ20" s="147" t="str">
        <f t="shared" si="1"/>
        <v/>
      </c>
      <c r="DK20" s="147" t="str">
        <f t="shared" si="1"/>
        <v/>
      </c>
      <c r="DL20" s="147" t="str">
        <f t="shared" si="1"/>
        <v/>
      </c>
      <c r="DM20" s="147" t="str">
        <f t="shared" si="1"/>
        <v/>
      </c>
      <c r="DN20" s="147" t="str">
        <f t="shared" si="1"/>
        <v/>
      </c>
      <c r="DO20" s="147" t="str">
        <f t="shared" si="1"/>
        <v/>
      </c>
      <c r="DP20" s="147" t="str">
        <f t="shared" si="1"/>
        <v/>
      </c>
      <c r="DQ20" s="147" t="str">
        <f t="shared" si="1"/>
        <v/>
      </c>
      <c r="DR20" s="147" t="str">
        <f t="shared" si="1"/>
        <v/>
      </c>
      <c r="DS20" s="147" t="str">
        <f t="shared" si="1"/>
        <v/>
      </c>
      <c r="DT20" s="147" t="str">
        <f t="shared" si="1"/>
        <v/>
      </c>
      <c r="DU20" s="147" t="str">
        <f t="shared" si="1"/>
        <v/>
      </c>
      <c r="DV20" s="147" t="str">
        <f t="shared" si="1"/>
        <v/>
      </c>
      <c r="DW20" s="147" t="str">
        <f t="shared" si="1"/>
        <v/>
      </c>
      <c r="DX20" s="147" t="str">
        <f t="shared" si="1"/>
        <v/>
      </c>
      <c r="DY20" s="147" t="str">
        <f t="shared" si="1"/>
        <v/>
      </c>
      <c r="DZ20" s="147" t="str">
        <f t="shared" si="1"/>
        <v/>
      </c>
      <c r="EA20" s="147" t="str">
        <f t="shared" si="1"/>
        <v/>
      </c>
      <c r="EB20" s="147" t="str">
        <f t="shared" si="1"/>
        <v/>
      </c>
      <c r="EC20" s="147" t="str">
        <f t="shared" si="1"/>
        <v/>
      </c>
      <c r="ED20" s="147" t="str">
        <f t="shared" si="1"/>
        <v/>
      </c>
      <c r="EE20" s="147" t="str">
        <f t="shared" ref="EE20:GP20" si="2">IFERROR(VLOOKUP($G87+0.3,$D98:$JP152,2+EE97,FALSE),"")</f>
        <v/>
      </c>
      <c r="EF20" s="147" t="str">
        <f t="shared" si="2"/>
        <v/>
      </c>
      <c r="EG20" s="147" t="str">
        <f t="shared" si="2"/>
        <v/>
      </c>
      <c r="EH20" s="147" t="str">
        <f t="shared" si="2"/>
        <v/>
      </c>
      <c r="EI20" s="147" t="str">
        <f t="shared" si="2"/>
        <v/>
      </c>
      <c r="EJ20" s="147" t="str">
        <f t="shared" si="2"/>
        <v/>
      </c>
      <c r="EK20" s="147" t="str">
        <f t="shared" si="2"/>
        <v/>
      </c>
      <c r="EL20" s="147" t="str">
        <f t="shared" si="2"/>
        <v/>
      </c>
      <c r="EM20" s="147" t="str">
        <f t="shared" si="2"/>
        <v/>
      </c>
      <c r="EN20" s="147" t="str">
        <f t="shared" si="2"/>
        <v/>
      </c>
      <c r="EO20" s="147" t="str">
        <f t="shared" si="2"/>
        <v/>
      </c>
      <c r="EP20" s="147" t="str">
        <f t="shared" si="2"/>
        <v/>
      </c>
      <c r="EQ20" s="147" t="str">
        <f t="shared" si="2"/>
        <v/>
      </c>
      <c r="ER20" s="147" t="str">
        <f t="shared" si="2"/>
        <v/>
      </c>
      <c r="ES20" s="147" t="str">
        <f t="shared" si="2"/>
        <v/>
      </c>
      <c r="ET20" s="147" t="str">
        <f t="shared" si="2"/>
        <v/>
      </c>
      <c r="EU20" s="147" t="str">
        <f t="shared" si="2"/>
        <v/>
      </c>
      <c r="EV20" s="147" t="str">
        <f t="shared" si="2"/>
        <v/>
      </c>
      <c r="EW20" s="147" t="str">
        <f t="shared" si="2"/>
        <v/>
      </c>
      <c r="EX20" s="147" t="str">
        <f t="shared" si="2"/>
        <v/>
      </c>
      <c r="EY20" s="147" t="str">
        <f t="shared" si="2"/>
        <v/>
      </c>
      <c r="EZ20" s="147" t="str">
        <f t="shared" si="2"/>
        <v/>
      </c>
      <c r="FA20" s="147" t="str">
        <f t="shared" si="2"/>
        <v/>
      </c>
      <c r="FB20" s="147" t="str">
        <f t="shared" si="2"/>
        <v/>
      </c>
      <c r="FC20" s="147" t="str">
        <f t="shared" si="2"/>
        <v/>
      </c>
      <c r="FD20" s="147" t="str">
        <f t="shared" si="2"/>
        <v/>
      </c>
      <c r="FE20" s="147" t="str">
        <f t="shared" si="2"/>
        <v/>
      </c>
      <c r="FF20" s="147" t="str">
        <f t="shared" si="2"/>
        <v/>
      </c>
      <c r="FG20" s="147" t="str">
        <f t="shared" si="2"/>
        <v/>
      </c>
      <c r="FH20" s="147" t="str">
        <f t="shared" si="2"/>
        <v/>
      </c>
      <c r="FI20" s="147" t="str">
        <f t="shared" si="2"/>
        <v/>
      </c>
      <c r="FJ20" s="147" t="str">
        <f t="shared" si="2"/>
        <v/>
      </c>
      <c r="FK20" s="147" t="str">
        <f t="shared" si="2"/>
        <v/>
      </c>
      <c r="FL20" s="147" t="str">
        <f t="shared" si="2"/>
        <v/>
      </c>
      <c r="FM20" s="147" t="str">
        <f t="shared" si="2"/>
        <v/>
      </c>
      <c r="FN20" s="147" t="str">
        <f t="shared" si="2"/>
        <v/>
      </c>
      <c r="FO20" s="147" t="str">
        <f t="shared" si="2"/>
        <v/>
      </c>
      <c r="FP20" s="147" t="str">
        <f t="shared" si="2"/>
        <v/>
      </c>
      <c r="FQ20" s="147" t="str">
        <f t="shared" si="2"/>
        <v/>
      </c>
      <c r="FR20" s="147" t="str">
        <f t="shared" si="2"/>
        <v/>
      </c>
      <c r="FS20" s="147" t="str">
        <f t="shared" si="2"/>
        <v/>
      </c>
      <c r="FT20" s="147" t="str">
        <f t="shared" si="2"/>
        <v/>
      </c>
      <c r="FU20" s="147" t="str">
        <f t="shared" si="2"/>
        <v/>
      </c>
      <c r="FV20" s="147" t="str">
        <f t="shared" si="2"/>
        <v/>
      </c>
      <c r="FW20" s="147" t="str">
        <f t="shared" si="2"/>
        <v/>
      </c>
      <c r="FX20" s="147" t="str">
        <f t="shared" si="2"/>
        <v/>
      </c>
      <c r="FY20" s="147" t="str">
        <f t="shared" si="2"/>
        <v/>
      </c>
      <c r="FZ20" s="147" t="str">
        <f t="shared" si="2"/>
        <v/>
      </c>
      <c r="GA20" s="147" t="str">
        <f t="shared" si="2"/>
        <v/>
      </c>
      <c r="GB20" s="147" t="str">
        <f t="shared" si="2"/>
        <v/>
      </c>
      <c r="GC20" s="147" t="str">
        <f t="shared" si="2"/>
        <v/>
      </c>
      <c r="GD20" s="147" t="str">
        <f t="shared" si="2"/>
        <v/>
      </c>
      <c r="GE20" s="147" t="str">
        <f t="shared" si="2"/>
        <v/>
      </c>
      <c r="GF20" s="147" t="str">
        <f t="shared" si="2"/>
        <v/>
      </c>
      <c r="GG20" s="147" t="str">
        <f t="shared" si="2"/>
        <v/>
      </c>
      <c r="GH20" s="147" t="str">
        <f t="shared" si="2"/>
        <v/>
      </c>
      <c r="GI20" s="147" t="str">
        <f t="shared" si="2"/>
        <v/>
      </c>
      <c r="GJ20" s="147" t="str">
        <f t="shared" si="2"/>
        <v/>
      </c>
      <c r="GK20" s="147" t="str">
        <f t="shared" si="2"/>
        <v/>
      </c>
      <c r="GL20" s="147" t="str">
        <f t="shared" si="2"/>
        <v/>
      </c>
      <c r="GM20" s="147" t="str">
        <f t="shared" si="2"/>
        <v/>
      </c>
      <c r="GN20" s="147" t="str">
        <f t="shared" si="2"/>
        <v/>
      </c>
      <c r="GO20" s="147" t="str">
        <f t="shared" si="2"/>
        <v/>
      </c>
      <c r="GP20" s="147" t="str">
        <f t="shared" si="2"/>
        <v/>
      </c>
      <c r="GQ20" s="147" t="str">
        <f t="shared" ref="GQ20:JB20" si="3">IFERROR(VLOOKUP($G87+0.3,$D98:$JP152,2+GQ97,FALSE),"")</f>
        <v/>
      </c>
      <c r="GR20" s="147" t="str">
        <f t="shared" si="3"/>
        <v/>
      </c>
      <c r="GS20" s="147" t="str">
        <f t="shared" si="3"/>
        <v/>
      </c>
      <c r="GT20" s="147" t="str">
        <f t="shared" si="3"/>
        <v/>
      </c>
      <c r="GU20" s="147" t="str">
        <f t="shared" si="3"/>
        <v/>
      </c>
      <c r="GV20" s="147" t="str">
        <f t="shared" si="3"/>
        <v/>
      </c>
      <c r="GW20" s="147" t="str">
        <f t="shared" si="3"/>
        <v/>
      </c>
      <c r="GX20" s="147" t="str">
        <f t="shared" si="3"/>
        <v/>
      </c>
      <c r="GY20" s="147" t="str">
        <f t="shared" si="3"/>
        <v/>
      </c>
      <c r="GZ20" s="147" t="str">
        <f t="shared" si="3"/>
        <v/>
      </c>
      <c r="HA20" s="147" t="str">
        <f t="shared" si="3"/>
        <v/>
      </c>
      <c r="HB20" s="147" t="str">
        <f t="shared" si="3"/>
        <v/>
      </c>
      <c r="HC20" s="147" t="str">
        <f t="shared" si="3"/>
        <v/>
      </c>
      <c r="HD20" s="147" t="str">
        <f t="shared" si="3"/>
        <v/>
      </c>
      <c r="HE20" s="147" t="str">
        <f t="shared" si="3"/>
        <v/>
      </c>
      <c r="HF20" s="147" t="str">
        <f t="shared" si="3"/>
        <v/>
      </c>
      <c r="HG20" s="147" t="str">
        <f t="shared" si="3"/>
        <v/>
      </c>
      <c r="HH20" s="147" t="str">
        <f t="shared" si="3"/>
        <v/>
      </c>
      <c r="HI20" s="147" t="str">
        <f t="shared" si="3"/>
        <v/>
      </c>
      <c r="HJ20" s="147" t="str">
        <f t="shared" si="3"/>
        <v/>
      </c>
      <c r="HK20" s="147" t="str">
        <f t="shared" si="3"/>
        <v/>
      </c>
      <c r="HL20" s="147" t="str">
        <f t="shared" si="3"/>
        <v/>
      </c>
      <c r="HM20" s="147" t="str">
        <f t="shared" si="3"/>
        <v/>
      </c>
      <c r="HN20" s="147" t="str">
        <f t="shared" si="3"/>
        <v/>
      </c>
      <c r="HO20" s="147" t="str">
        <f t="shared" si="3"/>
        <v/>
      </c>
      <c r="HP20" s="147" t="str">
        <f t="shared" si="3"/>
        <v/>
      </c>
      <c r="HQ20" s="147" t="str">
        <f t="shared" si="3"/>
        <v/>
      </c>
      <c r="HR20" s="147" t="str">
        <f t="shared" si="3"/>
        <v/>
      </c>
      <c r="HS20" s="147" t="str">
        <f t="shared" si="3"/>
        <v/>
      </c>
      <c r="HT20" s="147" t="str">
        <f t="shared" si="3"/>
        <v/>
      </c>
      <c r="HU20" s="147" t="str">
        <f t="shared" si="3"/>
        <v/>
      </c>
      <c r="HV20" s="147" t="str">
        <f t="shared" si="3"/>
        <v/>
      </c>
      <c r="HW20" s="147" t="str">
        <f t="shared" si="3"/>
        <v/>
      </c>
      <c r="HX20" s="147" t="str">
        <f t="shared" si="3"/>
        <v/>
      </c>
      <c r="HY20" s="147" t="str">
        <f t="shared" si="3"/>
        <v/>
      </c>
      <c r="HZ20" s="147" t="str">
        <f t="shared" si="3"/>
        <v/>
      </c>
      <c r="IA20" s="147" t="str">
        <f t="shared" si="3"/>
        <v/>
      </c>
      <c r="IB20" s="147" t="str">
        <f t="shared" si="3"/>
        <v/>
      </c>
      <c r="IC20" s="147" t="str">
        <f t="shared" si="3"/>
        <v/>
      </c>
      <c r="ID20" s="147" t="str">
        <f t="shared" si="3"/>
        <v/>
      </c>
      <c r="IE20" s="147" t="str">
        <f t="shared" si="3"/>
        <v/>
      </c>
      <c r="IF20" s="147" t="str">
        <f t="shared" si="3"/>
        <v/>
      </c>
      <c r="IG20" s="147" t="str">
        <f t="shared" si="3"/>
        <v/>
      </c>
      <c r="IH20" s="147" t="str">
        <f t="shared" si="3"/>
        <v/>
      </c>
      <c r="II20" s="147" t="str">
        <f t="shared" si="3"/>
        <v/>
      </c>
      <c r="IJ20" s="147" t="str">
        <f t="shared" si="3"/>
        <v/>
      </c>
      <c r="IK20" s="147" t="str">
        <f t="shared" si="3"/>
        <v/>
      </c>
      <c r="IL20" s="147" t="str">
        <f t="shared" si="3"/>
        <v/>
      </c>
      <c r="IM20" s="147" t="str">
        <f t="shared" si="3"/>
        <v/>
      </c>
      <c r="IN20" s="147" t="str">
        <f t="shared" si="3"/>
        <v/>
      </c>
      <c r="IO20" s="147" t="str">
        <f t="shared" si="3"/>
        <v/>
      </c>
      <c r="IP20" s="147" t="str">
        <f t="shared" si="3"/>
        <v/>
      </c>
      <c r="IQ20" s="147" t="str">
        <f t="shared" si="3"/>
        <v/>
      </c>
      <c r="IR20" s="147" t="str">
        <f t="shared" si="3"/>
        <v/>
      </c>
      <c r="IS20" s="147" t="str">
        <f t="shared" si="3"/>
        <v/>
      </c>
      <c r="IT20" s="147" t="str">
        <f t="shared" si="3"/>
        <v/>
      </c>
      <c r="IU20" s="147" t="str">
        <f t="shared" si="3"/>
        <v/>
      </c>
      <c r="IV20" s="147" t="str">
        <f t="shared" si="3"/>
        <v/>
      </c>
      <c r="IW20" s="147" t="str">
        <f t="shared" si="3"/>
        <v/>
      </c>
      <c r="IX20" s="147" t="str">
        <f t="shared" si="3"/>
        <v/>
      </c>
      <c r="IY20" s="147" t="str">
        <f t="shared" si="3"/>
        <v/>
      </c>
      <c r="IZ20" s="147" t="str">
        <f t="shared" si="3"/>
        <v/>
      </c>
      <c r="JA20" s="147" t="str">
        <f t="shared" si="3"/>
        <v/>
      </c>
      <c r="JB20" s="147" t="str">
        <f t="shared" si="3"/>
        <v/>
      </c>
      <c r="JC20" s="147" t="str">
        <f t="shared" ref="JC20:JP20" si="4">IFERROR(VLOOKUP($G87+0.3,$D98:$JP152,2+JC97,FALSE),"")</f>
        <v/>
      </c>
      <c r="JD20" s="147" t="str">
        <f t="shared" si="4"/>
        <v/>
      </c>
      <c r="JE20" s="147" t="str">
        <f t="shared" si="4"/>
        <v/>
      </c>
      <c r="JF20" s="147" t="str">
        <f t="shared" si="4"/>
        <v/>
      </c>
      <c r="JG20" s="147" t="str">
        <f t="shared" si="4"/>
        <v/>
      </c>
      <c r="JH20" s="147" t="str">
        <f t="shared" si="4"/>
        <v/>
      </c>
      <c r="JI20" s="147" t="str">
        <f t="shared" si="4"/>
        <v/>
      </c>
      <c r="JJ20" s="147" t="str">
        <f t="shared" si="4"/>
        <v/>
      </c>
      <c r="JK20" s="147" t="str">
        <f t="shared" si="4"/>
        <v/>
      </c>
      <c r="JL20" s="147" t="str">
        <f t="shared" si="4"/>
        <v/>
      </c>
      <c r="JM20" s="147" t="str">
        <f t="shared" si="4"/>
        <v/>
      </c>
      <c r="JN20" s="147" t="str">
        <f t="shared" si="4"/>
        <v/>
      </c>
      <c r="JO20" s="147" t="str">
        <f t="shared" si="4"/>
        <v/>
      </c>
      <c r="JP20" s="147" t="str">
        <f t="shared" si="4"/>
        <v/>
      </c>
      <c r="JQ20" s="443"/>
      <c r="JR20" s="439"/>
      <c r="JS20" s="439"/>
      <c r="JT20" s="442"/>
      <c r="JU20" s="439"/>
      <c r="JV20" s="442"/>
      <c r="JW20" s="439"/>
      <c r="JX20" s="439"/>
      <c r="JY20" s="436"/>
      <c r="JZ20" s="436"/>
      <c r="KC20" s="316"/>
      <c r="KD20" s="316"/>
    </row>
    <row r="21" spans="2:290" x14ac:dyDescent="0.2">
      <c r="B21" s="139">
        <v>1</v>
      </c>
      <c r="C21" s="148" t="str">
        <f>IF(OR('Set UP'!$C7=0,'Set UP'!$D7=0,'Set UP'!$E7=0,'Set UP'!F7=0),"  --",'Set UP'!C7)</f>
        <v xml:space="preserve">  --</v>
      </c>
      <c r="D21" s="148" t="str">
        <f>IF(OR('Set UP'!$C7=0,'Set UP'!$D7=0,'Set UP'!$E7=0,'Set UP'!F7=0),"  --",'Set UP'!D7&amp;" "&amp;'Set UP'!E7)</f>
        <v xml:space="preserve">  --</v>
      </c>
      <c r="E21" s="148" t="str">
        <f>IF(OR('Set UP'!$C7=0,'Set UP'!$D7=0,'Set UP'!$E7=0,'Set UP'!F7=0),"  --",'Set UP'!F7)</f>
        <v xml:space="preserve">  --</v>
      </c>
      <c r="F21" s="65"/>
      <c r="G21" s="65"/>
      <c r="H21" s="65"/>
      <c r="I21" s="65"/>
      <c r="J21" s="149"/>
      <c r="K21" s="149"/>
      <c r="L21" s="149"/>
      <c r="M21" s="149"/>
      <c r="N21" s="149"/>
      <c r="O21" s="149"/>
      <c r="P21" s="149"/>
      <c r="Q21" s="149"/>
      <c r="R21" s="149"/>
      <c r="S21" s="149"/>
      <c r="T21" s="149"/>
      <c r="U21" s="149"/>
      <c r="V21" s="149"/>
      <c r="W21" s="149"/>
      <c r="X21" s="149"/>
      <c r="Y21" s="149"/>
      <c r="Z21" s="149"/>
      <c r="AA21" s="149"/>
      <c r="AB21" s="149"/>
      <c r="AC21" s="149"/>
      <c r="AD21" s="149"/>
      <c r="AE21" s="222"/>
      <c r="AF21" s="150" t="str">
        <f>IF(OR('Set UP'!$C7=0,'Set UP'!$D7=0,'Set UP'!$E7=0),"",(F$19*F21)+(G$19*G21)+(H$19*H21)+(I$19*I21)+(J$19*J21)+(K$19*K21)+(L$19*L21)+(M$19*M21)+(N$19*N21)+(O$19*O21)+(P$19*P21)+(Q$19*Q21)+(R$19*R21)+(S$19*S21)+(T$19*T21)+(U$19*U21)+(V$19*V21)+(W$19*W21)+(X$19*X21)+(Y$19*Y21)+(Z$19*Z21)+(AA$19*AA21)+(AB$19*AB21)+(AC$19*AC21)+(AD$19*AD21))</f>
        <v/>
      </c>
      <c r="AG21" s="65"/>
      <c r="AH21" s="65"/>
      <c r="AI21" s="65"/>
      <c r="AJ21" s="65"/>
      <c r="AK21" s="65"/>
      <c r="AL21" s="65"/>
      <c r="AM21" s="149"/>
      <c r="AN21" s="149"/>
      <c r="AO21" s="149"/>
      <c r="AP21" s="149"/>
      <c r="AQ21" s="149"/>
      <c r="AR21" s="149"/>
      <c r="AS21" s="149"/>
      <c r="AT21" s="149"/>
      <c r="AU21" s="149"/>
      <c r="AV21" s="149"/>
      <c r="AW21" s="149"/>
      <c r="AX21" s="149"/>
      <c r="AY21" s="149"/>
      <c r="AZ21" s="149"/>
      <c r="BA21" s="149"/>
      <c r="BB21" s="149"/>
      <c r="BC21" s="149"/>
      <c r="BD21" s="149"/>
      <c r="BE21" s="149"/>
      <c r="BF21" s="222"/>
      <c r="BG21" s="150" t="str">
        <f>IF(OR('Set UP'!$C7=0,'Set UP'!$D7=0,'Set UP'!$E7=0),"",(AG$19*AG21)+(AH$19*AH21)+(AI$19*AI21)+(AJ$19*AJ21)+(AK$19*AK21)+(AL$19*AL21)+(AM$19*AM21)+(AN$19*AN21)+(AO$19*AO21)+(AP$19*AP21)+(AQ$19*AQ21)+(AR$19*AR21)+(AS$19*AS21)+(AT$19*AT21)+(AU$19*AU21)+(AV$19*AV21)+(AW$19*AW21)+(AX$19*AX21)+(AY$19*AY21)+(AZ$19*AZ21)+(BA$19*BA21)+(BB$19*BB21)+(BC$19*BC21)+(BD$19*BD21)+(BE$19*BE21))</f>
        <v/>
      </c>
      <c r="BH21" s="65"/>
      <c r="BI21" s="65"/>
      <c r="BJ21" s="65"/>
      <c r="BK21" s="65"/>
      <c r="BL21" s="65"/>
      <c r="BM21" s="65"/>
      <c r="BN21" s="149"/>
      <c r="BO21" s="149"/>
      <c r="BP21" s="149"/>
      <c r="BQ21" s="149"/>
      <c r="BR21" s="149"/>
      <c r="BS21" s="149"/>
      <c r="BT21" s="149"/>
      <c r="BU21" s="149"/>
      <c r="BV21" s="149"/>
      <c r="BW21" s="149"/>
      <c r="BX21" s="149"/>
      <c r="BY21" s="149"/>
      <c r="BZ21" s="149"/>
      <c r="CA21" s="149"/>
      <c r="CB21" s="149"/>
      <c r="CC21" s="149"/>
      <c r="CD21" s="149"/>
      <c r="CE21" s="149"/>
      <c r="CF21" s="149"/>
      <c r="CG21" s="222"/>
      <c r="CH21" s="150" t="str">
        <f>IF(OR('Set UP'!$C7=0,'Set UP'!$D7=0,'Set UP'!$E7=0),"",(BH$19*BH21)+(BI$19*BI21)+(BJ$19*BJ21)+(BK$19*BK21)+(BL$19*BL21)+(BM$19*BM21)+(BN$19*BN21)+(BO$19*BO21)+(BP$19*BP21)+(BQ$19*BQ21)+(BR$19*BR21)+(BS$19*BS21)+(BT$19*BT21)+(BU$19*BU21)+(BV$19*BV21)+(BW$19*BW21)+(BX$19*BX21)+(BY$19*BY21)+(BZ$19*BZ21)+(CA$19*CA21)+(CB$19*CB21)+(CC$19*CC21)+(CD$19*CD21)+(CE$19*CE21)+(CF$19*CF21))</f>
        <v/>
      </c>
      <c r="CI21" s="65"/>
      <c r="CJ21" s="65"/>
      <c r="CK21" s="65"/>
      <c r="CL21" s="65"/>
      <c r="CM21" s="65"/>
      <c r="CN21" s="149"/>
      <c r="CO21" s="149"/>
      <c r="CP21" s="149"/>
      <c r="CQ21" s="149"/>
      <c r="CR21" s="149"/>
      <c r="CS21" s="149"/>
      <c r="CT21" s="149"/>
      <c r="CU21" s="149"/>
      <c r="CV21" s="149"/>
      <c r="CW21" s="149"/>
      <c r="CX21" s="149"/>
      <c r="CY21" s="149"/>
      <c r="CZ21" s="149"/>
      <c r="DA21" s="149"/>
      <c r="DB21" s="149"/>
      <c r="DC21" s="149"/>
      <c r="DD21" s="149"/>
      <c r="DE21" s="149"/>
      <c r="DF21" s="149"/>
      <c r="DG21" s="149"/>
      <c r="DH21" s="222"/>
      <c r="DI21" s="150" t="str">
        <f>IF(OR('Set UP'!$C7=0,'Set UP'!$D7=0,'Set UP'!$E7=0),"",(CI$19*CI21)+(CJ$19*CJ21)+(CK$19*CK21)+(CL$19*CL21)+(CM$19*CM21)+(CN$19*CN21)+(CO$19*CO21)+(CP$19*CP21)+(CQ$19*CQ21)+(CR$19*CR21)+(CS$19*CS21)+(CT$19*CT21)+(CU$19*CU21)+(CV$19*CV21)+(CW$19*CW21)+(CX$19*CX21)+(CY$19*CY21)+(CZ$19*CZ21)+(DA$19*DA21)+(DB$19*DB21)+(DC$19*DC21)+(DD$19*DD21)+(DE$19*DE21)+(DF$19*DF21)+(DG$19*DG21))</f>
        <v/>
      </c>
      <c r="DJ21" s="65"/>
      <c r="DK21" s="65"/>
      <c r="DL21" s="65"/>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222"/>
      <c r="EJ21" s="150" t="str">
        <f>IF(OR('Set UP'!$C7=0,'Set UP'!$D7=0,'Set UP'!$E7=0),"",(DJ$19*DJ21)+(DK$19*DK21)+(DL$19*DL21)+(DM$19*DM21)+(DN$19*DN21)+(DO$19*DO21)+(DP$19*DP21)+(DQ$19*DQ21)+(DR$19*DR21)+(DS$19*DS21)+(DT$19*DT21)+(DU$19*DU21)+(DV$19*DV21)+(DW$19*DW21)+(DX$19*DX21)+(DY$19*DY21)+(DZ$19*DZ21)+(EA$19*EA21)+(EB$19*EB21)+(EC$19*EC21)+(ED$19*ED21)+(EE$19*EE21)+(EF$19*EF21)+(EG$19*EG21)+(EH$19*EH21))</f>
        <v/>
      </c>
      <c r="EK21" s="65"/>
      <c r="EL21" s="65"/>
      <c r="EM21" s="65"/>
      <c r="EN21" s="65"/>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222"/>
      <c r="FK21" s="150" t="str">
        <f>IF(OR('Set UP'!$C7=0,'Set UP'!$D7=0,'Set UP'!$E7=0),"",(EK$19*EK21)+(EL$19*EL21)+(EM$19*EM21)+(EN$19*EN21)+(EO$19*EO21)+(EP$19*EP21)+(EQ$19*EQ21)+(ER$19*ER21)+(ES$19*ES21)+(ET$19*ET21)+(EU$19*EU21)+(EV$19*EV21)+(EW$19*EW21)+(EX$19*EX21)+(EY$19*EY21)+(EZ$19*EZ21)+(FA$19*FA21)+(FB$19*FB21)+(FC$19*FC21)+(FD$19*FD21)+(FE$19*FE21)+(FF$19*FF21)+(FG$19*FG21)+(FH$19*FH21)+(FI$19*FI21))</f>
        <v/>
      </c>
      <c r="FL21" s="65"/>
      <c r="FM21" s="65"/>
      <c r="FN21" s="65"/>
      <c r="FO21" s="65"/>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222"/>
      <c r="GL21" s="150" t="str">
        <f>IF(OR('Set UP'!$C7=0,'Set UP'!$D7=0,'Set UP'!$E7=0),"",(FL$19*FL21)+(FM$19*FM21)+(FN$19*FN21)+(FO$19*FO21)+(FP$19*FP21)+(FQ$19*FQ21)+(FR$19*FR21)+(FS$19*FS21)+(FT$19*FT21)+(FU$19*FU21)+(FV$19*FV21)+(FW$19*FW21)+(FX$19*FX21)+(FY$19*FY21)+(FZ$19*FZ21)+(GA$19*GA21)+(GB$19*GB21)+(GC$19*GC21)+(GD$19*GD21)+(GE$19*GE21)+(GF$19*GF21)+(GG$19*GG21)+(GH$19*GH21)+(GI$19*GI21)+(GJ$19*GJ21))</f>
        <v/>
      </c>
      <c r="GM21" s="65"/>
      <c r="GN21" s="65"/>
      <c r="GO21" s="65"/>
      <c r="GP21" s="65"/>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222"/>
      <c r="HM21" s="150" t="str">
        <f>IF(OR('Set UP'!$C7=0,'Set UP'!$D7=0,'Set UP'!$E7=0),"",(GM$19*GM21)+(GN$19*GN21)+(GO$19*GO21)+(GP$19*GP21)+(GQ$19*GQ21)+(GR$19*GR21)+(GS$19*GS21)+(GT$19*GT21)+(GU$19*GU21)+(GV$19*GV21)+(GW$19*GW21)+(GX$19*GX21)+(GY$19*GY21)+(GZ$19*GZ21)+(HA$19*HA21)+(HB$19*HB21)+(HC$19*HC21)+(HD$19*HD21)+(HE$19*HE21)+(HF$19*HF21)+(HG$19*HG21)+(HH$19*HH21)+(HI$19*HI21)+(HJ$19*HJ21)+(HK$19*HK21))</f>
        <v/>
      </c>
      <c r="HN21" s="65"/>
      <c r="HO21" s="65"/>
      <c r="HP21" s="65"/>
      <c r="HQ21" s="65"/>
      <c r="HR21" s="149"/>
      <c r="HS21" s="149"/>
      <c r="HT21" s="149"/>
      <c r="HU21" s="149"/>
      <c r="HV21" s="149"/>
      <c r="HW21" s="149"/>
      <c r="HX21" s="149"/>
      <c r="HY21" s="149"/>
      <c r="HZ21" s="149"/>
      <c r="IA21" s="149"/>
      <c r="IB21" s="149"/>
      <c r="IC21" s="149"/>
      <c r="ID21" s="149"/>
      <c r="IE21" s="149"/>
      <c r="IF21" s="149"/>
      <c r="IG21" s="149"/>
      <c r="IH21" s="149"/>
      <c r="II21" s="149"/>
      <c r="IJ21" s="149"/>
      <c r="IK21" s="149"/>
      <c r="IL21" s="149"/>
      <c r="IM21" s="222"/>
      <c r="IN21" s="150" t="str">
        <f>IF(OR('Set UP'!$C7=0,'Set UP'!$D7=0,'Set UP'!$E7=0),"",(HN$19*HN21)+(HO$19*HO21)+(HP$19*HP21)+(HQ$19*HQ21)+(HR$19*HR21)+(HS$19*HS21)+(HT$19*HT21)+(HU$19*HU21)+(HV$19*HV21)+(HW$19*HW21)+(HX$19*HX21)+(HY$19*HY21)+(HZ$19*HZ21)+(IA$19*IA21)+(IB$19*IB21)+(IC$19*IC21)+(ID$19*ID21)+(IE$19*IE21)+(IF$19*IF21)+(IG$19*IG21)+(IH$19*IH21)+(II$19*II21)+(IJ$19*IJ21)+(IK$19*IK21)+(IL$19*IL21))</f>
        <v/>
      </c>
      <c r="IO21" s="65"/>
      <c r="IP21" s="65"/>
      <c r="IQ21" s="65"/>
      <c r="IR21" s="65"/>
      <c r="IS21" s="149"/>
      <c r="IT21" s="149"/>
      <c r="IU21" s="149"/>
      <c r="IV21" s="149"/>
      <c r="IW21" s="149"/>
      <c r="IX21" s="149"/>
      <c r="IY21" s="149"/>
      <c r="IZ21" s="149"/>
      <c r="JA21" s="149"/>
      <c r="JB21" s="149"/>
      <c r="JC21" s="149"/>
      <c r="JD21" s="149"/>
      <c r="JE21" s="149"/>
      <c r="JF21" s="149"/>
      <c r="JG21" s="149"/>
      <c r="JH21" s="149"/>
      <c r="JI21" s="149"/>
      <c r="JJ21" s="149"/>
      <c r="JK21" s="149"/>
      <c r="JL21" s="149"/>
      <c r="JM21" s="149"/>
      <c r="JN21" s="222"/>
      <c r="JO21" s="150" t="str">
        <f>IF(OR('Set UP'!$C7=0,'Set UP'!$D7=0,'Set UP'!$E7=0),"",(IO$19*IO21)+(IP$19*IP21)+(IQ$19*IQ21)+(IR$19*IR21)+(IS$19*IS21)+(IT$19*IT21)+(IU$19*IU21)+(IV$19*IV21)+(IW$19*IW21)+(IX$19*IX21)+(IY$19*IY21)+(IZ$19*IZ21)+(JA$19*JA21)+(JB$19*JB21)+(JC$19*JC21)+(JD$19*JD21)+(JE$19*JE21)+(JF$19*JF21)+(JG$19*JG21)+(JH$19*JH21)+(JI$19*JI21)+(JJ$19*JJ21)+(JK$19*JK21)+(JL$19*JL21)+(JM$19*JM21))</f>
        <v/>
      </c>
      <c r="JP21" s="151" t="str">
        <f>IF(OR('Set UP'!$C7=0,'Set UP'!$D7=0,'Set UP'!$E7=0),"",(AF21+BG21+CH21+DI21+EJ21+FK21+GL21+HM21+IN21+JO21))</f>
        <v/>
      </c>
      <c r="JQ21" s="152" t="str">
        <f>IF(OR('Set UP'!$C7=0,'Set UP'!$D7=0,'Set UP'!$E7=0),"",RANK(JP21,$JP$21:$JP$68,0))</f>
        <v/>
      </c>
      <c r="JR21" s="151" t="str">
        <f>IF(OR('Set UP'!K7&lt;&gt;1,'Set UP'!C7=0,'Set UP'!D7=0,'Set UP'!E7=0,'Set UP'!F7=0),"",$JP21)</f>
        <v/>
      </c>
      <c r="JS21" s="151" t="str">
        <f>IF(OR('Set UP'!K7&lt;&gt;1,'Set UP'!C7=0,'Set UP'!D7=0,'Set UP'!E7=0,'Set UP'!F7=0),"",RANK(JR21,$JR$21:$JR$68,0))</f>
        <v/>
      </c>
      <c r="JT21" s="153" t="str">
        <f>IF(OR('Set UP'!K7&lt;&gt;2,'Set UP'!C7=0,'Set UP'!D7=0,'Set UP'!E7=0,'Set UP'!F7=0),"",$JP21)</f>
        <v/>
      </c>
      <c r="JU21" s="151" t="str">
        <f>IF(OR('Set UP'!K7&lt;&gt;2,'Set UP'!C7=0,'Set UP'!D7=0,'Set UP'!E7=0,'Set UP'!F7=0),"",RANK(JT21,$JT$21:$JT$68,0))</f>
        <v/>
      </c>
      <c r="JV21" s="151" t="str">
        <f>IF(OR(LEFT('Set UP'!F7,1)&lt;&gt;"F",'Set UP'!C7=0,'Set UP'!D7=0,'Set UP'!E7=0),"",$JP21)</f>
        <v/>
      </c>
      <c r="JW21" s="151" t="str">
        <f>IF(OR(LEFT('Set UP'!F7,1)&lt;&gt;"F",'Set UP'!C7=0,'Set UP'!D7=0,'Set UP'!E7=0),"",RANK(JV21,$JV$21:$JV$68,0))</f>
        <v/>
      </c>
      <c r="JX21" s="151" t="str">
        <f>IF(OR('Set UP'!F7&lt;&gt;"NS",'Set UP'!C7=0,'Set UP'!D7=0,'Set UP'!E7=0),"",$JP21)</f>
        <v/>
      </c>
      <c r="JY21" s="154" t="str">
        <f>IF(OR('Set UP'!F7&lt;&gt;"NS",'Set UP'!C7=0,'Set UP'!D7=0,'Set UP'!E7=0),"",RANK(JX21,$JX$21:$JX$68,0))</f>
        <v/>
      </c>
      <c r="JZ21" s="154" t="str">
        <f>IF(OR('Set UP'!$C7=0,'Set UP'!$D7=0,'Set UP'!$E7=0,JP21=0),"",JP21/MAX(JP$21:JP$68)*1000)</f>
        <v/>
      </c>
      <c r="KC21" s="316">
        <f t="array" ref="KC21">MAX(IF(Clubs='Set UP'!D7,'Wet Incident'!JU$21:JU$68))</f>
        <v>0</v>
      </c>
      <c r="KD21" s="316" t="str">
        <f>IF(AND(KC21=JU21,JU21&lt;&gt;""),KC21,"")</f>
        <v/>
      </c>
    </row>
    <row r="22" spans="2:290" x14ac:dyDescent="0.2">
      <c r="B22" s="139">
        <v>2</v>
      </c>
      <c r="C22" s="148" t="str">
        <f>IF(OR('Set UP'!$C8=0,'Set UP'!$D8=0,'Set UP'!$E8=0,'Set UP'!F8=0),"  --",'Set UP'!C8)</f>
        <v xml:space="preserve">  --</v>
      </c>
      <c r="D22" s="148" t="str">
        <f>IF(OR('Set UP'!$C8=0,'Set UP'!$D8=0,'Set UP'!$E8=0,'Set UP'!F8=0),"  --",'Set UP'!D8&amp;" "&amp;'Set UP'!E8)</f>
        <v xml:space="preserve">  --</v>
      </c>
      <c r="E22" s="148" t="str">
        <f>IF(OR('Set UP'!$C8=0,'Set UP'!$D8=0,'Set UP'!$E8=0,'Set UP'!F8=0),"  --",'Set UP'!F8)</f>
        <v xml:space="preserve">  --</v>
      </c>
      <c r="F22" s="65"/>
      <c r="G22" s="65"/>
      <c r="H22" s="65"/>
      <c r="I22" s="65"/>
      <c r="J22" s="149"/>
      <c r="K22" s="149"/>
      <c r="L22" s="149"/>
      <c r="M22" s="149"/>
      <c r="N22" s="149"/>
      <c r="O22" s="149"/>
      <c r="P22" s="149"/>
      <c r="Q22" s="149"/>
      <c r="R22" s="149"/>
      <c r="S22" s="149"/>
      <c r="T22" s="149"/>
      <c r="U22" s="149"/>
      <c r="V22" s="149"/>
      <c r="W22" s="149"/>
      <c r="X22" s="149"/>
      <c r="Y22" s="149"/>
      <c r="Z22" s="149"/>
      <c r="AA22" s="149"/>
      <c r="AB22" s="149"/>
      <c r="AC22" s="149"/>
      <c r="AD22" s="149"/>
      <c r="AE22" s="222"/>
      <c r="AF22" s="150" t="str">
        <f>IF(OR('Set UP'!$C8=0,'Set UP'!$D8=0,'Set UP'!$E8=0),"",(F$19*F22)+(G$19*G22)+(H$19*H22)+(I$19*I22)+(J$19*J22)+(K$19*K22)+(L$19*L22)+(M$19*M22)+(N$19*N22)+(O$19*O22)+(P$19*P22)+(Q$19*Q22)+(R$19*R22)+(S$19*S22)+(T$19*T22)+(U$19*U22)+(V$19*V22)+(W$19*W22)+(X$19*X22)+(Y$19*Y22)+(Z$19*Z22)+(AA$19*AA22)+(AB$19*AB22)+(AC$19*AC22)+(AD$19*AD22))</f>
        <v/>
      </c>
      <c r="AG22" s="65"/>
      <c r="AH22" s="65"/>
      <c r="AI22" s="65"/>
      <c r="AJ22" s="65"/>
      <c r="AK22" s="65"/>
      <c r="AL22" s="65"/>
      <c r="AM22" s="149"/>
      <c r="AN22" s="149"/>
      <c r="AO22" s="149"/>
      <c r="AP22" s="149"/>
      <c r="AQ22" s="149"/>
      <c r="AR22" s="149"/>
      <c r="AS22" s="149"/>
      <c r="AT22" s="149"/>
      <c r="AU22" s="149"/>
      <c r="AV22" s="149"/>
      <c r="AW22" s="149"/>
      <c r="AX22" s="149"/>
      <c r="AY22" s="149"/>
      <c r="AZ22" s="149"/>
      <c r="BA22" s="149"/>
      <c r="BB22" s="149"/>
      <c r="BC22" s="149"/>
      <c r="BD22" s="149"/>
      <c r="BE22" s="149"/>
      <c r="BF22" s="222"/>
      <c r="BG22" s="150" t="str">
        <f>IF(OR('Set UP'!$C8=0,'Set UP'!$D8=0,'Set UP'!$E8=0),"",(AG$19*AG22)+(AH$19*AH22)+(AI$19*AI22)+(AJ$19*AJ22)+(AK$19*AK22)+(AL$19*AL22)+(AM$19*AM22)+(AN$19*AN22)+(AO$19*AO22)+(AP$19*AP22)+(AQ$19*AQ22)+(AR$19*AR22)+(AS$19*AS22)+(AT$19*AT22)+(AU$19*AU22)+(AV$19*AV22)+(AW$19*AW22)+(AX$19*AX22)+(AY$19*AY22)+(AZ$19*AZ22)+(BA$19*BA22)+(BB$19*BB22)+(BC$19*BC22)+(BD$19*BD22)+(BE$19*BE22))</f>
        <v/>
      </c>
      <c r="BH22" s="65"/>
      <c r="BI22" s="65"/>
      <c r="BJ22" s="65"/>
      <c r="BK22" s="65"/>
      <c r="BL22" s="65"/>
      <c r="BM22" s="65"/>
      <c r="BN22" s="149"/>
      <c r="BO22" s="149"/>
      <c r="BP22" s="149"/>
      <c r="BQ22" s="149"/>
      <c r="BR22" s="149"/>
      <c r="BS22" s="149"/>
      <c r="BT22" s="149"/>
      <c r="BU22" s="149"/>
      <c r="BV22" s="149"/>
      <c r="BW22" s="149"/>
      <c r="BX22" s="149"/>
      <c r="BY22" s="149"/>
      <c r="BZ22" s="149"/>
      <c r="CA22" s="149"/>
      <c r="CB22" s="149"/>
      <c r="CC22" s="149"/>
      <c r="CD22" s="149"/>
      <c r="CE22" s="149"/>
      <c r="CF22" s="149"/>
      <c r="CG22" s="222"/>
      <c r="CH22" s="150" t="str">
        <f>IF(OR('Set UP'!$C8=0,'Set UP'!$D8=0,'Set UP'!$E8=0),"",(BH$19*BH22)+(BI$19*BI22)+(BJ$19*BJ22)+(BK$19*BK22)+(BL$19*BL22)+(BM$19*BM22)+(BN$19*BN22)+(BO$19*BO22)+(BP$19*BP22)+(BQ$19*BQ22)+(BR$19*BR22)+(BS$19*BS22)+(BT$19*BT22)+(BU$19*BU22)+(BV$19*BV22)+(BW$19*BW22)+(BX$19*BX22)+(BY$19*BY22)+(BZ$19*BZ22)+(CA$19*CA22)+(CB$19*CB22)+(CC$19*CC22)+(CD$19*CD22)+(CE$19*CE22)+(CF$19*CF22))</f>
        <v/>
      </c>
      <c r="CI22" s="65"/>
      <c r="CJ22" s="65"/>
      <c r="CK22" s="65"/>
      <c r="CL22" s="65"/>
      <c r="CM22" s="65"/>
      <c r="CN22" s="149"/>
      <c r="CO22" s="149"/>
      <c r="CP22" s="149"/>
      <c r="CQ22" s="149"/>
      <c r="CR22" s="149"/>
      <c r="CS22" s="149"/>
      <c r="CT22" s="149"/>
      <c r="CU22" s="149"/>
      <c r="CV22" s="149"/>
      <c r="CW22" s="149"/>
      <c r="CX22" s="149"/>
      <c r="CY22" s="149"/>
      <c r="CZ22" s="149"/>
      <c r="DA22" s="149"/>
      <c r="DB22" s="149"/>
      <c r="DC22" s="149"/>
      <c r="DD22" s="149"/>
      <c r="DE22" s="149"/>
      <c r="DF22" s="149"/>
      <c r="DG22" s="149"/>
      <c r="DH22" s="222"/>
      <c r="DI22" s="150" t="str">
        <f>IF(OR('Set UP'!$C8=0,'Set UP'!$D8=0,'Set UP'!$E8=0),"",(CI$19*CI22)+(CJ$19*CJ22)+(CK$19*CK22)+(CL$19*CL22)+(CM$19*CM22)+(CN$19*CN22)+(CO$19*CO22)+(CP$19*CP22)+(CQ$19*CQ22)+(CR$19*CR22)+(CS$19*CS22)+(CT$19*CT22)+(CU$19*CU22)+(CV$19*CV22)+(CW$19*CW22)+(CX$19*CX22)+(CY$19*CY22)+(CZ$19*CZ22)+(DA$19*DA22)+(DB$19*DB22)+(DC$19*DC22)+(DD$19*DD22)+(DE$19*DE22)+(DF$19*DF22)+(DG$19*DG22))</f>
        <v/>
      </c>
      <c r="DJ22" s="65"/>
      <c r="DK22" s="65"/>
      <c r="DL22" s="65"/>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222"/>
      <c r="EJ22" s="150" t="str">
        <f>IF(OR('Set UP'!$C8=0,'Set UP'!$D8=0,'Set UP'!$E8=0),"",(DJ$19*DJ22)+(DK$19*DK22)+(DL$19*DL22)+(DM$19*DM22)+(DN$19*DN22)+(DO$19*DO22)+(DP$19*DP22)+(DQ$19*DQ22)+(DR$19*DR22)+(DS$19*DS22)+(DT$19*DT22)+(DU$19*DU22)+(DV$19*DV22)+(DW$19*DW22)+(DX$19*DX22)+(DY$19*DY22)+(DZ$19*DZ22)+(EA$19*EA22)+(EB$19*EB22)+(EC$19*EC22)+(ED$19*ED22)+(EE$19*EE22)+(EF$19*EF22)+(EG$19*EG22)+(EH$19*EH22))</f>
        <v/>
      </c>
      <c r="EK22" s="65"/>
      <c r="EL22" s="65"/>
      <c r="EM22" s="65"/>
      <c r="EN22" s="65"/>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222"/>
      <c r="FK22" s="150" t="str">
        <f>IF(OR('Set UP'!$C8=0,'Set UP'!$D8=0,'Set UP'!$E8=0),"",(EK$19*EK22)+(EL$19*EL22)+(EM$19*EM22)+(EN$19*EN22)+(EO$19*EO22)+(EP$19*EP22)+(EQ$19*EQ22)+(ER$19*ER22)+(ES$19*ES22)+(ET$19*ET22)+(EU$19*EU22)+(EV$19*EV22)+(EW$19*EW22)+(EX$19*EX22)+(EY$19*EY22)+(EZ$19*EZ22)+(FA$19*FA22)+(FB$19*FB22)+(FC$19*FC22)+(FD$19*FD22)+(FE$19*FE22)+(FF$19*FF22)+(FG$19*FG22)+(FH$19*FH22)+(FI$19*FI22))</f>
        <v/>
      </c>
      <c r="FL22" s="65"/>
      <c r="FM22" s="65"/>
      <c r="FN22" s="65"/>
      <c r="FO22" s="65"/>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222"/>
      <c r="GL22" s="150" t="str">
        <f>IF(OR('Set UP'!$C8=0,'Set UP'!$D8=0,'Set UP'!$E8=0),"",(FL$19*FL22)+(FM$19*FM22)+(FN$19*FN22)+(FO$19*FO22)+(FP$19*FP22)+(FQ$19*FQ22)+(FR$19*FR22)+(FS$19*FS22)+(FT$19*FT22)+(FU$19*FU22)+(FV$19*FV22)+(FW$19*FW22)+(FX$19*FX22)+(FY$19*FY22)+(FZ$19*FZ22)+(GA$19*GA22)+(GB$19*GB22)+(GC$19*GC22)+(GD$19*GD22)+(GE$19*GE22)+(GF$19*GF22)+(GG$19*GG22)+(GH$19*GH22)+(GI$19*GI22)+(GJ$19*GJ22))</f>
        <v/>
      </c>
      <c r="GM22" s="65"/>
      <c r="GN22" s="65"/>
      <c r="GO22" s="65"/>
      <c r="GP22" s="65"/>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222"/>
      <c r="HM22" s="150" t="str">
        <f>IF(OR('Set UP'!$C8=0,'Set UP'!$D8=0,'Set UP'!$E8=0),"",(GM$19*GM22)+(GN$19*GN22)+(GO$19*GO22)+(GP$19*GP22)+(GQ$19*GQ22)+(GR$19*GR22)+(GS$19*GS22)+(GT$19*GT22)+(GU$19*GU22)+(GV$19*GV22)+(GW$19*GW22)+(GX$19*GX22)+(GY$19*GY22)+(GZ$19*GZ22)+(HA$19*HA22)+(HB$19*HB22)+(HC$19*HC22)+(HD$19*HD22)+(HE$19*HE22)+(HF$19*HF22)+(HG$19*HG22)+(HH$19*HH22)+(HI$19*HI22)+(HJ$19*HJ22)+(HK$19*HK22))</f>
        <v/>
      </c>
      <c r="HN22" s="65"/>
      <c r="HO22" s="65"/>
      <c r="HP22" s="65"/>
      <c r="HQ22" s="65"/>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222"/>
      <c r="IN22" s="150" t="str">
        <f>IF(OR('Set UP'!$C8=0,'Set UP'!$D8=0,'Set UP'!$E8=0),"",(HN$19*HN22)+(HO$19*HO22)+(HP$19*HP22)+(HQ$19*HQ22)+(HR$19*HR22)+(HS$19*HS22)+(HT$19*HT22)+(HU$19*HU22)+(HV$19*HV22)+(HW$19*HW22)+(HX$19*HX22)+(HY$19*HY22)+(HZ$19*HZ22)+(IA$19*IA22)+(IB$19*IB22)+(IC$19*IC22)+(ID$19*ID22)+(IE$19*IE22)+(IF$19*IF22)+(IG$19*IG22)+(IH$19*IH22)+(II$19*II22)+(IJ$19*IJ22)+(IK$19*IK22)+(IL$19*IL22))</f>
        <v/>
      </c>
      <c r="IO22" s="65"/>
      <c r="IP22" s="65"/>
      <c r="IQ22" s="65"/>
      <c r="IR22" s="65"/>
      <c r="IS22" s="149"/>
      <c r="IT22" s="149"/>
      <c r="IU22" s="149"/>
      <c r="IV22" s="149"/>
      <c r="IW22" s="149"/>
      <c r="IX22" s="149"/>
      <c r="IY22" s="149"/>
      <c r="IZ22" s="149"/>
      <c r="JA22" s="149"/>
      <c r="JB22" s="149"/>
      <c r="JC22" s="149"/>
      <c r="JD22" s="149"/>
      <c r="JE22" s="149"/>
      <c r="JF22" s="149"/>
      <c r="JG22" s="149"/>
      <c r="JH22" s="149"/>
      <c r="JI22" s="149"/>
      <c r="JJ22" s="149"/>
      <c r="JK22" s="149"/>
      <c r="JL22" s="149"/>
      <c r="JM22" s="149"/>
      <c r="JN22" s="222"/>
      <c r="JO22" s="150" t="str">
        <f>IF(OR('Set UP'!$C8=0,'Set UP'!$D8=0,'Set UP'!$E8=0),"",(IO$19*IO22)+(IP$19*IP22)+(IQ$19*IQ22)+(IR$19*IR22)+(IS$19*IS22)+(IT$19*IT22)+(IU$19*IU22)+(IV$19*IV22)+(IW$19*IW22)+(IX$19*IX22)+(IY$19*IY22)+(IZ$19*IZ22)+(JA$19*JA22)+(JB$19*JB22)+(JC$19*JC22)+(JD$19*JD22)+(JE$19*JE22)+(JF$19*JF22)+(JG$19*JG22)+(JH$19*JH22)+(JI$19*JI22)+(JJ$19*JJ22)+(JK$19*JK22)+(JL$19*JL22)+(JM$19*JM22))</f>
        <v/>
      </c>
      <c r="JP22" s="151" t="str">
        <f>IF(OR('Set UP'!$C8=0,'Set UP'!$D8=0,'Set UP'!$E8=0),"",(AF22+BG22+CH22+DI22+EJ22+FK22+GL22+HM22+IN22+JO22))</f>
        <v/>
      </c>
      <c r="JQ22" s="152" t="str">
        <f>IF(OR('Set UP'!$C8=0,'Set UP'!$D8=0,'Set UP'!$E8=0),"",RANK(JP22,$JP$21:$JP$68,0))</f>
        <v/>
      </c>
      <c r="JR22" s="151" t="str">
        <f>IF(OR('Set UP'!K8&lt;&gt;1,'Set UP'!C8=0,'Set UP'!D8=0,'Set UP'!E8=0,'Set UP'!F8=0),"",$JP22)</f>
        <v/>
      </c>
      <c r="JS22" s="151" t="str">
        <f>IF(OR('Set UP'!K8&lt;&gt;1,'Set UP'!C8=0,'Set UP'!D8=0,'Set UP'!E8=0,'Set UP'!F8=0),"",RANK(JR22,$JR$21:$JR$68,0))</f>
        <v/>
      </c>
      <c r="JT22" s="153" t="str">
        <f>IF(OR('Set UP'!K8&lt;&gt;2,'Set UP'!C8=0,'Set UP'!D8=0,'Set UP'!E8=0,'Set UP'!F8=0),"",$JP22)</f>
        <v/>
      </c>
      <c r="JU22" s="151" t="str">
        <f>IF(OR('Set UP'!K8&lt;&gt;2,'Set UP'!C8=0,'Set UP'!D8=0,'Set UP'!E8=0,'Set UP'!F8=0),"",RANK(JT22,$JT$21:$JT$68,0))</f>
        <v/>
      </c>
      <c r="JV22" s="151" t="str">
        <f>IF(OR(LEFT('Set UP'!F8,1)&lt;&gt;"F",'Set UP'!C8=0,'Set UP'!D8=0,'Set UP'!E8=0),"",$JP22)</f>
        <v/>
      </c>
      <c r="JW22" s="151" t="str">
        <f>IF(OR(LEFT('Set UP'!F8,1)&lt;&gt;"F",'Set UP'!C8=0,'Set UP'!D8=0,'Set UP'!E8=0),"",RANK(JV22,$JV$21:$JV$68,0))</f>
        <v/>
      </c>
      <c r="JX22" s="151" t="str">
        <f>IF(OR('Set UP'!F8&lt;&gt;"NS",'Set UP'!C8=0,'Set UP'!D8=0,'Set UP'!E8=0),"",$JP22)</f>
        <v/>
      </c>
      <c r="JY22" s="154" t="str">
        <f>IF(OR('Set UP'!F8&lt;&gt;"NS",'Set UP'!C8=0,'Set UP'!D8=0,'Set UP'!E8=0),"",RANK(JX22,$JX$21:$JX$68,0))</f>
        <v/>
      </c>
      <c r="JZ22" s="154" t="str">
        <f>IF(OR('Set UP'!$C8=0,'Set UP'!$D8=0,'Set UP'!$E8=0,JP22=0),"",JP22/MAX(JP$21:JP$68)*1000)</f>
        <v/>
      </c>
      <c r="KC22" s="316">
        <f t="array" ref="KC22">MAX(IF(Clubs='Set UP'!D8,'Wet Incident'!JU$21:JU$68))</f>
        <v>0</v>
      </c>
      <c r="KD22" s="316" t="str">
        <f t="shared" ref="KD22:KD68" si="5">IF(AND(KC22=JU22,JU22&lt;&gt;""),KC22,"")</f>
        <v/>
      </c>
    </row>
    <row r="23" spans="2:290" x14ac:dyDescent="0.2">
      <c r="B23" s="139">
        <v>3</v>
      </c>
      <c r="C23" s="148" t="str">
        <f>IF(OR('Set UP'!$C9=0,'Set UP'!$D9=0,'Set UP'!$E9=0,'Set UP'!F9=0),"  --",'Set UP'!C9)</f>
        <v xml:space="preserve">  --</v>
      </c>
      <c r="D23" s="148" t="str">
        <f>IF(OR('Set UP'!$C9=0,'Set UP'!$D9=0,'Set UP'!$E9=0,'Set UP'!F9=0),"  --",'Set UP'!D9&amp;" "&amp;'Set UP'!E9)</f>
        <v xml:space="preserve">  --</v>
      </c>
      <c r="E23" s="148" t="str">
        <f>IF(OR('Set UP'!$C9=0,'Set UP'!$D9=0,'Set UP'!$E9=0,'Set UP'!F9=0),"  --",'Set UP'!F9)</f>
        <v xml:space="preserve">  --</v>
      </c>
      <c r="F23" s="65"/>
      <c r="G23" s="65"/>
      <c r="H23" s="65"/>
      <c r="I23" s="65"/>
      <c r="J23" s="149"/>
      <c r="K23" s="149"/>
      <c r="L23" s="149"/>
      <c r="M23" s="149"/>
      <c r="N23" s="149"/>
      <c r="O23" s="149"/>
      <c r="P23" s="149"/>
      <c r="Q23" s="149"/>
      <c r="R23" s="149"/>
      <c r="S23" s="149"/>
      <c r="T23" s="149"/>
      <c r="U23" s="149"/>
      <c r="V23" s="149"/>
      <c r="W23" s="149"/>
      <c r="X23" s="149"/>
      <c r="Y23" s="149"/>
      <c r="Z23" s="149"/>
      <c r="AA23" s="149"/>
      <c r="AB23" s="149"/>
      <c r="AC23" s="149"/>
      <c r="AD23" s="149"/>
      <c r="AE23" s="222"/>
      <c r="AF23" s="150" t="str">
        <f>IF(OR('Set UP'!$C9=0,'Set UP'!$D9=0,'Set UP'!$E9=0),"",(F$19*F23)+(G$19*G23)+(H$19*H23)+(I$19*I23)+(J$19*J23)+(K$19*K23)+(L$19*L23)+(M$19*M23)+(N$19*N23)+(O$19*O23)+(P$19*P23)+(Q$19*Q23)+(R$19*R23)+(S$19*S23)+(T$19*T23)+(U$19*U23)+(V$19*V23)+(W$19*W23)+(X$19*X23)+(Y$19*Y23)+(Z$19*Z23)+(AA$19*AA23)+(AB$19*AB23)+(AC$19*AC23)+(AD$19*AD23))</f>
        <v/>
      </c>
      <c r="AG23" s="65"/>
      <c r="AH23" s="65"/>
      <c r="AI23" s="65"/>
      <c r="AJ23" s="65"/>
      <c r="AK23" s="65"/>
      <c r="AL23" s="65"/>
      <c r="AM23" s="149"/>
      <c r="AN23" s="149"/>
      <c r="AO23" s="149"/>
      <c r="AP23" s="149"/>
      <c r="AQ23" s="149"/>
      <c r="AR23" s="149"/>
      <c r="AS23" s="149"/>
      <c r="AT23" s="149"/>
      <c r="AU23" s="149"/>
      <c r="AV23" s="149"/>
      <c r="AW23" s="149"/>
      <c r="AX23" s="149"/>
      <c r="AY23" s="149"/>
      <c r="AZ23" s="149"/>
      <c r="BA23" s="149"/>
      <c r="BB23" s="149"/>
      <c r="BC23" s="149"/>
      <c r="BD23" s="149"/>
      <c r="BE23" s="149"/>
      <c r="BF23" s="222"/>
      <c r="BG23" s="150" t="str">
        <f>IF(OR('Set UP'!$C9=0,'Set UP'!$D9=0,'Set UP'!$E9=0),"",(AG$19*AG23)+(AH$19*AH23)+(AI$19*AI23)+(AJ$19*AJ23)+(AK$19*AK23)+(AL$19*AL23)+(AM$19*AM23)+(AN$19*AN23)+(AO$19*AO23)+(AP$19*AP23)+(AQ$19*AQ23)+(AR$19*AR23)+(AS$19*AS23)+(AT$19*AT23)+(AU$19*AU23)+(AV$19*AV23)+(AW$19*AW23)+(AX$19*AX23)+(AY$19*AY23)+(AZ$19*AZ23)+(BA$19*BA23)+(BB$19*BB23)+(BC$19*BC23)+(BD$19*BD23)+(BE$19*BE23))</f>
        <v/>
      </c>
      <c r="BH23" s="65"/>
      <c r="BI23" s="65"/>
      <c r="BJ23" s="65"/>
      <c r="BK23" s="65"/>
      <c r="BL23" s="65"/>
      <c r="BM23" s="65"/>
      <c r="BN23" s="149"/>
      <c r="BO23" s="149"/>
      <c r="BP23" s="149"/>
      <c r="BQ23" s="149"/>
      <c r="BR23" s="149"/>
      <c r="BS23" s="149"/>
      <c r="BT23" s="149"/>
      <c r="BU23" s="149"/>
      <c r="BV23" s="149"/>
      <c r="BW23" s="149"/>
      <c r="BX23" s="149"/>
      <c r="BY23" s="149"/>
      <c r="BZ23" s="149"/>
      <c r="CA23" s="149"/>
      <c r="CB23" s="149"/>
      <c r="CC23" s="149"/>
      <c r="CD23" s="149"/>
      <c r="CE23" s="149"/>
      <c r="CF23" s="149"/>
      <c r="CG23" s="222"/>
      <c r="CH23" s="150" t="str">
        <f>IF(OR('Set UP'!$C9=0,'Set UP'!$D9=0,'Set UP'!$E9=0),"",(BH$19*BH23)+(BI$19*BI23)+(BJ$19*BJ23)+(BK$19*BK23)+(BL$19*BL23)+(BM$19*BM23)+(BN$19*BN23)+(BO$19*BO23)+(BP$19*BP23)+(BQ$19*BQ23)+(BR$19*BR23)+(BS$19*BS23)+(BT$19*BT23)+(BU$19*BU23)+(BV$19*BV23)+(BW$19*BW23)+(BX$19*BX23)+(BY$19*BY23)+(BZ$19*BZ23)+(CA$19*CA23)+(CB$19*CB23)+(CC$19*CC23)+(CD$19*CD23)+(CE$19*CE23)+(CF$19*CF23))</f>
        <v/>
      </c>
      <c r="CI23" s="65"/>
      <c r="CJ23" s="65"/>
      <c r="CK23" s="65"/>
      <c r="CL23" s="65"/>
      <c r="CM23" s="65"/>
      <c r="CN23" s="149"/>
      <c r="CO23" s="149"/>
      <c r="CP23" s="149"/>
      <c r="CQ23" s="149"/>
      <c r="CR23" s="149"/>
      <c r="CS23" s="149"/>
      <c r="CT23" s="149"/>
      <c r="CU23" s="149"/>
      <c r="CV23" s="149"/>
      <c r="CW23" s="149"/>
      <c r="CX23" s="149"/>
      <c r="CY23" s="149"/>
      <c r="CZ23" s="149"/>
      <c r="DA23" s="149"/>
      <c r="DB23" s="149"/>
      <c r="DC23" s="149"/>
      <c r="DD23" s="149"/>
      <c r="DE23" s="149"/>
      <c r="DF23" s="149"/>
      <c r="DG23" s="149"/>
      <c r="DH23" s="222"/>
      <c r="DI23" s="150" t="str">
        <f>IF(OR('Set UP'!$C9=0,'Set UP'!$D9=0,'Set UP'!$E9=0),"",(CI$19*CI23)+(CJ$19*CJ23)+(CK$19*CK23)+(CL$19*CL23)+(CM$19*CM23)+(CN$19*CN23)+(CO$19*CO23)+(CP$19*CP23)+(CQ$19*CQ23)+(CR$19*CR23)+(CS$19*CS23)+(CT$19*CT23)+(CU$19*CU23)+(CV$19*CV23)+(CW$19*CW23)+(CX$19*CX23)+(CY$19*CY23)+(CZ$19*CZ23)+(DA$19*DA23)+(DB$19*DB23)+(DC$19*DC23)+(DD$19*DD23)+(DE$19*DE23)+(DF$19*DF23)+(DG$19*DG23))</f>
        <v/>
      </c>
      <c r="DJ23" s="65"/>
      <c r="DK23" s="65"/>
      <c r="DL23" s="65"/>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222"/>
      <c r="EJ23" s="150" t="str">
        <f>IF(OR('Set UP'!$C9=0,'Set UP'!$D9=0,'Set UP'!$E9=0),"",(DJ$19*DJ23)+(DK$19*DK23)+(DL$19*DL23)+(DM$19*DM23)+(DN$19*DN23)+(DO$19*DO23)+(DP$19*DP23)+(DQ$19*DQ23)+(DR$19*DR23)+(DS$19*DS23)+(DT$19*DT23)+(DU$19*DU23)+(DV$19*DV23)+(DW$19*DW23)+(DX$19*DX23)+(DY$19*DY23)+(DZ$19*DZ23)+(EA$19*EA23)+(EB$19*EB23)+(EC$19*EC23)+(ED$19*ED23)+(EE$19*EE23)+(EF$19*EF23)+(EG$19*EG23)+(EH$19*EH23))</f>
        <v/>
      </c>
      <c r="EK23" s="65"/>
      <c r="EL23" s="65"/>
      <c r="EM23" s="65"/>
      <c r="EN23" s="65"/>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222"/>
      <c r="FK23" s="150" t="str">
        <f>IF(OR('Set UP'!$C9=0,'Set UP'!$D9=0,'Set UP'!$E9=0),"",(EK$19*EK23)+(EL$19*EL23)+(EM$19*EM23)+(EN$19*EN23)+(EO$19*EO23)+(EP$19*EP23)+(EQ$19*EQ23)+(ER$19*ER23)+(ES$19*ES23)+(ET$19*ET23)+(EU$19*EU23)+(EV$19*EV23)+(EW$19*EW23)+(EX$19*EX23)+(EY$19*EY23)+(EZ$19*EZ23)+(FA$19*FA23)+(FB$19*FB23)+(FC$19*FC23)+(FD$19*FD23)+(FE$19*FE23)+(FF$19*FF23)+(FG$19*FG23)+(FH$19*FH23)+(FI$19*FI23))</f>
        <v/>
      </c>
      <c r="FL23" s="65"/>
      <c r="FM23" s="65"/>
      <c r="FN23" s="65"/>
      <c r="FO23" s="65"/>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222"/>
      <c r="GL23" s="150" t="str">
        <f>IF(OR('Set UP'!$C9=0,'Set UP'!$D9=0,'Set UP'!$E9=0),"",(FL$19*FL23)+(FM$19*FM23)+(FN$19*FN23)+(FO$19*FO23)+(FP$19*FP23)+(FQ$19*FQ23)+(FR$19*FR23)+(FS$19*FS23)+(FT$19*FT23)+(FU$19*FU23)+(FV$19*FV23)+(FW$19*FW23)+(FX$19*FX23)+(FY$19*FY23)+(FZ$19*FZ23)+(GA$19*GA23)+(GB$19*GB23)+(GC$19*GC23)+(GD$19*GD23)+(GE$19*GE23)+(GF$19*GF23)+(GG$19*GG23)+(GH$19*GH23)+(GI$19*GI23)+(GJ$19*GJ23))</f>
        <v/>
      </c>
      <c r="GM23" s="65"/>
      <c r="GN23" s="65"/>
      <c r="GO23" s="65"/>
      <c r="GP23" s="65"/>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222"/>
      <c r="HM23" s="150" t="str">
        <f>IF(OR('Set UP'!$C9=0,'Set UP'!$D9=0,'Set UP'!$E9=0),"",(GM$19*GM23)+(GN$19*GN23)+(GO$19*GO23)+(GP$19*GP23)+(GQ$19*GQ23)+(GR$19*GR23)+(GS$19*GS23)+(GT$19*GT23)+(GU$19*GU23)+(GV$19*GV23)+(GW$19*GW23)+(GX$19*GX23)+(GY$19*GY23)+(GZ$19*GZ23)+(HA$19*HA23)+(HB$19*HB23)+(HC$19*HC23)+(HD$19*HD23)+(HE$19*HE23)+(HF$19*HF23)+(HG$19*HG23)+(HH$19*HH23)+(HI$19*HI23)+(HJ$19*HJ23)+(HK$19*HK23))</f>
        <v/>
      </c>
      <c r="HN23" s="65"/>
      <c r="HO23" s="65"/>
      <c r="HP23" s="65"/>
      <c r="HQ23" s="65"/>
      <c r="HR23" s="149"/>
      <c r="HS23" s="149"/>
      <c r="HT23" s="149"/>
      <c r="HU23" s="149"/>
      <c r="HV23" s="149"/>
      <c r="HW23" s="149"/>
      <c r="HX23" s="149"/>
      <c r="HY23" s="149"/>
      <c r="HZ23" s="149"/>
      <c r="IA23" s="149"/>
      <c r="IB23" s="149"/>
      <c r="IC23" s="149"/>
      <c r="ID23" s="149"/>
      <c r="IE23" s="149"/>
      <c r="IF23" s="149"/>
      <c r="IG23" s="149"/>
      <c r="IH23" s="149"/>
      <c r="II23" s="149"/>
      <c r="IJ23" s="149"/>
      <c r="IK23" s="149"/>
      <c r="IL23" s="149"/>
      <c r="IM23" s="222"/>
      <c r="IN23" s="150" t="str">
        <f>IF(OR('Set UP'!$C9=0,'Set UP'!$D9=0,'Set UP'!$E9=0),"",(HN$19*HN23)+(HO$19*HO23)+(HP$19*HP23)+(HQ$19*HQ23)+(HR$19*HR23)+(HS$19*HS23)+(HT$19*HT23)+(HU$19*HU23)+(HV$19*HV23)+(HW$19*HW23)+(HX$19*HX23)+(HY$19*HY23)+(HZ$19*HZ23)+(IA$19*IA23)+(IB$19*IB23)+(IC$19*IC23)+(ID$19*ID23)+(IE$19*IE23)+(IF$19*IF23)+(IG$19*IG23)+(IH$19*IH23)+(II$19*II23)+(IJ$19*IJ23)+(IK$19*IK23)+(IL$19*IL23))</f>
        <v/>
      </c>
      <c r="IO23" s="65"/>
      <c r="IP23" s="65"/>
      <c r="IQ23" s="65"/>
      <c r="IR23" s="65"/>
      <c r="IS23" s="149"/>
      <c r="IT23" s="149"/>
      <c r="IU23" s="149"/>
      <c r="IV23" s="149"/>
      <c r="IW23" s="149"/>
      <c r="IX23" s="149"/>
      <c r="IY23" s="149"/>
      <c r="IZ23" s="149"/>
      <c r="JA23" s="149"/>
      <c r="JB23" s="149"/>
      <c r="JC23" s="149"/>
      <c r="JD23" s="149"/>
      <c r="JE23" s="149"/>
      <c r="JF23" s="149"/>
      <c r="JG23" s="149"/>
      <c r="JH23" s="149"/>
      <c r="JI23" s="149"/>
      <c r="JJ23" s="149"/>
      <c r="JK23" s="149"/>
      <c r="JL23" s="149"/>
      <c r="JM23" s="149"/>
      <c r="JN23" s="222"/>
      <c r="JO23" s="150" t="str">
        <f>IF(OR('Set UP'!$C9=0,'Set UP'!$D9=0,'Set UP'!$E9=0),"",(IO$19*IO23)+(IP$19*IP23)+(IQ$19*IQ23)+(IR$19*IR23)+(IS$19*IS23)+(IT$19*IT23)+(IU$19*IU23)+(IV$19*IV23)+(IW$19*IW23)+(IX$19*IX23)+(IY$19*IY23)+(IZ$19*IZ23)+(JA$19*JA23)+(JB$19*JB23)+(JC$19*JC23)+(JD$19*JD23)+(JE$19*JE23)+(JF$19*JF23)+(JG$19*JG23)+(JH$19*JH23)+(JI$19*JI23)+(JJ$19*JJ23)+(JK$19*JK23)+(JL$19*JL23)+(JM$19*JM23))</f>
        <v/>
      </c>
      <c r="JP23" s="151" t="str">
        <f>IF(OR('Set UP'!$C9=0,'Set UP'!$D9=0,'Set UP'!$E9=0),"",(AF23+BG23+CH23+DI23+EJ23+FK23+GL23+HM23+IN23+JO23))</f>
        <v/>
      </c>
      <c r="JQ23" s="152" t="str">
        <f>IF(OR('Set UP'!$C9=0,'Set UP'!$D9=0,'Set UP'!$E9=0),"",RANK(JP23,$JP$21:$JP$68,0))</f>
        <v/>
      </c>
      <c r="JR23" s="151" t="str">
        <f>IF(OR('Set UP'!K9&lt;&gt;1,'Set UP'!C9=0,'Set UP'!D9=0,'Set UP'!E9=0,'Set UP'!F9=0),"",$JP23)</f>
        <v/>
      </c>
      <c r="JS23" s="151" t="str">
        <f>IF(OR('Set UP'!K9&lt;&gt;1,'Set UP'!C9=0,'Set UP'!D9=0,'Set UP'!E9=0,'Set UP'!F9=0),"",RANK(JR23,$JR$21:$JR$68,0))</f>
        <v/>
      </c>
      <c r="JT23" s="153" t="str">
        <f>IF(OR('Set UP'!K9&lt;&gt;2,'Set UP'!C9=0,'Set UP'!D9=0,'Set UP'!E9=0,'Set UP'!F9=0),"",$JP23)</f>
        <v/>
      </c>
      <c r="JU23" s="151" t="str">
        <f>IF(OR('Set UP'!K9&lt;&gt;2,'Set UP'!C9=0,'Set UP'!D9=0,'Set UP'!E9=0,'Set UP'!F9=0),"",RANK(JT23,$JT$21:$JT$68,0))</f>
        <v/>
      </c>
      <c r="JV23" s="151" t="str">
        <f>IF(OR(LEFT('Set UP'!F9,1)&lt;&gt;"F",'Set UP'!C9=0,'Set UP'!D9=0,'Set UP'!E9=0),"",$JP23)</f>
        <v/>
      </c>
      <c r="JW23" s="151" t="str">
        <f>IF(OR(LEFT('Set UP'!F9,1)&lt;&gt;"F",'Set UP'!C9=0,'Set UP'!D9=0,'Set UP'!E9=0),"",RANK(JV23,$JV$21:$JV$68,0))</f>
        <v/>
      </c>
      <c r="JX23" s="151" t="str">
        <f>IF(OR('Set UP'!F9&lt;&gt;"NS",'Set UP'!C9=0,'Set UP'!D9=0,'Set UP'!E9=0),"",$JP23)</f>
        <v/>
      </c>
      <c r="JY23" s="154" t="str">
        <f>IF(OR('Set UP'!F9&lt;&gt;"NS",'Set UP'!C9=0,'Set UP'!D9=0,'Set UP'!E9=0),"",RANK(JX23,$JX$21:$JX$68,0))</f>
        <v/>
      </c>
      <c r="JZ23" s="154" t="str">
        <f>IF(OR('Set UP'!$C9=0,'Set UP'!$D9=0,'Set UP'!$E9=0,JP23=0),"",JP23/MAX(JP$21:JP$68)*1000)</f>
        <v/>
      </c>
      <c r="KC23" s="316">
        <f t="array" ref="KC23">MAX(IF(Clubs='Set UP'!D9,'Wet Incident'!JU$21:JU$68))</f>
        <v>0</v>
      </c>
      <c r="KD23" s="316" t="str">
        <f t="shared" si="5"/>
        <v/>
      </c>
    </row>
    <row r="24" spans="2:290" x14ac:dyDescent="0.2">
      <c r="B24" s="139">
        <v>4</v>
      </c>
      <c r="C24" s="148" t="str">
        <f>IF(OR('Set UP'!$C10=0,'Set UP'!$D10=0,'Set UP'!$E10=0,'Set UP'!F10=0),"  --",'Set UP'!C10)</f>
        <v xml:space="preserve">  --</v>
      </c>
      <c r="D24" s="148" t="str">
        <f>IF(OR('Set UP'!$C10=0,'Set UP'!$D10=0,'Set UP'!$E10=0,'Set UP'!F10=0),"  --",'Set UP'!D10&amp;" "&amp;'Set UP'!E10)</f>
        <v xml:space="preserve">  --</v>
      </c>
      <c r="E24" s="148" t="str">
        <f>IF(OR('Set UP'!$C10=0,'Set UP'!$D10=0,'Set UP'!$E10=0,'Set UP'!F10=0),"  --",'Set UP'!F10)</f>
        <v xml:space="preserve">  --</v>
      </c>
      <c r="F24" s="65"/>
      <c r="G24" s="65"/>
      <c r="H24" s="65"/>
      <c r="I24" s="65"/>
      <c r="J24" s="149"/>
      <c r="K24" s="149"/>
      <c r="L24" s="149"/>
      <c r="M24" s="149"/>
      <c r="N24" s="149"/>
      <c r="O24" s="149"/>
      <c r="P24" s="149"/>
      <c r="Q24" s="149"/>
      <c r="R24" s="149"/>
      <c r="S24" s="149"/>
      <c r="T24" s="149"/>
      <c r="U24" s="149"/>
      <c r="V24" s="149"/>
      <c r="W24" s="149"/>
      <c r="X24" s="149"/>
      <c r="Y24" s="149"/>
      <c r="Z24" s="149"/>
      <c r="AA24" s="149"/>
      <c r="AB24" s="149"/>
      <c r="AC24" s="149"/>
      <c r="AD24" s="149"/>
      <c r="AE24" s="222"/>
      <c r="AF24" s="150" t="str">
        <f>IF(OR('Set UP'!$C10=0,'Set UP'!$D10=0,'Set UP'!$E10=0),"",(F$19*F24)+(G$19*G24)+(H$19*H24)+(I$19*I24)+(J$19*J24)+(K$19*K24)+(L$19*L24)+(M$19*M24)+(N$19*N24)+(O$19*O24)+(P$19*P24)+(Q$19*Q24)+(R$19*R24)+(S$19*S24)+(T$19*T24)+(U$19*U24)+(V$19*V24)+(W$19*W24)+(X$19*X24)+(Y$19*Y24)+(Z$19*Z24)+(AA$19*AA24)+(AB$19*AB24)+(AC$19*AC24)+(AD$19*AD24))</f>
        <v/>
      </c>
      <c r="AG24" s="65"/>
      <c r="AH24" s="65"/>
      <c r="AI24" s="65"/>
      <c r="AJ24" s="65"/>
      <c r="AK24" s="65"/>
      <c r="AL24" s="65"/>
      <c r="AM24" s="149"/>
      <c r="AN24" s="149"/>
      <c r="AO24" s="149"/>
      <c r="AP24" s="149"/>
      <c r="AQ24" s="149"/>
      <c r="AR24" s="149"/>
      <c r="AS24" s="149"/>
      <c r="AT24" s="149"/>
      <c r="AU24" s="149"/>
      <c r="AV24" s="149"/>
      <c r="AW24" s="149"/>
      <c r="AX24" s="149"/>
      <c r="AY24" s="149"/>
      <c r="AZ24" s="149"/>
      <c r="BA24" s="149"/>
      <c r="BB24" s="149"/>
      <c r="BC24" s="149"/>
      <c r="BD24" s="149"/>
      <c r="BE24" s="149"/>
      <c r="BF24" s="222"/>
      <c r="BG24" s="150" t="str">
        <f>IF(OR('Set UP'!$C10=0,'Set UP'!$D10=0,'Set UP'!$E10=0),"",(AG$19*AG24)+(AH$19*AH24)+(AI$19*AI24)+(AJ$19*AJ24)+(AK$19*AK24)+(AL$19*AL24)+(AM$19*AM24)+(AN$19*AN24)+(AO$19*AO24)+(AP$19*AP24)+(AQ$19*AQ24)+(AR$19*AR24)+(AS$19*AS24)+(AT$19*AT24)+(AU$19*AU24)+(AV$19*AV24)+(AW$19*AW24)+(AX$19*AX24)+(AY$19*AY24)+(AZ$19*AZ24)+(BA$19*BA24)+(BB$19*BB24)+(BC$19*BC24)+(BD$19*BD24)+(BE$19*BE24))</f>
        <v/>
      </c>
      <c r="BH24" s="65"/>
      <c r="BI24" s="65"/>
      <c r="BJ24" s="65"/>
      <c r="BK24" s="65"/>
      <c r="BL24" s="65"/>
      <c r="BM24" s="65"/>
      <c r="BN24" s="149"/>
      <c r="BO24" s="149"/>
      <c r="BP24" s="149"/>
      <c r="BQ24" s="149"/>
      <c r="BR24" s="149"/>
      <c r="BS24" s="149"/>
      <c r="BT24" s="149"/>
      <c r="BU24" s="149"/>
      <c r="BV24" s="149"/>
      <c r="BW24" s="149"/>
      <c r="BX24" s="149"/>
      <c r="BY24" s="149"/>
      <c r="BZ24" s="149"/>
      <c r="CA24" s="149"/>
      <c r="CB24" s="149"/>
      <c r="CC24" s="149"/>
      <c r="CD24" s="149"/>
      <c r="CE24" s="149"/>
      <c r="CF24" s="149"/>
      <c r="CG24" s="222"/>
      <c r="CH24" s="150" t="str">
        <f>IF(OR('Set UP'!$C10=0,'Set UP'!$D10=0,'Set UP'!$E10=0),"",(BH$19*BH24)+(BI$19*BI24)+(BJ$19*BJ24)+(BK$19*BK24)+(BL$19*BL24)+(BM$19*BM24)+(BN$19*BN24)+(BO$19*BO24)+(BP$19*BP24)+(BQ$19*BQ24)+(BR$19*BR24)+(BS$19*BS24)+(BT$19*BT24)+(BU$19*BU24)+(BV$19*BV24)+(BW$19*BW24)+(BX$19*BX24)+(BY$19*BY24)+(BZ$19*BZ24)+(CA$19*CA24)+(CB$19*CB24)+(CC$19*CC24)+(CD$19*CD24)+(CE$19*CE24)+(CF$19*CF24))</f>
        <v/>
      </c>
      <c r="CI24" s="65"/>
      <c r="CJ24" s="65"/>
      <c r="CK24" s="65"/>
      <c r="CL24" s="65"/>
      <c r="CM24" s="65"/>
      <c r="CN24" s="149"/>
      <c r="CO24" s="149"/>
      <c r="CP24" s="149"/>
      <c r="CQ24" s="149"/>
      <c r="CR24" s="149"/>
      <c r="CS24" s="149"/>
      <c r="CT24" s="149"/>
      <c r="CU24" s="149"/>
      <c r="CV24" s="149"/>
      <c r="CW24" s="149"/>
      <c r="CX24" s="149"/>
      <c r="CY24" s="149"/>
      <c r="CZ24" s="149"/>
      <c r="DA24" s="149"/>
      <c r="DB24" s="149"/>
      <c r="DC24" s="149"/>
      <c r="DD24" s="149"/>
      <c r="DE24" s="149"/>
      <c r="DF24" s="149"/>
      <c r="DG24" s="149"/>
      <c r="DH24" s="222"/>
      <c r="DI24" s="150" t="str">
        <f>IF(OR('Set UP'!$C10=0,'Set UP'!$D10=0,'Set UP'!$E10=0),"",(CI$19*CI24)+(CJ$19*CJ24)+(CK$19*CK24)+(CL$19*CL24)+(CM$19*CM24)+(CN$19*CN24)+(CO$19*CO24)+(CP$19*CP24)+(CQ$19*CQ24)+(CR$19*CR24)+(CS$19*CS24)+(CT$19*CT24)+(CU$19*CU24)+(CV$19*CV24)+(CW$19*CW24)+(CX$19*CX24)+(CY$19*CY24)+(CZ$19*CZ24)+(DA$19*DA24)+(DB$19*DB24)+(DC$19*DC24)+(DD$19*DD24)+(DE$19*DE24)+(DF$19*DF24)+(DG$19*DG24))</f>
        <v/>
      </c>
      <c r="DJ24" s="65"/>
      <c r="DK24" s="65"/>
      <c r="DL24" s="65"/>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222"/>
      <c r="EJ24" s="150" t="str">
        <f>IF(OR('Set UP'!$C10=0,'Set UP'!$D10=0,'Set UP'!$E10=0),"",(DJ$19*DJ24)+(DK$19*DK24)+(DL$19*DL24)+(DM$19*DM24)+(DN$19*DN24)+(DO$19*DO24)+(DP$19*DP24)+(DQ$19*DQ24)+(DR$19*DR24)+(DS$19*DS24)+(DT$19*DT24)+(DU$19*DU24)+(DV$19*DV24)+(DW$19*DW24)+(DX$19*DX24)+(DY$19*DY24)+(DZ$19*DZ24)+(EA$19*EA24)+(EB$19*EB24)+(EC$19*EC24)+(ED$19*ED24)+(EE$19*EE24)+(EF$19*EF24)+(EG$19*EG24)+(EH$19*EH24))</f>
        <v/>
      </c>
      <c r="EK24" s="65"/>
      <c r="EL24" s="65"/>
      <c r="EM24" s="65"/>
      <c r="EN24" s="65"/>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222"/>
      <c r="FK24" s="150" t="str">
        <f>IF(OR('Set UP'!$C10=0,'Set UP'!$D10=0,'Set UP'!$E10=0),"",(EK$19*EK24)+(EL$19*EL24)+(EM$19*EM24)+(EN$19*EN24)+(EO$19*EO24)+(EP$19*EP24)+(EQ$19*EQ24)+(ER$19*ER24)+(ES$19*ES24)+(ET$19*ET24)+(EU$19*EU24)+(EV$19*EV24)+(EW$19*EW24)+(EX$19*EX24)+(EY$19*EY24)+(EZ$19*EZ24)+(FA$19*FA24)+(FB$19*FB24)+(FC$19*FC24)+(FD$19*FD24)+(FE$19*FE24)+(FF$19*FF24)+(FG$19*FG24)+(FH$19*FH24)+(FI$19*FI24))</f>
        <v/>
      </c>
      <c r="FL24" s="65"/>
      <c r="FM24" s="65"/>
      <c r="FN24" s="65"/>
      <c r="FO24" s="65"/>
      <c r="FP24" s="149"/>
      <c r="FQ24" s="149"/>
      <c r="FR24" s="149"/>
      <c r="FS24" s="149"/>
      <c r="FT24" s="149"/>
      <c r="FU24" s="149"/>
      <c r="FV24" s="149"/>
      <c r="FW24" s="149"/>
      <c r="FX24" s="149"/>
      <c r="FY24" s="149"/>
      <c r="FZ24" s="149"/>
      <c r="GA24" s="149"/>
      <c r="GB24" s="149"/>
      <c r="GC24" s="149"/>
      <c r="GD24" s="149"/>
      <c r="GE24" s="149"/>
      <c r="GF24" s="149"/>
      <c r="GG24" s="149"/>
      <c r="GH24" s="149"/>
      <c r="GI24" s="149"/>
      <c r="GJ24" s="149"/>
      <c r="GK24" s="222"/>
      <c r="GL24" s="150" t="str">
        <f>IF(OR('Set UP'!$C10=0,'Set UP'!$D10=0,'Set UP'!$E10=0),"",(FL$19*FL24)+(FM$19*FM24)+(FN$19*FN24)+(FO$19*FO24)+(FP$19*FP24)+(FQ$19*FQ24)+(FR$19*FR24)+(FS$19*FS24)+(FT$19*FT24)+(FU$19*FU24)+(FV$19*FV24)+(FW$19*FW24)+(FX$19*FX24)+(FY$19*FY24)+(FZ$19*FZ24)+(GA$19*GA24)+(GB$19*GB24)+(GC$19*GC24)+(GD$19*GD24)+(GE$19*GE24)+(GF$19*GF24)+(GG$19*GG24)+(GH$19*GH24)+(GI$19*GI24)+(GJ$19*GJ24))</f>
        <v/>
      </c>
      <c r="GM24" s="65"/>
      <c r="GN24" s="65"/>
      <c r="GO24" s="65"/>
      <c r="GP24" s="65"/>
      <c r="GQ24" s="149"/>
      <c r="GR24" s="149"/>
      <c r="GS24" s="149"/>
      <c r="GT24" s="149"/>
      <c r="GU24" s="149"/>
      <c r="GV24" s="149"/>
      <c r="GW24" s="149"/>
      <c r="GX24" s="149"/>
      <c r="GY24" s="149"/>
      <c r="GZ24" s="149"/>
      <c r="HA24" s="149"/>
      <c r="HB24" s="149"/>
      <c r="HC24" s="149"/>
      <c r="HD24" s="149"/>
      <c r="HE24" s="149"/>
      <c r="HF24" s="149"/>
      <c r="HG24" s="149"/>
      <c r="HH24" s="149"/>
      <c r="HI24" s="149"/>
      <c r="HJ24" s="149"/>
      <c r="HK24" s="149"/>
      <c r="HL24" s="222"/>
      <c r="HM24" s="150" t="str">
        <f>IF(OR('Set UP'!$C10=0,'Set UP'!$D10=0,'Set UP'!$E10=0),"",(GM$19*GM24)+(GN$19*GN24)+(GO$19*GO24)+(GP$19*GP24)+(GQ$19*GQ24)+(GR$19*GR24)+(GS$19*GS24)+(GT$19*GT24)+(GU$19*GU24)+(GV$19*GV24)+(GW$19*GW24)+(GX$19*GX24)+(GY$19*GY24)+(GZ$19*GZ24)+(HA$19*HA24)+(HB$19*HB24)+(HC$19*HC24)+(HD$19*HD24)+(HE$19*HE24)+(HF$19*HF24)+(HG$19*HG24)+(HH$19*HH24)+(HI$19*HI24)+(HJ$19*HJ24)+(HK$19*HK24))</f>
        <v/>
      </c>
      <c r="HN24" s="65"/>
      <c r="HO24" s="65"/>
      <c r="HP24" s="65"/>
      <c r="HQ24" s="65"/>
      <c r="HR24" s="149"/>
      <c r="HS24" s="149"/>
      <c r="HT24" s="149"/>
      <c r="HU24" s="149"/>
      <c r="HV24" s="149"/>
      <c r="HW24" s="149"/>
      <c r="HX24" s="149"/>
      <c r="HY24" s="149"/>
      <c r="HZ24" s="149"/>
      <c r="IA24" s="149"/>
      <c r="IB24" s="149"/>
      <c r="IC24" s="149"/>
      <c r="ID24" s="149"/>
      <c r="IE24" s="149"/>
      <c r="IF24" s="149"/>
      <c r="IG24" s="149"/>
      <c r="IH24" s="149"/>
      <c r="II24" s="149"/>
      <c r="IJ24" s="149"/>
      <c r="IK24" s="149"/>
      <c r="IL24" s="149"/>
      <c r="IM24" s="222"/>
      <c r="IN24" s="150" t="str">
        <f>IF(OR('Set UP'!$C10=0,'Set UP'!$D10=0,'Set UP'!$E10=0),"",(HN$19*HN24)+(HO$19*HO24)+(HP$19*HP24)+(HQ$19*HQ24)+(HR$19*HR24)+(HS$19*HS24)+(HT$19*HT24)+(HU$19*HU24)+(HV$19*HV24)+(HW$19*HW24)+(HX$19*HX24)+(HY$19*HY24)+(HZ$19*HZ24)+(IA$19*IA24)+(IB$19*IB24)+(IC$19*IC24)+(ID$19*ID24)+(IE$19*IE24)+(IF$19*IF24)+(IG$19*IG24)+(IH$19*IH24)+(II$19*II24)+(IJ$19*IJ24)+(IK$19*IK24)+(IL$19*IL24))</f>
        <v/>
      </c>
      <c r="IO24" s="65"/>
      <c r="IP24" s="65"/>
      <c r="IQ24" s="65"/>
      <c r="IR24" s="65"/>
      <c r="IS24" s="149"/>
      <c r="IT24" s="149"/>
      <c r="IU24" s="149"/>
      <c r="IV24" s="149"/>
      <c r="IW24" s="149"/>
      <c r="IX24" s="149"/>
      <c r="IY24" s="149"/>
      <c r="IZ24" s="149"/>
      <c r="JA24" s="149"/>
      <c r="JB24" s="149"/>
      <c r="JC24" s="149"/>
      <c r="JD24" s="149"/>
      <c r="JE24" s="149"/>
      <c r="JF24" s="149"/>
      <c r="JG24" s="149"/>
      <c r="JH24" s="149"/>
      <c r="JI24" s="149"/>
      <c r="JJ24" s="149"/>
      <c r="JK24" s="149"/>
      <c r="JL24" s="149"/>
      <c r="JM24" s="149"/>
      <c r="JN24" s="222"/>
      <c r="JO24" s="150" t="str">
        <f>IF(OR('Set UP'!$C10=0,'Set UP'!$D10=0,'Set UP'!$E10=0),"",(IO$19*IO24)+(IP$19*IP24)+(IQ$19*IQ24)+(IR$19*IR24)+(IS$19*IS24)+(IT$19*IT24)+(IU$19*IU24)+(IV$19*IV24)+(IW$19*IW24)+(IX$19*IX24)+(IY$19*IY24)+(IZ$19*IZ24)+(JA$19*JA24)+(JB$19*JB24)+(JC$19*JC24)+(JD$19*JD24)+(JE$19*JE24)+(JF$19*JF24)+(JG$19*JG24)+(JH$19*JH24)+(JI$19*JI24)+(JJ$19*JJ24)+(JK$19*JK24)+(JL$19*JL24)+(JM$19*JM24))</f>
        <v/>
      </c>
      <c r="JP24" s="151" t="str">
        <f>IF(OR('Set UP'!$C10=0,'Set UP'!$D10=0,'Set UP'!$E10=0),"",(AF24+BG24+CH24+DI24+EJ24+FK24+GL24+HM24+IN24+JO24))</f>
        <v/>
      </c>
      <c r="JQ24" s="152" t="str">
        <f>IF(OR('Set UP'!$C10=0,'Set UP'!$D10=0,'Set UP'!$E10=0),"",RANK(JP24,$JP$21:$JP$68,0))</f>
        <v/>
      </c>
      <c r="JR24" s="151" t="str">
        <f>IF(OR('Set UP'!K10&lt;&gt;1,'Set UP'!C10=0,'Set UP'!D10=0,'Set UP'!E10=0,'Set UP'!F10=0),"",$JP24)</f>
        <v/>
      </c>
      <c r="JS24" s="151" t="str">
        <f>IF(OR('Set UP'!K10&lt;&gt;1,'Set UP'!C10=0,'Set UP'!D10=0,'Set UP'!E10=0,'Set UP'!F10=0),"",RANK(JR24,$JR$21:$JR$68,0))</f>
        <v/>
      </c>
      <c r="JT24" s="153" t="str">
        <f>IF(OR('Set UP'!K10&lt;&gt;2,'Set UP'!C10=0,'Set UP'!D10=0,'Set UP'!E10=0,'Set UP'!F10=0),"",$JP24)</f>
        <v/>
      </c>
      <c r="JU24" s="151" t="str">
        <f>IF(OR('Set UP'!K10&lt;&gt;2,'Set UP'!C10=0,'Set UP'!D10=0,'Set UP'!E10=0,'Set UP'!F10=0),"",RANK(JT24,$JT$21:$JT$68,0))</f>
        <v/>
      </c>
      <c r="JV24" s="151" t="str">
        <f>IF(OR(LEFT('Set UP'!F10,1)&lt;&gt;"F",'Set UP'!C10=0,'Set UP'!D10=0,'Set UP'!E10=0),"",$JP24)</f>
        <v/>
      </c>
      <c r="JW24" s="151" t="str">
        <f>IF(OR(LEFT('Set UP'!F10,1)&lt;&gt;"F",'Set UP'!C10=0,'Set UP'!D10=0,'Set UP'!E10=0),"",RANK(JV24,$JV$21:$JV$68,0))</f>
        <v/>
      </c>
      <c r="JX24" s="151" t="str">
        <f>IF(OR('Set UP'!F10&lt;&gt;"NS",'Set UP'!C10=0,'Set UP'!D10=0,'Set UP'!E10=0),"",$JP24)</f>
        <v/>
      </c>
      <c r="JY24" s="154" t="str">
        <f>IF(OR('Set UP'!F10&lt;&gt;"NS",'Set UP'!C10=0,'Set UP'!D10=0,'Set UP'!E10=0),"",RANK(JX24,$JX$21:$JX$68,0))</f>
        <v/>
      </c>
      <c r="JZ24" s="154" t="str">
        <f>IF(OR('Set UP'!$C10=0,'Set UP'!$D10=0,'Set UP'!$E10=0,JP24=0),"",JP24/MAX(JP$21:JP$68)*1000)</f>
        <v/>
      </c>
      <c r="KC24" s="316">
        <f t="array" ref="KC24">MAX(IF(Clubs='Set UP'!D10,'Wet Incident'!JU$21:JU$68))</f>
        <v>0</v>
      </c>
      <c r="KD24" s="316" t="str">
        <f t="shared" si="5"/>
        <v/>
      </c>
    </row>
    <row r="25" spans="2:290" x14ac:dyDescent="0.2">
      <c r="B25" s="139">
        <v>5</v>
      </c>
      <c r="C25" s="148" t="str">
        <f>IF(OR('Set UP'!$C11=0,'Set UP'!$D11=0,'Set UP'!$E11=0,'Set UP'!F11=0),"  --",'Set UP'!C11)</f>
        <v xml:space="preserve">  --</v>
      </c>
      <c r="D25" s="148" t="str">
        <f>IF(OR('Set UP'!$C11=0,'Set UP'!$D11=0,'Set UP'!$E11=0,'Set UP'!F11=0),"  --",'Set UP'!D11&amp;" "&amp;'Set UP'!E11)</f>
        <v xml:space="preserve">  --</v>
      </c>
      <c r="E25" s="148" t="str">
        <f>IF(OR('Set UP'!$C11=0,'Set UP'!$D11=0,'Set UP'!$E11=0,'Set UP'!F11=0),"  --",'Set UP'!F11)</f>
        <v xml:space="preserve">  --</v>
      </c>
      <c r="F25" s="65"/>
      <c r="G25" s="65"/>
      <c r="H25" s="65"/>
      <c r="I25" s="65"/>
      <c r="J25" s="149"/>
      <c r="K25" s="149"/>
      <c r="L25" s="149"/>
      <c r="M25" s="149"/>
      <c r="N25" s="149"/>
      <c r="O25" s="149"/>
      <c r="P25" s="149"/>
      <c r="Q25" s="149"/>
      <c r="R25" s="149"/>
      <c r="S25" s="149"/>
      <c r="T25" s="149"/>
      <c r="U25" s="149"/>
      <c r="V25" s="149"/>
      <c r="W25" s="149"/>
      <c r="X25" s="149"/>
      <c r="Y25" s="149"/>
      <c r="Z25" s="149"/>
      <c r="AA25" s="149"/>
      <c r="AB25" s="149"/>
      <c r="AC25" s="149"/>
      <c r="AD25" s="149"/>
      <c r="AE25" s="222"/>
      <c r="AF25" s="150" t="str">
        <f>IF(OR('Set UP'!$C11=0,'Set UP'!$D11=0,'Set UP'!$E11=0),"",(F$19*F25)+(G$19*G25)+(H$19*H25)+(I$19*I25)+(J$19*J25)+(K$19*K25)+(L$19*L25)+(M$19*M25)+(N$19*N25)+(O$19*O25)+(P$19*P25)+(Q$19*Q25)+(R$19*R25)+(S$19*S25)+(T$19*T25)+(U$19*U25)+(V$19*V25)+(W$19*W25)+(X$19*X25)+(Y$19*Y25)+(Z$19*Z25)+(AA$19*AA25)+(AB$19*AB25)+(AC$19*AC25)+(AD$19*AD25))</f>
        <v/>
      </c>
      <c r="AG25" s="65"/>
      <c r="AH25" s="65"/>
      <c r="AI25" s="65"/>
      <c r="AJ25" s="65"/>
      <c r="AK25" s="65"/>
      <c r="AL25" s="65"/>
      <c r="AM25" s="149"/>
      <c r="AN25" s="149"/>
      <c r="AO25" s="149"/>
      <c r="AP25" s="149"/>
      <c r="AQ25" s="149"/>
      <c r="AR25" s="149"/>
      <c r="AS25" s="149"/>
      <c r="AT25" s="149"/>
      <c r="AU25" s="149"/>
      <c r="AV25" s="149"/>
      <c r="AW25" s="149"/>
      <c r="AX25" s="149"/>
      <c r="AY25" s="149"/>
      <c r="AZ25" s="149"/>
      <c r="BA25" s="149"/>
      <c r="BB25" s="149"/>
      <c r="BC25" s="149"/>
      <c r="BD25" s="149"/>
      <c r="BE25" s="149"/>
      <c r="BF25" s="222"/>
      <c r="BG25" s="150" t="str">
        <f>IF(OR('Set UP'!$C11=0,'Set UP'!$D11=0,'Set UP'!$E11=0),"",(AG$19*AG25)+(AH$19*AH25)+(AI$19*AI25)+(AJ$19*AJ25)+(AK$19*AK25)+(AL$19*AL25)+(AM$19*AM25)+(AN$19*AN25)+(AO$19*AO25)+(AP$19*AP25)+(AQ$19*AQ25)+(AR$19*AR25)+(AS$19*AS25)+(AT$19*AT25)+(AU$19*AU25)+(AV$19*AV25)+(AW$19*AW25)+(AX$19*AX25)+(AY$19*AY25)+(AZ$19*AZ25)+(BA$19*BA25)+(BB$19*BB25)+(BC$19*BC25)+(BD$19*BD25)+(BE$19*BE25))</f>
        <v/>
      </c>
      <c r="BH25" s="65"/>
      <c r="BI25" s="65"/>
      <c r="BJ25" s="65"/>
      <c r="BK25" s="65"/>
      <c r="BL25" s="65"/>
      <c r="BM25" s="65"/>
      <c r="BN25" s="149"/>
      <c r="BO25" s="149"/>
      <c r="BP25" s="149"/>
      <c r="BQ25" s="149"/>
      <c r="BR25" s="149"/>
      <c r="BS25" s="149"/>
      <c r="BT25" s="149"/>
      <c r="BU25" s="149"/>
      <c r="BV25" s="149"/>
      <c r="BW25" s="149"/>
      <c r="BX25" s="149"/>
      <c r="BY25" s="149"/>
      <c r="BZ25" s="149"/>
      <c r="CA25" s="149"/>
      <c r="CB25" s="149"/>
      <c r="CC25" s="149"/>
      <c r="CD25" s="149"/>
      <c r="CE25" s="149"/>
      <c r="CF25" s="149"/>
      <c r="CG25" s="222"/>
      <c r="CH25" s="150" t="str">
        <f>IF(OR('Set UP'!$C11=0,'Set UP'!$D11=0,'Set UP'!$E11=0),"",(BH$19*BH25)+(BI$19*BI25)+(BJ$19*BJ25)+(BK$19*BK25)+(BL$19*BL25)+(BM$19*BM25)+(BN$19*BN25)+(BO$19*BO25)+(BP$19*BP25)+(BQ$19*BQ25)+(BR$19*BR25)+(BS$19*BS25)+(BT$19*BT25)+(BU$19*BU25)+(BV$19*BV25)+(BW$19*BW25)+(BX$19*BX25)+(BY$19*BY25)+(BZ$19*BZ25)+(CA$19*CA25)+(CB$19*CB25)+(CC$19*CC25)+(CD$19*CD25)+(CE$19*CE25)+(CF$19*CF25))</f>
        <v/>
      </c>
      <c r="CI25" s="65"/>
      <c r="CJ25" s="65"/>
      <c r="CK25" s="65"/>
      <c r="CL25" s="65"/>
      <c r="CM25" s="65"/>
      <c r="CN25" s="149"/>
      <c r="CO25" s="149"/>
      <c r="CP25" s="149"/>
      <c r="CQ25" s="149"/>
      <c r="CR25" s="149"/>
      <c r="CS25" s="149"/>
      <c r="CT25" s="149"/>
      <c r="CU25" s="149"/>
      <c r="CV25" s="149"/>
      <c r="CW25" s="149"/>
      <c r="CX25" s="149"/>
      <c r="CY25" s="149"/>
      <c r="CZ25" s="149"/>
      <c r="DA25" s="149"/>
      <c r="DB25" s="149"/>
      <c r="DC25" s="149"/>
      <c r="DD25" s="149"/>
      <c r="DE25" s="149"/>
      <c r="DF25" s="149"/>
      <c r="DG25" s="149"/>
      <c r="DH25" s="222"/>
      <c r="DI25" s="150" t="str">
        <f>IF(OR('Set UP'!$C11=0,'Set UP'!$D11=0,'Set UP'!$E11=0),"",(CI$19*CI25)+(CJ$19*CJ25)+(CK$19*CK25)+(CL$19*CL25)+(CM$19*CM25)+(CN$19*CN25)+(CO$19*CO25)+(CP$19*CP25)+(CQ$19*CQ25)+(CR$19*CR25)+(CS$19*CS25)+(CT$19*CT25)+(CU$19*CU25)+(CV$19*CV25)+(CW$19*CW25)+(CX$19*CX25)+(CY$19*CY25)+(CZ$19*CZ25)+(DA$19*DA25)+(DB$19*DB25)+(DC$19*DC25)+(DD$19*DD25)+(DE$19*DE25)+(DF$19*DF25)+(DG$19*DG25))</f>
        <v/>
      </c>
      <c r="DJ25" s="65"/>
      <c r="DK25" s="65"/>
      <c r="DL25" s="65"/>
      <c r="DM25" s="149"/>
      <c r="DN25" s="149"/>
      <c r="DO25" s="149"/>
      <c r="DP25" s="149"/>
      <c r="DQ25" s="149"/>
      <c r="DR25" s="149"/>
      <c r="DS25" s="149"/>
      <c r="DT25" s="149"/>
      <c r="DU25" s="149"/>
      <c r="DV25" s="149"/>
      <c r="DW25" s="149"/>
      <c r="DX25" s="149"/>
      <c r="DY25" s="149"/>
      <c r="DZ25" s="149"/>
      <c r="EA25" s="149"/>
      <c r="EB25" s="149"/>
      <c r="EC25" s="149"/>
      <c r="ED25" s="149"/>
      <c r="EE25" s="149"/>
      <c r="EF25" s="149"/>
      <c r="EG25" s="149"/>
      <c r="EH25" s="149"/>
      <c r="EI25" s="222"/>
      <c r="EJ25" s="150" t="str">
        <f>IF(OR('Set UP'!$C11=0,'Set UP'!$D11=0,'Set UP'!$E11=0),"",(DJ$19*DJ25)+(DK$19*DK25)+(DL$19*DL25)+(DM$19*DM25)+(DN$19*DN25)+(DO$19*DO25)+(DP$19*DP25)+(DQ$19*DQ25)+(DR$19*DR25)+(DS$19*DS25)+(DT$19*DT25)+(DU$19*DU25)+(DV$19*DV25)+(DW$19*DW25)+(DX$19*DX25)+(DY$19*DY25)+(DZ$19*DZ25)+(EA$19*EA25)+(EB$19*EB25)+(EC$19*EC25)+(ED$19*ED25)+(EE$19*EE25)+(EF$19*EF25)+(EG$19*EG25)+(EH$19*EH25))</f>
        <v/>
      </c>
      <c r="EK25" s="65"/>
      <c r="EL25" s="65"/>
      <c r="EM25" s="65"/>
      <c r="EN25" s="65"/>
      <c r="EO25" s="149"/>
      <c r="EP25" s="149"/>
      <c r="EQ25" s="149"/>
      <c r="ER25" s="149"/>
      <c r="ES25" s="149"/>
      <c r="ET25" s="149"/>
      <c r="EU25" s="149"/>
      <c r="EV25" s="149"/>
      <c r="EW25" s="149"/>
      <c r="EX25" s="149"/>
      <c r="EY25" s="149"/>
      <c r="EZ25" s="149"/>
      <c r="FA25" s="149"/>
      <c r="FB25" s="149"/>
      <c r="FC25" s="149"/>
      <c r="FD25" s="149"/>
      <c r="FE25" s="149"/>
      <c r="FF25" s="149"/>
      <c r="FG25" s="149"/>
      <c r="FH25" s="149"/>
      <c r="FI25" s="149"/>
      <c r="FJ25" s="222"/>
      <c r="FK25" s="150" t="str">
        <f>IF(OR('Set UP'!$C11=0,'Set UP'!$D11=0,'Set UP'!$E11=0),"",(EK$19*EK25)+(EL$19*EL25)+(EM$19*EM25)+(EN$19*EN25)+(EO$19*EO25)+(EP$19*EP25)+(EQ$19*EQ25)+(ER$19*ER25)+(ES$19*ES25)+(ET$19*ET25)+(EU$19*EU25)+(EV$19*EV25)+(EW$19*EW25)+(EX$19*EX25)+(EY$19*EY25)+(EZ$19*EZ25)+(FA$19*FA25)+(FB$19*FB25)+(FC$19*FC25)+(FD$19*FD25)+(FE$19*FE25)+(FF$19*FF25)+(FG$19*FG25)+(FH$19*FH25)+(FI$19*FI25))</f>
        <v/>
      </c>
      <c r="FL25" s="65"/>
      <c r="FM25" s="65"/>
      <c r="FN25" s="65"/>
      <c r="FO25" s="65"/>
      <c r="FP25" s="149"/>
      <c r="FQ25" s="149"/>
      <c r="FR25" s="149"/>
      <c r="FS25" s="149"/>
      <c r="FT25" s="149"/>
      <c r="FU25" s="149"/>
      <c r="FV25" s="149"/>
      <c r="FW25" s="149"/>
      <c r="FX25" s="149"/>
      <c r="FY25" s="149"/>
      <c r="FZ25" s="149"/>
      <c r="GA25" s="149"/>
      <c r="GB25" s="149"/>
      <c r="GC25" s="149"/>
      <c r="GD25" s="149"/>
      <c r="GE25" s="149"/>
      <c r="GF25" s="149"/>
      <c r="GG25" s="149"/>
      <c r="GH25" s="149"/>
      <c r="GI25" s="149"/>
      <c r="GJ25" s="149"/>
      <c r="GK25" s="222"/>
      <c r="GL25" s="150" t="str">
        <f>IF(OR('Set UP'!$C11=0,'Set UP'!$D11=0,'Set UP'!$E11=0),"",(FL$19*FL25)+(FM$19*FM25)+(FN$19*FN25)+(FO$19*FO25)+(FP$19*FP25)+(FQ$19*FQ25)+(FR$19*FR25)+(FS$19*FS25)+(FT$19*FT25)+(FU$19*FU25)+(FV$19*FV25)+(FW$19*FW25)+(FX$19*FX25)+(FY$19*FY25)+(FZ$19*FZ25)+(GA$19*GA25)+(GB$19*GB25)+(GC$19*GC25)+(GD$19*GD25)+(GE$19*GE25)+(GF$19*GF25)+(GG$19*GG25)+(GH$19*GH25)+(GI$19*GI25)+(GJ$19*GJ25))</f>
        <v/>
      </c>
      <c r="GM25" s="65"/>
      <c r="GN25" s="65"/>
      <c r="GO25" s="65"/>
      <c r="GP25" s="65"/>
      <c r="GQ25" s="149"/>
      <c r="GR25" s="149"/>
      <c r="GS25" s="149"/>
      <c r="GT25" s="149"/>
      <c r="GU25" s="149"/>
      <c r="GV25" s="149"/>
      <c r="GW25" s="149"/>
      <c r="GX25" s="149"/>
      <c r="GY25" s="149"/>
      <c r="GZ25" s="149"/>
      <c r="HA25" s="149"/>
      <c r="HB25" s="149"/>
      <c r="HC25" s="149"/>
      <c r="HD25" s="149"/>
      <c r="HE25" s="149"/>
      <c r="HF25" s="149"/>
      <c r="HG25" s="149"/>
      <c r="HH25" s="149"/>
      <c r="HI25" s="149"/>
      <c r="HJ25" s="149"/>
      <c r="HK25" s="149"/>
      <c r="HL25" s="222"/>
      <c r="HM25" s="150" t="str">
        <f>IF(OR('Set UP'!$C11=0,'Set UP'!$D11=0,'Set UP'!$E11=0),"",(GM$19*GM25)+(GN$19*GN25)+(GO$19*GO25)+(GP$19*GP25)+(GQ$19*GQ25)+(GR$19*GR25)+(GS$19*GS25)+(GT$19*GT25)+(GU$19*GU25)+(GV$19*GV25)+(GW$19*GW25)+(GX$19*GX25)+(GY$19*GY25)+(GZ$19*GZ25)+(HA$19*HA25)+(HB$19*HB25)+(HC$19*HC25)+(HD$19*HD25)+(HE$19*HE25)+(HF$19*HF25)+(HG$19*HG25)+(HH$19*HH25)+(HI$19*HI25)+(HJ$19*HJ25)+(HK$19*HK25))</f>
        <v/>
      </c>
      <c r="HN25" s="65"/>
      <c r="HO25" s="65"/>
      <c r="HP25" s="65"/>
      <c r="HQ25" s="65"/>
      <c r="HR25" s="149"/>
      <c r="HS25" s="149"/>
      <c r="HT25" s="149"/>
      <c r="HU25" s="149"/>
      <c r="HV25" s="149"/>
      <c r="HW25" s="149"/>
      <c r="HX25" s="149"/>
      <c r="HY25" s="149"/>
      <c r="HZ25" s="149"/>
      <c r="IA25" s="149"/>
      <c r="IB25" s="149"/>
      <c r="IC25" s="149"/>
      <c r="ID25" s="149"/>
      <c r="IE25" s="149"/>
      <c r="IF25" s="149"/>
      <c r="IG25" s="149"/>
      <c r="IH25" s="149"/>
      <c r="II25" s="149"/>
      <c r="IJ25" s="149"/>
      <c r="IK25" s="149"/>
      <c r="IL25" s="149"/>
      <c r="IM25" s="222"/>
      <c r="IN25" s="150" t="str">
        <f>IF(OR('Set UP'!$C11=0,'Set UP'!$D11=0,'Set UP'!$E11=0),"",(HN$19*HN25)+(HO$19*HO25)+(HP$19*HP25)+(HQ$19*HQ25)+(HR$19*HR25)+(HS$19*HS25)+(HT$19*HT25)+(HU$19*HU25)+(HV$19*HV25)+(HW$19*HW25)+(HX$19*HX25)+(HY$19*HY25)+(HZ$19*HZ25)+(IA$19*IA25)+(IB$19*IB25)+(IC$19*IC25)+(ID$19*ID25)+(IE$19*IE25)+(IF$19*IF25)+(IG$19*IG25)+(IH$19*IH25)+(II$19*II25)+(IJ$19*IJ25)+(IK$19*IK25)+(IL$19*IL25))</f>
        <v/>
      </c>
      <c r="IO25" s="65"/>
      <c r="IP25" s="65"/>
      <c r="IQ25" s="65"/>
      <c r="IR25" s="65"/>
      <c r="IS25" s="149"/>
      <c r="IT25" s="149"/>
      <c r="IU25" s="149"/>
      <c r="IV25" s="149"/>
      <c r="IW25" s="149"/>
      <c r="IX25" s="149"/>
      <c r="IY25" s="149"/>
      <c r="IZ25" s="149"/>
      <c r="JA25" s="149"/>
      <c r="JB25" s="149"/>
      <c r="JC25" s="149"/>
      <c r="JD25" s="149"/>
      <c r="JE25" s="149"/>
      <c r="JF25" s="149"/>
      <c r="JG25" s="149"/>
      <c r="JH25" s="149"/>
      <c r="JI25" s="149"/>
      <c r="JJ25" s="149"/>
      <c r="JK25" s="149"/>
      <c r="JL25" s="149"/>
      <c r="JM25" s="149"/>
      <c r="JN25" s="222"/>
      <c r="JO25" s="150" t="str">
        <f>IF(OR('Set UP'!$C11=0,'Set UP'!$D11=0,'Set UP'!$E11=0),"",(IO$19*IO25)+(IP$19*IP25)+(IQ$19*IQ25)+(IR$19*IR25)+(IS$19*IS25)+(IT$19*IT25)+(IU$19*IU25)+(IV$19*IV25)+(IW$19*IW25)+(IX$19*IX25)+(IY$19*IY25)+(IZ$19*IZ25)+(JA$19*JA25)+(JB$19*JB25)+(JC$19*JC25)+(JD$19*JD25)+(JE$19*JE25)+(JF$19*JF25)+(JG$19*JG25)+(JH$19*JH25)+(JI$19*JI25)+(JJ$19*JJ25)+(JK$19*JK25)+(JL$19*JL25)+(JM$19*JM25))</f>
        <v/>
      </c>
      <c r="JP25" s="151" t="str">
        <f>IF(OR('Set UP'!$C11=0,'Set UP'!$D11=0,'Set UP'!$E11=0),"",(AF25+BG25+CH25+DI25+EJ25+FK25+GL25+HM25+IN25+JO25))</f>
        <v/>
      </c>
      <c r="JQ25" s="152" t="str">
        <f>IF(OR('Set UP'!$C11=0,'Set UP'!$D11=0,'Set UP'!$E11=0),"",RANK(JP25,$JP$21:$JP$68,0))</f>
        <v/>
      </c>
      <c r="JR25" s="151" t="str">
        <f>IF(OR('Set UP'!K11&lt;&gt;1,'Set UP'!C11=0,'Set UP'!D11=0,'Set UP'!E11=0,'Set UP'!F11=0),"",$JP25)</f>
        <v/>
      </c>
      <c r="JS25" s="151" t="str">
        <f>IF(OR('Set UP'!K11&lt;&gt;1,'Set UP'!C11=0,'Set UP'!D11=0,'Set UP'!E11=0,'Set UP'!F11=0),"",RANK(JR25,$JR$21:$JR$68,0))</f>
        <v/>
      </c>
      <c r="JT25" s="153" t="str">
        <f>IF(OR('Set UP'!K11&lt;&gt;2,'Set UP'!C11=0,'Set UP'!D11=0,'Set UP'!E11=0,'Set UP'!F11=0),"",$JP25)</f>
        <v/>
      </c>
      <c r="JU25" s="151" t="str">
        <f>IF(OR('Set UP'!K11&lt;&gt;2,'Set UP'!C11=0,'Set UP'!D11=0,'Set UP'!E11=0,'Set UP'!F11=0),"",RANK(JT25,$JT$21:$JT$68,0))</f>
        <v/>
      </c>
      <c r="JV25" s="151" t="str">
        <f>IF(OR(LEFT('Set UP'!F11,1)&lt;&gt;"F",'Set UP'!C11=0,'Set UP'!D11=0,'Set UP'!E11=0),"",$JP25)</f>
        <v/>
      </c>
      <c r="JW25" s="151" t="str">
        <f>IF(OR(LEFT('Set UP'!F11,1)&lt;&gt;"F",'Set UP'!C11=0,'Set UP'!D11=0,'Set UP'!E11=0),"",RANK(JV25,$JV$21:$JV$68,0))</f>
        <v/>
      </c>
      <c r="JX25" s="151" t="str">
        <f>IF(OR('Set UP'!F11&lt;&gt;"NS",'Set UP'!C11=0,'Set UP'!D11=0,'Set UP'!E11=0),"",$JP25)</f>
        <v/>
      </c>
      <c r="JY25" s="154" t="str">
        <f>IF(OR('Set UP'!F11&lt;&gt;"NS",'Set UP'!C11=0,'Set UP'!D11=0,'Set UP'!E11=0),"",RANK(JX25,$JX$21:$JX$68,0))</f>
        <v/>
      </c>
      <c r="JZ25" s="154" t="str">
        <f>IF(OR('Set UP'!$C11=0,'Set UP'!$D11=0,'Set UP'!$E11=0,JP25=0),"",JP25/MAX(JP$21:JP$68)*1000)</f>
        <v/>
      </c>
      <c r="KC25" s="316">
        <f t="array" ref="KC25">MAX(IF(Clubs='Set UP'!D11,'Wet Incident'!JU$21:JU$68))</f>
        <v>0</v>
      </c>
      <c r="KD25" s="316" t="str">
        <f t="shared" si="5"/>
        <v/>
      </c>
    </row>
    <row r="26" spans="2:290" x14ac:dyDescent="0.2">
      <c r="B26" s="139">
        <v>6</v>
      </c>
      <c r="C26" s="148" t="str">
        <f>IF(OR('Set UP'!$C12=0,'Set UP'!$D12=0,'Set UP'!$E12=0,'Set UP'!F12=0),"  --",'Set UP'!C12)</f>
        <v xml:space="preserve">  --</v>
      </c>
      <c r="D26" s="148" t="str">
        <f>IF(OR('Set UP'!$C12=0,'Set UP'!$D12=0,'Set UP'!$E12=0,'Set UP'!F12=0),"  --",'Set UP'!D12&amp;" "&amp;'Set UP'!E12)</f>
        <v xml:space="preserve">  --</v>
      </c>
      <c r="E26" s="148" t="str">
        <f>IF(OR('Set UP'!$C12=0,'Set UP'!$D12=0,'Set UP'!$E12=0,'Set UP'!F12=0),"  --",'Set UP'!F12)</f>
        <v xml:space="preserve">  --</v>
      </c>
      <c r="F26" s="65"/>
      <c r="G26" s="65"/>
      <c r="H26" s="65"/>
      <c r="I26" s="65"/>
      <c r="J26" s="149"/>
      <c r="K26" s="149"/>
      <c r="L26" s="149"/>
      <c r="M26" s="149"/>
      <c r="N26" s="149"/>
      <c r="O26" s="149"/>
      <c r="P26" s="149"/>
      <c r="Q26" s="149"/>
      <c r="R26" s="149"/>
      <c r="S26" s="149"/>
      <c r="T26" s="149"/>
      <c r="U26" s="149"/>
      <c r="V26" s="149"/>
      <c r="W26" s="149"/>
      <c r="X26" s="149"/>
      <c r="Y26" s="149"/>
      <c r="Z26" s="149"/>
      <c r="AA26" s="149"/>
      <c r="AB26" s="149"/>
      <c r="AC26" s="149"/>
      <c r="AD26" s="149"/>
      <c r="AE26" s="222"/>
      <c r="AF26" s="150" t="str">
        <f>IF(OR('Set UP'!$C12=0,'Set UP'!$D12=0,'Set UP'!$E12=0),"",(F$19*F26)+(G$19*G26)+(H$19*H26)+(I$19*I26)+(J$19*J26)+(K$19*K26)+(L$19*L26)+(M$19*M26)+(N$19*N26)+(O$19*O26)+(P$19*P26)+(Q$19*Q26)+(R$19*R26)+(S$19*S26)+(T$19*T26)+(U$19*U26)+(V$19*V26)+(W$19*W26)+(X$19*X26)+(Y$19*Y26)+(Z$19*Z26)+(AA$19*AA26)+(AB$19*AB26)+(AC$19*AC26)+(AD$19*AD26))</f>
        <v/>
      </c>
      <c r="AG26" s="65"/>
      <c r="AH26" s="65"/>
      <c r="AI26" s="65"/>
      <c r="AJ26" s="65"/>
      <c r="AK26" s="65"/>
      <c r="AL26" s="65"/>
      <c r="AM26" s="149"/>
      <c r="AN26" s="149"/>
      <c r="AO26" s="149"/>
      <c r="AP26" s="149"/>
      <c r="AQ26" s="149"/>
      <c r="AR26" s="149"/>
      <c r="AS26" s="149"/>
      <c r="AT26" s="149"/>
      <c r="AU26" s="149"/>
      <c r="AV26" s="149"/>
      <c r="AW26" s="149"/>
      <c r="AX26" s="149"/>
      <c r="AY26" s="149"/>
      <c r="AZ26" s="149"/>
      <c r="BA26" s="149"/>
      <c r="BB26" s="149"/>
      <c r="BC26" s="149"/>
      <c r="BD26" s="149"/>
      <c r="BE26" s="149"/>
      <c r="BF26" s="222"/>
      <c r="BG26" s="150" t="str">
        <f>IF(OR('Set UP'!$C12=0,'Set UP'!$D12=0,'Set UP'!$E12=0),"",(AG$19*AG26)+(AH$19*AH26)+(AI$19*AI26)+(AJ$19*AJ26)+(AK$19*AK26)+(AL$19*AL26)+(AM$19*AM26)+(AN$19*AN26)+(AO$19*AO26)+(AP$19*AP26)+(AQ$19*AQ26)+(AR$19*AR26)+(AS$19*AS26)+(AT$19*AT26)+(AU$19*AU26)+(AV$19*AV26)+(AW$19*AW26)+(AX$19*AX26)+(AY$19*AY26)+(AZ$19*AZ26)+(BA$19*BA26)+(BB$19*BB26)+(BC$19*BC26)+(BD$19*BD26)+(BE$19*BE26))</f>
        <v/>
      </c>
      <c r="BH26" s="65"/>
      <c r="BI26" s="65"/>
      <c r="BJ26" s="65"/>
      <c r="BK26" s="65"/>
      <c r="BL26" s="65"/>
      <c r="BM26" s="65"/>
      <c r="BN26" s="149"/>
      <c r="BO26" s="149"/>
      <c r="BP26" s="149"/>
      <c r="BQ26" s="149"/>
      <c r="BR26" s="149"/>
      <c r="BS26" s="149"/>
      <c r="BT26" s="149"/>
      <c r="BU26" s="149"/>
      <c r="BV26" s="149"/>
      <c r="BW26" s="149"/>
      <c r="BX26" s="149"/>
      <c r="BY26" s="149"/>
      <c r="BZ26" s="149"/>
      <c r="CA26" s="149"/>
      <c r="CB26" s="149"/>
      <c r="CC26" s="149"/>
      <c r="CD26" s="149"/>
      <c r="CE26" s="149"/>
      <c r="CF26" s="149"/>
      <c r="CG26" s="222"/>
      <c r="CH26" s="150" t="str">
        <f>IF(OR('Set UP'!$C12=0,'Set UP'!$D12=0,'Set UP'!$E12=0),"",(BH$19*BH26)+(BI$19*BI26)+(BJ$19*BJ26)+(BK$19*BK26)+(BL$19*BL26)+(BM$19*BM26)+(BN$19*BN26)+(BO$19*BO26)+(BP$19*BP26)+(BQ$19*BQ26)+(BR$19*BR26)+(BS$19*BS26)+(BT$19*BT26)+(BU$19*BU26)+(BV$19*BV26)+(BW$19*BW26)+(BX$19*BX26)+(BY$19*BY26)+(BZ$19*BZ26)+(CA$19*CA26)+(CB$19*CB26)+(CC$19*CC26)+(CD$19*CD26)+(CE$19*CE26)+(CF$19*CF26))</f>
        <v/>
      </c>
      <c r="CI26" s="65"/>
      <c r="CJ26" s="65"/>
      <c r="CK26" s="65"/>
      <c r="CL26" s="65"/>
      <c r="CM26" s="65"/>
      <c r="CN26" s="149"/>
      <c r="CO26" s="149"/>
      <c r="CP26" s="149"/>
      <c r="CQ26" s="149"/>
      <c r="CR26" s="149"/>
      <c r="CS26" s="149"/>
      <c r="CT26" s="149"/>
      <c r="CU26" s="149"/>
      <c r="CV26" s="149"/>
      <c r="CW26" s="149"/>
      <c r="CX26" s="149"/>
      <c r="CY26" s="149"/>
      <c r="CZ26" s="149"/>
      <c r="DA26" s="149"/>
      <c r="DB26" s="149"/>
      <c r="DC26" s="149"/>
      <c r="DD26" s="149"/>
      <c r="DE26" s="149"/>
      <c r="DF26" s="149"/>
      <c r="DG26" s="149"/>
      <c r="DH26" s="222"/>
      <c r="DI26" s="150" t="str">
        <f>IF(OR('Set UP'!$C12=0,'Set UP'!$D12=0,'Set UP'!$E12=0),"",(CI$19*CI26)+(CJ$19*CJ26)+(CK$19*CK26)+(CL$19*CL26)+(CM$19*CM26)+(CN$19*CN26)+(CO$19*CO26)+(CP$19*CP26)+(CQ$19*CQ26)+(CR$19*CR26)+(CS$19*CS26)+(CT$19*CT26)+(CU$19*CU26)+(CV$19*CV26)+(CW$19*CW26)+(CX$19*CX26)+(CY$19*CY26)+(CZ$19*CZ26)+(DA$19*DA26)+(DB$19*DB26)+(DC$19*DC26)+(DD$19*DD26)+(DE$19*DE26)+(DF$19*DF26)+(DG$19*DG26))</f>
        <v/>
      </c>
      <c r="DJ26" s="65"/>
      <c r="DK26" s="65"/>
      <c r="DL26" s="65"/>
      <c r="DM26" s="149"/>
      <c r="DN26" s="149"/>
      <c r="DO26" s="149"/>
      <c r="DP26" s="149"/>
      <c r="DQ26" s="149"/>
      <c r="DR26" s="149"/>
      <c r="DS26" s="149"/>
      <c r="DT26" s="149"/>
      <c r="DU26" s="149"/>
      <c r="DV26" s="149"/>
      <c r="DW26" s="149"/>
      <c r="DX26" s="149"/>
      <c r="DY26" s="149"/>
      <c r="DZ26" s="149"/>
      <c r="EA26" s="149"/>
      <c r="EB26" s="149"/>
      <c r="EC26" s="149"/>
      <c r="ED26" s="149"/>
      <c r="EE26" s="149"/>
      <c r="EF26" s="149"/>
      <c r="EG26" s="149"/>
      <c r="EH26" s="149"/>
      <c r="EI26" s="222"/>
      <c r="EJ26" s="150" t="str">
        <f>IF(OR('Set UP'!$C12=0,'Set UP'!$D12=0,'Set UP'!$E12=0),"",(DJ$19*DJ26)+(DK$19*DK26)+(DL$19*DL26)+(DM$19*DM26)+(DN$19*DN26)+(DO$19*DO26)+(DP$19*DP26)+(DQ$19*DQ26)+(DR$19*DR26)+(DS$19*DS26)+(DT$19*DT26)+(DU$19*DU26)+(DV$19*DV26)+(DW$19*DW26)+(DX$19*DX26)+(DY$19*DY26)+(DZ$19*DZ26)+(EA$19*EA26)+(EB$19*EB26)+(EC$19*EC26)+(ED$19*ED26)+(EE$19*EE26)+(EF$19*EF26)+(EG$19*EG26)+(EH$19*EH26))</f>
        <v/>
      </c>
      <c r="EK26" s="65"/>
      <c r="EL26" s="65"/>
      <c r="EM26" s="65"/>
      <c r="EN26" s="65"/>
      <c r="EO26" s="149"/>
      <c r="EP26" s="149"/>
      <c r="EQ26" s="149"/>
      <c r="ER26" s="149"/>
      <c r="ES26" s="149"/>
      <c r="ET26" s="149"/>
      <c r="EU26" s="149"/>
      <c r="EV26" s="149"/>
      <c r="EW26" s="149"/>
      <c r="EX26" s="149"/>
      <c r="EY26" s="149"/>
      <c r="EZ26" s="149"/>
      <c r="FA26" s="149"/>
      <c r="FB26" s="149"/>
      <c r="FC26" s="149"/>
      <c r="FD26" s="149"/>
      <c r="FE26" s="149"/>
      <c r="FF26" s="149"/>
      <c r="FG26" s="149"/>
      <c r="FH26" s="149"/>
      <c r="FI26" s="149"/>
      <c r="FJ26" s="222"/>
      <c r="FK26" s="150" t="str">
        <f>IF(OR('Set UP'!$C12=0,'Set UP'!$D12=0,'Set UP'!$E12=0),"",(EK$19*EK26)+(EL$19*EL26)+(EM$19*EM26)+(EN$19*EN26)+(EO$19*EO26)+(EP$19*EP26)+(EQ$19*EQ26)+(ER$19*ER26)+(ES$19*ES26)+(ET$19*ET26)+(EU$19*EU26)+(EV$19*EV26)+(EW$19*EW26)+(EX$19*EX26)+(EY$19*EY26)+(EZ$19*EZ26)+(FA$19*FA26)+(FB$19*FB26)+(FC$19*FC26)+(FD$19*FD26)+(FE$19*FE26)+(FF$19*FF26)+(FG$19*FG26)+(FH$19*FH26)+(FI$19*FI26))</f>
        <v/>
      </c>
      <c r="FL26" s="65"/>
      <c r="FM26" s="65"/>
      <c r="FN26" s="65"/>
      <c r="FO26" s="65"/>
      <c r="FP26" s="149"/>
      <c r="FQ26" s="149"/>
      <c r="FR26" s="149"/>
      <c r="FS26" s="149"/>
      <c r="FT26" s="149"/>
      <c r="FU26" s="149"/>
      <c r="FV26" s="149"/>
      <c r="FW26" s="149"/>
      <c r="FX26" s="149"/>
      <c r="FY26" s="149"/>
      <c r="FZ26" s="149"/>
      <c r="GA26" s="149"/>
      <c r="GB26" s="149"/>
      <c r="GC26" s="149"/>
      <c r="GD26" s="149"/>
      <c r="GE26" s="149"/>
      <c r="GF26" s="149"/>
      <c r="GG26" s="149"/>
      <c r="GH26" s="149"/>
      <c r="GI26" s="149"/>
      <c r="GJ26" s="149"/>
      <c r="GK26" s="222"/>
      <c r="GL26" s="150" t="str">
        <f>IF(OR('Set UP'!$C12=0,'Set UP'!$D12=0,'Set UP'!$E12=0),"",(FL$19*FL26)+(FM$19*FM26)+(FN$19*FN26)+(FO$19*FO26)+(FP$19*FP26)+(FQ$19*FQ26)+(FR$19*FR26)+(FS$19*FS26)+(FT$19*FT26)+(FU$19*FU26)+(FV$19*FV26)+(FW$19*FW26)+(FX$19*FX26)+(FY$19*FY26)+(FZ$19*FZ26)+(GA$19*GA26)+(GB$19*GB26)+(GC$19*GC26)+(GD$19*GD26)+(GE$19*GE26)+(GF$19*GF26)+(GG$19*GG26)+(GH$19*GH26)+(GI$19*GI26)+(GJ$19*GJ26))</f>
        <v/>
      </c>
      <c r="GM26" s="65"/>
      <c r="GN26" s="65"/>
      <c r="GO26" s="65"/>
      <c r="GP26" s="65"/>
      <c r="GQ26" s="149"/>
      <c r="GR26" s="149"/>
      <c r="GS26" s="149"/>
      <c r="GT26" s="149"/>
      <c r="GU26" s="149"/>
      <c r="GV26" s="149"/>
      <c r="GW26" s="149"/>
      <c r="GX26" s="149"/>
      <c r="GY26" s="149"/>
      <c r="GZ26" s="149"/>
      <c r="HA26" s="149"/>
      <c r="HB26" s="149"/>
      <c r="HC26" s="149"/>
      <c r="HD26" s="149"/>
      <c r="HE26" s="149"/>
      <c r="HF26" s="149"/>
      <c r="HG26" s="149"/>
      <c r="HH26" s="149"/>
      <c r="HI26" s="149"/>
      <c r="HJ26" s="149"/>
      <c r="HK26" s="149"/>
      <c r="HL26" s="222"/>
      <c r="HM26" s="150" t="str">
        <f>IF(OR('Set UP'!$C12=0,'Set UP'!$D12=0,'Set UP'!$E12=0),"",(GM$19*GM26)+(GN$19*GN26)+(GO$19*GO26)+(GP$19*GP26)+(GQ$19*GQ26)+(GR$19*GR26)+(GS$19*GS26)+(GT$19*GT26)+(GU$19*GU26)+(GV$19*GV26)+(GW$19*GW26)+(GX$19*GX26)+(GY$19*GY26)+(GZ$19*GZ26)+(HA$19*HA26)+(HB$19*HB26)+(HC$19*HC26)+(HD$19*HD26)+(HE$19*HE26)+(HF$19*HF26)+(HG$19*HG26)+(HH$19*HH26)+(HI$19*HI26)+(HJ$19*HJ26)+(HK$19*HK26))</f>
        <v/>
      </c>
      <c r="HN26" s="65"/>
      <c r="HO26" s="65"/>
      <c r="HP26" s="65"/>
      <c r="HQ26" s="65"/>
      <c r="HR26" s="149"/>
      <c r="HS26" s="149"/>
      <c r="HT26" s="149"/>
      <c r="HU26" s="149"/>
      <c r="HV26" s="149"/>
      <c r="HW26" s="149"/>
      <c r="HX26" s="149"/>
      <c r="HY26" s="149"/>
      <c r="HZ26" s="149"/>
      <c r="IA26" s="149"/>
      <c r="IB26" s="149"/>
      <c r="IC26" s="149"/>
      <c r="ID26" s="149"/>
      <c r="IE26" s="149"/>
      <c r="IF26" s="149"/>
      <c r="IG26" s="149"/>
      <c r="IH26" s="149"/>
      <c r="II26" s="149"/>
      <c r="IJ26" s="149"/>
      <c r="IK26" s="149"/>
      <c r="IL26" s="149"/>
      <c r="IM26" s="222"/>
      <c r="IN26" s="150" t="str">
        <f>IF(OR('Set UP'!$C12=0,'Set UP'!$D12=0,'Set UP'!$E12=0),"",(HN$19*HN26)+(HO$19*HO26)+(HP$19*HP26)+(HQ$19*HQ26)+(HR$19*HR26)+(HS$19*HS26)+(HT$19*HT26)+(HU$19*HU26)+(HV$19*HV26)+(HW$19*HW26)+(HX$19*HX26)+(HY$19*HY26)+(HZ$19*HZ26)+(IA$19*IA26)+(IB$19*IB26)+(IC$19*IC26)+(ID$19*ID26)+(IE$19*IE26)+(IF$19*IF26)+(IG$19*IG26)+(IH$19*IH26)+(II$19*II26)+(IJ$19*IJ26)+(IK$19*IK26)+(IL$19*IL26))</f>
        <v/>
      </c>
      <c r="IO26" s="65"/>
      <c r="IP26" s="65"/>
      <c r="IQ26" s="65"/>
      <c r="IR26" s="65"/>
      <c r="IS26" s="149"/>
      <c r="IT26" s="149"/>
      <c r="IU26" s="149"/>
      <c r="IV26" s="149"/>
      <c r="IW26" s="149"/>
      <c r="IX26" s="149"/>
      <c r="IY26" s="149"/>
      <c r="IZ26" s="149"/>
      <c r="JA26" s="149"/>
      <c r="JB26" s="149"/>
      <c r="JC26" s="149"/>
      <c r="JD26" s="149"/>
      <c r="JE26" s="149"/>
      <c r="JF26" s="149"/>
      <c r="JG26" s="149"/>
      <c r="JH26" s="149"/>
      <c r="JI26" s="149"/>
      <c r="JJ26" s="149"/>
      <c r="JK26" s="149"/>
      <c r="JL26" s="149"/>
      <c r="JM26" s="149"/>
      <c r="JN26" s="222"/>
      <c r="JO26" s="150" t="str">
        <f>IF(OR('Set UP'!$C12=0,'Set UP'!$D12=0,'Set UP'!$E12=0),"",(IO$19*IO26)+(IP$19*IP26)+(IQ$19*IQ26)+(IR$19*IR26)+(IS$19*IS26)+(IT$19*IT26)+(IU$19*IU26)+(IV$19*IV26)+(IW$19*IW26)+(IX$19*IX26)+(IY$19*IY26)+(IZ$19*IZ26)+(JA$19*JA26)+(JB$19*JB26)+(JC$19*JC26)+(JD$19*JD26)+(JE$19*JE26)+(JF$19*JF26)+(JG$19*JG26)+(JH$19*JH26)+(JI$19*JI26)+(JJ$19*JJ26)+(JK$19*JK26)+(JL$19*JL26)+(JM$19*JM26))</f>
        <v/>
      </c>
      <c r="JP26" s="151" t="str">
        <f>IF(OR('Set UP'!$C12=0,'Set UP'!$D12=0,'Set UP'!$E12=0),"",(AF26+BG26+CH26+DI26+EJ26+FK26+GL26+HM26+IN26+JO26))</f>
        <v/>
      </c>
      <c r="JQ26" s="152" t="str">
        <f>IF(OR('Set UP'!$C12=0,'Set UP'!$D12=0,'Set UP'!$E12=0),"",RANK(JP26,$JP$21:$JP$68,0))</f>
        <v/>
      </c>
      <c r="JR26" s="151" t="str">
        <f>IF(OR('Set UP'!K12&lt;&gt;1,'Set UP'!C12=0,'Set UP'!D12=0,'Set UP'!E12=0,'Set UP'!F12=0),"",$JP26)</f>
        <v/>
      </c>
      <c r="JS26" s="151" t="str">
        <f>IF(OR('Set UP'!K12&lt;&gt;1,'Set UP'!C12=0,'Set UP'!D12=0,'Set UP'!E12=0,'Set UP'!F12=0),"",RANK(JR26,$JR$21:$JR$68,0))</f>
        <v/>
      </c>
      <c r="JT26" s="153" t="str">
        <f>IF(OR('Set UP'!K12&lt;&gt;2,'Set UP'!C12=0,'Set UP'!D12=0,'Set UP'!E12=0,'Set UP'!F12=0),"",$JP26)</f>
        <v/>
      </c>
      <c r="JU26" s="151" t="str">
        <f>IF(OR('Set UP'!K12&lt;&gt;2,'Set UP'!C12=0,'Set UP'!D12=0,'Set UP'!E12=0,'Set UP'!F12=0),"",RANK(JT26,$JT$21:$JT$68,0))</f>
        <v/>
      </c>
      <c r="JV26" s="151" t="str">
        <f>IF(OR(LEFT('Set UP'!F12,1)&lt;&gt;"F",'Set UP'!C12=0,'Set UP'!D12=0,'Set UP'!E12=0),"",$JP26)</f>
        <v/>
      </c>
      <c r="JW26" s="151" t="str">
        <f>IF(OR(LEFT('Set UP'!F12,1)&lt;&gt;"F",'Set UP'!C12=0,'Set UP'!D12=0,'Set UP'!E12=0),"",RANK(JV26,$JV$21:$JV$68,0))</f>
        <v/>
      </c>
      <c r="JX26" s="151" t="str">
        <f>IF(OR('Set UP'!F12&lt;&gt;"NS",'Set UP'!C12=0,'Set UP'!D12=0,'Set UP'!E12=0),"",$JP26)</f>
        <v/>
      </c>
      <c r="JY26" s="154" t="str">
        <f>IF(OR('Set UP'!F12&lt;&gt;"NS",'Set UP'!C12=0,'Set UP'!D12=0,'Set UP'!E12=0),"",RANK(JX26,$JX$21:$JX$68,0))</f>
        <v/>
      </c>
      <c r="JZ26" s="154" t="str">
        <f>IF(OR('Set UP'!$C12=0,'Set UP'!$D12=0,'Set UP'!$E12=0,JP26=0),"",JP26/MAX(JP$21:JP$68)*1000)</f>
        <v/>
      </c>
      <c r="KC26" s="316">
        <f t="array" ref="KC26">MAX(IF(Clubs='Set UP'!D12,'Wet Incident'!JU$21:JU$68))</f>
        <v>0</v>
      </c>
      <c r="KD26" s="316" t="str">
        <f t="shared" si="5"/>
        <v/>
      </c>
    </row>
    <row r="27" spans="2:290" x14ac:dyDescent="0.2">
      <c r="B27" s="139">
        <v>7</v>
      </c>
      <c r="C27" s="148" t="str">
        <f>IF(OR('Set UP'!$C13=0,'Set UP'!$D13=0,'Set UP'!$E13=0,'Set UP'!F13=0),"  --",'Set UP'!C13)</f>
        <v xml:space="preserve">  --</v>
      </c>
      <c r="D27" s="148" t="str">
        <f>IF(OR('Set UP'!$C13=0,'Set UP'!$D13=0,'Set UP'!$E13=0,'Set UP'!F13=0),"  --",'Set UP'!D13&amp;" "&amp;'Set UP'!E13)</f>
        <v xml:space="preserve">  --</v>
      </c>
      <c r="E27" s="148" t="str">
        <f>IF(OR('Set UP'!$C13=0,'Set UP'!$D13=0,'Set UP'!$E13=0,'Set UP'!F13=0),"  --",'Set UP'!F13)</f>
        <v xml:space="preserve">  --</v>
      </c>
      <c r="F27" s="65"/>
      <c r="G27" s="65"/>
      <c r="H27" s="65"/>
      <c r="I27" s="65"/>
      <c r="J27" s="149"/>
      <c r="K27" s="149"/>
      <c r="L27" s="149"/>
      <c r="M27" s="149"/>
      <c r="N27" s="149"/>
      <c r="O27" s="149"/>
      <c r="P27" s="149"/>
      <c r="Q27" s="149"/>
      <c r="R27" s="149"/>
      <c r="S27" s="149"/>
      <c r="T27" s="149"/>
      <c r="U27" s="149"/>
      <c r="V27" s="149"/>
      <c r="W27" s="149"/>
      <c r="X27" s="149"/>
      <c r="Y27" s="149"/>
      <c r="Z27" s="149"/>
      <c r="AA27" s="149"/>
      <c r="AB27" s="149"/>
      <c r="AC27" s="149"/>
      <c r="AD27" s="149"/>
      <c r="AE27" s="222"/>
      <c r="AF27" s="150" t="str">
        <f>IF(OR('Set UP'!$C13=0,'Set UP'!$D13=0,'Set UP'!$E13=0),"",(F$19*F27)+(G$19*G27)+(H$19*H27)+(I$19*I27)+(J$19*J27)+(K$19*K27)+(L$19*L27)+(M$19*M27)+(N$19*N27)+(O$19*O27)+(P$19*P27)+(Q$19*Q27)+(R$19*R27)+(S$19*S27)+(T$19*T27)+(U$19*U27)+(V$19*V27)+(W$19*W27)+(X$19*X27)+(Y$19*Y27)+(Z$19*Z27)+(AA$19*AA27)+(AB$19*AB27)+(AC$19*AC27)+(AD$19*AD27))</f>
        <v/>
      </c>
      <c r="AG27" s="65"/>
      <c r="AH27" s="65"/>
      <c r="AI27" s="65"/>
      <c r="AJ27" s="65"/>
      <c r="AK27" s="65"/>
      <c r="AL27" s="65"/>
      <c r="AM27" s="149"/>
      <c r="AN27" s="149"/>
      <c r="AO27" s="149"/>
      <c r="AP27" s="149"/>
      <c r="AQ27" s="149"/>
      <c r="AR27" s="149"/>
      <c r="AS27" s="149"/>
      <c r="AT27" s="149"/>
      <c r="AU27" s="149"/>
      <c r="AV27" s="149"/>
      <c r="AW27" s="149"/>
      <c r="AX27" s="149"/>
      <c r="AY27" s="149"/>
      <c r="AZ27" s="149"/>
      <c r="BA27" s="149"/>
      <c r="BB27" s="149"/>
      <c r="BC27" s="149"/>
      <c r="BD27" s="149"/>
      <c r="BE27" s="149"/>
      <c r="BF27" s="222"/>
      <c r="BG27" s="150" t="str">
        <f>IF(OR('Set UP'!$C13=0,'Set UP'!$D13=0,'Set UP'!$E13=0),"",(AG$19*AG27)+(AH$19*AH27)+(AI$19*AI27)+(AJ$19*AJ27)+(AK$19*AK27)+(AL$19*AL27)+(AM$19*AM27)+(AN$19*AN27)+(AO$19*AO27)+(AP$19*AP27)+(AQ$19*AQ27)+(AR$19*AR27)+(AS$19*AS27)+(AT$19*AT27)+(AU$19*AU27)+(AV$19*AV27)+(AW$19*AW27)+(AX$19*AX27)+(AY$19*AY27)+(AZ$19*AZ27)+(BA$19*BA27)+(BB$19*BB27)+(BC$19*BC27)+(BD$19*BD27)+(BE$19*BE27))</f>
        <v/>
      </c>
      <c r="BH27" s="65"/>
      <c r="BI27" s="65"/>
      <c r="BJ27" s="65"/>
      <c r="BK27" s="65"/>
      <c r="BL27" s="65"/>
      <c r="BM27" s="65"/>
      <c r="BN27" s="149"/>
      <c r="BO27" s="149"/>
      <c r="BP27" s="149"/>
      <c r="BQ27" s="149"/>
      <c r="BR27" s="149"/>
      <c r="BS27" s="149"/>
      <c r="BT27" s="149"/>
      <c r="BU27" s="149"/>
      <c r="BV27" s="149"/>
      <c r="BW27" s="149"/>
      <c r="BX27" s="149"/>
      <c r="BY27" s="149"/>
      <c r="BZ27" s="149"/>
      <c r="CA27" s="149"/>
      <c r="CB27" s="149"/>
      <c r="CC27" s="149"/>
      <c r="CD27" s="149"/>
      <c r="CE27" s="149"/>
      <c r="CF27" s="149"/>
      <c r="CG27" s="222"/>
      <c r="CH27" s="150" t="str">
        <f>IF(OR('Set UP'!$C13=0,'Set UP'!$D13=0,'Set UP'!$E13=0),"",(BH$19*BH27)+(BI$19*BI27)+(BJ$19*BJ27)+(BK$19*BK27)+(BL$19*BL27)+(BM$19*BM27)+(BN$19*BN27)+(BO$19*BO27)+(BP$19*BP27)+(BQ$19*BQ27)+(BR$19*BR27)+(BS$19*BS27)+(BT$19*BT27)+(BU$19*BU27)+(BV$19*BV27)+(BW$19*BW27)+(BX$19*BX27)+(BY$19*BY27)+(BZ$19*BZ27)+(CA$19*CA27)+(CB$19*CB27)+(CC$19*CC27)+(CD$19*CD27)+(CE$19*CE27)+(CF$19*CF27))</f>
        <v/>
      </c>
      <c r="CI27" s="65"/>
      <c r="CJ27" s="65"/>
      <c r="CK27" s="65"/>
      <c r="CL27" s="65"/>
      <c r="CM27" s="65"/>
      <c r="CN27" s="149"/>
      <c r="CO27" s="149"/>
      <c r="CP27" s="149"/>
      <c r="CQ27" s="149"/>
      <c r="CR27" s="149"/>
      <c r="CS27" s="149"/>
      <c r="CT27" s="149"/>
      <c r="CU27" s="149"/>
      <c r="CV27" s="149"/>
      <c r="CW27" s="149"/>
      <c r="CX27" s="149"/>
      <c r="CY27" s="149"/>
      <c r="CZ27" s="149"/>
      <c r="DA27" s="149"/>
      <c r="DB27" s="149"/>
      <c r="DC27" s="149"/>
      <c r="DD27" s="149"/>
      <c r="DE27" s="149"/>
      <c r="DF27" s="149"/>
      <c r="DG27" s="149"/>
      <c r="DH27" s="222"/>
      <c r="DI27" s="150" t="str">
        <f>IF(OR('Set UP'!$C13=0,'Set UP'!$D13=0,'Set UP'!$E13=0),"",(CI$19*CI27)+(CJ$19*CJ27)+(CK$19*CK27)+(CL$19*CL27)+(CM$19*CM27)+(CN$19*CN27)+(CO$19*CO27)+(CP$19*CP27)+(CQ$19*CQ27)+(CR$19*CR27)+(CS$19*CS27)+(CT$19*CT27)+(CU$19*CU27)+(CV$19*CV27)+(CW$19*CW27)+(CX$19*CX27)+(CY$19*CY27)+(CZ$19*CZ27)+(DA$19*DA27)+(DB$19*DB27)+(DC$19*DC27)+(DD$19*DD27)+(DE$19*DE27)+(DF$19*DF27)+(DG$19*DG27))</f>
        <v/>
      </c>
      <c r="DJ27" s="65"/>
      <c r="DK27" s="65"/>
      <c r="DL27" s="65"/>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222"/>
      <c r="EJ27" s="150" t="str">
        <f>IF(OR('Set UP'!$C13=0,'Set UP'!$D13=0,'Set UP'!$E13=0),"",(DJ$19*DJ27)+(DK$19*DK27)+(DL$19*DL27)+(DM$19*DM27)+(DN$19*DN27)+(DO$19*DO27)+(DP$19*DP27)+(DQ$19*DQ27)+(DR$19*DR27)+(DS$19*DS27)+(DT$19*DT27)+(DU$19*DU27)+(DV$19*DV27)+(DW$19*DW27)+(DX$19*DX27)+(DY$19*DY27)+(DZ$19*DZ27)+(EA$19*EA27)+(EB$19*EB27)+(EC$19*EC27)+(ED$19*ED27)+(EE$19*EE27)+(EF$19*EF27)+(EG$19*EG27)+(EH$19*EH27))</f>
        <v/>
      </c>
      <c r="EK27" s="65"/>
      <c r="EL27" s="65"/>
      <c r="EM27" s="65"/>
      <c r="EN27" s="65"/>
      <c r="EO27" s="149"/>
      <c r="EP27" s="149"/>
      <c r="EQ27" s="149"/>
      <c r="ER27" s="149"/>
      <c r="ES27" s="149"/>
      <c r="ET27" s="149"/>
      <c r="EU27" s="149"/>
      <c r="EV27" s="149"/>
      <c r="EW27" s="149"/>
      <c r="EX27" s="149"/>
      <c r="EY27" s="149"/>
      <c r="EZ27" s="149"/>
      <c r="FA27" s="149"/>
      <c r="FB27" s="149"/>
      <c r="FC27" s="149"/>
      <c r="FD27" s="149"/>
      <c r="FE27" s="149"/>
      <c r="FF27" s="149"/>
      <c r="FG27" s="149"/>
      <c r="FH27" s="149"/>
      <c r="FI27" s="149"/>
      <c r="FJ27" s="222"/>
      <c r="FK27" s="150" t="str">
        <f>IF(OR('Set UP'!$C13=0,'Set UP'!$D13=0,'Set UP'!$E13=0),"",(EK$19*EK27)+(EL$19*EL27)+(EM$19*EM27)+(EN$19*EN27)+(EO$19*EO27)+(EP$19*EP27)+(EQ$19*EQ27)+(ER$19*ER27)+(ES$19*ES27)+(ET$19*ET27)+(EU$19*EU27)+(EV$19*EV27)+(EW$19*EW27)+(EX$19*EX27)+(EY$19*EY27)+(EZ$19*EZ27)+(FA$19*FA27)+(FB$19*FB27)+(FC$19*FC27)+(FD$19*FD27)+(FE$19*FE27)+(FF$19*FF27)+(FG$19*FG27)+(FH$19*FH27)+(FI$19*FI27))</f>
        <v/>
      </c>
      <c r="FL27" s="65"/>
      <c r="FM27" s="65"/>
      <c r="FN27" s="65"/>
      <c r="FO27" s="65"/>
      <c r="FP27" s="149"/>
      <c r="FQ27" s="149"/>
      <c r="FR27" s="149"/>
      <c r="FS27" s="149"/>
      <c r="FT27" s="149"/>
      <c r="FU27" s="149"/>
      <c r="FV27" s="149"/>
      <c r="FW27" s="149"/>
      <c r="FX27" s="149"/>
      <c r="FY27" s="149"/>
      <c r="FZ27" s="149"/>
      <c r="GA27" s="149"/>
      <c r="GB27" s="149"/>
      <c r="GC27" s="149"/>
      <c r="GD27" s="149"/>
      <c r="GE27" s="149"/>
      <c r="GF27" s="149"/>
      <c r="GG27" s="149"/>
      <c r="GH27" s="149"/>
      <c r="GI27" s="149"/>
      <c r="GJ27" s="149"/>
      <c r="GK27" s="222"/>
      <c r="GL27" s="150" t="str">
        <f>IF(OR('Set UP'!$C13=0,'Set UP'!$D13=0,'Set UP'!$E13=0),"",(FL$19*FL27)+(FM$19*FM27)+(FN$19*FN27)+(FO$19*FO27)+(FP$19*FP27)+(FQ$19*FQ27)+(FR$19*FR27)+(FS$19*FS27)+(FT$19*FT27)+(FU$19*FU27)+(FV$19*FV27)+(FW$19*FW27)+(FX$19*FX27)+(FY$19*FY27)+(FZ$19*FZ27)+(GA$19*GA27)+(GB$19*GB27)+(GC$19*GC27)+(GD$19*GD27)+(GE$19*GE27)+(GF$19*GF27)+(GG$19*GG27)+(GH$19*GH27)+(GI$19*GI27)+(GJ$19*GJ27))</f>
        <v/>
      </c>
      <c r="GM27" s="65"/>
      <c r="GN27" s="65"/>
      <c r="GO27" s="65"/>
      <c r="GP27" s="65"/>
      <c r="GQ27" s="149"/>
      <c r="GR27" s="149"/>
      <c r="GS27" s="149"/>
      <c r="GT27" s="149"/>
      <c r="GU27" s="149"/>
      <c r="GV27" s="149"/>
      <c r="GW27" s="149"/>
      <c r="GX27" s="149"/>
      <c r="GY27" s="149"/>
      <c r="GZ27" s="149"/>
      <c r="HA27" s="149"/>
      <c r="HB27" s="149"/>
      <c r="HC27" s="149"/>
      <c r="HD27" s="149"/>
      <c r="HE27" s="149"/>
      <c r="HF27" s="149"/>
      <c r="HG27" s="149"/>
      <c r="HH27" s="149"/>
      <c r="HI27" s="149"/>
      <c r="HJ27" s="149"/>
      <c r="HK27" s="149"/>
      <c r="HL27" s="222"/>
      <c r="HM27" s="150" t="str">
        <f>IF(OR('Set UP'!$C13=0,'Set UP'!$D13=0,'Set UP'!$E13=0),"",(GM$19*GM27)+(GN$19*GN27)+(GO$19*GO27)+(GP$19*GP27)+(GQ$19*GQ27)+(GR$19*GR27)+(GS$19*GS27)+(GT$19*GT27)+(GU$19*GU27)+(GV$19*GV27)+(GW$19*GW27)+(GX$19*GX27)+(GY$19*GY27)+(GZ$19*GZ27)+(HA$19*HA27)+(HB$19*HB27)+(HC$19*HC27)+(HD$19*HD27)+(HE$19*HE27)+(HF$19*HF27)+(HG$19*HG27)+(HH$19*HH27)+(HI$19*HI27)+(HJ$19*HJ27)+(HK$19*HK27))</f>
        <v/>
      </c>
      <c r="HN27" s="65"/>
      <c r="HO27" s="65"/>
      <c r="HP27" s="65"/>
      <c r="HQ27" s="65"/>
      <c r="HR27" s="149"/>
      <c r="HS27" s="149"/>
      <c r="HT27" s="149"/>
      <c r="HU27" s="149"/>
      <c r="HV27" s="149"/>
      <c r="HW27" s="149"/>
      <c r="HX27" s="149"/>
      <c r="HY27" s="149"/>
      <c r="HZ27" s="149"/>
      <c r="IA27" s="149"/>
      <c r="IB27" s="149"/>
      <c r="IC27" s="149"/>
      <c r="ID27" s="149"/>
      <c r="IE27" s="149"/>
      <c r="IF27" s="149"/>
      <c r="IG27" s="149"/>
      <c r="IH27" s="149"/>
      <c r="II27" s="149"/>
      <c r="IJ27" s="149"/>
      <c r="IK27" s="149"/>
      <c r="IL27" s="149"/>
      <c r="IM27" s="222"/>
      <c r="IN27" s="150" t="str">
        <f>IF(OR('Set UP'!$C13=0,'Set UP'!$D13=0,'Set UP'!$E13=0),"",(HN$19*HN27)+(HO$19*HO27)+(HP$19*HP27)+(HQ$19*HQ27)+(HR$19*HR27)+(HS$19*HS27)+(HT$19*HT27)+(HU$19*HU27)+(HV$19*HV27)+(HW$19*HW27)+(HX$19*HX27)+(HY$19*HY27)+(HZ$19*HZ27)+(IA$19*IA27)+(IB$19*IB27)+(IC$19*IC27)+(ID$19*ID27)+(IE$19*IE27)+(IF$19*IF27)+(IG$19*IG27)+(IH$19*IH27)+(II$19*II27)+(IJ$19*IJ27)+(IK$19*IK27)+(IL$19*IL27))</f>
        <v/>
      </c>
      <c r="IO27" s="65"/>
      <c r="IP27" s="65"/>
      <c r="IQ27" s="65"/>
      <c r="IR27" s="65"/>
      <c r="IS27" s="149"/>
      <c r="IT27" s="149"/>
      <c r="IU27" s="149"/>
      <c r="IV27" s="149"/>
      <c r="IW27" s="149"/>
      <c r="IX27" s="149"/>
      <c r="IY27" s="149"/>
      <c r="IZ27" s="149"/>
      <c r="JA27" s="149"/>
      <c r="JB27" s="149"/>
      <c r="JC27" s="149"/>
      <c r="JD27" s="149"/>
      <c r="JE27" s="149"/>
      <c r="JF27" s="149"/>
      <c r="JG27" s="149"/>
      <c r="JH27" s="149"/>
      <c r="JI27" s="149"/>
      <c r="JJ27" s="149"/>
      <c r="JK27" s="149"/>
      <c r="JL27" s="149"/>
      <c r="JM27" s="149"/>
      <c r="JN27" s="222"/>
      <c r="JO27" s="150" t="str">
        <f>IF(OR('Set UP'!$C13=0,'Set UP'!$D13=0,'Set UP'!$E13=0),"",(IO$19*IO27)+(IP$19*IP27)+(IQ$19*IQ27)+(IR$19*IR27)+(IS$19*IS27)+(IT$19*IT27)+(IU$19*IU27)+(IV$19*IV27)+(IW$19*IW27)+(IX$19*IX27)+(IY$19*IY27)+(IZ$19*IZ27)+(JA$19*JA27)+(JB$19*JB27)+(JC$19*JC27)+(JD$19*JD27)+(JE$19*JE27)+(JF$19*JF27)+(JG$19*JG27)+(JH$19*JH27)+(JI$19*JI27)+(JJ$19*JJ27)+(JK$19*JK27)+(JL$19*JL27)+(JM$19*JM27))</f>
        <v/>
      </c>
      <c r="JP27" s="151" t="str">
        <f>IF(OR('Set UP'!$C13=0,'Set UP'!$D13=0,'Set UP'!$E13=0),"",(AF27+BG27+CH27+DI27+EJ27+FK27+GL27+HM27+IN27+JO27))</f>
        <v/>
      </c>
      <c r="JQ27" s="152" t="str">
        <f>IF(OR('Set UP'!$C13=0,'Set UP'!$D13=0,'Set UP'!$E13=0),"",RANK(JP27,$JP$21:$JP$68,0))</f>
        <v/>
      </c>
      <c r="JR27" s="151" t="str">
        <f>IF(OR('Set UP'!K13&lt;&gt;1,'Set UP'!C13=0,'Set UP'!D13=0,'Set UP'!E13=0,'Set UP'!F13=0),"",$JP27)</f>
        <v/>
      </c>
      <c r="JS27" s="151" t="str">
        <f>IF(OR('Set UP'!K13&lt;&gt;1,'Set UP'!C13=0,'Set UP'!D13=0,'Set UP'!E13=0,'Set UP'!F13=0),"",RANK(JR27,$JR$21:$JR$68,0))</f>
        <v/>
      </c>
      <c r="JT27" s="153" t="str">
        <f>IF(OR('Set UP'!K13&lt;&gt;2,'Set UP'!C13=0,'Set UP'!D13=0,'Set UP'!E13=0,'Set UP'!F13=0),"",$JP27)</f>
        <v/>
      </c>
      <c r="JU27" s="151" t="str">
        <f>IF(OR('Set UP'!K13&lt;&gt;2,'Set UP'!C13=0,'Set UP'!D13=0,'Set UP'!E13=0,'Set UP'!F13=0),"",RANK(JT27,$JT$21:$JT$68,0))</f>
        <v/>
      </c>
      <c r="JV27" s="151" t="str">
        <f>IF(OR(LEFT('Set UP'!F13,1)&lt;&gt;"F",'Set UP'!C13=0,'Set UP'!D13=0,'Set UP'!E13=0),"",$JP27)</f>
        <v/>
      </c>
      <c r="JW27" s="151" t="str">
        <f>IF(OR(LEFT('Set UP'!F13,1)&lt;&gt;"F",'Set UP'!C13=0,'Set UP'!D13=0,'Set UP'!E13=0),"",RANK(JV27,$JV$21:$JV$68,0))</f>
        <v/>
      </c>
      <c r="JX27" s="151" t="str">
        <f>IF(OR('Set UP'!F13&lt;&gt;"NS",'Set UP'!C13=0,'Set UP'!D13=0,'Set UP'!E13=0),"",$JP27)</f>
        <v/>
      </c>
      <c r="JY27" s="154" t="str">
        <f>IF(OR('Set UP'!F13&lt;&gt;"NS",'Set UP'!C13=0,'Set UP'!D13=0,'Set UP'!E13=0),"",RANK(JX27,$JX$21:$JX$68,0))</f>
        <v/>
      </c>
      <c r="JZ27" s="154" t="str">
        <f>IF(OR('Set UP'!$C13=0,'Set UP'!$D13=0,'Set UP'!$E13=0,JP27=0),"",JP27/MAX(JP$21:JP$68)*1000)</f>
        <v/>
      </c>
      <c r="KC27" s="316">
        <f t="array" ref="KC27">MAX(IF(Clubs='Set UP'!D13,'Wet Incident'!JU$21:JU$68))</f>
        <v>0</v>
      </c>
      <c r="KD27" s="316" t="str">
        <f t="shared" si="5"/>
        <v/>
      </c>
    </row>
    <row r="28" spans="2:290" x14ac:dyDescent="0.2">
      <c r="B28" s="139">
        <v>8</v>
      </c>
      <c r="C28" s="148" t="str">
        <f>IF(OR('Set UP'!$C14=0,'Set UP'!$D14=0,'Set UP'!$E14=0,'Set UP'!F14=0),"  --",'Set UP'!C14)</f>
        <v xml:space="preserve">  --</v>
      </c>
      <c r="D28" s="148" t="str">
        <f>IF(OR('Set UP'!$C14=0,'Set UP'!$D14=0,'Set UP'!$E14=0,'Set UP'!F14=0),"  --",'Set UP'!D14&amp;" "&amp;'Set UP'!E14)</f>
        <v xml:space="preserve">  --</v>
      </c>
      <c r="E28" s="148" t="str">
        <f>IF(OR('Set UP'!$C14=0,'Set UP'!$D14=0,'Set UP'!$E14=0,'Set UP'!F14=0),"  --",'Set UP'!F14)</f>
        <v xml:space="preserve">  --</v>
      </c>
      <c r="F28" s="65"/>
      <c r="G28" s="65"/>
      <c r="H28" s="65"/>
      <c r="I28" s="65"/>
      <c r="J28" s="149"/>
      <c r="K28" s="149"/>
      <c r="L28" s="149"/>
      <c r="M28" s="149"/>
      <c r="N28" s="149"/>
      <c r="O28" s="149"/>
      <c r="P28" s="149"/>
      <c r="Q28" s="149"/>
      <c r="R28" s="149"/>
      <c r="S28" s="149"/>
      <c r="T28" s="149"/>
      <c r="U28" s="149"/>
      <c r="V28" s="149"/>
      <c r="W28" s="149"/>
      <c r="X28" s="149"/>
      <c r="Y28" s="149"/>
      <c r="Z28" s="149"/>
      <c r="AA28" s="149"/>
      <c r="AB28" s="149"/>
      <c r="AC28" s="149"/>
      <c r="AD28" s="149"/>
      <c r="AE28" s="222"/>
      <c r="AF28" s="150" t="str">
        <f>IF(OR('Set UP'!$C14=0,'Set UP'!$D14=0,'Set UP'!$E14=0),"",(F$19*F28)+(G$19*G28)+(H$19*H28)+(I$19*I28)+(J$19*J28)+(K$19*K28)+(L$19*L28)+(M$19*M28)+(N$19*N28)+(O$19*O28)+(P$19*P28)+(Q$19*Q28)+(R$19*R28)+(S$19*S28)+(T$19*T28)+(U$19*U28)+(V$19*V28)+(W$19*W28)+(X$19*X28)+(Y$19*Y28)+(Z$19*Z28)+(AA$19*AA28)+(AB$19*AB28)+(AC$19*AC28)+(AD$19*AD28))</f>
        <v/>
      </c>
      <c r="AG28" s="65"/>
      <c r="AH28" s="65"/>
      <c r="AI28" s="65"/>
      <c r="AJ28" s="65"/>
      <c r="AK28" s="65"/>
      <c r="AL28" s="65"/>
      <c r="AM28" s="149"/>
      <c r="AN28" s="149"/>
      <c r="AO28" s="149"/>
      <c r="AP28" s="149"/>
      <c r="AQ28" s="149"/>
      <c r="AR28" s="149"/>
      <c r="AS28" s="149"/>
      <c r="AT28" s="149"/>
      <c r="AU28" s="149"/>
      <c r="AV28" s="149"/>
      <c r="AW28" s="149"/>
      <c r="AX28" s="149"/>
      <c r="AY28" s="149"/>
      <c r="AZ28" s="149"/>
      <c r="BA28" s="149"/>
      <c r="BB28" s="149"/>
      <c r="BC28" s="149"/>
      <c r="BD28" s="149"/>
      <c r="BE28" s="149"/>
      <c r="BF28" s="222"/>
      <c r="BG28" s="150" t="str">
        <f>IF(OR('Set UP'!$C14=0,'Set UP'!$D14=0,'Set UP'!$E14=0),"",(AG$19*AG28)+(AH$19*AH28)+(AI$19*AI28)+(AJ$19*AJ28)+(AK$19*AK28)+(AL$19*AL28)+(AM$19*AM28)+(AN$19*AN28)+(AO$19*AO28)+(AP$19*AP28)+(AQ$19*AQ28)+(AR$19*AR28)+(AS$19*AS28)+(AT$19*AT28)+(AU$19*AU28)+(AV$19*AV28)+(AW$19*AW28)+(AX$19*AX28)+(AY$19*AY28)+(AZ$19*AZ28)+(BA$19*BA28)+(BB$19*BB28)+(BC$19*BC28)+(BD$19*BD28)+(BE$19*BE28))</f>
        <v/>
      </c>
      <c r="BH28" s="65"/>
      <c r="BI28" s="65"/>
      <c r="BJ28" s="65"/>
      <c r="BK28" s="65"/>
      <c r="BL28" s="65"/>
      <c r="BM28" s="65"/>
      <c r="BN28" s="149"/>
      <c r="BO28" s="149"/>
      <c r="BP28" s="149"/>
      <c r="BQ28" s="149"/>
      <c r="BR28" s="149"/>
      <c r="BS28" s="149"/>
      <c r="BT28" s="149"/>
      <c r="BU28" s="149"/>
      <c r="BV28" s="149"/>
      <c r="BW28" s="149"/>
      <c r="BX28" s="149"/>
      <c r="BY28" s="149"/>
      <c r="BZ28" s="149"/>
      <c r="CA28" s="149"/>
      <c r="CB28" s="149"/>
      <c r="CC28" s="149"/>
      <c r="CD28" s="149"/>
      <c r="CE28" s="149"/>
      <c r="CF28" s="149"/>
      <c r="CG28" s="222"/>
      <c r="CH28" s="150" t="str">
        <f>IF(OR('Set UP'!$C14=0,'Set UP'!$D14=0,'Set UP'!$E14=0),"",(BH$19*BH28)+(BI$19*BI28)+(BJ$19*BJ28)+(BK$19*BK28)+(BL$19*BL28)+(BM$19*BM28)+(BN$19*BN28)+(BO$19*BO28)+(BP$19*BP28)+(BQ$19*BQ28)+(BR$19*BR28)+(BS$19*BS28)+(BT$19*BT28)+(BU$19*BU28)+(BV$19*BV28)+(BW$19*BW28)+(BX$19*BX28)+(BY$19*BY28)+(BZ$19*BZ28)+(CA$19*CA28)+(CB$19*CB28)+(CC$19*CC28)+(CD$19*CD28)+(CE$19*CE28)+(CF$19*CF28))</f>
        <v/>
      </c>
      <c r="CI28" s="65"/>
      <c r="CJ28" s="65"/>
      <c r="CK28" s="65"/>
      <c r="CL28" s="65"/>
      <c r="CM28" s="65"/>
      <c r="CN28" s="149"/>
      <c r="CO28" s="149"/>
      <c r="CP28" s="149"/>
      <c r="CQ28" s="149"/>
      <c r="CR28" s="149"/>
      <c r="CS28" s="149"/>
      <c r="CT28" s="149"/>
      <c r="CU28" s="149"/>
      <c r="CV28" s="149"/>
      <c r="CW28" s="149"/>
      <c r="CX28" s="149"/>
      <c r="CY28" s="149"/>
      <c r="CZ28" s="149"/>
      <c r="DA28" s="149"/>
      <c r="DB28" s="149"/>
      <c r="DC28" s="149"/>
      <c r="DD28" s="149"/>
      <c r="DE28" s="149"/>
      <c r="DF28" s="149"/>
      <c r="DG28" s="149"/>
      <c r="DH28" s="222"/>
      <c r="DI28" s="150" t="str">
        <f>IF(OR('Set UP'!$C14=0,'Set UP'!$D14=0,'Set UP'!$E14=0),"",(CI$19*CI28)+(CJ$19*CJ28)+(CK$19*CK28)+(CL$19*CL28)+(CM$19*CM28)+(CN$19*CN28)+(CO$19*CO28)+(CP$19*CP28)+(CQ$19*CQ28)+(CR$19*CR28)+(CS$19*CS28)+(CT$19*CT28)+(CU$19*CU28)+(CV$19*CV28)+(CW$19*CW28)+(CX$19*CX28)+(CY$19*CY28)+(CZ$19*CZ28)+(DA$19*DA28)+(DB$19*DB28)+(DC$19*DC28)+(DD$19*DD28)+(DE$19*DE28)+(DF$19*DF28)+(DG$19*DG28))</f>
        <v/>
      </c>
      <c r="DJ28" s="65"/>
      <c r="DK28" s="65"/>
      <c r="DL28" s="65"/>
      <c r="DM28" s="149"/>
      <c r="DN28" s="149"/>
      <c r="DO28" s="149"/>
      <c r="DP28" s="149"/>
      <c r="DQ28" s="149"/>
      <c r="DR28" s="149"/>
      <c r="DS28" s="149"/>
      <c r="DT28" s="149"/>
      <c r="DU28" s="149"/>
      <c r="DV28" s="149"/>
      <c r="DW28" s="149"/>
      <c r="DX28" s="149"/>
      <c r="DY28" s="149"/>
      <c r="DZ28" s="149"/>
      <c r="EA28" s="149"/>
      <c r="EB28" s="149"/>
      <c r="EC28" s="149"/>
      <c r="ED28" s="149"/>
      <c r="EE28" s="149"/>
      <c r="EF28" s="149"/>
      <c r="EG28" s="149"/>
      <c r="EH28" s="149"/>
      <c r="EI28" s="222"/>
      <c r="EJ28" s="150" t="str">
        <f>IF(OR('Set UP'!$C14=0,'Set UP'!$D14=0,'Set UP'!$E14=0),"",(DJ$19*DJ28)+(DK$19*DK28)+(DL$19*DL28)+(DM$19*DM28)+(DN$19*DN28)+(DO$19*DO28)+(DP$19*DP28)+(DQ$19*DQ28)+(DR$19*DR28)+(DS$19*DS28)+(DT$19*DT28)+(DU$19*DU28)+(DV$19*DV28)+(DW$19*DW28)+(DX$19*DX28)+(DY$19*DY28)+(DZ$19*DZ28)+(EA$19*EA28)+(EB$19*EB28)+(EC$19*EC28)+(ED$19*ED28)+(EE$19*EE28)+(EF$19*EF28)+(EG$19*EG28)+(EH$19*EH28))</f>
        <v/>
      </c>
      <c r="EK28" s="65"/>
      <c r="EL28" s="65"/>
      <c r="EM28" s="65"/>
      <c r="EN28" s="65"/>
      <c r="EO28" s="149"/>
      <c r="EP28" s="149"/>
      <c r="EQ28" s="149"/>
      <c r="ER28" s="149"/>
      <c r="ES28" s="149"/>
      <c r="ET28" s="149"/>
      <c r="EU28" s="149"/>
      <c r="EV28" s="149"/>
      <c r="EW28" s="149"/>
      <c r="EX28" s="149"/>
      <c r="EY28" s="149"/>
      <c r="EZ28" s="149"/>
      <c r="FA28" s="149"/>
      <c r="FB28" s="149"/>
      <c r="FC28" s="149"/>
      <c r="FD28" s="149"/>
      <c r="FE28" s="149"/>
      <c r="FF28" s="149"/>
      <c r="FG28" s="149"/>
      <c r="FH28" s="149"/>
      <c r="FI28" s="149"/>
      <c r="FJ28" s="222"/>
      <c r="FK28" s="150" t="str">
        <f>IF(OR('Set UP'!$C14=0,'Set UP'!$D14=0,'Set UP'!$E14=0),"",(EK$19*EK28)+(EL$19*EL28)+(EM$19*EM28)+(EN$19*EN28)+(EO$19*EO28)+(EP$19*EP28)+(EQ$19*EQ28)+(ER$19*ER28)+(ES$19*ES28)+(ET$19*ET28)+(EU$19*EU28)+(EV$19*EV28)+(EW$19*EW28)+(EX$19*EX28)+(EY$19*EY28)+(EZ$19*EZ28)+(FA$19*FA28)+(FB$19*FB28)+(FC$19*FC28)+(FD$19*FD28)+(FE$19*FE28)+(FF$19*FF28)+(FG$19*FG28)+(FH$19*FH28)+(FI$19*FI28))</f>
        <v/>
      </c>
      <c r="FL28" s="65"/>
      <c r="FM28" s="65"/>
      <c r="FN28" s="65"/>
      <c r="FO28" s="65"/>
      <c r="FP28" s="149"/>
      <c r="FQ28" s="149"/>
      <c r="FR28" s="149"/>
      <c r="FS28" s="149"/>
      <c r="FT28" s="149"/>
      <c r="FU28" s="149"/>
      <c r="FV28" s="149"/>
      <c r="FW28" s="149"/>
      <c r="FX28" s="149"/>
      <c r="FY28" s="149"/>
      <c r="FZ28" s="149"/>
      <c r="GA28" s="149"/>
      <c r="GB28" s="149"/>
      <c r="GC28" s="149"/>
      <c r="GD28" s="149"/>
      <c r="GE28" s="149"/>
      <c r="GF28" s="149"/>
      <c r="GG28" s="149"/>
      <c r="GH28" s="149"/>
      <c r="GI28" s="149"/>
      <c r="GJ28" s="149"/>
      <c r="GK28" s="222"/>
      <c r="GL28" s="150" t="str">
        <f>IF(OR('Set UP'!$C14=0,'Set UP'!$D14=0,'Set UP'!$E14=0),"",(FL$19*FL28)+(FM$19*FM28)+(FN$19*FN28)+(FO$19*FO28)+(FP$19*FP28)+(FQ$19*FQ28)+(FR$19*FR28)+(FS$19*FS28)+(FT$19*FT28)+(FU$19*FU28)+(FV$19*FV28)+(FW$19*FW28)+(FX$19*FX28)+(FY$19*FY28)+(FZ$19*FZ28)+(GA$19*GA28)+(GB$19*GB28)+(GC$19*GC28)+(GD$19*GD28)+(GE$19*GE28)+(GF$19*GF28)+(GG$19*GG28)+(GH$19*GH28)+(GI$19*GI28)+(GJ$19*GJ28))</f>
        <v/>
      </c>
      <c r="GM28" s="65"/>
      <c r="GN28" s="65"/>
      <c r="GO28" s="65"/>
      <c r="GP28" s="65"/>
      <c r="GQ28" s="149"/>
      <c r="GR28" s="149"/>
      <c r="GS28" s="149"/>
      <c r="GT28" s="149"/>
      <c r="GU28" s="149"/>
      <c r="GV28" s="149"/>
      <c r="GW28" s="149"/>
      <c r="GX28" s="149"/>
      <c r="GY28" s="149"/>
      <c r="GZ28" s="149"/>
      <c r="HA28" s="149"/>
      <c r="HB28" s="149"/>
      <c r="HC28" s="149"/>
      <c r="HD28" s="149"/>
      <c r="HE28" s="149"/>
      <c r="HF28" s="149"/>
      <c r="HG28" s="149"/>
      <c r="HH28" s="149"/>
      <c r="HI28" s="149"/>
      <c r="HJ28" s="149"/>
      <c r="HK28" s="149"/>
      <c r="HL28" s="222"/>
      <c r="HM28" s="150" t="str">
        <f>IF(OR('Set UP'!$C14=0,'Set UP'!$D14=0,'Set UP'!$E14=0),"",(GM$19*GM28)+(GN$19*GN28)+(GO$19*GO28)+(GP$19*GP28)+(GQ$19*GQ28)+(GR$19*GR28)+(GS$19*GS28)+(GT$19*GT28)+(GU$19*GU28)+(GV$19*GV28)+(GW$19*GW28)+(GX$19*GX28)+(GY$19*GY28)+(GZ$19*GZ28)+(HA$19*HA28)+(HB$19*HB28)+(HC$19*HC28)+(HD$19*HD28)+(HE$19*HE28)+(HF$19*HF28)+(HG$19*HG28)+(HH$19*HH28)+(HI$19*HI28)+(HJ$19*HJ28)+(HK$19*HK28))</f>
        <v/>
      </c>
      <c r="HN28" s="65"/>
      <c r="HO28" s="65"/>
      <c r="HP28" s="65"/>
      <c r="HQ28" s="65"/>
      <c r="HR28" s="149"/>
      <c r="HS28" s="149"/>
      <c r="HT28" s="149"/>
      <c r="HU28" s="149"/>
      <c r="HV28" s="149"/>
      <c r="HW28" s="149"/>
      <c r="HX28" s="149"/>
      <c r="HY28" s="149"/>
      <c r="HZ28" s="149"/>
      <c r="IA28" s="149"/>
      <c r="IB28" s="149"/>
      <c r="IC28" s="149"/>
      <c r="ID28" s="149"/>
      <c r="IE28" s="149"/>
      <c r="IF28" s="149"/>
      <c r="IG28" s="149"/>
      <c r="IH28" s="149"/>
      <c r="II28" s="149"/>
      <c r="IJ28" s="149"/>
      <c r="IK28" s="149"/>
      <c r="IL28" s="149"/>
      <c r="IM28" s="222"/>
      <c r="IN28" s="150" t="str">
        <f>IF(OR('Set UP'!$C14=0,'Set UP'!$D14=0,'Set UP'!$E14=0),"",(HN$19*HN28)+(HO$19*HO28)+(HP$19*HP28)+(HQ$19*HQ28)+(HR$19*HR28)+(HS$19*HS28)+(HT$19*HT28)+(HU$19*HU28)+(HV$19*HV28)+(HW$19*HW28)+(HX$19*HX28)+(HY$19*HY28)+(HZ$19*HZ28)+(IA$19*IA28)+(IB$19*IB28)+(IC$19*IC28)+(ID$19*ID28)+(IE$19*IE28)+(IF$19*IF28)+(IG$19*IG28)+(IH$19*IH28)+(II$19*II28)+(IJ$19*IJ28)+(IK$19*IK28)+(IL$19*IL28))</f>
        <v/>
      </c>
      <c r="IO28" s="65"/>
      <c r="IP28" s="65"/>
      <c r="IQ28" s="65"/>
      <c r="IR28" s="65"/>
      <c r="IS28" s="149"/>
      <c r="IT28" s="149"/>
      <c r="IU28" s="149"/>
      <c r="IV28" s="149"/>
      <c r="IW28" s="149"/>
      <c r="IX28" s="149"/>
      <c r="IY28" s="149"/>
      <c r="IZ28" s="149"/>
      <c r="JA28" s="149"/>
      <c r="JB28" s="149"/>
      <c r="JC28" s="149"/>
      <c r="JD28" s="149"/>
      <c r="JE28" s="149"/>
      <c r="JF28" s="149"/>
      <c r="JG28" s="149"/>
      <c r="JH28" s="149"/>
      <c r="JI28" s="149"/>
      <c r="JJ28" s="149"/>
      <c r="JK28" s="149"/>
      <c r="JL28" s="149"/>
      <c r="JM28" s="149"/>
      <c r="JN28" s="222"/>
      <c r="JO28" s="150" t="str">
        <f>IF(OR('Set UP'!$C14=0,'Set UP'!$D14=0,'Set UP'!$E14=0),"",(IO$19*IO28)+(IP$19*IP28)+(IQ$19*IQ28)+(IR$19*IR28)+(IS$19*IS28)+(IT$19*IT28)+(IU$19*IU28)+(IV$19*IV28)+(IW$19*IW28)+(IX$19*IX28)+(IY$19*IY28)+(IZ$19*IZ28)+(JA$19*JA28)+(JB$19*JB28)+(JC$19*JC28)+(JD$19*JD28)+(JE$19*JE28)+(JF$19*JF28)+(JG$19*JG28)+(JH$19*JH28)+(JI$19*JI28)+(JJ$19*JJ28)+(JK$19*JK28)+(JL$19*JL28)+(JM$19*JM28))</f>
        <v/>
      </c>
      <c r="JP28" s="151" t="str">
        <f>IF(OR('Set UP'!$C14=0,'Set UP'!$D14=0,'Set UP'!$E14=0),"",(AF28+BG28+CH28+DI28+EJ28+FK28+GL28+HM28+IN28+JO28))</f>
        <v/>
      </c>
      <c r="JQ28" s="152" t="str">
        <f>IF(OR('Set UP'!$C14=0,'Set UP'!$D14=0,'Set UP'!$E14=0),"",RANK(JP28,$JP$21:$JP$68,0))</f>
        <v/>
      </c>
      <c r="JR28" s="151" t="str">
        <f>IF(OR('Set UP'!K14&lt;&gt;1,'Set UP'!C14=0,'Set UP'!D14=0,'Set UP'!E14=0,'Set UP'!F14=0),"",$JP28)</f>
        <v/>
      </c>
      <c r="JS28" s="151" t="str">
        <f>IF(OR('Set UP'!K14&lt;&gt;1,'Set UP'!C14=0,'Set UP'!D14=0,'Set UP'!E14=0,'Set UP'!F14=0),"",RANK(JR28,$JR$21:$JR$68,0))</f>
        <v/>
      </c>
      <c r="JT28" s="153" t="str">
        <f>IF(OR('Set UP'!K14&lt;&gt;2,'Set UP'!C14=0,'Set UP'!D14=0,'Set UP'!E14=0,'Set UP'!F14=0),"",$JP28)</f>
        <v/>
      </c>
      <c r="JU28" s="151" t="str">
        <f>IF(OR('Set UP'!K14&lt;&gt;2,'Set UP'!C14=0,'Set UP'!D14=0,'Set UP'!E14=0,'Set UP'!F14=0),"",RANK(JT28,$JT$21:$JT$68,0))</f>
        <v/>
      </c>
      <c r="JV28" s="151" t="str">
        <f>IF(OR(LEFT('Set UP'!F14,1)&lt;&gt;"F",'Set UP'!C14=0,'Set UP'!D14=0,'Set UP'!E14=0),"",$JP28)</f>
        <v/>
      </c>
      <c r="JW28" s="151" t="str">
        <f>IF(OR(LEFT('Set UP'!F14,1)&lt;&gt;"F",'Set UP'!C14=0,'Set UP'!D14=0,'Set UP'!E14=0),"",RANK(JV28,$JV$21:$JV$68,0))</f>
        <v/>
      </c>
      <c r="JX28" s="151" t="str">
        <f>IF(OR('Set UP'!F14&lt;&gt;"NS",'Set UP'!C14=0,'Set UP'!D14=0,'Set UP'!E14=0),"",$JP28)</f>
        <v/>
      </c>
      <c r="JY28" s="154" t="str">
        <f>IF(OR('Set UP'!F14&lt;&gt;"NS",'Set UP'!C14=0,'Set UP'!D14=0,'Set UP'!E14=0),"",RANK(JX28,$JX$21:$JX$68,0))</f>
        <v/>
      </c>
      <c r="JZ28" s="154" t="str">
        <f>IF(OR('Set UP'!$C14=0,'Set UP'!$D14=0,'Set UP'!$E14=0,JP28=0),"",JP28/MAX(JP$21:JP$68)*1000)</f>
        <v/>
      </c>
      <c r="KC28" s="316">
        <f t="array" ref="KC28">MAX(IF(Clubs='Set UP'!D14,'Wet Incident'!JU$21:JU$68))</f>
        <v>0</v>
      </c>
      <c r="KD28" s="316" t="str">
        <f t="shared" si="5"/>
        <v/>
      </c>
    </row>
    <row r="29" spans="2:290" x14ac:dyDescent="0.2">
      <c r="B29" s="139">
        <v>9</v>
      </c>
      <c r="C29" s="148" t="str">
        <f>IF(OR('Set UP'!$C15=0,'Set UP'!$D15=0,'Set UP'!$E15=0,'Set UP'!F15=0),"  --",'Set UP'!C15)</f>
        <v xml:space="preserve">  --</v>
      </c>
      <c r="D29" s="148" t="str">
        <f>IF(OR('Set UP'!$C15=0,'Set UP'!$D15=0,'Set UP'!$E15=0,'Set UP'!F15=0),"  --",'Set UP'!D15&amp;" "&amp;'Set UP'!E15)</f>
        <v xml:space="preserve">  --</v>
      </c>
      <c r="E29" s="148" t="str">
        <f>IF(OR('Set UP'!$C15=0,'Set UP'!$D15=0,'Set UP'!$E15=0,'Set UP'!F15=0),"  --",'Set UP'!F15)</f>
        <v xml:space="preserve">  --</v>
      </c>
      <c r="F29" s="65"/>
      <c r="G29" s="65"/>
      <c r="H29" s="65"/>
      <c r="I29" s="65"/>
      <c r="J29" s="149"/>
      <c r="K29" s="149"/>
      <c r="L29" s="149"/>
      <c r="M29" s="149"/>
      <c r="N29" s="149"/>
      <c r="O29" s="149"/>
      <c r="P29" s="149"/>
      <c r="Q29" s="149"/>
      <c r="R29" s="149"/>
      <c r="S29" s="149"/>
      <c r="T29" s="149"/>
      <c r="U29" s="149"/>
      <c r="V29" s="149"/>
      <c r="W29" s="149"/>
      <c r="X29" s="149"/>
      <c r="Y29" s="149"/>
      <c r="Z29" s="149"/>
      <c r="AA29" s="149"/>
      <c r="AB29" s="149"/>
      <c r="AC29" s="149"/>
      <c r="AD29" s="149"/>
      <c r="AE29" s="222"/>
      <c r="AF29" s="150" t="str">
        <f>IF(OR('Set UP'!$C15=0,'Set UP'!$D15=0,'Set UP'!$E15=0),"",(F$19*F29)+(G$19*G29)+(H$19*H29)+(I$19*I29)+(J$19*J29)+(K$19*K29)+(L$19*L29)+(M$19*M29)+(N$19*N29)+(O$19*O29)+(P$19*P29)+(Q$19*Q29)+(R$19*R29)+(S$19*S29)+(T$19*T29)+(U$19*U29)+(V$19*V29)+(W$19*W29)+(X$19*X29)+(Y$19*Y29)+(Z$19*Z29)+(AA$19*AA29)+(AB$19*AB29)+(AC$19*AC29)+(AD$19*AD29))</f>
        <v/>
      </c>
      <c r="AG29" s="65"/>
      <c r="AH29" s="65"/>
      <c r="AI29" s="65"/>
      <c r="AJ29" s="65"/>
      <c r="AK29" s="65"/>
      <c r="AL29" s="65"/>
      <c r="AM29" s="149"/>
      <c r="AN29" s="149"/>
      <c r="AO29" s="149"/>
      <c r="AP29" s="149"/>
      <c r="AQ29" s="149"/>
      <c r="AR29" s="149"/>
      <c r="AS29" s="149"/>
      <c r="AT29" s="149"/>
      <c r="AU29" s="149"/>
      <c r="AV29" s="149"/>
      <c r="AW29" s="149"/>
      <c r="AX29" s="149"/>
      <c r="AY29" s="149"/>
      <c r="AZ29" s="149"/>
      <c r="BA29" s="149"/>
      <c r="BB29" s="149"/>
      <c r="BC29" s="149"/>
      <c r="BD29" s="149"/>
      <c r="BE29" s="149"/>
      <c r="BF29" s="222"/>
      <c r="BG29" s="150" t="str">
        <f>IF(OR('Set UP'!$C15=0,'Set UP'!$D15=0,'Set UP'!$E15=0),"",(AG$19*AG29)+(AH$19*AH29)+(AI$19*AI29)+(AJ$19*AJ29)+(AK$19*AK29)+(AL$19*AL29)+(AM$19*AM29)+(AN$19*AN29)+(AO$19*AO29)+(AP$19*AP29)+(AQ$19*AQ29)+(AR$19*AR29)+(AS$19*AS29)+(AT$19*AT29)+(AU$19*AU29)+(AV$19*AV29)+(AW$19*AW29)+(AX$19*AX29)+(AY$19*AY29)+(AZ$19*AZ29)+(BA$19*BA29)+(BB$19*BB29)+(BC$19*BC29)+(BD$19*BD29)+(BE$19*BE29))</f>
        <v/>
      </c>
      <c r="BH29" s="65"/>
      <c r="BI29" s="65"/>
      <c r="BJ29" s="65"/>
      <c r="BK29" s="65"/>
      <c r="BL29" s="65"/>
      <c r="BM29" s="65"/>
      <c r="BN29" s="149"/>
      <c r="BO29" s="149"/>
      <c r="BP29" s="149"/>
      <c r="BQ29" s="149"/>
      <c r="BR29" s="149"/>
      <c r="BS29" s="149"/>
      <c r="BT29" s="149"/>
      <c r="BU29" s="149"/>
      <c r="BV29" s="149"/>
      <c r="BW29" s="149"/>
      <c r="BX29" s="149"/>
      <c r="BY29" s="149"/>
      <c r="BZ29" s="149"/>
      <c r="CA29" s="149"/>
      <c r="CB29" s="149"/>
      <c r="CC29" s="149"/>
      <c r="CD29" s="149"/>
      <c r="CE29" s="149"/>
      <c r="CF29" s="149"/>
      <c r="CG29" s="222"/>
      <c r="CH29" s="150" t="str">
        <f>IF(OR('Set UP'!$C15=0,'Set UP'!$D15=0,'Set UP'!$E15=0),"",(BH$19*BH29)+(BI$19*BI29)+(BJ$19*BJ29)+(BK$19*BK29)+(BL$19*BL29)+(BM$19*BM29)+(BN$19*BN29)+(BO$19*BO29)+(BP$19*BP29)+(BQ$19*BQ29)+(BR$19*BR29)+(BS$19*BS29)+(BT$19*BT29)+(BU$19*BU29)+(BV$19*BV29)+(BW$19*BW29)+(BX$19*BX29)+(BY$19*BY29)+(BZ$19*BZ29)+(CA$19*CA29)+(CB$19*CB29)+(CC$19*CC29)+(CD$19*CD29)+(CE$19*CE29)+(CF$19*CF29))</f>
        <v/>
      </c>
      <c r="CI29" s="65"/>
      <c r="CJ29" s="65"/>
      <c r="CK29" s="65"/>
      <c r="CL29" s="65"/>
      <c r="CM29" s="65"/>
      <c r="CN29" s="149"/>
      <c r="CO29" s="149"/>
      <c r="CP29" s="149"/>
      <c r="CQ29" s="149"/>
      <c r="CR29" s="149"/>
      <c r="CS29" s="149"/>
      <c r="CT29" s="149"/>
      <c r="CU29" s="149"/>
      <c r="CV29" s="149"/>
      <c r="CW29" s="149"/>
      <c r="CX29" s="149"/>
      <c r="CY29" s="149"/>
      <c r="CZ29" s="149"/>
      <c r="DA29" s="149"/>
      <c r="DB29" s="149"/>
      <c r="DC29" s="149"/>
      <c r="DD29" s="149"/>
      <c r="DE29" s="149"/>
      <c r="DF29" s="149"/>
      <c r="DG29" s="149"/>
      <c r="DH29" s="222"/>
      <c r="DI29" s="150" t="str">
        <f>IF(OR('Set UP'!$C15=0,'Set UP'!$D15=0,'Set UP'!$E15=0),"",(CI$19*CI29)+(CJ$19*CJ29)+(CK$19*CK29)+(CL$19*CL29)+(CM$19*CM29)+(CN$19*CN29)+(CO$19*CO29)+(CP$19*CP29)+(CQ$19*CQ29)+(CR$19*CR29)+(CS$19*CS29)+(CT$19*CT29)+(CU$19*CU29)+(CV$19*CV29)+(CW$19*CW29)+(CX$19*CX29)+(CY$19*CY29)+(CZ$19*CZ29)+(DA$19*DA29)+(DB$19*DB29)+(DC$19*DC29)+(DD$19*DD29)+(DE$19*DE29)+(DF$19*DF29)+(DG$19*DG29))</f>
        <v/>
      </c>
      <c r="DJ29" s="65"/>
      <c r="DK29" s="65"/>
      <c r="DL29" s="65"/>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222"/>
      <c r="EJ29" s="150" t="str">
        <f>IF(OR('Set UP'!$C15=0,'Set UP'!$D15=0,'Set UP'!$E15=0),"",(DJ$19*DJ29)+(DK$19*DK29)+(DL$19*DL29)+(DM$19*DM29)+(DN$19*DN29)+(DO$19*DO29)+(DP$19*DP29)+(DQ$19*DQ29)+(DR$19*DR29)+(DS$19*DS29)+(DT$19*DT29)+(DU$19*DU29)+(DV$19*DV29)+(DW$19*DW29)+(DX$19*DX29)+(DY$19*DY29)+(DZ$19*DZ29)+(EA$19*EA29)+(EB$19*EB29)+(EC$19*EC29)+(ED$19*ED29)+(EE$19*EE29)+(EF$19*EF29)+(EG$19*EG29)+(EH$19*EH29))</f>
        <v/>
      </c>
      <c r="EK29" s="65"/>
      <c r="EL29" s="65"/>
      <c r="EM29" s="65"/>
      <c r="EN29" s="65"/>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222"/>
      <c r="FK29" s="150" t="str">
        <f>IF(OR('Set UP'!$C15=0,'Set UP'!$D15=0,'Set UP'!$E15=0),"",(EK$19*EK29)+(EL$19*EL29)+(EM$19*EM29)+(EN$19*EN29)+(EO$19*EO29)+(EP$19*EP29)+(EQ$19*EQ29)+(ER$19*ER29)+(ES$19*ES29)+(ET$19*ET29)+(EU$19*EU29)+(EV$19*EV29)+(EW$19*EW29)+(EX$19*EX29)+(EY$19*EY29)+(EZ$19*EZ29)+(FA$19*FA29)+(FB$19*FB29)+(FC$19*FC29)+(FD$19*FD29)+(FE$19*FE29)+(FF$19*FF29)+(FG$19*FG29)+(FH$19*FH29)+(FI$19*FI29))</f>
        <v/>
      </c>
      <c r="FL29" s="65"/>
      <c r="FM29" s="65"/>
      <c r="FN29" s="65"/>
      <c r="FO29" s="65"/>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222"/>
      <c r="GL29" s="150" t="str">
        <f>IF(OR('Set UP'!$C15=0,'Set UP'!$D15=0,'Set UP'!$E15=0),"",(FL$19*FL29)+(FM$19*FM29)+(FN$19*FN29)+(FO$19*FO29)+(FP$19*FP29)+(FQ$19*FQ29)+(FR$19*FR29)+(FS$19*FS29)+(FT$19*FT29)+(FU$19*FU29)+(FV$19*FV29)+(FW$19*FW29)+(FX$19*FX29)+(FY$19*FY29)+(FZ$19*FZ29)+(GA$19*GA29)+(GB$19*GB29)+(GC$19*GC29)+(GD$19*GD29)+(GE$19*GE29)+(GF$19*GF29)+(GG$19*GG29)+(GH$19*GH29)+(GI$19*GI29)+(GJ$19*GJ29))</f>
        <v/>
      </c>
      <c r="GM29" s="65"/>
      <c r="GN29" s="65"/>
      <c r="GO29" s="65"/>
      <c r="GP29" s="65"/>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222"/>
      <c r="HM29" s="150" t="str">
        <f>IF(OR('Set UP'!$C15=0,'Set UP'!$D15=0,'Set UP'!$E15=0),"",(GM$19*GM29)+(GN$19*GN29)+(GO$19*GO29)+(GP$19*GP29)+(GQ$19*GQ29)+(GR$19*GR29)+(GS$19*GS29)+(GT$19*GT29)+(GU$19*GU29)+(GV$19*GV29)+(GW$19*GW29)+(GX$19*GX29)+(GY$19*GY29)+(GZ$19*GZ29)+(HA$19*HA29)+(HB$19*HB29)+(HC$19*HC29)+(HD$19*HD29)+(HE$19*HE29)+(HF$19*HF29)+(HG$19*HG29)+(HH$19*HH29)+(HI$19*HI29)+(HJ$19*HJ29)+(HK$19*HK29))</f>
        <v/>
      </c>
      <c r="HN29" s="65"/>
      <c r="HO29" s="65"/>
      <c r="HP29" s="65"/>
      <c r="HQ29" s="65"/>
      <c r="HR29" s="149"/>
      <c r="HS29" s="149"/>
      <c r="HT29" s="149"/>
      <c r="HU29" s="149"/>
      <c r="HV29" s="149"/>
      <c r="HW29" s="149"/>
      <c r="HX29" s="149"/>
      <c r="HY29" s="149"/>
      <c r="HZ29" s="149"/>
      <c r="IA29" s="149"/>
      <c r="IB29" s="149"/>
      <c r="IC29" s="149"/>
      <c r="ID29" s="149"/>
      <c r="IE29" s="149"/>
      <c r="IF29" s="149"/>
      <c r="IG29" s="149"/>
      <c r="IH29" s="149"/>
      <c r="II29" s="149"/>
      <c r="IJ29" s="149"/>
      <c r="IK29" s="149"/>
      <c r="IL29" s="149"/>
      <c r="IM29" s="222"/>
      <c r="IN29" s="150" t="str">
        <f>IF(OR('Set UP'!$C15=0,'Set UP'!$D15=0,'Set UP'!$E15=0),"",(HN$19*HN29)+(HO$19*HO29)+(HP$19*HP29)+(HQ$19*HQ29)+(HR$19*HR29)+(HS$19*HS29)+(HT$19*HT29)+(HU$19*HU29)+(HV$19*HV29)+(HW$19*HW29)+(HX$19*HX29)+(HY$19*HY29)+(HZ$19*HZ29)+(IA$19*IA29)+(IB$19*IB29)+(IC$19*IC29)+(ID$19*ID29)+(IE$19*IE29)+(IF$19*IF29)+(IG$19*IG29)+(IH$19*IH29)+(II$19*II29)+(IJ$19*IJ29)+(IK$19*IK29)+(IL$19*IL29))</f>
        <v/>
      </c>
      <c r="IO29" s="65"/>
      <c r="IP29" s="65"/>
      <c r="IQ29" s="65"/>
      <c r="IR29" s="65"/>
      <c r="IS29" s="149"/>
      <c r="IT29" s="149"/>
      <c r="IU29" s="149"/>
      <c r="IV29" s="149"/>
      <c r="IW29" s="149"/>
      <c r="IX29" s="149"/>
      <c r="IY29" s="149"/>
      <c r="IZ29" s="149"/>
      <c r="JA29" s="149"/>
      <c r="JB29" s="149"/>
      <c r="JC29" s="149"/>
      <c r="JD29" s="149"/>
      <c r="JE29" s="149"/>
      <c r="JF29" s="149"/>
      <c r="JG29" s="149"/>
      <c r="JH29" s="149"/>
      <c r="JI29" s="149"/>
      <c r="JJ29" s="149"/>
      <c r="JK29" s="149"/>
      <c r="JL29" s="149"/>
      <c r="JM29" s="149"/>
      <c r="JN29" s="222"/>
      <c r="JO29" s="150" t="str">
        <f>IF(OR('Set UP'!$C15=0,'Set UP'!$D15=0,'Set UP'!$E15=0),"",(IO$19*IO29)+(IP$19*IP29)+(IQ$19*IQ29)+(IR$19*IR29)+(IS$19*IS29)+(IT$19*IT29)+(IU$19*IU29)+(IV$19*IV29)+(IW$19*IW29)+(IX$19*IX29)+(IY$19*IY29)+(IZ$19*IZ29)+(JA$19*JA29)+(JB$19*JB29)+(JC$19*JC29)+(JD$19*JD29)+(JE$19*JE29)+(JF$19*JF29)+(JG$19*JG29)+(JH$19*JH29)+(JI$19*JI29)+(JJ$19*JJ29)+(JK$19*JK29)+(JL$19*JL29)+(JM$19*JM29))</f>
        <v/>
      </c>
      <c r="JP29" s="151" t="str">
        <f>IF(OR('Set UP'!$C15=0,'Set UP'!$D15=0,'Set UP'!$E15=0),"",(AF29+BG29+CH29+DI29+EJ29+FK29+GL29+HM29+IN29+JO29))</f>
        <v/>
      </c>
      <c r="JQ29" s="152" t="str">
        <f>IF(OR('Set UP'!$C15=0,'Set UP'!$D15=0,'Set UP'!$E15=0),"",RANK(JP29,$JP$21:$JP$68,0))</f>
        <v/>
      </c>
      <c r="JR29" s="151" t="str">
        <f>IF(OR('Set UP'!K15&lt;&gt;1,'Set UP'!C15=0,'Set UP'!D15=0,'Set UP'!E15=0,'Set UP'!F15=0),"",$JP29)</f>
        <v/>
      </c>
      <c r="JS29" s="151" t="str">
        <f>IF(OR('Set UP'!K15&lt;&gt;1,'Set UP'!C15=0,'Set UP'!D15=0,'Set UP'!E15=0,'Set UP'!F15=0),"",RANK(JR29,$JR$21:$JR$68,0))</f>
        <v/>
      </c>
      <c r="JT29" s="153" t="str">
        <f>IF(OR('Set UP'!K15&lt;&gt;2,'Set UP'!C15=0,'Set UP'!D15=0,'Set UP'!E15=0,'Set UP'!F15=0),"",$JP29)</f>
        <v/>
      </c>
      <c r="JU29" s="151" t="str">
        <f>IF(OR('Set UP'!K15&lt;&gt;2,'Set UP'!C15=0,'Set UP'!D15=0,'Set UP'!E15=0,'Set UP'!F15=0),"",RANK(JT29,$JT$21:$JT$68,0))</f>
        <v/>
      </c>
      <c r="JV29" s="151" t="str">
        <f>IF(OR(LEFT('Set UP'!F15,1)&lt;&gt;"F",'Set UP'!C15=0,'Set UP'!D15=0,'Set UP'!E15=0),"",$JP29)</f>
        <v/>
      </c>
      <c r="JW29" s="151" t="str">
        <f>IF(OR(LEFT('Set UP'!F15,1)&lt;&gt;"F",'Set UP'!C15=0,'Set UP'!D15=0,'Set UP'!E15=0),"",RANK(JV29,$JV$21:$JV$68,0))</f>
        <v/>
      </c>
      <c r="JX29" s="151" t="str">
        <f>IF(OR('Set UP'!F15&lt;&gt;"NS",'Set UP'!C15=0,'Set UP'!D15=0,'Set UP'!E15=0),"",$JP29)</f>
        <v/>
      </c>
      <c r="JY29" s="154" t="str">
        <f>IF(OR('Set UP'!F15&lt;&gt;"NS",'Set UP'!C15=0,'Set UP'!D15=0,'Set UP'!E15=0),"",RANK(JX29,$JX$21:$JX$68,0))</f>
        <v/>
      </c>
      <c r="JZ29" s="154" t="str">
        <f>IF(OR('Set UP'!$C15=0,'Set UP'!$D15=0,'Set UP'!$E15=0,JP29=0),"",JP29/MAX(JP$21:JP$68)*1000)</f>
        <v/>
      </c>
      <c r="KC29" s="316">
        <f t="array" ref="KC29">MAX(IF(Clubs='Set UP'!D15,'Wet Incident'!JU$21:JU$68))</f>
        <v>0</v>
      </c>
      <c r="KD29" s="316" t="str">
        <f t="shared" si="5"/>
        <v/>
      </c>
    </row>
    <row r="30" spans="2:290" x14ac:dyDescent="0.2">
      <c r="B30" s="139">
        <v>10</v>
      </c>
      <c r="C30" s="148" t="str">
        <f>IF(OR('Set UP'!$C16=0,'Set UP'!$D16=0,'Set UP'!$E16=0,'Set UP'!F16=0),"  --",'Set UP'!C16)</f>
        <v xml:space="preserve">  --</v>
      </c>
      <c r="D30" s="148" t="str">
        <f>IF(OR('Set UP'!$C16=0,'Set UP'!$D16=0,'Set UP'!$E16=0,'Set UP'!F16=0),"  --",'Set UP'!D16&amp;" "&amp;'Set UP'!E16)</f>
        <v xml:space="preserve">  --</v>
      </c>
      <c r="E30" s="148" t="str">
        <f>IF(OR('Set UP'!$C16=0,'Set UP'!$D16=0,'Set UP'!$E16=0,'Set UP'!F16=0),"  --",'Set UP'!F16)</f>
        <v xml:space="preserve">  --</v>
      </c>
      <c r="F30" s="65"/>
      <c r="G30" s="65"/>
      <c r="H30" s="65"/>
      <c r="I30" s="65"/>
      <c r="J30" s="149"/>
      <c r="K30" s="149"/>
      <c r="L30" s="149"/>
      <c r="M30" s="149"/>
      <c r="N30" s="149"/>
      <c r="O30" s="149"/>
      <c r="P30" s="149"/>
      <c r="Q30" s="149"/>
      <c r="R30" s="149"/>
      <c r="S30" s="149"/>
      <c r="T30" s="149"/>
      <c r="U30" s="149"/>
      <c r="V30" s="149"/>
      <c r="W30" s="149"/>
      <c r="X30" s="149"/>
      <c r="Y30" s="149"/>
      <c r="Z30" s="149"/>
      <c r="AA30" s="149"/>
      <c r="AB30" s="149"/>
      <c r="AC30" s="149"/>
      <c r="AD30" s="149"/>
      <c r="AE30" s="222"/>
      <c r="AF30" s="150" t="str">
        <f>IF(OR('Set UP'!$C16=0,'Set UP'!$D16=0,'Set UP'!$E16=0),"",(F$19*F30)+(G$19*G30)+(H$19*H30)+(I$19*I30)+(J$19*J30)+(K$19*K30)+(L$19*L30)+(M$19*M30)+(N$19*N30)+(O$19*O30)+(P$19*P30)+(Q$19*Q30)+(R$19*R30)+(S$19*S30)+(T$19*T30)+(U$19*U30)+(V$19*V30)+(W$19*W30)+(X$19*X30)+(Y$19*Y30)+(Z$19*Z30)+(AA$19*AA30)+(AB$19*AB30)+(AC$19*AC30)+(AD$19*AD30))</f>
        <v/>
      </c>
      <c r="AG30" s="65"/>
      <c r="AH30" s="65"/>
      <c r="AI30" s="65"/>
      <c r="AJ30" s="65"/>
      <c r="AK30" s="65"/>
      <c r="AL30" s="65"/>
      <c r="AM30" s="149"/>
      <c r="AN30" s="149"/>
      <c r="AO30" s="149"/>
      <c r="AP30" s="149"/>
      <c r="AQ30" s="149"/>
      <c r="AR30" s="149"/>
      <c r="AS30" s="149"/>
      <c r="AT30" s="149"/>
      <c r="AU30" s="149"/>
      <c r="AV30" s="149"/>
      <c r="AW30" s="149"/>
      <c r="AX30" s="149"/>
      <c r="AY30" s="149"/>
      <c r="AZ30" s="149"/>
      <c r="BA30" s="149"/>
      <c r="BB30" s="149"/>
      <c r="BC30" s="149"/>
      <c r="BD30" s="149"/>
      <c r="BE30" s="149"/>
      <c r="BF30" s="222"/>
      <c r="BG30" s="150" t="str">
        <f>IF(OR('Set UP'!$C16=0,'Set UP'!$D16=0,'Set UP'!$E16=0),"",(AG$19*AG30)+(AH$19*AH30)+(AI$19*AI30)+(AJ$19*AJ30)+(AK$19*AK30)+(AL$19*AL30)+(AM$19*AM30)+(AN$19*AN30)+(AO$19*AO30)+(AP$19*AP30)+(AQ$19*AQ30)+(AR$19*AR30)+(AS$19*AS30)+(AT$19*AT30)+(AU$19*AU30)+(AV$19*AV30)+(AW$19*AW30)+(AX$19*AX30)+(AY$19*AY30)+(AZ$19*AZ30)+(BA$19*BA30)+(BB$19*BB30)+(BC$19*BC30)+(BD$19*BD30)+(BE$19*BE30))</f>
        <v/>
      </c>
      <c r="BH30" s="65"/>
      <c r="BI30" s="65"/>
      <c r="BJ30" s="65"/>
      <c r="BK30" s="65"/>
      <c r="BL30" s="65"/>
      <c r="BM30" s="65"/>
      <c r="BN30" s="149"/>
      <c r="BO30" s="149"/>
      <c r="BP30" s="149"/>
      <c r="BQ30" s="149"/>
      <c r="BR30" s="149"/>
      <c r="BS30" s="149"/>
      <c r="BT30" s="149"/>
      <c r="BU30" s="149"/>
      <c r="BV30" s="149"/>
      <c r="BW30" s="149"/>
      <c r="BX30" s="149"/>
      <c r="BY30" s="149"/>
      <c r="BZ30" s="149"/>
      <c r="CA30" s="149"/>
      <c r="CB30" s="149"/>
      <c r="CC30" s="149"/>
      <c r="CD30" s="149"/>
      <c r="CE30" s="149"/>
      <c r="CF30" s="149"/>
      <c r="CG30" s="222"/>
      <c r="CH30" s="150" t="str">
        <f>IF(OR('Set UP'!$C16=0,'Set UP'!$D16=0,'Set UP'!$E16=0),"",(BH$19*BH30)+(BI$19*BI30)+(BJ$19*BJ30)+(BK$19*BK30)+(BL$19*BL30)+(BM$19*BM30)+(BN$19*BN30)+(BO$19*BO30)+(BP$19*BP30)+(BQ$19*BQ30)+(BR$19*BR30)+(BS$19*BS30)+(BT$19*BT30)+(BU$19*BU30)+(BV$19*BV30)+(BW$19*BW30)+(BX$19*BX30)+(BY$19*BY30)+(BZ$19*BZ30)+(CA$19*CA30)+(CB$19*CB30)+(CC$19*CC30)+(CD$19*CD30)+(CE$19*CE30)+(CF$19*CF30))</f>
        <v/>
      </c>
      <c r="CI30" s="65"/>
      <c r="CJ30" s="65"/>
      <c r="CK30" s="65"/>
      <c r="CL30" s="65"/>
      <c r="CM30" s="65"/>
      <c r="CN30" s="149"/>
      <c r="CO30" s="149"/>
      <c r="CP30" s="149"/>
      <c r="CQ30" s="149"/>
      <c r="CR30" s="149"/>
      <c r="CS30" s="149"/>
      <c r="CT30" s="149"/>
      <c r="CU30" s="149"/>
      <c r="CV30" s="149"/>
      <c r="CW30" s="149"/>
      <c r="CX30" s="149"/>
      <c r="CY30" s="149"/>
      <c r="CZ30" s="149"/>
      <c r="DA30" s="149"/>
      <c r="DB30" s="149"/>
      <c r="DC30" s="149"/>
      <c r="DD30" s="149"/>
      <c r="DE30" s="149"/>
      <c r="DF30" s="149"/>
      <c r="DG30" s="149"/>
      <c r="DH30" s="222"/>
      <c r="DI30" s="150" t="str">
        <f>IF(OR('Set UP'!$C16=0,'Set UP'!$D16=0,'Set UP'!$E16=0),"",(CI$19*CI30)+(CJ$19*CJ30)+(CK$19*CK30)+(CL$19*CL30)+(CM$19*CM30)+(CN$19*CN30)+(CO$19*CO30)+(CP$19*CP30)+(CQ$19*CQ30)+(CR$19*CR30)+(CS$19*CS30)+(CT$19*CT30)+(CU$19*CU30)+(CV$19*CV30)+(CW$19*CW30)+(CX$19*CX30)+(CY$19*CY30)+(CZ$19*CZ30)+(DA$19*DA30)+(DB$19*DB30)+(DC$19*DC30)+(DD$19*DD30)+(DE$19*DE30)+(DF$19*DF30)+(DG$19*DG30))</f>
        <v/>
      </c>
      <c r="DJ30" s="65"/>
      <c r="DK30" s="65"/>
      <c r="DL30" s="65"/>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222"/>
      <c r="EJ30" s="150" t="str">
        <f>IF(OR('Set UP'!$C16=0,'Set UP'!$D16=0,'Set UP'!$E16=0),"",(DJ$19*DJ30)+(DK$19*DK30)+(DL$19*DL30)+(DM$19*DM30)+(DN$19*DN30)+(DO$19*DO30)+(DP$19*DP30)+(DQ$19*DQ30)+(DR$19*DR30)+(DS$19*DS30)+(DT$19*DT30)+(DU$19*DU30)+(DV$19*DV30)+(DW$19*DW30)+(DX$19*DX30)+(DY$19*DY30)+(DZ$19*DZ30)+(EA$19*EA30)+(EB$19*EB30)+(EC$19*EC30)+(ED$19*ED30)+(EE$19*EE30)+(EF$19*EF30)+(EG$19*EG30)+(EH$19*EH30))</f>
        <v/>
      </c>
      <c r="EK30" s="65"/>
      <c r="EL30" s="65"/>
      <c r="EM30" s="65"/>
      <c r="EN30" s="65"/>
      <c r="EO30" s="149"/>
      <c r="EP30" s="149"/>
      <c r="EQ30" s="149"/>
      <c r="ER30" s="149"/>
      <c r="ES30" s="149"/>
      <c r="ET30" s="149"/>
      <c r="EU30" s="149"/>
      <c r="EV30" s="149"/>
      <c r="EW30" s="149"/>
      <c r="EX30" s="149"/>
      <c r="EY30" s="149"/>
      <c r="EZ30" s="149"/>
      <c r="FA30" s="149"/>
      <c r="FB30" s="149"/>
      <c r="FC30" s="149"/>
      <c r="FD30" s="149"/>
      <c r="FE30" s="149"/>
      <c r="FF30" s="149"/>
      <c r="FG30" s="149"/>
      <c r="FH30" s="149"/>
      <c r="FI30" s="149"/>
      <c r="FJ30" s="222"/>
      <c r="FK30" s="150" t="str">
        <f>IF(OR('Set UP'!$C16=0,'Set UP'!$D16=0,'Set UP'!$E16=0),"",(EK$19*EK30)+(EL$19*EL30)+(EM$19*EM30)+(EN$19*EN30)+(EO$19*EO30)+(EP$19*EP30)+(EQ$19*EQ30)+(ER$19*ER30)+(ES$19*ES30)+(ET$19*ET30)+(EU$19*EU30)+(EV$19*EV30)+(EW$19*EW30)+(EX$19*EX30)+(EY$19*EY30)+(EZ$19*EZ30)+(FA$19*FA30)+(FB$19*FB30)+(FC$19*FC30)+(FD$19*FD30)+(FE$19*FE30)+(FF$19*FF30)+(FG$19*FG30)+(FH$19*FH30)+(FI$19*FI30))</f>
        <v/>
      </c>
      <c r="FL30" s="65"/>
      <c r="FM30" s="65"/>
      <c r="FN30" s="65"/>
      <c r="FO30" s="65"/>
      <c r="FP30" s="149"/>
      <c r="FQ30" s="149"/>
      <c r="FR30" s="149"/>
      <c r="FS30" s="149"/>
      <c r="FT30" s="149"/>
      <c r="FU30" s="149"/>
      <c r="FV30" s="149"/>
      <c r="FW30" s="149"/>
      <c r="FX30" s="149"/>
      <c r="FY30" s="149"/>
      <c r="FZ30" s="149"/>
      <c r="GA30" s="149"/>
      <c r="GB30" s="149"/>
      <c r="GC30" s="149"/>
      <c r="GD30" s="149"/>
      <c r="GE30" s="149"/>
      <c r="GF30" s="149"/>
      <c r="GG30" s="149"/>
      <c r="GH30" s="149"/>
      <c r="GI30" s="149"/>
      <c r="GJ30" s="149"/>
      <c r="GK30" s="222"/>
      <c r="GL30" s="150" t="str">
        <f>IF(OR('Set UP'!$C16=0,'Set UP'!$D16=0,'Set UP'!$E16=0),"",(FL$19*FL30)+(FM$19*FM30)+(FN$19*FN30)+(FO$19*FO30)+(FP$19*FP30)+(FQ$19*FQ30)+(FR$19*FR30)+(FS$19*FS30)+(FT$19*FT30)+(FU$19*FU30)+(FV$19*FV30)+(FW$19*FW30)+(FX$19*FX30)+(FY$19*FY30)+(FZ$19*FZ30)+(GA$19*GA30)+(GB$19*GB30)+(GC$19*GC30)+(GD$19*GD30)+(GE$19*GE30)+(GF$19*GF30)+(GG$19*GG30)+(GH$19*GH30)+(GI$19*GI30)+(GJ$19*GJ30))</f>
        <v/>
      </c>
      <c r="GM30" s="65"/>
      <c r="GN30" s="65"/>
      <c r="GO30" s="65"/>
      <c r="GP30" s="65"/>
      <c r="GQ30" s="149"/>
      <c r="GR30" s="149"/>
      <c r="GS30" s="149"/>
      <c r="GT30" s="149"/>
      <c r="GU30" s="149"/>
      <c r="GV30" s="149"/>
      <c r="GW30" s="149"/>
      <c r="GX30" s="149"/>
      <c r="GY30" s="149"/>
      <c r="GZ30" s="149"/>
      <c r="HA30" s="149"/>
      <c r="HB30" s="149"/>
      <c r="HC30" s="149"/>
      <c r="HD30" s="149"/>
      <c r="HE30" s="149"/>
      <c r="HF30" s="149"/>
      <c r="HG30" s="149"/>
      <c r="HH30" s="149"/>
      <c r="HI30" s="149"/>
      <c r="HJ30" s="149"/>
      <c r="HK30" s="149"/>
      <c r="HL30" s="222"/>
      <c r="HM30" s="150" t="str">
        <f>IF(OR('Set UP'!$C16=0,'Set UP'!$D16=0,'Set UP'!$E16=0),"",(GM$19*GM30)+(GN$19*GN30)+(GO$19*GO30)+(GP$19*GP30)+(GQ$19*GQ30)+(GR$19*GR30)+(GS$19*GS30)+(GT$19*GT30)+(GU$19*GU30)+(GV$19*GV30)+(GW$19*GW30)+(GX$19*GX30)+(GY$19*GY30)+(GZ$19*GZ30)+(HA$19*HA30)+(HB$19*HB30)+(HC$19*HC30)+(HD$19*HD30)+(HE$19*HE30)+(HF$19*HF30)+(HG$19*HG30)+(HH$19*HH30)+(HI$19*HI30)+(HJ$19*HJ30)+(HK$19*HK30))</f>
        <v/>
      </c>
      <c r="HN30" s="65"/>
      <c r="HO30" s="65"/>
      <c r="HP30" s="65"/>
      <c r="HQ30" s="65"/>
      <c r="HR30" s="149"/>
      <c r="HS30" s="149"/>
      <c r="HT30" s="149"/>
      <c r="HU30" s="149"/>
      <c r="HV30" s="149"/>
      <c r="HW30" s="149"/>
      <c r="HX30" s="149"/>
      <c r="HY30" s="149"/>
      <c r="HZ30" s="149"/>
      <c r="IA30" s="149"/>
      <c r="IB30" s="149"/>
      <c r="IC30" s="149"/>
      <c r="ID30" s="149"/>
      <c r="IE30" s="149"/>
      <c r="IF30" s="149"/>
      <c r="IG30" s="149"/>
      <c r="IH30" s="149"/>
      <c r="II30" s="149"/>
      <c r="IJ30" s="149"/>
      <c r="IK30" s="149"/>
      <c r="IL30" s="149"/>
      <c r="IM30" s="222"/>
      <c r="IN30" s="150" t="str">
        <f>IF(OR('Set UP'!$C16=0,'Set UP'!$D16=0,'Set UP'!$E16=0),"",(HN$19*HN30)+(HO$19*HO30)+(HP$19*HP30)+(HQ$19*HQ30)+(HR$19*HR30)+(HS$19*HS30)+(HT$19*HT30)+(HU$19*HU30)+(HV$19*HV30)+(HW$19*HW30)+(HX$19*HX30)+(HY$19*HY30)+(HZ$19*HZ30)+(IA$19*IA30)+(IB$19*IB30)+(IC$19*IC30)+(ID$19*ID30)+(IE$19*IE30)+(IF$19*IF30)+(IG$19*IG30)+(IH$19*IH30)+(II$19*II30)+(IJ$19*IJ30)+(IK$19*IK30)+(IL$19*IL30))</f>
        <v/>
      </c>
      <c r="IO30" s="65"/>
      <c r="IP30" s="65"/>
      <c r="IQ30" s="65"/>
      <c r="IR30" s="65"/>
      <c r="IS30" s="149"/>
      <c r="IT30" s="149"/>
      <c r="IU30" s="149"/>
      <c r="IV30" s="149"/>
      <c r="IW30" s="149"/>
      <c r="IX30" s="149"/>
      <c r="IY30" s="149"/>
      <c r="IZ30" s="149"/>
      <c r="JA30" s="149"/>
      <c r="JB30" s="149"/>
      <c r="JC30" s="149"/>
      <c r="JD30" s="149"/>
      <c r="JE30" s="149"/>
      <c r="JF30" s="149"/>
      <c r="JG30" s="149"/>
      <c r="JH30" s="149"/>
      <c r="JI30" s="149"/>
      <c r="JJ30" s="149"/>
      <c r="JK30" s="149"/>
      <c r="JL30" s="149"/>
      <c r="JM30" s="149"/>
      <c r="JN30" s="222"/>
      <c r="JO30" s="150" t="str">
        <f>IF(OR('Set UP'!$C16=0,'Set UP'!$D16=0,'Set UP'!$E16=0),"",(IO$19*IO30)+(IP$19*IP30)+(IQ$19*IQ30)+(IR$19*IR30)+(IS$19*IS30)+(IT$19*IT30)+(IU$19*IU30)+(IV$19*IV30)+(IW$19*IW30)+(IX$19*IX30)+(IY$19*IY30)+(IZ$19*IZ30)+(JA$19*JA30)+(JB$19*JB30)+(JC$19*JC30)+(JD$19*JD30)+(JE$19*JE30)+(JF$19*JF30)+(JG$19*JG30)+(JH$19*JH30)+(JI$19*JI30)+(JJ$19*JJ30)+(JK$19*JK30)+(JL$19*JL30)+(JM$19*JM30))</f>
        <v/>
      </c>
      <c r="JP30" s="151" t="str">
        <f>IF(OR('Set UP'!$C16=0,'Set UP'!$D16=0,'Set UP'!$E16=0),"",(AF30+BG30+CH30+DI30+EJ30+FK30+GL30+HM30+IN30+JO30))</f>
        <v/>
      </c>
      <c r="JQ30" s="152" t="str">
        <f>IF(OR('Set UP'!$C16=0,'Set UP'!$D16=0,'Set UP'!$E16=0),"",RANK(JP30,$JP$21:$JP$68,0))</f>
        <v/>
      </c>
      <c r="JR30" s="151" t="str">
        <f>IF(OR('Set UP'!K16&lt;&gt;1,'Set UP'!C16=0,'Set UP'!D16=0,'Set UP'!E16=0,'Set UP'!F16=0),"",$JP30)</f>
        <v/>
      </c>
      <c r="JS30" s="151" t="str">
        <f>IF(OR('Set UP'!K16&lt;&gt;1,'Set UP'!C16=0,'Set UP'!D16=0,'Set UP'!E16=0,'Set UP'!F16=0),"",RANK(JR30,$JR$21:$JR$68,0))</f>
        <v/>
      </c>
      <c r="JT30" s="153" t="str">
        <f>IF(OR('Set UP'!K16&lt;&gt;2,'Set UP'!C16=0,'Set UP'!D16=0,'Set UP'!E16=0,'Set UP'!F16=0),"",$JP30)</f>
        <v/>
      </c>
      <c r="JU30" s="151" t="str">
        <f>IF(OR('Set UP'!K16&lt;&gt;2,'Set UP'!C16=0,'Set UP'!D16=0,'Set UP'!E16=0,'Set UP'!F16=0),"",RANK(JT30,$JT$21:$JT$68,0))</f>
        <v/>
      </c>
      <c r="JV30" s="151" t="str">
        <f>IF(OR(LEFT('Set UP'!F16,1)&lt;&gt;"F",'Set UP'!C16=0,'Set UP'!D16=0,'Set UP'!E16=0),"",$JP30)</f>
        <v/>
      </c>
      <c r="JW30" s="151" t="str">
        <f>IF(OR(LEFT('Set UP'!F16,1)&lt;&gt;"F",'Set UP'!C16=0,'Set UP'!D16=0,'Set UP'!E16=0),"",RANK(JV30,$JV$21:$JV$68,0))</f>
        <v/>
      </c>
      <c r="JX30" s="151" t="str">
        <f>IF(OR('Set UP'!F16&lt;&gt;"NS",'Set UP'!C16=0,'Set UP'!D16=0,'Set UP'!E16=0),"",$JP30)</f>
        <v/>
      </c>
      <c r="JY30" s="154" t="str">
        <f>IF(OR('Set UP'!F16&lt;&gt;"NS",'Set UP'!C16=0,'Set UP'!D16=0,'Set UP'!E16=0),"",RANK(JX30,$JX$21:$JX$68,0))</f>
        <v/>
      </c>
      <c r="JZ30" s="154" t="str">
        <f>IF(OR('Set UP'!$C16=0,'Set UP'!$D16=0,'Set UP'!$E16=0,JP30=0),"",JP30/MAX(JP$21:JP$68)*1000)</f>
        <v/>
      </c>
      <c r="KC30" s="316">
        <f t="array" ref="KC30">MAX(IF(Clubs='Set UP'!D16,'Wet Incident'!JU$21:JU$68))</f>
        <v>0</v>
      </c>
      <c r="KD30" s="316" t="str">
        <f t="shared" si="5"/>
        <v/>
      </c>
    </row>
    <row r="31" spans="2:290" x14ac:dyDescent="0.2">
      <c r="B31" s="139">
        <v>11</v>
      </c>
      <c r="C31" s="148" t="str">
        <f>IF(OR('Set UP'!$C17=0,'Set UP'!$D17=0,'Set UP'!$E17=0,'Set UP'!F17=0),"  --",'Set UP'!C17)</f>
        <v xml:space="preserve">  --</v>
      </c>
      <c r="D31" s="148" t="str">
        <f>IF(OR('Set UP'!$C17=0,'Set UP'!$D17=0,'Set UP'!$E17=0,'Set UP'!F17=0),"  --",'Set UP'!D17&amp;" "&amp;'Set UP'!E17)</f>
        <v xml:space="preserve">  --</v>
      </c>
      <c r="E31" s="148" t="str">
        <f>IF(OR('Set UP'!$C17=0,'Set UP'!$D17=0,'Set UP'!$E17=0,'Set UP'!F17=0),"  --",'Set UP'!F17)</f>
        <v xml:space="preserve">  --</v>
      </c>
      <c r="F31" s="65"/>
      <c r="G31" s="65"/>
      <c r="H31" s="65"/>
      <c r="I31" s="65"/>
      <c r="J31" s="149"/>
      <c r="K31" s="149"/>
      <c r="L31" s="149"/>
      <c r="M31" s="149"/>
      <c r="N31" s="149"/>
      <c r="O31" s="149"/>
      <c r="P31" s="149"/>
      <c r="Q31" s="149"/>
      <c r="R31" s="149"/>
      <c r="S31" s="149"/>
      <c r="T31" s="149"/>
      <c r="U31" s="149"/>
      <c r="V31" s="149"/>
      <c r="W31" s="149"/>
      <c r="X31" s="149"/>
      <c r="Y31" s="149"/>
      <c r="Z31" s="149"/>
      <c r="AA31" s="149"/>
      <c r="AB31" s="149"/>
      <c r="AC31" s="149"/>
      <c r="AD31" s="149"/>
      <c r="AE31" s="222"/>
      <c r="AF31" s="150" t="str">
        <f>IF(OR('Set UP'!$C17=0,'Set UP'!$D17=0,'Set UP'!$E17=0),"",(F$19*F31)+(G$19*G31)+(H$19*H31)+(I$19*I31)+(J$19*J31)+(K$19*K31)+(L$19*L31)+(M$19*M31)+(N$19*N31)+(O$19*O31)+(P$19*P31)+(Q$19*Q31)+(R$19*R31)+(S$19*S31)+(T$19*T31)+(U$19*U31)+(V$19*V31)+(W$19*W31)+(X$19*X31)+(Y$19*Y31)+(Z$19*Z31)+(AA$19*AA31)+(AB$19*AB31)+(AC$19*AC31)+(AD$19*AD31))</f>
        <v/>
      </c>
      <c r="AG31" s="65"/>
      <c r="AH31" s="65"/>
      <c r="AI31" s="65"/>
      <c r="AJ31" s="65"/>
      <c r="AK31" s="65"/>
      <c r="AL31" s="65"/>
      <c r="AM31" s="149"/>
      <c r="AN31" s="149"/>
      <c r="AO31" s="149"/>
      <c r="AP31" s="149"/>
      <c r="AQ31" s="149"/>
      <c r="AR31" s="149"/>
      <c r="AS31" s="149"/>
      <c r="AT31" s="149"/>
      <c r="AU31" s="149"/>
      <c r="AV31" s="149"/>
      <c r="AW31" s="149"/>
      <c r="AX31" s="149"/>
      <c r="AY31" s="149"/>
      <c r="AZ31" s="149"/>
      <c r="BA31" s="149"/>
      <c r="BB31" s="149"/>
      <c r="BC31" s="149"/>
      <c r="BD31" s="149"/>
      <c r="BE31" s="149"/>
      <c r="BF31" s="222"/>
      <c r="BG31" s="150" t="str">
        <f>IF(OR('Set UP'!$C17=0,'Set UP'!$D17=0,'Set UP'!$E17=0),"",(AG$19*AG31)+(AH$19*AH31)+(AI$19*AI31)+(AJ$19*AJ31)+(AK$19*AK31)+(AL$19*AL31)+(AM$19*AM31)+(AN$19*AN31)+(AO$19*AO31)+(AP$19*AP31)+(AQ$19*AQ31)+(AR$19*AR31)+(AS$19*AS31)+(AT$19*AT31)+(AU$19*AU31)+(AV$19*AV31)+(AW$19*AW31)+(AX$19*AX31)+(AY$19*AY31)+(AZ$19*AZ31)+(BA$19*BA31)+(BB$19*BB31)+(BC$19*BC31)+(BD$19*BD31)+(BE$19*BE31))</f>
        <v/>
      </c>
      <c r="BH31" s="65"/>
      <c r="BI31" s="65"/>
      <c r="BJ31" s="65"/>
      <c r="BK31" s="65"/>
      <c r="BL31" s="65"/>
      <c r="BM31" s="65"/>
      <c r="BN31" s="149"/>
      <c r="BO31" s="149"/>
      <c r="BP31" s="149"/>
      <c r="BQ31" s="149"/>
      <c r="BR31" s="149"/>
      <c r="BS31" s="149"/>
      <c r="BT31" s="149"/>
      <c r="BU31" s="149"/>
      <c r="BV31" s="149"/>
      <c r="BW31" s="149"/>
      <c r="BX31" s="149"/>
      <c r="BY31" s="149"/>
      <c r="BZ31" s="149"/>
      <c r="CA31" s="149"/>
      <c r="CB31" s="149"/>
      <c r="CC31" s="149"/>
      <c r="CD31" s="149"/>
      <c r="CE31" s="149"/>
      <c r="CF31" s="149"/>
      <c r="CG31" s="222"/>
      <c r="CH31" s="150" t="str">
        <f>IF(OR('Set UP'!$C17=0,'Set UP'!$D17=0,'Set UP'!$E17=0),"",(BH$19*BH31)+(BI$19*BI31)+(BJ$19*BJ31)+(BK$19*BK31)+(BL$19*BL31)+(BM$19*BM31)+(BN$19*BN31)+(BO$19*BO31)+(BP$19*BP31)+(BQ$19*BQ31)+(BR$19*BR31)+(BS$19*BS31)+(BT$19*BT31)+(BU$19*BU31)+(BV$19*BV31)+(BW$19*BW31)+(BX$19*BX31)+(BY$19*BY31)+(BZ$19*BZ31)+(CA$19*CA31)+(CB$19*CB31)+(CC$19*CC31)+(CD$19*CD31)+(CE$19*CE31)+(CF$19*CF31))</f>
        <v/>
      </c>
      <c r="CI31" s="65"/>
      <c r="CJ31" s="65"/>
      <c r="CK31" s="65"/>
      <c r="CL31" s="65"/>
      <c r="CM31" s="65"/>
      <c r="CN31" s="149"/>
      <c r="CO31" s="149"/>
      <c r="CP31" s="149"/>
      <c r="CQ31" s="149"/>
      <c r="CR31" s="149"/>
      <c r="CS31" s="149"/>
      <c r="CT31" s="149"/>
      <c r="CU31" s="149"/>
      <c r="CV31" s="149"/>
      <c r="CW31" s="149"/>
      <c r="CX31" s="149"/>
      <c r="CY31" s="149"/>
      <c r="CZ31" s="149"/>
      <c r="DA31" s="149"/>
      <c r="DB31" s="149"/>
      <c r="DC31" s="149"/>
      <c r="DD31" s="149"/>
      <c r="DE31" s="149"/>
      <c r="DF31" s="149"/>
      <c r="DG31" s="149"/>
      <c r="DH31" s="222"/>
      <c r="DI31" s="150" t="str">
        <f>IF(OR('Set UP'!$C17=0,'Set UP'!$D17=0,'Set UP'!$E17=0),"",(CI$19*CI31)+(CJ$19*CJ31)+(CK$19*CK31)+(CL$19*CL31)+(CM$19*CM31)+(CN$19*CN31)+(CO$19*CO31)+(CP$19*CP31)+(CQ$19*CQ31)+(CR$19*CR31)+(CS$19*CS31)+(CT$19*CT31)+(CU$19*CU31)+(CV$19*CV31)+(CW$19*CW31)+(CX$19*CX31)+(CY$19*CY31)+(CZ$19*CZ31)+(DA$19*DA31)+(DB$19*DB31)+(DC$19*DC31)+(DD$19*DD31)+(DE$19*DE31)+(DF$19*DF31)+(DG$19*DG31))</f>
        <v/>
      </c>
      <c r="DJ31" s="65"/>
      <c r="DK31" s="65"/>
      <c r="DL31" s="65"/>
      <c r="DM31" s="149"/>
      <c r="DN31" s="149"/>
      <c r="DO31" s="149"/>
      <c r="DP31" s="149"/>
      <c r="DQ31" s="149"/>
      <c r="DR31" s="149"/>
      <c r="DS31" s="149"/>
      <c r="DT31" s="149"/>
      <c r="DU31" s="149"/>
      <c r="DV31" s="149"/>
      <c r="DW31" s="149"/>
      <c r="DX31" s="149"/>
      <c r="DY31" s="149"/>
      <c r="DZ31" s="149"/>
      <c r="EA31" s="149"/>
      <c r="EB31" s="149"/>
      <c r="EC31" s="149"/>
      <c r="ED31" s="149"/>
      <c r="EE31" s="149"/>
      <c r="EF31" s="149"/>
      <c r="EG31" s="149"/>
      <c r="EH31" s="149"/>
      <c r="EI31" s="222"/>
      <c r="EJ31" s="150" t="str">
        <f>IF(OR('Set UP'!$C17=0,'Set UP'!$D17=0,'Set UP'!$E17=0),"",(DJ$19*DJ31)+(DK$19*DK31)+(DL$19*DL31)+(DM$19*DM31)+(DN$19*DN31)+(DO$19*DO31)+(DP$19*DP31)+(DQ$19*DQ31)+(DR$19*DR31)+(DS$19*DS31)+(DT$19*DT31)+(DU$19*DU31)+(DV$19*DV31)+(DW$19*DW31)+(DX$19*DX31)+(DY$19*DY31)+(DZ$19*DZ31)+(EA$19*EA31)+(EB$19*EB31)+(EC$19*EC31)+(ED$19*ED31)+(EE$19*EE31)+(EF$19*EF31)+(EG$19*EG31)+(EH$19*EH31))</f>
        <v/>
      </c>
      <c r="EK31" s="65"/>
      <c r="EL31" s="65"/>
      <c r="EM31" s="65"/>
      <c r="EN31" s="65"/>
      <c r="EO31" s="149"/>
      <c r="EP31" s="149"/>
      <c r="EQ31" s="149"/>
      <c r="ER31" s="149"/>
      <c r="ES31" s="149"/>
      <c r="ET31" s="149"/>
      <c r="EU31" s="149"/>
      <c r="EV31" s="149"/>
      <c r="EW31" s="149"/>
      <c r="EX31" s="149"/>
      <c r="EY31" s="149"/>
      <c r="EZ31" s="149"/>
      <c r="FA31" s="149"/>
      <c r="FB31" s="149"/>
      <c r="FC31" s="149"/>
      <c r="FD31" s="149"/>
      <c r="FE31" s="149"/>
      <c r="FF31" s="149"/>
      <c r="FG31" s="149"/>
      <c r="FH31" s="149"/>
      <c r="FI31" s="149"/>
      <c r="FJ31" s="222"/>
      <c r="FK31" s="150" t="str">
        <f>IF(OR('Set UP'!$C17=0,'Set UP'!$D17=0,'Set UP'!$E17=0),"",(EK$19*EK31)+(EL$19*EL31)+(EM$19*EM31)+(EN$19*EN31)+(EO$19*EO31)+(EP$19*EP31)+(EQ$19*EQ31)+(ER$19*ER31)+(ES$19*ES31)+(ET$19*ET31)+(EU$19*EU31)+(EV$19*EV31)+(EW$19*EW31)+(EX$19*EX31)+(EY$19*EY31)+(EZ$19*EZ31)+(FA$19*FA31)+(FB$19*FB31)+(FC$19*FC31)+(FD$19*FD31)+(FE$19*FE31)+(FF$19*FF31)+(FG$19*FG31)+(FH$19*FH31)+(FI$19*FI31))</f>
        <v/>
      </c>
      <c r="FL31" s="65"/>
      <c r="FM31" s="65"/>
      <c r="FN31" s="65"/>
      <c r="FO31" s="65"/>
      <c r="FP31" s="149"/>
      <c r="FQ31" s="149"/>
      <c r="FR31" s="149"/>
      <c r="FS31" s="149"/>
      <c r="FT31" s="149"/>
      <c r="FU31" s="149"/>
      <c r="FV31" s="149"/>
      <c r="FW31" s="149"/>
      <c r="FX31" s="149"/>
      <c r="FY31" s="149"/>
      <c r="FZ31" s="149"/>
      <c r="GA31" s="149"/>
      <c r="GB31" s="149"/>
      <c r="GC31" s="149"/>
      <c r="GD31" s="149"/>
      <c r="GE31" s="149"/>
      <c r="GF31" s="149"/>
      <c r="GG31" s="149"/>
      <c r="GH31" s="149"/>
      <c r="GI31" s="149"/>
      <c r="GJ31" s="149"/>
      <c r="GK31" s="222"/>
      <c r="GL31" s="150" t="str">
        <f>IF(OR('Set UP'!$C17=0,'Set UP'!$D17=0,'Set UP'!$E17=0),"",(FL$19*FL31)+(FM$19*FM31)+(FN$19*FN31)+(FO$19*FO31)+(FP$19*FP31)+(FQ$19*FQ31)+(FR$19*FR31)+(FS$19*FS31)+(FT$19*FT31)+(FU$19*FU31)+(FV$19*FV31)+(FW$19*FW31)+(FX$19*FX31)+(FY$19*FY31)+(FZ$19*FZ31)+(GA$19*GA31)+(GB$19*GB31)+(GC$19*GC31)+(GD$19*GD31)+(GE$19*GE31)+(GF$19*GF31)+(GG$19*GG31)+(GH$19*GH31)+(GI$19*GI31)+(GJ$19*GJ31))</f>
        <v/>
      </c>
      <c r="GM31" s="65"/>
      <c r="GN31" s="65"/>
      <c r="GO31" s="65"/>
      <c r="GP31" s="65"/>
      <c r="GQ31" s="149"/>
      <c r="GR31" s="149"/>
      <c r="GS31" s="149"/>
      <c r="GT31" s="149"/>
      <c r="GU31" s="149"/>
      <c r="GV31" s="149"/>
      <c r="GW31" s="149"/>
      <c r="GX31" s="149"/>
      <c r="GY31" s="149"/>
      <c r="GZ31" s="149"/>
      <c r="HA31" s="149"/>
      <c r="HB31" s="149"/>
      <c r="HC31" s="149"/>
      <c r="HD31" s="149"/>
      <c r="HE31" s="149"/>
      <c r="HF31" s="149"/>
      <c r="HG31" s="149"/>
      <c r="HH31" s="149"/>
      <c r="HI31" s="149"/>
      <c r="HJ31" s="149"/>
      <c r="HK31" s="149"/>
      <c r="HL31" s="222"/>
      <c r="HM31" s="150" t="str">
        <f>IF(OR('Set UP'!$C17=0,'Set UP'!$D17=0,'Set UP'!$E17=0),"",(GM$19*GM31)+(GN$19*GN31)+(GO$19*GO31)+(GP$19*GP31)+(GQ$19*GQ31)+(GR$19*GR31)+(GS$19*GS31)+(GT$19*GT31)+(GU$19*GU31)+(GV$19*GV31)+(GW$19*GW31)+(GX$19*GX31)+(GY$19*GY31)+(GZ$19*GZ31)+(HA$19*HA31)+(HB$19*HB31)+(HC$19*HC31)+(HD$19*HD31)+(HE$19*HE31)+(HF$19*HF31)+(HG$19*HG31)+(HH$19*HH31)+(HI$19*HI31)+(HJ$19*HJ31)+(HK$19*HK31))</f>
        <v/>
      </c>
      <c r="HN31" s="65"/>
      <c r="HO31" s="65"/>
      <c r="HP31" s="65"/>
      <c r="HQ31" s="65"/>
      <c r="HR31" s="149"/>
      <c r="HS31" s="149"/>
      <c r="HT31" s="149"/>
      <c r="HU31" s="149"/>
      <c r="HV31" s="149"/>
      <c r="HW31" s="149"/>
      <c r="HX31" s="149"/>
      <c r="HY31" s="149"/>
      <c r="HZ31" s="149"/>
      <c r="IA31" s="149"/>
      <c r="IB31" s="149"/>
      <c r="IC31" s="149"/>
      <c r="ID31" s="149"/>
      <c r="IE31" s="149"/>
      <c r="IF31" s="149"/>
      <c r="IG31" s="149"/>
      <c r="IH31" s="149"/>
      <c r="II31" s="149"/>
      <c r="IJ31" s="149"/>
      <c r="IK31" s="149"/>
      <c r="IL31" s="149"/>
      <c r="IM31" s="222"/>
      <c r="IN31" s="150" t="str">
        <f>IF(OR('Set UP'!$C17=0,'Set UP'!$D17=0,'Set UP'!$E17=0),"",(HN$19*HN31)+(HO$19*HO31)+(HP$19*HP31)+(HQ$19*HQ31)+(HR$19*HR31)+(HS$19*HS31)+(HT$19*HT31)+(HU$19*HU31)+(HV$19*HV31)+(HW$19*HW31)+(HX$19*HX31)+(HY$19*HY31)+(HZ$19*HZ31)+(IA$19*IA31)+(IB$19*IB31)+(IC$19*IC31)+(ID$19*ID31)+(IE$19*IE31)+(IF$19*IF31)+(IG$19*IG31)+(IH$19*IH31)+(II$19*II31)+(IJ$19*IJ31)+(IK$19*IK31)+(IL$19*IL31))</f>
        <v/>
      </c>
      <c r="IO31" s="65"/>
      <c r="IP31" s="65"/>
      <c r="IQ31" s="65"/>
      <c r="IR31" s="65"/>
      <c r="IS31" s="149"/>
      <c r="IT31" s="149"/>
      <c r="IU31" s="149"/>
      <c r="IV31" s="149"/>
      <c r="IW31" s="149"/>
      <c r="IX31" s="149"/>
      <c r="IY31" s="149"/>
      <c r="IZ31" s="149"/>
      <c r="JA31" s="149"/>
      <c r="JB31" s="149"/>
      <c r="JC31" s="149"/>
      <c r="JD31" s="149"/>
      <c r="JE31" s="149"/>
      <c r="JF31" s="149"/>
      <c r="JG31" s="149"/>
      <c r="JH31" s="149"/>
      <c r="JI31" s="149"/>
      <c r="JJ31" s="149"/>
      <c r="JK31" s="149"/>
      <c r="JL31" s="149"/>
      <c r="JM31" s="149"/>
      <c r="JN31" s="222"/>
      <c r="JO31" s="150" t="str">
        <f>IF(OR('Set UP'!$C17=0,'Set UP'!$D17=0,'Set UP'!$E17=0),"",(IO$19*IO31)+(IP$19*IP31)+(IQ$19*IQ31)+(IR$19*IR31)+(IS$19*IS31)+(IT$19*IT31)+(IU$19*IU31)+(IV$19*IV31)+(IW$19*IW31)+(IX$19*IX31)+(IY$19*IY31)+(IZ$19*IZ31)+(JA$19*JA31)+(JB$19*JB31)+(JC$19*JC31)+(JD$19*JD31)+(JE$19*JE31)+(JF$19*JF31)+(JG$19*JG31)+(JH$19*JH31)+(JI$19*JI31)+(JJ$19*JJ31)+(JK$19*JK31)+(JL$19*JL31)+(JM$19*JM31))</f>
        <v/>
      </c>
      <c r="JP31" s="151" t="str">
        <f>IF(OR('Set UP'!$C17=0,'Set UP'!$D17=0,'Set UP'!$E17=0),"",(AF31+BG31+CH31+DI31+EJ31+FK31+GL31+HM31+IN31+JO31))</f>
        <v/>
      </c>
      <c r="JQ31" s="152" t="str">
        <f>IF(OR('Set UP'!$C17=0,'Set UP'!$D17=0,'Set UP'!$E17=0),"",RANK(JP31,$JP$21:$JP$68,0))</f>
        <v/>
      </c>
      <c r="JR31" s="151" t="str">
        <f>IF(OR('Set UP'!K17&lt;&gt;1,'Set UP'!C17=0,'Set UP'!D17=0,'Set UP'!E17=0,'Set UP'!F17=0),"",$JP31)</f>
        <v/>
      </c>
      <c r="JS31" s="151" t="str">
        <f>IF(OR('Set UP'!K17&lt;&gt;1,'Set UP'!C17=0,'Set UP'!D17=0,'Set UP'!E17=0,'Set UP'!F17=0),"",RANK(JR31,$JR$21:$JR$68,0))</f>
        <v/>
      </c>
      <c r="JT31" s="153" t="str">
        <f>IF(OR('Set UP'!K17&lt;&gt;2,'Set UP'!C17=0,'Set UP'!D17=0,'Set UP'!E17=0,'Set UP'!F17=0),"",$JP31)</f>
        <v/>
      </c>
      <c r="JU31" s="151" t="str">
        <f>IF(OR('Set UP'!K17&lt;&gt;2,'Set UP'!C17=0,'Set UP'!D17=0,'Set UP'!E17=0,'Set UP'!F17=0),"",RANK(JT31,$JT$21:$JT$68,0))</f>
        <v/>
      </c>
      <c r="JV31" s="151" t="str">
        <f>IF(OR(LEFT('Set UP'!F17,1)&lt;&gt;"F",'Set UP'!C17=0,'Set UP'!D17=0,'Set UP'!E17=0),"",$JP31)</f>
        <v/>
      </c>
      <c r="JW31" s="151" t="str">
        <f>IF(OR(LEFT('Set UP'!F17,1)&lt;&gt;"F",'Set UP'!C17=0,'Set UP'!D17=0,'Set UP'!E17=0),"",RANK(JV31,$JV$21:$JV$68,0))</f>
        <v/>
      </c>
      <c r="JX31" s="151" t="str">
        <f>IF(OR('Set UP'!F17&lt;&gt;"NS",'Set UP'!C17=0,'Set UP'!D17=0,'Set UP'!E17=0),"",$JP31)</f>
        <v/>
      </c>
      <c r="JY31" s="154" t="str">
        <f>IF(OR('Set UP'!F17&lt;&gt;"NS",'Set UP'!C17=0,'Set UP'!D17=0,'Set UP'!E17=0),"",RANK(JX31,$JX$21:$JX$68,0))</f>
        <v/>
      </c>
      <c r="JZ31" s="154" t="str">
        <f>IF(OR('Set UP'!$C17=0,'Set UP'!$D17=0,'Set UP'!$E17=0,JP31=0),"",JP31/MAX(JP$21:JP$68)*1000)</f>
        <v/>
      </c>
      <c r="KC31" s="316">
        <f t="array" ref="KC31">MAX(IF(Clubs='Set UP'!D17,'Wet Incident'!JU$21:JU$68))</f>
        <v>0</v>
      </c>
      <c r="KD31" s="316" t="str">
        <f t="shared" si="5"/>
        <v/>
      </c>
    </row>
    <row r="32" spans="2:290" x14ac:dyDescent="0.2">
      <c r="B32" s="139">
        <v>12</v>
      </c>
      <c r="C32" s="148" t="str">
        <f>IF(OR('Set UP'!$C18=0,'Set UP'!$D18=0,'Set UP'!$E18=0,'Set UP'!F18=0),"  --",'Set UP'!C18)</f>
        <v xml:space="preserve">  --</v>
      </c>
      <c r="D32" s="148" t="str">
        <f>IF(OR('Set UP'!$C18=0,'Set UP'!$D18=0,'Set UP'!$E18=0,'Set UP'!F18=0),"  --",'Set UP'!D18&amp;" "&amp;'Set UP'!E18)</f>
        <v xml:space="preserve">  --</v>
      </c>
      <c r="E32" s="148" t="str">
        <f>IF(OR('Set UP'!$C18=0,'Set UP'!$D18=0,'Set UP'!$E18=0,'Set UP'!F18=0),"  --",'Set UP'!F18)</f>
        <v xml:space="preserve">  --</v>
      </c>
      <c r="F32" s="65"/>
      <c r="G32" s="65"/>
      <c r="H32" s="65"/>
      <c r="I32" s="65"/>
      <c r="J32" s="149"/>
      <c r="K32" s="149"/>
      <c r="L32" s="149"/>
      <c r="M32" s="149"/>
      <c r="N32" s="149"/>
      <c r="O32" s="149"/>
      <c r="P32" s="149"/>
      <c r="Q32" s="149"/>
      <c r="R32" s="149"/>
      <c r="S32" s="149"/>
      <c r="T32" s="149"/>
      <c r="U32" s="149"/>
      <c r="V32" s="149"/>
      <c r="W32" s="149"/>
      <c r="X32" s="149"/>
      <c r="Y32" s="149"/>
      <c r="Z32" s="149"/>
      <c r="AA32" s="149"/>
      <c r="AB32" s="149"/>
      <c r="AC32" s="149"/>
      <c r="AD32" s="149"/>
      <c r="AE32" s="222"/>
      <c r="AF32" s="150" t="str">
        <f>IF(OR('Set UP'!$C18=0,'Set UP'!$D18=0,'Set UP'!$E18=0),"",(F$19*F32)+(G$19*G32)+(H$19*H32)+(I$19*I32)+(J$19*J32)+(K$19*K32)+(L$19*L32)+(M$19*M32)+(N$19*N32)+(O$19*O32)+(P$19*P32)+(Q$19*Q32)+(R$19*R32)+(S$19*S32)+(T$19*T32)+(U$19*U32)+(V$19*V32)+(W$19*W32)+(X$19*X32)+(Y$19*Y32)+(Z$19*Z32)+(AA$19*AA32)+(AB$19*AB32)+(AC$19*AC32)+(AD$19*AD32))</f>
        <v/>
      </c>
      <c r="AG32" s="65"/>
      <c r="AH32" s="65"/>
      <c r="AI32" s="65"/>
      <c r="AJ32" s="65"/>
      <c r="AK32" s="65"/>
      <c r="AL32" s="65"/>
      <c r="AM32" s="149"/>
      <c r="AN32" s="149"/>
      <c r="AO32" s="149"/>
      <c r="AP32" s="149"/>
      <c r="AQ32" s="149"/>
      <c r="AR32" s="149"/>
      <c r="AS32" s="149"/>
      <c r="AT32" s="149"/>
      <c r="AU32" s="149"/>
      <c r="AV32" s="149"/>
      <c r="AW32" s="149"/>
      <c r="AX32" s="149"/>
      <c r="AY32" s="149"/>
      <c r="AZ32" s="149"/>
      <c r="BA32" s="149"/>
      <c r="BB32" s="149"/>
      <c r="BC32" s="149"/>
      <c r="BD32" s="149"/>
      <c r="BE32" s="149"/>
      <c r="BF32" s="222"/>
      <c r="BG32" s="150" t="str">
        <f>IF(OR('Set UP'!$C18=0,'Set UP'!$D18=0,'Set UP'!$E18=0),"",(AG$19*AG32)+(AH$19*AH32)+(AI$19*AI32)+(AJ$19*AJ32)+(AK$19*AK32)+(AL$19*AL32)+(AM$19*AM32)+(AN$19*AN32)+(AO$19*AO32)+(AP$19*AP32)+(AQ$19*AQ32)+(AR$19*AR32)+(AS$19*AS32)+(AT$19*AT32)+(AU$19*AU32)+(AV$19*AV32)+(AW$19*AW32)+(AX$19*AX32)+(AY$19*AY32)+(AZ$19*AZ32)+(BA$19*BA32)+(BB$19*BB32)+(BC$19*BC32)+(BD$19*BD32)+(BE$19*BE32))</f>
        <v/>
      </c>
      <c r="BH32" s="65"/>
      <c r="BI32" s="65"/>
      <c r="BJ32" s="65"/>
      <c r="BK32" s="65"/>
      <c r="BL32" s="65"/>
      <c r="BM32" s="65"/>
      <c r="BN32" s="149"/>
      <c r="BO32" s="149"/>
      <c r="BP32" s="149"/>
      <c r="BQ32" s="149"/>
      <c r="BR32" s="149"/>
      <c r="BS32" s="149"/>
      <c r="BT32" s="149"/>
      <c r="BU32" s="149"/>
      <c r="BV32" s="149"/>
      <c r="BW32" s="149"/>
      <c r="BX32" s="149"/>
      <c r="BY32" s="149"/>
      <c r="BZ32" s="149"/>
      <c r="CA32" s="149"/>
      <c r="CB32" s="149"/>
      <c r="CC32" s="149"/>
      <c r="CD32" s="149"/>
      <c r="CE32" s="149"/>
      <c r="CF32" s="149"/>
      <c r="CG32" s="222"/>
      <c r="CH32" s="150" t="str">
        <f>IF(OR('Set UP'!$C18=0,'Set UP'!$D18=0,'Set UP'!$E18=0),"",(BH$19*BH32)+(BI$19*BI32)+(BJ$19*BJ32)+(BK$19*BK32)+(BL$19*BL32)+(BM$19*BM32)+(BN$19*BN32)+(BO$19*BO32)+(BP$19*BP32)+(BQ$19*BQ32)+(BR$19*BR32)+(BS$19*BS32)+(BT$19*BT32)+(BU$19*BU32)+(BV$19*BV32)+(BW$19*BW32)+(BX$19*BX32)+(BY$19*BY32)+(BZ$19*BZ32)+(CA$19*CA32)+(CB$19*CB32)+(CC$19*CC32)+(CD$19*CD32)+(CE$19*CE32)+(CF$19*CF32))</f>
        <v/>
      </c>
      <c r="CI32" s="65"/>
      <c r="CJ32" s="65"/>
      <c r="CK32" s="65"/>
      <c r="CL32" s="65"/>
      <c r="CM32" s="65"/>
      <c r="CN32" s="149"/>
      <c r="CO32" s="149"/>
      <c r="CP32" s="149"/>
      <c r="CQ32" s="149"/>
      <c r="CR32" s="149"/>
      <c r="CS32" s="149"/>
      <c r="CT32" s="149"/>
      <c r="CU32" s="149"/>
      <c r="CV32" s="149"/>
      <c r="CW32" s="149"/>
      <c r="CX32" s="149"/>
      <c r="CY32" s="149"/>
      <c r="CZ32" s="149"/>
      <c r="DA32" s="149"/>
      <c r="DB32" s="149"/>
      <c r="DC32" s="149"/>
      <c r="DD32" s="149"/>
      <c r="DE32" s="149"/>
      <c r="DF32" s="149"/>
      <c r="DG32" s="149"/>
      <c r="DH32" s="222"/>
      <c r="DI32" s="150" t="str">
        <f>IF(OR('Set UP'!$C18=0,'Set UP'!$D18=0,'Set UP'!$E18=0),"",(CI$19*CI32)+(CJ$19*CJ32)+(CK$19*CK32)+(CL$19*CL32)+(CM$19*CM32)+(CN$19*CN32)+(CO$19*CO32)+(CP$19*CP32)+(CQ$19*CQ32)+(CR$19*CR32)+(CS$19*CS32)+(CT$19*CT32)+(CU$19*CU32)+(CV$19*CV32)+(CW$19*CW32)+(CX$19*CX32)+(CY$19*CY32)+(CZ$19*CZ32)+(DA$19*DA32)+(DB$19*DB32)+(DC$19*DC32)+(DD$19*DD32)+(DE$19*DE32)+(DF$19*DF32)+(DG$19*DG32))</f>
        <v/>
      </c>
      <c r="DJ32" s="65"/>
      <c r="DK32" s="65"/>
      <c r="DL32" s="65"/>
      <c r="DM32" s="149"/>
      <c r="DN32" s="149"/>
      <c r="DO32" s="149"/>
      <c r="DP32" s="149"/>
      <c r="DQ32" s="149"/>
      <c r="DR32" s="149"/>
      <c r="DS32" s="149"/>
      <c r="DT32" s="149"/>
      <c r="DU32" s="149"/>
      <c r="DV32" s="149"/>
      <c r="DW32" s="149"/>
      <c r="DX32" s="149"/>
      <c r="DY32" s="149"/>
      <c r="DZ32" s="149"/>
      <c r="EA32" s="149"/>
      <c r="EB32" s="149"/>
      <c r="EC32" s="149"/>
      <c r="ED32" s="149"/>
      <c r="EE32" s="149"/>
      <c r="EF32" s="149"/>
      <c r="EG32" s="149"/>
      <c r="EH32" s="149"/>
      <c r="EI32" s="222"/>
      <c r="EJ32" s="150" t="str">
        <f>IF(OR('Set UP'!$C18=0,'Set UP'!$D18=0,'Set UP'!$E18=0),"",(DJ$19*DJ32)+(DK$19*DK32)+(DL$19*DL32)+(DM$19*DM32)+(DN$19*DN32)+(DO$19*DO32)+(DP$19*DP32)+(DQ$19*DQ32)+(DR$19*DR32)+(DS$19*DS32)+(DT$19*DT32)+(DU$19*DU32)+(DV$19*DV32)+(DW$19*DW32)+(DX$19*DX32)+(DY$19*DY32)+(DZ$19*DZ32)+(EA$19*EA32)+(EB$19*EB32)+(EC$19*EC32)+(ED$19*ED32)+(EE$19*EE32)+(EF$19*EF32)+(EG$19*EG32)+(EH$19*EH32))</f>
        <v/>
      </c>
      <c r="EK32" s="65"/>
      <c r="EL32" s="65"/>
      <c r="EM32" s="65"/>
      <c r="EN32" s="65"/>
      <c r="EO32" s="149"/>
      <c r="EP32" s="149"/>
      <c r="EQ32" s="149"/>
      <c r="ER32" s="149"/>
      <c r="ES32" s="149"/>
      <c r="ET32" s="149"/>
      <c r="EU32" s="149"/>
      <c r="EV32" s="149"/>
      <c r="EW32" s="149"/>
      <c r="EX32" s="149"/>
      <c r="EY32" s="149"/>
      <c r="EZ32" s="149"/>
      <c r="FA32" s="149"/>
      <c r="FB32" s="149"/>
      <c r="FC32" s="149"/>
      <c r="FD32" s="149"/>
      <c r="FE32" s="149"/>
      <c r="FF32" s="149"/>
      <c r="FG32" s="149"/>
      <c r="FH32" s="149"/>
      <c r="FI32" s="149"/>
      <c r="FJ32" s="222"/>
      <c r="FK32" s="150" t="str">
        <f>IF(OR('Set UP'!$C18=0,'Set UP'!$D18=0,'Set UP'!$E18=0),"",(EK$19*EK32)+(EL$19*EL32)+(EM$19*EM32)+(EN$19*EN32)+(EO$19*EO32)+(EP$19*EP32)+(EQ$19*EQ32)+(ER$19*ER32)+(ES$19*ES32)+(ET$19*ET32)+(EU$19*EU32)+(EV$19*EV32)+(EW$19*EW32)+(EX$19*EX32)+(EY$19*EY32)+(EZ$19*EZ32)+(FA$19*FA32)+(FB$19*FB32)+(FC$19*FC32)+(FD$19*FD32)+(FE$19*FE32)+(FF$19*FF32)+(FG$19*FG32)+(FH$19*FH32)+(FI$19*FI32))</f>
        <v/>
      </c>
      <c r="FL32" s="65"/>
      <c r="FM32" s="65"/>
      <c r="FN32" s="65"/>
      <c r="FO32" s="65"/>
      <c r="FP32" s="149"/>
      <c r="FQ32" s="149"/>
      <c r="FR32" s="149"/>
      <c r="FS32" s="149"/>
      <c r="FT32" s="149"/>
      <c r="FU32" s="149"/>
      <c r="FV32" s="149"/>
      <c r="FW32" s="149"/>
      <c r="FX32" s="149"/>
      <c r="FY32" s="149"/>
      <c r="FZ32" s="149"/>
      <c r="GA32" s="149"/>
      <c r="GB32" s="149"/>
      <c r="GC32" s="149"/>
      <c r="GD32" s="149"/>
      <c r="GE32" s="149"/>
      <c r="GF32" s="149"/>
      <c r="GG32" s="149"/>
      <c r="GH32" s="149"/>
      <c r="GI32" s="149"/>
      <c r="GJ32" s="149"/>
      <c r="GK32" s="222"/>
      <c r="GL32" s="150" t="str">
        <f>IF(OR('Set UP'!$C18=0,'Set UP'!$D18=0,'Set UP'!$E18=0),"",(FL$19*FL32)+(FM$19*FM32)+(FN$19*FN32)+(FO$19*FO32)+(FP$19*FP32)+(FQ$19*FQ32)+(FR$19*FR32)+(FS$19*FS32)+(FT$19*FT32)+(FU$19*FU32)+(FV$19*FV32)+(FW$19*FW32)+(FX$19*FX32)+(FY$19*FY32)+(FZ$19*FZ32)+(GA$19*GA32)+(GB$19*GB32)+(GC$19*GC32)+(GD$19*GD32)+(GE$19*GE32)+(GF$19*GF32)+(GG$19*GG32)+(GH$19*GH32)+(GI$19*GI32)+(GJ$19*GJ32))</f>
        <v/>
      </c>
      <c r="GM32" s="65"/>
      <c r="GN32" s="65"/>
      <c r="GO32" s="65"/>
      <c r="GP32" s="65"/>
      <c r="GQ32" s="149"/>
      <c r="GR32" s="149"/>
      <c r="GS32" s="149"/>
      <c r="GT32" s="149"/>
      <c r="GU32" s="149"/>
      <c r="GV32" s="149"/>
      <c r="GW32" s="149"/>
      <c r="GX32" s="149"/>
      <c r="GY32" s="149"/>
      <c r="GZ32" s="149"/>
      <c r="HA32" s="149"/>
      <c r="HB32" s="149"/>
      <c r="HC32" s="149"/>
      <c r="HD32" s="149"/>
      <c r="HE32" s="149"/>
      <c r="HF32" s="149"/>
      <c r="HG32" s="149"/>
      <c r="HH32" s="149"/>
      <c r="HI32" s="149"/>
      <c r="HJ32" s="149"/>
      <c r="HK32" s="149"/>
      <c r="HL32" s="222"/>
      <c r="HM32" s="150" t="str">
        <f>IF(OR('Set UP'!$C18=0,'Set UP'!$D18=0,'Set UP'!$E18=0),"",(GM$19*GM32)+(GN$19*GN32)+(GO$19*GO32)+(GP$19*GP32)+(GQ$19*GQ32)+(GR$19*GR32)+(GS$19*GS32)+(GT$19*GT32)+(GU$19*GU32)+(GV$19*GV32)+(GW$19*GW32)+(GX$19*GX32)+(GY$19*GY32)+(GZ$19*GZ32)+(HA$19*HA32)+(HB$19*HB32)+(HC$19*HC32)+(HD$19*HD32)+(HE$19*HE32)+(HF$19*HF32)+(HG$19*HG32)+(HH$19*HH32)+(HI$19*HI32)+(HJ$19*HJ32)+(HK$19*HK32))</f>
        <v/>
      </c>
      <c r="HN32" s="65"/>
      <c r="HO32" s="65"/>
      <c r="HP32" s="65"/>
      <c r="HQ32" s="65"/>
      <c r="HR32" s="149"/>
      <c r="HS32" s="149"/>
      <c r="HT32" s="149"/>
      <c r="HU32" s="149"/>
      <c r="HV32" s="149"/>
      <c r="HW32" s="149"/>
      <c r="HX32" s="149"/>
      <c r="HY32" s="149"/>
      <c r="HZ32" s="149"/>
      <c r="IA32" s="149"/>
      <c r="IB32" s="149"/>
      <c r="IC32" s="149"/>
      <c r="ID32" s="149"/>
      <c r="IE32" s="149"/>
      <c r="IF32" s="149"/>
      <c r="IG32" s="149"/>
      <c r="IH32" s="149"/>
      <c r="II32" s="149"/>
      <c r="IJ32" s="149"/>
      <c r="IK32" s="149"/>
      <c r="IL32" s="149"/>
      <c r="IM32" s="222"/>
      <c r="IN32" s="150" t="str">
        <f>IF(OR('Set UP'!$C18=0,'Set UP'!$D18=0,'Set UP'!$E18=0),"",(HN$19*HN32)+(HO$19*HO32)+(HP$19*HP32)+(HQ$19*HQ32)+(HR$19*HR32)+(HS$19*HS32)+(HT$19*HT32)+(HU$19*HU32)+(HV$19*HV32)+(HW$19*HW32)+(HX$19*HX32)+(HY$19*HY32)+(HZ$19*HZ32)+(IA$19*IA32)+(IB$19*IB32)+(IC$19*IC32)+(ID$19*ID32)+(IE$19*IE32)+(IF$19*IF32)+(IG$19*IG32)+(IH$19*IH32)+(II$19*II32)+(IJ$19*IJ32)+(IK$19*IK32)+(IL$19*IL32))</f>
        <v/>
      </c>
      <c r="IO32" s="65"/>
      <c r="IP32" s="65"/>
      <c r="IQ32" s="65"/>
      <c r="IR32" s="65"/>
      <c r="IS32" s="149"/>
      <c r="IT32" s="149"/>
      <c r="IU32" s="149"/>
      <c r="IV32" s="149"/>
      <c r="IW32" s="149"/>
      <c r="IX32" s="149"/>
      <c r="IY32" s="149"/>
      <c r="IZ32" s="149"/>
      <c r="JA32" s="149"/>
      <c r="JB32" s="149"/>
      <c r="JC32" s="149"/>
      <c r="JD32" s="149"/>
      <c r="JE32" s="149"/>
      <c r="JF32" s="149"/>
      <c r="JG32" s="149"/>
      <c r="JH32" s="149"/>
      <c r="JI32" s="149"/>
      <c r="JJ32" s="149"/>
      <c r="JK32" s="149"/>
      <c r="JL32" s="149"/>
      <c r="JM32" s="149"/>
      <c r="JN32" s="222"/>
      <c r="JO32" s="150" t="str">
        <f>IF(OR('Set UP'!$C18=0,'Set UP'!$D18=0,'Set UP'!$E18=0),"",(IO$19*IO32)+(IP$19*IP32)+(IQ$19*IQ32)+(IR$19*IR32)+(IS$19*IS32)+(IT$19*IT32)+(IU$19*IU32)+(IV$19*IV32)+(IW$19*IW32)+(IX$19*IX32)+(IY$19*IY32)+(IZ$19*IZ32)+(JA$19*JA32)+(JB$19*JB32)+(JC$19*JC32)+(JD$19*JD32)+(JE$19*JE32)+(JF$19*JF32)+(JG$19*JG32)+(JH$19*JH32)+(JI$19*JI32)+(JJ$19*JJ32)+(JK$19*JK32)+(JL$19*JL32)+(JM$19*JM32))</f>
        <v/>
      </c>
      <c r="JP32" s="151" t="str">
        <f>IF(OR('Set UP'!$C18=0,'Set UP'!$D18=0,'Set UP'!$E18=0),"",(AF32+BG32+CH32+DI32+EJ32+FK32+GL32+HM32+IN32+JO32))</f>
        <v/>
      </c>
      <c r="JQ32" s="152" t="str">
        <f>IF(OR('Set UP'!$C18=0,'Set UP'!$D18=0,'Set UP'!$E18=0),"",RANK(JP32,$JP$21:$JP$68,0))</f>
        <v/>
      </c>
      <c r="JR32" s="151" t="str">
        <f>IF(OR('Set UP'!K18&lt;&gt;1,'Set UP'!C18=0,'Set UP'!D18=0,'Set UP'!E18=0,'Set UP'!F18=0),"",$JP32)</f>
        <v/>
      </c>
      <c r="JS32" s="151" t="str">
        <f>IF(OR('Set UP'!K18&lt;&gt;1,'Set UP'!C18=0,'Set UP'!D18=0,'Set UP'!E18=0,'Set UP'!F18=0),"",RANK(JR32,$JR$21:$JR$68,0))</f>
        <v/>
      </c>
      <c r="JT32" s="153" t="str">
        <f>IF(OR('Set UP'!K18&lt;&gt;2,'Set UP'!C18=0,'Set UP'!D18=0,'Set UP'!E18=0,'Set UP'!F18=0),"",$JP32)</f>
        <v/>
      </c>
      <c r="JU32" s="151" t="str">
        <f>IF(OR('Set UP'!K18&lt;&gt;2,'Set UP'!C18=0,'Set UP'!D18=0,'Set UP'!E18=0,'Set UP'!F18=0),"",RANK(JT32,$JT$21:$JT$68,0))</f>
        <v/>
      </c>
      <c r="JV32" s="151" t="str">
        <f>IF(OR(LEFT('Set UP'!F18,1)&lt;&gt;"F",'Set UP'!C18=0,'Set UP'!D18=0,'Set UP'!E18=0),"",$JP32)</f>
        <v/>
      </c>
      <c r="JW32" s="151" t="str">
        <f>IF(OR(LEFT('Set UP'!F18,1)&lt;&gt;"F",'Set UP'!C18=0,'Set UP'!D18=0,'Set UP'!E18=0),"",RANK(JV32,$JV$21:$JV$68,0))</f>
        <v/>
      </c>
      <c r="JX32" s="151" t="str">
        <f>IF(OR('Set UP'!F18&lt;&gt;"NS",'Set UP'!C18=0,'Set UP'!D18=0,'Set UP'!E18=0),"",$JP32)</f>
        <v/>
      </c>
      <c r="JY32" s="154" t="str">
        <f>IF(OR('Set UP'!F18&lt;&gt;"NS",'Set UP'!C18=0,'Set UP'!D18=0,'Set UP'!E18=0),"",RANK(JX32,$JX$21:$JX$68,0))</f>
        <v/>
      </c>
      <c r="JZ32" s="154" t="str">
        <f>IF(OR('Set UP'!$C18=0,'Set UP'!$D18=0,'Set UP'!$E18=0,JP32=0),"",JP32/MAX(JP$21:JP$68)*1000)</f>
        <v/>
      </c>
      <c r="KC32" s="316">
        <f t="array" ref="KC32">MAX(IF(Clubs='Set UP'!D18,'Wet Incident'!JU$21:JU$68))</f>
        <v>0</v>
      </c>
      <c r="KD32" s="316" t="str">
        <f t="shared" si="5"/>
        <v/>
      </c>
    </row>
    <row r="33" spans="2:290" x14ac:dyDescent="0.2">
      <c r="B33" s="139">
        <v>13</v>
      </c>
      <c r="C33" s="148" t="str">
        <f>IF(OR('Set UP'!$C19=0,'Set UP'!$D19=0,'Set UP'!$E19=0,'Set UP'!F19=0),"  --",'Set UP'!C19)</f>
        <v xml:space="preserve">  --</v>
      </c>
      <c r="D33" s="148" t="str">
        <f>IF(OR('Set UP'!$C19=0,'Set UP'!$D19=0,'Set UP'!$E19=0,'Set UP'!F19=0),"  --",'Set UP'!D19&amp;" "&amp;'Set UP'!E19)</f>
        <v xml:space="preserve">  --</v>
      </c>
      <c r="E33" s="148" t="str">
        <f>IF(OR('Set UP'!$C19=0,'Set UP'!$D19=0,'Set UP'!$E19=0,'Set UP'!F19=0),"  --",'Set UP'!F19)</f>
        <v xml:space="preserve">  --</v>
      </c>
      <c r="F33" s="65"/>
      <c r="G33" s="65"/>
      <c r="H33" s="65"/>
      <c r="I33" s="65"/>
      <c r="J33" s="149"/>
      <c r="K33" s="149"/>
      <c r="L33" s="149"/>
      <c r="M33" s="149"/>
      <c r="N33" s="149"/>
      <c r="O33" s="149"/>
      <c r="P33" s="149"/>
      <c r="Q33" s="149"/>
      <c r="R33" s="149"/>
      <c r="S33" s="149"/>
      <c r="T33" s="149"/>
      <c r="U33" s="149"/>
      <c r="V33" s="149"/>
      <c r="W33" s="149"/>
      <c r="X33" s="149"/>
      <c r="Y33" s="149"/>
      <c r="Z33" s="149"/>
      <c r="AA33" s="149"/>
      <c r="AB33" s="149"/>
      <c r="AC33" s="149"/>
      <c r="AD33" s="149"/>
      <c r="AE33" s="222"/>
      <c r="AF33" s="150" t="str">
        <f>IF(OR('Set UP'!$C19=0,'Set UP'!$D19=0,'Set UP'!$E19=0),"",(F$19*F33)+(G$19*G33)+(H$19*H33)+(I$19*I33)+(J$19*J33)+(K$19*K33)+(L$19*L33)+(M$19*M33)+(N$19*N33)+(O$19*O33)+(P$19*P33)+(Q$19*Q33)+(R$19*R33)+(S$19*S33)+(T$19*T33)+(U$19*U33)+(V$19*V33)+(W$19*W33)+(X$19*X33)+(Y$19*Y33)+(Z$19*Z33)+(AA$19*AA33)+(AB$19*AB33)+(AC$19*AC33)+(AD$19*AD33))</f>
        <v/>
      </c>
      <c r="AG33" s="65"/>
      <c r="AH33" s="65"/>
      <c r="AI33" s="65"/>
      <c r="AJ33" s="65"/>
      <c r="AK33" s="65"/>
      <c r="AL33" s="65"/>
      <c r="AM33" s="149"/>
      <c r="AN33" s="149"/>
      <c r="AO33" s="149"/>
      <c r="AP33" s="149"/>
      <c r="AQ33" s="149"/>
      <c r="AR33" s="149"/>
      <c r="AS33" s="149"/>
      <c r="AT33" s="149"/>
      <c r="AU33" s="149"/>
      <c r="AV33" s="149"/>
      <c r="AW33" s="149"/>
      <c r="AX33" s="149"/>
      <c r="AY33" s="149"/>
      <c r="AZ33" s="149"/>
      <c r="BA33" s="149"/>
      <c r="BB33" s="149"/>
      <c r="BC33" s="149"/>
      <c r="BD33" s="149"/>
      <c r="BE33" s="149"/>
      <c r="BF33" s="222"/>
      <c r="BG33" s="150" t="str">
        <f>IF(OR('Set UP'!$C19=0,'Set UP'!$D19=0,'Set UP'!$E19=0),"",(AG$19*AG33)+(AH$19*AH33)+(AI$19*AI33)+(AJ$19*AJ33)+(AK$19*AK33)+(AL$19*AL33)+(AM$19*AM33)+(AN$19*AN33)+(AO$19*AO33)+(AP$19*AP33)+(AQ$19*AQ33)+(AR$19*AR33)+(AS$19*AS33)+(AT$19*AT33)+(AU$19*AU33)+(AV$19*AV33)+(AW$19*AW33)+(AX$19*AX33)+(AY$19*AY33)+(AZ$19*AZ33)+(BA$19*BA33)+(BB$19*BB33)+(BC$19*BC33)+(BD$19*BD33)+(BE$19*BE33))</f>
        <v/>
      </c>
      <c r="BH33" s="65"/>
      <c r="BI33" s="65"/>
      <c r="BJ33" s="65"/>
      <c r="BK33" s="65"/>
      <c r="BL33" s="65"/>
      <c r="BM33" s="65"/>
      <c r="BN33" s="149"/>
      <c r="BO33" s="149"/>
      <c r="BP33" s="149"/>
      <c r="BQ33" s="149"/>
      <c r="BR33" s="149"/>
      <c r="BS33" s="149"/>
      <c r="BT33" s="149"/>
      <c r="BU33" s="149"/>
      <c r="BV33" s="149"/>
      <c r="BW33" s="149"/>
      <c r="BX33" s="149"/>
      <c r="BY33" s="149"/>
      <c r="BZ33" s="149"/>
      <c r="CA33" s="149"/>
      <c r="CB33" s="149"/>
      <c r="CC33" s="149"/>
      <c r="CD33" s="149"/>
      <c r="CE33" s="149"/>
      <c r="CF33" s="149"/>
      <c r="CG33" s="222"/>
      <c r="CH33" s="150" t="str">
        <f>IF(OR('Set UP'!$C19=0,'Set UP'!$D19=0,'Set UP'!$E19=0),"",(BH$19*BH33)+(BI$19*BI33)+(BJ$19*BJ33)+(BK$19*BK33)+(BL$19*BL33)+(BM$19*BM33)+(BN$19*BN33)+(BO$19*BO33)+(BP$19*BP33)+(BQ$19*BQ33)+(BR$19*BR33)+(BS$19*BS33)+(BT$19*BT33)+(BU$19*BU33)+(BV$19*BV33)+(BW$19*BW33)+(BX$19*BX33)+(BY$19*BY33)+(BZ$19*BZ33)+(CA$19*CA33)+(CB$19*CB33)+(CC$19*CC33)+(CD$19*CD33)+(CE$19*CE33)+(CF$19*CF33))</f>
        <v/>
      </c>
      <c r="CI33" s="65"/>
      <c r="CJ33" s="65"/>
      <c r="CK33" s="65"/>
      <c r="CL33" s="65"/>
      <c r="CM33" s="65"/>
      <c r="CN33" s="149"/>
      <c r="CO33" s="149"/>
      <c r="CP33" s="149"/>
      <c r="CQ33" s="149"/>
      <c r="CR33" s="149"/>
      <c r="CS33" s="149"/>
      <c r="CT33" s="149"/>
      <c r="CU33" s="149"/>
      <c r="CV33" s="149"/>
      <c r="CW33" s="149"/>
      <c r="CX33" s="149"/>
      <c r="CY33" s="149"/>
      <c r="CZ33" s="149"/>
      <c r="DA33" s="149"/>
      <c r="DB33" s="149"/>
      <c r="DC33" s="149"/>
      <c r="DD33" s="149"/>
      <c r="DE33" s="149"/>
      <c r="DF33" s="149"/>
      <c r="DG33" s="149"/>
      <c r="DH33" s="222"/>
      <c r="DI33" s="150" t="str">
        <f>IF(OR('Set UP'!$C19=0,'Set UP'!$D19=0,'Set UP'!$E19=0),"",(CI$19*CI33)+(CJ$19*CJ33)+(CK$19*CK33)+(CL$19*CL33)+(CM$19*CM33)+(CN$19*CN33)+(CO$19*CO33)+(CP$19*CP33)+(CQ$19*CQ33)+(CR$19*CR33)+(CS$19*CS33)+(CT$19*CT33)+(CU$19*CU33)+(CV$19*CV33)+(CW$19*CW33)+(CX$19*CX33)+(CY$19*CY33)+(CZ$19*CZ33)+(DA$19*DA33)+(DB$19*DB33)+(DC$19*DC33)+(DD$19*DD33)+(DE$19*DE33)+(DF$19*DF33)+(DG$19*DG33))</f>
        <v/>
      </c>
      <c r="DJ33" s="65"/>
      <c r="DK33" s="65"/>
      <c r="DL33" s="65"/>
      <c r="DM33" s="149"/>
      <c r="DN33" s="149"/>
      <c r="DO33" s="149"/>
      <c r="DP33" s="149"/>
      <c r="DQ33" s="149"/>
      <c r="DR33" s="149"/>
      <c r="DS33" s="149"/>
      <c r="DT33" s="149"/>
      <c r="DU33" s="149"/>
      <c r="DV33" s="149"/>
      <c r="DW33" s="149"/>
      <c r="DX33" s="149"/>
      <c r="DY33" s="149"/>
      <c r="DZ33" s="149"/>
      <c r="EA33" s="149"/>
      <c r="EB33" s="149"/>
      <c r="EC33" s="149"/>
      <c r="ED33" s="149"/>
      <c r="EE33" s="149"/>
      <c r="EF33" s="149"/>
      <c r="EG33" s="149"/>
      <c r="EH33" s="149"/>
      <c r="EI33" s="222"/>
      <c r="EJ33" s="150" t="str">
        <f>IF(OR('Set UP'!$C19=0,'Set UP'!$D19=0,'Set UP'!$E19=0),"",(DJ$19*DJ33)+(DK$19*DK33)+(DL$19*DL33)+(DM$19*DM33)+(DN$19*DN33)+(DO$19*DO33)+(DP$19*DP33)+(DQ$19*DQ33)+(DR$19*DR33)+(DS$19*DS33)+(DT$19*DT33)+(DU$19*DU33)+(DV$19*DV33)+(DW$19*DW33)+(DX$19*DX33)+(DY$19*DY33)+(DZ$19*DZ33)+(EA$19*EA33)+(EB$19*EB33)+(EC$19*EC33)+(ED$19*ED33)+(EE$19*EE33)+(EF$19*EF33)+(EG$19*EG33)+(EH$19*EH33))</f>
        <v/>
      </c>
      <c r="EK33" s="65"/>
      <c r="EL33" s="65"/>
      <c r="EM33" s="65"/>
      <c r="EN33" s="65"/>
      <c r="EO33" s="149"/>
      <c r="EP33" s="149"/>
      <c r="EQ33" s="149"/>
      <c r="ER33" s="149"/>
      <c r="ES33" s="149"/>
      <c r="ET33" s="149"/>
      <c r="EU33" s="149"/>
      <c r="EV33" s="149"/>
      <c r="EW33" s="149"/>
      <c r="EX33" s="149"/>
      <c r="EY33" s="149"/>
      <c r="EZ33" s="149"/>
      <c r="FA33" s="149"/>
      <c r="FB33" s="149"/>
      <c r="FC33" s="149"/>
      <c r="FD33" s="149"/>
      <c r="FE33" s="149"/>
      <c r="FF33" s="149"/>
      <c r="FG33" s="149"/>
      <c r="FH33" s="149"/>
      <c r="FI33" s="149"/>
      <c r="FJ33" s="222"/>
      <c r="FK33" s="150" t="str">
        <f>IF(OR('Set UP'!$C19=0,'Set UP'!$D19=0,'Set UP'!$E19=0),"",(EK$19*EK33)+(EL$19*EL33)+(EM$19*EM33)+(EN$19*EN33)+(EO$19*EO33)+(EP$19*EP33)+(EQ$19*EQ33)+(ER$19*ER33)+(ES$19*ES33)+(ET$19*ET33)+(EU$19*EU33)+(EV$19*EV33)+(EW$19*EW33)+(EX$19*EX33)+(EY$19*EY33)+(EZ$19*EZ33)+(FA$19*FA33)+(FB$19*FB33)+(FC$19*FC33)+(FD$19*FD33)+(FE$19*FE33)+(FF$19*FF33)+(FG$19*FG33)+(FH$19*FH33)+(FI$19*FI33))</f>
        <v/>
      </c>
      <c r="FL33" s="65"/>
      <c r="FM33" s="65"/>
      <c r="FN33" s="65"/>
      <c r="FO33" s="65"/>
      <c r="FP33" s="149"/>
      <c r="FQ33" s="149"/>
      <c r="FR33" s="149"/>
      <c r="FS33" s="149"/>
      <c r="FT33" s="149"/>
      <c r="FU33" s="149"/>
      <c r="FV33" s="149"/>
      <c r="FW33" s="149"/>
      <c r="FX33" s="149"/>
      <c r="FY33" s="149"/>
      <c r="FZ33" s="149"/>
      <c r="GA33" s="149"/>
      <c r="GB33" s="149"/>
      <c r="GC33" s="149"/>
      <c r="GD33" s="149"/>
      <c r="GE33" s="149"/>
      <c r="GF33" s="149"/>
      <c r="GG33" s="149"/>
      <c r="GH33" s="149"/>
      <c r="GI33" s="149"/>
      <c r="GJ33" s="149"/>
      <c r="GK33" s="222"/>
      <c r="GL33" s="150" t="str">
        <f>IF(OR('Set UP'!$C19=0,'Set UP'!$D19=0,'Set UP'!$E19=0),"",(FL$19*FL33)+(FM$19*FM33)+(FN$19*FN33)+(FO$19*FO33)+(FP$19*FP33)+(FQ$19*FQ33)+(FR$19*FR33)+(FS$19*FS33)+(FT$19*FT33)+(FU$19*FU33)+(FV$19*FV33)+(FW$19*FW33)+(FX$19*FX33)+(FY$19*FY33)+(FZ$19*FZ33)+(GA$19*GA33)+(GB$19*GB33)+(GC$19*GC33)+(GD$19*GD33)+(GE$19*GE33)+(GF$19*GF33)+(GG$19*GG33)+(GH$19*GH33)+(GI$19*GI33)+(GJ$19*GJ33))</f>
        <v/>
      </c>
      <c r="GM33" s="65"/>
      <c r="GN33" s="65"/>
      <c r="GO33" s="65"/>
      <c r="GP33" s="65"/>
      <c r="GQ33" s="149"/>
      <c r="GR33" s="149"/>
      <c r="GS33" s="149"/>
      <c r="GT33" s="149"/>
      <c r="GU33" s="149"/>
      <c r="GV33" s="149"/>
      <c r="GW33" s="149"/>
      <c r="GX33" s="149"/>
      <c r="GY33" s="149"/>
      <c r="GZ33" s="149"/>
      <c r="HA33" s="149"/>
      <c r="HB33" s="149"/>
      <c r="HC33" s="149"/>
      <c r="HD33" s="149"/>
      <c r="HE33" s="149"/>
      <c r="HF33" s="149"/>
      <c r="HG33" s="149"/>
      <c r="HH33" s="149"/>
      <c r="HI33" s="149"/>
      <c r="HJ33" s="149"/>
      <c r="HK33" s="149"/>
      <c r="HL33" s="222"/>
      <c r="HM33" s="150" t="str">
        <f>IF(OR('Set UP'!$C19=0,'Set UP'!$D19=0,'Set UP'!$E19=0),"",(GM$19*GM33)+(GN$19*GN33)+(GO$19*GO33)+(GP$19*GP33)+(GQ$19*GQ33)+(GR$19*GR33)+(GS$19*GS33)+(GT$19*GT33)+(GU$19*GU33)+(GV$19*GV33)+(GW$19*GW33)+(GX$19*GX33)+(GY$19*GY33)+(GZ$19*GZ33)+(HA$19*HA33)+(HB$19*HB33)+(HC$19*HC33)+(HD$19*HD33)+(HE$19*HE33)+(HF$19*HF33)+(HG$19*HG33)+(HH$19*HH33)+(HI$19*HI33)+(HJ$19*HJ33)+(HK$19*HK33))</f>
        <v/>
      </c>
      <c r="HN33" s="65"/>
      <c r="HO33" s="65"/>
      <c r="HP33" s="65"/>
      <c r="HQ33" s="65"/>
      <c r="HR33" s="149"/>
      <c r="HS33" s="149"/>
      <c r="HT33" s="149"/>
      <c r="HU33" s="149"/>
      <c r="HV33" s="149"/>
      <c r="HW33" s="149"/>
      <c r="HX33" s="149"/>
      <c r="HY33" s="149"/>
      <c r="HZ33" s="149"/>
      <c r="IA33" s="149"/>
      <c r="IB33" s="149"/>
      <c r="IC33" s="149"/>
      <c r="ID33" s="149"/>
      <c r="IE33" s="149"/>
      <c r="IF33" s="149"/>
      <c r="IG33" s="149"/>
      <c r="IH33" s="149"/>
      <c r="II33" s="149"/>
      <c r="IJ33" s="149"/>
      <c r="IK33" s="149"/>
      <c r="IL33" s="149"/>
      <c r="IM33" s="222"/>
      <c r="IN33" s="150" t="str">
        <f>IF(OR('Set UP'!$C19=0,'Set UP'!$D19=0,'Set UP'!$E19=0),"",(HN$19*HN33)+(HO$19*HO33)+(HP$19*HP33)+(HQ$19*HQ33)+(HR$19*HR33)+(HS$19*HS33)+(HT$19*HT33)+(HU$19*HU33)+(HV$19*HV33)+(HW$19*HW33)+(HX$19*HX33)+(HY$19*HY33)+(HZ$19*HZ33)+(IA$19*IA33)+(IB$19*IB33)+(IC$19*IC33)+(ID$19*ID33)+(IE$19*IE33)+(IF$19*IF33)+(IG$19*IG33)+(IH$19*IH33)+(II$19*II33)+(IJ$19*IJ33)+(IK$19*IK33)+(IL$19*IL33))</f>
        <v/>
      </c>
      <c r="IO33" s="65"/>
      <c r="IP33" s="65"/>
      <c r="IQ33" s="65"/>
      <c r="IR33" s="65"/>
      <c r="IS33" s="149"/>
      <c r="IT33" s="149"/>
      <c r="IU33" s="149"/>
      <c r="IV33" s="149"/>
      <c r="IW33" s="149"/>
      <c r="IX33" s="149"/>
      <c r="IY33" s="149"/>
      <c r="IZ33" s="149"/>
      <c r="JA33" s="149"/>
      <c r="JB33" s="149"/>
      <c r="JC33" s="149"/>
      <c r="JD33" s="149"/>
      <c r="JE33" s="149"/>
      <c r="JF33" s="149"/>
      <c r="JG33" s="149"/>
      <c r="JH33" s="149"/>
      <c r="JI33" s="149"/>
      <c r="JJ33" s="149"/>
      <c r="JK33" s="149"/>
      <c r="JL33" s="149"/>
      <c r="JM33" s="149"/>
      <c r="JN33" s="222"/>
      <c r="JO33" s="150" t="str">
        <f>IF(OR('Set UP'!$C19=0,'Set UP'!$D19=0,'Set UP'!$E19=0),"",(IO$19*IO33)+(IP$19*IP33)+(IQ$19*IQ33)+(IR$19*IR33)+(IS$19*IS33)+(IT$19*IT33)+(IU$19*IU33)+(IV$19*IV33)+(IW$19*IW33)+(IX$19*IX33)+(IY$19*IY33)+(IZ$19*IZ33)+(JA$19*JA33)+(JB$19*JB33)+(JC$19*JC33)+(JD$19*JD33)+(JE$19*JE33)+(JF$19*JF33)+(JG$19*JG33)+(JH$19*JH33)+(JI$19*JI33)+(JJ$19*JJ33)+(JK$19*JK33)+(JL$19*JL33)+(JM$19*JM33))</f>
        <v/>
      </c>
      <c r="JP33" s="151" t="str">
        <f>IF(OR('Set UP'!$C19=0,'Set UP'!$D19=0,'Set UP'!$E19=0),"",(AF33+BG33+CH33+DI33+EJ33+FK33+GL33+HM33+IN33+JO33))</f>
        <v/>
      </c>
      <c r="JQ33" s="152" t="str">
        <f>IF(OR('Set UP'!$C19=0,'Set UP'!$D19=0,'Set UP'!$E19=0),"",RANK(JP33,$JP$21:$JP$68,0))</f>
        <v/>
      </c>
      <c r="JR33" s="151" t="str">
        <f>IF(OR('Set UP'!K19&lt;&gt;1,'Set UP'!C19=0,'Set UP'!D19=0,'Set UP'!E19=0,'Set UP'!F19=0),"",$JP33)</f>
        <v/>
      </c>
      <c r="JS33" s="151" t="str">
        <f>IF(OR('Set UP'!K19&lt;&gt;1,'Set UP'!C19=0,'Set UP'!D19=0,'Set UP'!E19=0,'Set UP'!F19=0),"",RANK(JR33,$JR$21:$JR$68,0))</f>
        <v/>
      </c>
      <c r="JT33" s="153" t="str">
        <f>IF(OR('Set UP'!K19&lt;&gt;2,'Set UP'!C19=0,'Set UP'!D19=0,'Set UP'!E19=0,'Set UP'!F19=0),"",$JP33)</f>
        <v/>
      </c>
      <c r="JU33" s="151" t="str">
        <f>IF(OR('Set UP'!K19&lt;&gt;2,'Set UP'!C19=0,'Set UP'!D19=0,'Set UP'!E19=0,'Set UP'!F19=0),"",RANK(JT33,$JT$21:$JT$68,0))</f>
        <v/>
      </c>
      <c r="JV33" s="151" t="str">
        <f>IF(OR(LEFT('Set UP'!F19,1)&lt;&gt;"F",'Set UP'!C19=0,'Set UP'!D19=0,'Set UP'!E19=0),"",$JP33)</f>
        <v/>
      </c>
      <c r="JW33" s="151" t="str">
        <f>IF(OR(LEFT('Set UP'!F19,1)&lt;&gt;"F",'Set UP'!C19=0,'Set UP'!D19=0,'Set UP'!E19=0),"",RANK(JV33,$JV$21:$JV$68,0))</f>
        <v/>
      </c>
      <c r="JX33" s="151" t="str">
        <f>IF(OR('Set UP'!F19&lt;&gt;"NS",'Set UP'!C19=0,'Set UP'!D19=0,'Set UP'!E19=0),"",$JP33)</f>
        <v/>
      </c>
      <c r="JY33" s="154" t="str">
        <f>IF(OR('Set UP'!F19&lt;&gt;"NS",'Set UP'!C19=0,'Set UP'!D19=0,'Set UP'!E19=0),"",RANK(JX33,$JX$21:$JX$68,0))</f>
        <v/>
      </c>
      <c r="JZ33" s="154" t="str">
        <f>IF(OR('Set UP'!$C19=0,'Set UP'!$D19=0,'Set UP'!$E19=0,JP33=0),"",JP33/MAX(JP$21:JP$68)*1000)</f>
        <v/>
      </c>
      <c r="KC33" s="316">
        <f t="array" ref="KC33">MAX(IF(Clubs='Set UP'!D19,'Wet Incident'!JU$21:JU$68))</f>
        <v>0</v>
      </c>
      <c r="KD33" s="316" t="str">
        <f t="shared" si="5"/>
        <v/>
      </c>
    </row>
    <row r="34" spans="2:290" x14ac:dyDescent="0.2">
      <c r="B34" s="139">
        <v>14</v>
      </c>
      <c r="C34" s="148" t="str">
        <f>IF(OR('Set UP'!$C20=0,'Set UP'!$D20=0,'Set UP'!$E20=0,'Set UP'!F20=0),"  --",'Set UP'!C20)</f>
        <v xml:space="preserve">  --</v>
      </c>
      <c r="D34" s="148" t="str">
        <f>IF(OR('Set UP'!$C20=0,'Set UP'!$D20=0,'Set UP'!$E20=0,'Set UP'!F20=0),"  --",'Set UP'!D20&amp;" "&amp;'Set UP'!E20)</f>
        <v xml:space="preserve">  --</v>
      </c>
      <c r="E34" s="148" t="str">
        <f>IF(OR('Set UP'!$C20=0,'Set UP'!$D20=0,'Set UP'!$E20=0,'Set UP'!F20=0),"  --",'Set UP'!F20)</f>
        <v xml:space="preserve">  --</v>
      </c>
      <c r="F34" s="65"/>
      <c r="G34" s="65"/>
      <c r="H34" s="65"/>
      <c r="I34" s="65"/>
      <c r="J34" s="149"/>
      <c r="K34" s="149"/>
      <c r="L34" s="149"/>
      <c r="M34" s="149"/>
      <c r="N34" s="149"/>
      <c r="O34" s="149"/>
      <c r="P34" s="149"/>
      <c r="Q34" s="149"/>
      <c r="R34" s="149"/>
      <c r="S34" s="149"/>
      <c r="T34" s="149"/>
      <c r="U34" s="149"/>
      <c r="V34" s="149"/>
      <c r="W34" s="149"/>
      <c r="X34" s="149"/>
      <c r="Y34" s="149"/>
      <c r="Z34" s="149"/>
      <c r="AA34" s="149"/>
      <c r="AB34" s="149"/>
      <c r="AC34" s="149"/>
      <c r="AD34" s="149"/>
      <c r="AE34" s="222"/>
      <c r="AF34" s="150" t="str">
        <f>IF(OR('Set UP'!$C20=0,'Set UP'!$D20=0,'Set UP'!$E20=0),"",(F$19*F34)+(G$19*G34)+(H$19*H34)+(I$19*I34)+(J$19*J34)+(K$19*K34)+(L$19*L34)+(M$19*M34)+(N$19*N34)+(O$19*O34)+(P$19*P34)+(Q$19*Q34)+(R$19*R34)+(S$19*S34)+(T$19*T34)+(U$19*U34)+(V$19*V34)+(W$19*W34)+(X$19*X34)+(Y$19*Y34)+(Z$19*Z34)+(AA$19*AA34)+(AB$19*AB34)+(AC$19*AC34)+(AD$19*AD34))</f>
        <v/>
      </c>
      <c r="AG34" s="65"/>
      <c r="AH34" s="65"/>
      <c r="AI34" s="65"/>
      <c r="AJ34" s="65"/>
      <c r="AK34" s="65"/>
      <c r="AL34" s="65"/>
      <c r="AM34" s="149"/>
      <c r="AN34" s="149"/>
      <c r="AO34" s="149"/>
      <c r="AP34" s="149"/>
      <c r="AQ34" s="149"/>
      <c r="AR34" s="149"/>
      <c r="AS34" s="149"/>
      <c r="AT34" s="149"/>
      <c r="AU34" s="149"/>
      <c r="AV34" s="149"/>
      <c r="AW34" s="149"/>
      <c r="AX34" s="149"/>
      <c r="AY34" s="149"/>
      <c r="AZ34" s="149"/>
      <c r="BA34" s="149"/>
      <c r="BB34" s="149"/>
      <c r="BC34" s="149"/>
      <c r="BD34" s="149"/>
      <c r="BE34" s="149"/>
      <c r="BF34" s="222"/>
      <c r="BG34" s="150" t="str">
        <f>IF(OR('Set UP'!$C20=0,'Set UP'!$D20=0,'Set UP'!$E20=0),"",(AG$19*AG34)+(AH$19*AH34)+(AI$19*AI34)+(AJ$19*AJ34)+(AK$19*AK34)+(AL$19*AL34)+(AM$19*AM34)+(AN$19*AN34)+(AO$19*AO34)+(AP$19*AP34)+(AQ$19*AQ34)+(AR$19*AR34)+(AS$19*AS34)+(AT$19*AT34)+(AU$19*AU34)+(AV$19*AV34)+(AW$19*AW34)+(AX$19*AX34)+(AY$19*AY34)+(AZ$19*AZ34)+(BA$19*BA34)+(BB$19*BB34)+(BC$19*BC34)+(BD$19*BD34)+(BE$19*BE34))</f>
        <v/>
      </c>
      <c r="BH34" s="65"/>
      <c r="BI34" s="65"/>
      <c r="BJ34" s="65"/>
      <c r="BK34" s="65"/>
      <c r="BL34" s="65"/>
      <c r="BM34" s="65"/>
      <c r="BN34" s="149"/>
      <c r="BO34" s="149"/>
      <c r="BP34" s="149"/>
      <c r="BQ34" s="149"/>
      <c r="BR34" s="149"/>
      <c r="BS34" s="149"/>
      <c r="BT34" s="149"/>
      <c r="BU34" s="149"/>
      <c r="BV34" s="149"/>
      <c r="BW34" s="149"/>
      <c r="BX34" s="149"/>
      <c r="BY34" s="149"/>
      <c r="BZ34" s="149"/>
      <c r="CA34" s="149"/>
      <c r="CB34" s="149"/>
      <c r="CC34" s="149"/>
      <c r="CD34" s="149"/>
      <c r="CE34" s="149"/>
      <c r="CF34" s="149"/>
      <c r="CG34" s="222"/>
      <c r="CH34" s="150" t="str">
        <f>IF(OR('Set UP'!$C20=0,'Set UP'!$D20=0,'Set UP'!$E20=0),"",(BH$19*BH34)+(BI$19*BI34)+(BJ$19*BJ34)+(BK$19*BK34)+(BL$19*BL34)+(BM$19*BM34)+(BN$19*BN34)+(BO$19*BO34)+(BP$19*BP34)+(BQ$19*BQ34)+(BR$19*BR34)+(BS$19*BS34)+(BT$19*BT34)+(BU$19*BU34)+(BV$19*BV34)+(BW$19*BW34)+(BX$19*BX34)+(BY$19*BY34)+(BZ$19*BZ34)+(CA$19*CA34)+(CB$19*CB34)+(CC$19*CC34)+(CD$19*CD34)+(CE$19*CE34)+(CF$19*CF34))</f>
        <v/>
      </c>
      <c r="CI34" s="65"/>
      <c r="CJ34" s="65"/>
      <c r="CK34" s="65"/>
      <c r="CL34" s="65"/>
      <c r="CM34" s="65"/>
      <c r="CN34" s="149"/>
      <c r="CO34" s="149"/>
      <c r="CP34" s="149"/>
      <c r="CQ34" s="149"/>
      <c r="CR34" s="149"/>
      <c r="CS34" s="149"/>
      <c r="CT34" s="149"/>
      <c r="CU34" s="149"/>
      <c r="CV34" s="149"/>
      <c r="CW34" s="149"/>
      <c r="CX34" s="149"/>
      <c r="CY34" s="149"/>
      <c r="CZ34" s="149"/>
      <c r="DA34" s="149"/>
      <c r="DB34" s="149"/>
      <c r="DC34" s="149"/>
      <c r="DD34" s="149"/>
      <c r="DE34" s="149"/>
      <c r="DF34" s="149"/>
      <c r="DG34" s="149"/>
      <c r="DH34" s="222"/>
      <c r="DI34" s="150" t="str">
        <f>IF(OR('Set UP'!$C20=0,'Set UP'!$D20=0,'Set UP'!$E20=0),"",(CI$19*CI34)+(CJ$19*CJ34)+(CK$19*CK34)+(CL$19*CL34)+(CM$19*CM34)+(CN$19*CN34)+(CO$19*CO34)+(CP$19*CP34)+(CQ$19*CQ34)+(CR$19*CR34)+(CS$19*CS34)+(CT$19*CT34)+(CU$19*CU34)+(CV$19*CV34)+(CW$19*CW34)+(CX$19*CX34)+(CY$19*CY34)+(CZ$19*CZ34)+(DA$19*DA34)+(DB$19*DB34)+(DC$19*DC34)+(DD$19*DD34)+(DE$19*DE34)+(DF$19*DF34)+(DG$19*DG34))</f>
        <v/>
      </c>
      <c r="DJ34" s="65"/>
      <c r="DK34" s="65"/>
      <c r="DL34" s="65"/>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222"/>
      <c r="EJ34" s="150" t="str">
        <f>IF(OR('Set UP'!$C20=0,'Set UP'!$D20=0,'Set UP'!$E20=0),"",(DJ$19*DJ34)+(DK$19*DK34)+(DL$19*DL34)+(DM$19*DM34)+(DN$19*DN34)+(DO$19*DO34)+(DP$19*DP34)+(DQ$19*DQ34)+(DR$19*DR34)+(DS$19*DS34)+(DT$19*DT34)+(DU$19*DU34)+(DV$19*DV34)+(DW$19*DW34)+(DX$19*DX34)+(DY$19*DY34)+(DZ$19*DZ34)+(EA$19*EA34)+(EB$19*EB34)+(EC$19*EC34)+(ED$19*ED34)+(EE$19*EE34)+(EF$19*EF34)+(EG$19*EG34)+(EH$19*EH34))</f>
        <v/>
      </c>
      <c r="EK34" s="65"/>
      <c r="EL34" s="65"/>
      <c r="EM34" s="65"/>
      <c r="EN34" s="65"/>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222"/>
      <c r="FK34" s="150" t="str">
        <f>IF(OR('Set UP'!$C20=0,'Set UP'!$D20=0,'Set UP'!$E20=0),"",(EK$19*EK34)+(EL$19*EL34)+(EM$19*EM34)+(EN$19*EN34)+(EO$19*EO34)+(EP$19*EP34)+(EQ$19*EQ34)+(ER$19*ER34)+(ES$19*ES34)+(ET$19*ET34)+(EU$19*EU34)+(EV$19*EV34)+(EW$19*EW34)+(EX$19*EX34)+(EY$19*EY34)+(EZ$19*EZ34)+(FA$19*FA34)+(FB$19*FB34)+(FC$19*FC34)+(FD$19*FD34)+(FE$19*FE34)+(FF$19*FF34)+(FG$19*FG34)+(FH$19*FH34)+(FI$19*FI34))</f>
        <v/>
      </c>
      <c r="FL34" s="65"/>
      <c r="FM34" s="65"/>
      <c r="FN34" s="65"/>
      <c r="FO34" s="65"/>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222"/>
      <c r="GL34" s="150" t="str">
        <f>IF(OR('Set UP'!$C20=0,'Set UP'!$D20=0,'Set UP'!$E20=0),"",(FL$19*FL34)+(FM$19*FM34)+(FN$19*FN34)+(FO$19*FO34)+(FP$19*FP34)+(FQ$19*FQ34)+(FR$19*FR34)+(FS$19*FS34)+(FT$19*FT34)+(FU$19*FU34)+(FV$19*FV34)+(FW$19*FW34)+(FX$19*FX34)+(FY$19*FY34)+(FZ$19*FZ34)+(GA$19*GA34)+(GB$19*GB34)+(GC$19*GC34)+(GD$19*GD34)+(GE$19*GE34)+(GF$19*GF34)+(GG$19*GG34)+(GH$19*GH34)+(GI$19*GI34)+(GJ$19*GJ34))</f>
        <v/>
      </c>
      <c r="GM34" s="65"/>
      <c r="GN34" s="65"/>
      <c r="GO34" s="65"/>
      <c r="GP34" s="65"/>
      <c r="GQ34" s="149"/>
      <c r="GR34" s="149"/>
      <c r="GS34" s="149"/>
      <c r="GT34" s="149"/>
      <c r="GU34" s="149"/>
      <c r="GV34" s="149"/>
      <c r="GW34" s="149"/>
      <c r="GX34" s="149"/>
      <c r="GY34" s="149"/>
      <c r="GZ34" s="149"/>
      <c r="HA34" s="149"/>
      <c r="HB34" s="149"/>
      <c r="HC34" s="149"/>
      <c r="HD34" s="149"/>
      <c r="HE34" s="149"/>
      <c r="HF34" s="149"/>
      <c r="HG34" s="149"/>
      <c r="HH34" s="149"/>
      <c r="HI34" s="149"/>
      <c r="HJ34" s="149"/>
      <c r="HK34" s="149"/>
      <c r="HL34" s="222"/>
      <c r="HM34" s="150" t="str">
        <f>IF(OR('Set UP'!$C20=0,'Set UP'!$D20=0,'Set UP'!$E20=0),"",(GM$19*GM34)+(GN$19*GN34)+(GO$19*GO34)+(GP$19*GP34)+(GQ$19*GQ34)+(GR$19*GR34)+(GS$19*GS34)+(GT$19*GT34)+(GU$19*GU34)+(GV$19*GV34)+(GW$19*GW34)+(GX$19*GX34)+(GY$19*GY34)+(GZ$19*GZ34)+(HA$19*HA34)+(HB$19*HB34)+(HC$19*HC34)+(HD$19*HD34)+(HE$19*HE34)+(HF$19*HF34)+(HG$19*HG34)+(HH$19*HH34)+(HI$19*HI34)+(HJ$19*HJ34)+(HK$19*HK34))</f>
        <v/>
      </c>
      <c r="HN34" s="65"/>
      <c r="HO34" s="65"/>
      <c r="HP34" s="65"/>
      <c r="HQ34" s="65"/>
      <c r="HR34" s="149"/>
      <c r="HS34" s="149"/>
      <c r="HT34" s="149"/>
      <c r="HU34" s="149"/>
      <c r="HV34" s="149"/>
      <c r="HW34" s="149"/>
      <c r="HX34" s="149"/>
      <c r="HY34" s="149"/>
      <c r="HZ34" s="149"/>
      <c r="IA34" s="149"/>
      <c r="IB34" s="149"/>
      <c r="IC34" s="149"/>
      <c r="ID34" s="149"/>
      <c r="IE34" s="149"/>
      <c r="IF34" s="149"/>
      <c r="IG34" s="149"/>
      <c r="IH34" s="149"/>
      <c r="II34" s="149"/>
      <c r="IJ34" s="149"/>
      <c r="IK34" s="149"/>
      <c r="IL34" s="149"/>
      <c r="IM34" s="222"/>
      <c r="IN34" s="150" t="str">
        <f>IF(OR('Set UP'!$C20=0,'Set UP'!$D20=0,'Set UP'!$E20=0),"",(HN$19*HN34)+(HO$19*HO34)+(HP$19*HP34)+(HQ$19*HQ34)+(HR$19*HR34)+(HS$19*HS34)+(HT$19*HT34)+(HU$19*HU34)+(HV$19*HV34)+(HW$19*HW34)+(HX$19*HX34)+(HY$19*HY34)+(HZ$19*HZ34)+(IA$19*IA34)+(IB$19*IB34)+(IC$19*IC34)+(ID$19*ID34)+(IE$19*IE34)+(IF$19*IF34)+(IG$19*IG34)+(IH$19*IH34)+(II$19*II34)+(IJ$19*IJ34)+(IK$19*IK34)+(IL$19*IL34))</f>
        <v/>
      </c>
      <c r="IO34" s="65"/>
      <c r="IP34" s="65"/>
      <c r="IQ34" s="65"/>
      <c r="IR34" s="65"/>
      <c r="IS34" s="149"/>
      <c r="IT34" s="149"/>
      <c r="IU34" s="149"/>
      <c r="IV34" s="149"/>
      <c r="IW34" s="149"/>
      <c r="IX34" s="149"/>
      <c r="IY34" s="149"/>
      <c r="IZ34" s="149"/>
      <c r="JA34" s="149"/>
      <c r="JB34" s="149"/>
      <c r="JC34" s="149"/>
      <c r="JD34" s="149"/>
      <c r="JE34" s="149"/>
      <c r="JF34" s="149"/>
      <c r="JG34" s="149"/>
      <c r="JH34" s="149"/>
      <c r="JI34" s="149"/>
      <c r="JJ34" s="149"/>
      <c r="JK34" s="149"/>
      <c r="JL34" s="149"/>
      <c r="JM34" s="149"/>
      <c r="JN34" s="222"/>
      <c r="JO34" s="150" t="str">
        <f>IF(OR('Set UP'!$C20=0,'Set UP'!$D20=0,'Set UP'!$E20=0),"",(IO$19*IO34)+(IP$19*IP34)+(IQ$19*IQ34)+(IR$19*IR34)+(IS$19*IS34)+(IT$19*IT34)+(IU$19*IU34)+(IV$19*IV34)+(IW$19*IW34)+(IX$19*IX34)+(IY$19*IY34)+(IZ$19*IZ34)+(JA$19*JA34)+(JB$19*JB34)+(JC$19*JC34)+(JD$19*JD34)+(JE$19*JE34)+(JF$19*JF34)+(JG$19*JG34)+(JH$19*JH34)+(JI$19*JI34)+(JJ$19*JJ34)+(JK$19*JK34)+(JL$19*JL34)+(JM$19*JM34))</f>
        <v/>
      </c>
      <c r="JP34" s="151" t="str">
        <f>IF(OR('Set UP'!$C20=0,'Set UP'!$D20=0,'Set UP'!$E20=0),"",(AF34+BG34+CH34+DI34+EJ34+FK34+GL34+HM34+IN34+JO34))</f>
        <v/>
      </c>
      <c r="JQ34" s="152" t="str">
        <f>IF(OR('Set UP'!$C20=0,'Set UP'!$D20=0,'Set UP'!$E20=0),"",RANK(JP34,$JP$21:$JP$68,0))</f>
        <v/>
      </c>
      <c r="JR34" s="151" t="str">
        <f>IF(OR('Set UP'!K20&lt;&gt;1,'Set UP'!C20=0,'Set UP'!D20=0,'Set UP'!E20=0,'Set UP'!F20=0),"",$JP34)</f>
        <v/>
      </c>
      <c r="JS34" s="151" t="str">
        <f>IF(OR('Set UP'!K20&lt;&gt;1,'Set UP'!C20=0,'Set UP'!D20=0,'Set UP'!E20=0,'Set UP'!F20=0),"",RANK(JR34,$JR$21:$JR$68,0))</f>
        <v/>
      </c>
      <c r="JT34" s="153" t="str">
        <f>IF(OR('Set UP'!K20&lt;&gt;2,'Set UP'!C20=0,'Set UP'!D20=0,'Set UP'!E20=0,'Set UP'!F20=0),"",$JP34)</f>
        <v/>
      </c>
      <c r="JU34" s="151" t="str">
        <f>IF(OR('Set UP'!K20&lt;&gt;2,'Set UP'!C20=0,'Set UP'!D20=0,'Set UP'!E20=0,'Set UP'!F20=0),"",RANK(JT34,$JT$21:$JT$68,0))</f>
        <v/>
      </c>
      <c r="JV34" s="151" t="str">
        <f>IF(OR(LEFT('Set UP'!F20,1)&lt;&gt;"F",'Set UP'!C20=0,'Set UP'!D20=0,'Set UP'!E20=0),"",$JP34)</f>
        <v/>
      </c>
      <c r="JW34" s="151" t="str">
        <f>IF(OR(LEFT('Set UP'!F20,1)&lt;&gt;"F",'Set UP'!C20=0,'Set UP'!D20=0,'Set UP'!E20=0),"",RANK(JV34,$JV$21:$JV$68,0))</f>
        <v/>
      </c>
      <c r="JX34" s="151" t="str">
        <f>IF(OR('Set UP'!F20&lt;&gt;"NS",'Set UP'!C20=0,'Set UP'!D20=0,'Set UP'!E20=0),"",$JP34)</f>
        <v/>
      </c>
      <c r="JY34" s="154" t="str">
        <f>IF(OR('Set UP'!F20&lt;&gt;"NS",'Set UP'!C20=0,'Set UP'!D20=0,'Set UP'!E20=0),"",RANK(JX34,$JX$21:$JX$68,0))</f>
        <v/>
      </c>
      <c r="JZ34" s="154" t="str">
        <f>IF(OR('Set UP'!$C20=0,'Set UP'!$D20=0,'Set UP'!$E20=0,JP34=0),"",JP34/MAX(JP$21:JP$68)*1000)</f>
        <v/>
      </c>
      <c r="KC34" s="316">
        <f t="array" ref="KC34">MAX(IF(Clubs='Set UP'!D20,'Wet Incident'!JU$21:JU$68))</f>
        <v>0</v>
      </c>
      <c r="KD34" s="316" t="str">
        <f t="shared" si="5"/>
        <v/>
      </c>
    </row>
    <row r="35" spans="2:290" x14ac:dyDescent="0.2">
      <c r="B35" s="139">
        <v>15</v>
      </c>
      <c r="C35" s="148" t="str">
        <f>IF(OR('Set UP'!$C21=0,'Set UP'!$D21=0,'Set UP'!$E21=0,'Set UP'!F21=0),"  --",'Set UP'!C21)</f>
        <v xml:space="preserve">  --</v>
      </c>
      <c r="D35" s="148" t="str">
        <f>IF(OR('Set UP'!$C21=0,'Set UP'!$D21=0,'Set UP'!$E21=0,'Set UP'!F21=0),"  --",'Set UP'!D21&amp;" "&amp;'Set UP'!E21)</f>
        <v xml:space="preserve">  --</v>
      </c>
      <c r="E35" s="148" t="str">
        <f>IF(OR('Set UP'!$C21=0,'Set UP'!$D21=0,'Set UP'!$E21=0,'Set UP'!F21=0),"  --",'Set UP'!F21)</f>
        <v xml:space="preserve">  --</v>
      </c>
      <c r="F35" s="65"/>
      <c r="G35" s="65"/>
      <c r="H35" s="65"/>
      <c r="I35" s="65"/>
      <c r="J35" s="149"/>
      <c r="K35" s="149"/>
      <c r="L35" s="149"/>
      <c r="M35" s="149"/>
      <c r="N35" s="149"/>
      <c r="O35" s="149"/>
      <c r="P35" s="149"/>
      <c r="Q35" s="149"/>
      <c r="R35" s="149"/>
      <c r="S35" s="149"/>
      <c r="T35" s="149"/>
      <c r="U35" s="149"/>
      <c r="V35" s="149"/>
      <c r="W35" s="149"/>
      <c r="X35" s="149"/>
      <c r="Y35" s="149"/>
      <c r="Z35" s="149"/>
      <c r="AA35" s="149"/>
      <c r="AB35" s="149"/>
      <c r="AC35" s="149"/>
      <c r="AD35" s="149"/>
      <c r="AE35" s="222"/>
      <c r="AF35" s="150" t="str">
        <f>IF(OR('Set UP'!$C21=0,'Set UP'!$D21=0,'Set UP'!$E21=0),"",(F$19*F35)+(G$19*G35)+(H$19*H35)+(I$19*I35)+(J$19*J35)+(K$19*K35)+(L$19*L35)+(M$19*M35)+(N$19*N35)+(O$19*O35)+(P$19*P35)+(Q$19*Q35)+(R$19*R35)+(S$19*S35)+(T$19*T35)+(U$19*U35)+(V$19*V35)+(W$19*W35)+(X$19*X35)+(Y$19*Y35)+(Z$19*Z35)+(AA$19*AA35)+(AB$19*AB35)+(AC$19*AC35)+(AD$19*AD35))</f>
        <v/>
      </c>
      <c r="AG35" s="65"/>
      <c r="AH35" s="65"/>
      <c r="AI35" s="65"/>
      <c r="AJ35" s="65"/>
      <c r="AK35" s="65"/>
      <c r="AL35" s="65"/>
      <c r="AM35" s="149"/>
      <c r="AN35" s="149"/>
      <c r="AO35" s="149"/>
      <c r="AP35" s="149"/>
      <c r="AQ35" s="149"/>
      <c r="AR35" s="149"/>
      <c r="AS35" s="149"/>
      <c r="AT35" s="149"/>
      <c r="AU35" s="149"/>
      <c r="AV35" s="149"/>
      <c r="AW35" s="149"/>
      <c r="AX35" s="149"/>
      <c r="AY35" s="149"/>
      <c r="AZ35" s="149"/>
      <c r="BA35" s="149"/>
      <c r="BB35" s="149"/>
      <c r="BC35" s="149"/>
      <c r="BD35" s="149"/>
      <c r="BE35" s="149"/>
      <c r="BF35" s="222"/>
      <c r="BG35" s="150" t="str">
        <f>IF(OR('Set UP'!$C21=0,'Set UP'!$D21=0,'Set UP'!$E21=0),"",(AG$19*AG35)+(AH$19*AH35)+(AI$19*AI35)+(AJ$19*AJ35)+(AK$19*AK35)+(AL$19*AL35)+(AM$19*AM35)+(AN$19*AN35)+(AO$19*AO35)+(AP$19*AP35)+(AQ$19*AQ35)+(AR$19*AR35)+(AS$19*AS35)+(AT$19*AT35)+(AU$19*AU35)+(AV$19*AV35)+(AW$19*AW35)+(AX$19*AX35)+(AY$19*AY35)+(AZ$19*AZ35)+(BA$19*BA35)+(BB$19*BB35)+(BC$19*BC35)+(BD$19*BD35)+(BE$19*BE35))</f>
        <v/>
      </c>
      <c r="BH35" s="65"/>
      <c r="BI35" s="65"/>
      <c r="BJ35" s="65"/>
      <c r="BK35" s="65"/>
      <c r="BL35" s="65"/>
      <c r="BM35" s="65"/>
      <c r="BN35" s="149"/>
      <c r="BO35" s="149"/>
      <c r="BP35" s="149"/>
      <c r="BQ35" s="149"/>
      <c r="BR35" s="149"/>
      <c r="BS35" s="149"/>
      <c r="BT35" s="149"/>
      <c r="BU35" s="149"/>
      <c r="BV35" s="149"/>
      <c r="BW35" s="149"/>
      <c r="BX35" s="149"/>
      <c r="BY35" s="149"/>
      <c r="BZ35" s="149"/>
      <c r="CA35" s="149"/>
      <c r="CB35" s="149"/>
      <c r="CC35" s="149"/>
      <c r="CD35" s="149"/>
      <c r="CE35" s="149"/>
      <c r="CF35" s="149"/>
      <c r="CG35" s="222"/>
      <c r="CH35" s="150" t="str">
        <f>IF(OR('Set UP'!$C21=0,'Set UP'!$D21=0,'Set UP'!$E21=0),"",(BH$19*BH35)+(BI$19*BI35)+(BJ$19*BJ35)+(BK$19*BK35)+(BL$19*BL35)+(BM$19*BM35)+(BN$19*BN35)+(BO$19*BO35)+(BP$19*BP35)+(BQ$19*BQ35)+(BR$19*BR35)+(BS$19*BS35)+(BT$19*BT35)+(BU$19*BU35)+(BV$19*BV35)+(BW$19*BW35)+(BX$19*BX35)+(BY$19*BY35)+(BZ$19*BZ35)+(CA$19*CA35)+(CB$19*CB35)+(CC$19*CC35)+(CD$19*CD35)+(CE$19*CE35)+(CF$19*CF35))</f>
        <v/>
      </c>
      <c r="CI35" s="65"/>
      <c r="CJ35" s="65"/>
      <c r="CK35" s="65"/>
      <c r="CL35" s="65"/>
      <c r="CM35" s="65"/>
      <c r="CN35" s="149"/>
      <c r="CO35" s="149"/>
      <c r="CP35" s="149"/>
      <c r="CQ35" s="149"/>
      <c r="CR35" s="149"/>
      <c r="CS35" s="149"/>
      <c r="CT35" s="149"/>
      <c r="CU35" s="149"/>
      <c r="CV35" s="149"/>
      <c r="CW35" s="149"/>
      <c r="CX35" s="149"/>
      <c r="CY35" s="149"/>
      <c r="CZ35" s="149"/>
      <c r="DA35" s="149"/>
      <c r="DB35" s="149"/>
      <c r="DC35" s="149"/>
      <c r="DD35" s="149"/>
      <c r="DE35" s="149"/>
      <c r="DF35" s="149"/>
      <c r="DG35" s="149"/>
      <c r="DH35" s="222"/>
      <c r="DI35" s="150" t="str">
        <f>IF(OR('Set UP'!$C21=0,'Set UP'!$D21=0,'Set UP'!$E21=0),"",(CI$19*CI35)+(CJ$19*CJ35)+(CK$19*CK35)+(CL$19*CL35)+(CM$19*CM35)+(CN$19*CN35)+(CO$19*CO35)+(CP$19*CP35)+(CQ$19*CQ35)+(CR$19*CR35)+(CS$19*CS35)+(CT$19*CT35)+(CU$19*CU35)+(CV$19*CV35)+(CW$19*CW35)+(CX$19*CX35)+(CY$19*CY35)+(CZ$19*CZ35)+(DA$19*DA35)+(DB$19*DB35)+(DC$19*DC35)+(DD$19*DD35)+(DE$19*DE35)+(DF$19*DF35)+(DG$19*DG35))</f>
        <v/>
      </c>
      <c r="DJ35" s="65"/>
      <c r="DK35" s="65"/>
      <c r="DL35" s="65"/>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222"/>
      <c r="EJ35" s="150" t="str">
        <f>IF(OR('Set UP'!$C21=0,'Set UP'!$D21=0,'Set UP'!$E21=0),"",(DJ$19*DJ35)+(DK$19*DK35)+(DL$19*DL35)+(DM$19*DM35)+(DN$19*DN35)+(DO$19*DO35)+(DP$19*DP35)+(DQ$19*DQ35)+(DR$19*DR35)+(DS$19*DS35)+(DT$19*DT35)+(DU$19*DU35)+(DV$19*DV35)+(DW$19*DW35)+(DX$19*DX35)+(DY$19*DY35)+(DZ$19*DZ35)+(EA$19*EA35)+(EB$19*EB35)+(EC$19*EC35)+(ED$19*ED35)+(EE$19*EE35)+(EF$19*EF35)+(EG$19*EG35)+(EH$19*EH35))</f>
        <v/>
      </c>
      <c r="EK35" s="65"/>
      <c r="EL35" s="65"/>
      <c r="EM35" s="65"/>
      <c r="EN35" s="65"/>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222"/>
      <c r="FK35" s="150" t="str">
        <f>IF(OR('Set UP'!$C21=0,'Set UP'!$D21=0,'Set UP'!$E21=0),"",(EK$19*EK35)+(EL$19*EL35)+(EM$19*EM35)+(EN$19*EN35)+(EO$19*EO35)+(EP$19*EP35)+(EQ$19*EQ35)+(ER$19*ER35)+(ES$19*ES35)+(ET$19*ET35)+(EU$19*EU35)+(EV$19*EV35)+(EW$19*EW35)+(EX$19*EX35)+(EY$19*EY35)+(EZ$19*EZ35)+(FA$19*FA35)+(FB$19*FB35)+(FC$19*FC35)+(FD$19*FD35)+(FE$19*FE35)+(FF$19*FF35)+(FG$19*FG35)+(FH$19*FH35)+(FI$19*FI35))</f>
        <v/>
      </c>
      <c r="FL35" s="65"/>
      <c r="FM35" s="65"/>
      <c r="FN35" s="65"/>
      <c r="FO35" s="65"/>
      <c r="FP35" s="149"/>
      <c r="FQ35" s="149"/>
      <c r="FR35" s="149"/>
      <c r="FS35" s="149"/>
      <c r="FT35" s="149"/>
      <c r="FU35" s="149"/>
      <c r="FV35" s="149"/>
      <c r="FW35" s="149"/>
      <c r="FX35" s="149"/>
      <c r="FY35" s="149"/>
      <c r="FZ35" s="149"/>
      <c r="GA35" s="149"/>
      <c r="GB35" s="149"/>
      <c r="GC35" s="149"/>
      <c r="GD35" s="149"/>
      <c r="GE35" s="149"/>
      <c r="GF35" s="149"/>
      <c r="GG35" s="149"/>
      <c r="GH35" s="149"/>
      <c r="GI35" s="149"/>
      <c r="GJ35" s="149"/>
      <c r="GK35" s="222"/>
      <c r="GL35" s="150" t="str">
        <f>IF(OR('Set UP'!$C21=0,'Set UP'!$D21=0,'Set UP'!$E21=0),"",(FL$19*FL35)+(FM$19*FM35)+(FN$19*FN35)+(FO$19*FO35)+(FP$19*FP35)+(FQ$19*FQ35)+(FR$19*FR35)+(FS$19*FS35)+(FT$19*FT35)+(FU$19*FU35)+(FV$19*FV35)+(FW$19*FW35)+(FX$19*FX35)+(FY$19*FY35)+(FZ$19*FZ35)+(GA$19*GA35)+(GB$19*GB35)+(GC$19*GC35)+(GD$19*GD35)+(GE$19*GE35)+(GF$19*GF35)+(GG$19*GG35)+(GH$19*GH35)+(GI$19*GI35)+(GJ$19*GJ35))</f>
        <v/>
      </c>
      <c r="GM35" s="65"/>
      <c r="GN35" s="65"/>
      <c r="GO35" s="65"/>
      <c r="GP35" s="65"/>
      <c r="GQ35" s="149"/>
      <c r="GR35" s="149"/>
      <c r="GS35" s="149"/>
      <c r="GT35" s="149"/>
      <c r="GU35" s="149"/>
      <c r="GV35" s="149"/>
      <c r="GW35" s="149"/>
      <c r="GX35" s="149"/>
      <c r="GY35" s="149"/>
      <c r="GZ35" s="149"/>
      <c r="HA35" s="149"/>
      <c r="HB35" s="149"/>
      <c r="HC35" s="149"/>
      <c r="HD35" s="149"/>
      <c r="HE35" s="149"/>
      <c r="HF35" s="149"/>
      <c r="HG35" s="149"/>
      <c r="HH35" s="149"/>
      <c r="HI35" s="149"/>
      <c r="HJ35" s="149"/>
      <c r="HK35" s="149"/>
      <c r="HL35" s="222"/>
      <c r="HM35" s="150" t="str">
        <f>IF(OR('Set UP'!$C21=0,'Set UP'!$D21=0,'Set UP'!$E21=0),"",(GM$19*GM35)+(GN$19*GN35)+(GO$19*GO35)+(GP$19*GP35)+(GQ$19*GQ35)+(GR$19*GR35)+(GS$19*GS35)+(GT$19*GT35)+(GU$19*GU35)+(GV$19*GV35)+(GW$19*GW35)+(GX$19*GX35)+(GY$19*GY35)+(GZ$19*GZ35)+(HA$19*HA35)+(HB$19*HB35)+(HC$19*HC35)+(HD$19*HD35)+(HE$19*HE35)+(HF$19*HF35)+(HG$19*HG35)+(HH$19*HH35)+(HI$19*HI35)+(HJ$19*HJ35)+(HK$19*HK35))</f>
        <v/>
      </c>
      <c r="HN35" s="65"/>
      <c r="HO35" s="65"/>
      <c r="HP35" s="65"/>
      <c r="HQ35" s="65"/>
      <c r="HR35" s="149"/>
      <c r="HS35" s="149"/>
      <c r="HT35" s="149"/>
      <c r="HU35" s="149"/>
      <c r="HV35" s="149"/>
      <c r="HW35" s="149"/>
      <c r="HX35" s="149"/>
      <c r="HY35" s="149"/>
      <c r="HZ35" s="149"/>
      <c r="IA35" s="149"/>
      <c r="IB35" s="149"/>
      <c r="IC35" s="149"/>
      <c r="ID35" s="149"/>
      <c r="IE35" s="149"/>
      <c r="IF35" s="149"/>
      <c r="IG35" s="149"/>
      <c r="IH35" s="149"/>
      <c r="II35" s="149"/>
      <c r="IJ35" s="149"/>
      <c r="IK35" s="149"/>
      <c r="IL35" s="149"/>
      <c r="IM35" s="222"/>
      <c r="IN35" s="150" t="str">
        <f>IF(OR('Set UP'!$C21=0,'Set UP'!$D21=0,'Set UP'!$E21=0),"",(HN$19*HN35)+(HO$19*HO35)+(HP$19*HP35)+(HQ$19*HQ35)+(HR$19*HR35)+(HS$19*HS35)+(HT$19*HT35)+(HU$19*HU35)+(HV$19*HV35)+(HW$19*HW35)+(HX$19*HX35)+(HY$19*HY35)+(HZ$19*HZ35)+(IA$19*IA35)+(IB$19*IB35)+(IC$19*IC35)+(ID$19*ID35)+(IE$19*IE35)+(IF$19*IF35)+(IG$19*IG35)+(IH$19*IH35)+(II$19*II35)+(IJ$19*IJ35)+(IK$19*IK35)+(IL$19*IL35))</f>
        <v/>
      </c>
      <c r="IO35" s="65"/>
      <c r="IP35" s="65"/>
      <c r="IQ35" s="65"/>
      <c r="IR35" s="65"/>
      <c r="IS35" s="149"/>
      <c r="IT35" s="149"/>
      <c r="IU35" s="149"/>
      <c r="IV35" s="149"/>
      <c r="IW35" s="149"/>
      <c r="IX35" s="149"/>
      <c r="IY35" s="149"/>
      <c r="IZ35" s="149"/>
      <c r="JA35" s="149"/>
      <c r="JB35" s="149"/>
      <c r="JC35" s="149"/>
      <c r="JD35" s="149"/>
      <c r="JE35" s="149"/>
      <c r="JF35" s="149"/>
      <c r="JG35" s="149"/>
      <c r="JH35" s="149"/>
      <c r="JI35" s="149"/>
      <c r="JJ35" s="149"/>
      <c r="JK35" s="149"/>
      <c r="JL35" s="149"/>
      <c r="JM35" s="149"/>
      <c r="JN35" s="222"/>
      <c r="JO35" s="150" t="str">
        <f>IF(OR('Set UP'!$C21=0,'Set UP'!$D21=0,'Set UP'!$E21=0),"",(IO$19*IO35)+(IP$19*IP35)+(IQ$19*IQ35)+(IR$19*IR35)+(IS$19*IS35)+(IT$19*IT35)+(IU$19*IU35)+(IV$19*IV35)+(IW$19*IW35)+(IX$19*IX35)+(IY$19*IY35)+(IZ$19*IZ35)+(JA$19*JA35)+(JB$19*JB35)+(JC$19*JC35)+(JD$19*JD35)+(JE$19*JE35)+(JF$19*JF35)+(JG$19*JG35)+(JH$19*JH35)+(JI$19*JI35)+(JJ$19*JJ35)+(JK$19*JK35)+(JL$19*JL35)+(JM$19*JM35))</f>
        <v/>
      </c>
      <c r="JP35" s="151" t="str">
        <f>IF(OR('Set UP'!$C21=0,'Set UP'!$D21=0,'Set UP'!$E21=0),"",(AF35+BG35+CH35+DI35+EJ35+FK35+GL35+HM35+IN35+JO35))</f>
        <v/>
      </c>
      <c r="JQ35" s="152" t="str">
        <f>IF(OR('Set UP'!$C21=0,'Set UP'!$D21=0,'Set UP'!$E21=0),"",RANK(JP35,$JP$21:$JP$68,0))</f>
        <v/>
      </c>
      <c r="JR35" s="151" t="str">
        <f>IF(OR('Set UP'!K21&lt;&gt;1,'Set UP'!C21=0,'Set UP'!D21=0,'Set UP'!E21=0,'Set UP'!F21=0),"",$JP35)</f>
        <v/>
      </c>
      <c r="JS35" s="151" t="str">
        <f>IF(OR('Set UP'!K21&lt;&gt;1,'Set UP'!C21=0,'Set UP'!D21=0,'Set UP'!E21=0,'Set UP'!F21=0),"",RANK(JR35,$JR$21:$JR$68,0))</f>
        <v/>
      </c>
      <c r="JT35" s="153" t="str">
        <f>IF(OR('Set UP'!K21&lt;&gt;2,'Set UP'!C21=0,'Set UP'!D21=0,'Set UP'!E21=0,'Set UP'!F21=0),"",$JP35)</f>
        <v/>
      </c>
      <c r="JU35" s="151" t="str">
        <f>IF(OR('Set UP'!K21&lt;&gt;2,'Set UP'!C21=0,'Set UP'!D21=0,'Set UP'!E21=0,'Set UP'!F21=0),"",RANK(JT35,$JT$21:$JT$68,0))</f>
        <v/>
      </c>
      <c r="JV35" s="151" t="str">
        <f>IF(OR(LEFT('Set UP'!F21,1)&lt;&gt;"F",'Set UP'!C21=0,'Set UP'!D21=0,'Set UP'!E21=0),"",$JP35)</f>
        <v/>
      </c>
      <c r="JW35" s="151" t="str">
        <f>IF(OR(LEFT('Set UP'!F21,1)&lt;&gt;"F",'Set UP'!C21=0,'Set UP'!D21=0,'Set UP'!E21=0),"",RANK(JV35,$JV$21:$JV$68,0))</f>
        <v/>
      </c>
      <c r="JX35" s="151" t="str">
        <f>IF(OR('Set UP'!F21&lt;&gt;"NS",'Set UP'!C21=0,'Set UP'!D21=0,'Set UP'!E21=0),"",$JP35)</f>
        <v/>
      </c>
      <c r="JY35" s="154" t="str">
        <f>IF(OR('Set UP'!F21&lt;&gt;"NS",'Set UP'!C21=0,'Set UP'!D21=0,'Set UP'!E21=0),"",RANK(JX35,$JX$21:$JX$68,0))</f>
        <v/>
      </c>
      <c r="JZ35" s="154" t="str">
        <f>IF(OR('Set UP'!$C21=0,'Set UP'!$D21=0,'Set UP'!$E21=0,JP35=0),"",JP35/MAX(JP$21:JP$68)*1000)</f>
        <v/>
      </c>
      <c r="KC35" s="316">
        <f t="array" ref="KC35">MAX(IF(Clubs='Set UP'!D21,'Wet Incident'!JU$21:JU$68))</f>
        <v>0</v>
      </c>
      <c r="KD35" s="316" t="str">
        <f t="shared" si="5"/>
        <v/>
      </c>
    </row>
    <row r="36" spans="2:290" x14ac:dyDescent="0.2">
      <c r="B36" s="139">
        <v>16</v>
      </c>
      <c r="C36" s="148" t="str">
        <f>IF(OR('Set UP'!$C22=0,'Set UP'!$D22=0,'Set UP'!$E22=0,'Set UP'!F22=0),"  --",'Set UP'!C22)</f>
        <v xml:space="preserve">  --</v>
      </c>
      <c r="D36" s="148" t="str">
        <f>IF(OR('Set UP'!$C22=0,'Set UP'!$D22=0,'Set UP'!$E22=0,'Set UP'!F22=0),"  --",'Set UP'!D22&amp;" "&amp;'Set UP'!E22)</f>
        <v xml:space="preserve">  --</v>
      </c>
      <c r="E36" s="148" t="str">
        <f>IF(OR('Set UP'!$C22=0,'Set UP'!$D22=0,'Set UP'!$E22=0,'Set UP'!F22=0),"  --",'Set UP'!F22)</f>
        <v xml:space="preserve">  --</v>
      </c>
      <c r="F36" s="65"/>
      <c r="G36" s="65"/>
      <c r="H36" s="65"/>
      <c r="I36" s="65"/>
      <c r="J36" s="149"/>
      <c r="K36" s="149"/>
      <c r="L36" s="149"/>
      <c r="M36" s="149"/>
      <c r="N36" s="149"/>
      <c r="O36" s="149"/>
      <c r="P36" s="149"/>
      <c r="Q36" s="149"/>
      <c r="R36" s="149"/>
      <c r="S36" s="149"/>
      <c r="T36" s="149"/>
      <c r="U36" s="149"/>
      <c r="V36" s="149"/>
      <c r="W36" s="149"/>
      <c r="X36" s="149"/>
      <c r="Y36" s="149"/>
      <c r="Z36" s="149"/>
      <c r="AA36" s="149"/>
      <c r="AB36" s="149"/>
      <c r="AC36" s="149"/>
      <c r="AD36" s="149"/>
      <c r="AE36" s="222"/>
      <c r="AF36" s="150" t="str">
        <f>IF(OR('Set UP'!$C22=0,'Set UP'!$D22=0,'Set UP'!$E22=0),"",(F$19*F36)+(G$19*G36)+(H$19*H36)+(I$19*I36)+(J$19*J36)+(K$19*K36)+(L$19*L36)+(M$19*M36)+(N$19*N36)+(O$19*O36)+(P$19*P36)+(Q$19*Q36)+(R$19*R36)+(S$19*S36)+(T$19*T36)+(U$19*U36)+(V$19*V36)+(W$19*W36)+(X$19*X36)+(Y$19*Y36)+(Z$19*Z36)+(AA$19*AA36)+(AB$19*AB36)+(AC$19*AC36)+(AD$19*AD36))</f>
        <v/>
      </c>
      <c r="AG36" s="65"/>
      <c r="AH36" s="65"/>
      <c r="AI36" s="65"/>
      <c r="AJ36" s="65"/>
      <c r="AK36" s="65"/>
      <c r="AL36" s="65"/>
      <c r="AM36" s="149"/>
      <c r="AN36" s="149"/>
      <c r="AO36" s="149"/>
      <c r="AP36" s="149"/>
      <c r="AQ36" s="149"/>
      <c r="AR36" s="149"/>
      <c r="AS36" s="149"/>
      <c r="AT36" s="149"/>
      <c r="AU36" s="149"/>
      <c r="AV36" s="149"/>
      <c r="AW36" s="149"/>
      <c r="AX36" s="149"/>
      <c r="AY36" s="149"/>
      <c r="AZ36" s="149"/>
      <c r="BA36" s="149"/>
      <c r="BB36" s="149"/>
      <c r="BC36" s="149"/>
      <c r="BD36" s="149"/>
      <c r="BE36" s="149"/>
      <c r="BF36" s="222"/>
      <c r="BG36" s="150" t="str">
        <f>IF(OR('Set UP'!$C22=0,'Set UP'!$D22=0,'Set UP'!$E22=0),"",(AG$19*AG36)+(AH$19*AH36)+(AI$19*AI36)+(AJ$19*AJ36)+(AK$19*AK36)+(AL$19*AL36)+(AM$19*AM36)+(AN$19*AN36)+(AO$19*AO36)+(AP$19*AP36)+(AQ$19*AQ36)+(AR$19*AR36)+(AS$19*AS36)+(AT$19*AT36)+(AU$19*AU36)+(AV$19*AV36)+(AW$19*AW36)+(AX$19*AX36)+(AY$19*AY36)+(AZ$19*AZ36)+(BA$19*BA36)+(BB$19*BB36)+(BC$19*BC36)+(BD$19*BD36)+(BE$19*BE36))</f>
        <v/>
      </c>
      <c r="BH36" s="65"/>
      <c r="BI36" s="65"/>
      <c r="BJ36" s="65"/>
      <c r="BK36" s="65"/>
      <c r="BL36" s="65"/>
      <c r="BM36" s="65"/>
      <c r="BN36" s="149"/>
      <c r="BO36" s="149"/>
      <c r="BP36" s="149"/>
      <c r="BQ36" s="149"/>
      <c r="BR36" s="149"/>
      <c r="BS36" s="149"/>
      <c r="BT36" s="149"/>
      <c r="BU36" s="149"/>
      <c r="BV36" s="149"/>
      <c r="BW36" s="149"/>
      <c r="BX36" s="149"/>
      <c r="BY36" s="149"/>
      <c r="BZ36" s="149"/>
      <c r="CA36" s="149"/>
      <c r="CB36" s="149"/>
      <c r="CC36" s="149"/>
      <c r="CD36" s="149"/>
      <c r="CE36" s="149"/>
      <c r="CF36" s="149"/>
      <c r="CG36" s="222"/>
      <c r="CH36" s="150" t="str">
        <f>IF(OR('Set UP'!$C22=0,'Set UP'!$D22=0,'Set UP'!$E22=0),"",(BH$19*BH36)+(BI$19*BI36)+(BJ$19*BJ36)+(BK$19*BK36)+(BL$19*BL36)+(BM$19*BM36)+(BN$19*BN36)+(BO$19*BO36)+(BP$19*BP36)+(BQ$19*BQ36)+(BR$19*BR36)+(BS$19*BS36)+(BT$19*BT36)+(BU$19*BU36)+(BV$19*BV36)+(BW$19*BW36)+(BX$19*BX36)+(BY$19*BY36)+(BZ$19*BZ36)+(CA$19*CA36)+(CB$19*CB36)+(CC$19*CC36)+(CD$19*CD36)+(CE$19*CE36)+(CF$19*CF36))</f>
        <v/>
      </c>
      <c r="CI36" s="65"/>
      <c r="CJ36" s="65"/>
      <c r="CK36" s="65"/>
      <c r="CL36" s="65"/>
      <c r="CM36" s="65"/>
      <c r="CN36" s="149"/>
      <c r="CO36" s="149"/>
      <c r="CP36" s="149"/>
      <c r="CQ36" s="149"/>
      <c r="CR36" s="149"/>
      <c r="CS36" s="149"/>
      <c r="CT36" s="149"/>
      <c r="CU36" s="149"/>
      <c r="CV36" s="149"/>
      <c r="CW36" s="149"/>
      <c r="CX36" s="149"/>
      <c r="CY36" s="149"/>
      <c r="CZ36" s="149"/>
      <c r="DA36" s="149"/>
      <c r="DB36" s="149"/>
      <c r="DC36" s="149"/>
      <c r="DD36" s="149"/>
      <c r="DE36" s="149"/>
      <c r="DF36" s="149"/>
      <c r="DG36" s="149"/>
      <c r="DH36" s="222"/>
      <c r="DI36" s="150" t="str">
        <f>IF(OR('Set UP'!$C22=0,'Set UP'!$D22=0,'Set UP'!$E22=0),"",(CI$19*CI36)+(CJ$19*CJ36)+(CK$19*CK36)+(CL$19*CL36)+(CM$19*CM36)+(CN$19*CN36)+(CO$19*CO36)+(CP$19*CP36)+(CQ$19*CQ36)+(CR$19*CR36)+(CS$19*CS36)+(CT$19*CT36)+(CU$19*CU36)+(CV$19*CV36)+(CW$19*CW36)+(CX$19*CX36)+(CY$19*CY36)+(CZ$19*CZ36)+(DA$19*DA36)+(DB$19*DB36)+(DC$19*DC36)+(DD$19*DD36)+(DE$19*DE36)+(DF$19*DF36)+(DG$19*DG36))</f>
        <v/>
      </c>
      <c r="DJ36" s="65"/>
      <c r="DK36" s="65"/>
      <c r="DL36" s="65"/>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222"/>
      <c r="EJ36" s="150" t="str">
        <f>IF(OR('Set UP'!$C22=0,'Set UP'!$D22=0,'Set UP'!$E22=0),"",(DJ$19*DJ36)+(DK$19*DK36)+(DL$19*DL36)+(DM$19*DM36)+(DN$19*DN36)+(DO$19*DO36)+(DP$19*DP36)+(DQ$19*DQ36)+(DR$19*DR36)+(DS$19*DS36)+(DT$19*DT36)+(DU$19*DU36)+(DV$19*DV36)+(DW$19*DW36)+(DX$19*DX36)+(DY$19*DY36)+(DZ$19*DZ36)+(EA$19*EA36)+(EB$19*EB36)+(EC$19*EC36)+(ED$19*ED36)+(EE$19*EE36)+(EF$19*EF36)+(EG$19*EG36)+(EH$19*EH36))</f>
        <v/>
      </c>
      <c r="EK36" s="65"/>
      <c r="EL36" s="65"/>
      <c r="EM36" s="65"/>
      <c r="EN36" s="65"/>
      <c r="EO36" s="149"/>
      <c r="EP36" s="149"/>
      <c r="EQ36" s="149"/>
      <c r="ER36" s="149"/>
      <c r="ES36" s="149"/>
      <c r="ET36" s="149"/>
      <c r="EU36" s="149"/>
      <c r="EV36" s="149"/>
      <c r="EW36" s="149"/>
      <c r="EX36" s="149"/>
      <c r="EY36" s="149"/>
      <c r="EZ36" s="149"/>
      <c r="FA36" s="149"/>
      <c r="FB36" s="149"/>
      <c r="FC36" s="149"/>
      <c r="FD36" s="149"/>
      <c r="FE36" s="149"/>
      <c r="FF36" s="149"/>
      <c r="FG36" s="149"/>
      <c r="FH36" s="149"/>
      <c r="FI36" s="149"/>
      <c r="FJ36" s="222"/>
      <c r="FK36" s="150" t="str">
        <f>IF(OR('Set UP'!$C22=0,'Set UP'!$D22=0,'Set UP'!$E22=0),"",(EK$19*EK36)+(EL$19*EL36)+(EM$19*EM36)+(EN$19*EN36)+(EO$19*EO36)+(EP$19*EP36)+(EQ$19*EQ36)+(ER$19*ER36)+(ES$19*ES36)+(ET$19*ET36)+(EU$19*EU36)+(EV$19*EV36)+(EW$19*EW36)+(EX$19*EX36)+(EY$19*EY36)+(EZ$19*EZ36)+(FA$19*FA36)+(FB$19*FB36)+(FC$19*FC36)+(FD$19*FD36)+(FE$19*FE36)+(FF$19*FF36)+(FG$19*FG36)+(FH$19*FH36)+(FI$19*FI36))</f>
        <v/>
      </c>
      <c r="FL36" s="65"/>
      <c r="FM36" s="65"/>
      <c r="FN36" s="65"/>
      <c r="FO36" s="65"/>
      <c r="FP36" s="149"/>
      <c r="FQ36" s="149"/>
      <c r="FR36" s="149"/>
      <c r="FS36" s="149"/>
      <c r="FT36" s="149"/>
      <c r="FU36" s="149"/>
      <c r="FV36" s="149"/>
      <c r="FW36" s="149"/>
      <c r="FX36" s="149"/>
      <c r="FY36" s="149"/>
      <c r="FZ36" s="149"/>
      <c r="GA36" s="149"/>
      <c r="GB36" s="149"/>
      <c r="GC36" s="149"/>
      <c r="GD36" s="149"/>
      <c r="GE36" s="149"/>
      <c r="GF36" s="149"/>
      <c r="GG36" s="149"/>
      <c r="GH36" s="149"/>
      <c r="GI36" s="149"/>
      <c r="GJ36" s="149"/>
      <c r="GK36" s="222"/>
      <c r="GL36" s="150" t="str">
        <f>IF(OR('Set UP'!$C22=0,'Set UP'!$D22=0,'Set UP'!$E22=0),"",(FL$19*FL36)+(FM$19*FM36)+(FN$19*FN36)+(FO$19*FO36)+(FP$19*FP36)+(FQ$19*FQ36)+(FR$19*FR36)+(FS$19*FS36)+(FT$19*FT36)+(FU$19*FU36)+(FV$19*FV36)+(FW$19*FW36)+(FX$19*FX36)+(FY$19*FY36)+(FZ$19*FZ36)+(GA$19*GA36)+(GB$19*GB36)+(GC$19*GC36)+(GD$19*GD36)+(GE$19*GE36)+(GF$19*GF36)+(GG$19*GG36)+(GH$19*GH36)+(GI$19*GI36)+(GJ$19*GJ36))</f>
        <v/>
      </c>
      <c r="GM36" s="65"/>
      <c r="GN36" s="65"/>
      <c r="GO36" s="65"/>
      <c r="GP36" s="65"/>
      <c r="GQ36" s="149"/>
      <c r="GR36" s="149"/>
      <c r="GS36" s="149"/>
      <c r="GT36" s="149"/>
      <c r="GU36" s="149"/>
      <c r="GV36" s="149"/>
      <c r="GW36" s="149"/>
      <c r="GX36" s="149"/>
      <c r="GY36" s="149"/>
      <c r="GZ36" s="149"/>
      <c r="HA36" s="149"/>
      <c r="HB36" s="149"/>
      <c r="HC36" s="149"/>
      <c r="HD36" s="149"/>
      <c r="HE36" s="149"/>
      <c r="HF36" s="149"/>
      <c r="HG36" s="149"/>
      <c r="HH36" s="149"/>
      <c r="HI36" s="149"/>
      <c r="HJ36" s="149"/>
      <c r="HK36" s="149"/>
      <c r="HL36" s="222"/>
      <c r="HM36" s="150" t="str">
        <f>IF(OR('Set UP'!$C22=0,'Set UP'!$D22=0,'Set UP'!$E22=0),"",(GM$19*GM36)+(GN$19*GN36)+(GO$19*GO36)+(GP$19*GP36)+(GQ$19*GQ36)+(GR$19*GR36)+(GS$19*GS36)+(GT$19*GT36)+(GU$19*GU36)+(GV$19*GV36)+(GW$19*GW36)+(GX$19*GX36)+(GY$19*GY36)+(GZ$19*GZ36)+(HA$19*HA36)+(HB$19*HB36)+(HC$19*HC36)+(HD$19*HD36)+(HE$19*HE36)+(HF$19*HF36)+(HG$19*HG36)+(HH$19*HH36)+(HI$19*HI36)+(HJ$19*HJ36)+(HK$19*HK36))</f>
        <v/>
      </c>
      <c r="HN36" s="65"/>
      <c r="HO36" s="65"/>
      <c r="HP36" s="65"/>
      <c r="HQ36" s="65"/>
      <c r="HR36" s="149"/>
      <c r="HS36" s="149"/>
      <c r="HT36" s="149"/>
      <c r="HU36" s="149"/>
      <c r="HV36" s="149"/>
      <c r="HW36" s="149"/>
      <c r="HX36" s="149"/>
      <c r="HY36" s="149"/>
      <c r="HZ36" s="149"/>
      <c r="IA36" s="149"/>
      <c r="IB36" s="149"/>
      <c r="IC36" s="149"/>
      <c r="ID36" s="149"/>
      <c r="IE36" s="149"/>
      <c r="IF36" s="149"/>
      <c r="IG36" s="149"/>
      <c r="IH36" s="149"/>
      <c r="II36" s="149"/>
      <c r="IJ36" s="149"/>
      <c r="IK36" s="149"/>
      <c r="IL36" s="149"/>
      <c r="IM36" s="222"/>
      <c r="IN36" s="150" t="str">
        <f>IF(OR('Set UP'!$C22=0,'Set UP'!$D22=0,'Set UP'!$E22=0),"",(HN$19*HN36)+(HO$19*HO36)+(HP$19*HP36)+(HQ$19*HQ36)+(HR$19*HR36)+(HS$19*HS36)+(HT$19*HT36)+(HU$19*HU36)+(HV$19*HV36)+(HW$19*HW36)+(HX$19*HX36)+(HY$19*HY36)+(HZ$19*HZ36)+(IA$19*IA36)+(IB$19*IB36)+(IC$19*IC36)+(ID$19*ID36)+(IE$19*IE36)+(IF$19*IF36)+(IG$19*IG36)+(IH$19*IH36)+(II$19*II36)+(IJ$19*IJ36)+(IK$19*IK36)+(IL$19*IL36))</f>
        <v/>
      </c>
      <c r="IO36" s="65"/>
      <c r="IP36" s="65"/>
      <c r="IQ36" s="65"/>
      <c r="IR36" s="65"/>
      <c r="IS36" s="149"/>
      <c r="IT36" s="149"/>
      <c r="IU36" s="149"/>
      <c r="IV36" s="149"/>
      <c r="IW36" s="149"/>
      <c r="IX36" s="149"/>
      <c r="IY36" s="149"/>
      <c r="IZ36" s="149"/>
      <c r="JA36" s="149"/>
      <c r="JB36" s="149"/>
      <c r="JC36" s="149"/>
      <c r="JD36" s="149"/>
      <c r="JE36" s="149"/>
      <c r="JF36" s="149"/>
      <c r="JG36" s="149"/>
      <c r="JH36" s="149"/>
      <c r="JI36" s="149"/>
      <c r="JJ36" s="149"/>
      <c r="JK36" s="149"/>
      <c r="JL36" s="149"/>
      <c r="JM36" s="149"/>
      <c r="JN36" s="222"/>
      <c r="JO36" s="150" t="str">
        <f>IF(OR('Set UP'!$C22=0,'Set UP'!$D22=0,'Set UP'!$E22=0),"",(IO$19*IO36)+(IP$19*IP36)+(IQ$19*IQ36)+(IR$19*IR36)+(IS$19*IS36)+(IT$19*IT36)+(IU$19*IU36)+(IV$19*IV36)+(IW$19*IW36)+(IX$19*IX36)+(IY$19*IY36)+(IZ$19*IZ36)+(JA$19*JA36)+(JB$19*JB36)+(JC$19*JC36)+(JD$19*JD36)+(JE$19*JE36)+(JF$19*JF36)+(JG$19*JG36)+(JH$19*JH36)+(JI$19*JI36)+(JJ$19*JJ36)+(JK$19*JK36)+(JL$19*JL36)+(JM$19*JM36))</f>
        <v/>
      </c>
      <c r="JP36" s="151" t="str">
        <f>IF(OR('Set UP'!$C22=0,'Set UP'!$D22=0,'Set UP'!$E22=0),"",(AF36+BG36+CH36+DI36+EJ36+FK36+GL36+HM36+IN36+JO36))</f>
        <v/>
      </c>
      <c r="JQ36" s="152" t="str">
        <f>IF(OR('Set UP'!$C22=0,'Set UP'!$D22=0,'Set UP'!$E22=0),"",RANK(JP36,$JP$21:$JP$68,0))</f>
        <v/>
      </c>
      <c r="JR36" s="151" t="str">
        <f>IF(OR('Set UP'!K22&lt;&gt;1,'Set UP'!C22=0,'Set UP'!D22=0,'Set UP'!E22=0,'Set UP'!F22=0),"",$JP36)</f>
        <v/>
      </c>
      <c r="JS36" s="151" t="str">
        <f>IF(OR('Set UP'!K22&lt;&gt;1,'Set UP'!C22=0,'Set UP'!D22=0,'Set UP'!E22=0,'Set UP'!F22=0),"",RANK(JR36,$JR$21:$JR$68,0))</f>
        <v/>
      </c>
      <c r="JT36" s="153" t="str">
        <f>IF(OR('Set UP'!K22&lt;&gt;2,'Set UP'!C22=0,'Set UP'!D22=0,'Set UP'!E22=0,'Set UP'!F22=0),"",$JP36)</f>
        <v/>
      </c>
      <c r="JU36" s="151" t="str">
        <f>IF(OR('Set UP'!K22&lt;&gt;2,'Set UP'!C22=0,'Set UP'!D22=0,'Set UP'!E22=0,'Set UP'!F22=0),"",RANK(JT36,$JT$21:$JT$68,0))</f>
        <v/>
      </c>
      <c r="JV36" s="151" t="str">
        <f>IF(OR(LEFT('Set UP'!F22,1)&lt;&gt;"F",'Set UP'!C22=0,'Set UP'!D22=0,'Set UP'!E22=0),"",$JP36)</f>
        <v/>
      </c>
      <c r="JW36" s="151" t="str">
        <f>IF(OR(LEFT('Set UP'!F22,1)&lt;&gt;"F",'Set UP'!C22=0,'Set UP'!D22=0,'Set UP'!E22=0),"",RANK(JV36,$JV$21:$JV$68,0))</f>
        <v/>
      </c>
      <c r="JX36" s="151" t="str">
        <f>IF(OR('Set UP'!F22&lt;&gt;"NS",'Set UP'!C22=0,'Set UP'!D22=0,'Set UP'!E22=0),"",$JP36)</f>
        <v/>
      </c>
      <c r="JY36" s="154" t="str">
        <f>IF(OR('Set UP'!F22&lt;&gt;"NS",'Set UP'!C22=0,'Set UP'!D22=0,'Set UP'!E22=0),"",RANK(JX36,$JX$21:$JX$68,0))</f>
        <v/>
      </c>
      <c r="JZ36" s="154" t="str">
        <f>IF(OR('Set UP'!$C22=0,'Set UP'!$D22=0,'Set UP'!$E22=0,JP36=0),"",JP36/MAX(JP$21:JP$68)*1000)</f>
        <v/>
      </c>
      <c r="KC36" s="316">
        <f t="array" ref="KC36">MAX(IF(Clubs='Set UP'!D22,'Wet Incident'!JU$21:JU$68))</f>
        <v>0</v>
      </c>
      <c r="KD36" s="316" t="str">
        <f t="shared" si="5"/>
        <v/>
      </c>
    </row>
    <row r="37" spans="2:290" x14ac:dyDescent="0.2">
      <c r="B37" s="139">
        <v>17</v>
      </c>
      <c r="C37" s="148" t="str">
        <f>IF(OR('Set UP'!$C23=0,'Set UP'!$D23=0,'Set UP'!$E23=0,'Set UP'!F23=0),"  --",'Set UP'!C23)</f>
        <v xml:space="preserve">  --</v>
      </c>
      <c r="D37" s="148" t="str">
        <f>IF(OR('Set UP'!$C23=0,'Set UP'!$D23=0,'Set UP'!$E23=0,'Set UP'!F23=0),"  --",'Set UP'!D23&amp;" "&amp;'Set UP'!E23)</f>
        <v xml:space="preserve">  --</v>
      </c>
      <c r="E37" s="148" t="str">
        <f>IF(OR('Set UP'!$C23=0,'Set UP'!$D23=0,'Set UP'!$E23=0,'Set UP'!F23=0),"  --",'Set UP'!F23)</f>
        <v xml:space="preserve">  --</v>
      </c>
      <c r="F37" s="65"/>
      <c r="G37" s="65"/>
      <c r="H37" s="65"/>
      <c r="I37" s="65"/>
      <c r="J37" s="149"/>
      <c r="K37" s="149"/>
      <c r="L37" s="149"/>
      <c r="M37" s="149"/>
      <c r="N37" s="149"/>
      <c r="O37" s="149"/>
      <c r="P37" s="149"/>
      <c r="Q37" s="149"/>
      <c r="R37" s="149"/>
      <c r="S37" s="149"/>
      <c r="T37" s="149"/>
      <c r="U37" s="149"/>
      <c r="V37" s="149"/>
      <c r="W37" s="149"/>
      <c r="X37" s="149"/>
      <c r="Y37" s="149"/>
      <c r="Z37" s="149"/>
      <c r="AA37" s="149"/>
      <c r="AB37" s="149"/>
      <c r="AC37" s="149"/>
      <c r="AD37" s="149"/>
      <c r="AE37" s="222"/>
      <c r="AF37" s="150" t="str">
        <f>IF(OR('Set UP'!$C23=0,'Set UP'!$D23=0,'Set UP'!$E23=0),"",(F$19*F37)+(G$19*G37)+(H$19*H37)+(I$19*I37)+(J$19*J37)+(K$19*K37)+(L$19*L37)+(M$19*M37)+(N$19*N37)+(O$19*O37)+(P$19*P37)+(Q$19*Q37)+(R$19*R37)+(S$19*S37)+(T$19*T37)+(U$19*U37)+(V$19*V37)+(W$19*W37)+(X$19*X37)+(Y$19*Y37)+(Z$19*Z37)+(AA$19*AA37)+(AB$19*AB37)+(AC$19*AC37)+(AD$19*AD37))</f>
        <v/>
      </c>
      <c r="AG37" s="65"/>
      <c r="AH37" s="65"/>
      <c r="AI37" s="65"/>
      <c r="AJ37" s="65"/>
      <c r="AK37" s="65"/>
      <c r="AL37" s="65"/>
      <c r="AM37" s="149"/>
      <c r="AN37" s="149"/>
      <c r="AO37" s="149"/>
      <c r="AP37" s="149"/>
      <c r="AQ37" s="149"/>
      <c r="AR37" s="149"/>
      <c r="AS37" s="149"/>
      <c r="AT37" s="149"/>
      <c r="AU37" s="149"/>
      <c r="AV37" s="149"/>
      <c r="AW37" s="149"/>
      <c r="AX37" s="149"/>
      <c r="AY37" s="149"/>
      <c r="AZ37" s="149"/>
      <c r="BA37" s="149"/>
      <c r="BB37" s="149"/>
      <c r="BC37" s="149"/>
      <c r="BD37" s="149"/>
      <c r="BE37" s="149"/>
      <c r="BF37" s="222"/>
      <c r="BG37" s="150" t="str">
        <f>IF(OR('Set UP'!$C23=0,'Set UP'!$D23=0,'Set UP'!$E23=0),"",(AG$19*AG37)+(AH$19*AH37)+(AI$19*AI37)+(AJ$19*AJ37)+(AK$19*AK37)+(AL$19*AL37)+(AM$19*AM37)+(AN$19*AN37)+(AO$19*AO37)+(AP$19*AP37)+(AQ$19*AQ37)+(AR$19*AR37)+(AS$19*AS37)+(AT$19*AT37)+(AU$19*AU37)+(AV$19*AV37)+(AW$19*AW37)+(AX$19*AX37)+(AY$19*AY37)+(AZ$19*AZ37)+(BA$19*BA37)+(BB$19*BB37)+(BC$19*BC37)+(BD$19*BD37)+(BE$19*BE37))</f>
        <v/>
      </c>
      <c r="BH37" s="65"/>
      <c r="BI37" s="65"/>
      <c r="BJ37" s="65"/>
      <c r="BK37" s="65"/>
      <c r="BL37" s="65"/>
      <c r="BM37" s="65"/>
      <c r="BN37" s="149"/>
      <c r="BO37" s="149"/>
      <c r="BP37" s="149"/>
      <c r="BQ37" s="149"/>
      <c r="BR37" s="149"/>
      <c r="BS37" s="149"/>
      <c r="BT37" s="149"/>
      <c r="BU37" s="149"/>
      <c r="BV37" s="149"/>
      <c r="BW37" s="149"/>
      <c r="BX37" s="149"/>
      <c r="BY37" s="149"/>
      <c r="BZ37" s="149"/>
      <c r="CA37" s="149"/>
      <c r="CB37" s="149"/>
      <c r="CC37" s="149"/>
      <c r="CD37" s="149"/>
      <c r="CE37" s="149"/>
      <c r="CF37" s="149"/>
      <c r="CG37" s="222"/>
      <c r="CH37" s="150" t="str">
        <f>IF(OR('Set UP'!$C23=0,'Set UP'!$D23=0,'Set UP'!$E23=0),"",(BH$19*BH37)+(BI$19*BI37)+(BJ$19*BJ37)+(BK$19*BK37)+(BL$19*BL37)+(BM$19*BM37)+(BN$19*BN37)+(BO$19*BO37)+(BP$19*BP37)+(BQ$19*BQ37)+(BR$19*BR37)+(BS$19*BS37)+(BT$19*BT37)+(BU$19*BU37)+(BV$19*BV37)+(BW$19*BW37)+(BX$19*BX37)+(BY$19*BY37)+(BZ$19*BZ37)+(CA$19*CA37)+(CB$19*CB37)+(CC$19*CC37)+(CD$19*CD37)+(CE$19*CE37)+(CF$19*CF37))</f>
        <v/>
      </c>
      <c r="CI37" s="65"/>
      <c r="CJ37" s="65"/>
      <c r="CK37" s="65"/>
      <c r="CL37" s="65"/>
      <c r="CM37" s="65"/>
      <c r="CN37" s="149"/>
      <c r="CO37" s="149"/>
      <c r="CP37" s="149"/>
      <c r="CQ37" s="149"/>
      <c r="CR37" s="149"/>
      <c r="CS37" s="149"/>
      <c r="CT37" s="149"/>
      <c r="CU37" s="149"/>
      <c r="CV37" s="149"/>
      <c r="CW37" s="149"/>
      <c r="CX37" s="149"/>
      <c r="CY37" s="149"/>
      <c r="CZ37" s="149"/>
      <c r="DA37" s="149"/>
      <c r="DB37" s="149"/>
      <c r="DC37" s="149"/>
      <c r="DD37" s="149"/>
      <c r="DE37" s="149"/>
      <c r="DF37" s="149"/>
      <c r="DG37" s="149"/>
      <c r="DH37" s="222"/>
      <c r="DI37" s="150" t="str">
        <f>IF(OR('Set UP'!$C23=0,'Set UP'!$D23=0,'Set UP'!$E23=0),"",(CI$19*CI37)+(CJ$19*CJ37)+(CK$19*CK37)+(CL$19*CL37)+(CM$19*CM37)+(CN$19*CN37)+(CO$19*CO37)+(CP$19*CP37)+(CQ$19*CQ37)+(CR$19*CR37)+(CS$19*CS37)+(CT$19*CT37)+(CU$19*CU37)+(CV$19*CV37)+(CW$19*CW37)+(CX$19*CX37)+(CY$19*CY37)+(CZ$19*CZ37)+(DA$19*DA37)+(DB$19*DB37)+(DC$19*DC37)+(DD$19*DD37)+(DE$19*DE37)+(DF$19*DF37)+(DG$19*DG37))</f>
        <v/>
      </c>
      <c r="DJ37" s="65"/>
      <c r="DK37" s="65"/>
      <c r="DL37" s="65"/>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222"/>
      <c r="EJ37" s="150" t="str">
        <f>IF(OR('Set UP'!$C23=0,'Set UP'!$D23=0,'Set UP'!$E23=0),"",(DJ$19*DJ37)+(DK$19*DK37)+(DL$19*DL37)+(DM$19*DM37)+(DN$19*DN37)+(DO$19*DO37)+(DP$19*DP37)+(DQ$19*DQ37)+(DR$19*DR37)+(DS$19*DS37)+(DT$19*DT37)+(DU$19*DU37)+(DV$19*DV37)+(DW$19*DW37)+(DX$19*DX37)+(DY$19*DY37)+(DZ$19*DZ37)+(EA$19*EA37)+(EB$19*EB37)+(EC$19*EC37)+(ED$19*ED37)+(EE$19*EE37)+(EF$19*EF37)+(EG$19*EG37)+(EH$19*EH37))</f>
        <v/>
      </c>
      <c r="EK37" s="65"/>
      <c r="EL37" s="65"/>
      <c r="EM37" s="65"/>
      <c r="EN37" s="65"/>
      <c r="EO37" s="149"/>
      <c r="EP37" s="149"/>
      <c r="EQ37" s="149"/>
      <c r="ER37" s="149"/>
      <c r="ES37" s="149"/>
      <c r="ET37" s="149"/>
      <c r="EU37" s="149"/>
      <c r="EV37" s="149"/>
      <c r="EW37" s="149"/>
      <c r="EX37" s="149"/>
      <c r="EY37" s="149"/>
      <c r="EZ37" s="149"/>
      <c r="FA37" s="149"/>
      <c r="FB37" s="149"/>
      <c r="FC37" s="149"/>
      <c r="FD37" s="149"/>
      <c r="FE37" s="149"/>
      <c r="FF37" s="149"/>
      <c r="FG37" s="149"/>
      <c r="FH37" s="149"/>
      <c r="FI37" s="149"/>
      <c r="FJ37" s="222"/>
      <c r="FK37" s="150" t="str">
        <f>IF(OR('Set UP'!$C23=0,'Set UP'!$D23=0,'Set UP'!$E23=0),"",(EK$19*EK37)+(EL$19*EL37)+(EM$19*EM37)+(EN$19*EN37)+(EO$19*EO37)+(EP$19*EP37)+(EQ$19*EQ37)+(ER$19*ER37)+(ES$19*ES37)+(ET$19*ET37)+(EU$19*EU37)+(EV$19*EV37)+(EW$19*EW37)+(EX$19*EX37)+(EY$19*EY37)+(EZ$19*EZ37)+(FA$19*FA37)+(FB$19*FB37)+(FC$19*FC37)+(FD$19*FD37)+(FE$19*FE37)+(FF$19*FF37)+(FG$19*FG37)+(FH$19*FH37)+(FI$19*FI37))</f>
        <v/>
      </c>
      <c r="FL37" s="65"/>
      <c r="FM37" s="65"/>
      <c r="FN37" s="65"/>
      <c r="FO37" s="65"/>
      <c r="FP37" s="149"/>
      <c r="FQ37" s="149"/>
      <c r="FR37" s="149"/>
      <c r="FS37" s="149"/>
      <c r="FT37" s="149"/>
      <c r="FU37" s="149"/>
      <c r="FV37" s="149"/>
      <c r="FW37" s="149"/>
      <c r="FX37" s="149"/>
      <c r="FY37" s="149"/>
      <c r="FZ37" s="149"/>
      <c r="GA37" s="149"/>
      <c r="GB37" s="149"/>
      <c r="GC37" s="149"/>
      <c r="GD37" s="149"/>
      <c r="GE37" s="149"/>
      <c r="GF37" s="149"/>
      <c r="GG37" s="149"/>
      <c r="GH37" s="149"/>
      <c r="GI37" s="149"/>
      <c r="GJ37" s="149"/>
      <c r="GK37" s="222"/>
      <c r="GL37" s="150" t="str">
        <f>IF(OR('Set UP'!$C23=0,'Set UP'!$D23=0,'Set UP'!$E23=0),"",(FL$19*FL37)+(FM$19*FM37)+(FN$19*FN37)+(FO$19*FO37)+(FP$19*FP37)+(FQ$19*FQ37)+(FR$19*FR37)+(FS$19*FS37)+(FT$19*FT37)+(FU$19*FU37)+(FV$19*FV37)+(FW$19*FW37)+(FX$19*FX37)+(FY$19*FY37)+(FZ$19*FZ37)+(GA$19*GA37)+(GB$19*GB37)+(GC$19*GC37)+(GD$19*GD37)+(GE$19*GE37)+(GF$19*GF37)+(GG$19*GG37)+(GH$19*GH37)+(GI$19*GI37)+(GJ$19*GJ37))</f>
        <v/>
      </c>
      <c r="GM37" s="65"/>
      <c r="GN37" s="65"/>
      <c r="GO37" s="65"/>
      <c r="GP37" s="65"/>
      <c r="GQ37" s="149"/>
      <c r="GR37" s="149"/>
      <c r="GS37" s="149"/>
      <c r="GT37" s="149"/>
      <c r="GU37" s="149"/>
      <c r="GV37" s="149"/>
      <c r="GW37" s="149"/>
      <c r="GX37" s="149"/>
      <c r="GY37" s="149"/>
      <c r="GZ37" s="149"/>
      <c r="HA37" s="149"/>
      <c r="HB37" s="149"/>
      <c r="HC37" s="149"/>
      <c r="HD37" s="149"/>
      <c r="HE37" s="149"/>
      <c r="HF37" s="149"/>
      <c r="HG37" s="149"/>
      <c r="HH37" s="149"/>
      <c r="HI37" s="149"/>
      <c r="HJ37" s="149"/>
      <c r="HK37" s="149"/>
      <c r="HL37" s="222"/>
      <c r="HM37" s="150" t="str">
        <f>IF(OR('Set UP'!$C23=0,'Set UP'!$D23=0,'Set UP'!$E23=0),"",(GM$19*GM37)+(GN$19*GN37)+(GO$19*GO37)+(GP$19*GP37)+(GQ$19*GQ37)+(GR$19*GR37)+(GS$19*GS37)+(GT$19*GT37)+(GU$19*GU37)+(GV$19*GV37)+(GW$19*GW37)+(GX$19*GX37)+(GY$19*GY37)+(GZ$19*GZ37)+(HA$19*HA37)+(HB$19*HB37)+(HC$19*HC37)+(HD$19*HD37)+(HE$19*HE37)+(HF$19*HF37)+(HG$19*HG37)+(HH$19*HH37)+(HI$19*HI37)+(HJ$19*HJ37)+(HK$19*HK37))</f>
        <v/>
      </c>
      <c r="HN37" s="65"/>
      <c r="HO37" s="65"/>
      <c r="HP37" s="65"/>
      <c r="HQ37" s="65"/>
      <c r="HR37" s="149"/>
      <c r="HS37" s="149"/>
      <c r="HT37" s="149"/>
      <c r="HU37" s="149"/>
      <c r="HV37" s="149"/>
      <c r="HW37" s="149"/>
      <c r="HX37" s="149"/>
      <c r="HY37" s="149"/>
      <c r="HZ37" s="149"/>
      <c r="IA37" s="149"/>
      <c r="IB37" s="149"/>
      <c r="IC37" s="149"/>
      <c r="ID37" s="149"/>
      <c r="IE37" s="149"/>
      <c r="IF37" s="149"/>
      <c r="IG37" s="149"/>
      <c r="IH37" s="149"/>
      <c r="II37" s="149"/>
      <c r="IJ37" s="149"/>
      <c r="IK37" s="149"/>
      <c r="IL37" s="149"/>
      <c r="IM37" s="222"/>
      <c r="IN37" s="150" t="str">
        <f>IF(OR('Set UP'!$C23=0,'Set UP'!$D23=0,'Set UP'!$E23=0),"",(HN$19*HN37)+(HO$19*HO37)+(HP$19*HP37)+(HQ$19*HQ37)+(HR$19*HR37)+(HS$19*HS37)+(HT$19*HT37)+(HU$19*HU37)+(HV$19*HV37)+(HW$19*HW37)+(HX$19*HX37)+(HY$19*HY37)+(HZ$19*HZ37)+(IA$19*IA37)+(IB$19*IB37)+(IC$19*IC37)+(ID$19*ID37)+(IE$19*IE37)+(IF$19*IF37)+(IG$19*IG37)+(IH$19*IH37)+(II$19*II37)+(IJ$19*IJ37)+(IK$19*IK37)+(IL$19*IL37))</f>
        <v/>
      </c>
      <c r="IO37" s="65"/>
      <c r="IP37" s="65"/>
      <c r="IQ37" s="65"/>
      <c r="IR37" s="65"/>
      <c r="IS37" s="149"/>
      <c r="IT37" s="149"/>
      <c r="IU37" s="149"/>
      <c r="IV37" s="149"/>
      <c r="IW37" s="149"/>
      <c r="IX37" s="149"/>
      <c r="IY37" s="149"/>
      <c r="IZ37" s="149"/>
      <c r="JA37" s="149"/>
      <c r="JB37" s="149"/>
      <c r="JC37" s="149"/>
      <c r="JD37" s="149"/>
      <c r="JE37" s="149"/>
      <c r="JF37" s="149"/>
      <c r="JG37" s="149"/>
      <c r="JH37" s="149"/>
      <c r="JI37" s="149"/>
      <c r="JJ37" s="149"/>
      <c r="JK37" s="149"/>
      <c r="JL37" s="149"/>
      <c r="JM37" s="149"/>
      <c r="JN37" s="222"/>
      <c r="JO37" s="150" t="str">
        <f>IF(OR('Set UP'!$C23=0,'Set UP'!$D23=0,'Set UP'!$E23=0),"",(IO$19*IO37)+(IP$19*IP37)+(IQ$19*IQ37)+(IR$19*IR37)+(IS$19*IS37)+(IT$19*IT37)+(IU$19*IU37)+(IV$19*IV37)+(IW$19*IW37)+(IX$19*IX37)+(IY$19*IY37)+(IZ$19*IZ37)+(JA$19*JA37)+(JB$19*JB37)+(JC$19*JC37)+(JD$19*JD37)+(JE$19*JE37)+(JF$19*JF37)+(JG$19*JG37)+(JH$19*JH37)+(JI$19*JI37)+(JJ$19*JJ37)+(JK$19*JK37)+(JL$19*JL37)+(JM$19*JM37))</f>
        <v/>
      </c>
      <c r="JP37" s="151" t="str">
        <f>IF(OR('Set UP'!$C23=0,'Set UP'!$D23=0,'Set UP'!$E23=0),"",(AF37+BG37+CH37+DI37+EJ37+FK37+GL37+HM37+IN37+JO37))</f>
        <v/>
      </c>
      <c r="JQ37" s="152" t="str">
        <f>IF(OR('Set UP'!$C23=0,'Set UP'!$D23=0,'Set UP'!$E23=0),"",RANK(JP37,$JP$21:$JP$68,0))</f>
        <v/>
      </c>
      <c r="JR37" s="151" t="str">
        <f>IF(OR('Set UP'!K23&lt;&gt;1,'Set UP'!C23=0,'Set UP'!D23=0,'Set UP'!E23=0,'Set UP'!F23=0),"",$JP37)</f>
        <v/>
      </c>
      <c r="JS37" s="151" t="str">
        <f>IF(OR('Set UP'!K23&lt;&gt;1,'Set UP'!C23=0,'Set UP'!D23=0,'Set UP'!E23=0,'Set UP'!F23=0),"",RANK(JR37,$JR$21:$JR$68,0))</f>
        <v/>
      </c>
      <c r="JT37" s="153" t="str">
        <f>IF(OR('Set UP'!K23&lt;&gt;2,'Set UP'!C23=0,'Set UP'!D23=0,'Set UP'!E23=0,'Set UP'!F23=0),"",$JP37)</f>
        <v/>
      </c>
      <c r="JU37" s="151" t="str">
        <f>IF(OR('Set UP'!K23&lt;&gt;2,'Set UP'!C23=0,'Set UP'!D23=0,'Set UP'!E23=0,'Set UP'!F23=0),"",RANK(JT37,$JT$21:$JT$68,0))</f>
        <v/>
      </c>
      <c r="JV37" s="151" t="str">
        <f>IF(OR(LEFT('Set UP'!F23,1)&lt;&gt;"F",'Set UP'!C23=0,'Set UP'!D23=0,'Set UP'!E23=0),"",$JP37)</f>
        <v/>
      </c>
      <c r="JW37" s="151" t="str">
        <f>IF(OR(LEFT('Set UP'!F23,1)&lt;&gt;"F",'Set UP'!C23=0,'Set UP'!D23=0,'Set UP'!E23=0),"",RANK(JV37,$JV$21:$JV$68,0))</f>
        <v/>
      </c>
      <c r="JX37" s="151" t="str">
        <f>IF(OR('Set UP'!F23&lt;&gt;"NS",'Set UP'!C23=0,'Set UP'!D23=0,'Set UP'!E23=0),"",$JP37)</f>
        <v/>
      </c>
      <c r="JY37" s="154" t="str">
        <f>IF(OR('Set UP'!F23&lt;&gt;"NS",'Set UP'!C23=0,'Set UP'!D23=0,'Set UP'!E23=0),"",RANK(JX37,$JX$21:$JX$68,0))</f>
        <v/>
      </c>
      <c r="JZ37" s="154" t="str">
        <f>IF(OR('Set UP'!$C23=0,'Set UP'!$D23=0,'Set UP'!$E23=0,JP37=0),"",JP37/MAX(JP$21:JP$68)*1000)</f>
        <v/>
      </c>
      <c r="KC37" s="316">
        <f t="array" ref="KC37">MAX(IF(Clubs='Set UP'!D23,'Wet Incident'!JU$21:JU$68))</f>
        <v>0</v>
      </c>
      <c r="KD37" s="316" t="str">
        <f t="shared" si="5"/>
        <v/>
      </c>
    </row>
    <row r="38" spans="2:290" x14ac:dyDescent="0.2">
      <c r="B38" s="139">
        <v>18</v>
      </c>
      <c r="C38" s="148" t="str">
        <f>IF(OR('Set UP'!$C24=0,'Set UP'!$D24=0,'Set UP'!$E24=0,'Set UP'!F24=0),"  --",'Set UP'!C24)</f>
        <v xml:space="preserve">  --</v>
      </c>
      <c r="D38" s="148" t="str">
        <f>IF(OR('Set UP'!$C24=0,'Set UP'!$D24=0,'Set UP'!$E24=0,'Set UP'!F24=0),"  --",'Set UP'!D24&amp;" "&amp;'Set UP'!E24)</f>
        <v xml:space="preserve">  --</v>
      </c>
      <c r="E38" s="148" t="str">
        <f>IF(OR('Set UP'!$C24=0,'Set UP'!$D24=0,'Set UP'!$E24=0,'Set UP'!F24=0),"  --",'Set UP'!F24)</f>
        <v xml:space="preserve">  --</v>
      </c>
      <c r="F38" s="65"/>
      <c r="G38" s="65"/>
      <c r="H38" s="65"/>
      <c r="I38" s="65"/>
      <c r="J38" s="149"/>
      <c r="K38" s="149"/>
      <c r="L38" s="149"/>
      <c r="M38" s="149"/>
      <c r="N38" s="149"/>
      <c r="O38" s="149"/>
      <c r="P38" s="149"/>
      <c r="Q38" s="149"/>
      <c r="R38" s="149"/>
      <c r="S38" s="149"/>
      <c r="T38" s="149"/>
      <c r="U38" s="149"/>
      <c r="V38" s="149"/>
      <c r="W38" s="149"/>
      <c r="X38" s="149"/>
      <c r="Y38" s="149"/>
      <c r="Z38" s="149"/>
      <c r="AA38" s="149"/>
      <c r="AB38" s="149"/>
      <c r="AC38" s="149"/>
      <c r="AD38" s="149"/>
      <c r="AE38" s="222"/>
      <c r="AF38" s="150" t="str">
        <f>IF(OR('Set UP'!$C24=0,'Set UP'!$D24=0,'Set UP'!$E24=0),"",(F$19*F38)+(G$19*G38)+(H$19*H38)+(I$19*I38)+(J$19*J38)+(K$19*K38)+(L$19*L38)+(M$19*M38)+(N$19*N38)+(O$19*O38)+(P$19*P38)+(Q$19*Q38)+(R$19*R38)+(S$19*S38)+(T$19*T38)+(U$19*U38)+(V$19*V38)+(W$19*W38)+(X$19*X38)+(Y$19*Y38)+(Z$19*Z38)+(AA$19*AA38)+(AB$19*AB38)+(AC$19*AC38)+(AD$19*AD38))</f>
        <v/>
      </c>
      <c r="AG38" s="65"/>
      <c r="AH38" s="65"/>
      <c r="AI38" s="65"/>
      <c r="AJ38" s="65"/>
      <c r="AK38" s="65"/>
      <c r="AL38" s="65"/>
      <c r="AM38" s="149"/>
      <c r="AN38" s="149"/>
      <c r="AO38" s="149"/>
      <c r="AP38" s="149"/>
      <c r="AQ38" s="149"/>
      <c r="AR38" s="149"/>
      <c r="AS38" s="149"/>
      <c r="AT38" s="149"/>
      <c r="AU38" s="149"/>
      <c r="AV38" s="149"/>
      <c r="AW38" s="149"/>
      <c r="AX38" s="149"/>
      <c r="AY38" s="149"/>
      <c r="AZ38" s="149"/>
      <c r="BA38" s="149"/>
      <c r="BB38" s="149"/>
      <c r="BC38" s="149"/>
      <c r="BD38" s="149"/>
      <c r="BE38" s="149"/>
      <c r="BF38" s="222"/>
      <c r="BG38" s="150" t="str">
        <f>IF(OR('Set UP'!$C24=0,'Set UP'!$D24=0,'Set UP'!$E24=0),"",(AG$19*AG38)+(AH$19*AH38)+(AI$19*AI38)+(AJ$19*AJ38)+(AK$19*AK38)+(AL$19*AL38)+(AM$19*AM38)+(AN$19*AN38)+(AO$19*AO38)+(AP$19*AP38)+(AQ$19*AQ38)+(AR$19*AR38)+(AS$19*AS38)+(AT$19*AT38)+(AU$19*AU38)+(AV$19*AV38)+(AW$19*AW38)+(AX$19*AX38)+(AY$19*AY38)+(AZ$19*AZ38)+(BA$19*BA38)+(BB$19*BB38)+(BC$19*BC38)+(BD$19*BD38)+(BE$19*BE38))</f>
        <v/>
      </c>
      <c r="BH38" s="65"/>
      <c r="BI38" s="65"/>
      <c r="BJ38" s="65"/>
      <c r="BK38" s="65"/>
      <c r="BL38" s="65"/>
      <c r="BM38" s="65"/>
      <c r="BN38" s="149"/>
      <c r="BO38" s="149"/>
      <c r="BP38" s="149"/>
      <c r="BQ38" s="149"/>
      <c r="BR38" s="149"/>
      <c r="BS38" s="149"/>
      <c r="BT38" s="149"/>
      <c r="BU38" s="149"/>
      <c r="BV38" s="149"/>
      <c r="BW38" s="149"/>
      <c r="BX38" s="149"/>
      <c r="BY38" s="149"/>
      <c r="BZ38" s="149"/>
      <c r="CA38" s="149"/>
      <c r="CB38" s="149"/>
      <c r="CC38" s="149"/>
      <c r="CD38" s="149"/>
      <c r="CE38" s="149"/>
      <c r="CF38" s="149"/>
      <c r="CG38" s="222"/>
      <c r="CH38" s="150" t="str">
        <f>IF(OR('Set UP'!$C24=0,'Set UP'!$D24=0,'Set UP'!$E24=0),"",(BH$19*BH38)+(BI$19*BI38)+(BJ$19*BJ38)+(BK$19*BK38)+(BL$19*BL38)+(BM$19*BM38)+(BN$19*BN38)+(BO$19*BO38)+(BP$19*BP38)+(BQ$19*BQ38)+(BR$19*BR38)+(BS$19*BS38)+(BT$19*BT38)+(BU$19*BU38)+(BV$19*BV38)+(BW$19*BW38)+(BX$19*BX38)+(BY$19*BY38)+(BZ$19*BZ38)+(CA$19*CA38)+(CB$19*CB38)+(CC$19*CC38)+(CD$19*CD38)+(CE$19*CE38)+(CF$19*CF38))</f>
        <v/>
      </c>
      <c r="CI38" s="65"/>
      <c r="CJ38" s="65"/>
      <c r="CK38" s="65"/>
      <c r="CL38" s="65"/>
      <c r="CM38" s="65"/>
      <c r="CN38" s="149"/>
      <c r="CO38" s="149"/>
      <c r="CP38" s="149"/>
      <c r="CQ38" s="149"/>
      <c r="CR38" s="149"/>
      <c r="CS38" s="149"/>
      <c r="CT38" s="149"/>
      <c r="CU38" s="149"/>
      <c r="CV38" s="149"/>
      <c r="CW38" s="149"/>
      <c r="CX38" s="149"/>
      <c r="CY38" s="149"/>
      <c r="CZ38" s="149"/>
      <c r="DA38" s="149"/>
      <c r="DB38" s="149"/>
      <c r="DC38" s="149"/>
      <c r="DD38" s="149"/>
      <c r="DE38" s="149"/>
      <c r="DF38" s="149"/>
      <c r="DG38" s="149"/>
      <c r="DH38" s="222"/>
      <c r="DI38" s="150" t="str">
        <f>IF(OR('Set UP'!$C24=0,'Set UP'!$D24=0,'Set UP'!$E24=0),"",(CI$19*CI38)+(CJ$19*CJ38)+(CK$19*CK38)+(CL$19*CL38)+(CM$19*CM38)+(CN$19*CN38)+(CO$19*CO38)+(CP$19*CP38)+(CQ$19*CQ38)+(CR$19*CR38)+(CS$19*CS38)+(CT$19*CT38)+(CU$19*CU38)+(CV$19*CV38)+(CW$19*CW38)+(CX$19*CX38)+(CY$19*CY38)+(CZ$19*CZ38)+(DA$19*DA38)+(DB$19*DB38)+(DC$19*DC38)+(DD$19*DD38)+(DE$19*DE38)+(DF$19*DF38)+(DG$19*DG38))</f>
        <v/>
      </c>
      <c r="DJ38" s="65"/>
      <c r="DK38" s="65"/>
      <c r="DL38" s="65"/>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222"/>
      <c r="EJ38" s="150" t="str">
        <f>IF(OR('Set UP'!$C24=0,'Set UP'!$D24=0,'Set UP'!$E24=0),"",(DJ$19*DJ38)+(DK$19*DK38)+(DL$19*DL38)+(DM$19*DM38)+(DN$19*DN38)+(DO$19*DO38)+(DP$19*DP38)+(DQ$19*DQ38)+(DR$19*DR38)+(DS$19*DS38)+(DT$19*DT38)+(DU$19*DU38)+(DV$19*DV38)+(DW$19*DW38)+(DX$19*DX38)+(DY$19*DY38)+(DZ$19*DZ38)+(EA$19*EA38)+(EB$19*EB38)+(EC$19*EC38)+(ED$19*ED38)+(EE$19*EE38)+(EF$19*EF38)+(EG$19*EG38)+(EH$19*EH38))</f>
        <v/>
      </c>
      <c r="EK38" s="65"/>
      <c r="EL38" s="65"/>
      <c r="EM38" s="65"/>
      <c r="EN38" s="65"/>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222"/>
      <c r="FK38" s="150" t="str">
        <f>IF(OR('Set UP'!$C24=0,'Set UP'!$D24=0,'Set UP'!$E24=0),"",(EK$19*EK38)+(EL$19*EL38)+(EM$19*EM38)+(EN$19*EN38)+(EO$19*EO38)+(EP$19*EP38)+(EQ$19*EQ38)+(ER$19*ER38)+(ES$19*ES38)+(ET$19*ET38)+(EU$19*EU38)+(EV$19*EV38)+(EW$19*EW38)+(EX$19*EX38)+(EY$19*EY38)+(EZ$19*EZ38)+(FA$19*FA38)+(FB$19*FB38)+(FC$19*FC38)+(FD$19*FD38)+(FE$19*FE38)+(FF$19*FF38)+(FG$19*FG38)+(FH$19*FH38)+(FI$19*FI38))</f>
        <v/>
      </c>
      <c r="FL38" s="65"/>
      <c r="FM38" s="65"/>
      <c r="FN38" s="65"/>
      <c r="FO38" s="65"/>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222"/>
      <c r="GL38" s="150" t="str">
        <f>IF(OR('Set UP'!$C24=0,'Set UP'!$D24=0,'Set UP'!$E24=0),"",(FL$19*FL38)+(FM$19*FM38)+(FN$19*FN38)+(FO$19*FO38)+(FP$19*FP38)+(FQ$19*FQ38)+(FR$19*FR38)+(FS$19*FS38)+(FT$19*FT38)+(FU$19*FU38)+(FV$19*FV38)+(FW$19*FW38)+(FX$19*FX38)+(FY$19*FY38)+(FZ$19*FZ38)+(GA$19*GA38)+(GB$19*GB38)+(GC$19*GC38)+(GD$19*GD38)+(GE$19*GE38)+(GF$19*GF38)+(GG$19*GG38)+(GH$19*GH38)+(GI$19*GI38)+(GJ$19*GJ38))</f>
        <v/>
      </c>
      <c r="GM38" s="65"/>
      <c r="GN38" s="65"/>
      <c r="GO38" s="65"/>
      <c r="GP38" s="65"/>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222"/>
      <c r="HM38" s="150" t="str">
        <f>IF(OR('Set UP'!$C24=0,'Set UP'!$D24=0,'Set UP'!$E24=0),"",(GM$19*GM38)+(GN$19*GN38)+(GO$19*GO38)+(GP$19*GP38)+(GQ$19*GQ38)+(GR$19*GR38)+(GS$19*GS38)+(GT$19*GT38)+(GU$19*GU38)+(GV$19*GV38)+(GW$19*GW38)+(GX$19*GX38)+(GY$19*GY38)+(GZ$19*GZ38)+(HA$19*HA38)+(HB$19*HB38)+(HC$19*HC38)+(HD$19*HD38)+(HE$19*HE38)+(HF$19*HF38)+(HG$19*HG38)+(HH$19*HH38)+(HI$19*HI38)+(HJ$19*HJ38)+(HK$19*HK38))</f>
        <v/>
      </c>
      <c r="HN38" s="65"/>
      <c r="HO38" s="65"/>
      <c r="HP38" s="65"/>
      <c r="HQ38" s="65"/>
      <c r="HR38" s="149"/>
      <c r="HS38" s="149"/>
      <c r="HT38" s="149"/>
      <c r="HU38" s="149"/>
      <c r="HV38" s="149"/>
      <c r="HW38" s="149"/>
      <c r="HX38" s="149"/>
      <c r="HY38" s="149"/>
      <c r="HZ38" s="149"/>
      <c r="IA38" s="149"/>
      <c r="IB38" s="149"/>
      <c r="IC38" s="149"/>
      <c r="ID38" s="149"/>
      <c r="IE38" s="149"/>
      <c r="IF38" s="149"/>
      <c r="IG38" s="149"/>
      <c r="IH38" s="149"/>
      <c r="II38" s="149"/>
      <c r="IJ38" s="149"/>
      <c r="IK38" s="149"/>
      <c r="IL38" s="149"/>
      <c r="IM38" s="222"/>
      <c r="IN38" s="150" t="str">
        <f>IF(OR('Set UP'!$C24=0,'Set UP'!$D24=0,'Set UP'!$E24=0),"",(HN$19*HN38)+(HO$19*HO38)+(HP$19*HP38)+(HQ$19*HQ38)+(HR$19*HR38)+(HS$19*HS38)+(HT$19*HT38)+(HU$19*HU38)+(HV$19*HV38)+(HW$19*HW38)+(HX$19*HX38)+(HY$19*HY38)+(HZ$19*HZ38)+(IA$19*IA38)+(IB$19*IB38)+(IC$19*IC38)+(ID$19*ID38)+(IE$19*IE38)+(IF$19*IF38)+(IG$19*IG38)+(IH$19*IH38)+(II$19*II38)+(IJ$19*IJ38)+(IK$19*IK38)+(IL$19*IL38))</f>
        <v/>
      </c>
      <c r="IO38" s="65"/>
      <c r="IP38" s="65"/>
      <c r="IQ38" s="65"/>
      <c r="IR38" s="65"/>
      <c r="IS38" s="149"/>
      <c r="IT38" s="149"/>
      <c r="IU38" s="149"/>
      <c r="IV38" s="149"/>
      <c r="IW38" s="149"/>
      <c r="IX38" s="149"/>
      <c r="IY38" s="149"/>
      <c r="IZ38" s="149"/>
      <c r="JA38" s="149"/>
      <c r="JB38" s="149"/>
      <c r="JC38" s="149"/>
      <c r="JD38" s="149"/>
      <c r="JE38" s="149"/>
      <c r="JF38" s="149"/>
      <c r="JG38" s="149"/>
      <c r="JH38" s="149"/>
      <c r="JI38" s="149"/>
      <c r="JJ38" s="149"/>
      <c r="JK38" s="149"/>
      <c r="JL38" s="149"/>
      <c r="JM38" s="149"/>
      <c r="JN38" s="222"/>
      <c r="JO38" s="150" t="str">
        <f>IF(OR('Set UP'!$C24=0,'Set UP'!$D24=0,'Set UP'!$E24=0),"",(IO$19*IO38)+(IP$19*IP38)+(IQ$19*IQ38)+(IR$19*IR38)+(IS$19*IS38)+(IT$19*IT38)+(IU$19*IU38)+(IV$19*IV38)+(IW$19*IW38)+(IX$19*IX38)+(IY$19*IY38)+(IZ$19*IZ38)+(JA$19*JA38)+(JB$19*JB38)+(JC$19*JC38)+(JD$19*JD38)+(JE$19*JE38)+(JF$19*JF38)+(JG$19*JG38)+(JH$19*JH38)+(JI$19*JI38)+(JJ$19*JJ38)+(JK$19*JK38)+(JL$19*JL38)+(JM$19*JM38))</f>
        <v/>
      </c>
      <c r="JP38" s="151" t="str">
        <f>IF(OR('Set UP'!$C24=0,'Set UP'!$D24=0,'Set UP'!$E24=0),"",(AF38+BG38+CH38+DI38+EJ38+FK38+GL38+HM38+IN38+JO38))</f>
        <v/>
      </c>
      <c r="JQ38" s="152" t="str">
        <f>IF(OR('Set UP'!$C24=0,'Set UP'!$D24=0,'Set UP'!$E24=0),"",RANK(JP38,$JP$21:$JP$68,0))</f>
        <v/>
      </c>
      <c r="JR38" s="151" t="str">
        <f>IF(OR('Set UP'!K24&lt;&gt;1,'Set UP'!C24=0,'Set UP'!D24=0,'Set UP'!E24=0,'Set UP'!F24=0),"",$JP38)</f>
        <v/>
      </c>
      <c r="JS38" s="151" t="str">
        <f>IF(OR('Set UP'!K24&lt;&gt;1,'Set UP'!C24=0,'Set UP'!D24=0,'Set UP'!E24=0,'Set UP'!F24=0),"",RANK(JR38,$JR$21:$JR$68,0))</f>
        <v/>
      </c>
      <c r="JT38" s="153" t="str">
        <f>IF(OR('Set UP'!K24&lt;&gt;2,'Set UP'!C24=0,'Set UP'!D24=0,'Set UP'!E24=0,'Set UP'!F24=0),"",$JP38)</f>
        <v/>
      </c>
      <c r="JU38" s="151" t="str">
        <f>IF(OR('Set UP'!K24&lt;&gt;2,'Set UP'!C24=0,'Set UP'!D24=0,'Set UP'!E24=0,'Set UP'!F24=0),"",RANK(JT38,$JT$21:$JT$68,0))</f>
        <v/>
      </c>
      <c r="JV38" s="151" t="str">
        <f>IF(OR(LEFT('Set UP'!F24,1)&lt;&gt;"F",'Set UP'!C24=0,'Set UP'!D24=0,'Set UP'!E24=0),"",$JP38)</f>
        <v/>
      </c>
      <c r="JW38" s="151" t="str">
        <f>IF(OR(LEFT('Set UP'!F24,1)&lt;&gt;"F",'Set UP'!C24=0,'Set UP'!D24=0,'Set UP'!E24=0),"",RANK(JV38,$JV$21:$JV$68,0))</f>
        <v/>
      </c>
      <c r="JX38" s="151" t="str">
        <f>IF(OR('Set UP'!F24&lt;&gt;"NS",'Set UP'!C24=0,'Set UP'!D24=0,'Set UP'!E24=0),"",$JP38)</f>
        <v/>
      </c>
      <c r="JY38" s="154" t="str">
        <f>IF(OR('Set UP'!F24&lt;&gt;"NS",'Set UP'!C24=0,'Set UP'!D24=0,'Set UP'!E24=0),"",RANK(JX38,$JX$21:$JX$68,0))</f>
        <v/>
      </c>
      <c r="JZ38" s="154" t="str">
        <f>IF(OR('Set UP'!$C24=0,'Set UP'!$D24=0,'Set UP'!$E24=0,JP38=0),"",JP38/MAX(JP$21:JP$68)*1000)</f>
        <v/>
      </c>
      <c r="KC38" s="316">
        <f t="array" ref="KC38">MAX(IF(Clubs='Set UP'!D24,'Wet Incident'!JU$21:JU$68))</f>
        <v>0</v>
      </c>
      <c r="KD38" s="316" t="str">
        <f t="shared" si="5"/>
        <v/>
      </c>
    </row>
    <row r="39" spans="2:290" x14ac:dyDescent="0.2">
      <c r="B39" s="139">
        <v>19</v>
      </c>
      <c r="C39" s="148" t="str">
        <f>IF(OR('Set UP'!$C25=0,'Set UP'!$D25=0,'Set UP'!$E25=0,'Set UP'!F25=0),"  --",'Set UP'!C25)</f>
        <v xml:space="preserve">  --</v>
      </c>
      <c r="D39" s="148" t="str">
        <f>IF(OR('Set UP'!$C25=0,'Set UP'!$D25=0,'Set UP'!$E25=0,'Set UP'!F25=0),"  --",'Set UP'!D25&amp;" "&amp;'Set UP'!E25)</f>
        <v xml:space="preserve">  --</v>
      </c>
      <c r="E39" s="148" t="str">
        <f>IF(OR('Set UP'!$C25=0,'Set UP'!$D25=0,'Set UP'!$E25=0,'Set UP'!F25=0),"  --",'Set UP'!F25)</f>
        <v xml:space="preserve">  --</v>
      </c>
      <c r="F39" s="65"/>
      <c r="G39" s="65"/>
      <c r="H39" s="65"/>
      <c r="I39" s="65"/>
      <c r="J39" s="149"/>
      <c r="K39" s="149"/>
      <c r="L39" s="149"/>
      <c r="M39" s="149"/>
      <c r="N39" s="149"/>
      <c r="O39" s="149"/>
      <c r="P39" s="149"/>
      <c r="Q39" s="149"/>
      <c r="R39" s="149"/>
      <c r="S39" s="149"/>
      <c r="T39" s="149"/>
      <c r="U39" s="149"/>
      <c r="V39" s="149"/>
      <c r="W39" s="149"/>
      <c r="X39" s="149"/>
      <c r="Y39" s="149"/>
      <c r="Z39" s="149"/>
      <c r="AA39" s="149"/>
      <c r="AB39" s="149"/>
      <c r="AC39" s="149"/>
      <c r="AD39" s="149"/>
      <c r="AE39" s="222"/>
      <c r="AF39" s="150" t="str">
        <f>IF(OR('Set UP'!$C25=0,'Set UP'!$D25=0,'Set UP'!$E25=0),"",(F$19*F39)+(G$19*G39)+(H$19*H39)+(I$19*I39)+(J$19*J39)+(K$19*K39)+(L$19*L39)+(M$19*M39)+(N$19*N39)+(O$19*O39)+(P$19*P39)+(Q$19*Q39)+(R$19*R39)+(S$19*S39)+(T$19*T39)+(U$19*U39)+(V$19*V39)+(W$19*W39)+(X$19*X39)+(Y$19*Y39)+(Z$19*Z39)+(AA$19*AA39)+(AB$19*AB39)+(AC$19*AC39)+(AD$19*AD39))</f>
        <v/>
      </c>
      <c r="AG39" s="65"/>
      <c r="AH39" s="65"/>
      <c r="AI39" s="65"/>
      <c r="AJ39" s="65"/>
      <c r="AK39" s="65"/>
      <c r="AL39" s="65"/>
      <c r="AM39" s="149"/>
      <c r="AN39" s="149"/>
      <c r="AO39" s="149"/>
      <c r="AP39" s="149"/>
      <c r="AQ39" s="149"/>
      <c r="AR39" s="149"/>
      <c r="AS39" s="149"/>
      <c r="AT39" s="149"/>
      <c r="AU39" s="149"/>
      <c r="AV39" s="149"/>
      <c r="AW39" s="149"/>
      <c r="AX39" s="149"/>
      <c r="AY39" s="149"/>
      <c r="AZ39" s="149"/>
      <c r="BA39" s="149"/>
      <c r="BB39" s="149"/>
      <c r="BC39" s="149"/>
      <c r="BD39" s="149"/>
      <c r="BE39" s="149"/>
      <c r="BF39" s="222"/>
      <c r="BG39" s="150" t="str">
        <f>IF(OR('Set UP'!$C25=0,'Set UP'!$D25=0,'Set UP'!$E25=0),"",(AG$19*AG39)+(AH$19*AH39)+(AI$19*AI39)+(AJ$19*AJ39)+(AK$19*AK39)+(AL$19*AL39)+(AM$19*AM39)+(AN$19*AN39)+(AO$19*AO39)+(AP$19*AP39)+(AQ$19*AQ39)+(AR$19*AR39)+(AS$19*AS39)+(AT$19*AT39)+(AU$19*AU39)+(AV$19*AV39)+(AW$19*AW39)+(AX$19*AX39)+(AY$19*AY39)+(AZ$19*AZ39)+(BA$19*BA39)+(BB$19*BB39)+(BC$19*BC39)+(BD$19*BD39)+(BE$19*BE39))</f>
        <v/>
      </c>
      <c r="BH39" s="65"/>
      <c r="BI39" s="65"/>
      <c r="BJ39" s="65"/>
      <c r="BK39" s="65"/>
      <c r="BL39" s="65"/>
      <c r="BM39" s="65"/>
      <c r="BN39" s="149"/>
      <c r="BO39" s="149"/>
      <c r="BP39" s="149"/>
      <c r="BQ39" s="149"/>
      <c r="BR39" s="149"/>
      <c r="BS39" s="149"/>
      <c r="BT39" s="149"/>
      <c r="BU39" s="149"/>
      <c r="BV39" s="149"/>
      <c r="BW39" s="149"/>
      <c r="BX39" s="149"/>
      <c r="BY39" s="149"/>
      <c r="BZ39" s="149"/>
      <c r="CA39" s="149"/>
      <c r="CB39" s="149"/>
      <c r="CC39" s="149"/>
      <c r="CD39" s="149"/>
      <c r="CE39" s="149"/>
      <c r="CF39" s="149"/>
      <c r="CG39" s="222"/>
      <c r="CH39" s="150" t="str">
        <f>IF(OR('Set UP'!$C25=0,'Set UP'!$D25=0,'Set UP'!$E25=0),"",(BH$19*BH39)+(BI$19*BI39)+(BJ$19*BJ39)+(BK$19*BK39)+(BL$19*BL39)+(BM$19*BM39)+(BN$19*BN39)+(BO$19*BO39)+(BP$19*BP39)+(BQ$19*BQ39)+(BR$19*BR39)+(BS$19*BS39)+(BT$19*BT39)+(BU$19*BU39)+(BV$19*BV39)+(BW$19*BW39)+(BX$19*BX39)+(BY$19*BY39)+(BZ$19*BZ39)+(CA$19*CA39)+(CB$19*CB39)+(CC$19*CC39)+(CD$19*CD39)+(CE$19*CE39)+(CF$19*CF39))</f>
        <v/>
      </c>
      <c r="CI39" s="65"/>
      <c r="CJ39" s="65"/>
      <c r="CK39" s="65"/>
      <c r="CL39" s="65"/>
      <c r="CM39" s="65"/>
      <c r="CN39" s="149"/>
      <c r="CO39" s="149"/>
      <c r="CP39" s="149"/>
      <c r="CQ39" s="149"/>
      <c r="CR39" s="149"/>
      <c r="CS39" s="149"/>
      <c r="CT39" s="149"/>
      <c r="CU39" s="149"/>
      <c r="CV39" s="149"/>
      <c r="CW39" s="149"/>
      <c r="CX39" s="149"/>
      <c r="CY39" s="149"/>
      <c r="CZ39" s="149"/>
      <c r="DA39" s="149"/>
      <c r="DB39" s="149"/>
      <c r="DC39" s="149"/>
      <c r="DD39" s="149"/>
      <c r="DE39" s="149"/>
      <c r="DF39" s="149"/>
      <c r="DG39" s="149"/>
      <c r="DH39" s="222"/>
      <c r="DI39" s="150" t="str">
        <f>IF(OR('Set UP'!$C25=0,'Set UP'!$D25=0,'Set UP'!$E25=0),"",(CI$19*CI39)+(CJ$19*CJ39)+(CK$19*CK39)+(CL$19*CL39)+(CM$19*CM39)+(CN$19*CN39)+(CO$19*CO39)+(CP$19*CP39)+(CQ$19*CQ39)+(CR$19*CR39)+(CS$19*CS39)+(CT$19*CT39)+(CU$19*CU39)+(CV$19*CV39)+(CW$19*CW39)+(CX$19*CX39)+(CY$19*CY39)+(CZ$19*CZ39)+(DA$19*DA39)+(DB$19*DB39)+(DC$19*DC39)+(DD$19*DD39)+(DE$19*DE39)+(DF$19*DF39)+(DG$19*DG39))</f>
        <v/>
      </c>
      <c r="DJ39" s="65"/>
      <c r="DK39" s="65"/>
      <c r="DL39" s="65"/>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222"/>
      <c r="EJ39" s="150" t="str">
        <f>IF(OR('Set UP'!$C25=0,'Set UP'!$D25=0,'Set UP'!$E25=0),"",(DJ$19*DJ39)+(DK$19*DK39)+(DL$19*DL39)+(DM$19*DM39)+(DN$19*DN39)+(DO$19*DO39)+(DP$19*DP39)+(DQ$19*DQ39)+(DR$19*DR39)+(DS$19*DS39)+(DT$19*DT39)+(DU$19*DU39)+(DV$19*DV39)+(DW$19*DW39)+(DX$19*DX39)+(DY$19*DY39)+(DZ$19*DZ39)+(EA$19*EA39)+(EB$19*EB39)+(EC$19*EC39)+(ED$19*ED39)+(EE$19*EE39)+(EF$19*EF39)+(EG$19*EG39)+(EH$19*EH39))</f>
        <v/>
      </c>
      <c r="EK39" s="65"/>
      <c r="EL39" s="65"/>
      <c r="EM39" s="65"/>
      <c r="EN39" s="65"/>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222"/>
      <c r="FK39" s="150" t="str">
        <f>IF(OR('Set UP'!$C25=0,'Set UP'!$D25=0,'Set UP'!$E25=0),"",(EK$19*EK39)+(EL$19*EL39)+(EM$19*EM39)+(EN$19*EN39)+(EO$19*EO39)+(EP$19*EP39)+(EQ$19*EQ39)+(ER$19*ER39)+(ES$19*ES39)+(ET$19*ET39)+(EU$19*EU39)+(EV$19*EV39)+(EW$19*EW39)+(EX$19*EX39)+(EY$19*EY39)+(EZ$19*EZ39)+(FA$19*FA39)+(FB$19*FB39)+(FC$19*FC39)+(FD$19*FD39)+(FE$19*FE39)+(FF$19*FF39)+(FG$19*FG39)+(FH$19*FH39)+(FI$19*FI39))</f>
        <v/>
      </c>
      <c r="FL39" s="65"/>
      <c r="FM39" s="65"/>
      <c r="FN39" s="65"/>
      <c r="FO39" s="65"/>
      <c r="FP39" s="149"/>
      <c r="FQ39" s="149"/>
      <c r="FR39" s="149"/>
      <c r="FS39" s="149"/>
      <c r="FT39" s="149"/>
      <c r="FU39" s="149"/>
      <c r="FV39" s="149"/>
      <c r="FW39" s="149"/>
      <c r="FX39" s="149"/>
      <c r="FY39" s="149"/>
      <c r="FZ39" s="149"/>
      <c r="GA39" s="149"/>
      <c r="GB39" s="149"/>
      <c r="GC39" s="149"/>
      <c r="GD39" s="149"/>
      <c r="GE39" s="149"/>
      <c r="GF39" s="149"/>
      <c r="GG39" s="149"/>
      <c r="GH39" s="149"/>
      <c r="GI39" s="149"/>
      <c r="GJ39" s="149"/>
      <c r="GK39" s="222"/>
      <c r="GL39" s="150" t="str">
        <f>IF(OR('Set UP'!$C25=0,'Set UP'!$D25=0,'Set UP'!$E25=0),"",(FL$19*FL39)+(FM$19*FM39)+(FN$19*FN39)+(FO$19*FO39)+(FP$19*FP39)+(FQ$19*FQ39)+(FR$19*FR39)+(FS$19*FS39)+(FT$19*FT39)+(FU$19*FU39)+(FV$19*FV39)+(FW$19*FW39)+(FX$19*FX39)+(FY$19*FY39)+(FZ$19*FZ39)+(GA$19*GA39)+(GB$19*GB39)+(GC$19*GC39)+(GD$19*GD39)+(GE$19*GE39)+(GF$19*GF39)+(GG$19*GG39)+(GH$19*GH39)+(GI$19*GI39)+(GJ$19*GJ39))</f>
        <v/>
      </c>
      <c r="GM39" s="65"/>
      <c r="GN39" s="65"/>
      <c r="GO39" s="65"/>
      <c r="GP39" s="65"/>
      <c r="GQ39" s="149"/>
      <c r="GR39" s="149"/>
      <c r="GS39" s="149"/>
      <c r="GT39" s="149"/>
      <c r="GU39" s="149"/>
      <c r="GV39" s="149"/>
      <c r="GW39" s="149"/>
      <c r="GX39" s="149"/>
      <c r="GY39" s="149"/>
      <c r="GZ39" s="149"/>
      <c r="HA39" s="149"/>
      <c r="HB39" s="149"/>
      <c r="HC39" s="149"/>
      <c r="HD39" s="149"/>
      <c r="HE39" s="149"/>
      <c r="HF39" s="149"/>
      <c r="HG39" s="149"/>
      <c r="HH39" s="149"/>
      <c r="HI39" s="149"/>
      <c r="HJ39" s="149"/>
      <c r="HK39" s="149"/>
      <c r="HL39" s="222"/>
      <c r="HM39" s="150" t="str">
        <f>IF(OR('Set UP'!$C25=0,'Set UP'!$D25=0,'Set UP'!$E25=0),"",(GM$19*GM39)+(GN$19*GN39)+(GO$19*GO39)+(GP$19*GP39)+(GQ$19*GQ39)+(GR$19*GR39)+(GS$19*GS39)+(GT$19*GT39)+(GU$19*GU39)+(GV$19*GV39)+(GW$19*GW39)+(GX$19*GX39)+(GY$19*GY39)+(GZ$19*GZ39)+(HA$19*HA39)+(HB$19*HB39)+(HC$19*HC39)+(HD$19*HD39)+(HE$19*HE39)+(HF$19*HF39)+(HG$19*HG39)+(HH$19*HH39)+(HI$19*HI39)+(HJ$19*HJ39)+(HK$19*HK39))</f>
        <v/>
      </c>
      <c r="HN39" s="65"/>
      <c r="HO39" s="65"/>
      <c r="HP39" s="65"/>
      <c r="HQ39" s="65"/>
      <c r="HR39" s="149"/>
      <c r="HS39" s="149"/>
      <c r="HT39" s="149"/>
      <c r="HU39" s="149"/>
      <c r="HV39" s="149"/>
      <c r="HW39" s="149"/>
      <c r="HX39" s="149"/>
      <c r="HY39" s="149"/>
      <c r="HZ39" s="149"/>
      <c r="IA39" s="149"/>
      <c r="IB39" s="149"/>
      <c r="IC39" s="149"/>
      <c r="ID39" s="149"/>
      <c r="IE39" s="149"/>
      <c r="IF39" s="149"/>
      <c r="IG39" s="149"/>
      <c r="IH39" s="149"/>
      <c r="II39" s="149"/>
      <c r="IJ39" s="149"/>
      <c r="IK39" s="149"/>
      <c r="IL39" s="149"/>
      <c r="IM39" s="222"/>
      <c r="IN39" s="150" t="str">
        <f>IF(OR('Set UP'!$C25=0,'Set UP'!$D25=0,'Set UP'!$E25=0),"",(HN$19*HN39)+(HO$19*HO39)+(HP$19*HP39)+(HQ$19*HQ39)+(HR$19*HR39)+(HS$19*HS39)+(HT$19*HT39)+(HU$19*HU39)+(HV$19*HV39)+(HW$19*HW39)+(HX$19*HX39)+(HY$19*HY39)+(HZ$19*HZ39)+(IA$19*IA39)+(IB$19*IB39)+(IC$19*IC39)+(ID$19*ID39)+(IE$19*IE39)+(IF$19*IF39)+(IG$19*IG39)+(IH$19*IH39)+(II$19*II39)+(IJ$19*IJ39)+(IK$19*IK39)+(IL$19*IL39))</f>
        <v/>
      </c>
      <c r="IO39" s="65"/>
      <c r="IP39" s="65"/>
      <c r="IQ39" s="65"/>
      <c r="IR39" s="65"/>
      <c r="IS39" s="149"/>
      <c r="IT39" s="149"/>
      <c r="IU39" s="149"/>
      <c r="IV39" s="149"/>
      <c r="IW39" s="149"/>
      <c r="IX39" s="149"/>
      <c r="IY39" s="149"/>
      <c r="IZ39" s="149"/>
      <c r="JA39" s="149"/>
      <c r="JB39" s="149"/>
      <c r="JC39" s="149"/>
      <c r="JD39" s="149"/>
      <c r="JE39" s="149"/>
      <c r="JF39" s="149"/>
      <c r="JG39" s="149"/>
      <c r="JH39" s="149"/>
      <c r="JI39" s="149"/>
      <c r="JJ39" s="149"/>
      <c r="JK39" s="149"/>
      <c r="JL39" s="149"/>
      <c r="JM39" s="149"/>
      <c r="JN39" s="222"/>
      <c r="JO39" s="150" t="str">
        <f>IF(OR('Set UP'!$C25=0,'Set UP'!$D25=0,'Set UP'!$E25=0),"",(IO$19*IO39)+(IP$19*IP39)+(IQ$19*IQ39)+(IR$19*IR39)+(IS$19*IS39)+(IT$19*IT39)+(IU$19*IU39)+(IV$19*IV39)+(IW$19*IW39)+(IX$19*IX39)+(IY$19*IY39)+(IZ$19*IZ39)+(JA$19*JA39)+(JB$19*JB39)+(JC$19*JC39)+(JD$19*JD39)+(JE$19*JE39)+(JF$19*JF39)+(JG$19*JG39)+(JH$19*JH39)+(JI$19*JI39)+(JJ$19*JJ39)+(JK$19*JK39)+(JL$19*JL39)+(JM$19*JM39))</f>
        <v/>
      </c>
      <c r="JP39" s="151" t="str">
        <f>IF(OR('Set UP'!$C25=0,'Set UP'!$D25=0,'Set UP'!$E25=0),"",(AF39+BG39+CH39+DI39+EJ39+FK39+GL39+HM39+IN39+JO39))</f>
        <v/>
      </c>
      <c r="JQ39" s="152" t="str">
        <f>IF(OR('Set UP'!$C25=0,'Set UP'!$D25=0,'Set UP'!$E25=0),"",RANK(JP39,$JP$21:$JP$68,0))</f>
        <v/>
      </c>
      <c r="JR39" s="151" t="str">
        <f>IF(OR('Set UP'!K25&lt;&gt;1,'Set UP'!C25=0,'Set UP'!D25=0,'Set UP'!E25=0,'Set UP'!F25=0),"",$JP39)</f>
        <v/>
      </c>
      <c r="JS39" s="151" t="str">
        <f>IF(OR('Set UP'!K25&lt;&gt;1,'Set UP'!C25=0,'Set UP'!D25=0,'Set UP'!E25=0,'Set UP'!F25=0),"",RANK(JR39,$JR$21:$JR$68,0))</f>
        <v/>
      </c>
      <c r="JT39" s="153" t="str">
        <f>IF(OR('Set UP'!K25&lt;&gt;2,'Set UP'!C25=0,'Set UP'!D25=0,'Set UP'!E25=0,'Set UP'!F25=0),"",$JP39)</f>
        <v/>
      </c>
      <c r="JU39" s="151" t="str">
        <f>IF(OR('Set UP'!K25&lt;&gt;2,'Set UP'!C25=0,'Set UP'!D25=0,'Set UP'!E25=0,'Set UP'!F25=0),"",RANK(JT39,$JT$21:$JT$68,0))</f>
        <v/>
      </c>
      <c r="JV39" s="151" t="str">
        <f>IF(OR(LEFT('Set UP'!F25,1)&lt;&gt;"F",'Set UP'!C25=0,'Set UP'!D25=0,'Set UP'!E25=0),"",$JP39)</f>
        <v/>
      </c>
      <c r="JW39" s="151" t="str">
        <f>IF(OR(LEFT('Set UP'!F25,1)&lt;&gt;"F",'Set UP'!C25=0,'Set UP'!D25=0,'Set UP'!E25=0),"",RANK(JV39,$JV$21:$JV$68,0))</f>
        <v/>
      </c>
      <c r="JX39" s="151" t="str">
        <f>IF(OR('Set UP'!F25&lt;&gt;"NS",'Set UP'!C25=0,'Set UP'!D25=0,'Set UP'!E25=0),"",$JP39)</f>
        <v/>
      </c>
      <c r="JY39" s="154" t="str">
        <f>IF(OR('Set UP'!F25&lt;&gt;"NS",'Set UP'!C25=0,'Set UP'!D25=0,'Set UP'!E25=0),"",RANK(JX39,$JX$21:$JX$68,0))</f>
        <v/>
      </c>
      <c r="JZ39" s="154" t="str">
        <f>IF(OR('Set UP'!$C25=0,'Set UP'!$D25=0,'Set UP'!$E25=0,JP39=0),"",JP39/MAX(JP$21:JP$68)*1000)</f>
        <v/>
      </c>
      <c r="KC39" s="316">
        <f t="array" ref="KC39">MAX(IF(Clubs='Set UP'!D25,'Wet Incident'!JU$21:JU$68))</f>
        <v>0</v>
      </c>
      <c r="KD39" s="316" t="str">
        <f t="shared" si="5"/>
        <v/>
      </c>
    </row>
    <row r="40" spans="2:290" x14ac:dyDescent="0.2">
      <c r="B40" s="139">
        <v>20</v>
      </c>
      <c r="C40" s="148" t="str">
        <f>IF(OR('Set UP'!$C26=0,'Set UP'!$D26=0,'Set UP'!$E26=0,'Set UP'!F26=0),"  --",'Set UP'!C26)</f>
        <v xml:space="preserve">  --</v>
      </c>
      <c r="D40" s="148" t="str">
        <f>IF(OR('Set UP'!$C26=0,'Set UP'!$D26=0,'Set UP'!$E26=0,'Set UP'!F26=0),"  --",'Set UP'!D26&amp;" "&amp;'Set UP'!E26)</f>
        <v xml:space="preserve">  --</v>
      </c>
      <c r="E40" s="148" t="str">
        <f>IF(OR('Set UP'!$C26=0,'Set UP'!$D26=0,'Set UP'!$E26=0,'Set UP'!F26=0),"  --",'Set UP'!F26)</f>
        <v xml:space="preserve">  --</v>
      </c>
      <c r="F40" s="65"/>
      <c r="G40" s="65"/>
      <c r="H40" s="65"/>
      <c r="I40" s="65"/>
      <c r="J40" s="149"/>
      <c r="K40" s="149"/>
      <c r="L40" s="149"/>
      <c r="M40" s="149"/>
      <c r="N40" s="149"/>
      <c r="O40" s="149"/>
      <c r="P40" s="149"/>
      <c r="Q40" s="149"/>
      <c r="R40" s="149"/>
      <c r="S40" s="149"/>
      <c r="T40" s="149"/>
      <c r="U40" s="149"/>
      <c r="V40" s="149"/>
      <c r="W40" s="149"/>
      <c r="X40" s="149"/>
      <c r="Y40" s="149"/>
      <c r="Z40" s="149"/>
      <c r="AA40" s="149"/>
      <c r="AB40" s="149"/>
      <c r="AC40" s="149"/>
      <c r="AD40" s="149"/>
      <c r="AE40" s="222"/>
      <c r="AF40" s="150" t="str">
        <f>IF(OR('Set UP'!$C26=0,'Set UP'!$D26=0,'Set UP'!$E26=0),"",(F$19*F40)+(G$19*G40)+(H$19*H40)+(I$19*I40)+(J$19*J40)+(K$19*K40)+(L$19*L40)+(M$19*M40)+(N$19*N40)+(O$19*O40)+(P$19*P40)+(Q$19*Q40)+(R$19*R40)+(S$19*S40)+(T$19*T40)+(U$19*U40)+(V$19*V40)+(W$19*W40)+(X$19*X40)+(Y$19*Y40)+(Z$19*Z40)+(AA$19*AA40)+(AB$19*AB40)+(AC$19*AC40)+(AD$19*AD40))</f>
        <v/>
      </c>
      <c r="AG40" s="65"/>
      <c r="AH40" s="65"/>
      <c r="AI40" s="65"/>
      <c r="AJ40" s="65"/>
      <c r="AK40" s="65"/>
      <c r="AL40" s="65"/>
      <c r="AM40" s="149"/>
      <c r="AN40" s="149"/>
      <c r="AO40" s="149"/>
      <c r="AP40" s="149"/>
      <c r="AQ40" s="149"/>
      <c r="AR40" s="149"/>
      <c r="AS40" s="149"/>
      <c r="AT40" s="149"/>
      <c r="AU40" s="149"/>
      <c r="AV40" s="149"/>
      <c r="AW40" s="149"/>
      <c r="AX40" s="149"/>
      <c r="AY40" s="149"/>
      <c r="AZ40" s="149"/>
      <c r="BA40" s="149"/>
      <c r="BB40" s="149"/>
      <c r="BC40" s="149"/>
      <c r="BD40" s="149"/>
      <c r="BE40" s="149"/>
      <c r="BF40" s="222"/>
      <c r="BG40" s="150" t="str">
        <f>IF(OR('Set UP'!$C26=0,'Set UP'!$D26=0,'Set UP'!$E26=0),"",(AG$19*AG40)+(AH$19*AH40)+(AI$19*AI40)+(AJ$19*AJ40)+(AK$19*AK40)+(AL$19*AL40)+(AM$19*AM40)+(AN$19*AN40)+(AO$19*AO40)+(AP$19*AP40)+(AQ$19*AQ40)+(AR$19*AR40)+(AS$19*AS40)+(AT$19*AT40)+(AU$19*AU40)+(AV$19*AV40)+(AW$19*AW40)+(AX$19*AX40)+(AY$19*AY40)+(AZ$19*AZ40)+(BA$19*BA40)+(BB$19*BB40)+(BC$19*BC40)+(BD$19*BD40)+(BE$19*BE40))</f>
        <v/>
      </c>
      <c r="BH40" s="65"/>
      <c r="BI40" s="65"/>
      <c r="BJ40" s="65"/>
      <c r="BK40" s="65"/>
      <c r="BL40" s="65"/>
      <c r="BM40" s="65"/>
      <c r="BN40" s="149"/>
      <c r="BO40" s="149"/>
      <c r="BP40" s="149"/>
      <c r="BQ40" s="149"/>
      <c r="BR40" s="149"/>
      <c r="BS40" s="149"/>
      <c r="BT40" s="149"/>
      <c r="BU40" s="149"/>
      <c r="BV40" s="149"/>
      <c r="BW40" s="149"/>
      <c r="BX40" s="149"/>
      <c r="BY40" s="149"/>
      <c r="BZ40" s="149"/>
      <c r="CA40" s="149"/>
      <c r="CB40" s="149"/>
      <c r="CC40" s="149"/>
      <c r="CD40" s="149"/>
      <c r="CE40" s="149"/>
      <c r="CF40" s="149"/>
      <c r="CG40" s="222"/>
      <c r="CH40" s="150" t="str">
        <f>IF(OR('Set UP'!$C26=0,'Set UP'!$D26=0,'Set UP'!$E26=0),"",(BH$19*BH40)+(BI$19*BI40)+(BJ$19*BJ40)+(BK$19*BK40)+(BL$19*BL40)+(BM$19*BM40)+(BN$19*BN40)+(BO$19*BO40)+(BP$19*BP40)+(BQ$19*BQ40)+(BR$19*BR40)+(BS$19*BS40)+(BT$19*BT40)+(BU$19*BU40)+(BV$19*BV40)+(BW$19*BW40)+(BX$19*BX40)+(BY$19*BY40)+(BZ$19*BZ40)+(CA$19*CA40)+(CB$19*CB40)+(CC$19*CC40)+(CD$19*CD40)+(CE$19*CE40)+(CF$19*CF40))</f>
        <v/>
      </c>
      <c r="CI40" s="65"/>
      <c r="CJ40" s="65"/>
      <c r="CK40" s="65"/>
      <c r="CL40" s="65"/>
      <c r="CM40" s="65"/>
      <c r="CN40" s="149"/>
      <c r="CO40" s="149"/>
      <c r="CP40" s="149"/>
      <c r="CQ40" s="149"/>
      <c r="CR40" s="149"/>
      <c r="CS40" s="149"/>
      <c r="CT40" s="149"/>
      <c r="CU40" s="149"/>
      <c r="CV40" s="149"/>
      <c r="CW40" s="149"/>
      <c r="CX40" s="149"/>
      <c r="CY40" s="149"/>
      <c r="CZ40" s="149"/>
      <c r="DA40" s="149"/>
      <c r="DB40" s="149"/>
      <c r="DC40" s="149"/>
      <c r="DD40" s="149"/>
      <c r="DE40" s="149"/>
      <c r="DF40" s="149"/>
      <c r="DG40" s="149"/>
      <c r="DH40" s="222"/>
      <c r="DI40" s="150" t="str">
        <f>IF(OR('Set UP'!$C26=0,'Set UP'!$D26=0,'Set UP'!$E26=0),"",(CI$19*CI40)+(CJ$19*CJ40)+(CK$19*CK40)+(CL$19*CL40)+(CM$19*CM40)+(CN$19*CN40)+(CO$19*CO40)+(CP$19*CP40)+(CQ$19*CQ40)+(CR$19*CR40)+(CS$19*CS40)+(CT$19*CT40)+(CU$19*CU40)+(CV$19*CV40)+(CW$19*CW40)+(CX$19*CX40)+(CY$19*CY40)+(CZ$19*CZ40)+(DA$19*DA40)+(DB$19*DB40)+(DC$19*DC40)+(DD$19*DD40)+(DE$19*DE40)+(DF$19*DF40)+(DG$19*DG40))</f>
        <v/>
      </c>
      <c r="DJ40" s="65"/>
      <c r="DK40" s="65"/>
      <c r="DL40" s="65"/>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222"/>
      <c r="EJ40" s="150" t="str">
        <f>IF(OR('Set UP'!$C26=0,'Set UP'!$D26=0,'Set UP'!$E26=0),"",(DJ$19*DJ40)+(DK$19*DK40)+(DL$19*DL40)+(DM$19*DM40)+(DN$19*DN40)+(DO$19*DO40)+(DP$19*DP40)+(DQ$19*DQ40)+(DR$19*DR40)+(DS$19*DS40)+(DT$19*DT40)+(DU$19*DU40)+(DV$19*DV40)+(DW$19*DW40)+(DX$19*DX40)+(DY$19*DY40)+(DZ$19*DZ40)+(EA$19*EA40)+(EB$19*EB40)+(EC$19*EC40)+(ED$19*ED40)+(EE$19*EE40)+(EF$19*EF40)+(EG$19*EG40)+(EH$19*EH40))</f>
        <v/>
      </c>
      <c r="EK40" s="65"/>
      <c r="EL40" s="65"/>
      <c r="EM40" s="65"/>
      <c r="EN40" s="65"/>
      <c r="EO40" s="149"/>
      <c r="EP40" s="149"/>
      <c r="EQ40" s="149"/>
      <c r="ER40" s="149"/>
      <c r="ES40" s="149"/>
      <c r="ET40" s="149"/>
      <c r="EU40" s="149"/>
      <c r="EV40" s="149"/>
      <c r="EW40" s="149"/>
      <c r="EX40" s="149"/>
      <c r="EY40" s="149"/>
      <c r="EZ40" s="149"/>
      <c r="FA40" s="149"/>
      <c r="FB40" s="149"/>
      <c r="FC40" s="149"/>
      <c r="FD40" s="149"/>
      <c r="FE40" s="149"/>
      <c r="FF40" s="149"/>
      <c r="FG40" s="149"/>
      <c r="FH40" s="149"/>
      <c r="FI40" s="149"/>
      <c r="FJ40" s="222"/>
      <c r="FK40" s="150" t="str">
        <f>IF(OR('Set UP'!$C26=0,'Set UP'!$D26=0,'Set UP'!$E26=0),"",(EK$19*EK40)+(EL$19*EL40)+(EM$19*EM40)+(EN$19*EN40)+(EO$19*EO40)+(EP$19*EP40)+(EQ$19*EQ40)+(ER$19*ER40)+(ES$19*ES40)+(ET$19*ET40)+(EU$19*EU40)+(EV$19*EV40)+(EW$19*EW40)+(EX$19*EX40)+(EY$19*EY40)+(EZ$19*EZ40)+(FA$19*FA40)+(FB$19*FB40)+(FC$19*FC40)+(FD$19*FD40)+(FE$19*FE40)+(FF$19*FF40)+(FG$19*FG40)+(FH$19*FH40)+(FI$19*FI40))</f>
        <v/>
      </c>
      <c r="FL40" s="65"/>
      <c r="FM40" s="65"/>
      <c r="FN40" s="65"/>
      <c r="FO40" s="65"/>
      <c r="FP40" s="149"/>
      <c r="FQ40" s="149"/>
      <c r="FR40" s="149"/>
      <c r="FS40" s="149"/>
      <c r="FT40" s="149"/>
      <c r="FU40" s="149"/>
      <c r="FV40" s="149"/>
      <c r="FW40" s="149"/>
      <c r="FX40" s="149"/>
      <c r="FY40" s="149"/>
      <c r="FZ40" s="149"/>
      <c r="GA40" s="149"/>
      <c r="GB40" s="149"/>
      <c r="GC40" s="149"/>
      <c r="GD40" s="149"/>
      <c r="GE40" s="149"/>
      <c r="GF40" s="149"/>
      <c r="GG40" s="149"/>
      <c r="GH40" s="149"/>
      <c r="GI40" s="149"/>
      <c r="GJ40" s="149"/>
      <c r="GK40" s="222"/>
      <c r="GL40" s="150" t="str">
        <f>IF(OR('Set UP'!$C26=0,'Set UP'!$D26=0,'Set UP'!$E26=0),"",(FL$19*FL40)+(FM$19*FM40)+(FN$19*FN40)+(FO$19*FO40)+(FP$19*FP40)+(FQ$19*FQ40)+(FR$19*FR40)+(FS$19*FS40)+(FT$19*FT40)+(FU$19*FU40)+(FV$19*FV40)+(FW$19*FW40)+(FX$19*FX40)+(FY$19*FY40)+(FZ$19*FZ40)+(GA$19*GA40)+(GB$19*GB40)+(GC$19*GC40)+(GD$19*GD40)+(GE$19*GE40)+(GF$19*GF40)+(GG$19*GG40)+(GH$19*GH40)+(GI$19*GI40)+(GJ$19*GJ40))</f>
        <v/>
      </c>
      <c r="GM40" s="65"/>
      <c r="GN40" s="65"/>
      <c r="GO40" s="65"/>
      <c r="GP40" s="65"/>
      <c r="GQ40" s="149"/>
      <c r="GR40" s="149"/>
      <c r="GS40" s="149"/>
      <c r="GT40" s="149"/>
      <c r="GU40" s="149"/>
      <c r="GV40" s="149"/>
      <c r="GW40" s="149"/>
      <c r="GX40" s="149"/>
      <c r="GY40" s="149"/>
      <c r="GZ40" s="149"/>
      <c r="HA40" s="149"/>
      <c r="HB40" s="149"/>
      <c r="HC40" s="149"/>
      <c r="HD40" s="149"/>
      <c r="HE40" s="149"/>
      <c r="HF40" s="149"/>
      <c r="HG40" s="149"/>
      <c r="HH40" s="149"/>
      <c r="HI40" s="149"/>
      <c r="HJ40" s="149"/>
      <c r="HK40" s="149"/>
      <c r="HL40" s="222"/>
      <c r="HM40" s="150" t="str">
        <f>IF(OR('Set UP'!$C26=0,'Set UP'!$D26=0,'Set UP'!$E26=0),"",(GM$19*GM40)+(GN$19*GN40)+(GO$19*GO40)+(GP$19*GP40)+(GQ$19*GQ40)+(GR$19*GR40)+(GS$19*GS40)+(GT$19*GT40)+(GU$19*GU40)+(GV$19*GV40)+(GW$19*GW40)+(GX$19*GX40)+(GY$19*GY40)+(GZ$19*GZ40)+(HA$19*HA40)+(HB$19*HB40)+(HC$19*HC40)+(HD$19*HD40)+(HE$19*HE40)+(HF$19*HF40)+(HG$19*HG40)+(HH$19*HH40)+(HI$19*HI40)+(HJ$19*HJ40)+(HK$19*HK40))</f>
        <v/>
      </c>
      <c r="HN40" s="65"/>
      <c r="HO40" s="65"/>
      <c r="HP40" s="65"/>
      <c r="HQ40" s="65"/>
      <c r="HR40" s="149"/>
      <c r="HS40" s="149"/>
      <c r="HT40" s="149"/>
      <c r="HU40" s="149"/>
      <c r="HV40" s="149"/>
      <c r="HW40" s="149"/>
      <c r="HX40" s="149"/>
      <c r="HY40" s="149"/>
      <c r="HZ40" s="149"/>
      <c r="IA40" s="149"/>
      <c r="IB40" s="149"/>
      <c r="IC40" s="149"/>
      <c r="ID40" s="149"/>
      <c r="IE40" s="149"/>
      <c r="IF40" s="149"/>
      <c r="IG40" s="149"/>
      <c r="IH40" s="149"/>
      <c r="II40" s="149"/>
      <c r="IJ40" s="149"/>
      <c r="IK40" s="149"/>
      <c r="IL40" s="149"/>
      <c r="IM40" s="222"/>
      <c r="IN40" s="150" t="str">
        <f>IF(OR('Set UP'!$C26=0,'Set UP'!$D26=0,'Set UP'!$E26=0),"",(HN$19*HN40)+(HO$19*HO40)+(HP$19*HP40)+(HQ$19*HQ40)+(HR$19*HR40)+(HS$19*HS40)+(HT$19*HT40)+(HU$19*HU40)+(HV$19*HV40)+(HW$19*HW40)+(HX$19*HX40)+(HY$19*HY40)+(HZ$19*HZ40)+(IA$19*IA40)+(IB$19*IB40)+(IC$19*IC40)+(ID$19*ID40)+(IE$19*IE40)+(IF$19*IF40)+(IG$19*IG40)+(IH$19*IH40)+(II$19*II40)+(IJ$19*IJ40)+(IK$19*IK40)+(IL$19*IL40))</f>
        <v/>
      </c>
      <c r="IO40" s="65"/>
      <c r="IP40" s="65"/>
      <c r="IQ40" s="65"/>
      <c r="IR40" s="65"/>
      <c r="IS40" s="149"/>
      <c r="IT40" s="149"/>
      <c r="IU40" s="149"/>
      <c r="IV40" s="149"/>
      <c r="IW40" s="149"/>
      <c r="IX40" s="149"/>
      <c r="IY40" s="149"/>
      <c r="IZ40" s="149"/>
      <c r="JA40" s="149"/>
      <c r="JB40" s="149"/>
      <c r="JC40" s="149"/>
      <c r="JD40" s="149"/>
      <c r="JE40" s="149"/>
      <c r="JF40" s="149"/>
      <c r="JG40" s="149"/>
      <c r="JH40" s="149"/>
      <c r="JI40" s="149"/>
      <c r="JJ40" s="149"/>
      <c r="JK40" s="149"/>
      <c r="JL40" s="149"/>
      <c r="JM40" s="149"/>
      <c r="JN40" s="222"/>
      <c r="JO40" s="150" t="str">
        <f>IF(OR('Set UP'!$C26=0,'Set UP'!$D26=0,'Set UP'!$E26=0),"",(IO$19*IO40)+(IP$19*IP40)+(IQ$19*IQ40)+(IR$19*IR40)+(IS$19*IS40)+(IT$19*IT40)+(IU$19*IU40)+(IV$19*IV40)+(IW$19*IW40)+(IX$19*IX40)+(IY$19*IY40)+(IZ$19*IZ40)+(JA$19*JA40)+(JB$19*JB40)+(JC$19*JC40)+(JD$19*JD40)+(JE$19*JE40)+(JF$19*JF40)+(JG$19*JG40)+(JH$19*JH40)+(JI$19*JI40)+(JJ$19*JJ40)+(JK$19*JK40)+(JL$19*JL40)+(JM$19*JM40))</f>
        <v/>
      </c>
      <c r="JP40" s="151" t="str">
        <f>IF(OR('Set UP'!$C26=0,'Set UP'!$D26=0,'Set UP'!$E26=0),"",(AF40+BG40+CH40+DI40+EJ40+FK40+GL40+HM40+IN40+JO40))</f>
        <v/>
      </c>
      <c r="JQ40" s="152" t="str">
        <f>IF(OR('Set UP'!$C26=0,'Set UP'!$D26=0,'Set UP'!$E26=0),"",RANK(JP40,$JP$21:$JP$68,0))</f>
        <v/>
      </c>
      <c r="JR40" s="151" t="str">
        <f>IF(OR('Set UP'!K26&lt;&gt;1,'Set UP'!C26=0,'Set UP'!D26=0,'Set UP'!E26=0,'Set UP'!F26=0),"",$JP40)</f>
        <v/>
      </c>
      <c r="JS40" s="151" t="str">
        <f>IF(OR('Set UP'!K26&lt;&gt;1,'Set UP'!C26=0,'Set UP'!D26=0,'Set UP'!E26=0,'Set UP'!F26=0),"",RANK(JR40,$JR$21:$JR$68,0))</f>
        <v/>
      </c>
      <c r="JT40" s="153" t="str">
        <f>IF(OR('Set UP'!K26&lt;&gt;2,'Set UP'!C26=0,'Set UP'!D26=0,'Set UP'!E26=0,'Set UP'!F26=0),"",$JP40)</f>
        <v/>
      </c>
      <c r="JU40" s="151" t="str">
        <f>IF(OR('Set UP'!K26&lt;&gt;2,'Set UP'!C26=0,'Set UP'!D26=0,'Set UP'!E26=0,'Set UP'!F26=0),"",RANK(JT40,$JT$21:$JT$68,0))</f>
        <v/>
      </c>
      <c r="JV40" s="151" t="str">
        <f>IF(OR(LEFT('Set UP'!F26,1)&lt;&gt;"F",'Set UP'!C26=0,'Set UP'!D26=0,'Set UP'!E26=0),"",$JP40)</f>
        <v/>
      </c>
      <c r="JW40" s="151" t="str">
        <f>IF(OR(LEFT('Set UP'!F26,1)&lt;&gt;"F",'Set UP'!C26=0,'Set UP'!D26=0,'Set UP'!E26=0),"",RANK(JV40,$JV$21:$JV$68,0))</f>
        <v/>
      </c>
      <c r="JX40" s="151" t="str">
        <f>IF(OR('Set UP'!F26&lt;&gt;"NS",'Set UP'!C26=0,'Set UP'!D26=0,'Set UP'!E26=0),"",$JP40)</f>
        <v/>
      </c>
      <c r="JY40" s="154" t="str">
        <f>IF(OR('Set UP'!F26&lt;&gt;"NS",'Set UP'!C26=0,'Set UP'!D26=0,'Set UP'!E26=0),"",RANK(JX40,$JX$21:$JX$68,0))</f>
        <v/>
      </c>
      <c r="JZ40" s="154" t="str">
        <f>IF(OR('Set UP'!$C26=0,'Set UP'!$D26=0,'Set UP'!$E26=0,JP40=0),"",JP40/MAX(JP$21:JP$68)*1000)</f>
        <v/>
      </c>
      <c r="KC40" s="316">
        <f t="array" ref="KC40">MAX(IF(Clubs='Set UP'!D26,'Wet Incident'!JU$21:JU$68))</f>
        <v>0</v>
      </c>
      <c r="KD40" s="316" t="str">
        <f t="shared" si="5"/>
        <v/>
      </c>
    </row>
    <row r="41" spans="2:290" x14ac:dyDescent="0.2">
      <c r="B41" s="139">
        <v>21</v>
      </c>
      <c r="C41" s="148" t="str">
        <f>IF(OR('Set UP'!$C27=0,'Set UP'!$D27=0,'Set UP'!$E27=0,'Set UP'!F27=0),"  --",'Set UP'!C27)</f>
        <v xml:space="preserve">  --</v>
      </c>
      <c r="D41" s="148" t="str">
        <f>IF(OR('Set UP'!$C27=0,'Set UP'!$D27=0,'Set UP'!$E27=0,'Set UP'!F27=0),"  --",'Set UP'!D27&amp;" "&amp;'Set UP'!E27)</f>
        <v xml:space="preserve">  --</v>
      </c>
      <c r="E41" s="148" t="str">
        <f>IF(OR('Set UP'!$C27=0,'Set UP'!$D27=0,'Set UP'!$E27=0,'Set UP'!F27=0),"  --",'Set UP'!F27)</f>
        <v xml:space="preserve">  --</v>
      </c>
      <c r="F41" s="65"/>
      <c r="G41" s="65"/>
      <c r="H41" s="65"/>
      <c r="I41" s="65"/>
      <c r="J41" s="149"/>
      <c r="K41" s="149"/>
      <c r="L41" s="149"/>
      <c r="M41" s="149"/>
      <c r="N41" s="149"/>
      <c r="O41" s="149"/>
      <c r="P41" s="149"/>
      <c r="Q41" s="149"/>
      <c r="R41" s="149"/>
      <c r="S41" s="149"/>
      <c r="T41" s="149"/>
      <c r="U41" s="149"/>
      <c r="V41" s="149"/>
      <c r="W41" s="149"/>
      <c r="X41" s="149"/>
      <c r="Y41" s="149"/>
      <c r="Z41" s="149"/>
      <c r="AA41" s="149"/>
      <c r="AB41" s="149"/>
      <c r="AC41" s="149"/>
      <c r="AD41" s="149"/>
      <c r="AE41" s="222"/>
      <c r="AF41" s="150" t="str">
        <f>IF(OR('Set UP'!$C27=0,'Set UP'!$D27=0,'Set UP'!$E27=0),"",(F$19*F41)+(G$19*G41)+(H$19*H41)+(I$19*I41)+(J$19*J41)+(K$19*K41)+(L$19*L41)+(M$19*M41)+(N$19*N41)+(O$19*O41)+(P$19*P41)+(Q$19*Q41)+(R$19*R41)+(S$19*S41)+(T$19*T41)+(U$19*U41)+(V$19*V41)+(W$19*W41)+(X$19*X41)+(Y$19*Y41)+(Z$19*Z41)+(AA$19*AA41)+(AB$19*AB41)+(AC$19*AC41)+(AD$19*AD41))</f>
        <v/>
      </c>
      <c r="AG41" s="65"/>
      <c r="AH41" s="65"/>
      <c r="AI41" s="65"/>
      <c r="AJ41" s="65"/>
      <c r="AK41" s="65"/>
      <c r="AL41" s="65"/>
      <c r="AM41" s="149"/>
      <c r="AN41" s="149"/>
      <c r="AO41" s="149"/>
      <c r="AP41" s="149"/>
      <c r="AQ41" s="149"/>
      <c r="AR41" s="149"/>
      <c r="AS41" s="149"/>
      <c r="AT41" s="149"/>
      <c r="AU41" s="149"/>
      <c r="AV41" s="149"/>
      <c r="AW41" s="149"/>
      <c r="AX41" s="149"/>
      <c r="AY41" s="149"/>
      <c r="AZ41" s="149"/>
      <c r="BA41" s="149"/>
      <c r="BB41" s="149"/>
      <c r="BC41" s="149"/>
      <c r="BD41" s="149"/>
      <c r="BE41" s="149"/>
      <c r="BF41" s="222"/>
      <c r="BG41" s="150" t="str">
        <f>IF(OR('Set UP'!$C27=0,'Set UP'!$D27=0,'Set UP'!$E27=0),"",(AG$19*AG41)+(AH$19*AH41)+(AI$19*AI41)+(AJ$19*AJ41)+(AK$19*AK41)+(AL$19*AL41)+(AM$19*AM41)+(AN$19*AN41)+(AO$19*AO41)+(AP$19*AP41)+(AQ$19*AQ41)+(AR$19*AR41)+(AS$19*AS41)+(AT$19*AT41)+(AU$19*AU41)+(AV$19*AV41)+(AW$19*AW41)+(AX$19*AX41)+(AY$19*AY41)+(AZ$19*AZ41)+(BA$19*BA41)+(BB$19*BB41)+(BC$19*BC41)+(BD$19*BD41)+(BE$19*BE41))</f>
        <v/>
      </c>
      <c r="BH41" s="65"/>
      <c r="BI41" s="65"/>
      <c r="BJ41" s="65"/>
      <c r="BK41" s="65"/>
      <c r="BL41" s="65"/>
      <c r="BM41" s="65"/>
      <c r="BN41" s="149"/>
      <c r="BO41" s="149"/>
      <c r="BP41" s="149"/>
      <c r="BQ41" s="149"/>
      <c r="BR41" s="149"/>
      <c r="BS41" s="149"/>
      <c r="BT41" s="149"/>
      <c r="BU41" s="149"/>
      <c r="BV41" s="149"/>
      <c r="BW41" s="149"/>
      <c r="BX41" s="149"/>
      <c r="BY41" s="149"/>
      <c r="BZ41" s="149"/>
      <c r="CA41" s="149"/>
      <c r="CB41" s="149"/>
      <c r="CC41" s="149"/>
      <c r="CD41" s="149"/>
      <c r="CE41" s="149"/>
      <c r="CF41" s="149"/>
      <c r="CG41" s="222"/>
      <c r="CH41" s="150" t="str">
        <f>IF(OR('Set UP'!$C27=0,'Set UP'!$D27=0,'Set UP'!$E27=0),"",(BH$19*BH41)+(BI$19*BI41)+(BJ$19*BJ41)+(BK$19*BK41)+(BL$19*BL41)+(BM$19*BM41)+(BN$19*BN41)+(BO$19*BO41)+(BP$19*BP41)+(BQ$19*BQ41)+(BR$19*BR41)+(BS$19*BS41)+(BT$19*BT41)+(BU$19*BU41)+(BV$19*BV41)+(BW$19*BW41)+(BX$19*BX41)+(BY$19*BY41)+(BZ$19*BZ41)+(CA$19*CA41)+(CB$19*CB41)+(CC$19*CC41)+(CD$19*CD41)+(CE$19*CE41)+(CF$19*CF41))</f>
        <v/>
      </c>
      <c r="CI41" s="65"/>
      <c r="CJ41" s="65"/>
      <c r="CK41" s="65"/>
      <c r="CL41" s="65"/>
      <c r="CM41" s="65"/>
      <c r="CN41" s="149"/>
      <c r="CO41" s="149"/>
      <c r="CP41" s="149"/>
      <c r="CQ41" s="149"/>
      <c r="CR41" s="149"/>
      <c r="CS41" s="149"/>
      <c r="CT41" s="149"/>
      <c r="CU41" s="149"/>
      <c r="CV41" s="149"/>
      <c r="CW41" s="149"/>
      <c r="CX41" s="149"/>
      <c r="CY41" s="149"/>
      <c r="CZ41" s="149"/>
      <c r="DA41" s="149"/>
      <c r="DB41" s="149"/>
      <c r="DC41" s="149"/>
      <c r="DD41" s="149"/>
      <c r="DE41" s="149"/>
      <c r="DF41" s="149"/>
      <c r="DG41" s="149"/>
      <c r="DH41" s="222"/>
      <c r="DI41" s="150" t="str">
        <f>IF(OR('Set UP'!$C27=0,'Set UP'!$D27=0,'Set UP'!$E27=0),"",(CI$19*CI41)+(CJ$19*CJ41)+(CK$19*CK41)+(CL$19*CL41)+(CM$19*CM41)+(CN$19*CN41)+(CO$19*CO41)+(CP$19*CP41)+(CQ$19*CQ41)+(CR$19*CR41)+(CS$19*CS41)+(CT$19*CT41)+(CU$19*CU41)+(CV$19*CV41)+(CW$19*CW41)+(CX$19*CX41)+(CY$19*CY41)+(CZ$19*CZ41)+(DA$19*DA41)+(DB$19*DB41)+(DC$19*DC41)+(DD$19*DD41)+(DE$19*DE41)+(DF$19*DF41)+(DG$19*DG41))</f>
        <v/>
      </c>
      <c r="DJ41" s="65"/>
      <c r="DK41" s="65"/>
      <c r="DL41" s="65"/>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222"/>
      <c r="EJ41" s="150" t="str">
        <f>IF(OR('Set UP'!$C27=0,'Set UP'!$D27=0,'Set UP'!$E27=0),"",(DJ$19*DJ41)+(DK$19*DK41)+(DL$19*DL41)+(DM$19*DM41)+(DN$19*DN41)+(DO$19*DO41)+(DP$19*DP41)+(DQ$19*DQ41)+(DR$19*DR41)+(DS$19*DS41)+(DT$19*DT41)+(DU$19*DU41)+(DV$19*DV41)+(DW$19*DW41)+(DX$19*DX41)+(DY$19*DY41)+(DZ$19*DZ41)+(EA$19*EA41)+(EB$19*EB41)+(EC$19*EC41)+(ED$19*ED41)+(EE$19*EE41)+(EF$19*EF41)+(EG$19*EG41)+(EH$19*EH41))</f>
        <v/>
      </c>
      <c r="EK41" s="65"/>
      <c r="EL41" s="65"/>
      <c r="EM41" s="65"/>
      <c r="EN41" s="65"/>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222"/>
      <c r="FK41" s="150" t="str">
        <f>IF(OR('Set UP'!$C27=0,'Set UP'!$D27=0,'Set UP'!$E27=0),"",(EK$19*EK41)+(EL$19*EL41)+(EM$19*EM41)+(EN$19*EN41)+(EO$19*EO41)+(EP$19*EP41)+(EQ$19*EQ41)+(ER$19*ER41)+(ES$19*ES41)+(ET$19*ET41)+(EU$19*EU41)+(EV$19*EV41)+(EW$19*EW41)+(EX$19*EX41)+(EY$19*EY41)+(EZ$19*EZ41)+(FA$19*FA41)+(FB$19*FB41)+(FC$19*FC41)+(FD$19*FD41)+(FE$19*FE41)+(FF$19*FF41)+(FG$19*FG41)+(FH$19*FH41)+(FI$19*FI41))</f>
        <v/>
      </c>
      <c r="FL41" s="65"/>
      <c r="FM41" s="65"/>
      <c r="FN41" s="65"/>
      <c r="FO41" s="65"/>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222"/>
      <c r="GL41" s="150" t="str">
        <f>IF(OR('Set UP'!$C27=0,'Set UP'!$D27=0,'Set UP'!$E27=0),"",(FL$19*FL41)+(FM$19*FM41)+(FN$19*FN41)+(FO$19*FO41)+(FP$19*FP41)+(FQ$19*FQ41)+(FR$19*FR41)+(FS$19*FS41)+(FT$19*FT41)+(FU$19*FU41)+(FV$19*FV41)+(FW$19*FW41)+(FX$19*FX41)+(FY$19*FY41)+(FZ$19*FZ41)+(GA$19*GA41)+(GB$19*GB41)+(GC$19*GC41)+(GD$19*GD41)+(GE$19*GE41)+(GF$19*GF41)+(GG$19*GG41)+(GH$19*GH41)+(GI$19*GI41)+(GJ$19*GJ41))</f>
        <v/>
      </c>
      <c r="GM41" s="65"/>
      <c r="GN41" s="65"/>
      <c r="GO41" s="65"/>
      <c r="GP41" s="65"/>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222"/>
      <c r="HM41" s="150" t="str">
        <f>IF(OR('Set UP'!$C27=0,'Set UP'!$D27=0,'Set UP'!$E27=0),"",(GM$19*GM41)+(GN$19*GN41)+(GO$19*GO41)+(GP$19*GP41)+(GQ$19*GQ41)+(GR$19*GR41)+(GS$19*GS41)+(GT$19*GT41)+(GU$19*GU41)+(GV$19*GV41)+(GW$19*GW41)+(GX$19*GX41)+(GY$19*GY41)+(GZ$19*GZ41)+(HA$19*HA41)+(HB$19*HB41)+(HC$19*HC41)+(HD$19*HD41)+(HE$19*HE41)+(HF$19*HF41)+(HG$19*HG41)+(HH$19*HH41)+(HI$19*HI41)+(HJ$19*HJ41)+(HK$19*HK41))</f>
        <v/>
      </c>
      <c r="HN41" s="65"/>
      <c r="HO41" s="65"/>
      <c r="HP41" s="65"/>
      <c r="HQ41" s="65"/>
      <c r="HR41" s="149"/>
      <c r="HS41" s="149"/>
      <c r="HT41" s="149"/>
      <c r="HU41" s="149"/>
      <c r="HV41" s="149"/>
      <c r="HW41" s="149"/>
      <c r="HX41" s="149"/>
      <c r="HY41" s="149"/>
      <c r="HZ41" s="149"/>
      <c r="IA41" s="149"/>
      <c r="IB41" s="149"/>
      <c r="IC41" s="149"/>
      <c r="ID41" s="149"/>
      <c r="IE41" s="149"/>
      <c r="IF41" s="149"/>
      <c r="IG41" s="149"/>
      <c r="IH41" s="149"/>
      <c r="II41" s="149"/>
      <c r="IJ41" s="149"/>
      <c r="IK41" s="149"/>
      <c r="IL41" s="149"/>
      <c r="IM41" s="222"/>
      <c r="IN41" s="150" t="str">
        <f>IF(OR('Set UP'!$C27=0,'Set UP'!$D27=0,'Set UP'!$E27=0),"",(HN$19*HN41)+(HO$19*HO41)+(HP$19*HP41)+(HQ$19*HQ41)+(HR$19*HR41)+(HS$19*HS41)+(HT$19*HT41)+(HU$19*HU41)+(HV$19*HV41)+(HW$19*HW41)+(HX$19*HX41)+(HY$19*HY41)+(HZ$19*HZ41)+(IA$19*IA41)+(IB$19*IB41)+(IC$19*IC41)+(ID$19*ID41)+(IE$19*IE41)+(IF$19*IF41)+(IG$19*IG41)+(IH$19*IH41)+(II$19*II41)+(IJ$19*IJ41)+(IK$19*IK41)+(IL$19*IL41))</f>
        <v/>
      </c>
      <c r="IO41" s="65"/>
      <c r="IP41" s="65"/>
      <c r="IQ41" s="65"/>
      <c r="IR41" s="65"/>
      <c r="IS41" s="149"/>
      <c r="IT41" s="149"/>
      <c r="IU41" s="149"/>
      <c r="IV41" s="149"/>
      <c r="IW41" s="149"/>
      <c r="IX41" s="149"/>
      <c r="IY41" s="149"/>
      <c r="IZ41" s="149"/>
      <c r="JA41" s="149"/>
      <c r="JB41" s="149"/>
      <c r="JC41" s="149"/>
      <c r="JD41" s="149"/>
      <c r="JE41" s="149"/>
      <c r="JF41" s="149"/>
      <c r="JG41" s="149"/>
      <c r="JH41" s="149"/>
      <c r="JI41" s="149"/>
      <c r="JJ41" s="149"/>
      <c r="JK41" s="149"/>
      <c r="JL41" s="149"/>
      <c r="JM41" s="149"/>
      <c r="JN41" s="222"/>
      <c r="JO41" s="150" t="str">
        <f>IF(OR('Set UP'!$C27=0,'Set UP'!$D27=0,'Set UP'!$E27=0),"",(IO$19*IO41)+(IP$19*IP41)+(IQ$19*IQ41)+(IR$19*IR41)+(IS$19*IS41)+(IT$19*IT41)+(IU$19*IU41)+(IV$19*IV41)+(IW$19*IW41)+(IX$19*IX41)+(IY$19*IY41)+(IZ$19*IZ41)+(JA$19*JA41)+(JB$19*JB41)+(JC$19*JC41)+(JD$19*JD41)+(JE$19*JE41)+(JF$19*JF41)+(JG$19*JG41)+(JH$19*JH41)+(JI$19*JI41)+(JJ$19*JJ41)+(JK$19*JK41)+(JL$19*JL41)+(JM$19*JM41))</f>
        <v/>
      </c>
      <c r="JP41" s="151" t="str">
        <f>IF(OR('Set UP'!$C27=0,'Set UP'!$D27=0,'Set UP'!$E27=0),"",(AF41+BG41+CH41+DI41+EJ41+FK41+GL41+HM41+IN41+JO41))</f>
        <v/>
      </c>
      <c r="JQ41" s="152" t="str">
        <f>IF(OR('Set UP'!$C27=0,'Set UP'!$D27=0,'Set UP'!$E27=0),"",RANK(JP41,$JP$21:$JP$68,0))</f>
        <v/>
      </c>
      <c r="JR41" s="151" t="str">
        <f>IF(OR('Set UP'!K27&lt;&gt;1,'Set UP'!C27=0,'Set UP'!D27=0,'Set UP'!E27=0,'Set UP'!F27=0),"",$JP41)</f>
        <v/>
      </c>
      <c r="JS41" s="151" t="str">
        <f>IF(OR('Set UP'!K27&lt;&gt;1,'Set UP'!C27=0,'Set UP'!D27=0,'Set UP'!E27=0,'Set UP'!F27=0),"",RANK(JR41,$JR$21:$JR$68,0))</f>
        <v/>
      </c>
      <c r="JT41" s="153" t="str">
        <f>IF(OR('Set UP'!K27&lt;&gt;2,'Set UP'!C27=0,'Set UP'!D27=0,'Set UP'!E27=0,'Set UP'!F27=0),"",$JP41)</f>
        <v/>
      </c>
      <c r="JU41" s="151" t="str">
        <f>IF(OR('Set UP'!K27&lt;&gt;2,'Set UP'!C27=0,'Set UP'!D27=0,'Set UP'!E27=0,'Set UP'!F27=0),"",RANK(JT41,$JT$21:$JT$68,0))</f>
        <v/>
      </c>
      <c r="JV41" s="151" t="str">
        <f>IF(OR(LEFT('Set UP'!F27,1)&lt;&gt;"F",'Set UP'!C27=0,'Set UP'!D27=0,'Set UP'!E27=0),"",$JP41)</f>
        <v/>
      </c>
      <c r="JW41" s="151" t="str">
        <f>IF(OR(LEFT('Set UP'!F27,1)&lt;&gt;"F",'Set UP'!C27=0,'Set UP'!D27=0,'Set UP'!E27=0),"",RANK(JV41,$JV$21:$JV$68,0))</f>
        <v/>
      </c>
      <c r="JX41" s="151" t="str">
        <f>IF(OR('Set UP'!F27&lt;&gt;"NS",'Set UP'!C27=0,'Set UP'!D27=0,'Set UP'!E27=0),"",$JP41)</f>
        <v/>
      </c>
      <c r="JY41" s="154" t="str">
        <f>IF(OR('Set UP'!F27&lt;&gt;"NS",'Set UP'!C27=0,'Set UP'!D27=0,'Set UP'!E27=0),"",RANK(JX41,$JX$21:$JX$68,0))</f>
        <v/>
      </c>
      <c r="JZ41" s="154" t="str">
        <f>IF(OR('Set UP'!$C27=0,'Set UP'!$D27=0,'Set UP'!$E27=0,JP41=0),"",JP41/MAX(JP$21:JP$68)*1000)</f>
        <v/>
      </c>
      <c r="KC41" s="316">
        <f t="array" ref="KC41">MAX(IF(Clubs='Set UP'!D27,'Wet Incident'!JU$21:JU$68))</f>
        <v>0</v>
      </c>
      <c r="KD41" s="316" t="str">
        <f t="shared" si="5"/>
        <v/>
      </c>
    </row>
    <row r="42" spans="2:290" x14ac:dyDescent="0.2">
      <c r="B42" s="139">
        <v>22</v>
      </c>
      <c r="C42" s="148" t="str">
        <f>IF(OR('Set UP'!$C28=0,'Set UP'!$D28=0,'Set UP'!$E28=0,'Set UP'!F28=0),"  --",'Set UP'!C28)</f>
        <v xml:space="preserve">  --</v>
      </c>
      <c r="D42" s="148" t="str">
        <f>IF(OR('Set UP'!$C28=0,'Set UP'!$D28=0,'Set UP'!$E28=0,'Set UP'!F28=0),"  --",'Set UP'!D28&amp;" "&amp;'Set UP'!E28)</f>
        <v xml:space="preserve">  --</v>
      </c>
      <c r="E42" s="148" t="str">
        <f>IF(OR('Set UP'!$C28=0,'Set UP'!$D28=0,'Set UP'!$E28=0,'Set UP'!F28=0),"  --",'Set UP'!F28)</f>
        <v xml:space="preserve">  --</v>
      </c>
      <c r="F42" s="65"/>
      <c r="G42" s="65"/>
      <c r="H42" s="65"/>
      <c r="I42" s="65"/>
      <c r="J42" s="149"/>
      <c r="K42" s="149"/>
      <c r="L42" s="149"/>
      <c r="M42" s="149"/>
      <c r="N42" s="149"/>
      <c r="O42" s="149"/>
      <c r="P42" s="149"/>
      <c r="Q42" s="149"/>
      <c r="R42" s="149"/>
      <c r="S42" s="149"/>
      <c r="T42" s="149"/>
      <c r="U42" s="149"/>
      <c r="V42" s="149"/>
      <c r="W42" s="149"/>
      <c r="X42" s="149"/>
      <c r="Y42" s="149"/>
      <c r="Z42" s="149"/>
      <c r="AA42" s="149"/>
      <c r="AB42" s="149"/>
      <c r="AC42" s="149"/>
      <c r="AD42" s="149"/>
      <c r="AE42" s="222"/>
      <c r="AF42" s="150" t="str">
        <f>IF(OR('Set UP'!$C28=0,'Set UP'!$D28=0,'Set UP'!$E28=0),"",(F$19*F42)+(G$19*G42)+(H$19*H42)+(I$19*I42)+(J$19*J42)+(K$19*K42)+(L$19*L42)+(M$19*M42)+(N$19*N42)+(O$19*O42)+(P$19*P42)+(Q$19*Q42)+(R$19*R42)+(S$19*S42)+(T$19*T42)+(U$19*U42)+(V$19*V42)+(W$19*W42)+(X$19*X42)+(Y$19*Y42)+(Z$19*Z42)+(AA$19*AA42)+(AB$19*AB42)+(AC$19*AC42)+(AD$19*AD42))</f>
        <v/>
      </c>
      <c r="AG42" s="65"/>
      <c r="AH42" s="65"/>
      <c r="AI42" s="65"/>
      <c r="AJ42" s="65"/>
      <c r="AK42" s="65"/>
      <c r="AL42" s="65"/>
      <c r="AM42" s="149"/>
      <c r="AN42" s="149"/>
      <c r="AO42" s="149"/>
      <c r="AP42" s="149"/>
      <c r="AQ42" s="149"/>
      <c r="AR42" s="149"/>
      <c r="AS42" s="149"/>
      <c r="AT42" s="149"/>
      <c r="AU42" s="149"/>
      <c r="AV42" s="149"/>
      <c r="AW42" s="149"/>
      <c r="AX42" s="149"/>
      <c r="AY42" s="149"/>
      <c r="AZ42" s="149"/>
      <c r="BA42" s="149"/>
      <c r="BB42" s="149"/>
      <c r="BC42" s="149"/>
      <c r="BD42" s="149"/>
      <c r="BE42" s="149"/>
      <c r="BF42" s="222"/>
      <c r="BG42" s="150" t="str">
        <f>IF(OR('Set UP'!$C28=0,'Set UP'!$D28=0,'Set UP'!$E28=0),"",(AG$19*AG42)+(AH$19*AH42)+(AI$19*AI42)+(AJ$19*AJ42)+(AK$19*AK42)+(AL$19*AL42)+(AM$19*AM42)+(AN$19*AN42)+(AO$19*AO42)+(AP$19*AP42)+(AQ$19*AQ42)+(AR$19*AR42)+(AS$19*AS42)+(AT$19*AT42)+(AU$19*AU42)+(AV$19*AV42)+(AW$19*AW42)+(AX$19*AX42)+(AY$19*AY42)+(AZ$19*AZ42)+(BA$19*BA42)+(BB$19*BB42)+(BC$19*BC42)+(BD$19*BD42)+(BE$19*BE42))</f>
        <v/>
      </c>
      <c r="BH42" s="65"/>
      <c r="BI42" s="65"/>
      <c r="BJ42" s="65"/>
      <c r="BK42" s="65"/>
      <c r="BL42" s="65"/>
      <c r="BM42" s="65"/>
      <c r="BN42" s="149"/>
      <c r="BO42" s="149"/>
      <c r="BP42" s="149"/>
      <c r="BQ42" s="149"/>
      <c r="BR42" s="149"/>
      <c r="BS42" s="149"/>
      <c r="BT42" s="149"/>
      <c r="BU42" s="149"/>
      <c r="BV42" s="149"/>
      <c r="BW42" s="149"/>
      <c r="BX42" s="149"/>
      <c r="BY42" s="149"/>
      <c r="BZ42" s="149"/>
      <c r="CA42" s="149"/>
      <c r="CB42" s="149"/>
      <c r="CC42" s="149"/>
      <c r="CD42" s="149"/>
      <c r="CE42" s="149"/>
      <c r="CF42" s="149"/>
      <c r="CG42" s="222"/>
      <c r="CH42" s="150" t="str">
        <f>IF(OR('Set UP'!$C28=0,'Set UP'!$D28=0,'Set UP'!$E28=0),"",(BH$19*BH42)+(BI$19*BI42)+(BJ$19*BJ42)+(BK$19*BK42)+(BL$19*BL42)+(BM$19*BM42)+(BN$19*BN42)+(BO$19*BO42)+(BP$19*BP42)+(BQ$19*BQ42)+(BR$19*BR42)+(BS$19*BS42)+(BT$19*BT42)+(BU$19*BU42)+(BV$19*BV42)+(BW$19*BW42)+(BX$19*BX42)+(BY$19*BY42)+(BZ$19*BZ42)+(CA$19*CA42)+(CB$19*CB42)+(CC$19*CC42)+(CD$19*CD42)+(CE$19*CE42)+(CF$19*CF42))</f>
        <v/>
      </c>
      <c r="CI42" s="65"/>
      <c r="CJ42" s="65"/>
      <c r="CK42" s="65"/>
      <c r="CL42" s="65"/>
      <c r="CM42" s="65"/>
      <c r="CN42" s="149"/>
      <c r="CO42" s="149"/>
      <c r="CP42" s="149"/>
      <c r="CQ42" s="149"/>
      <c r="CR42" s="149"/>
      <c r="CS42" s="149"/>
      <c r="CT42" s="149"/>
      <c r="CU42" s="149"/>
      <c r="CV42" s="149"/>
      <c r="CW42" s="149"/>
      <c r="CX42" s="149"/>
      <c r="CY42" s="149"/>
      <c r="CZ42" s="149"/>
      <c r="DA42" s="149"/>
      <c r="DB42" s="149"/>
      <c r="DC42" s="149"/>
      <c r="DD42" s="149"/>
      <c r="DE42" s="149"/>
      <c r="DF42" s="149"/>
      <c r="DG42" s="149"/>
      <c r="DH42" s="222"/>
      <c r="DI42" s="150" t="str">
        <f>IF(OR('Set UP'!$C28=0,'Set UP'!$D28=0,'Set UP'!$E28=0),"",(CI$19*CI42)+(CJ$19*CJ42)+(CK$19*CK42)+(CL$19*CL42)+(CM$19*CM42)+(CN$19*CN42)+(CO$19*CO42)+(CP$19*CP42)+(CQ$19*CQ42)+(CR$19*CR42)+(CS$19*CS42)+(CT$19*CT42)+(CU$19*CU42)+(CV$19*CV42)+(CW$19*CW42)+(CX$19*CX42)+(CY$19*CY42)+(CZ$19*CZ42)+(DA$19*DA42)+(DB$19*DB42)+(DC$19*DC42)+(DD$19*DD42)+(DE$19*DE42)+(DF$19*DF42)+(DG$19*DG42))</f>
        <v/>
      </c>
      <c r="DJ42" s="65"/>
      <c r="DK42" s="65"/>
      <c r="DL42" s="65"/>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222"/>
      <c r="EJ42" s="150" t="str">
        <f>IF(OR('Set UP'!$C28=0,'Set UP'!$D28=0,'Set UP'!$E28=0),"",(DJ$19*DJ42)+(DK$19*DK42)+(DL$19*DL42)+(DM$19*DM42)+(DN$19*DN42)+(DO$19*DO42)+(DP$19*DP42)+(DQ$19*DQ42)+(DR$19*DR42)+(DS$19*DS42)+(DT$19*DT42)+(DU$19*DU42)+(DV$19*DV42)+(DW$19*DW42)+(DX$19*DX42)+(DY$19*DY42)+(DZ$19*DZ42)+(EA$19*EA42)+(EB$19*EB42)+(EC$19*EC42)+(ED$19*ED42)+(EE$19*EE42)+(EF$19*EF42)+(EG$19*EG42)+(EH$19*EH42))</f>
        <v/>
      </c>
      <c r="EK42" s="65"/>
      <c r="EL42" s="65"/>
      <c r="EM42" s="65"/>
      <c r="EN42" s="65"/>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222"/>
      <c r="FK42" s="150" t="str">
        <f>IF(OR('Set UP'!$C28=0,'Set UP'!$D28=0,'Set UP'!$E28=0),"",(EK$19*EK42)+(EL$19*EL42)+(EM$19*EM42)+(EN$19*EN42)+(EO$19*EO42)+(EP$19*EP42)+(EQ$19*EQ42)+(ER$19*ER42)+(ES$19*ES42)+(ET$19*ET42)+(EU$19*EU42)+(EV$19*EV42)+(EW$19*EW42)+(EX$19*EX42)+(EY$19*EY42)+(EZ$19*EZ42)+(FA$19*FA42)+(FB$19*FB42)+(FC$19*FC42)+(FD$19*FD42)+(FE$19*FE42)+(FF$19*FF42)+(FG$19*FG42)+(FH$19*FH42)+(FI$19*FI42))</f>
        <v/>
      </c>
      <c r="FL42" s="65"/>
      <c r="FM42" s="65"/>
      <c r="FN42" s="65"/>
      <c r="FO42" s="65"/>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222"/>
      <c r="GL42" s="150" t="str">
        <f>IF(OR('Set UP'!$C28=0,'Set UP'!$D28=0,'Set UP'!$E28=0),"",(FL$19*FL42)+(FM$19*FM42)+(FN$19*FN42)+(FO$19*FO42)+(FP$19*FP42)+(FQ$19*FQ42)+(FR$19*FR42)+(FS$19*FS42)+(FT$19*FT42)+(FU$19*FU42)+(FV$19*FV42)+(FW$19*FW42)+(FX$19*FX42)+(FY$19*FY42)+(FZ$19*FZ42)+(GA$19*GA42)+(GB$19*GB42)+(GC$19*GC42)+(GD$19*GD42)+(GE$19*GE42)+(GF$19*GF42)+(GG$19*GG42)+(GH$19*GH42)+(GI$19*GI42)+(GJ$19*GJ42))</f>
        <v/>
      </c>
      <c r="GM42" s="65"/>
      <c r="GN42" s="65"/>
      <c r="GO42" s="65"/>
      <c r="GP42" s="65"/>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222"/>
      <c r="HM42" s="150" t="str">
        <f>IF(OR('Set UP'!$C28=0,'Set UP'!$D28=0,'Set UP'!$E28=0),"",(GM$19*GM42)+(GN$19*GN42)+(GO$19*GO42)+(GP$19*GP42)+(GQ$19*GQ42)+(GR$19*GR42)+(GS$19*GS42)+(GT$19*GT42)+(GU$19*GU42)+(GV$19*GV42)+(GW$19*GW42)+(GX$19*GX42)+(GY$19*GY42)+(GZ$19*GZ42)+(HA$19*HA42)+(HB$19*HB42)+(HC$19*HC42)+(HD$19*HD42)+(HE$19*HE42)+(HF$19*HF42)+(HG$19*HG42)+(HH$19*HH42)+(HI$19*HI42)+(HJ$19*HJ42)+(HK$19*HK42))</f>
        <v/>
      </c>
      <c r="HN42" s="65"/>
      <c r="HO42" s="65"/>
      <c r="HP42" s="65"/>
      <c r="HQ42" s="65"/>
      <c r="HR42" s="149"/>
      <c r="HS42" s="149"/>
      <c r="HT42" s="149"/>
      <c r="HU42" s="149"/>
      <c r="HV42" s="149"/>
      <c r="HW42" s="149"/>
      <c r="HX42" s="149"/>
      <c r="HY42" s="149"/>
      <c r="HZ42" s="149"/>
      <c r="IA42" s="149"/>
      <c r="IB42" s="149"/>
      <c r="IC42" s="149"/>
      <c r="ID42" s="149"/>
      <c r="IE42" s="149"/>
      <c r="IF42" s="149"/>
      <c r="IG42" s="149"/>
      <c r="IH42" s="149"/>
      <c r="II42" s="149"/>
      <c r="IJ42" s="149"/>
      <c r="IK42" s="149"/>
      <c r="IL42" s="149"/>
      <c r="IM42" s="222"/>
      <c r="IN42" s="150" t="str">
        <f>IF(OR('Set UP'!$C28=0,'Set UP'!$D28=0,'Set UP'!$E28=0),"",(HN$19*HN42)+(HO$19*HO42)+(HP$19*HP42)+(HQ$19*HQ42)+(HR$19*HR42)+(HS$19*HS42)+(HT$19*HT42)+(HU$19*HU42)+(HV$19*HV42)+(HW$19*HW42)+(HX$19*HX42)+(HY$19*HY42)+(HZ$19*HZ42)+(IA$19*IA42)+(IB$19*IB42)+(IC$19*IC42)+(ID$19*ID42)+(IE$19*IE42)+(IF$19*IF42)+(IG$19*IG42)+(IH$19*IH42)+(II$19*II42)+(IJ$19*IJ42)+(IK$19*IK42)+(IL$19*IL42))</f>
        <v/>
      </c>
      <c r="IO42" s="65"/>
      <c r="IP42" s="65"/>
      <c r="IQ42" s="65"/>
      <c r="IR42" s="65"/>
      <c r="IS42" s="149"/>
      <c r="IT42" s="149"/>
      <c r="IU42" s="149"/>
      <c r="IV42" s="149"/>
      <c r="IW42" s="149"/>
      <c r="IX42" s="149"/>
      <c r="IY42" s="149"/>
      <c r="IZ42" s="149"/>
      <c r="JA42" s="149"/>
      <c r="JB42" s="149"/>
      <c r="JC42" s="149"/>
      <c r="JD42" s="149"/>
      <c r="JE42" s="149"/>
      <c r="JF42" s="149"/>
      <c r="JG42" s="149"/>
      <c r="JH42" s="149"/>
      <c r="JI42" s="149"/>
      <c r="JJ42" s="149"/>
      <c r="JK42" s="149"/>
      <c r="JL42" s="149"/>
      <c r="JM42" s="149"/>
      <c r="JN42" s="222"/>
      <c r="JO42" s="150" t="str">
        <f>IF(OR('Set UP'!$C28=0,'Set UP'!$D28=0,'Set UP'!$E28=0),"",(IO$19*IO42)+(IP$19*IP42)+(IQ$19*IQ42)+(IR$19*IR42)+(IS$19*IS42)+(IT$19*IT42)+(IU$19*IU42)+(IV$19*IV42)+(IW$19*IW42)+(IX$19*IX42)+(IY$19*IY42)+(IZ$19*IZ42)+(JA$19*JA42)+(JB$19*JB42)+(JC$19*JC42)+(JD$19*JD42)+(JE$19*JE42)+(JF$19*JF42)+(JG$19*JG42)+(JH$19*JH42)+(JI$19*JI42)+(JJ$19*JJ42)+(JK$19*JK42)+(JL$19*JL42)+(JM$19*JM42))</f>
        <v/>
      </c>
      <c r="JP42" s="151" t="str">
        <f>IF(OR('Set UP'!$C28=0,'Set UP'!$D28=0,'Set UP'!$E28=0),"",(AF42+BG42+CH42+DI42+EJ42+FK42+GL42+HM42+IN42+JO42))</f>
        <v/>
      </c>
      <c r="JQ42" s="152" t="str">
        <f>IF(OR('Set UP'!$C28=0,'Set UP'!$D28=0,'Set UP'!$E28=0),"",RANK(JP42,$JP$21:$JP$68,0))</f>
        <v/>
      </c>
      <c r="JR42" s="151" t="str">
        <f>IF(OR('Set UP'!K28&lt;&gt;1,'Set UP'!C28=0,'Set UP'!D28=0,'Set UP'!E28=0,'Set UP'!F28=0),"",$JP42)</f>
        <v/>
      </c>
      <c r="JS42" s="151" t="str">
        <f>IF(OR('Set UP'!K28&lt;&gt;1,'Set UP'!C28=0,'Set UP'!D28=0,'Set UP'!E28=0,'Set UP'!F28=0),"",RANK(JR42,$JR$21:$JR$68,0))</f>
        <v/>
      </c>
      <c r="JT42" s="153" t="str">
        <f>IF(OR('Set UP'!K28&lt;&gt;2,'Set UP'!C28=0,'Set UP'!D28=0,'Set UP'!E28=0,'Set UP'!F28=0),"",$JP42)</f>
        <v/>
      </c>
      <c r="JU42" s="151" t="str">
        <f>IF(OR('Set UP'!K28&lt;&gt;2,'Set UP'!C28=0,'Set UP'!D28=0,'Set UP'!E28=0,'Set UP'!F28=0),"",RANK(JT42,$JT$21:$JT$68,0))</f>
        <v/>
      </c>
      <c r="JV42" s="151" t="str">
        <f>IF(OR(LEFT('Set UP'!F28,1)&lt;&gt;"F",'Set UP'!C28=0,'Set UP'!D28=0,'Set UP'!E28=0),"",$JP42)</f>
        <v/>
      </c>
      <c r="JW42" s="151" t="str">
        <f>IF(OR(LEFT('Set UP'!F28,1)&lt;&gt;"F",'Set UP'!C28=0,'Set UP'!D28=0,'Set UP'!E28=0),"",RANK(JV42,$JV$21:$JV$68,0))</f>
        <v/>
      </c>
      <c r="JX42" s="151" t="str">
        <f>IF(OR('Set UP'!F28&lt;&gt;"NS",'Set UP'!C28=0,'Set UP'!D28=0,'Set UP'!E28=0),"",$JP42)</f>
        <v/>
      </c>
      <c r="JY42" s="154" t="str">
        <f>IF(OR('Set UP'!F28&lt;&gt;"NS",'Set UP'!C28=0,'Set UP'!D28=0,'Set UP'!E28=0),"",RANK(JX42,$JX$21:$JX$68,0))</f>
        <v/>
      </c>
      <c r="JZ42" s="154" t="str">
        <f>IF(OR('Set UP'!$C28=0,'Set UP'!$D28=0,'Set UP'!$E28=0,JP42=0),"",JP42/MAX(JP$21:JP$68)*1000)</f>
        <v/>
      </c>
      <c r="KC42" s="316">
        <f t="array" ref="KC42">MAX(IF(Clubs='Set UP'!D28,'Wet Incident'!JU$21:JU$68))</f>
        <v>0</v>
      </c>
      <c r="KD42" s="316" t="str">
        <f t="shared" si="5"/>
        <v/>
      </c>
    </row>
    <row r="43" spans="2:290" x14ac:dyDescent="0.2">
      <c r="B43" s="139">
        <v>23</v>
      </c>
      <c r="C43" s="148" t="str">
        <f>IF(OR('Set UP'!$C29=0,'Set UP'!$D29=0,'Set UP'!$E29=0,'Set UP'!F29=0),"  --",'Set UP'!C29)</f>
        <v xml:space="preserve">  --</v>
      </c>
      <c r="D43" s="148" t="str">
        <f>IF(OR('Set UP'!$C29=0,'Set UP'!$D29=0,'Set UP'!$E29=0,'Set UP'!F29=0),"  --",'Set UP'!D29&amp;" "&amp;'Set UP'!E29)</f>
        <v xml:space="preserve">  --</v>
      </c>
      <c r="E43" s="148" t="str">
        <f>IF(OR('Set UP'!$C29=0,'Set UP'!$D29=0,'Set UP'!$E29=0,'Set UP'!F29=0),"  --",'Set UP'!F29)</f>
        <v xml:space="preserve">  --</v>
      </c>
      <c r="F43" s="65"/>
      <c r="G43" s="65"/>
      <c r="H43" s="65"/>
      <c r="I43" s="65"/>
      <c r="J43" s="149"/>
      <c r="K43" s="149"/>
      <c r="L43" s="149"/>
      <c r="M43" s="149"/>
      <c r="N43" s="149"/>
      <c r="O43" s="149"/>
      <c r="P43" s="149"/>
      <c r="Q43" s="149"/>
      <c r="R43" s="149"/>
      <c r="S43" s="149"/>
      <c r="T43" s="149"/>
      <c r="U43" s="149"/>
      <c r="V43" s="149"/>
      <c r="W43" s="149"/>
      <c r="X43" s="149"/>
      <c r="Y43" s="149"/>
      <c r="Z43" s="149"/>
      <c r="AA43" s="149"/>
      <c r="AB43" s="149"/>
      <c r="AC43" s="149"/>
      <c r="AD43" s="149"/>
      <c r="AE43" s="222"/>
      <c r="AF43" s="150" t="str">
        <f>IF(OR('Set UP'!$C29=0,'Set UP'!$D29=0,'Set UP'!$E29=0),"",(F$19*F43)+(G$19*G43)+(H$19*H43)+(I$19*I43)+(J$19*J43)+(K$19*K43)+(L$19*L43)+(M$19*M43)+(N$19*N43)+(O$19*O43)+(P$19*P43)+(Q$19*Q43)+(R$19*R43)+(S$19*S43)+(T$19*T43)+(U$19*U43)+(V$19*V43)+(W$19*W43)+(X$19*X43)+(Y$19*Y43)+(Z$19*Z43)+(AA$19*AA43)+(AB$19*AB43)+(AC$19*AC43)+(AD$19*AD43))</f>
        <v/>
      </c>
      <c r="AG43" s="65"/>
      <c r="AH43" s="65"/>
      <c r="AI43" s="65"/>
      <c r="AJ43" s="65"/>
      <c r="AK43" s="65"/>
      <c r="AL43" s="65"/>
      <c r="AM43" s="149"/>
      <c r="AN43" s="149"/>
      <c r="AO43" s="149"/>
      <c r="AP43" s="149"/>
      <c r="AQ43" s="149"/>
      <c r="AR43" s="149"/>
      <c r="AS43" s="149"/>
      <c r="AT43" s="149"/>
      <c r="AU43" s="149"/>
      <c r="AV43" s="149"/>
      <c r="AW43" s="149"/>
      <c r="AX43" s="149"/>
      <c r="AY43" s="149"/>
      <c r="AZ43" s="149"/>
      <c r="BA43" s="149"/>
      <c r="BB43" s="149"/>
      <c r="BC43" s="149"/>
      <c r="BD43" s="149"/>
      <c r="BE43" s="149"/>
      <c r="BF43" s="222"/>
      <c r="BG43" s="150" t="str">
        <f>IF(OR('Set UP'!$C29=0,'Set UP'!$D29=0,'Set UP'!$E29=0),"",(AG$19*AG43)+(AH$19*AH43)+(AI$19*AI43)+(AJ$19*AJ43)+(AK$19*AK43)+(AL$19*AL43)+(AM$19*AM43)+(AN$19*AN43)+(AO$19*AO43)+(AP$19*AP43)+(AQ$19*AQ43)+(AR$19*AR43)+(AS$19*AS43)+(AT$19*AT43)+(AU$19*AU43)+(AV$19*AV43)+(AW$19*AW43)+(AX$19*AX43)+(AY$19*AY43)+(AZ$19*AZ43)+(BA$19*BA43)+(BB$19*BB43)+(BC$19*BC43)+(BD$19*BD43)+(BE$19*BE43))</f>
        <v/>
      </c>
      <c r="BH43" s="65"/>
      <c r="BI43" s="65"/>
      <c r="BJ43" s="65"/>
      <c r="BK43" s="65"/>
      <c r="BL43" s="65"/>
      <c r="BM43" s="65"/>
      <c r="BN43" s="149"/>
      <c r="BO43" s="149"/>
      <c r="BP43" s="149"/>
      <c r="BQ43" s="149"/>
      <c r="BR43" s="149"/>
      <c r="BS43" s="149"/>
      <c r="BT43" s="149"/>
      <c r="BU43" s="149"/>
      <c r="BV43" s="149"/>
      <c r="BW43" s="149"/>
      <c r="BX43" s="149"/>
      <c r="BY43" s="149"/>
      <c r="BZ43" s="149"/>
      <c r="CA43" s="149"/>
      <c r="CB43" s="149"/>
      <c r="CC43" s="149"/>
      <c r="CD43" s="149"/>
      <c r="CE43" s="149"/>
      <c r="CF43" s="149"/>
      <c r="CG43" s="222"/>
      <c r="CH43" s="150" t="str">
        <f>IF(OR('Set UP'!$C29=0,'Set UP'!$D29=0,'Set UP'!$E29=0),"",(BH$19*BH43)+(BI$19*BI43)+(BJ$19*BJ43)+(BK$19*BK43)+(BL$19*BL43)+(BM$19*BM43)+(BN$19*BN43)+(BO$19*BO43)+(BP$19*BP43)+(BQ$19*BQ43)+(BR$19*BR43)+(BS$19*BS43)+(BT$19*BT43)+(BU$19*BU43)+(BV$19*BV43)+(BW$19*BW43)+(BX$19*BX43)+(BY$19*BY43)+(BZ$19*BZ43)+(CA$19*CA43)+(CB$19*CB43)+(CC$19*CC43)+(CD$19*CD43)+(CE$19*CE43)+(CF$19*CF43))</f>
        <v/>
      </c>
      <c r="CI43" s="65"/>
      <c r="CJ43" s="65"/>
      <c r="CK43" s="65"/>
      <c r="CL43" s="65"/>
      <c r="CM43" s="65"/>
      <c r="CN43" s="149"/>
      <c r="CO43" s="149"/>
      <c r="CP43" s="149"/>
      <c r="CQ43" s="149"/>
      <c r="CR43" s="149"/>
      <c r="CS43" s="149"/>
      <c r="CT43" s="149"/>
      <c r="CU43" s="149"/>
      <c r="CV43" s="149"/>
      <c r="CW43" s="149"/>
      <c r="CX43" s="149"/>
      <c r="CY43" s="149"/>
      <c r="CZ43" s="149"/>
      <c r="DA43" s="149"/>
      <c r="DB43" s="149"/>
      <c r="DC43" s="149"/>
      <c r="DD43" s="149"/>
      <c r="DE43" s="149"/>
      <c r="DF43" s="149"/>
      <c r="DG43" s="149"/>
      <c r="DH43" s="222"/>
      <c r="DI43" s="150" t="str">
        <f>IF(OR('Set UP'!$C29=0,'Set UP'!$D29=0,'Set UP'!$E29=0),"",(CI$19*CI43)+(CJ$19*CJ43)+(CK$19*CK43)+(CL$19*CL43)+(CM$19*CM43)+(CN$19*CN43)+(CO$19*CO43)+(CP$19*CP43)+(CQ$19*CQ43)+(CR$19*CR43)+(CS$19*CS43)+(CT$19*CT43)+(CU$19*CU43)+(CV$19*CV43)+(CW$19*CW43)+(CX$19*CX43)+(CY$19*CY43)+(CZ$19*CZ43)+(DA$19*DA43)+(DB$19*DB43)+(DC$19*DC43)+(DD$19*DD43)+(DE$19*DE43)+(DF$19*DF43)+(DG$19*DG43))</f>
        <v/>
      </c>
      <c r="DJ43" s="65"/>
      <c r="DK43" s="65"/>
      <c r="DL43" s="65"/>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222"/>
      <c r="EJ43" s="150" t="str">
        <f>IF(OR('Set UP'!$C29=0,'Set UP'!$D29=0,'Set UP'!$E29=0),"",(DJ$19*DJ43)+(DK$19*DK43)+(DL$19*DL43)+(DM$19*DM43)+(DN$19*DN43)+(DO$19*DO43)+(DP$19*DP43)+(DQ$19*DQ43)+(DR$19*DR43)+(DS$19*DS43)+(DT$19*DT43)+(DU$19*DU43)+(DV$19*DV43)+(DW$19*DW43)+(DX$19*DX43)+(DY$19*DY43)+(DZ$19*DZ43)+(EA$19*EA43)+(EB$19*EB43)+(EC$19*EC43)+(ED$19*ED43)+(EE$19*EE43)+(EF$19*EF43)+(EG$19*EG43)+(EH$19*EH43))</f>
        <v/>
      </c>
      <c r="EK43" s="65"/>
      <c r="EL43" s="65"/>
      <c r="EM43" s="65"/>
      <c r="EN43" s="65"/>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222"/>
      <c r="FK43" s="150" t="str">
        <f>IF(OR('Set UP'!$C29=0,'Set UP'!$D29=0,'Set UP'!$E29=0),"",(EK$19*EK43)+(EL$19*EL43)+(EM$19*EM43)+(EN$19*EN43)+(EO$19*EO43)+(EP$19*EP43)+(EQ$19*EQ43)+(ER$19*ER43)+(ES$19*ES43)+(ET$19*ET43)+(EU$19*EU43)+(EV$19*EV43)+(EW$19*EW43)+(EX$19*EX43)+(EY$19*EY43)+(EZ$19*EZ43)+(FA$19*FA43)+(FB$19*FB43)+(FC$19*FC43)+(FD$19*FD43)+(FE$19*FE43)+(FF$19*FF43)+(FG$19*FG43)+(FH$19*FH43)+(FI$19*FI43))</f>
        <v/>
      </c>
      <c r="FL43" s="65"/>
      <c r="FM43" s="65"/>
      <c r="FN43" s="65"/>
      <c r="FO43" s="65"/>
      <c r="FP43" s="149"/>
      <c r="FQ43" s="149"/>
      <c r="FR43" s="149"/>
      <c r="FS43" s="149"/>
      <c r="FT43" s="149"/>
      <c r="FU43" s="149"/>
      <c r="FV43" s="149"/>
      <c r="FW43" s="149"/>
      <c r="FX43" s="149"/>
      <c r="FY43" s="149"/>
      <c r="FZ43" s="149"/>
      <c r="GA43" s="149"/>
      <c r="GB43" s="149"/>
      <c r="GC43" s="149"/>
      <c r="GD43" s="149"/>
      <c r="GE43" s="149"/>
      <c r="GF43" s="149"/>
      <c r="GG43" s="149"/>
      <c r="GH43" s="149"/>
      <c r="GI43" s="149"/>
      <c r="GJ43" s="149"/>
      <c r="GK43" s="222"/>
      <c r="GL43" s="150" t="str">
        <f>IF(OR('Set UP'!$C29=0,'Set UP'!$D29=0,'Set UP'!$E29=0),"",(FL$19*FL43)+(FM$19*FM43)+(FN$19*FN43)+(FO$19*FO43)+(FP$19*FP43)+(FQ$19*FQ43)+(FR$19*FR43)+(FS$19*FS43)+(FT$19*FT43)+(FU$19*FU43)+(FV$19*FV43)+(FW$19*FW43)+(FX$19*FX43)+(FY$19*FY43)+(FZ$19*FZ43)+(GA$19*GA43)+(GB$19*GB43)+(GC$19*GC43)+(GD$19*GD43)+(GE$19*GE43)+(GF$19*GF43)+(GG$19*GG43)+(GH$19*GH43)+(GI$19*GI43)+(GJ$19*GJ43))</f>
        <v/>
      </c>
      <c r="GM43" s="65"/>
      <c r="GN43" s="65"/>
      <c r="GO43" s="65"/>
      <c r="GP43" s="65"/>
      <c r="GQ43" s="149"/>
      <c r="GR43" s="149"/>
      <c r="GS43" s="149"/>
      <c r="GT43" s="149"/>
      <c r="GU43" s="149"/>
      <c r="GV43" s="149"/>
      <c r="GW43" s="149"/>
      <c r="GX43" s="149"/>
      <c r="GY43" s="149"/>
      <c r="GZ43" s="149"/>
      <c r="HA43" s="149"/>
      <c r="HB43" s="149"/>
      <c r="HC43" s="149"/>
      <c r="HD43" s="149"/>
      <c r="HE43" s="149"/>
      <c r="HF43" s="149"/>
      <c r="HG43" s="149"/>
      <c r="HH43" s="149"/>
      <c r="HI43" s="149"/>
      <c r="HJ43" s="149"/>
      <c r="HK43" s="149"/>
      <c r="HL43" s="222"/>
      <c r="HM43" s="150" t="str">
        <f>IF(OR('Set UP'!$C29=0,'Set UP'!$D29=0,'Set UP'!$E29=0),"",(GM$19*GM43)+(GN$19*GN43)+(GO$19*GO43)+(GP$19*GP43)+(GQ$19*GQ43)+(GR$19*GR43)+(GS$19*GS43)+(GT$19*GT43)+(GU$19*GU43)+(GV$19*GV43)+(GW$19*GW43)+(GX$19*GX43)+(GY$19*GY43)+(GZ$19*GZ43)+(HA$19*HA43)+(HB$19*HB43)+(HC$19*HC43)+(HD$19*HD43)+(HE$19*HE43)+(HF$19*HF43)+(HG$19*HG43)+(HH$19*HH43)+(HI$19*HI43)+(HJ$19*HJ43)+(HK$19*HK43))</f>
        <v/>
      </c>
      <c r="HN43" s="65"/>
      <c r="HO43" s="65"/>
      <c r="HP43" s="65"/>
      <c r="HQ43" s="65"/>
      <c r="HR43" s="149"/>
      <c r="HS43" s="149"/>
      <c r="HT43" s="149"/>
      <c r="HU43" s="149"/>
      <c r="HV43" s="149"/>
      <c r="HW43" s="149"/>
      <c r="HX43" s="149"/>
      <c r="HY43" s="149"/>
      <c r="HZ43" s="149"/>
      <c r="IA43" s="149"/>
      <c r="IB43" s="149"/>
      <c r="IC43" s="149"/>
      <c r="ID43" s="149"/>
      <c r="IE43" s="149"/>
      <c r="IF43" s="149"/>
      <c r="IG43" s="149"/>
      <c r="IH43" s="149"/>
      <c r="II43" s="149"/>
      <c r="IJ43" s="149"/>
      <c r="IK43" s="149"/>
      <c r="IL43" s="149"/>
      <c r="IM43" s="222"/>
      <c r="IN43" s="150" t="str">
        <f>IF(OR('Set UP'!$C29=0,'Set UP'!$D29=0,'Set UP'!$E29=0),"",(HN$19*HN43)+(HO$19*HO43)+(HP$19*HP43)+(HQ$19*HQ43)+(HR$19*HR43)+(HS$19*HS43)+(HT$19*HT43)+(HU$19*HU43)+(HV$19*HV43)+(HW$19*HW43)+(HX$19*HX43)+(HY$19*HY43)+(HZ$19*HZ43)+(IA$19*IA43)+(IB$19*IB43)+(IC$19*IC43)+(ID$19*ID43)+(IE$19*IE43)+(IF$19*IF43)+(IG$19*IG43)+(IH$19*IH43)+(II$19*II43)+(IJ$19*IJ43)+(IK$19*IK43)+(IL$19*IL43))</f>
        <v/>
      </c>
      <c r="IO43" s="65"/>
      <c r="IP43" s="65"/>
      <c r="IQ43" s="65"/>
      <c r="IR43" s="65"/>
      <c r="IS43" s="149"/>
      <c r="IT43" s="149"/>
      <c r="IU43" s="149"/>
      <c r="IV43" s="149"/>
      <c r="IW43" s="149"/>
      <c r="IX43" s="149"/>
      <c r="IY43" s="149"/>
      <c r="IZ43" s="149"/>
      <c r="JA43" s="149"/>
      <c r="JB43" s="149"/>
      <c r="JC43" s="149"/>
      <c r="JD43" s="149"/>
      <c r="JE43" s="149"/>
      <c r="JF43" s="149"/>
      <c r="JG43" s="149"/>
      <c r="JH43" s="149"/>
      <c r="JI43" s="149"/>
      <c r="JJ43" s="149"/>
      <c r="JK43" s="149"/>
      <c r="JL43" s="149"/>
      <c r="JM43" s="149"/>
      <c r="JN43" s="222"/>
      <c r="JO43" s="150" t="str">
        <f>IF(OR('Set UP'!$C29=0,'Set UP'!$D29=0,'Set UP'!$E29=0),"",(IO$19*IO43)+(IP$19*IP43)+(IQ$19*IQ43)+(IR$19*IR43)+(IS$19*IS43)+(IT$19*IT43)+(IU$19*IU43)+(IV$19*IV43)+(IW$19*IW43)+(IX$19*IX43)+(IY$19*IY43)+(IZ$19*IZ43)+(JA$19*JA43)+(JB$19*JB43)+(JC$19*JC43)+(JD$19*JD43)+(JE$19*JE43)+(JF$19*JF43)+(JG$19*JG43)+(JH$19*JH43)+(JI$19*JI43)+(JJ$19*JJ43)+(JK$19*JK43)+(JL$19*JL43)+(JM$19*JM43))</f>
        <v/>
      </c>
      <c r="JP43" s="151" t="str">
        <f>IF(OR('Set UP'!$C29=0,'Set UP'!$D29=0,'Set UP'!$E29=0),"",(AF43+BG43+CH43+DI43+EJ43+FK43+GL43+HM43+IN43+JO43))</f>
        <v/>
      </c>
      <c r="JQ43" s="152" t="str">
        <f>IF(OR('Set UP'!$C29=0,'Set UP'!$D29=0,'Set UP'!$E29=0),"",RANK(JP43,$JP$21:$JP$68,0))</f>
        <v/>
      </c>
      <c r="JR43" s="151" t="str">
        <f>IF(OR('Set UP'!K29&lt;&gt;1,'Set UP'!C29=0,'Set UP'!D29=0,'Set UP'!E29=0,'Set UP'!F29=0),"",$JP43)</f>
        <v/>
      </c>
      <c r="JS43" s="151" t="str">
        <f>IF(OR('Set UP'!K29&lt;&gt;1,'Set UP'!C29=0,'Set UP'!D29=0,'Set UP'!E29=0,'Set UP'!F29=0),"",RANK(JR43,$JR$21:$JR$68,0))</f>
        <v/>
      </c>
      <c r="JT43" s="153" t="str">
        <f>IF(OR('Set UP'!K29&lt;&gt;2,'Set UP'!C29=0,'Set UP'!D29=0,'Set UP'!E29=0,'Set UP'!F29=0),"",$JP43)</f>
        <v/>
      </c>
      <c r="JU43" s="151" t="str">
        <f>IF(OR('Set UP'!K29&lt;&gt;2,'Set UP'!C29=0,'Set UP'!D29=0,'Set UP'!E29=0,'Set UP'!F29=0),"",RANK(JT43,$JT$21:$JT$68,0))</f>
        <v/>
      </c>
      <c r="JV43" s="151" t="str">
        <f>IF(OR(LEFT('Set UP'!F29,1)&lt;&gt;"F",'Set UP'!C29=0,'Set UP'!D29=0,'Set UP'!E29=0),"",$JP43)</f>
        <v/>
      </c>
      <c r="JW43" s="151" t="str">
        <f>IF(OR(LEFT('Set UP'!F29,1)&lt;&gt;"F",'Set UP'!C29=0,'Set UP'!D29=0,'Set UP'!E29=0),"",RANK(JV43,$JV$21:$JV$68,0))</f>
        <v/>
      </c>
      <c r="JX43" s="151" t="str">
        <f>IF(OR('Set UP'!F29&lt;&gt;"NS",'Set UP'!C29=0,'Set UP'!D29=0,'Set UP'!E29=0),"",$JP43)</f>
        <v/>
      </c>
      <c r="JY43" s="154" t="str">
        <f>IF(OR('Set UP'!F29&lt;&gt;"NS",'Set UP'!C29=0,'Set UP'!D29=0,'Set UP'!E29=0),"",RANK(JX43,$JX$21:$JX$68,0))</f>
        <v/>
      </c>
      <c r="JZ43" s="154" t="str">
        <f>IF(OR('Set UP'!$C29=0,'Set UP'!$D29=0,'Set UP'!$E29=0,JP43=0),"",JP43/MAX(JP$21:JP$68)*1000)</f>
        <v/>
      </c>
      <c r="KC43" s="316">
        <f t="array" ref="KC43">MAX(IF(Clubs='Set UP'!D29,'Wet Incident'!JU$21:JU$68))</f>
        <v>0</v>
      </c>
      <c r="KD43" s="316" t="str">
        <f t="shared" si="5"/>
        <v/>
      </c>
    </row>
    <row r="44" spans="2:290" x14ac:dyDescent="0.2">
      <c r="B44" s="139">
        <v>24</v>
      </c>
      <c r="C44" s="148" t="str">
        <f>IF(OR('Set UP'!$C30=0,'Set UP'!$D30=0,'Set UP'!$E30=0,'Set UP'!F30=0),"  --",'Set UP'!C30)</f>
        <v xml:space="preserve">  --</v>
      </c>
      <c r="D44" s="148" t="str">
        <f>IF(OR('Set UP'!$C30=0,'Set UP'!$D30=0,'Set UP'!$E30=0,'Set UP'!F30=0),"  --",'Set UP'!D30&amp;" "&amp;'Set UP'!E30)</f>
        <v xml:space="preserve">  --</v>
      </c>
      <c r="E44" s="148" t="str">
        <f>IF(OR('Set UP'!$C30=0,'Set UP'!$D30=0,'Set UP'!$E30=0,'Set UP'!F30=0),"  --",'Set UP'!F30)</f>
        <v xml:space="preserve">  --</v>
      </c>
      <c r="F44" s="65"/>
      <c r="G44" s="65"/>
      <c r="H44" s="65"/>
      <c r="I44" s="65"/>
      <c r="J44" s="149"/>
      <c r="K44" s="149"/>
      <c r="L44" s="149"/>
      <c r="M44" s="149"/>
      <c r="N44" s="149"/>
      <c r="O44" s="149"/>
      <c r="P44" s="149"/>
      <c r="Q44" s="149"/>
      <c r="R44" s="149"/>
      <c r="S44" s="149"/>
      <c r="T44" s="149"/>
      <c r="U44" s="149"/>
      <c r="V44" s="149"/>
      <c r="W44" s="149"/>
      <c r="X44" s="149"/>
      <c r="Y44" s="149"/>
      <c r="Z44" s="149"/>
      <c r="AA44" s="149"/>
      <c r="AB44" s="149"/>
      <c r="AC44" s="149"/>
      <c r="AD44" s="149"/>
      <c r="AE44" s="222"/>
      <c r="AF44" s="150" t="str">
        <f>IF(OR('Set UP'!$C30=0,'Set UP'!$D30=0,'Set UP'!$E30=0),"",(F$19*F44)+(G$19*G44)+(H$19*H44)+(I$19*I44)+(J$19*J44)+(K$19*K44)+(L$19*L44)+(M$19*M44)+(N$19*N44)+(O$19*O44)+(P$19*P44)+(Q$19*Q44)+(R$19*R44)+(S$19*S44)+(T$19*T44)+(U$19*U44)+(V$19*V44)+(W$19*W44)+(X$19*X44)+(Y$19*Y44)+(Z$19*Z44)+(AA$19*AA44)+(AB$19*AB44)+(AC$19*AC44)+(AD$19*AD44))</f>
        <v/>
      </c>
      <c r="AG44" s="65"/>
      <c r="AH44" s="65"/>
      <c r="AI44" s="65"/>
      <c r="AJ44" s="65"/>
      <c r="AK44" s="65"/>
      <c r="AL44" s="65"/>
      <c r="AM44" s="149"/>
      <c r="AN44" s="149"/>
      <c r="AO44" s="149"/>
      <c r="AP44" s="149"/>
      <c r="AQ44" s="149"/>
      <c r="AR44" s="149"/>
      <c r="AS44" s="149"/>
      <c r="AT44" s="149"/>
      <c r="AU44" s="149"/>
      <c r="AV44" s="149"/>
      <c r="AW44" s="149"/>
      <c r="AX44" s="149"/>
      <c r="AY44" s="149"/>
      <c r="AZ44" s="149"/>
      <c r="BA44" s="149"/>
      <c r="BB44" s="149"/>
      <c r="BC44" s="149"/>
      <c r="BD44" s="149"/>
      <c r="BE44" s="149"/>
      <c r="BF44" s="222"/>
      <c r="BG44" s="150" t="str">
        <f>IF(OR('Set UP'!$C30=0,'Set UP'!$D30=0,'Set UP'!$E30=0),"",(AG$19*AG44)+(AH$19*AH44)+(AI$19*AI44)+(AJ$19*AJ44)+(AK$19*AK44)+(AL$19*AL44)+(AM$19*AM44)+(AN$19*AN44)+(AO$19*AO44)+(AP$19*AP44)+(AQ$19*AQ44)+(AR$19*AR44)+(AS$19*AS44)+(AT$19*AT44)+(AU$19*AU44)+(AV$19*AV44)+(AW$19*AW44)+(AX$19*AX44)+(AY$19*AY44)+(AZ$19*AZ44)+(BA$19*BA44)+(BB$19*BB44)+(BC$19*BC44)+(BD$19*BD44)+(BE$19*BE44))</f>
        <v/>
      </c>
      <c r="BH44" s="65"/>
      <c r="BI44" s="65"/>
      <c r="BJ44" s="65"/>
      <c r="BK44" s="65"/>
      <c r="BL44" s="65"/>
      <c r="BM44" s="65"/>
      <c r="BN44" s="149"/>
      <c r="BO44" s="149"/>
      <c r="BP44" s="149"/>
      <c r="BQ44" s="149"/>
      <c r="BR44" s="149"/>
      <c r="BS44" s="149"/>
      <c r="BT44" s="149"/>
      <c r="BU44" s="149"/>
      <c r="BV44" s="149"/>
      <c r="BW44" s="149"/>
      <c r="BX44" s="149"/>
      <c r="BY44" s="149"/>
      <c r="BZ44" s="149"/>
      <c r="CA44" s="149"/>
      <c r="CB44" s="149"/>
      <c r="CC44" s="149"/>
      <c r="CD44" s="149"/>
      <c r="CE44" s="149"/>
      <c r="CF44" s="149"/>
      <c r="CG44" s="222"/>
      <c r="CH44" s="150" t="str">
        <f>IF(OR('Set UP'!$C30=0,'Set UP'!$D30=0,'Set UP'!$E30=0),"",(BH$19*BH44)+(BI$19*BI44)+(BJ$19*BJ44)+(BK$19*BK44)+(BL$19*BL44)+(BM$19*BM44)+(BN$19*BN44)+(BO$19*BO44)+(BP$19*BP44)+(BQ$19*BQ44)+(BR$19*BR44)+(BS$19*BS44)+(BT$19*BT44)+(BU$19*BU44)+(BV$19*BV44)+(BW$19*BW44)+(BX$19*BX44)+(BY$19*BY44)+(BZ$19*BZ44)+(CA$19*CA44)+(CB$19*CB44)+(CC$19*CC44)+(CD$19*CD44)+(CE$19*CE44)+(CF$19*CF44))</f>
        <v/>
      </c>
      <c r="CI44" s="65"/>
      <c r="CJ44" s="65"/>
      <c r="CK44" s="65"/>
      <c r="CL44" s="65"/>
      <c r="CM44" s="65"/>
      <c r="CN44" s="149"/>
      <c r="CO44" s="149"/>
      <c r="CP44" s="149"/>
      <c r="CQ44" s="149"/>
      <c r="CR44" s="149"/>
      <c r="CS44" s="149"/>
      <c r="CT44" s="149"/>
      <c r="CU44" s="149"/>
      <c r="CV44" s="149"/>
      <c r="CW44" s="149"/>
      <c r="CX44" s="149"/>
      <c r="CY44" s="149"/>
      <c r="CZ44" s="149"/>
      <c r="DA44" s="149"/>
      <c r="DB44" s="149"/>
      <c r="DC44" s="149"/>
      <c r="DD44" s="149"/>
      <c r="DE44" s="149"/>
      <c r="DF44" s="149"/>
      <c r="DG44" s="149"/>
      <c r="DH44" s="222"/>
      <c r="DI44" s="150" t="str">
        <f>IF(OR('Set UP'!$C30=0,'Set UP'!$D30=0,'Set UP'!$E30=0),"",(CI$19*CI44)+(CJ$19*CJ44)+(CK$19*CK44)+(CL$19*CL44)+(CM$19*CM44)+(CN$19*CN44)+(CO$19*CO44)+(CP$19*CP44)+(CQ$19*CQ44)+(CR$19*CR44)+(CS$19*CS44)+(CT$19*CT44)+(CU$19*CU44)+(CV$19*CV44)+(CW$19*CW44)+(CX$19*CX44)+(CY$19*CY44)+(CZ$19*CZ44)+(DA$19*DA44)+(DB$19*DB44)+(DC$19*DC44)+(DD$19*DD44)+(DE$19*DE44)+(DF$19*DF44)+(DG$19*DG44))</f>
        <v/>
      </c>
      <c r="DJ44" s="65"/>
      <c r="DK44" s="65"/>
      <c r="DL44" s="65"/>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222"/>
      <c r="EJ44" s="150" t="str">
        <f>IF(OR('Set UP'!$C30=0,'Set UP'!$D30=0,'Set UP'!$E30=0),"",(DJ$19*DJ44)+(DK$19*DK44)+(DL$19*DL44)+(DM$19*DM44)+(DN$19*DN44)+(DO$19*DO44)+(DP$19*DP44)+(DQ$19*DQ44)+(DR$19*DR44)+(DS$19*DS44)+(DT$19*DT44)+(DU$19*DU44)+(DV$19*DV44)+(DW$19*DW44)+(DX$19*DX44)+(DY$19*DY44)+(DZ$19*DZ44)+(EA$19*EA44)+(EB$19*EB44)+(EC$19*EC44)+(ED$19*ED44)+(EE$19*EE44)+(EF$19*EF44)+(EG$19*EG44)+(EH$19*EH44))</f>
        <v/>
      </c>
      <c r="EK44" s="65"/>
      <c r="EL44" s="65"/>
      <c r="EM44" s="65"/>
      <c r="EN44" s="65"/>
      <c r="EO44" s="149"/>
      <c r="EP44" s="149"/>
      <c r="EQ44" s="149"/>
      <c r="ER44" s="149"/>
      <c r="ES44" s="149"/>
      <c r="ET44" s="149"/>
      <c r="EU44" s="149"/>
      <c r="EV44" s="149"/>
      <c r="EW44" s="149"/>
      <c r="EX44" s="149"/>
      <c r="EY44" s="149"/>
      <c r="EZ44" s="149"/>
      <c r="FA44" s="149"/>
      <c r="FB44" s="149"/>
      <c r="FC44" s="149"/>
      <c r="FD44" s="149"/>
      <c r="FE44" s="149"/>
      <c r="FF44" s="149"/>
      <c r="FG44" s="149"/>
      <c r="FH44" s="149"/>
      <c r="FI44" s="149"/>
      <c r="FJ44" s="222"/>
      <c r="FK44" s="150" t="str">
        <f>IF(OR('Set UP'!$C30=0,'Set UP'!$D30=0,'Set UP'!$E30=0),"",(EK$19*EK44)+(EL$19*EL44)+(EM$19*EM44)+(EN$19*EN44)+(EO$19*EO44)+(EP$19*EP44)+(EQ$19*EQ44)+(ER$19*ER44)+(ES$19*ES44)+(ET$19*ET44)+(EU$19*EU44)+(EV$19*EV44)+(EW$19*EW44)+(EX$19*EX44)+(EY$19*EY44)+(EZ$19*EZ44)+(FA$19*FA44)+(FB$19*FB44)+(FC$19*FC44)+(FD$19*FD44)+(FE$19*FE44)+(FF$19*FF44)+(FG$19*FG44)+(FH$19*FH44)+(FI$19*FI44))</f>
        <v/>
      </c>
      <c r="FL44" s="65"/>
      <c r="FM44" s="65"/>
      <c r="FN44" s="65"/>
      <c r="FO44" s="65"/>
      <c r="FP44" s="149"/>
      <c r="FQ44" s="149"/>
      <c r="FR44" s="149"/>
      <c r="FS44" s="149"/>
      <c r="FT44" s="149"/>
      <c r="FU44" s="149"/>
      <c r="FV44" s="149"/>
      <c r="FW44" s="149"/>
      <c r="FX44" s="149"/>
      <c r="FY44" s="149"/>
      <c r="FZ44" s="149"/>
      <c r="GA44" s="149"/>
      <c r="GB44" s="149"/>
      <c r="GC44" s="149"/>
      <c r="GD44" s="149"/>
      <c r="GE44" s="149"/>
      <c r="GF44" s="149"/>
      <c r="GG44" s="149"/>
      <c r="GH44" s="149"/>
      <c r="GI44" s="149"/>
      <c r="GJ44" s="149"/>
      <c r="GK44" s="222"/>
      <c r="GL44" s="150" t="str">
        <f>IF(OR('Set UP'!$C30=0,'Set UP'!$D30=0,'Set UP'!$E30=0),"",(FL$19*FL44)+(FM$19*FM44)+(FN$19*FN44)+(FO$19*FO44)+(FP$19*FP44)+(FQ$19*FQ44)+(FR$19*FR44)+(FS$19*FS44)+(FT$19*FT44)+(FU$19*FU44)+(FV$19*FV44)+(FW$19*FW44)+(FX$19*FX44)+(FY$19*FY44)+(FZ$19*FZ44)+(GA$19*GA44)+(GB$19*GB44)+(GC$19*GC44)+(GD$19*GD44)+(GE$19*GE44)+(GF$19*GF44)+(GG$19*GG44)+(GH$19*GH44)+(GI$19*GI44)+(GJ$19*GJ44))</f>
        <v/>
      </c>
      <c r="GM44" s="65"/>
      <c r="GN44" s="65"/>
      <c r="GO44" s="65"/>
      <c r="GP44" s="65"/>
      <c r="GQ44" s="149"/>
      <c r="GR44" s="149"/>
      <c r="GS44" s="149"/>
      <c r="GT44" s="149"/>
      <c r="GU44" s="149"/>
      <c r="GV44" s="149"/>
      <c r="GW44" s="149"/>
      <c r="GX44" s="149"/>
      <c r="GY44" s="149"/>
      <c r="GZ44" s="149"/>
      <c r="HA44" s="149"/>
      <c r="HB44" s="149"/>
      <c r="HC44" s="149"/>
      <c r="HD44" s="149"/>
      <c r="HE44" s="149"/>
      <c r="HF44" s="149"/>
      <c r="HG44" s="149"/>
      <c r="HH44" s="149"/>
      <c r="HI44" s="149"/>
      <c r="HJ44" s="149"/>
      <c r="HK44" s="149"/>
      <c r="HL44" s="222"/>
      <c r="HM44" s="150" t="str">
        <f>IF(OR('Set UP'!$C30=0,'Set UP'!$D30=0,'Set UP'!$E30=0),"",(GM$19*GM44)+(GN$19*GN44)+(GO$19*GO44)+(GP$19*GP44)+(GQ$19*GQ44)+(GR$19*GR44)+(GS$19*GS44)+(GT$19*GT44)+(GU$19*GU44)+(GV$19*GV44)+(GW$19*GW44)+(GX$19*GX44)+(GY$19*GY44)+(GZ$19*GZ44)+(HA$19*HA44)+(HB$19*HB44)+(HC$19*HC44)+(HD$19*HD44)+(HE$19*HE44)+(HF$19*HF44)+(HG$19*HG44)+(HH$19*HH44)+(HI$19*HI44)+(HJ$19*HJ44)+(HK$19*HK44))</f>
        <v/>
      </c>
      <c r="HN44" s="65"/>
      <c r="HO44" s="65"/>
      <c r="HP44" s="65"/>
      <c r="HQ44" s="65"/>
      <c r="HR44" s="149"/>
      <c r="HS44" s="149"/>
      <c r="HT44" s="149"/>
      <c r="HU44" s="149"/>
      <c r="HV44" s="149"/>
      <c r="HW44" s="149"/>
      <c r="HX44" s="149"/>
      <c r="HY44" s="149"/>
      <c r="HZ44" s="149"/>
      <c r="IA44" s="149"/>
      <c r="IB44" s="149"/>
      <c r="IC44" s="149"/>
      <c r="ID44" s="149"/>
      <c r="IE44" s="149"/>
      <c r="IF44" s="149"/>
      <c r="IG44" s="149"/>
      <c r="IH44" s="149"/>
      <c r="II44" s="149"/>
      <c r="IJ44" s="149"/>
      <c r="IK44" s="149"/>
      <c r="IL44" s="149"/>
      <c r="IM44" s="222"/>
      <c r="IN44" s="150" t="str">
        <f>IF(OR('Set UP'!$C30=0,'Set UP'!$D30=0,'Set UP'!$E30=0),"",(HN$19*HN44)+(HO$19*HO44)+(HP$19*HP44)+(HQ$19*HQ44)+(HR$19*HR44)+(HS$19*HS44)+(HT$19*HT44)+(HU$19*HU44)+(HV$19*HV44)+(HW$19*HW44)+(HX$19*HX44)+(HY$19*HY44)+(HZ$19*HZ44)+(IA$19*IA44)+(IB$19*IB44)+(IC$19*IC44)+(ID$19*ID44)+(IE$19*IE44)+(IF$19*IF44)+(IG$19*IG44)+(IH$19*IH44)+(II$19*II44)+(IJ$19*IJ44)+(IK$19*IK44)+(IL$19*IL44))</f>
        <v/>
      </c>
      <c r="IO44" s="65"/>
      <c r="IP44" s="65"/>
      <c r="IQ44" s="65"/>
      <c r="IR44" s="65"/>
      <c r="IS44" s="149"/>
      <c r="IT44" s="149"/>
      <c r="IU44" s="149"/>
      <c r="IV44" s="149"/>
      <c r="IW44" s="149"/>
      <c r="IX44" s="149"/>
      <c r="IY44" s="149"/>
      <c r="IZ44" s="149"/>
      <c r="JA44" s="149"/>
      <c r="JB44" s="149"/>
      <c r="JC44" s="149"/>
      <c r="JD44" s="149"/>
      <c r="JE44" s="149"/>
      <c r="JF44" s="149"/>
      <c r="JG44" s="149"/>
      <c r="JH44" s="149"/>
      <c r="JI44" s="149"/>
      <c r="JJ44" s="149"/>
      <c r="JK44" s="149"/>
      <c r="JL44" s="149"/>
      <c r="JM44" s="149"/>
      <c r="JN44" s="222"/>
      <c r="JO44" s="150" t="str">
        <f>IF(OR('Set UP'!$C30=0,'Set UP'!$D30=0,'Set UP'!$E30=0),"",(IO$19*IO44)+(IP$19*IP44)+(IQ$19*IQ44)+(IR$19*IR44)+(IS$19*IS44)+(IT$19*IT44)+(IU$19*IU44)+(IV$19*IV44)+(IW$19*IW44)+(IX$19*IX44)+(IY$19*IY44)+(IZ$19*IZ44)+(JA$19*JA44)+(JB$19*JB44)+(JC$19*JC44)+(JD$19*JD44)+(JE$19*JE44)+(JF$19*JF44)+(JG$19*JG44)+(JH$19*JH44)+(JI$19*JI44)+(JJ$19*JJ44)+(JK$19*JK44)+(JL$19*JL44)+(JM$19*JM44))</f>
        <v/>
      </c>
      <c r="JP44" s="151" t="str">
        <f>IF(OR('Set UP'!$C30=0,'Set UP'!$D30=0,'Set UP'!$E30=0),"",(AF44+BG44+CH44+DI44+EJ44+FK44+GL44+HM44+IN44+JO44))</f>
        <v/>
      </c>
      <c r="JQ44" s="152" t="str">
        <f>IF(OR('Set UP'!$C30=0,'Set UP'!$D30=0,'Set UP'!$E30=0),"",RANK(JP44,$JP$21:$JP$68,0))</f>
        <v/>
      </c>
      <c r="JR44" s="151" t="str">
        <f>IF(OR('Set UP'!K30&lt;&gt;1,'Set UP'!C30=0,'Set UP'!D30=0,'Set UP'!E30=0,'Set UP'!F30=0),"",$JP44)</f>
        <v/>
      </c>
      <c r="JS44" s="151" t="str">
        <f>IF(OR('Set UP'!K30&lt;&gt;1,'Set UP'!C30=0,'Set UP'!D30=0,'Set UP'!E30=0,'Set UP'!F30=0),"",RANK(JR44,$JR$21:$JR$68,0))</f>
        <v/>
      </c>
      <c r="JT44" s="153" t="str">
        <f>IF(OR('Set UP'!K30&lt;&gt;2,'Set UP'!C30=0,'Set UP'!D30=0,'Set UP'!E30=0,'Set UP'!F30=0),"",$JP44)</f>
        <v/>
      </c>
      <c r="JU44" s="151" t="str">
        <f>IF(OR('Set UP'!K30&lt;&gt;2,'Set UP'!C30=0,'Set UP'!D30=0,'Set UP'!E30=0,'Set UP'!F30=0),"",RANK(JT44,$JT$21:$JT$68,0))</f>
        <v/>
      </c>
      <c r="JV44" s="151" t="str">
        <f>IF(OR(LEFT('Set UP'!F30,1)&lt;&gt;"F",'Set UP'!C30=0,'Set UP'!D30=0,'Set UP'!E30=0),"",$JP44)</f>
        <v/>
      </c>
      <c r="JW44" s="151" t="str">
        <f>IF(OR(LEFT('Set UP'!F30,1)&lt;&gt;"F",'Set UP'!C30=0,'Set UP'!D30=0,'Set UP'!E30=0),"",RANK(JV44,$JV$21:$JV$68,0))</f>
        <v/>
      </c>
      <c r="JX44" s="151" t="str">
        <f>IF(OR('Set UP'!F30&lt;&gt;"NS",'Set UP'!C30=0,'Set UP'!D30=0,'Set UP'!E30=0),"",$JP44)</f>
        <v/>
      </c>
      <c r="JY44" s="154" t="str">
        <f>IF(OR('Set UP'!F30&lt;&gt;"NS",'Set UP'!C30=0,'Set UP'!D30=0,'Set UP'!E30=0),"",RANK(JX44,$JX$21:$JX$68,0))</f>
        <v/>
      </c>
      <c r="JZ44" s="154" t="str">
        <f>IF(OR('Set UP'!$C30=0,'Set UP'!$D30=0,'Set UP'!$E30=0,JP44=0),"",JP44/MAX(JP$21:JP$68)*1000)</f>
        <v/>
      </c>
      <c r="KC44" s="316">
        <f t="array" ref="KC44">MAX(IF(Clubs='Set UP'!D30,'Wet Incident'!JU$21:JU$68))</f>
        <v>0</v>
      </c>
      <c r="KD44" s="316" t="str">
        <f t="shared" si="5"/>
        <v/>
      </c>
    </row>
    <row r="45" spans="2:290" x14ac:dyDescent="0.2">
      <c r="B45" s="139">
        <v>25</v>
      </c>
      <c r="C45" s="148" t="str">
        <f>IF(OR('Set UP'!$C31=0,'Set UP'!$D31=0,'Set UP'!$E31=0,'Set UP'!F31=0),"  --",'Set UP'!C31)</f>
        <v xml:space="preserve">  --</v>
      </c>
      <c r="D45" s="148" t="str">
        <f>IF(OR('Set UP'!$C31=0,'Set UP'!$D31=0,'Set UP'!$E31=0,'Set UP'!F31=0),"  --",'Set UP'!D31&amp;" "&amp;'Set UP'!E31)</f>
        <v xml:space="preserve">  --</v>
      </c>
      <c r="E45" s="148" t="str">
        <f>IF(OR('Set UP'!$C31=0,'Set UP'!$D31=0,'Set UP'!$E31=0,'Set UP'!F31=0),"  --",'Set UP'!F31)</f>
        <v xml:space="preserve">  --</v>
      </c>
      <c r="F45" s="65"/>
      <c r="G45" s="65"/>
      <c r="H45" s="65"/>
      <c r="I45" s="65"/>
      <c r="J45" s="149"/>
      <c r="K45" s="149"/>
      <c r="L45" s="149"/>
      <c r="M45" s="149"/>
      <c r="N45" s="149"/>
      <c r="O45" s="149"/>
      <c r="P45" s="149"/>
      <c r="Q45" s="149"/>
      <c r="R45" s="149"/>
      <c r="S45" s="149"/>
      <c r="T45" s="149"/>
      <c r="U45" s="149"/>
      <c r="V45" s="149"/>
      <c r="W45" s="149"/>
      <c r="X45" s="149"/>
      <c r="Y45" s="149"/>
      <c r="Z45" s="149"/>
      <c r="AA45" s="149"/>
      <c r="AB45" s="149"/>
      <c r="AC45" s="149"/>
      <c r="AD45" s="149"/>
      <c r="AE45" s="222"/>
      <c r="AF45" s="150" t="str">
        <f>IF(OR('Set UP'!$C31=0,'Set UP'!$D31=0,'Set UP'!$E31=0),"",(F$19*F45)+(G$19*G45)+(H$19*H45)+(I$19*I45)+(J$19*J45)+(K$19*K45)+(L$19*L45)+(M$19*M45)+(N$19*N45)+(O$19*O45)+(P$19*P45)+(Q$19*Q45)+(R$19*R45)+(S$19*S45)+(T$19*T45)+(U$19*U45)+(V$19*V45)+(W$19*W45)+(X$19*X45)+(Y$19*Y45)+(Z$19*Z45)+(AA$19*AA45)+(AB$19*AB45)+(AC$19*AC45)+(AD$19*AD45))</f>
        <v/>
      </c>
      <c r="AG45" s="65"/>
      <c r="AH45" s="65"/>
      <c r="AI45" s="65"/>
      <c r="AJ45" s="65"/>
      <c r="AK45" s="65"/>
      <c r="AL45" s="65"/>
      <c r="AM45" s="149"/>
      <c r="AN45" s="149"/>
      <c r="AO45" s="149"/>
      <c r="AP45" s="149"/>
      <c r="AQ45" s="149"/>
      <c r="AR45" s="149"/>
      <c r="AS45" s="149"/>
      <c r="AT45" s="149"/>
      <c r="AU45" s="149"/>
      <c r="AV45" s="149"/>
      <c r="AW45" s="149"/>
      <c r="AX45" s="149"/>
      <c r="AY45" s="149"/>
      <c r="AZ45" s="149"/>
      <c r="BA45" s="149"/>
      <c r="BB45" s="149"/>
      <c r="BC45" s="149"/>
      <c r="BD45" s="149"/>
      <c r="BE45" s="149"/>
      <c r="BF45" s="222"/>
      <c r="BG45" s="150" t="str">
        <f>IF(OR('Set UP'!$C31=0,'Set UP'!$D31=0,'Set UP'!$E31=0),"",(AG$19*AG45)+(AH$19*AH45)+(AI$19*AI45)+(AJ$19*AJ45)+(AK$19*AK45)+(AL$19*AL45)+(AM$19*AM45)+(AN$19*AN45)+(AO$19*AO45)+(AP$19*AP45)+(AQ$19*AQ45)+(AR$19*AR45)+(AS$19*AS45)+(AT$19*AT45)+(AU$19*AU45)+(AV$19*AV45)+(AW$19*AW45)+(AX$19*AX45)+(AY$19*AY45)+(AZ$19*AZ45)+(BA$19*BA45)+(BB$19*BB45)+(BC$19*BC45)+(BD$19*BD45)+(BE$19*BE45))</f>
        <v/>
      </c>
      <c r="BH45" s="65"/>
      <c r="BI45" s="65"/>
      <c r="BJ45" s="65"/>
      <c r="BK45" s="65"/>
      <c r="BL45" s="65"/>
      <c r="BM45" s="65"/>
      <c r="BN45" s="149"/>
      <c r="BO45" s="149"/>
      <c r="BP45" s="149"/>
      <c r="BQ45" s="149"/>
      <c r="BR45" s="149"/>
      <c r="BS45" s="149"/>
      <c r="BT45" s="149"/>
      <c r="BU45" s="149"/>
      <c r="BV45" s="149"/>
      <c r="BW45" s="149"/>
      <c r="BX45" s="149"/>
      <c r="BY45" s="149"/>
      <c r="BZ45" s="149"/>
      <c r="CA45" s="149"/>
      <c r="CB45" s="149"/>
      <c r="CC45" s="149"/>
      <c r="CD45" s="149"/>
      <c r="CE45" s="149"/>
      <c r="CF45" s="149"/>
      <c r="CG45" s="222"/>
      <c r="CH45" s="150" t="str">
        <f>IF(OR('Set UP'!$C31=0,'Set UP'!$D31=0,'Set UP'!$E31=0),"",(BH$19*BH45)+(BI$19*BI45)+(BJ$19*BJ45)+(BK$19*BK45)+(BL$19*BL45)+(BM$19*BM45)+(BN$19*BN45)+(BO$19*BO45)+(BP$19*BP45)+(BQ$19*BQ45)+(BR$19*BR45)+(BS$19*BS45)+(BT$19*BT45)+(BU$19*BU45)+(BV$19*BV45)+(BW$19*BW45)+(BX$19*BX45)+(BY$19*BY45)+(BZ$19*BZ45)+(CA$19*CA45)+(CB$19*CB45)+(CC$19*CC45)+(CD$19*CD45)+(CE$19*CE45)+(CF$19*CF45))</f>
        <v/>
      </c>
      <c r="CI45" s="65"/>
      <c r="CJ45" s="65"/>
      <c r="CK45" s="65"/>
      <c r="CL45" s="65"/>
      <c r="CM45" s="65"/>
      <c r="CN45" s="149"/>
      <c r="CO45" s="149"/>
      <c r="CP45" s="149"/>
      <c r="CQ45" s="149"/>
      <c r="CR45" s="149"/>
      <c r="CS45" s="149"/>
      <c r="CT45" s="149"/>
      <c r="CU45" s="149"/>
      <c r="CV45" s="149"/>
      <c r="CW45" s="149"/>
      <c r="CX45" s="149"/>
      <c r="CY45" s="149"/>
      <c r="CZ45" s="149"/>
      <c r="DA45" s="149"/>
      <c r="DB45" s="149"/>
      <c r="DC45" s="149"/>
      <c r="DD45" s="149"/>
      <c r="DE45" s="149"/>
      <c r="DF45" s="149"/>
      <c r="DG45" s="149"/>
      <c r="DH45" s="222"/>
      <c r="DI45" s="150" t="str">
        <f>IF(OR('Set UP'!$C31=0,'Set UP'!$D31=0,'Set UP'!$E31=0),"",(CI$19*CI45)+(CJ$19*CJ45)+(CK$19*CK45)+(CL$19*CL45)+(CM$19*CM45)+(CN$19*CN45)+(CO$19*CO45)+(CP$19*CP45)+(CQ$19*CQ45)+(CR$19*CR45)+(CS$19*CS45)+(CT$19*CT45)+(CU$19*CU45)+(CV$19*CV45)+(CW$19*CW45)+(CX$19*CX45)+(CY$19*CY45)+(CZ$19*CZ45)+(DA$19*DA45)+(DB$19*DB45)+(DC$19*DC45)+(DD$19*DD45)+(DE$19*DE45)+(DF$19*DF45)+(DG$19*DG45))</f>
        <v/>
      </c>
      <c r="DJ45" s="65"/>
      <c r="DK45" s="65"/>
      <c r="DL45" s="65"/>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222"/>
      <c r="EJ45" s="150" t="str">
        <f>IF(OR('Set UP'!$C31=0,'Set UP'!$D31=0,'Set UP'!$E31=0),"",(DJ$19*DJ45)+(DK$19*DK45)+(DL$19*DL45)+(DM$19*DM45)+(DN$19*DN45)+(DO$19*DO45)+(DP$19*DP45)+(DQ$19*DQ45)+(DR$19*DR45)+(DS$19*DS45)+(DT$19*DT45)+(DU$19*DU45)+(DV$19*DV45)+(DW$19*DW45)+(DX$19*DX45)+(DY$19*DY45)+(DZ$19*DZ45)+(EA$19*EA45)+(EB$19*EB45)+(EC$19*EC45)+(ED$19*ED45)+(EE$19*EE45)+(EF$19*EF45)+(EG$19*EG45)+(EH$19*EH45))</f>
        <v/>
      </c>
      <c r="EK45" s="65"/>
      <c r="EL45" s="65"/>
      <c r="EM45" s="65"/>
      <c r="EN45" s="65"/>
      <c r="EO45" s="149"/>
      <c r="EP45" s="149"/>
      <c r="EQ45" s="149"/>
      <c r="ER45" s="149"/>
      <c r="ES45" s="149"/>
      <c r="ET45" s="149"/>
      <c r="EU45" s="149"/>
      <c r="EV45" s="149"/>
      <c r="EW45" s="149"/>
      <c r="EX45" s="149"/>
      <c r="EY45" s="149"/>
      <c r="EZ45" s="149"/>
      <c r="FA45" s="149"/>
      <c r="FB45" s="149"/>
      <c r="FC45" s="149"/>
      <c r="FD45" s="149"/>
      <c r="FE45" s="149"/>
      <c r="FF45" s="149"/>
      <c r="FG45" s="149"/>
      <c r="FH45" s="149"/>
      <c r="FI45" s="149"/>
      <c r="FJ45" s="222"/>
      <c r="FK45" s="150" t="str">
        <f>IF(OR('Set UP'!$C31=0,'Set UP'!$D31=0,'Set UP'!$E31=0),"",(EK$19*EK45)+(EL$19*EL45)+(EM$19*EM45)+(EN$19*EN45)+(EO$19*EO45)+(EP$19*EP45)+(EQ$19*EQ45)+(ER$19*ER45)+(ES$19*ES45)+(ET$19*ET45)+(EU$19*EU45)+(EV$19*EV45)+(EW$19*EW45)+(EX$19*EX45)+(EY$19*EY45)+(EZ$19*EZ45)+(FA$19*FA45)+(FB$19*FB45)+(FC$19*FC45)+(FD$19*FD45)+(FE$19*FE45)+(FF$19*FF45)+(FG$19*FG45)+(FH$19*FH45)+(FI$19*FI45))</f>
        <v/>
      </c>
      <c r="FL45" s="65"/>
      <c r="FM45" s="65"/>
      <c r="FN45" s="65"/>
      <c r="FO45" s="65"/>
      <c r="FP45" s="149"/>
      <c r="FQ45" s="149"/>
      <c r="FR45" s="149"/>
      <c r="FS45" s="149"/>
      <c r="FT45" s="149"/>
      <c r="FU45" s="149"/>
      <c r="FV45" s="149"/>
      <c r="FW45" s="149"/>
      <c r="FX45" s="149"/>
      <c r="FY45" s="149"/>
      <c r="FZ45" s="149"/>
      <c r="GA45" s="149"/>
      <c r="GB45" s="149"/>
      <c r="GC45" s="149"/>
      <c r="GD45" s="149"/>
      <c r="GE45" s="149"/>
      <c r="GF45" s="149"/>
      <c r="GG45" s="149"/>
      <c r="GH45" s="149"/>
      <c r="GI45" s="149"/>
      <c r="GJ45" s="149"/>
      <c r="GK45" s="222"/>
      <c r="GL45" s="150" t="str">
        <f>IF(OR('Set UP'!$C31=0,'Set UP'!$D31=0,'Set UP'!$E31=0),"",(FL$19*FL45)+(FM$19*FM45)+(FN$19*FN45)+(FO$19*FO45)+(FP$19*FP45)+(FQ$19*FQ45)+(FR$19*FR45)+(FS$19*FS45)+(FT$19*FT45)+(FU$19*FU45)+(FV$19*FV45)+(FW$19*FW45)+(FX$19*FX45)+(FY$19*FY45)+(FZ$19*FZ45)+(GA$19*GA45)+(GB$19*GB45)+(GC$19*GC45)+(GD$19*GD45)+(GE$19*GE45)+(GF$19*GF45)+(GG$19*GG45)+(GH$19*GH45)+(GI$19*GI45)+(GJ$19*GJ45))</f>
        <v/>
      </c>
      <c r="GM45" s="65"/>
      <c r="GN45" s="65"/>
      <c r="GO45" s="65"/>
      <c r="GP45" s="65"/>
      <c r="GQ45" s="149"/>
      <c r="GR45" s="149"/>
      <c r="GS45" s="149"/>
      <c r="GT45" s="149"/>
      <c r="GU45" s="149"/>
      <c r="GV45" s="149"/>
      <c r="GW45" s="149"/>
      <c r="GX45" s="149"/>
      <c r="GY45" s="149"/>
      <c r="GZ45" s="149"/>
      <c r="HA45" s="149"/>
      <c r="HB45" s="149"/>
      <c r="HC45" s="149"/>
      <c r="HD45" s="149"/>
      <c r="HE45" s="149"/>
      <c r="HF45" s="149"/>
      <c r="HG45" s="149"/>
      <c r="HH45" s="149"/>
      <c r="HI45" s="149"/>
      <c r="HJ45" s="149"/>
      <c r="HK45" s="149"/>
      <c r="HL45" s="222"/>
      <c r="HM45" s="150" t="str">
        <f>IF(OR('Set UP'!$C31=0,'Set UP'!$D31=0,'Set UP'!$E31=0),"",(GM$19*GM45)+(GN$19*GN45)+(GO$19*GO45)+(GP$19*GP45)+(GQ$19*GQ45)+(GR$19*GR45)+(GS$19*GS45)+(GT$19*GT45)+(GU$19*GU45)+(GV$19*GV45)+(GW$19*GW45)+(GX$19*GX45)+(GY$19*GY45)+(GZ$19*GZ45)+(HA$19*HA45)+(HB$19*HB45)+(HC$19*HC45)+(HD$19*HD45)+(HE$19*HE45)+(HF$19*HF45)+(HG$19*HG45)+(HH$19*HH45)+(HI$19*HI45)+(HJ$19*HJ45)+(HK$19*HK45))</f>
        <v/>
      </c>
      <c r="HN45" s="65"/>
      <c r="HO45" s="65"/>
      <c r="HP45" s="65"/>
      <c r="HQ45" s="65"/>
      <c r="HR45" s="149"/>
      <c r="HS45" s="149"/>
      <c r="HT45" s="149"/>
      <c r="HU45" s="149"/>
      <c r="HV45" s="149"/>
      <c r="HW45" s="149"/>
      <c r="HX45" s="149"/>
      <c r="HY45" s="149"/>
      <c r="HZ45" s="149"/>
      <c r="IA45" s="149"/>
      <c r="IB45" s="149"/>
      <c r="IC45" s="149"/>
      <c r="ID45" s="149"/>
      <c r="IE45" s="149"/>
      <c r="IF45" s="149"/>
      <c r="IG45" s="149"/>
      <c r="IH45" s="149"/>
      <c r="II45" s="149"/>
      <c r="IJ45" s="149"/>
      <c r="IK45" s="149"/>
      <c r="IL45" s="149"/>
      <c r="IM45" s="222"/>
      <c r="IN45" s="150" t="str">
        <f>IF(OR('Set UP'!$C31=0,'Set UP'!$D31=0,'Set UP'!$E31=0),"",(HN$19*HN45)+(HO$19*HO45)+(HP$19*HP45)+(HQ$19*HQ45)+(HR$19*HR45)+(HS$19*HS45)+(HT$19*HT45)+(HU$19*HU45)+(HV$19*HV45)+(HW$19*HW45)+(HX$19*HX45)+(HY$19*HY45)+(HZ$19*HZ45)+(IA$19*IA45)+(IB$19*IB45)+(IC$19*IC45)+(ID$19*ID45)+(IE$19*IE45)+(IF$19*IF45)+(IG$19*IG45)+(IH$19*IH45)+(II$19*II45)+(IJ$19*IJ45)+(IK$19*IK45)+(IL$19*IL45))</f>
        <v/>
      </c>
      <c r="IO45" s="65"/>
      <c r="IP45" s="65"/>
      <c r="IQ45" s="65"/>
      <c r="IR45" s="65"/>
      <c r="IS45" s="149"/>
      <c r="IT45" s="149"/>
      <c r="IU45" s="149"/>
      <c r="IV45" s="149"/>
      <c r="IW45" s="149"/>
      <c r="IX45" s="149"/>
      <c r="IY45" s="149"/>
      <c r="IZ45" s="149"/>
      <c r="JA45" s="149"/>
      <c r="JB45" s="149"/>
      <c r="JC45" s="149"/>
      <c r="JD45" s="149"/>
      <c r="JE45" s="149"/>
      <c r="JF45" s="149"/>
      <c r="JG45" s="149"/>
      <c r="JH45" s="149"/>
      <c r="JI45" s="149"/>
      <c r="JJ45" s="149"/>
      <c r="JK45" s="149"/>
      <c r="JL45" s="149"/>
      <c r="JM45" s="149"/>
      <c r="JN45" s="222"/>
      <c r="JO45" s="150" t="str">
        <f>IF(OR('Set UP'!$C31=0,'Set UP'!$D31=0,'Set UP'!$E31=0),"",(IO$19*IO45)+(IP$19*IP45)+(IQ$19*IQ45)+(IR$19*IR45)+(IS$19*IS45)+(IT$19*IT45)+(IU$19*IU45)+(IV$19*IV45)+(IW$19*IW45)+(IX$19*IX45)+(IY$19*IY45)+(IZ$19*IZ45)+(JA$19*JA45)+(JB$19*JB45)+(JC$19*JC45)+(JD$19*JD45)+(JE$19*JE45)+(JF$19*JF45)+(JG$19*JG45)+(JH$19*JH45)+(JI$19*JI45)+(JJ$19*JJ45)+(JK$19*JK45)+(JL$19*JL45)+(JM$19*JM45))</f>
        <v/>
      </c>
      <c r="JP45" s="151" t="str">
        <f>IF(OR('Set UP'!$C31=0,'Set UP'!$D31=0,'Set UP'!$E31=0),"",(AF45+BG45+CH45+DI45+EJ45+FK45+GL45+HM45+IN45+JO45))</f>
        <v/>
      </c>
      <c r="JQ45" s="152" t="str">
        <f>IF(OR('Set UP'!$C31=0,'Set UP'!$D31=0,'Set UP'!$E31=0),"",RANK(JP45,$JP$21:$JP$68,0))</f>
        <v/>
      </c>
      <c r="JR45" s="151" t="str">
        <f>IF(OR('Set UP'!K31&lt;&gt;1,'Set UP'!C31=0,'Set UP'!D31=0,'Set UP'!E31=0,'Set UP'!F31=0),"",$JP45)</f>
        <v/>
      </c>
      <c r="JS45" s="151" t="str">
        <f>IF(OR('Set UP'!K31&lt;&gt;1,'Set UP'!C31=0,'Set UP'!D31=0,'Set UP'!E31=0,'Set UP'!F31=0),"",RANK(JR45,$JR$21:$JR$68,0))</f>
        <v/>
      </c>
      <c r="JT45" s="153" t="str">
        <f>IF(OR('Set UP'!K31&lt;&gt;2,'Set UP'!C31=0,'Set UP'!D31=0,'Set UP'!E31=0,'Set UP'!F31=0),"",$JP45)</f>
        <v/>
      </c>
      <c r="JU45" s="151" t="str">
        <f>IF(OR('Set UP'!K31&lt;&gt;2,'Set UP'!C31=0,'Set UP'!D31=0,'Set UP'!E31=0,'Set UP'!F31=0),"",RANK(JT45,$JT$21:$JT$68,0))</f>
        <v/>
      </c>
      <c r="JV45" s="151" t="str">
        <f>IF(OR(LEFT('Set UP'!F31,1)&lt;&gt;"F",'Set UP'!C31=0,'Set UP'!D31=0,'Set UP'!E31=0),"",$JP45)</f>
        <v/>
      </c>
      <c r="JW45" s="151" t="str">
        <f>IF(OR(LEFT('Set UP'!F31,1)&lt;&gt;"F",'Set UP'!C31=0,'Set UP'!D31=0,'Set UP'!E31=0),"",RANK(JV45,$JV$21:$JV$68,0))</f>
        <v/>
      </c>
      <c r="JX45" s="151" t="str">
        <f>IF(OR('Set UP'!F31&lt;&gt;"NS",'Set UP'!C31=0,'Set UP'!D31=0,'Set UP'!E31=0),"",$JP45)</f>
        <v/>
      </c>
      <c r="JY45" s="154" t="str">
        <f>IF(OR('Set UP'!F31&lt;&gt;"NS",'Set UP'!C31=0,'Set UP'!D31=0,'Set UP'!E31=0),"",RANK(JX45,$JX$21:$JX$68,0))</f>
        <v/>
      </c>
      <c r="JZ45" s="154" t="str">
        <f>IF(OR('Set UP'!$C31=0,'Set UP'!$D31=0,'Set UP'!$E31=0,JP45=0),"",JP45/MAX(JP$21:JP$68)*1000)</f>
        <v/>
      </c>
      <c r="KC45" s="316">
        <f t="array" ref="KC45">MAX(IF(Clubs='Set UP'!D31,'Wet Incident'!JU$21:JU$68))</f>
        <v>0</v>
      </c>
      <c r="KD45" s="316" t="str">
        <f t="shared" si="5"/>
        <v/>
      </c>
    </row>
    <row r="46" spans="2:290" x14ac:dyDescent="0.2">
      <c r="B46" s="139">
        <v>26</v>
      </c>
      <c r="C46" s="148" t="str">
        <f>IF(OR('Set UP'!$C32=0,'Set UP'!$D32=0,'Set UP'!$E32=0,'Set UP'!F32=0),"  --",'Set UP'!C32)</f>
        <v xml:space="preserve">  --</v>
      </c>
      <c r="D46" s="148" t="str">
        <f>IF(OR('Set UP'!$C32=0,'Set UP'!$D32=0,'Set UP'!$E32=0,'Set UP'!F32=0),"  --",'Set UP'!D32&amp;" "&amp;'Set UP'!E32)</f>
        <v xml:space="preserve">  --</v>
      </c>
      <c r="E46" s="148" t="str">
        <f>IF(OR('Set UP'!$C32=0,'Set UP'!$D32=0,'Set UP'!$E32=0,'Set UP'!F32=0),"  --",'Set UP'!F32)</f>
        <v xml:space="preserve">  --</v>
      </c>
      <c r="F46" s="65"/>
      <c r="G46" s="65"/>
      <c r="H46" s="65"/>
      <c r="I46" s="65"/>
      <c r="J46" s="149"/>
      <c r="K46" s="149"/>
      <c r="L46" s="149"/>
      <c r="M46" s="149"/>
      <c r="N46" s="149"/>
      <c r="O46" s="149"/>
      <c r="P46" s="149"/>
      <c r="Q46" s="149"/>
      <c r="R46" s="149"/>
      <c r="S46" s="149"/>
      <c r="T46" s="149"/>
      <c r="U46" s="149"/>
      <c r="V46" s="149"/>
      <c r="W46" s="149"/>
      <c r="X46" s="149"/>
      <c r="Y46" s="149"/>
      <c r="Z46" s="149"/>
      <c r="AA46" s="149"/>
      <c r="AB46" s="149"/>
      <c r="AC46" s="149"/>
      <c r="AD46" s="149"/>
      <c r="AE46" s="222"/>
      <c r="AF46" s="150" t="str">
        <f>IF(OR('Set UP'!$C32=0,'Set UP'!$D32=0,'Set UP'!$E32=0),"",(F$19*F46)+(G$19*G46)+(H$19*H46)+(I$19*I46)+(J$19*J46)+(K$19*K46)+(L$19*L46)+(M$19*M46)+(N$19*N46)+(O$19*O46)+(P$19*P46)+(Q$19*Q46)+(R$19*R46)+(S$19*S46)+(T$19*T46)+(U$19*U46)+(V$19*V46)+(W$19*W46)+(X$19*X46)+(Y$19*Y46)+(Z$19*Z46)+(AA$19*AA46)+(AB$19*AB46)+(AC$19*AC46)+(AD$19*AD46))</f>
        <v/>
      </c>
      <c r="AG46" s="65"/>
      <c r="AH46" s="65"/>
      <c r="AI46" s="65"/>
      <c r="AJ46" s="65"/>
      <c r="AK46" s="65"/>
      <c r="AL46" s="65"/>
      <c r="AM46" s="149"/>
      <c r="AN46" s="149"/>
      <c r="AO46" s="149"/>
      <c r="AP46" s="149"/>
      <c r="AQ46" s="149"/>
      <c r="AR46" s="149"/>
      <c r="AS46" s="149"/>
      <c r="AT46" s="149"/>
      <c r="AU46" s="149"/>
      <c r="AV46" s="149"/>
      <c r="AW46" s="149"/>
      <c r="AX46" s="149"/>
      <c r="AY46" s="149"/>
      <c r="AZ46" s="149"/>
      <c r="BA46" s="149"/>
      <c r="BB46" s="149"/>
      <c r="BC46" s="149"/>
      <c r="BD46" s="149"/>
      <c r="BE46" s="149"/>
      <c r="BF46" s="222"/>
      <c r="BG46" s="150" t="str">
        <f>IF(OR('Set UP'!$C32=0,'Set UP'!$D32=0,'Set UP'!$E32=0),"",(AG$19*AG46)+(AH$19*AH46)+(AI$19*AI46)+(AJ$19*AJ46)+(AK$19*AK46)+(AL$19*AL46)+(AM$19*AM46)+(AN$19*AN46)+(AO$19*AO46)+(AP$19*AP46)+(AQ$19*AQ46)+(AR$19*AR46)+(AS$19*AS46)+(AT$19*AT46)+(AU$19*AU46)+(AV$19*AV46)+(AW$19*AW46)+(AX$19*AX46)+(AY$19*AY46)+(AZ$19*AZ46)+(BA$19*BA46)+(BB$19*BB46)+(BC$19*BC46)+(BD$19*BD46)+(BE$19*BE46))</f>
        <v/>
      </c>
      <c r="BH46" s="65"/>
      <c r="BI46" s="65"/>
      <c r="BJ46" s="65"/>
      <c r="BK46" s="65"/>
      <c r="BL46" s="65"/>
      <c r="BM46" s="65"/>
      <c r="BN46" s="149"/>
      <c r="BO46" s="149"/>
      <c r="BP46" s="149"/>
      <c r="BQ46" s="149"/>
      <c r="BR46" s="149"/>
      <c r="BS46" s="149"/>
      <c r="BT46" s="149"/>
      <c r="BU46" s="149"/>
      <c r="BV46" s="149"/>
      <c r="BW46" s="149"/>
      <c r="BX46" s="149"/>
      <c r="BY46" s="149"/>
      <c r="BZ46" s="149"/>
      <c r="CA46" s="149"/>
      <c r="CB46" s="149"/>
      <c r="CC46" s="149"/>
      <c r="CD46" s="149"/>
      <c r="CE46" s="149"/>
      <c r="CF46" s="149"/>
      <c r="CG46" s="222"/>
      <c r="CH46" s="150" t="str">
        <f>IF(OR('Set UP'!$C32=0,'Set UP'!$D32=0,'Set UP'!$E32=0),"",(BH$19*BH46)+(BI$19*BI46)+(BJ$19*BJ46)+(BK$19*BK46)+(BL$19*BL46)+(BM$19*BM46)+(BN$19*BN46)+(BO$19*BO46)+(BP$19*BP46)+(BQ$19*BQ46)+(BR$19*BR46)+(BS$19*BS46)+(BT$19*BT46)+(BU$19*BU46)+(BV$19*BV46)+(BW$19*BW46)+(BX$19*BX46)+(BY$19*BY46)+(BZ$19*BZ46)+(CA$19*CA46)+(CB$19*CB46)+(CC$19*CC46)+(CD$19*CD46)+(CE$19*CE46)+(CF$19*CF46))</f>
        <v/>
      </c>
      <c r="CI46" s="65"/>
      <c r="CJ46" s="65"/>
      <c r="CK46" s="65"/>
      <c r="CL46" s="65"/>
      <c r="CM46" s="65"/>
      <c r="CN46" s="149"/>
      <c r="CO46" s="149"/>
      <c r="CP46" s="149"/>
      <c r="CQ46" s="149"/>
      <c r="CR46" s="149"/>
      <c r="CS46" s="149"/>
      <c r="CT46" s="149"/>
      <c r="CU46" s="149"/>
      <c r="CV46" s="149"/>
      <c r="CW46" s="149"/>
      <c r="CX46" s="149"/>
      <c r="CY46" s="149"/>
      <c r="CZ46" s="149"/>
      <c r="DA46" s="149"/>
      <c r="DB46" s="149"/>
      <c r="DC46" s="149"/>
      <c r="DD46" s="149"/>
      <c r="DE46" s="149"/>
      <c r="DF46" s="149"/>
      <c r="DG46" s="149"/>
      <c r="DH46" s="222"/>
      <c r="DI46" s="150" t="str">
        <f>IF(OR('Set UP'!$C32=0,'Set UP'!$D32=0,'Set UP'!$E32=0),"",(CI$19*CI46)+(CJ$19*CJ46)+(CK$19*CK46)+(CL$19*CL46)+(CM$19*CM46)+(CN$19*CN46)+(CO$19*CO46)+(CP$19*CP46)+(CQ$19*CQ46)+(CR$19*CR46)+(CS$19*CS46)+(CT$19*CT46)+(CU$19*CU46)+(CV$19*CV46)+(CW$19*CW46)+(CX$19*CX46)+(CY$19*CY46)+(CZ$19*CZ46)+(DA$19*DA46)+(DB$19*DB46)+(DC$19*DC46)+(DD$19*DD46)+(DE$19*DE46)+(DF$19*DF46)+(DG$19*DG46))</f>
        <v/>
      </c>
      <c r="DJ46" s="65"/>
      <c r="DK46" s="65"/>
      <c r="DL46" s="65"/>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222"/>
      <c r="EJ46" s="150" t="str">
        <f>IF(OR('Set UP'!$C32=0,'Set UP'!$D32=0,'Set UP'!$E32=0),"",(DJ$19*DJ46)+(DK$19*DK46)+(DL$19*DL46)+(DM$19*DM46)+(DN$19*DN46)+(DO$19*DO46)+(DP$19*DP46)+(DQ$19*DQ46)+(DR$19*DR46)+(DS$19*DS46)+(DT$19*DT46)+(DU$19*DU46)+(DV$19*DV46)+(DW$19*DW46)+(DX$19*DX46)+(DY$19*DY46)+(DZ$19*DZ46)+(EA$19*EA46)+(EB$19*EB46)+(EC$19*EC46)+(ED$19*ED46)+(EE$19*EE46)+(EF$19*EF46)+(EG$19*EG46)+(EH$19*EH46))</f>
        <v/>
      </c>
      <c r="EK46" s="65"/>
      <c r="EL46" s="65"/>
      <c r="EM46" s="65"/>
      <c r="EN46" s="65"/>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222"/>
      <c r="FK46" s="150" t="str">
        <f>IF(OR('Set UP'!$C32=0,'Set UP'!$D32=0,'Set UP'!$E32=0),"",(EK$19*EK46)+(EL$19*EL46)+(EM$19*EM46)+(EN$19*EN46)+(EO$19*EO46)+(EP$19*EP46)+(EQ$19*EQ46)+(ER$19*ER46)+(ES$19*ES46)+(ET$19*ET46)+(EU$19*EU46)+(EV$19*EV46)+(EW$19*EW46)+(EX$19*EX46)+(EY$19*EY46)+(EZ$19*EZ46)+(FA$19*FA46)+(FB$19*FB46)+(FC$19*FC46)+(FD$19*FD46)+(FE$19*FE46)+(FF$19*FF46)+(FG$19*FG46)+(FH$19*FH46)+(FI$19*FI46))</f>
        <v/>
      </c>
      <c r="FL46" s="65"/>
      <c r="FM46" s="65"/>
      <c r="FN46" s="65"/>
      <c r="FO46" s="65"/>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222"/>
      <c r="GL46" s="150" t="str">
        <f>IF(OR('Set UP'!$C32=0,'Set UP'!$D32=0,'Set UP'!$E32=0),"",(FL$19*FL46)+(FM$19*FM46)+(FN$19*FN46)+(FO$19*FO46)+(FP$19*FP46)+(FQ$19*FQ46)+(FR$19*FR46)+(FS$19*FS46)+(FT$19*FT46)+(FU$19*FU46)+(FV$19*FV46)+(FW$19*FW46)+(FX$19*FX46)+(FY$19*FY46)+(FZ$19*FZ46)+(GA$19*GA46)+(GB$19*GB46)+(GC$19*GC46)+(GD$19*GD46)+(GE$19*GE46)+(GF$19*GF46)+(GG$19*GG46)+(GH$19*GH46)+(GI$19*GI46)+(GJ$19*GJ46))</f>
        <v/>
      </c>
      <c r="GM46" s="65"/>
      <c r="GN46" s="65"/>
      <c r="GO46" s="65"/>
      <c r="GP46" s="65"/>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222"/>
      <c r="HM46" s="150" t="str">
        <f>IF(OR('Set UP'!$C32=0,'Set UP'!$D32=0,'Set UP'!$E32=0),"",(GM$19*GM46)+(GN$19*GN46)+(GO$19*GO46)+(GP$19*GP46)+(GQ$19*GQ46)+(GR$19*GR46)+(GS$19*GS46)+(GT$19*GT46)+(GU$19*GU46)+(GV$19*GV46)+(GW$19*GW46)+(GX$19*GX46)+(GY$19*GY46)+(GZ$19*GZ46)+(HA$19*HA46)+(HB$19*HB46)+(HC$19*HC46)+(HD$19*HD46)+(HE$19*HE46)+(HF$19*HF46)+(HG$19*HG46)+(HH$19*HH46)+(HI$19*HI46)+(HJ$19*HJ46)+(HK$19*HK46))</f>
        <v/>
      </c>
      <c r="HN46" s="65"/>
      <c r="HO46" s="65"/>
      <c r="HP46" s="65"/>
      <c r="HQ46" s="65"/>
      <c r="HR46" s="149"/>
      <c r="HS46" s="149"/>
      <c r="HT46" s="149"/>
      <c r="HU46" s="149"/>
      <c r="HV46" s="149"/>
      <c r="HW46" s="149"/>
      <c r="HX46" s="149"/>
      <c r="HY46" s="149"/>
      <c r="HZ46" s="149"/>
      <c r="IA46" s="149"/>
      <c r="IB46" s="149"/>
      <c r="IC46" s="149"/>
      <c r="ID46" s="149"/>
      <c r="IE46" s="149"/>
      <c r="IF46" s="149"/>
      <c r="IG46" s="149"/>
      <c r="IH46" s="149"/>
      <c r="II46" s="149"/>
      <c r="IJ46" s="149"/>
      <c r="IK46" s="149"/>
      <c r="IL46" s="149"/>
      <c r="IM46" s="222"/>
      <c r="IN46" s="150" t="str">
        <f>IF(OR('Set UP'!$C32=0,'Set UP'!$D32=0,'Set UP'!$E32=0),"",(HN$19*HN46)+(HO$19*HO46)+(HP$19*HP46)+(HQ$19*HQ46)+(HR$19*HR46)+(HS$19*HS46)+(HT$19*HT46)+(HU$19*HU46)+(HV$19*HV46)+(HW$19*HW46)+(HX$19*HX46)+(HY$19*HY46)+(HZ$19*HZ46)+(IA$19*IA46)+(IB$19*IB46)+(IC$19*IC46)+(ID$19*ID46)+(IE$19*IE46)+(IF$19*IF46)+(IG$19*IG46)+(IH$19*IH46)+(II$19*II46)+(IJ$19*IJ46)+(IK$19*IK46)+(IL$19*IL46))</f>
        <v/>
      </c>
      <c r="IO46" s="65"/>
      <c r="IP46" s="65"/>
      <c r="IQ46" s="65"/>
      <c r="IR46" s="65"/>
      <c r="IS46" s="149"/>
      <c r="IT46" s="149"/>
      <c r="IU46" s="149"/>
      <c r="IV46" s="149"/>
      <c r="IW46" s="149"/>
      <c r="IX46" s="149"/>
      <c r="IY46" s="149"/>
      <c r="IZ46" s="149"/>
      <c r="JA46" s="149"/>
      <c r="JB46" s="149"/>
      <c r="JC46" s="149"/>
      <c r="JD46" s="149"/>
      <c r="JE46" s="149"/>
      <c r="JF46" s="149"/>
      <c r="JG46" s="149"/>
      <c r="JH46" s="149"/>
      <c r="JI46" s="149"/>
      <c r="JJ46" s="149"/>
      <c r="JK46" s="149"/>
      <c r="JL46" s="149"/>
      <c r="JM46" s="149"/>
      <c r="JN46" s="222"/>
      <c r="JO46" s="150" t="str">
        <f>IF(OR('Set UP'!$C32=0,'Set UP'!$D32=0,'Set UP'!$E32=0),"",(IO$19*IO46)+(IP$19*IP46)+(IQ$19*IQ46)+(IR$19*IR46)+(IS$19*IS46)+(IT$19*IT46)+(IU$19*IU46)+(IV$19*IV46)+(IW$19*IW46)+(IX$19*IX46)+(IY$19*IY46)+(IZ$19*IZ46)+(JA$19*JA46)+(JB$19*JB46)+(JC$19*JC46)+(JD$19*JD46)+(JE$19*JE46)+(JF$19*JF46)+(JG$19*JG46)+(JH$19*JH46)+(JI$19*JI46)+(JJ$19*JJ46)+(JK$19*JK46)+(JL$19*JL46)+(JM$19*JM46))</f>
        <v/>
      </c>
      <c r="JP46" s="151" t="str">
        <f>IF(OR('Set UP'!$C32=0,'Set UP'!$D32=0,'Set UP'!$E32=0),"",(AF46+BG46+CH46+DI46+EJ46+FK46+GL46+HM46+IN46+JO46))</f>
        <v/>
      </c>
      <c r="JQ46" s="152" t="str">
        <f>IF(OR('Set UP'!$C32=0,'Set UP'!$D32=0,'Set UP'!$E32=0),"",RANK(JP46,$JP$21:$JP$68,0))</f>
        <v/>
      </c>
      <c r="JR46" s="151" t="str">
        <f>IF(OR('Set UP'!K32&lt;&gt;1,'Set UP'!C32=0,'Set UP'!D32=0,'Set UP'!E32=0,'Set UP'!F32=0),"",$JP46)</f>
        <v/>
      </c>
      <c r="JS46" s="151" t="str">
        <f>IF(OR('Set UP'!K32&lt;&gt;1,'Set UP'!C32=0,'Set UP'!D32=0,'Set UP'!E32=0,'Set UP'!F32=0),"",RANK(JR46,$JR$21:$JR$68,0))</f>
        <v/>
      </c>
      <c r="JT46" s="153" t="str">
        <f>IF(OR('Set UP'!K32&lt;&gt;2,'Set UP'!C32=0,'Set UP'!D32=0,'Set UP'!E32=0,'Set UP'!F32=0),"",$JP46)</f>
        <v/>
      </c>
      <c r="JU46" s="151" t="str">
        <f>IF(OR('Set UP'!K32&lt;&gt;2,'Set UP'!C32=0,'Set UP'!D32=0,'Set UP'!E32=0,'Set UP'!F32=0),"",RANK(JT46,$JT$21:$JT$68,0))</f>
        <v/>
      </c>
      <c r="JV46" s="151" t="str">
        <f>IF(OR(LEFT('Set UP'!F32,1)&lt;&gt;"F",'Set UP'!C32=0,'Set UP'!D32=0,'Set UP'!E32=0),"",$JP46)</f>
        <v/>
      </c>
      <c r="JW46" s="151" t="str">
        <f>IF(OR(LEFT('Set UP'!F32,1)&lt;&gt;"F",'Set UP'!C32=0,'Set UP'!D32=0,'Set UP'!E32=0),"",RANK(JV46,$JV$21:$JV$68,0))</f>
        <v/>
      </c>
      <c r="JX46" s="151" t="str">
        <f>IF(OR('Set UP'!F32&lt;&gt;"NS",'Set UP'!C32=0,'Set UP'!D32=0,'Set UP'!E32=0),"",$JP46)</f>
        <v/>
      </c>
      <c r="JY46" s="154" t="str">
        <f>IF(OR('Set UP'!F32&lt;&gt;"NS",'Set UP'!C32=0,'Set UP'!D32=0,'Set UP'!E32=0),"",RANK(JX46,$JX$21:$JX$68,0))</f>
        <v/>
      </c>
      <c r="JZ46" s="154" t="str">
        <f>IF(OR('Set UP'!$C32=0,'Set UP'!$D32=0,'Set UP'!$E32=0,JP46=0),"",JP46/MAX(JP$21:JP$68)*1000)</f>
        <v/>
      </c>
      <c r="KC46" s="316">
        <f t="array" ref="KC46">MAX(IF(Clubs='Set UP'!D32,'Wet Incident'!JU$21:JU$68))</f>
        <v>0</v>
      </c>
      <c r="KD46" s="316" t="str">
        <f t="shared" si="5"/>
        <v/>
      </c>
    </row>
    <row r="47" spans="2:290" x14ac:dyDescent="0.2">
      <c r="B47" s="139">
        <v>27</v>
      </c>
      <c r="C47" s="148" t="str">
        <f>IF(OR('Set UP'!$C33=0,'Set UP'!$D33=0,'Set UP'!$E33=0,'Set UP'!F33=0),"  --",'Set UP'!C33)</f>
        <v xml:space="preserve">  --</v>
      </c>
      <c r="D47" s="148" t="str">
        <f>IF(OR('Set UP'!$C33=0,'Set UP'!$D33=0,'Set UP'!$E33=0,'Set UP'!F33=0),"  --",'Set UP'!D33&amp;" "&amp;'Set UP'!E33)</f>
        <v xml:space="preserve">  --</v>
      </c>
      <c r="E47" s="148" t="str">
        <f>IF(OR('Set UP'!$C33=0,'Set UP'!$D33=0,'Set UP'!$E33=0,'Set UP'!F33=0),"  --",'Set UP'!F33)</f>
        <v xml:space="preserve">  --</v>
      </c>
      <c r="F47" s="65"/>
      <c r="G47" s="65"/>
      <c r="H47" s="65"/>
      <c r="I47" s="65"/>
      <c r="J47" s="149"/>
      <c r="K47" s="149"/>
      <c r="L47" s="149"/>
      <c r="M47" s="149"/>
      <c r="N47" s="149"/>
      <c r="O47" s="149"/>
      <c r="P47" s="149"/>
      <c r="Q47" s="149"/>
      <c r="R47" s="149"/>
      <c r="S47" s="149"/>
      <c r="T47" s="149"/>
      <c r="U47" s="149"/>
      <c r="V47" s="149"/>
      <c r="W47" s="149"/>
      <c r="X47" s="149"/>
      <c r="Y47" s="149"/>
      <c r="Z47" s="149"/>
      <c r="AA47" s="149"/>
      <c r="AB47" s="149"/>
      <c r="AC47" s="149"/>
      <c r="AD47" s="149"/>
      <c r="AE47" s="222"/>
      <c r="AF47" s="150" t="str">
        <f>IF(OR('Set UP'!$C33=0,'Set UP'!$D33=0,'Set UP'!$E33=0),"",(F$19*F47)+(G$19*G47)+(H$19*H47)+(I$19*I47)+(J$19*J47)+(K$19*K47)+(L$19*L47)+(M$19*M47)+(N$19*N47)+(O$19*O47)+(P$19*P47)+(Q$19*Q47)+(R$19*R47)+(S$19*S47)+(T$19*T47)+(U$19*U47)+(V$19*V47)+(W$19*W47)+(X$19*X47)+(Y$19*Y47)+(Z$19*Z47)+(AA$19*AA47)+(AB$19*AB47)+(AC$19*AC47)+(AD$19*AD47))</f>
        <v/>
      </c>
      <c r="AG47" s="65"/>
      <c r="AH47" s="65"/>
      <c r="AI47" s="65"/>
      <c r="AJ47" s="65"/>
      <c r="AK47" s="65"/>
      <c r="AL47" s="65"/>
      <c r="AM47" s="149"/>
      <c r="AN47" s="149"/>
      <c r="AO47" s="149"/>
      <c r="AP47" s="149"/>
      <c r="AQ47" s="149"/>
      <c r="AR47" s="149"/>
      <c r="AS47" s="149"/>
      <c r="AT47" s="149"/>
      <c r="AU47" s="149"/>
      <c r="AV47" s="149"/>
      <c r="AW47" s="149"/>
      <c r="AX47" s="149"/>
      <c r="AY47" s="149"/>
      <c r="AZ47" s="149"/>
      <c r="BA47" s="149"/>
      <c r="BB47" s="149"/>
      <c r="BC47" s="149"/>
      <c r="BD47" s="149"/>
      <c r="BE47" s="149"/>
      <c r="BF47" s="222"/>
      <c r="BG47" s="150" t="str">
        <f>IF(OR('Set UP'!$C33=0,'Set UP'!$D33=0,'Set UP'!$E33=0),"",(AG$19*AG47)+(AH$19*AH47)+(AI$19*AI47)+(AJ$19*AJ47)+(AK$19*AK47)+(AL$19*AL47)+(AM$19*AM47)+(AN$19*AN47)+(AO$19*AO47)+(AP$19*AP47)+(AQ$19*AQ47)+(AR$19*AR47)+(AS$19*AS47)+(AT$19*AT47)+(AU$19*AU47)+(AV$19*AV47)+(AW$19*AW47)+(AX$19*AX47)+(AY$19*AY47)+(AZ$19*AZ47)+(BA$19*BA47)+(BB$19*BB47)+(BC$19*BC47)+(BD$19*BD47)+(BE$19*BE47))</f>
        <v/>
      </c>
      <c r="BH47" s="65"/>
      <c r="BI47" s="65"/>
      <c r="BJ47" s="65"/>
      <c r="BK47" s="65"/>
      <c r="BL47" s="65"/>
      <c r="BM47" s="65"/>
      <c r="BN47" s="149"/>
      <c r="BO47" s="149"/>
      <c r="BP47" s="149"/>
      <c r="BQ47" s="149"/>
      <c r="BR47" s="149"/>
      <c r="BS47" s="149"/>
      <c r="BT47" s="149"/>
      <c r="BU47" s="149"/>
      <c r="BV47" s="149"/>
      <c r="BW47" s="149"/>
      <c r="BX47" s="149"/>
      <c r="BY47" s="149"/>
      <c r="BZ47" s="149"/>
      <c r="CA47" s="149"/>
      <c r="CB47" s="149"/>
      <c r="CC47" s="149"/>
      <c r="CD47" s="149"/>
      <c r="CE47" s="149"/>
      <c r="CF47" s="149"/>
      <c r="CG47" s="222"/>
      <c r="CH47" s="150" t="str">
        <f>IF(OR('Set UP'!$C33=0,'Set UP'!$D33=0,'Set UP'!$E33=0),"",(BH$19*BH47)+(BI$19*BI47)+(BJ$19*BJ47)+(BK$19*BK47)+(BL$19*BL47)+(BM$19*BM47)+(BN$19*BN47)+(BO$19*BO47)+(BP$19*BP47)+(BQ$19*BQ47)+(BR$19*BR47)+(BS$19*BS47)+(BT$19*BT47)+(BU$19*BU47)+(BV$19*BV47)+(BW$19*BW47)+(BX$19*BX47)+(BY$19*BY47)+(BZ$19*BZ47)+(CA$19*CA47)+(CB$19*CB47)+(CC$19*CC47)+(CD$19*CD47)+(CE$19*CE47)+(CF$19*CF47))</f>
        <v/>
      </c>
      <c r="CI47" s="65"/>
      <c r="CJ47" s="65"/>
      <c r="CK47" s="65"/>
      <c r="CL47" s="65"/>
      <c r="CM47" s="65"/>
      <c r="CN47" s="149"/>
      <c r="CO47" s="149"/>
      <c r="CP47" s="149"/>
      <c r="CQ47" s="149"/>
      <c r="CR47" s="149"/>
      <c r="CS47" s="149"/>
      <c r="CT47" s="149"/>
      <c r="CU47" s="149"/>
      <c r="CV47" s="149"/>
      <c r="CW47" s="149"/>
      <c r="CX47" s="149"/>
      <c r="CY47" s="149"/>
      <c r="CZ47" s="149"/>
      <c r="DA47" s="149"/>
      <c r="DB47" s="149"/>
      <c r="DC47" s="149"/>
      <c r="DD47" s="149"/>
      <c r="DE47" s="149"/>
      <c r="DF47" s="149"/>
      <c r="DG47" s="149"/>
      <c r="DH47" s="222"/>
      <c r="DI47" s="150" t="str">
        <f>IF(OR('Set UP'!$C33=0,'Set UP'!$D33=0,'Set UP'!$E33=0),"",(CI$19*CI47)+(CJ$19*CJ47)+(CK$19*CK47)+(CL$19*CL47)+(CM$19*CM47)+(CN$19*CN47)+(CO$19*CO47)+(CP$19*CP47)+(CQ$19*CQ47)+(CR$19*CR47)+(CS$19*CS47)+(CT$19*CT47)+(CU$19*CU47)+(CV$19*CV47)+(CW$19*CW47)+(CX$19*CX47)+(CY$19*CY47)+(CZ$19*CZ47)+(DA$19*DA47)+(DB$19*DB47)+(DC$19*DC47)+(DD$19*DD47)+(DE$19*DE47)+(DF$19*DF47)+(DG$19*DG47))</f>
        <v/>
      </c>
      <c r="DJ47" s="65"/>
      <c r="DK47" s="65"/>
      <c r="DL47" s="65"/>
      <c r="DM47" s="149"/>
      <c r="DN47" s="149"/>
      <c r="DO47" s="149"/>
      <c r="DP47" s="149"/>
      <c r="DQ47" s="149"/>
      <c r="DR47" s="149"/>
      <c r="DS47" s="149"/>
      <c r="DT47" s="149"/>
      <c r="DU47" s="149"/>
      <c r="DV47" s="149"/>
      <c r="DW47" s="149"/>
      <c r="DX47" s="149"/>
      <c r="DY47" s="149"/>
      <c r="DZ47" s="149"/>
      <c r="EA47" s="149"/>
      <c r="EB47" s="149"/>
      <c r="EC47" s="149"/>
      <c r="ED47" s="149"/>
      <c r="EE47" s="149"/>
      <c r="EF47" s="149"/>
      <c r="EG47" s="149"/>
      <c r="EH47" s="149"/>
      <c r="EI47" s="222"/>
      <c r="EJ47" s="150" t="str">
        <f>IF(OR('Set UP'!$C33=0,'Set UP'!$D33=0,'Set UP'!$E33=0),"",(DJ$19*DJ47)+(DK$19*DK47)+(DL$19*DL47)+(DM$19*DM47)+(DN$19*DN47)+(DO$19*DO47)+(DP$19*DP47)+(DQ$19*DQ47)+(DR$19*DR47)+(DS$19*DS47)+(DT$19*DT47)+(DU$19*DU47)+(DV$19*DV47)+(DW$19*DW47)+(DX$19*DX47)+(DY$19*DY47)+(DZ$19*DZ47)+(EA$19*EA47)+(EB$19*EB47)+(EC$19*EC47)+(ED$19*ED47)+(EE$19*EE47)+(EF$19*EF47)+(EG$19*EG47)+(EH$19*EH47))</f>
        <v/>
      </c>
      <c r="EK47" s="65"/>
      <c r="EL47" s="65"/>
      <c r="EM47" s="65"/>
      <c r="EN47" s="65"/>
      <c r="EO47" s="149"/>
      <c r="EP47" s="149"/>
      <c r="EQ47" s="149"/>
      <c r="ER47" s="149"/>
      <c r="ES47" s="149"/>
      <c r="ET47" s="149"/>
      <c r="EU47" s="149"/>
      <c r="EV47" s="149"/>
      <c r="EW47" s="149"/>
      <c r="EX47" s="149"/>
      <c r="EY47" s="149"/>
      <c r="EZ47" s="149"/>
      <c r="FA47" s="149"/>
      <c r="FB47" s="149"/>
      <c r="FC47" s="149"/>
      <c r="FD47" s="149"/>
      <c r="FE47" s="149"/>
      <c r="FF47" s="149"/>
      <c r="FG47" s="149"/>
      <c r="FH47" s="149"/>
      <c r="FI47" s="149"/>
      <c r="FJ47" s="222"/>
      <c r="FK47" s="150" t="str">
        <f>IF(OR('Set UP'!$C33=0,'Set UP'!$D33=0,'Set UP'!$E33=0),"",(EK$19*EK47)+(EL$19*EL47)+(EM$19*EM47)+(EN$19*EN47)+(EO$19*EO47)+(EP$19*EP47)+(EQ$19*EQ47)+(ER$19*ER47)+(ES$19*ES47)+(ET$19*ET47)+(EU$19*EU47)+(EV$19*EV47)+(EW$19*EW47)+(EX$19*EX47)+(EY$19*EY47)+(EZ$19*EZ47)+(FA$19*FA47)+(FB$19*FB47)+(FC$19*FC47)+(FD$19*FD47)+(FE$19*FE47)+(FF$19*FF47)+(FG$19*FG47)+(FH$19*FH47)+(FI$19*FI47))</f>
        <v/>
      </c>
      <c r="FL47" s="65"/>
      <c r="FM47" s="65"/>
      <c r="FN47" s="65"/>
      <c r="FO47" s="65"/>
      <c r="FP47" s="149"/>
      <c r="FQ47" s="149"/>
      <c r="FR47" s="149"/>
      <c r="FS47" s="149"/>
      <c r="FT47" s="149"/>
      <c r="FU47" s="149"/>
      <c r="FV47" s="149"/>
      <c r="FW47" s="149"/>
      <c r="FX47" s="149"/>
      <c r="FY47" s="149"/>
      <c r="FZ47" s="149"/>
      <c r="GA47" s="149"/>
      <c r="GB47" s="149"/>
      <c r="GC47" s="149"/>
      <c r="GD47" s="149"/>
      <c r="GE47" s="149"/>
      <c r="GF47" s="149"/>
      <c r="GG47" s="149"/>
      <c r="GH47" s="149"/>
      <c r="GI47" s="149"/>
      <c r="GJ47" s="149"/>
      <c r="GK47" s="222"/>
      <c r="GL47" s="150" t="str">
        <f>IF(OR('Set UP'!$C33=0,'Set UP'!$D33=0,'Set UP'!$E33=0),"",(FL$19*FL47)+(FM$19*FM47)+(FN$19*FN47)+(FO$19*FO47)+(FP$19*FP47)+(FQ$19*FQ47)+(FR$19*FR47)+(FS$19*FS47)+(FT$19*FT47)+(FU$19*FU47)+(FV$19*FV47)+(FW$19*FW47)+(FX$19*FX47)+(FY$19*FY47)+(FZ$19*FZ47)+(GA$19*GA47)+(GB$19*GB47)+(GC$19*GC47)+(GD$19*GD47)+(GE$19*GE47)+(GF$19*GF47)+(GG$19*GG47)+(GH$19*GH47)+(GI$19*GI47)+(GJ$19*GJ47))</f>
        <v/>
      </c>
      <c r="GM47" s="65"/>
      <c r="GN47" s="65"/>
      <c r="GO47" s="65"/>
      <c r="GP47" s="65"/>
      <c r="GQ47" s="149"/>
      <c r="GR47" s="149"/>
      <c r="GS47" s="149"/>
      <c r="GT47" s="149"/>
      <c r="GU47" s="149"/>
      <c r="GV47" s="149"/>
      <c r="GW47" s="149"/>
      <c r="GX47" s="149"/>
      <c r="GY47" s="149"/>
      <c r="GZ47" s="149"/>
      <c r="HA47" s="149"/>
      <c r="HB47" s="149"/>
      <c r="HC47" s="149"/>
      <c r="HD47" s="149"/>
      <c r="HE47" s="149"/>
      <c r="HF47" s="149"/>
      <c r="HG47" s="149"/>
      <c r="HH47" s="149"/>
      <c r="HI47" s="149"/>
      <c r="HJ47" s="149"/>
      <c r="HK47" s="149"/>
      <c r="HL47" s="222"/>
      <c r="HM47" s="150" t="str">
        <f>IF(OR('Set UP'!$C33=0,'Set UP'!$D33=0,'Set UP'!$E33=0),"",(GM$19*GM47)+(GN$19*GN47)+(GO$19*GO47)+(GP$19*GP47)+(GQ$19*GQ47)+(GR$19*GR47)+(GS$19*GS47)+(GT$19*GT47)+(GU$19*GU47)+(GV$19*GV47)+(GW$19*GW47)+(GX$19*GX47)+(GY$19*GY47)+(GZ$19*GZ47)+(HA$19*HA47)+(HB$19*HB47)+(HC$19*HC47)+(HD$19*HD47)+(HE$19*HE47)+(HF$19*HF47)+(HG$19*HG47)+(HH$19*HH47)+(HI$19*HI47)+(HJ$19*HJ47)+(HK$19*HK47))</f>
        <v/>
      </c>
      <c r="HN47" s="65"/>
      <c r="HO47" s="65"/>
      <c r="HP47" s="65"/>
      <c r="HQ47" s="65"/>
      <c r="HR47" s="149"/>
      <c r="HS47" s="149"/>
      <c r="HT47" s="149"/>
      <c r="HU47" s="149"/>
      <c r="HV47" s="149"/>
      <c r="HW47" s="149"/>
      <c r="HX47" s="149"/>
      <c r="HY47" s="149"/>
      <c r="HZ47" s="149"/>
      <c r="IA47" s="149"/>
      <c r="IB47" s="149"/>
      <c r="IC47" s="149"/>
      <c r="ID47" s="149"/>
      <c r="IE47" s="149"/>
      <c r="IF47" s="149"/>
      <c r="IG47" s="149"/>
      <c r="IH47" s="149"/>
      <c r="II47" s="149"/>
      <c r="IJ47" s="149"/>
      <c r="IK47" s="149"/>
      <c r="IL47" s="149"/>
      <c r="IM47" s="222"/>
      <c r="IN47" s="150" t="str">
        <f>IF(OR('Set UP'!$C33=0,'Set UP'!$D33=0,'Set UP'!$E33=0),"",(HN$19*HN47)+(HO$19*HO47)+(HP$19*HP47)+(HQ$19*HQ47)+(HR$19*HR47)+(HS$19*HS47)+(HT$19*HT47)+(HU$19*HU47)+(HV$19*HV47)+(HW$19*HW47)+(HX$19*HX47)+(HY$19*HY47)+(HZ$19*HZ47)+(IA$19*IA47)+(IB$19*IB47)+(IC$19*IC47)+(ID$19*ID47)+(IE$19*IE47)+(IF$19*IF47)+(IG$19*IG47)+(IH$19*IH47)+(II$19*II47)+(IJ$19*IJ47)+(IK$19*IK47)+(IL$19*IL47))</f>
        <v/>
      </c>
      <c r="IO47" s="65"/>
      <c r="IP47" s="65"/>
      <c r="IQ47" s="65"/>
      <c r="IR47" s="65"/>
      <c r="IS47" s="149"/>
      <c r="IT47" s="149"/>
      <c r="IU47" s="149"/>
      <c r="IV47" s="149"/>
      <c r="IW47" s="149"/>
      <c r="IX47" s="149"/>
      <c r="IY47" s="149"/>
      <c r="IZ47" s="149"/>
      <c r="JA47" s="149"/>
      <c r="JB47" s="149"/>
      <c r="JC47" s="149"/>
      <c r="JD47" s="149"/>
      <c r="JE47" s="149"/>
      <c r="JF47" s="149"/>
      <c r="JG47" s="149"/>
      <c r="JH47" s="149"/>
      <c r="JI47" s="149"/>
      <c r="JJ47" s="149"/>
      <c r="JK47" s="149"/>
      <c r="JL47" s="149"/>
      <c r="JM47" s="149"/>
      <c r="JN47" s="222"/>
      <c r="JO47" s="150" t="str">
        <f>IF(OR('Set UP'!$C33=0,'Set UP'!$D33=0,'Set UP'!$E33=0),"",(IO$19*IO47)+(IP$19*IP47)+(IQ$19*IQ47)+(IR$19*IR47)+(IS$19*IS47)+(IT$19*IT47)+(IU$19*IU47)+(IV$19*IV47)+(IW$19*IW47)+(IX$19*IX47)+(IY$19*IY47)+(IZ$19*IZ47)+(JA$19*JA47)+(JB$19*JB47)+(JC$19*JC47)+(JD$19*JD47)+(JE$19*JE47)+(JF$19*JF47)+(JG$19*JG47)+(JH$19*JH47)+(JI$19*JI47)+(JJ$19*JJ47)+(JK$19*JK47)+(JL$19*JL47)+(JM$19*JM47))</f>
        <v/>
      </c>
      <c r="JP47" s="151" t="str">
        <f>IF(OR('Set UP'!$C33=0,'Set UP'!$D33=0,'Set UP'!$E33=0),"",(AF47+BG47+CH47+DI47+EJ47+FK47+GL47+HM47+IN47+JO47))</f>
        <v/>
      </c>
      <c r="JQ47" s="152" t="str">
        <f>IF(OR('Set UP'!$C33=0,'Set UP'!$D33=0,'Set UP'!$E33=0),"",RANK(JP47,$JP$21:$JP$68,0))</f>
        <v/>
      </c>
      <c r="JR47" s="151" t="str">
        <f>IF(OR('Set UP'!K33&lt;&gt;1,'Set UP'!C33=0,'Set UP'!D33=0,'Set UP'!E33=0,'Set UP'!F33=0),"",$JP47)</f>
        <v/>
      </c>
      <c r="JS47" s="151" t="str">
        <f>IF(OR('Set UP'!K33&lt;&gt;1,'Set UP'!C33=0,'Set UP'!D33=0,'Set UP'!E33=0,'Set UP'!F33=0),"",RANK(JR47,$JR$21:$JR$68,0))</f>
        <v/>
      </c>
      <c r="JT47" s="153" t="str">
        <f>IF(OR('Set UP'!K33&lt;&gt;2,'Set UP'!C33=0,'Set UP'!D33=0,'Set UP'!E33=0,'Set UP'!F33=0),"",$JP47)</f>
        <v/>
      </c>
      <c r="JU47" s="151" t="str">
        <f>IF(OR('Set UP'!K33&lt;&gt;2,'Set UP'!C33=0,'Set UP'!D33=0,'Set UP'!E33=0,'Set UP'!F33=0),"",RANK(JT47,$JT$21:$JT$68,0))</f>
        <v/>
      </c>
      <c r="JV47" s="151" t="str">
        <f>IF(OR(LEFT('Set UP'!F33,1)&lt;&gt;"F",'Set UP'!C33=0,'Set UP'!D33=0,'Set UP'!E33=0),"",$JP47)</f>
        <v/>
      </c>
      <c r="JW47" s="151" t="str">
        <f>IF(OR(LEFT('Set UP'!F33,1)&lt;&gt;"F",'Set UP'!C33=0,'Set UP'!D33=0,'Set UP'!E33=0),"",RANK(JV47,$JV$21:$JV$68,0))</f>
        <v/>
      </c>
      <c r="JX47" s="151" t="str">
        <f>IF(OR('Set UP'!F33&lt;&gt;"NS",'Set UP'!C33=0,'Set UP'!D33=0,'Set UP'!E33=0),"",$JP47)</f>
        <v/>
      </c>
      <c r="JY47" s="154" t="str">
        <f>IF(OR('Set UP'!F33&lt;&gt;"NS",'Set UP'!C33=0,'Set UP'!D33=0,'Set UP'!E33=0),"",RANK(JX47,$JX$21:$JX$68,0))</f>
        <v/>
      </c>
      <c r="JZ47" s="154" t="str">
        <f>IF(OR('Set UP'!$C33=0,'Set UP'!$D33=0,'Set UP'!$E33=0,JP47=0),"",JP47/MAX(JP$21:JP$68)*1000)</f>
        <v/>
      </c>
      <c r="KC47" s="316">
        <f t="array" ref="KC47">MAX(IF(Clubs='Set UP'!D33,'Wet Incident'!JU$21:JU$68))</f>
        <v>0</v>
      </c>
      <c r="KD47" s="316" t="str">
        <f t="shared" si="5"/>
        <v/>
      </c>
    </row>
    <row r="48" spans="2:290" x14ac:dyDescent="0.2">
      <c r="B48" s="139">
        <v>28</v>
      </c>
      <c r="C48" s="148" t="str">
        <f>IF(OR('Set UP'!$C34=0,'Set UP'!$D34=0,'Set UP'!$E34=0,'Set UP'!F34=0),"  --",'Set UP'!C34)</f>
        <v xml:space="preserve">  --</v>
      </c>
      <c r="D48" s="148" t="str">
        <f>IF(OR('Set UP'!$C34=0,'Set UP'!$D34=0,'Set UP'!$E34=0,'Set UP'!F34=0),"  --",'Set UP'!D34&amp;" "&amp;'Set UP'!E34)</f>
        <v xml:space="preserve">  --</v>
      </c>
      <c r="E48" s="148" t="str">
        <f>IF(OR('Set UP'!$C34=0,'Set UP'!$D34=0,'Set UP'!$E34=0,'Set UP'!F34=0),"  --",'Set UP'!F34)</f>
        <v xml:space="preserve">  --</v>
      </c>
      <c r="F48" s="65"/>
      <c r="G48" s="65"/>
      <c r="H48" s="65"/>
      <c r="I48" s="65"/>
      <c r="J48" s="149"/>
      <c r="K48" s="149"/>
      <c r="L48" s="149"/>
      <c r="M48" s="149"/>
      <c r="N48" s="149"/>
      <c r="O48" s="149"/>
      <c r="P48" s="149"/>
      <c r="Q48" s="149"/>
      <c r="R48" s="149"/>
      <c r="S48" s="149"/>
      <c r="T48" s="149"/>
      <c r="U48" s="149"/>
      <c r="V48" s="149"/>
      <c r="W48" s="149"/>
      <c r="X48" s="149"/>
      <c r="Y48" s="149"/>
      <c r="Z48" s="149"/>
      <c r="AA48" s="149"/>
      <c r="AB48" s="149"/>
      <c r="AC48" s="149"/>
      <c r="AD48" s="149"/>
      <c r="AE48" s="222"/>
      <c r="AF48" s="150" t="str">
        <f>IF(OR('Set UP'!$C34=0,'Set UP'!$D34=0,'Set UP'!$E34=0),"",(F$19*F48)+(G$19*G48)+(H$19*H48)+(I$19*I48)+(J$19*J48)+(K$19*K48)+(L$19*L48)+(M$19*M48)+(N$19*N48)+(O$19*O48)+(P$19*P48)+(Q$19*Q48)+(R$19*R48)+(S$19*S48)+(T$19*T48)+(U$19*U48)+(V$19*V48)+(W$19*W48)+(X$19*X48)+(Y$19*Y48)+(Z$19*Z48)+(AA$19*AA48)+(AB$19*AB48)+(AC$19*AC48)+(AD$19*AD48))</f>
        <v/>
      </c>
      <c r="AG48" s="65"/>
      <c r="AH48" s="65"/>
      <c r="AI48" s="65"/>
      <c r="AJ48" s="65"/>
      <c r="AK48" s="65"/>
      <c r="AL48" s="65"/>
      <c r="AM48" s="149"/>
      <c r="AN48" s="149"/>
      <c r="AO48" s="149"/>
      <c r="AP48" s="149"/>
      <c r="AQ48" s="149"/>
      <c r="AR48" s="149"/>
      <c r="AS48" s="149"/>
      <c r="AT48" s="149"/>
      <c r="AU48" s="149"/>
      <c r="AV48" s="149"/>
      <c r="AW48" s="149"/>
      <c r="AX48" s="149"/>
      <c r="AY48" s="149"/>
      <c r="AZ48" s="149"/>
      <c r="BA48" s="149"/>
      <c r="BB48" s="149"/>
      <c r="BC48" s="149"/>
      <c r="BD48" s="149"/>
      <c r="BE48" s="149"/>
      <c r="BF48" s="222"/>
      <c r="BG48" s="150" t="str">
        <f>IF(OR('Set UP'!$C34=0,'Set UP'!$D34=0,'Set UP'!$E34=0),"",(AG$19*AG48)+(AH$19*AH48)+(AI$19*AI48)+(AJ$19*AJ48)+(AK$19*AK48)+(AL$19*AL48)+(AM$19*AM48)+(AN$19*AN48)+(AO$19*AO48)+(AP$19*AP48)+(AQ$19*AQ48)+(AR$19*AR48)+(AS$19*AS48)+(AT$19*AT48)+(AU$19*AU48)+(AV$19*AV48)+(AW$19*AW48)+(AX$19*AX48)+(AY$19*AY48)+(AZ$19*AZ48)+(BA$19*BA48)+(BB$19*BB48)+(BC$19*BC48)+(BD$19*BD48)+(BE$19*BE48))</f>
        <v/>
      </c>
      <c r="BH48" s="65"/>
      <c r="BI48" s="65"/>
      <c r="BJ48" s="65"/>
      <c r="BK48" s="65"/>
      <c r="BL48" s="65"/>
      <c r="BM48" s="65"/>
      <c r="BN48" s="149"/>
      <c r="BO48" s="149"/>
      <c r="BP48" s="149"/>
      <c r="BQ48" s="149"/>
      <c r="BR48" s="149"/>
      <c r="BS48" s="149"/>
      <c r="BT48" s="149"/>
      <c r="BU48" s="149"/>
      <c r="BV48" s="149"/>
      <c r="BW48" s="149"/>
      <c r="BX48" s="149"/>
      <c r="BY48" s="149"/>
      <c r="BZ48" s="149"/>
      <c r="CA48" s="149"/>
      <c r="CB48" s="149"/>
      <c r="CC48" s="149"/>
      <c r="CD48" s="149"/>
      <c r="CE48" s="149"/>
      <c r="CF48" s="149"/>
      <c r="CG48" s="222"/>
      <c r="CH48" s="150" t="str">
        <f>IF(OR('Set UP'!$C34=0,'Set UP'!$D34=0,'Set UP'!$E34=0),"",(BH$19*BH48)+(BI$19*BI48)+(BJ$19*BJ48)+(BK$19*BK48)+(BL$19*BL48)+(BM$19*BM48)+(BN$19*BN48)+(BO$19*BO48)+(BP$19*BP48)+(BQ$19*BQ48)+(BR$19*BR48)+(BS$19*BS48)+(BT$19*BT48)+(BU$19*BU48)+(BV$19*BV48)+(BW$19*BW48)+(BX$19*BX48)+(BY$19*BY48)+(BZ$19*BZ48)+(CA$19*CA48)+(CB$19*CB48)+(CC$19*CC48)+(CD$19*CD48)+(CE$19*CE48)+(CF$19*CF48))</f>
        <v/>
      </c>
      <c r="CI48" s="65"/>
      <c r="CJ48" s="65"/>
      <c r="CK48" s="65"/>
      <c r="CL48" s="65"/>
      <c r="CM48" s="65"/>
      <c r="CN48" s="149"/>
      <c r="CO48" s="149"/>
      <c r="CP48" s="149"/>
      <c r="CQ48" s="149"/>
      <c r="CR48" s="149"/>
      <c r="CS48" s="149"/>
      <c r="CT48" s="149"/>
      <c r="CU48" s="149"/>
      <c r="CV48" s="149"/>
      <c r="CW48" s="149"/>
      <c r="CX48" s="149"/>
      <c r="CY48" s="149"/>
      <c r="CZ48" s="149"/>
      <c r="DA48" s="149"/>
      <c r="DB48" s="149"/>
      <c r="DC48" s="149"/>
      <c r="DD48" s="149"/>
      <c r="DE48" s="149"/>
      <c r="DF48" s="149"/>
      <c r="DG48" s="149"/>
      <c r="DH48" s="222"/>
      <c r="DI48" s="150" t="str">
        <f>IF(OR('Set UP'!$C34=0,'Set UP'!$D34=0,'Set UP'!$E34=0),"",(CI$19*CI48)+(CJ$19*CJ48)+(CK$19*CK48)+(CL$19*CL48)+(CM$19*CM48)+(CN$19*CN48)+(CO$19*CO48)+(CP$19*CP48)+(CQ$19*CQ48)+(CR$19*CR48)+(CS$19*CS48)+(CT$19*CT48)+(CU$19*CU48)+(CV$19*CV48)+(CW$19*CW48)+(CX$19*CX48)+(CY$19*CY48)+(CZ$19*CZ48)+(DA$19*DA48)+(DB$19*DB48)+(DC$19*DC48)+(DD$19*DD48)+(DE$19*DE48)+(DF$19*DF48)+(DG$19*DG48))</f>
        <v/>
      </c>
      <c r="DJ48" s="65"/>
      <c r="DK48" s="65"/>
      <c r="DL48" s="65"/>
      <c r="DM48" s="149"/>
      <c r="DN48" s="149"/>
      <c r="DO48" s="149"/>
      <c r="DP48" s="149"/>
      <c r="DQ48" s="149"/>
      <c r="DR48" s="149"/>
      <c r="DS48" s="149"/>
      <c r="DT48" s="149"/>
      <c r="DU48" s="149"/>
      <c r="DV48" s="149"/>
      <c r="DW48" s="149"/>
      <c r="DX48" s="149"/>
      <c r="DY48" s="149"/>
      <c r="DZ48" s="149"/>
      <c r="EA48" s="149"/>
      <c r="EB48" s="149"/>
      <c r="EC48" s="149"/>
      <c r="ED48" s="149"/>
      <c r="EE48" s="149"/>
      <c r="EF48" s="149"/>
      <c r="EG48" s="149"/>
      <c r="EH48" s="149"/>
      <c r="EI48" s="222"/>
      <c r="EJ48" s="150" t="str">
        <f>IF(OR('Set UP'!$C34=0,'Set UP'!$D34=0,'Set UP'!$E34=0),"",(DJ$19*DJ48)+(DK$19*DK48)+(DL$19*DL48)+(DM$19*DM48)+(DN$19*DN48)+(DO$19*DO48)+(DP$19*DP48)+(DQ$19*DQ48)+(DR$19*DR48)+(DS$19*DS48)+(DT$19*DT48)+(DU$19*DU48)+(DV$19*DV48)+(DW$19*DW48)+(DX$19*DX48)+(DY$19*DY48)+(DZ$19*DZ48)+(EA$19*EA48)+(EB$19*EB48)+(EC$19*EC48)+(ED$19*ED48)+(EE$19*EE48)+(EF$19*EF48)+(EG$19*EG48)+(EH$19*EH48))</f>
        <v/>
      </c>
      <c r="EK48" s="65"/>
      <c r="EL48" s="65"/>
      <c r="EM48" s="65"/>
      <c r="EN48" s="65"/>
      <c r="EO48" s="149"/>
      <c r="EP48" s="149"/>
      <c r="EQ48" s="149"/>
      <c r="ER48" s="149"/>
      <c r="ES48" s="149"/>
      <c r="ET48" s="149"/>
      <c r="EU48" s="149"/>
      <c r="EV48" s="149"/>
      <c r="EW48" s="149"/>
      <c r="EX48" s="149"/>
      <c r="EY48" s="149"/>
      <c r="EZ48" s="149"/>
      <c r="FA48" s="149"/>
      <c r="FB48" s="149"/>
      <c r="FC48" s="149"/>
      <c r="FD48" s="149"/>
      <c r="FE48" s="149"/>
      <c r="FF48" s="149"/>
      <c r="FG48" s="149"/>
      <c r="FH48" s="149"/>
      <c r="FI48" s="149"/>
      <c r="FJ48" s="222"/>
      <c r="FK48" s="150" t="str">
        <f>IF(OR('Set UP'!$C34=0,'Set UP'!$D34=0,'Set UP'!$E34=0),"",(EK$19*EK48)+(EL$19*EL48)+(EM$19*EM48)+(EN$19*EN48)+(EO$19*EO48)+(EP$19*EP48)+(EQ$19*EQ48)+(ER$19*ER48)+(ES$19*ES48)+(ET$19*ET48)+(EU$19*EU48)+(EV$19*EV48)+(EW$19*EW48)+(EX$19*EX48)+(EY$19*EY48)+(EZ$19*EZ48)+(FA$19*FA48)+(FB$19*FB48)+(FC$19*FC48)+(FD$19*FD48)+(FE$19*FE48)+(FF$19*FF48)+(FG$19*FG48)+(FH$19*FH48)+(FI$19*FI48))</f>
        <v/>
      </c>
      <c r="FL48" s="65"/>
      <c r="FM48" s="65"/>
      <c r="FN48" s="65"/>
      <c r="FO48" s="65"/>
      <c r="FP48" s="149"/>
      <c r="FQ48" s="149"/>
      <c r="FR48" s="149"/>
      <c r="FS48" s="149"/>
      <c r="FT48" s="149"/>
      <c r="FU48" s="149"/>
      <c r="FV48" s="149"/>
      <c r="FW48" s="149"/>
      <c r="FX48" s="149"/>
      <c r="FY48" s="149"/>
      <c r="FZ48" s="149"/>
      <c r="GA48" s="149"/>
      <c r="GB48" s="149"/>
      <c r="GC48" s="149"/>
      <c r="GD48" s="149"/>
      <c r="GE48" s="149"/>
      <c r="GF48" s="149"/>
      <c r="GG48" s="149"/>
      <c r="GH48" s="149"/>
      <c r="GI48" s="149"/>
      <c r="GJ48" s="149"/>
      <c r="GK48" s="222"/>
      <c r="GL48" s="150" t="str">
        <f>IF(OR('Set UP'!$C34=0,'Set UP'!$D34=0,'Set UP'!$E34=0),"",(FL$19*FL48)+(FM$19*FM48)+(FN$19*FN48)+(FO$19*FO48)+(FP$19*FP48)+(FQ$19*FQ48)+(FR$19*FR48)+(FS$19*FS48)+(FT$19*FT48)+(FU$19*FU48)+(FV$19*FV48)+(FW$19*FW48)+(FX$19*FX48)+(FY$19*FY48)+(FZ$19*FZ48)+(GA$19*GA48)+(GB$19*GB48)+(GC$19*GC48)+(GD$19*GD48)+(GE$19*GE48)+(GF$19*GF48)+(GG$19*GG48)+(GH$19*GH48)+(GI$19*GI48)+(GJ$19*GJ48))</f>
        <v/>
      </c>
      <c r="GM48" s="65"/>
      <c r="GN48" s="65"/>
      <c r="GO48" s="65"/>
      <c r="GP48" s="65"/>
      <c r="GQ48" s="149"/>
      <c r="GR48" s="149"/>
      <c r="GS48" s="149"/>
      <c r="GT48" s="149"/>
      <c r="GU48" s="149"/>
      <c r="GV48" s="149"/>
      <c r="GW48" s="149"/>
      <c r="GX48" s="149"/>
      <c r="GY48" s="149"/>
      <c r="GZ48" s="149"/>
      <c r="HA48" s="149"/>
      <c r="HB48" s="149"/>
      <c r="HC48" s="149"/>
      <c r="HD48" s="149"/>
      <c r="HE48" s="149"/>
      <c r="HF48" s="149"/>
      <c r="HG48" s="149"/>
      <c r="HH48" s="149"/>
      <c r="HI48" s="149"/>
      <c r="HJ48" s="149"/>
      <c r="HK48" s="149"/>
      <c r="HL48" s="222"/>
      <c r="HM48" s="150" t="str">
        <f>IF(OR('Set UP'!$C34=0,'Set UP'!$D34=0,'Set UP'!$E34=0),"",(GM$19*GM48)+(GN$19*GN48)+(GO$19*GO48)+(GP$19*GP48)+(GQ$19*GQ48)+(GR$19*GR48)+(GS$19*GS48)+(GT$19*GT48)+(GU$19*GU48)+(GV$19*GV48)+(GW$19*GW48)+(GX$19*GX48)+(GY$19*GY48)+(GZ$19*GZ48)+(HA$19*HA48)+(HB$19*HB48)+(HC$19*HC48)+(HD$19*HD48)+(HE$19*HE48)+(HF$19*HF48)+(HG$19*HG48)+(HH$19*HH48)+(HI$19*HI48)+(HJ$19*HJ48)+(HK$19*HK48))</f>
        <v/>
      </c>
      <c r="HN48" s="65"/>
      <c r="HO48" s="65"/>
      <c r="HP48" s="65"/>
      <c r="HQ48" s="65"/>
      <c r="HR48" s="149"/>
      <c r="HS48" s="149"/>
      <c r="HT48" s="149"/>
      <c r="HU48" s="149"/>
      <c r="HV48" s="149"/>
      <c r="HW48" s="149"/>
      <c r="HX48" s="149"/>
      <c r="HY48" s="149"/>
      <c r="HZ48" s="149"/>
      <c r="IA48" s="149"/>
      <c r="IB48" s="149"/>
      <c r="IC48" s="149"/>
      <c r="ID48" s="149"/>
      <c r="IE48" s="149"/>
      <c r="IF48" s="149"/>
      <c r="IG48" s="149"/>
      <c r="IH48" s="149"/>
      <c r="II48" s="149"/>
      <c r="IJ48" s="149"/>
      <c r="IK48" s="149"/>
      <c r="IL48" s="149"/>
      <c r="IM48" s="222"/>
      <c r="IN48" s="150" t="str">
        <f>IF(OR('Set UP'!$C34=0,'Set UP'!$D34=0,'Set UP'!$E34=0),"",(HN$19*HN48)+(HO$19*HO48)+(HP$19*HP48)+(HQ$19*HQ48)+(HR$19*HR48)+(HS$19*HS48)+(HT$19*HT48)+(HU$19*HU48)+(HV$19*HV48)+(HW$19*HW48)+(HX$19*HX48)+(HY$19*HY48)+(HZ$19*HZ48)+(IA$19*IA48)+(IB$19*IB48)+(IC$19*IC48)+(ID$19*ID48)+(IE$19*IE48)+(IF$19*IF48)+(IG$19*IG48)+(IH$19*IH48)+(II$19*II48)+(IJ$19*IJ48)+(IK$19*IK48)+(IL$19*IL48))</f>
        <v/>
      </c>
      <c r="IO48" s="65"/>
      <c r="IP48" s="65"/>
      <c r="IQ48" s="65"/>
      <c r="IR48" s="65"/>
      <c r="IS48" s="149"/>
      <c r="IT48" s="149"/>
      <c r="IU48" s="149"/>
      <c r="IV48" s="149"/>
      <c r="IW48" s="149"/>
      <c r="IX48" s="149"/>
      <c r="IY48" s="149"/>
      <c r="IZ48" s="149"/>
      <c r="JA48" s="149"/>
      <c r="JB48" s="149"/>
      <c r="JC48" s="149"/>
      <c r="JD48" s="149"/>
      <c r="JE48" s="149"/>
      <c r="JF48" s="149"/>
      <c r="JG48" s="149"/>
      <c r="JH48" s="149"/>
      <c r="JI48" s="149"/>
      <c r="JJ48" s="149"/>
      <c r="JK48" s="149"/>
      <c r="JL48" s="149"/>
      <c r="JM48" s="149"/>
      <c r="JN48" s="222"/>
      <c r="JO48" s="150" t="str">
        <f>IF(OR('Set UP'!$C34=0,'Set UP'!$D34=0,'Set UP'!$E34=0),"",(IO$19*IO48)+(IP$19*IP48)+(IQ$19*IQ48)+(IR$19*IR48)+(IS$19*IS48)+(IT$19*IT48)+(IU$19*IU48)+(IV$19*IV48)+(IW$19*IW48)+(IX$19*IX48)+(IY$19*IY48)+(IZ$19*IZ48)+(JA$19*JA48)+(JB$19*JB48)+(JC$19*JC48)+(JD$19*JD48)+(JE$19*JE48)+(JF$19*JF48)+(JG$19*JG48)+(JH$19*JH48)+(JI$19*JI48)+(JJ$19*JJ48)+(JK$19*JK48)+(JL$19*JL48)+(JM$19*JM48))</f>
        <v/>
      </c>
      <c r="JP48" s="151" t="str">
        <f>IF(OR('Set UP'!$C34=0,'Set UP'!$D34=0,'Set UP'!$E34=0),"",(AF48+BG48+CH48+DI48+EJ48+FK48+GL48+HM48+IN48+JO48))</f>
        <v/>
      </c>
      <c r="JQ48" s="152" t="str">
        <f>IF(OR('Set UP'!$C34=0,'Set UP'!$D34=0,'Set UP'!$E34=0),"",RANK(JP48,$JP$21:$JP$68,0))</f>
        <v/>
      </c>
      <c r="JR48" s="151" t="str">
        <f>IF(OR('Set UP'!K34&lt;&gt;1,'Set UP'!C34=0,'Set UP'!D34=0,'Set UP'!E34=0,'Set UP'!F34=0),"",$JP48)</f>
        <v/>
      </c>
      <c r="JS48" s="151" t="str">
        <f>IF(OR('Set UP'!K34&lt;&gt;1,'Set UP'!C34=0,'Set UP'!D34=0,'Set UP'!E34=0,'Set UP'!F34=0),"",RANK(JR48,$JR$21:$JR$68,0))</f>
        <v/>
      </c>
      <c r="JT48" s="153" t="str">
        <f>IF(OR('Set UP'!K34&lt;&gt;2,'Set UP'!C34=0,'Set UP'!D34=0,'Set UP'!E34=0,'Set UP'!F34=0),"",$JP48)</f>
        <v/>
      </c>
      <c r="JU48" s="151" t="str">
        <f>IF(OR('Set UP'!K34&lt;&gt;2,'Set UP'!C34=0,'Set UP'!D34=0,'Set UP'!E34=0,'Set UP'!F34=0),"",RANK(JT48,$JT$21:$JT$68,0))</f>
        <v/>
      </c>
      <c r="JV48" s="151" t="str">
        <f>IF(OR(LEFT('Set UP'!F34,1)&lt;&gt;"F",'Set UP'!C34=0,'Set UP'!D34=0,'Set UP'!E34=0),"",$JP48)</f>
        <v/>
      </c>
      <c r="JW48" s="151" t="str">
        <f>IF(OR(LEFT('Set UP'!F34,1)&lt;&gt;"F",'Set UP'!C34=0,'Set UP'!D34=0,'Set UP'!E34=0),"",RANK(JV48,$JV$21:$JV$68,0))</f>
        <v/>
      </c>
      <c r="JX48" s="151" t="str">
        <f>IF(OR('Set UP'!F34&lt;&gt;"NS",'Set UP'!C34=0,'Set UP'!D34=0,'Set UP'!E34=0),"",$JP48)</f>
        <v/>
      </c>
      <c r="JY48" s="154" t="str">
        <f>IF(OR('Set UP'!F34&lt;&gt;"NS",'Set UP'!C34=0,'Set UP'!D34=0,'Set UP'!E34=0),"",RANK(JX48,$JX$21:$JX$68,0))</f>
        <v/>
      </c>
      <c r="JZ48" s="154" t="str">
        <f>IF(OR('Set UP'!$C34=0,'Set UP'!$D34=0,'Set UP'!$E34=0,JP48=0),"",JP48/MAX(JP$21:JP$68)*1000)</f>
        <v/>
      </c>
      <c r="KC48" s="316">
        <f t="array" ref="KC48">MAX(IF(Clubs='Set UP'!D34,'Wet Incident'!JU$21:JU$68))</f>
        <v>0</v>
      </c>
      <c r="KD48" s="316" t="str">
        <f t="shared" si="5"/>
        <v/>
      </c>
    </row>
    <row r="49" spans="2:290" x14ac:dyDescent="0.2">
      <c r="B49" s="139">
        <v>29</v>
      </c>
      <c r="C49" s="148" t="str">
        <f>IF(OR('Set UP'!$C35=0,'Set UP'!$D35=0,'Set UP'!$E35=0,'Set UP'!F35=0),"  --",'Set UP'!C35)</f>
        <v xml:space="preserve">  --</v>
      </c>
      <c r="D49" s="148" t="str">
        <f>IF(OR('Set UP'!$C35=0,'Set UP'!$D35=0,'Set UP'!$E35=0,'Set UP'!F35=0),"  --",'Set UP'!D35&amp;" "&amp;'Set UP'!E35)</f>
        <v xml:space="preserve">  --</v>
      </c>
      <c r="E49" s="148" t="str">
        <f>IF(OR('Set UP'!$C35=0,'Set UP'!$D35=0,'Set UP'!$E35=0,'Set UP'!F35=0),"  --",'Set UP'!F35)</f>
        <v xml:space="preserve">  --</v>
      </c>
      <c r="F49" s="65"/>
      <c r="G49" s="65"/>
      <c r="H49" s="65"/>
      <c r="I49" s="65"/>
      <c r="J49" s="149"/>
      <c r="K49" s="149"/>
      <c r="L49" s="149"/>
      <c r="M49" s="149"/>
      <c r="N49" s="149"/>
      <c r="O49" s="149"/>
      <c r="P49" s="149"/>
      <c r="Q49" s="149"/>
      <c r="R49" s="149"/>
      <c r="S49" s="149"/>
      <c r="T49" s="149"/>
      <c r="U49" s="149"/>
      <c r="V49" s="149"/>
      <c r="W49" s="149"/>
      <c r="X49" s="149"/>
      <c r="Y49" s="149"/>
      <c r="Z49" s="149"/>
      <c r="AA49" s="149"/>
      <c r="AB49" s="149"/>
      <c r="AC49" s="149"/>
      <c r="AD49" s="149"/>
      <c r="AE49" s="222"/>
      <c r="AF49" s="150" t="str">
        <f>IF(OR('Set UP'!$C35=0,'Set UP'!$D35=0,'Set UP'!$E35=0),"",(F$19*F49)+(G$19*G49)+(H$19*H49)+(I$19*I49)+(J$19*J49)+(K$19*K49)+(L$19*L49)+(M$19*M49)+(N$19*N49)+(O$19*O49)+(P$19*P49)+(Q$19*Q49)+(R$19*R49)+(S$19*S49)+(T$19*T49)+(U$19*U49)+(V$19*V49)+(W$19*W49)+(X$19*X49)+(Y$19*Y49)+(Z$19*Z49)+(AA$19*AA49)+(AB$19*AB49)+(AC$19*AC49)+(AD$19*AD49))</f>
        <v/>
      </c>
      <c r="AG49" s="65"/>
      <c r="AH49" s="65"/>
      <c r="AI49" s="65"/>
      <c r="AJ49" s="65"/>
      <c r="AK49" s="65"/>
      <c r="AL49" s="65"/>
      <c r="AM49" s="149"/>
      <c r="AN49" s="149"/>
      <c r="AO49" s="149"/>
      <c r="AP49" s="149"/>
      <c r="AQ49" s="149"/>
      <c r="AR49" s="149"/>
      <c r="AS49" s="149"/>
      <c r="AT49" s="149"/>
      <c r="AU49" s="149"/>
      <c r="AV49" s="149"/>
      <c r="AW49" s="149"/>
      <c r="AX49" s="149"/>
      <c r="AY49" s="149"/>
      <c r="AZ49" s="149"/>
      <c r="BA49" s="149"/>
      <c r="BB49" s="149"/>
      <c r="BC49" s="149"/>
      <c r="BD49" s="149"/>
      <c r="BE49" s="149"/>
      <c r="BF49" s="222"/>
      <c r="BG49" s="150" t="str">
        <f>IF(OR('Set UP'!$C35=0,'Set UP'!$D35=0,'Set UP'!$E35=0),"",(AG$19*AG49)+(AH$19*AH49)+(AI$19*AI49)+(AJ$19*AJ49)+(AK$19*AK49)+(AL$19*AL49)+(AM$19*AM49)+(AN$19*AN49)+(AO$19*AO49)+(AP$19*AP49)+(AQ$19*AQ49)+(AR$19*AR49)+(AS$19*AS49)+(AT$19*AT49)+(AU$19*AU49)+(AV$19*AV49)+(AW$19*AW49)+(AX$19*AX49)+(AY$19*AY49)+(AZ$19*AZ49)+(BA$19*BA49)+(BB$19*BB49)+(BC$19*BC49)+(BD$19*BD49)+(BE$19*BE49))</f>
        <v/>
      </c>
      <c r="BH49" s="65"/>
      <c r="BI49" s="65"/>
      <c r="BJ49" s="65"/>
      <c r="BK49" s="65"/>
      <c r="BL49" s="65"/>
      <c r="BM49" s="65"/>
      <c r="BN49" s="149"/>
      <c r="BO49" s="149"/>
      <c r="BP49" s="149"/>
      <c r="BQ49" s="149"/>
      <c r="BR49" s="149"/>
      <c r="BS49" s="149"/>
      <c r="BT49" s="149"/>
      <c r="BU49" s="149"/>
      <c r="BV49" s="149"/>
      <c r="BW49" s="149"/>
      <c r="BX49" s="149"/>
      <c r="BY49" s="149"/>
      <c r="BZ49" s="149"/>
      <c r="CA49" s="149"/>
      <c r="CB49" s="149"/>
      <c r="CC49" s="149"/>
      <c r="CD49" s="149"/>
      <c r="CE49" s="149"/>
      <c r="CF49" s="149"/>
      <c r="CG49" s="222"/>
      <c r="CH49" s="150" t="str">
        <f>IF(OR('Set UP'!$C35=0,'Set UP'!$D35=0,'Set UP'!$E35=0),"",(BH$19*BH49)+(BI$19*BI49)+(BJ$19*BJ49)+(BK$19*BK49)+(BL$19*BL49)+(BM$19*BM49)+(BN$19*BN49)+(BO$19*BO49)+(BP$19*BP49)+(BQ$19*BQ49)+(BR$19*BR49)+(BS$19*BS49)+(BT$19*BT49)+(BU$19*BU49)+(BV$19*BV49)+(BW$19*BW49)+(BX$19*BX49)+(BY$19*BY49)+(BZ$19*BZ49)+(CA$19*CA49)+(CB$19*CB49)+(CC$19*CC49)+(CD$19*CD49)+(CE$19*CE49)+(CF$19*CF49))</f>
        <v/>
      </c>
      <c r="CI49" s="65"/>
      <c r="CJ49" s="65"/>
      <c r="CK49" s="65"/>
      <c r="CL49" s="65"/>
      <c r="CM49" s="65"/>
      <c r="CN49" s="149"/>
      <c r="CO49" s="149"/>
      <c r="CP49" s="149"/>
      <c r="CQ49" s="149"/>
      <c r="CR49" s="149"/>
      <c r="CS49" s="149"/>
      <c r="CT49" s="149"/>
      <c r="CU49" s="149"/>
      <c r="CV49" s="149"/>
      <c r="CW49" s="149"/>
      <c r="CX49" s="149"/>
      <c r="CY49" s="149"/>
      <c r="CZ49" s="149"/>
      <c r="DA49" s="149"/>
      <c r="DB49" s="149"/>
      <c r="DC49" s="149"/>
      <c r="DD49" s="149"/>
      <c r="DE49" s="149"/>
      <c r="DF49" s="149"/>
      <c r="DG49" s="149"/>
      <c r="DH49" s="222"/>
      <c r="DI49" s="150" t="str">
        <f>IF(OR('Set UP'!$C35=0,'Set UP'!$D35=0,'Set UP'!$E35=0),"",(CI$19*CI49)+(CJ$19*CJ49)+(CK$19*CK49)+(CL$19*CL49)+(CM$19*CM49)+(CN$19*CN49)+(CO$19*CO49)+(CP$19*CP49)+(CQ$19*CQ49)+(CR$19*CR49)+(CS$19*CS49)+(CT$19*CT49)+(CU$19*CU49)+(CV$19*CV49)+(CW$19*CW49)+(CX$19*CX49)+(CY$19*CY49)+(CZ$19*CZ49)+(DA$19*DA49)+(DB$19*DB49)+(DC$19*DC49)+(DD$19*DD49)+(DE$19*DE49)+(DF$19*DF49)+(DG$19*DG49))</f>
        <v/>
      </c>
      <c r="DJ49" s="65"/>
      <c r="DK49" s="65"/>
      <c r="DL49" s="65"/>
      <c r="DM49" s="149"/>
      <c r="DN49" s="149"/>
      <c r="DO49" s="149"/>
      <c r="DP49" s="149"/>
      <c r="DQ49" s="149"/>
      <c r="DR49" s="149"/>
      <c r="DS49" s="149"/>
      <c r="DT49" s="149"/>
      <c r="DU49" s="149"/>
      <c r="DV49" s="149"/>
      <c r="DW49" s="149"/>
      <c r="DX49" s="149"/>
      <c r="DY49" s="149"/>
      <c r="DZ49" s="149"/>
      <c r="EA49" s="149"/>
      <c r="EB49" s="149"/>
      <c r="EC49" s="149"/>
      <c r="ED49" s="149"/>
      <c r="EE49" s="149"/>
      <c r="EF49" s="149"/>
      <c r="EG49" s="149"/>
      <c r="EH49" s="149"/>
      <c r="EI49" s="222"/>
      <c r="EJ49" s="150" t="str">
        <f>IF(OR('Set UP'!$C35=0,'Set UP'!$D35=0,'Set UP'!$E35=0),"",(DJ$19*DJ49)+(DK$19*DK49)+(DL$19*DL49)+(DM$19*DM49)+(DN$19*DN49)+(DO$19*DO49)+(DP$19*DP49)+(DQ$19*DQ49)+(DR$19*DR49)+(DS$19*DS49)+(DT$19*DT49)+(DU$19*DU49)+(DV$19*DV49)+(DW$19*DW49)+(DX$19*DX49)+(DY$19*DY49)+(DZ$19*DZ49)+(EA$19*EA49)+(EB$19*EB49)+(EC$19*EC49)+(ED$19*ED49)+(EE$19*EE49)+(EF$19*EF49)+(EG$19*EG49)+(EH$19*EH49))</f>
        <v/>
      </c>
      <c r="EK49" s="65"/>
      <c r="EL49" s="65"/>
      <c r="EM49" s="65"/>
      <c r="EN49" s="65"/>
      <c r="EO49" s="149"/>
      <c r="EP49" s="149"/>
      <c r="EQ49" s="149"/>
      <c r="ER49" s="149"/>
      <c r="ES49" s="149"/>
      <c r="ET49" s="149"/>
      <c r="EU49" s="149"/>
      <c r="EV49" s="149"/>
      <c r="EW49" s="149"/>
      <c r="EX49" s="149"/>
      <c r="EY49" s="149"/>
      <c r="EZ49" s="149"/>
      <c r="FA49" s="149"/>
      <c r="FB49" s="149"/>
      <c r="FC49" s="149"/>
      <c r="FD49" s="149"/>
      <c r="FE49" s="149"/>
      <c r="FF49" s="149"/>
      <c r="FG49" s="149"/>
      <c r="FH49" s="149"/>
      <c r="FI49" s="149"/>
      <c r="FJ49" s="222"/>
      <c r="FK49" s="150" t="str">
        <f>IF(OR('Set UP'!$C35=0,'Set UP'!$D35=0,'Set UP'!$E35=0),"",(EK$19*EK49)+(EL$19*EL49)+(EM$19*EM49)+(EN$19*EN49)+(EO$19*EO49)+(EP$19*EP49)+(EQ$19*EQ49)+(ER$19*ER49)+(ES$19*ES49)+(ET$19*ET49)+(EU$19*EU49)+(EV$19*EV49)+(EW$19*EW49)+(EX$19*EX49)+(EY$19*EY49)+(EZ$19*EZ49)+(FA$19*FA49)+(FB$19*FB49)+(FC$19*FC49)+(FD$19*FD49)+(FE$19*FE49)+(FF$19*FF49)+(FG$19*FG49)+(FH$19*FH49)+(FI$19*FI49))</f>
        <v/>
      </c>
      <c r="FL49" s="65"/>
      <c r="FM49" s="65"/>
      <c r="FN49" s="65"/>
      <c r="FO49" s="65"/>
      <c r="FP49" s="149"/>
      <c r="FQ49" s="149"/>
      <c r="FR49" s="149"/>
      <c r="FS49" s="149"/>
      <c r="FT49" s="149"/>
      <c r="FU49" s="149"/>
      <c r="FV49" s="149"/>
      <c r="FW49" s="149"/>
      <c r="FX49" s="149"/>
      <c r="FY49" s="149"/>
      <c r="FZ49" s="149"/>
      <c r="GA49" s="149"/>
      <c r="GB49" s="149"/>
      <c r="GC49" s="149"/>
      <c r="GD49" s="149"/>
      <c r="GE49" s="149"/>
      <c r="GF49" s="149"/>
      <c r="GG49" s="149"/>
      <c r="GH49" s="149"/>
      <c r="GI49" s="149"/>
      <c r="GJ49" s="149"/>
      <c r="GK49" s="222"/>
      <c r="GL49" s="150" t="str">
        <f>IF(OR('Set UP'!$C35=0,'Set UP'!$D35=0,'Set UP'!$E35=0),"",(FL$19*FL49)+(FM$19*FM49)+(FN$19*FN49)+(FO$19*FO49)+(FP$19*FP49)+(FQ$19*FQ49)+(FR$19*FR49)+(FS$19*FS49)+(FT$19*FT49)+(FU$19*FU49)+(FV$19*FV49)+(FW$19*FW49)+(FX$19*FX49)+(FY$19*FY49)+(FZ$19*FZ49)+(GA$19*GA49)+(GB$19*GB49)+(GC$19*GC49)+(GD$19*GD49)+(GE$19*GE49)+(GF$19*GF49)+(GG$19*GG49)+(GH$19*GH49)+(GI$19*GI49)+(GJ$19*GJ49))</f>
        <v/>
      </c>
      <c r="GM49" s="65"/>
      <c r="GN49" s="65"/>
      <c r="GO49" s="65"/>
      <c r="GP49" s="65"/>
      <c r="GQ49" s="149"/>
      <c r="GR49" s="149"/>
      <c r="GS49" s="149"/>
      <c r="GT49" s="149"/>
      <c r="GU49" s="149"/>
      <c r="GV49" s="149"/>
      <c r="GW49" s="149"/>
      <c r="GX49" s="149"/>
      <c r="GY49" s="149"/>
      <c r="GZ49" s="149"/>
      <c r="HA49" s="149"/>
      <c r="HB49" s="149"/>
      <c r="HC49" s="149"/>
      <c r="HD49" s="149"/>
      <c r="HE49" s="149"/>
      <c r="HF49" s="149"/>
      <c r="HG49" s="149"/>
      <c r="HH49" s="149"/>
      <c r="HI49" s="149"/>
      <c r="HJ49" s="149"/>
      <c r="HK49" s="149"/>
      <c r="HL49" s="222"/>
      <c r="HM49" s="150" t="str">
        <f>IF(OR('Set UP'!$C35=0,'Set UP'!$D35=0,'Set UP'!$E35=0),"",(GM$19*GM49)+(GN$19*GN49)+(GO$19*GO49)+(GP$19*GP49)+(GQ$19*GQ49)+(GR$19*GR49)+(GS$19*GS49)+(GT$19*GT49)+(GU$19*GU49)+(GV$19*GV49)+(GW$19*GW49)+(GX$19*GX49)+(GY$19*GY49)+(GZ$19*GZ49)+(HA$19*HA49)+(HB$19*HB49)+(HC$19*HC49)+(HD$19*HD49)+(HE$19*HE49)+(HF$19*HF49)+(HG$19*HG49)+(HH$19*HH49)+(HI$19*HI49)+(HJ$19*HJ49)+(HK$19*HK49))</f>
        <v/>
      </c>
      <c r="HN49" s="65"/>
      <c r="HO49" s="65"/>
      <c r="HP49" s="65"/>
      <c r="HQ49" s="65"/>
      <c r="HR49" s="149"/>
      <c r="HS49" s="149"/>
      <c r="HT49" s="149"/>
      <c r="HU49" s="149"/>
      <c r="HV49" s="149"/>
      <c r="HW49" s="149"/>
      <c r="HX49" s="149"/>
      <c r="HY49" s="149"/>
      <c r="HZ49" s="149"/>
      <c r="IA49" s="149"/>
      <c r="IB49" s="149"/>
      <c r="IC49" s="149"/>
      <c r="ID49" s="149"/>
      <c r="IE49" s="149"/>
      <c r="IF49" s="149"/>
      <c r="IG49" s="149"/>
      <c r="IH49" s="149"/>
      <c r="II49" s="149"/>
      <c r="IJ49" s="149"/>
      <c r="IK49" s="149"/>
      <c r="IL49" s="149"/>
      <c r="IM49" s="222"/>
      <c r="IN49" s="150" t="str">
        <f>IF(OR('Set UP'!$C35=0,'Set UP'!$D35=0,'Set UP'!$E35=0),"",(HN$19*HN49)+(HO$19*HO49)+(HP$19*HP49)+(HQ$19*HQ49)+(HR$19*HR49)+(HS$19*HS49)+(HT$19*HT49)+(HU$19*HU49)+(HV$19*HV49)+(HW$19*HW49)+(HX$19*HX49)+(HY$19*HY49)+(HZ$19*HZ49)+(IA$19*IA49)+(IB$19*IB49)+(IC$19*IC49)+(ID$19*ID49)+(IE$19*IE49)+(IF$19*IF49)+(IG$19*IG49)+(IH$19*IH49)+(II$19*II49)+(IJ$19*IJ49)+(IK$19*IK49)+(IL$19*IL49))</f>
        <v/>
      </c>
      <c r="IO49" s="65"/>
      <c r="IP49" s="65"/>
      <c r="IQ49" s="65"/>
      <c r="IR49" s="65"/>
      <c r="IS49" s="149"/>
      <c r="IT49" s="149"/>
      <c r="IU49" s="149"/>
      <c r="IV49" s="149"/>
      <c r="IW49" s="149"/>
      <c r="IX49" s="149"/>
      <c r="IY49" s="149"/>
      <c r="IZ49" s="149"/>
      <c r="JA49" s="149"/>
      <c r="JB49" s="149"/>
      <c r="JC49" s="149"/>
      <c r="JD49" s="149"/>
      <c r="JE49" s="149"/>
      <c r="JF49" s="149"/>
      <c r="JG49" s="149"/>
      <c r="JH49" s="149"/>
      <c r="JI49" s="149"/>
      <c r="JJ49" s="149"/>
      <c r="JK49" s="149"/>
      <c r="JL49" s="149"/>
      <c r="JM49" s="149"/>
      <c r="JN49" s="222"/>
      <c r="JO49" s="150" t="str">
        <f>IF(OR('Set UP'!$C35=0,'Set UP'!$D35=0,'Set UP'!$E35=0),"",(IO$19*IO49)+(IP$19*IP49)+(IQ$19*IQ49)+(IR$19*IR49)+(IS$19*IS49)+(IT$19*IT49)+(IU$19*IU49)+(IV$19*IV49)+(IW$19*IW49)+(IX$19*IX49)+(IY$19*IY49)+(IZ$19*IZ49)+(JA$19*JA49)+(JB$19*JB49)+(JC$19*JC49)+(JD$19*JD49)+(JE$19*JE49)+(JF$19*JF49)+(JG$19*JG49)+(JH$19*JH49)+(JI$19*JI49)+(JJ$19*JJ49)+(JK$19*JK49)+(JL$19*JL49)+(JM$19*JM49))</f>
        <v/>
      </c>
      <c r="JP49" s="151" t="str">
        <f>IF(OR('Set UP'!$C35=0,'Set UP'!$D35=0,'Set UP'!$E35=0),"",(AF49+BG49+CH49+DI49+EJ49+FK49+GL49+HM49+IN49+JO49))</f>
        <v/>
      </c>
      <c r="JQ49" s="152" t="str">
        <f>IF(OR('Set UP'!$C35=0,'Set UP'!$D35=0,'Set UP'!$E35=0),"",RANK(JP49,$JP$21:$JP$68,0))</f>
        <v/>
      </c>
      <c r="JR49" s="151" t="str">
        <f>IF(OR('Set UP'!K35&lt;&gt;1,'Set UP'!C35=0,'Set UP'!D35=0,'Set UP'!E35=0,'Set UP'!F35=0),"",$JP49)</f>
        <v/>
      </c>
      <c r="JS49" s="151" t="str">
        <f>IF(OR('Set UP'!K35&lt;&gt;1,'Set UP'!C35=0,'Set UP'!D35=0,'Set UP'!E35=0,'Set UP'!F35=0),"",RANK(JR49,$JR$21:$JR$68,0))</f>
        <v/>
      </c>
      <c r="JT49" s="153" t="str">
        <f>IF(OR('Set UP'!K35&lt;&gt;2,'Set UP'!C35=0,'Set UP'!D35=0,'Set UP'!E35=0,'Set UP'!F35=0),"",$JP49)</f>
        <v/>
      </c>
      <c r="JU49" s="151" t="str">
        <f>IF(OR('Set UP'!K35&lt;&gt;2,'Set UP'!C35=0,'Set UP'!D35=0,'Set UP'!E35=0,'Set UP'!F35=0),"",RANK(JT49,$JT$21:$JT$68,0))</f>
        <v/>
      </c>
      <c r="JV49" s="151" t="str">
        <f>IF(OR(LEFT('Set UP'!F35,1)&lt;&gt;"F",'Set UP'!C35=0,'Set UP'!D35=0,'Set UP'!E35=0),"",$JP49)</f>
        <v/>
      </c>
      <c r="JW49" s="151" t="str">
        <f>IF(OR(LEFT('Set UP'!F35,1)&lt;&gt;"F",'Set UP'!C35=0,'Set UP'!D35=0,'Set UP'!E35=0),"",RANK(JV49,$JV$21:$JV$68,0))</f>
        <v/>
      </c>
      <c r="JX49" s="151" t="str">
        <f>IF(OR('Set UP'!F35&lt;&gt;"NS",'Set UP'!C35=0,'Set UP'!D35=0,'Set UP'!E35=0),"",$JP49)</f>
        <v/>
      </c>
      <c r="JY49" s="154" t="str">
        <f>IF(OR('Set UP'!F35&lt;&gt;"NS",'Set UP'!C35=0,'Set UP'!D35=0,'Set UP'!E35=0),"",RANK(JX49,$JX$21:$JX$68,0))</f>
        <v/>
      </c>
      <c r="JZ49" s="154" t="str">
        <f>IF(OR('Set UP'!$C35=0,'Set UP'!$D35=0,'Set UP'!$E35=0,JP49=0),"",JP49/MAX(JP$21:JP$68)*1000)</f>
        <v/>
      </c>
      <c r="KC49" s="316">
        <f t="array" ref="KC49">MAX(IF(Clubs='Set UP'!D35,'Wet Incident'!JU$21:JU$68))</f>
        <v>0</v>
      </c>
      <c r="KD49" s="316" t="str">
        <f t="shared" si="5"/>
        <v/>
      </c>
    </row>
    <row r="50" spans="2:290" x14ac:dyDescent="0.2">
      <c r="B50" s="139">
        <v>30</v>
      </c>
      <c r="C50" s="148" t="str">
        <f>IF(OR('Set UP'!$C36=0,'Set UP'!$D36=0,'Set UP'!$E36=0,'Set UP'!F36=0),"  --",'Set UP'!C36)</f>
        <v xml:space="preserve">  --</v>
      </c>
      <c r="D50" s="148" t="str">
        <f>IF(OR('Set UP'!$C36=0,'Set UP'!$D36=0,'Set UP'!$E36=0,'Set UP'!F36=0),"  --",'Set UP'!D36&amp;" "&amp;'Set UP'!E36)</f>
        <v xml:space="preserve">  --</v>
      </c>
      <c r="E50" s="148" t="str">
        <f>IF(OR('Set UP'!$C36=0,'Set UP'!$D36=0,'Set UP'!$E36=0,'Set UP'!F36=0),"  --",'Set UP'!F36)</f>
        <v xml:space="preserve">  --</v>
      </c>
      <c r="F50" s="65"/>
      <c r="G50" s="65"/>
      <c r="H50" s="65"/>
      <c r="I50" s="65"/>
      <c r="J50" s="149"/>
      <c r="K50" s="149"/>
      <c r="L50" s="149"/>
      <c r="M50" s="149"/>
      <c r="N50" s="149"/>
      <c r="O50" s="149"/>
      <c r="P50" s="149"/>
      <c r="Q50" s="149"/>
      <c r="R50" s="149"/>
      <c r="S50" s="149"/>
      <c r="T50" s="149"/>
      <c r="U50" s="149"/>
      <c r="V50" s="149"/>
      <c r="W50" s="149"/>
      <c r="X50" s="149"/>
      <c r="Y50" s="149"/>
      <c r="Z50" s="149"/>
      <c r="AA50" s="149"/>
      <c r="AB50" s="149"/>
      <c r="AC50" s="149"/>
      <c r="AD50" s="149"/>
      <c r="AE50" s="222"/>
      <c r="AF50" s="150" t="str">
        <f>IF(OR('Set UP'!$C36=0,'Set UP'!$D36=0,'Set UP'!$E36=0),"",(F$19*F50)+(G$19*G50)+(H$19*H50)+(I$19*I50)+(J$19*J50)+(K$19*K50)+(L$19*L50)+(M$19*M50)+(N$19*N50)+(O$19*O50)+(P$19*P50)+(Q$19*Q50)+(R$19*R50)+(S$19*S50)+(T$19*T50)+(U$19*U50)+(V$19*V50)+(W$19*W50)+(X$19*X50)+(Y$19*Y50)+(Z$19*Z50)+(AA$19*AA50)+(AB$19*AB50)+(AC$19*AC50)+(AD$19*AD50))</f>
        <v/>
      </c>
      <c r="AG50" s="65"/>
      <c r="AH50" s="65"/>
      <c r="AI50" s="65"/>
      <c r="AJ50" s="65"/>
      <c r="AK50" s="65"/>
      <c r="AL50" s="65"/>
      <c r="AM50" s="149"/>
      <c r="AN50" s="149"/>
      <c r="AO50" s="149"/>
      <c r="AP50" s="149"/>
      <c r="AQ50" s="149"/>
      <c r="AR50" s="149"/>
      <c r="AS50" s="149"/>
      <c r="AT50" s="149"/>
      <c r="AU50" s="149"/>
      <c r="AV50" s="149"/>
      <c r="AW50" s="149"/>
      <c r="AX50" s="149"/>
      <c r="AY50" s="149"/>
      <c r="AZ50" s="149"/>
      <c r="BA50" s="149"/>
      <c r="BB50" s="149"/>
      <c r="BC50" s="149"/>
      <c r="BD50" s="149"/>
      <c r="BE50" s="149"/>
      <c r="BF50" s="222"/>
      <c r="BG50" s="150" t="str">
        <f>IF(OR('Set UP'!$C36=0,'Set UP'!$D36=0,'Set UP'!$E36=0),"",(AG$19*AG50)+(AH$19*AH50)+(AI$19*AI50)+(AJ$19*AJ50)+(AK$19*AK50)+(AL$19*AL50)+(AM$19*AM50)+(AN$19*AN50)+(AO$19*AO50)+(AP$19*AP50)+(AQ$19*AQ50)+(AR$19*AR50)+(AS$19*AS50)+(AT$19*AT50)+(AU$19*AU50)+(AV$19*AV50)+(AW$19*AW50)+(AX$19*AX50)+(AY$19*AY50)+(AZ$19*AZ50)+(BA$19*BA50)+(BB$19*BB50)+(BC$19*BC50)+(BD$19*BD50)+(BE$19*BE50))</f>
        <v/>
      </c>
      <c r="BH50" s="65"/>
      <c r="BI50" s="65"/>
      <c r="BJ50" s="65"/>
      <c r="BK50" s="65"/>
      <c r="BL50" s="65"/>
      <c r="BM50" s="65"/>
      <c r="BN50" s="149"/>
      <c r="BO50" s="149"/>
      <c r="BP50" s="149"/>
      <c r="BQ50" s="149"/>
      <c r="BR50" s="149"/>
      <c r="BS50" s="149"/>
      <c r="BT50" s="149"/>
      <c r="BU50" s="149"/>
      <c r="BV50" s="149"/>
      <c r="BW50" s="149"/>
      <c r="BX50" s="149"/>
      <c r="BY50" s="149"/>
      <c r="BZ50" s="149"/>
      <c r="CA50" s="149"/>
      <c r="CB50" s="149"/>
      <c r="CC50" s="149"/>
      <c r="CD50" s="149"/>
      <c r="CE50" s="149"/>
      <c r="CF50" s="149"/>
      <c r="CG50" s="222"/>
      <c r="CH50" s="150" t="str">
        <f>IF(OR('Set UP'!$C36=0,'Set UP'!$D36=0,'Set UP'!$E36=0),"",(BH$19*BH50)+(BI$19*BI50)+(BJ$19*BJ50)+(BK$19*BK50)+(BL$19*BL50)+(BM$19*BM50)+(BN$19*BN50)+(BO$19*BO50)+(BP$19*BP50)+(BQ$19*BQ50)+(BR$19*BR50)+(BS$19*BS50)+(BT$19*BT50)+(BU$19*BU50)+(BV$19*BV50)+(BW$19*BW50)+(BX$19*BX50)+(BY$19*BY50)+(BZ$19*BZ50)+(CA$19*CA50)+(CB$19*CB50)+(CC$19*CC50)+(CD$19*CD50)+(CE$19*CE50)+(CF$19*CF50))</f>
        <v/>
      </c>
      <c r="CI50" s="65"/>
      <c r="CJ50" s="65"/>
      <c r="CK50" s="65"/>
      <c r="CL50" s="65"/>
      <c r="CM50" s="65"/>
      <c r="CN50" s="149"/>
      <c r="CO50" s="149"/>
      <c r="CP50" s="149"/>
      <c r="CQ50" s="149"/>
      <c r="CR50" s="149"/>
      <c r="CS50" s="149"/>
      <c r="CT50" s="149"/>
      <c r="CU50" s="149"/>
      <c r="CV50" s="149"/>
      <c r="CW50" s="149"/>
      <c r="CX50" s="149"/>
      <c r="CY50" s="149"/>
      <c r="CZ50" s="149"/>
      <c r="DA50" s="149"/>
      <c r="DB50" s="149"/>
      <c r="DC50" s="149"/>
      <c r="DD50" s="149"/>
      <c r="DE50" s="149"/>
      <c r="DF50" s="149"/>
      <c r="DG50" s="149"/>
      <c r="DH50" s="222"/>
      <c r="DI50" s="150" t="str">
        <f>IF(OR('Set UP'!$C36=0,'Set UP'!$D36=0,'Set UP'!$E36=0),"",(CI$19*CI50)+(CJ$19*CJ50)+(CK$19*CK50)+(CL$19*CL50)+(CM$19*CM50)+(CN$19*CN50)+(CO$19*CO50)+(CP$19*CP50)+(CQ$19*CQ50)+(CR$19*CR50)+(CS$19*CS50)+(CT$19*CT50)+(CU$19*CU50)+(CV$19*CV50)+(CW$19*CW50)+(CX$19*CX50)+(CY$19*CY50)+(CZ$19*CZ50)+(DA$19*DA50)+(DB$19*DB50)+(DC$19*DC50)+(DD$19*DD50)+(DE$19*DE50)+(DF$19*DF50)+(DG$19*DG50))</f>
        <v/>
      </c>
      <c r="DJ50" s="65"/>
      <c r="DK50" s="65"/>
      <c r="DL50" s="65"/>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222"/>
      <c r="EJ50" s="150" t="str">
        <f>IF(OR('Set UP'!$C36=0,'Set UP'!$D36=0,'Set UP'!$E36=0),"",(DJ$19*DJ50)+(DK$19*DK50)+(DL$19*DL50)+(DM$19*DM50)+(DN$19*DN50)+(DO$19*DO50)+(DP$19*DP50)+(DQ$19*DQ50)+(DR$19*DR50)+(DS$19*DS50)+(DT$19*DT50)+(DU$19*DU50)+(DV$19*DV50)+(DW$19*DW50)+(DX$19*DX50)+(DY$19*DY50)+(DZ$19*DZ50)+(EA$19*EA50)+(EB$19*EB50)+(EC$19*EC50)+(ED$19*ED50)+(EE$19*EE50)+(EF$19*EF50)+(EG$19*EG50)+(EH$19*EH50))</f>
        <v/>
      </c>
      <c r="EK50" s="65"/>
      <c r="EL50" s="65"/>
      <c r="EM50" s="65"/>
      <c r="EN50" s="65"/>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222"/>
      <c r="FK50" s="150" t="str">
        <f>IF(OR('Set UP'!$C36=0,'Set UP'!$D36=0,'Set UP'!$E36=0),"",(EK$19*EK50)+(EL$19*EL50)+(EM$19*EM50)+(EN$19*EN50)+(EO$19*EO50)+(EP$19*EP50)+(EQ$19*EQ50)+(ER$19*ER50)+(ES$19*ES50)+(ET$19*ET50)+(EU$19*EU50)+(EV$19*EV50)+(EW$19*EW50)+(EX$19*EX50)+(EY$19*EY50)+(EZ$19*EZ50)+(FA$19*FA50)+(FB$19*FB50)+(FC$19*FC50)+(FD$19*FD50)+(FE$19*FE50)+(FF$19*FF50)+(FG$19*FG50)+(FH$19*FH50)+(FI$19*FI50))</f>
        <v/>
      </c>
      <c r="FL50" s="65"/>
      <c r="FM50" s="65"/>
      <c r="FN50" s="65"/>
      <c r="FO50" s="65"/>
      <c r="FP50" s="149"/>
      <c r="FQ50" s="149"/>
      <c r="FR50" s="149"/>
      <c r="FS50" s="149"/>
      <c r="FT50" s="149"/>
      <c r="FU50" s="149"/>
      <c r="FV50" s="149"/>
      <c r="FW50" s="149"/>
      <c r="FX50" s="149"/>
      <c r="FY50" s="149"/>
      <c r="FZ50" s="149"/>
      <c r="GA50" s="149"/>
      <c r="GB50" s="149"/>
      <c r="GC50" s="149"/>
      <c r="GD50" s="149"/>
      <c r="GE50" s="149"/>
      <c r="GF50" s="149"/>
      <c r="GG50" s="149"/>
      <c r="GH50" s="149"/>
      <c r="GI50" s="149"/>
      <c r="GJ50" s="149"/>
      <c r="GK50" s="222"/>
      <c r="GL50" s="150" t="str">
        <f>IF(OR('Set UP'!$C36=0,'Set UP'!$D36=0,'Set UP'!$E36=0),"",(FL$19*FL50)+(FM$19*FM50)+(FN$19*FN50)+(FO$19*FO50)+(FP$19*FP50)+(FQ$19*FQ50)+(FR$19*FR50)+(FS$19*FS50)+(FT$19*FT50)+(FU$19*FU50)+(FV$19*FV50)+(FW$19*FW50)+(FX$19*FX50)+(FY$19*FY50)+(FZ$19*FZ50)+(GA$19*GA50)+(GB$19*GB50)+(GC$19*GC50)+(GD$19*GD50)+(GE$19*GE50)+(GF$19*GF50)+(GG$19*GG50)+(GH$19*GH50)+(GI$19*GI50)+(GJ$19*GJ50))</f>
        <v/>
      </c>
      <c r="GM50" s="65"/>
      <c r="GN50" s="65"/>
      <c r="GO50" s="65"/>
      <c r="GP50" s="65"/>
      <c r="GQ50" s="149"/>
      <c r="GR50" s="149"/>
      <c r="GS50" s="149"/>
      <c r="GT50" s="149"/>
      <c r="GU50" s="149"/>
      <c r="GV50" s="149"/>
      <c r="GW50" s="149"/>
      <c r="GX50" s="149"/>
      <c r="GY50" s="149"/>
      <c r="GZ50" s="149"/>
      <c r="HA50" s="149"/>
      <c r="HB50" s="149"/>
      <c r="HC50" s="149"/>
      <c r="HD50" s="149"/>
      <c r="HE50" s="149"/>
      <c r="HF50" s="149"/>
      <c r="HG50" s="149"/>
      <c r="HH50" s="149"/>
      <c r="HI50" s="149"/>
      <c r="HJ50" s="149"/>
      <c r="HK50" s="149"/>
      <c r="HL50" s="222"/>
      <c r="HM50" s="150" t="str">
        <f>IF(OR('Set UP'!$C36=0,'Set UP'!$D36=0,'Set UP'!$E36=0),"",(GM$19*GM50)+(GN$19*GN50)+(GO$19*GO50)+(GP$19*GP50)+(GQ$19*GQ50)+(GR$19*GR50)+(GS$19*GS50)+(GT$19*GT50)+(GU$19*GU50)+(GV$19*GV50)+(GW$19*GW50)+(GX$19*GX50)+(GY$19*GY50)+(GZ$19*GZ50)+(HA$19*HA50)+(HB$19*HB50)+(HC$19*HC50)+(HD$19*HD50)+(HE$19*HE50)+(HF$19*HF50)+(HG$19*HG50)+(HH$19*HH50)+(HI$19*HI50)+(HJ$19*HJ50)+(HK$19*HK50))</f>
        <v/>
      </c>
      <c r="HN50" s="65"/>
      <c r="HO50" s="65"/>
      <c r="HP50" s="65"/>
      <c r="HQ50" s="65"/>
      <c r="HR50" s="149"/>
      <c r="HS50" s="149"/>
      <c r="HT50" s="149"/>
      <c r="HU50" s="149"/>
      <c r="HV50" s="149"/>
      <c r="HW50" s="149"/>
      <c r="HX50" s="149"/>
      <c r="HY50" s="149"/>
      <c r="HZ50" s="149"/>
      <c r="IA50" s="149"/>
      <c r="IB50" s="149"/>
      <c r="IC50" s="149"/>
      <c r="ID50" s="149"/>
      <c r="IE50" s="149"/>
      <c r="IF50" s="149"/>
      <c r="IG50" s="149"/>
      <c r="IH50" s="149"/>
      <c r="II50" s="149"/>
      <c r="IJ50" s="149"/>
      <c r="IK50" s="149"/>
      <c r="IL50" s="149"/>
      <c r="IM50" s="222"/>
      <c r="IN50" s="150" t="str">
        <f>IF(OR('Set UP'!$C36=0,'Set UP'!$D36=0,'Set UP'!$E36=0),"",(HN$19*HN50)+(HO$19*HO50)+(HP$19*HP50)+(HQ$19*HQ50)+(HR$19*HR50)+(HS$19*HS50)+(HT$19*HT50)+(HU$19*HU50)+(HV$19*HV50)+(HW$19*HW50)+(HX$19*HX50)+(HY$19*HY50)+(HZ$19*HZ50)+(IA$19*IA50)+(IB$19*IB50)+(IC$19*IC50)+(ID$19*ID50)+(IE$19*IE50)+(IF$19*IF50)+(IG$19*IG50)+(IH$19*IH50)+(II$19*II50)+(IJ$19*IJ50)+(IK$19*IK50)+(IL$19*IL50))</f>
        <v/>
      </c>
      <c r="IO50" s="65"/>
      <c r="IP50" s="65"/>
      <c r="IQ50" s="65"/>
      <c r="IR50" s="65"/>
      <c r="IS50" s="149"/>
      <c r="IT50" s="149"/>
      <c r="IU50" s="149"/>
      <c r="IV50" s="149"/>
      <c r="IW50" s="149"/>
      <c r="IX50" s="149"/>
      <c r="IY50" s="149"/>
      <c r="IZ50" s="149"/>
      <c r="JA50" s="149"/>
      <c r="JB50" s="149"/>
      <c r="JC50" s="149"/>
      <c r="JD50" s="149"/>
      <c r="JE50" s="149"/>
      <c r="JF50" s="149"/>
      <c r="JG50" s="149"/>
      <c r="JH50" s="149"/>
      <c r="JI50" s="149"/>
      <c r="JJ50" s="149"/>
      <c r="JK50" s="149"/>
      <c r="JL50" s="149"/>
      <c r="JM50" s="149"/>
      <c r="JN50" s="222"/>
      <c r="JO50" s="150" t="str">
        <f>IF(OR('Set UP'!$C36=0,'Set UP'!$D36=0,'Set UP'!$E36=0),"",(IO$19*IO50)+(IP$19*IP50)+(IQ$19*IQ50)+(IR$19*IR50)+(IS$19*IS50)+(IT$19*IT50)+(IU$19*IU50)+(IV$19*IV50)+(IW$19*IW50)+(IX$19*IX50)+(IY$19*IY50)+(IZ$19*IZ50)+(JA$19*JA50)+(JB$19*JB50)+(JC$19*JC50)+(JD$19*JD50)+(JE$19*JE50)+(JF$19*JF50)+(JG$19*JG50)+(JH$19*JH50)+(JI$19*JI50)+(JJ$19*JJ50)+(JK$19*JK50)+(JL$19*JL50)+(JM$19*JM50))</f>
        <v/>
      </c>
      <c r="JP50" s="151" t="str">
        <f>IF(OR('Set UP'!$C36=0,'Set UP'!$D36=0,'Set UP'!$E36=0),"",(AF50+BG50+CH50+DI50+EJ50+FK50+GL50+HM50+IN50+JO50))</f>
        <v/>
      </c>
      <c r="JQ50" s="152" t="str">
        <f>IF(OR('Set UP'!$C36=0,'Set UP'!$D36=0,'Set UP'!$E36=0),"",RANK(JP50,$JP$21:$JP$68,0))</f>
        <v/>
      </c>
      <c r="JR50" s="151" t="str">
        <f>IF(OR('Set UP'!K36&lt;&gt;1,'Set UP'!C36=0,'Set UP'!D36=0,'Set UP'!E36=0,'Set UP'!F36=0),"",$JP50)</f>
        <v/>
      </c>
      <c r="JS50" s="151" t="str">
        <f>IF(OR('Set UP'!K36&lt;&gt;1,'Set UP'!C36=0,'Set UP'!D36=0,'Set UP'!E36=0,'Set UP'!F36=0),"",RANK(JR50,$JR$21:$JR$68,0))</f>
        <v/>
      </c>
      <c r="JT50" s="153" t="str">
        <f>IF(OR('Set UP'!K36&lt;&gt;2,'Set UP'!C36=0,'Set UP'!D36=0,'Set UP'!E36=0,'Set UP'!F36=0),"",$JP50)</f>
        <v/>
      </c>
      <c r="JU50" s="151" t="str">
        <f>IF(OR('Set UP'!K36&lt;&gt;2,'Set UP'!C36=0,'Set UP'!D36=0,'Set UP'!E36=0,'Set UP'!F36=0),"",RANK(JT50,$JT$21:$JT$68,0))</f>
        <v/>
      </c>
      <c r="JV50" s="151" t="str">
        <f>IF(OR(LEFT('Set UP'!F36,1)&lt;&gt;"F",'Set UP'!C36=0,'Set UP'!D36=0,'Set UP'!E36=0),"",$JP50)</f>
        <v/>
      </c>
      <c r="JW50" s="151" t="str">
        <f>IF(OR(LEFT('Set UP'!F36,1)&lt;&gt;"F",'Set UP'!C36=0,'Set UP'!D36=0,'Set UP'!E36=0),"",RANK(JV50,$JV$21:$JV$68,0))</f>
        <v/>
      </c>
      <c r="JX50" s="151" t="str">
        <f>IF(OR('Set UP'!F36&lt;&gt;"NS",'Set UP'!C36=0,'Set UP'!D36=0,'Set UP'!E36=0),"",$JP50)</f>
        <v/>
      </c>
      <c r="JY50" s="154" t="str">
        <f>IF(OR('Set UP'!F36&lt;&gt;"NS",'Set UP'!C36=0,'Set UP'!D36=0,'Set UP'!E36=0),"",RANK(JX50,$JX$21:$JX$68,0))</f>
        <v/>
      </c>
      <c r="JZ50" s="154" t="str">
        <f>IF(OR('Set UP'!$C36=0,'Set UP'!$D36=0,'Set UP'!$E36=0,JP50=0),"",JP50/MAX(JP$21:JP$68)*1000)</f>
        <v/>
      </c>
      <c r="KC50" s="316">
        <f t="array" ref="KC50">MAX(IF(Clubs='Set UP'!D36,'Wet Incident'!JU$21:JU$68))</f>
        <v>0</v>
      </c>
      <c r="KD50" s="316" t="str">
        <f t="shared" si="5"/>
        <v/>
      </c>
    </row>
    <row r="51" spans="2:290" x14ac:dyDescent="0.2">
      <c r="B51" s="139">
        <v>31</v>
      </c>
      <c r="C51" s="148" t="str">
        <f>IF(OR('Set UP'!$C37=0,'Set UP'!$D37=0,'Set UP'!$E37=0,'Set UP'!F37=0),"  --",'Set UP'!C37)</f>
        <v xml:space="preserve">  --</v>
      </c>
      <c r="D51" s="148" t="str">
        <f>IF(OR('Set UP'!$C37=0,'Set UP'!$D37=0,'Set UP'!$E37=0,'Set UP'!F37=0),"  --",'Set UP'!D37&amp;" "&amp;'Set UP'!E37)</f>
        <v xml:space="preserve">  --</v>
      </c>
      <c r="E51" s="148" t="str">
        <f>IF(OR('Set UP'!$C37=0,'Set UP'!$D37=0,'Set UP'!$E37=0,'Set UP'!F37=0),"  --",'Set UP'!F37)</f>
        <v xml:space="preserve">  --</v>
      </c>
      <c r="F51" s="65"/>
      <c r="G51" s="65"/>
      <c r="H51" s="65"/>
      <c r="I51" s="65"/>
      <c r="J51" s="149"/>
      <c r="K51" s="149"/>
      <c r="L51" s="149"/>
      <c r="M51" s="149"/>
      <c r="N51" s="149"/>
      <c r="O51" s="149"/>
      <c r="P51" s="149"/>
      <c r="Q51" s="149"/>
      <c r="R51" s="149"/>
      <c r="S51" s="149"/>
      <c r="T51" s="149"/>
      <c r="U51" s="149"/>
      <c r="V51" s="149"/>
      <c r="W51" s="149"/>
      <c r="X51" s="149"/>
      <c r="Y51" s="149"/>
      <c r="Z51" s="149"/>
      <c r="AA51" s="149"/>
      <c r="AB51" s="149"/>
      <c r="AC51" s="149"/>
      <c r="AD51" s="149"/>
      <c r="AE51" s="222"/>
      <c r="AF51" s="150" t="str">
        <f>IF(OR('Set UP'!$C37=0,'Set UP'!$D37=0,'Set UP'!$E37=0),"",(F$19*F51)+(G$19*G51)+(H$19*H51)+(I$19*I51)+(J$19*J51)+(K$19*K51)+(L$19*L51)+(M$19*M51)+(N$19*N51)+(O$19*O51)+(P$19*P51)+(Q$19*Q51)+(R$19*R51)+(S$19*S51)+(T$19*T51)+(U$19*U51)+(V$19*V51)+(W$19*W51)+(X$19*X51)+(Y$19*Y51)+(Z$19*Z51)+(AA$19*AA51)+(AB$19*AB51)+(AC$19*AC51)+(AD$19*AD51))</f>
        <v/>
      </c>
      <c r="AG51" s="65"/>
      <c r="AH51" s="65"/>
      <c r="AI51" s="65"/>
      <c r="AJ51" s="65"/>
      <c r="AK51" s="65"/>
      <c r="AL51" s="65"/>
      <c r="AM51" s="149"/>
      <c r="AN51" s="149"/>
      <c r="AO51" s="149"/>
      <c r="AP51" s="149"/>
      <c r="AQ51" s="149"/>
      <c r="AR51" s="149"/>
      <c r="AS51" s="149"/>
      <c r="AT51" s="149"/>
      <c r="AU51" s="149"/>
      <c r="AV51" s="149"/>
      <c r="AW51" s="149"/>
      <c r="AX51" s="149"/>
      <c r="AY51" s="149"/>
      <c r="AZ51" s="149"/>
      <c r="BA51" s="149"/>
      <c r="BB51" s="149"/>
      <c r="BC51" s="149"/>
      <c r="BD51" s="149"/>
      <c r="BE51" s="149"/>
      <c r="BF51" s="222"/>
      <c r="BG51" s="150" t="str">
        <f>IF(OR('Set UP'!$C37=0,'Set UP'!$D37=0,'Set UP'!$E37=0),"",(AG$19*AG51)+(AH$19*AH51)+(AI$19*AI51)+(AJ$19*AJ51)+(AK$19*AK51)+(AL$19*AL51)+(AM$19*AM51)+(AN$19*AN51)+(AO$19*AO51)+(AP$19*AP51)+(AQ$19*AQ51)+(AR$19*AR51)+(AS$19*AS51)+(AT$19*AT51)+(AU$19*AU51)+(AV$19*AV51)+(AW$19*AW51)+(AX$19*AX51)+(AY$19*AY51)+(AZ$19*AZ51)+(BA$19*BA51)+(BB$19*BB51)+(BC$19*BC51)+(BD$19*BD51)+(BE$19*BE51))</f>
        <v/>
      </c>
      <c r="BH51" s="65"/>
      <c r="BI51" s="65"/>
      <c r="BJ51" s="65"/>
      <c r="BK51" s="65"/>
      <c r="BL51" s="65"/>
      <c r="BM51" s="65"/>
      <c r="BN51" s="149"/>
      <c r="BO51" s="149"/>
      <c r="BP51" s="149"/>
      <c r="BQ51" s="149"/>
      <c r="BR51" s="149"/>
      <c r="BS51" s="149"/>
      <c r="BT51" s="149"/>
      <c r="BU51" s="149"/>
      <c r="BV51" s="149"/>
      <c r="BW51" s="149"/>
      <c r="BX51" s="149"/>
      <c r="BY51" s="149"/>
      <c r="BZ51" s="149"/>
      <c r="CA51" s="149"/>
      <c r="CB51" s="149"/>
      <c r="CC51" s="149"/>
      <c r="CD51" s="149"/>
      <c r="CE51" s="149"/>
      <c r="CF51" s="149"/>
      <c r="CG51" s="222"/>
      <c r="CH51" s="150" t="str">
        <f>IF(OR('Set UP'!$C37=0,'Set UP'!$D37=0,'Set UP'!$E37=0),"",(BH$19*BH51)+(BI$19*BI51)+(BJ$19*BJ51)+(BK$19*BK51)+(BL$19*BL51)+(BM$19*BM51)+(BN$19*BN51)+(BO$19*BO51)+(BP$19*BP51)+(BQ$19*BQ51)+(BR$19*BR51)+(BS$19*BS51)+(BT$19*BT51)+(BU$19*BU51)+(BV$19*BV51)+(BW$19*BW51)+(BX$19*BX51)+(BY$19*BY51)+(BZ$19*BZ51)+(CA$19*CA51)+(CB$19*CB51)+(CC$19*CC51)+(CD$19*CD51)+(CE$19*CE51)+(CF$19*CF51))</f>
        <v/>
      </c>
      <c r="CI51" s="65"/>
      <c r="CJ51" s="65"/>
      <c r="CK51" s="65"/>
      <c r="CL51" s="65"/>
      <c r="CM51" s="65"/>
      <c r="CN51" s="149"/>
      <c r="CO51" s="149"/>
      <c r="CP51" s="149"/>
      <c r="CQ51" s="149"/>
      <c r="CR51" s="149"/>
      <c r="CS51" s="149"/>
      <c r="CT51" s="149"/>
      <c r="CU51" s="149"/>
      <c r="CV51" s="149"/>
      <c r="CW51" s="149"/>
      <c r="CX51" s="149"/>
      <c r="CY51" s="149"/>
      <c r="CZ51" s="149"/>
      <c r="DA51" s="149"/>
      <c r="DB51" s="149"/>
      <c r="DC51" s="149"/>
      <c r="DD51" s="149"/>
      <c r="DE51" s="149"/>
      <c r="DF51" s="149"/>
      <c r="DG51" s="149"/>
      <c r="DH51" s="222"/>
      <c r="DI51" s="150" t="str">
        <f>IF(OR('Set UP'!$C37=0,'Set UP'!$D37=0,'Set UP'!$E37=0),"",(CI$19*CI51)+(CJ$19*CJ51)+(CK$19*CK51)+(CL$19*CL51)+(CM$19*CM51)+(CN$19*CN51)+(CO$19*CO51)+(CP$19*CP51)+(CQ$19*CQ51)+(CR$19*CR51)+(CS$19*CS51)+(CT$19*CT51)+(CU$19*CU51)+(CV$19*CV51)+(CW$19*CW51)+(CX$19*CX51)+(CY$19*CY51)+(CZ$19*CZ51)+(DA$19*DA51)+(DB$19*DB51)+(DC$19*DC51)+(DD$19*DD51)+(DE$19*DE51)+(DF$19*DF51)+(DG$19*DG51))</f>
        <v/>
      </c>
      <c r="DJ51" s="65"/>
      <c r="DK51" s="65"/>
      <c r="DL51" s="65"/>
      <c r="DM51" s="149"/>
      <c r="DN51" s="149"/>
      <c r="DO51" s="149"/>
      <c r="DP51" s="149"/>
      <c r="DQ51" s="149"/>
      <c r="DR51" s="149"/>
      <c r="DS51" s="149"/>
      <c r="DT51" s="149"/>
      <c r="DU51" s="149"/>
      <c r="DV51" s="149"/>
      <c r="DW51" s="149"/>
      <c r="DX51" s="149"/>
      <c r="DY51" s="149"/>
      <c r="DZ51" s="149"/>
      <c r="EA51" s="149"/>
      <c r="EB51" s="149"/>
      <c r="EC51" s="149"/>
      <c r="ED51" s="149"/>
      <c r="EE51" s="149"/>
      <c r="EF51" s="149"/>
      <c r="EG51" s="149"/>
      <c r="EH51" s="149"/>
      <c r="EI51" s="222"/>
      <c r="EJ51" s="150" t="str">
        <f>IF(OR('Set UP'!$C37=0,'Set UP'!$D37=0,'Set UP'!$E37=0),"",(DJ$19*DJ51)+(DK$19*DK51)+(DL$19*DL51)+(DM$19*DM51)+(DN$19*DN51)+(DO$19*DO51)+(DP$19*DP51)+(DQ$19*DQ51)+(DR$19*DR51)+(DS$19*DS51)+(DT$19*DT51)+(DU$19*DU51)+(DV$19*DV51)+(DW$19*DW51)+(DX$19*DX51)+(DY$19*DY51)+(DZ$19*DZ51)+(EA$19*EA51)+(EB$19*EB51)+(EC$19*EC51)+(ED$19*ED51)+(EE$19*EE51)+(EF$19*EF51)+(EG$19*EG51)+(EH$19*EH51))</f>
        <v/>
      </c>
      <c r="EK51" s="65"/>
      <c r="EL51" s="65"/>
      <c r="EM51" s="65"/>
      <c r="EN51" s="65"/>
      <c r="EO51" s="149"/>
      <c r="EP51" s="149"/>
      <c r="EQ51" s="149"/>
      <c r="ER51" s="149"/>
      <c r="ES51" s="149"/>
      <c r="ET51" s="149"/>
      <c r="EU51" s="149"/>
      <c r="EV51" s="149"/>
      <c r="EW51" s="149"/>
      <c r="EX51" s="149"/>
      <c r="EY51" s="149"/>
      <c r="EZ51" s="149"/>
      <c r="FA51" s="149"/>
      <c r="FB51" s="149"/>
      <c r="FC51" s="149"/>
      <c r="FD51" s="149"/>
      <c r="FE51" s="149"/>
      <c r="FF51" s="149"/>
      <c r="FG51" s="149"/>
      <c r="FH51" s="149"/>
      <c r="FI51" s="149"/>
      <c r="FJ51" s="222"/>
      <c r="FK51" s="150" t="str">
        <f>IF(OR('Set UP'!$C37=0,'Set UP'!$D37=0,'Set UP'!$E37=0),"",(EK$19*EK51)+(EL$19*EL51)+(EM$19*EM51)+(EN$19*EN51)+(EO$19*EO51)+(EP$19*EP51)+(EQ$19*EQ51)+(ER$19*ER51)+(ES$19*ES51)+(ET$19*ET51)+(EU$19*EU51)+(EV$19*EV51)+(EW$19*EW51)+(EX$19*EX51)+(EY$19*EY51)+(EZ$19*EZ51)+(FA$19*FA51)+(FB$19*FB51)+(FC$19*FC51)+(FD$19*FD51)+(FE$19*FE51)+(FF$19*FF51)+(FG$19*FG51)+(FH$19*FH51)+(FI$19*FI51))</f>
        <v/>
      </c>
      <c r="FL51" s="65"/>
      <c r="FM51" s="65"/>
      <c r="FN51" s="65"/>
      <c r="FO51" s="65"/>
      <c r="FP51" s="149"/>
      <c r="FQ51" s="149"/>
      <c r="FR51" s="149"/>
      <c r="FS51" s="149"/>
      <c r="FT51" s="149"/>
      <c r="FU51" s="149"/>
      <c r="FV51" s="149"/>
      <c r="FW51" s="149"/>
      <c r="FX51" s="149"/>
      <c r="FY51" s="149"/>
      <c r="FZ51" s="149"/>
      <c r="GA51" s="149"/>
      <c r="GB51" s="149"/>
      <c r="GC51" s="149"/>
      <c r="GD51" s="149"/>
      <c r="GE51" s="149"/>
      <c r="GF51" s="149"/>
      <c r="GG51" s="149"/>
      <c r="GH51" s="149"/>
      <c r="GI51" s="149"/>
      <c r="GJ51" s="149"/>
      <c r="GK51" s="222"/>
      <c r="GL51" s="150" t="str">
        <f>IF(OR('Set UP'!$C37=0,'Set UP'!$D37=0,'Set UP'!$E37=0),"",(FL$19*FL51)+(FM$19*FM51)+(FN$19*FN51)+(FO$19*FO51)+(FP$19*FP51)+(FQ$19*FQ51)+(FR$19*FR51)+(FS$19*FS51)+(FT$19*FT51)+(FU$19*FU51)+(FV$19*FV51)+(FW$19*FW51)+(FX$19*FX51)+(FY$19*FY51)+(FZ$19*FZ51)+(GA$19*GA51)+(GB$19*GB51)+(GC$19*GC51)+(GD$19*GD51)+(GE$19*GE51)+(GF$19*GF51)+(GG$19*GG51)+(GH$19*GH51)+(GI$19*GI51)+(GJ$19*GJ51))</f>
        <v/>
      </c>
      <c r="GM51" s="65"/>
      <c r="GN51" s="65"/>
      <c r="GO51" s="65"/>
      <c r="GP51" s="65"/>
      <c r="GQ51" s="149"/>
      <c r="GR51" s="149"/>
      <c r="GS51" s="149"/>
      <c r="GT51" s="149"/>
      <c r="GU51" s="149"/>
      <c r="GV51" s="149"/>
      <c r="GW51" s="149"/>
      <c r="GX51" s="149"/>
      <c r="GY51" s="149"/>
      <c r="GZ51" s="149"/>
      <c r="HA51" s="149"/>
      <c r="HB51" s="149"/>
      <c r="HC51" s="149"/>
      <c r="HD51" s="149"/>
      <c r="HE51" s="149"/>
      <c r="HF51" s="149"/>
      <c r="HG51" s="149"/>
      <c r="HH51" s="149"/>
      <c r="HI51" s="149"/>
      <c r="HJ51" s="149"/>
      <c r="HK51" s="149"/>
      <c r="HL51" s="222"/>
      <c r="HM51" s="150" t="str">
        <f>IF(OR('Set UP'!$C37=0,'Set UP'!$D37=0,'Set UP'!$E37=0),"",(GM$19*GM51)+(GN$19*GN51)+(GO$19*GO51)+(GP$19*GP51)+(GQ$19*GQ51)+(GR$19*GR51)+(GS$19*GS51)+(GT$19*GT51)+(GU$19*GU51)+(GV$19*GV51)+(GW$19*GW51)+(GX$19*GX51)+(GY$19*GY51)+(GZ$19*GZ51)+(HA$19*HA51)+(HB$19*HB51)+(HC$19*HC51)+(HD$19*HD51)+(HE$19*HE51)+(HF$19*HF51)+(HG$19*HG51)+(HH$19*HH51)+(HI$19*HI51)+(HJ$19*HJ51)+(HK$19*HK51))</f>
        <v/>
      </c>
      <c r="HN51" s="65"/>
      <c r="HO51" s="65"/>
      <c r="HP51" s="65"/>
      <c r="HQ51" s="65"/>
      <c r="HR51" s="149"/>
      <c r="HS51" s="149"/>
      <c r="HT51" s="149"/>
      <c r="HU51" s="149"/>
      <c r="HV51" s="149"/>
      <c r="HW51" s="149"/>
      <c r="HX51" s="149"/>
      <c r="HY51" s="149"/>
      <c r="HZ51" s="149"/>
      <c r="IA51" s="149"/>
      <c r="IB51" s="149"/>
      <c r="IC51" s="149"/>
      <c r="ID51" s="149"/>
      <c r="IE51" s="149"/>
      <c r="IF51" s="149"/>
      <c r="IG51" s="149"/>
      <c r="IH51" s="149"/>
      <c r="II51" s="149"/>
      <c r="IJ51" s="149"/>
      <c r="IK51" s="149"/>
      <c r="IL51" s="149"/>
      <c r="IM51" s="222"/>
      <c r="IN51" s="150" t="str">
        <f>IF(OR('Set UP'!$C37=0,'Set UP'!$D37=0,'Set UP'!$E37=0),"",(HN$19*HN51)+(HO$19*HO51)+(HP$19*HP51)+(HQ$19*HQ51)+(HR$19*HR51)+(HS$19*HS51)+(HT$19*HT51)+(HU$19*HU51)+(HV$19*HV51)+(HW$19*HW51)+(HX$19*HX51)+(HY$19*HY51)+(HZ$19*HZ51)+(IA$19*IA51)+(IB$19*IB51)+(IC$19*IC51)+(ID$19*ID51)+(IE$19*IE51)+(IF$19*IF51)+(IG$19*IG51)+(IH$19*IH51)+(II$19*II51)+(IJ$19*IJ51)+(IK$19*IK51)+(IL$19*IL51))</f>
        <v/>
      </c>
      <c r="IO51" s="65"/>
      <c r="IP51" s="65"/>
      <c r="IQ51" s="65"/>
      <c r="IR51" s="65"/>
      <c r="IS51" s="149"/>
      <c r="IT51" s="149"/>
      <c r="IU51" s="149"/>
      <c r="IV51" s="149"/>
      <c r="IW51" s="149"/>
      <c r="IX51" s="149"/>
      <c r="IY51" s="149"/>
      <c r="IZ51" s="149"/>
      <c r="JA51" s="149"/>
      <c r="JB51" s="149"/>
      <c r="JC51" s="149"/>
      <c r="JD51" s="149"/>
      <c r="JE51" s="149"/>
      <c r="JF51" s="149"/>
      <c r="JG51" s="149"/>
      <c r="JH51" s="149"/>
      <c r="JI51" s="149"/>
      <c r="JJ51" s="149"/>
      <c r="JK51" s="149"/>
      <c r="JL51" s="149"/>
      <c r="JM51" s="149"/>
      <c r="JN51" s="222"/>
      <c r="JO51" s="150" t="str">
        <f>IF(OR('Set UP'!$C37=0,'Set UP'!$D37=0,'Set UP'!$E37=0),"",(IO$19*IO51)+(IP$19*IP51)+(IQ$19*IQ51)+(IR$19*IR51)+(IS$19*IS51)+(IT$19*IT51)+(IU$19*IU51)+(IV$19*IV51)+(IW$19*IW51)+(IX$19*IX51)+(IY$19*IY51)+(IZ$19*IZ51)+(JA$19*JA51)+(JB$19*JB51)+(JC$19*JC51)+(JD$19*JD51)+(JE$19*JE51)+(JF$19*JF51)+(JG$19*JG51)+(JH$19*JH51)+(JI$19*JI51)+(JJ$19*JJ51)+(JK$19*JK51)+(JL$19*JL51)+(JM$19*JM51))</f>
        <v/>
      </c>
      <c r="JP51" s="151" t="str">
        <f>IF(OR('Set UP'!$C37=0,'Set UP'!$D37=0,'Set UP'!$E37=0),"",(AF51+BG51+CH51+DI51+EJ51+FK51+GL51+HM51+IN51+JO51))</f>
        <v/>
      </c>
      <c r="JQ51" s="152" t="str">
        <f>IF(OR('Set UP'!$C37=0,'Set UP'!$D37=0,'Set UP'!$E37=0),"",RANK(JP51,$JP$21:$JP$68,0))</f>
        <v/>
      </c>
      <c r="JR51" s="151" t="str">
        <f>IF(OR('Set UP'!K37&lt;&gt;1,'Set UP'!C37=0,'Set UP'!D37=0,'Set UP'!E37=0,'Set UP'!F37=0),"",$JP51)</f>
        <v/>
      </c>
      <c r="JS51" s="151" t="str">
        <f>IF(OR('Set UP'!K37&lt;&gt;1,'Set UP'!C37=0,'Set UP'!D37=0,'Set UP'!E37=0,'Set UP'!F37=0),"",RANK(JR51,$JR$21:$JR$68,0))</f>
        <v/>
      </c>
      <c r="JT51" s="153" t="str">
        <f>IF(OR('Set UP'!K37&lt;&gt;2,'Set UP'!C37=0,'Set UP'!D37=0,'Set UP'!E37=0,'Set UP'!F37=0),"",$JP51)</f>
        <v/>
      </c>
      <c r="JU51" s="151" t="str">
        <f>IF(OR('Set UP'!K37&lt;&gt;2,'Set UP'!C37=0,'Set UP'!D37=0,'Set UP'!E37=0,'Set UP'!F37=0),"",RANK(JT51,$JT$21:$JT$68,0))</f>
        <v/>
      </c>
      <c r="JV51" s="151" t="str">
        <f>IF(OR(LEFT('Set UP'!F37,1)&lt;&gt;"F",'Set UP'!C37=0,'Set UP'!D37=0,'Set UP'!E37=0),"",$JP51)</f>
        <v/>
      </c>
      <c r="JW51" s="151" t="str">
        <f>IF(OR(LEFT('Set UP'!F37,1)&lt;&gt;"F",'Set UP'!C37=0,'Set UP'!D37=0,'Set UP'!E37=0),"",RANK(JV51,$JV$21:$JV$68,0))</f>
        <v/>
      </c>
      <c r="JX51" s="151" t="str">
        <f>IF(OR('Set UP'!F37&lt;&gt;"NS",'Set UP'!C37=0,'Set UP'!D37=0,'Set UP'!E37=0),"",$JP51)</f>
        <v/>
      </c>
      <c r="JY51" s="154" t="str">
        <f>IF(OR('Set UP'!F37&lt;&gt;"NS",'Set UP'!C37=0,'Set UP'!D37=0,'Set UP'!E37=0),"",RANK(JX51,$JX$21:$JX$68,0))</f>
        <v/>
      </c>
      <c r="JZ51" s="154" t="str">
        <f>IF(OR('Set UP'!$C37=0,'Set UP'!$D37=0,'Set UP'!$E37=0,JP51=0),"",JP51/MAX(JP$21:JP$68)*1000)</f>
        <v/>
      </c>
      <c r="KC51" s="316">
        <f t="array" ref="KC51">MAX(IF(Clubs='Set UP'!D37,'Wet Incident'!JU$21:JU$68))</f>
        <v>0</v>
      </c>
      <c r="KD51" s="316" t="str">
        <f t="shared" si="5"/>
        <v/>
      </c>
    </row>
    <row r="52" spans="2:290" x14ac:dyDescent="0.2">
      <c r="B52" s="139">
        <v>32</v>
      </c>
      <c r="C52" s="148" t="str">
        <f>IF(OR('Set UP'!$C38=0,'Set UP'!$D38=0,'Set UP'!$E38=0,'Set UP'!F38=0),"  --",'Set UP'!C38)</f>
        <v xml:space="preserve">  --</v>
      </c>
      <c r="D52" s="148" t="str">
        <f>IF(OR('Set UP'!$C38=0,'Set UP'!$D38=0,'Set UP'!$E38=0,'Set UP'!F38=0),"  --",'Set UP'!D38&amp;" "&amp;'Set UP'!E38)</f>
        <v xml:space="preserve">  --</v>
      </c>
      <c r="E52" s="148" t="str">
        <f>IF(OR('Set UP'!$C38=0,'Set UP'!$D38=0,'Set UP'!$E38=0,'Set UP'!F38=0),"  --",'Set UP'!F38)</f>
        <v xml:space="preserve">  --</v>
      </c>
      <c r="F52" s="65"/>
      <c r="G52" s="65"/>
      <c r="H52" s="65"/>
      <c r="I52" s="65"/>
      <c r="J52" s="149"/>
      <c r="K52" s="149"/>
      <c r="L52" s="149"/>
      <c r="M52" s="149"/>
      <c r="N52" s="149"/>
      <c r="O52" s="149"/>
      <c r="P52" s="149"/>
      <c r="Q52" s="149"/>
      <c r="R52" s="149"/>
      <c r="S52" s="149"/>
      <c r="T52" s="149"/>
      <c r="U52" s="149"/>
      <c r="V52" s="149"/>
      <c r="W52" s="149"/>
      <c r="X52" s="149"/>
      <c r="Y52" s="149"/>
      <c r="Z52" s="149"/>
      <c r="AA52" s="149"/>
      <c r="AB52" s="149"/>
      <c r="AC52" s="149"/>
      <c r="AD52" s="149"/>
      <c r="AE52" s="222"/>
      <c r="AF52" s="150" t="str">
        <f>IF(OR('Set UP'!$C38=0,'Set UP'!$D38=0,'Set UP'!$E38=0),"",(F$19*F52)+(G$19*G52)+(H$19*H52)+(I$19*I52)+(J$19*J52)+(K$19*K52)+(L$19*L52)+(M$19*M52)+(N$19*N52)+(O$19*O52)+(P$19*P52)+(Q$19*Q52)+(R$19*R52)+(S$19*S52)+(T$19*T52)+(U$19*U52)+(V$19*V52)+(W$19*W52)+(X$19*X52)+(Y$19*Y52)+(Z$19*Z52)+(AA$19*AA52)+(AB$19*AB52)+(AC$19*AC52)+(AD$19*AD52))</f>
        <v/>
      </c>
      <c r="AG52" s="65"/>
      <c r="AH52" s="65"/>
      <c r="AI52" s="65"/>
      <c r="AJ52" s="65"/>
      <c r="AK52" s="65"/>
      <c r="AL52" s="65"/>
      <c r="AM52" s="149"/>
      <c r="AN52" s="149"/>
      <c r="AO52" s="149"/>
      <c r="AP52" s="149"/>
      <c r="AQ52" s="149"/>
      <c r="AR52" s="149"/>
      <c r="AS52" s="149"/>
      <c r="AT52" s="149"/>
      <c r="AU52" s="149"/>
      <c r="AV52" s="149"/>
      <c r="AW52" s="149"/>
      <c r="AX52" s="149"/>
      <c r="AY52" s="149"/>
      <c r="AZ52" s="149"/>
      <c r="BA52" s="149"/>
      <c r="BB52" s="149"/>
      <c r="BC52" s="149"/>
      <c r="BD52" s="149"/>
      <c r="BE52" s="149"/>
      <c r="BF52" s="222"/>
      <c r="BG52" s="150" t="str">
        <f>IF(OR('Set UP'!$C38=0,'Set UP'!$D38=0,'Set UP'!$E38=0),"",(AG$19*AG52)+(AH$19*AH52)+(AI$19*AI52)+(AJ$19*AJ52)+(AK$19*AK52)+(AL$19*AL52)+(AM$19*AM52)+(AN$19*AN52)+(AO$19*AO52)+(AP$19*AP52)+(AQ$19*AQ52)+(AR$19*AR52)+(AS$19*AS52)+(AT$19*AT52)+(AU$19*AU52)+(AV$19*AV52)+(AW$19*AW52)+(AX$19*AX52)+(AY$19*AY52)+(AZ$19*AZ52)+(BA$19*BA52)+(BB$19*BB52)+(BC$19*BC52)+(BD$19*BD52)+(BE$19*BE52))</f>
        <v/>
      </c>
      <c r="BH52" s="65"/>
      <c r="BI52" s="65"/>
      <c r="BJ52" s="65"/>
      <c r="BK52" s="65"/>
      <c r="BL52" s="65"/>
      <c r="BM52" s="65"/>
      <c r="BN52" s="149"/>
      <c r="BO52" s="149"/>
      <c r="BP52" s="149"/>
      <c r="BQ52" s="149"/>
      <c r="BR52" s="149"/>
      <c r="BS52" s="149"/>
      <c r="BT52" s="149"/>
      <c r="BU52" s="149"/>
      <c r="BV52" s="149"/>
      <c r="BW52" s="149"/>
      <c r="BX52" s="149"/>
      <c r="BY52" s="149"/>
      <c r="BZ52" s="149"/>
      <c r="CA52" s="149"/>
      <c r="CB52" s="149"/>
      <c r="CC52" s="149"/>
      <c r="CD52" s="149"/>
      <c r="CE52" s="149"/>
      <c r="CF52" s="149"/>
      <c r="CG52" s="222"/>
      <c r="CH52" s="150" t="str">
        <f>IF(OR('Set UP'!$C38=0,'Set UP'!$D38=0,'Set UP'!$E38=0),"",(BH$19*BH52)+(BI$19*BI52)+(BJ$19*BJ52)+(BK$19*BK52)+(BL$19*BL52)+(BM$19*BM52)+(BN$19*BN52)+(BO$19*BO52)+(BP$19*BP52)+(BQ$19*BQ52)+(BR$19*BR52)+(BS$19*BS52)+(BT$19*BT52)+(BU$19*BU52)+(BV$19*BV52)+(BW$19*BW52)+(BX$19*BX52)+(BY$19*BY52)+(BZ$19*BZ52)+(CA$19*CA52)+(CB$19*CB52)+(CC$19*CC52)+(CD$19*CD52)+(CE$19*CE52)+(CF$19*CF52))</f>
        <v/>
      </c>
      <c r="CI52" s="65"/>
      <c r="CJ52" s="65"/>
      <c r="CK52" s="65"/>
      <c r="CL52" s="65"/>
      <c r="CM52" s="65"/>
      <c r="CN52" s="149"/>
      <c r="CO52" s="149"/>
      <c r="CP52" s="149"/>
      <c r="CQ52" s="149"/>
      <c r="CR52" s="149"/>
      <c r="CS52" s="149"/>
      <c r="CT52" s="149"/>
      <c r="CU52" s="149"/>
      <c r="CV52" s="149"/>
      <c r="CW52" s="149"/>
      <c r="CX52" s="149"/>
      <c r="CY52" s="149"/>
      <c r="CZ52" s="149"/>
      <c r="DA52" s="149"/>
      <c r="DB52" s="149"/>
      <c r="DC52" s="149"/>
      <c r="DD52" s="149"/>
      <c r="DE52" s="149"/>
      <c r="DF52" s="149"/>
      <c r="DG52" s="149"/>
      <c r="DH52" s="222"/>
      <c r="DI52" s="150" t="str">
        <f>IF(OR('Set UP'!$C38=0,'Set UP'!$D38=0,'Set UP'!$E38=0),"",(CI$19*CI52)+(CJ$19*CJ52)+(CK$19*CK52)+(CL$19*CL52)+(CM$19*CM52)+(CN$19*CN52)+(CO$19*CO52)+(CP$19*CP52)+(CQ$19*CQ52)+(CR$19*CR52)+(CS$19*CS52)+(CT$19*CT52)+(CU$19*CU52)+(CV$19*CV52)+(CW$19*CW52)+(CX$19*CX52)+(CY$19*CY52)+(CZ$19*CZ52)+(DA$19*DA52)+(DB$19*DB52)+(DC$19*DC52)+(DD$19*DD52)+(DE$19*DE52)+(DF$19*DF52)+(DG$19*DG52))</f>
        <v/>
      </c>
      <c r="DJ52" s="65"/>
      <c r="DK52" s="65"/>
      <c r="DL52" s="65"/>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222"/>
      <c r="EJ52" s="150" t="str">
        <f>IF(OR('Set UP'!$C38=0,'Set UP'!$D38=0,'Set UP'!$E38=0),"",(DJ$19*DJ52)+(DK$19*DK52)+(DL$19*DL52)+(DM$19*DM52)+(DN$19*DN52)+(DO$19*DO52)+(DP$19*DP52)+(DQ$19*DQ52)+(DR$19*DR52)+(DS$19*DS52)+(DT$19*DT52)+(DU$19*DU52)+(DV$19*DV52)+(DW$19*DW52)+(DX$19*DX52)+(DY$19*DY52)+(DZ$19*DZ52)+(EA$19*EA52)+(EB$19*EB52)+(EC$19*EC52)+(ED$19*ED52)+(EE$19*EE52)+(EF$19*EF52)+(EG$19*EG52)+(EH$19*EH52))</f>
        <v/>
      </c>
      <c r="EK52" s="65"/>
      <c r="EL52" s="65"/>
      <c r="EM52" s="65"/>
      <c r="EN52" s="65"/>
      <c r="EO52" s="149"/>
      <c r="EP52" s="149"/>
      <c r="EQ52" s="149"/>
      <c r="ER52" s="149"/>
      <c r="ES52" s="149"/>
      <c r="ET52" s="149"/>
      <c r="EU52" s="149"/>
      <c r="EV52" s="149"/>
      <c r="EW52" s="149"/>
      <c r="EX52" s="149"/>
      <c r="EY52" s="149"/>
      <c r="EZ52" s="149"/>
      <c r="FA52" s="149"/>
      <c r="FB52" s="149"/>
      <c r="FC52" s="149"/>
      <c r="FD52" s="149"/>
      <c r="FE52" s="149"/>
      <c r="FF52" s="149"/>
      <c r="FG52" s="149"/>
      <c r="FH52" s="149"/>
      <c r="FI52" s="149"/>
      <c r="FJ52" s="222"/>
      <c r="FK52" s="150" t="str">
        <f>IF(OR('Set UP'!$C38=0,'Set UP'!$D38=0,'Set UP'!$E38=0),"",(EK$19*EK52)+(EL$19*EL52)+(EM$19*EM52)+(EN$19*EN52)+(EO$19*EO52)+(EP$19*EP52)+(EQ$19*EQ52)+(ER$19*ER52)+(ES$19*ES52)+(ET$19*ET52)+(EU$19*EU52)+(EV$19*EV52)+(EW$19*EW52)+(EX$19*EX52)+(EY$19*EY52)+(EZ$19*EZ52)+(FA$19*FA52)+(FB$19*FB52)+(FC$19*FC52)+(FD$19*FD52)+(FE$19*FE52)+(FF$19*FF52)+(FG$19*FG52)+(FH$19*FH52)+(FI$19*FI52))</f>
        <v/>
      </c>
      <c r="FL52" s="65"/>
      <c r="FM52" s="65"/>
      <c r="FN52" s="65"/>
      <c r="FO52" s="65"/>
      <c r="FP52" s="149"/>
      <c r="FQ52" s="149"/>
      <c r="FR52" s="149"/>
      <c r="FS52" s="149"/>
      <c r="FT52" s="149"/>
      <c r="FU52" s="149"/>
      <c r="FV52" s="149"/>
      <c r="FW52" s="149"/>
      <c r="FX52" s="149"/>
      <c r="FY52" s="149"/>
      <c r="FZ52" s="149"/>
      <c r="GA52" s="149"/>
      <c r="GB52" s="149"/>
      <c r="GC52" s="149"/>
      <c r="GD52" s="149"/>
      <c r="GE52" s="149"/>
      <c r="GF52" s="149"/>
      <c r="GG52" s="149"/>
      <c r="GH52" s="149"/>
      <c r="GI52" s="149"/>
      <c r="GJ52" s="149"/>
      <c r="GK52" s="222"/>
      <c r="GL52" s="150" t="str">
        <f>IF(OR('Set UP'!$C38=0,'Set UP'!$D38=0,'Set UP'!$E38=0),"",(FL$19*FL52)+(FM$19*FM52)+(FN$19*FN52)+(FO$19*FO52)+(FP$19*FP52)+(FQ$19*FQ52)+(FR$19*FR52)+(FS$19*FS52)+(FT$19*FT52)+(FU$19*FU52)+(FV$19*FV52)+(FW$19*FW52)+(FX$19*FX52)+(FY$19*FY52)+(FZ$19*FZ52)+(GA$19*GA52)+(GB$19*GB52)+(GC$19*GC52)+(GD$19*GD52)+(GE$19*GE52)+(GF$19*GF52)+(GG$19*GG52)+(GH$19*GH52)+(GI$19*GI52)+(GJ$19*GJ52))</f>
        <v/>
      </c>
      <c r="GM52" s="65"/>
      <c r="GN52" s="65"/>
      <c r="GO52" s="65"/>
      <c r="GP52" s="65"/>
      <c r="GQ52" s="149"/>
      <c r="GR52" s="149"/>
      <c r="GS52" s="149"/>
      <c r="GT52" s="149"/>
      <c r="GU52" s="149"/>
      <c r="GV52" s="149"/>
      <c r="GW52" s="149"/>
      <c r="GX52" s="149"/>
      <c r="GY52" s="149"/>
      <c r="GZ52" s="149"/>
      <c r="HA52" s="149"/>
      <c r="HB52" s="149"/>
      <c r="HC52" s="149"/>
      <c r="HD52" s="149"/>
      <c r="HE52" s="149"/>
      <c r="HF52" s="149"/>
      <c r="HG52" s="149"/>
      <c r="HH52" s="149"/>
      <c r="HI52" s="149"/>
      <c r="HJ52" s="149"/>
      <c r="HK52" s="149"/>
      <c r="HL52" s="222"/>
      <c r="HM52" s="150" t="str">
        <f>IF(OR('Set UP'!$C38=0,'Set UP'!$D38=0,'Set UP'!$E38=0),"",(GM$19*GM52)+(GN$19*GN52)+(GO$19*GO52)+(GP$19*GP52)+(GQ$19*GQ52)+(GR$19*GR52)+(GS$19*GS52)+(GT$19*GT52)+(GU$19*GU52)+(GV$19*GV52)+(GW$19*GW52)+(GX$19*GX52)+(GY$19*GY52)+(GZ$19*GZ52)+(HA$19*HA52)+(HB$19*HB52)+(HC$19*HC52)+(HD$19*HD52)+(HE$19*HE52)+(HF$19*HF52)+(HG$19*HG52)+(HH$19*HH52)+(HI$19*HI52)+(HJ$19*HJ52)+(HK$19*HK52))</f>
        <v/>
      </c>
      <c r="HN52" s="65"/>
      <c r="HO52" s="65"/>
      <c r="HP52" s="65"/>
      <c r="HQ52" s="65"/>
      <c r="HR52" s="149"/>
      <c r="HS52" s="149"/>
      <c r="HT52" s="149"/>
      <c r="HU52" s="149"/>
      <c r="HV52" s="149"/>
      <c r="HW52" s="149"/>
      <c r="HX52" s="149"/>
      <c r="HY52" s="149"/>
      <c r="HZ52" s="149"/>
      <c r="IA52" s="149"/>
      <c r="IB52" s="149"/>
      <c r="IC52" s="149"/>
      <c r="ID52" s="149"/>
      <c r="IE52" s="149"/>
      <c r="IF52" s="149"/>
      <c r="IG52" s="149"/>
      <c r="IH52" s="149"/>
      <c r="II52" s="149"/>
      <c r="IJ52" s="149"/>
      <c r="IK52" s="149"/>
      <c r="IL52" s="149"/>
      <c r="IM52" s="222"/>
      <c r="IN52" s="150" t="str">
        <f>IF(OR('Set UP'!$C38=0,'Set UP'!$D38=0,'Set UP'!$E38=0),"",(HN$19*HN52)+(HO$19*HO52)+(HP$19*HP52)+(HQ$19*HQ52)+(HR$19*HR52)+(HS$19*HS52)+(HT$19*HT52)+(HU$19*HU52)+(HV$19*HV52)+(HW$19*HW52)+(HX$19*HX52)+(HY$19*HY52)+(HZ$19*HZ52)+(IA$19*IA52)+(IB$19*IB52)+(IC$19*IC52)+(ID$19*ID52)+(IE$19*IE52)+(IF$19*IF52)+(IG$19*IG52)+(IH$19*IH52)+(II$19*II52)+(IJ$19*IJ52)+(IK$19*IK52)+(IL$19*IL52))</f>
        <v/>
      </c>
      <c r="IO52" s="65"/>
      <c r="IP52" s="65"/>
      <c r="IQ52" s="65"/>
      <c r="IR52" s="65"/>
      <c r="IS52" s="149"/>
      <c r="IT52" s="149"/>
      <c r="IU52" s="149"/>
      <c r="IV52" s="149"/>
      <c r="IW52" s="149"/>
      <c r="IX52" s="149"/>
      <c r="IY52" s="149"/>
      <c r="IZ52" s="149"/>
      <c r="JA52" s="149"/>
      <c r="JB52" s="149"/>
      <c r="JC52" s="149"/>
      <c r="JD52" s="149"/>
      <c r="JE52" s="149"/>
      <c r="JF52" s="149"/>
      <c r="JG52" s="149"/>
      <c r="JH52" s="149"/>
      <c r="JI52" s="149"/>
      <c r="JJ52" s="149"/>
      <c r="JK52" s="149"/>
      <c r="JL52" s="149"/>
      <c r="JM52" s="149"/>
      <c r="JN52" s="222"/>
      <c r="JO52" s="150" t="str">
        <f>IF(OR('Set UP'!$C38=0,'Set UP'!$D38=0,'Set UP'!$E38=0),"",(IO$19*IO52)+(IP$19*IP52)+(IQ$19*IQ52)+(IR$19*IR52)+(IS$19*IS52)+(IT$19*IT52)+(IU$19*IU52)+(IV$19*IV52)+(IW$19*IW52)+(IX$19*IX52)+(IY$19*IY52)+(IZ$19*IZ52)+(JA$19*JA52)+(JB$19*JB52)+(JC$19*JC52)+(JD$19*JD52)+(JE$19*JE52)+(JF$19*JF52)+(JG$19*JG52)+(JH$19*JH52)+(JI$19*JI52)+(JJ$19*JJ52)+(JK$19*JK52)+(JL$19*JL52)+(JM$19*JM52))</f>
        <v/>
      </c>
      <c r="JP52" s="151" t="str">
        <f>IF(OR('Set UP'!$C38=0,'Set UP'!$D38=0,'Set UP'!$E38=0),"",(AF52+BG52+CH52+DI52+EJ52+FK52+GL52+HM52+IN52+JO52))</f>
        <v/>
      </c>
      <c r="JQ52" s="152" t="str">
        <f>IF(OR('Set UP'!$C38=0,'Set UP'!$D38=0,'Set UP'!$E38=0),"",RANK(JP52,$JP$21:$JP$68,0))</f>
        <v/>
      </c>
      <c r="JR52" s="151" t="str">
        <f>IF(OR('Set UP'!K38&lt;&gt;1,'Set UP'!C38=0,'Set UP'!D38=0,'Set UP'!E38=0,'Set UP'!F38=0),"",$JP52)</f>
        <v/>
      </c>
      <c r="JS52" s="151" t="str">
        <f>IF(OR('Set UP'!K38&lt;&gt;1,'Set UP'!C38=0,'Set UP'!D38=0,'Set UP'!E38=0,'Set UP'!F38=0),"",RANK(JR52,$JR$21:$JR$68,0))</f>
        <v/>
      </c>
      <c r="JT52" s="153" t="str">
        <f>IF(OR('Set UP'!K38&lt;&gt;2,'Set UP'!C38=0,'Set UP'!D38=0,'Set UP'!E38=0,'Set UP'!F38=0),"",$JP52)</f>
        <v/>
      </c>
      <c r="JU52" s="151" t="str">
        <f>IF(OR('Set UP'!K38&lt;&gt;2,'Set UP'!C38=0,'Set UP'!D38=0,'Set UP'!E38=0,'Set UP'!F38=0),"",RANK(JT52,$JT$21:$JT$68,0))</f>
        <v/>
      </c>
      <c r="JV52" s="151" t="str">
        <f>IF(OR(LEFT('Set UP'!F38,1)&lt;&gt;"F",'Set UP'!C38=0,'Set UP'!D38=0,'Set UP'!E38=0),"",$JP52)</f>
        <v/>
      </c>
      <c r="JW52" s="151" t="str">
        <f>IF(OR(LEFT('Set UP'!F38,1)&lt;&gt;"F",'Set UP'!C38=0,'Set UP'!D38=0,'Set UP'!E38=0),"",RANK(JV52,$JV$21:$JV$68,0))</f>
        <v/>
      </c>
      <c r="JX52" s="151" t="str">
        <f>IF(OR('Set UP'!F38&lt;&gt;"NS",'Set UP'!C38=0,'Set UP'!D38=0,'Set UP'!E38=0),"",$JP52)</f>
        <v/>
      </c>
      <c r="JY52" s="154" t="str">
        <f>IF(OR('Set UP'!F38&lt;&gt;"NS",'Set UP'!C38=0,'Set UP'!D38=0,'Set UP'!E38=0),"",RANK(JX52,$JX$21:$JX$68,0))</f>
        <v/>
      </c>
      <c r="JZ52" s="154" t="str">
        <f>IF(OR('Set UP'!$C38=0,'Set UP'!$D38=0,'Set UP'!$E38=0,JP52=0),"",JP52/MAX(JP$21:JP$68)*1000)</f>
        <v/>
      </c>
      <c r="KC52" s="316">
        <f t="array" ref="KC52">MAX(IF(Clubs='Set UP'!D38,'Wet Incident'!JU$21:JU$68))</f>
        <v>0</v>
      </c>
      <c r="KD52" s="316" t="str">
        <f t="shared" si="5"/>
        <v/>
      </c>
    </row>
    <row r="53" spans="2:290" x14ac:dyDescent="0.2">
      <c r="B53" s="139">
        <v>33</v>
      </c>
      <c r="C53" s="148" t="str">
        <f>IF(OR('Set UP'!$C39=0,'Set UP'!$D39=0,'Set UP'!$E39=0,'Set UP'!F39=0),"  --",'Set UP'!C39)</f>
        <v xml:space="preserve">  --</v>
      </c>
      <c r="D53" s="148" t="str">
        <f>IF(OR('Set UP'!$C39=0,'Set UP'!$D39=0,'Set UP'!$E39=0,'Set UP'!F39=0),"  --",'Set UP'!D39&amp;" "&amp;'Set UP'!E39)</f>
        <v xml:space="preserve">  --</v>
      </c>
      <c r="E53" s="148" t="str">
        <f>IF(OR('Set UP'!$C39=0,'Set UP'!$D39=0,'Set UP'!$E39=0,'Set UP'!F39=0),"  --",'Set UP'!F39)</f>
        <v xml:space="preserve">  --</v>
      </c>
      <c r="F53" s="65"/>
      <c r="G53" s="65"/>
      <c r="H53" s="65"/>
      <c r="I53" s="65"/>
      <c r="J53" s="149"/>
      <c r="K53" s="149"/>
      <c r="L53" s="149"/>
      <c r="M53" s="149"/>
      <c r="N53" s="149"/>
      <c r="O53" s="149"/>
      <c r="P53" s="149"/>
      <c r="Q53" s="149"/>
      <c r="R53" s="149"/>
      <c r="S53" s="149"/>
      <c r="T53" s="149"/>
      <c r="U53" s="149"/>
      <c r="V53" s="149"/>
      <c r="W53" s="149"/>
      <c r="X53" s="149"/>
      <c r="Y53" s="149"/>
      <c r="Z53" s="149"/>
      <c r="AA53" s="149"/>
      <c r="AB53" s="149"/>
      <c r="AC53" s="149"/>
      <c r="AD53" s="149"/>
      <c r="AE53" s="222"/>
      <c r="AF53" s="150" t="str">
        <f>IF(OR('Set UP'!$C39=0,'Set UP'!$D39=0,'Set UP'!$E39=0),"",(F$19*F53)+(G$19*G53)+(H$19*H53)+(I$19*I53)+(J$19*J53)+(K$19*K53)+(L$19*L53)+(M$19*M53)+(N$19*N53)+(O$19*O53)+(P$19*P53)+(Q$19*Q53)+(R$19*R53)+(S$19*S53)+(T$19*T53)+(U$19*U53)+(V$19*V53)+(W$19*W53)+(X$19*X53)+(Y$19*Y53)+(Z$19*Z53)+(AA$19*AA53)+(AB$19*AB53)+(AC$19*AC53)+(AD$19*AD53))</f>
        <v/>
      </c>
      <c r="AG53" s="65"/>
      <c r="AH53" s="65"/>
      <c r="AI53" s="65"/>
      <c r="AJ53" s="65"/>
      <c r="AK53" s="65"/>
      <c r="AL53" s="65"/>
      <c r="AM53" s="149"/>
      <c r="AN53" s="149"/>
      <c r="AO53" s="149"/>
      <c r="AP53" s="149"/>
      <c r="AQ53" s="149"/>
      <c r="AR53" s="149"/>
      <c r="AS53" s="149"/>
      <c r="AT53" s="149"/>
      <c r="AU53" s="149"/>
      <c r="AV53" s="149"/>
      <c r="AW53" s="149"/>
      <c r="AX53" s="149"/>
      <c r="AY53" s="149"/>
      <c r="AZ53" s="149"/>
      <c r="BA53" s="149"/>
      <c r="BB53" s="149"/>
      <c r="BC53" s="149"/>
      <c r="BD53" s="149"/>
      <c r="BE53" s="149"/>
      <c r="BF53" s="222"/>
      <c r="BG53" s="150" t="str">
        <f>IF(OR('Set UP'!$C39=0,'Set UP'!$D39=0,'Set UP'!$E39=0),"",(AG$19*AG53)+(AH$19*AH53)+(AI$19*AI53)+(AJ$19*AJ53)+(AK$19*AK53)+(AL$19*AL53)+(AM$19*AM53)+(AN$19*AN53)+(AO$19*AO53)+(AP$19*AP53)+(AQ$19*AQ53)+(AR$19*AR53)+(AS$19*AS53)+(AT$19*AT53)+(AU$19*AU53)+(AV$19*AV53)+(AW$19*AW53)+(AX$19*AX53)+(AY$19*AY53)+(AZ$19*AZ53)+(BA$19*BA53)+(BB$19*BB53)+(BC$19*BC53)+(BD$19*BD53)+(BE$19*BE53))</f>
        <v/>
      </c>
      <c r="BH53" s="65"/>
      <c r="BI53" s="65"/>
      <c r="BJ53" s="65"/>
      <c r="BK53" s="65"/>
      <c r="BL53" s="65"/>
      <c r="BM53" s="65"/>
      <c r="BN53" s="149"/>
      <c r="BO53" s="149"/>
      <c r="BP53" s="149"/>
      <c r="BQ53" s="149"/>
      <c r="BR53" s="149"/>
      <c r="BS53" s="149"/>
      <c r="BT53" s="149"/>
      <c r="BU53" s="149"/>
      <c r="BV53" s="149"/>
      <c r="BW53" s="149"/>
      <c r="BX53" s="149"/>
      <c r="BY53" s="149"/>
      <c r="BZ53" s="149"/>
      <c r="CA53" s="149"/>
      <c r="CB53" s="149"/>
      <c r="CC53" s="149"/>
      <c r="CD53" s="149"/>
      <c r="CE53" s="149"/>
      <c r="CF53" s="149"/>
      <c r="CG53" s="222"/>
      <c r="CH53" s="150" t="str">
        <f>IF(OR('Set UP'!$C39=0,'Set UP'!$D39=0,'Set UP'!$E39=0),"",(BH$19*BH53)+(BI$19*BI53)+(BJ$19*BJ53)+(BK$19*BK53)+(BL$19*BL53)+(BM$19*BM53)+(BN$19*BN53)+(BO$19*BO53)+(BP$19*BP53)+(BQ$19*BQ53)+(BR$19*BR53)+(BS$19*BS53)+(BT$19*BT53)+(BU$19*BU53)+(BV$19*BV53)+(BW$19*BW53)+(BX$19*BX53)+(BY$19*BY53)+(BZ$19*BZ53)+(CA$19*CA53)+(CB$19*CB53)+(CC$19*CC53)+(CD$19*CD53)+(CE$19*CE53)+(CF$19*CF53))</f>
        <v/>
      </c>
      <c r="CI53" s="65"/>
      <c r="CJ53" s="65"/>
      <c r="CK53" s="65"/>
      <c r="CL53" s="65"/>
      <c r="CM53" s="65"/>
      <c r="CN53" s="149"/>
      <c r="CO53" s="149"/>
      <c r="CP53" s="149"/>
      <c r="CQ53" s="149"/>
      <c r="CR53" s="149"/>
      <c r="CS53" s="149"/>
      <c r="CT53" s="149"/>
      <c r="CU53" s="149"/>
      <c r="CV53" s="149"/>
      <c r="CW53" s="149"/>
      <c r="CX53" s="149"/>
      <c r="CY53" s="149"/>
      <c r="CZ53" s="149"/>
      <c r="DA53" s="149"/>
      <c r="DB53" s="149"/>
      <c r="DC53" s="149"/>
      <c r="DD53" s="149"/>
      <c r="DE53" s="149"/>
      <c r="DF53" s="149"/>
      <c r="DG53" s="149"/>
      <c r="DH53" s="222"/>
      <c r="DI53" s="150" t="str">
        <f>IF(OR('Set UP'!$C39=0,'Set UP'!$D39=0,'Set UP'!$E39=0),"",(CI$19*CI53)+(CJ$19*CJ53)+(CK$19*CK53)+(CL$19*CL53)+(CM$19*CM53)+(CN$19*CN53)+(CO$19*CO53)+(CP$19*CP53)+(CQ$19*CQ53)+(CR$19*CR53)+(CS$19*CS53)+(CT$19*CT53)+(CU$19*CU53)+(CV$19*CV53)+(CW$19*CW53)+(CX$19*CX53)+(CY$19*CY53)+(CZ$19*CZ53)+(DA$19*DA53)+(DB$19*DB53)+(DC$19*DC53)+(DD$19*DD53)+(DE$19*DE53)+(DF$19*DF53)+(DG$19*DG53))</f>
        <v/>
      </c>
      <c r="DJ53" s="65"/>
      <c r="DK53" s="65"/>
      <c r="DL53" s="65"/>
      <c r="DM53" s="149"/>
      <c r="DN53" s="149"/>
      <c r="DO53" s="149"/>
      <c r="DP53" s="149"/>
      <c r="DQ53" s="149"/>
      <c r="DR53" s="149"/>
      <c r="DS53" s="149"/>
      <c r="DT53" s="149"/>
      <c r="DU53" s="149"/>
      <c r="DV53" s="149"/>
      <c r="DW53" s="149"/>
      <c r="DX53" s="149"/>
      <c r="DY53" s="149"/>
      <c r="DZ53" s="149"/>
      <c r="EA53" s="149"/>
      <c r="EB53" s="149"/>
      <c r="EC53" s="149"/>
      <c r="ED53" s="149"/>
      <c r="EE53" s="149"/>
      <c r="EF53" s="149"/>
      <c r="EG53" s="149"/>
      <c r="EH53" s="149"/>
      <c r="EI53" s="222"/>
      <c r="EJ53" s="150" t="str">
        <f>IF(OR('Set UP'!$C39=0,'Set UP'!$D39=0,'Set UP'!$E39=0),"",(DJ$19*DJ53)+(DK$19*DK53)+(DL$19*DL53)+(DM$19*DM53)+(DN$19*DN53)+(DO$19*DO53)+(DP$19*DP53)+(DQ$19*DQ53)+(DR$19*DR53)+(DS$19*DS53)+(DT$19*DT53)+(DU$19*DU53)+(DV$19*DV53)+(DW$19*DW53)+(DX$19*DX53)+(DY$19*DY53)+(DZ$19*DZ53)+(EA$19*EA53)+(EB$19*EB53)+(EC$19*EC53)+(ED$19*ED53)+(EE$19*EE53)+(EF$19*EF53)+(EG$19*EG53)+(EH$19*EH53))</f>
        <v/>
      </c>
      <c r="EK53" s="65"/>
      <c r="EL53" s="65"/>
      <c r="EM53" s="65"/>
      <c r="EN53" s="65"/>
      <c r="EO53" s="149"/>
      <c r="EP53" s="149"/>
      <c r="EQ53" s="149"/>
      <c r="ER53" s="149"/>
      <c r="ES53" s="149"/>
      <c r="ET53" s="149"/>
      <c r="EU53" s="149"/>
      <c r="EV53" s="149"/>
      <c r="EW53" s="149"/>
      <c r="EX53" s="149"/>
      <c r="EY53" s="149"/>
      <c r="EZ53" s="149"/>
      <c r="FA53" s="149"/>
      <c r="FB53" s="149"/>
      <c r="FC53" s="149"/>
      <c r="FD53" s="149"/>
      <c r="FE53" s="149"/>
      <c r="FF53" s="149"/>
      <c r="FG53" s="149"/>
      <c r="FH53" s="149"/>
      <c r="FI53" s="149"/>
      <c r="FJ53" s="222"/>
      <c r="FK53" s="150" t="str">
        <f>IF(OR('Set UP'!$C39=0,'Set UP'!$D39=0,'Set UP'!$E39=0),"",(EK$19*EK53)+(EL$19*EL53)+(EM$19*EM53)+(EN$19*EN53)+(EO$19*EO53)+(EP$19*EP53)+(EQ$19*EQ53)+(ER$19*ER53)+(ES$19*ES53)+(ET$19*ET53)+(EU$19*EU53)+(EV$19*EV53)+(EW$19*EW53)+(EX$19*EX53)+(EY$19*EY53)+(EZ$19*EZ53)+(FA$19*FA53)+(FB$19*FB53)+(FC$19*FC53)+(FD$19*FD53)+(FE$19*FE53)+(FF$19*FF53)+(FG$19*FG53)+(FH$19*FH53)+(FI$19*FI53))</f>
        <v/>
      </c>
      <c r="FL53" s="65"/>
      <c r="FM53" s="65"/>
      <c r="FN53" s="65"/>
      <c r="FO53" s="65"/>
      <c r="FP53" s="149"/>
      <c r="FQ53" s="149"/>
      <c r="FR53" s="149"/>
      <c r="FS53" s="149"/>
      <c r="FT53" s="149"/>
      <c r="FU53" s="149"/>
      <c r="FV53" s="149"/>
      <c r="FW53" s="149"/>
      <c r="FX53" s="149"/>
      <c r="FY53" s="149"/>
      <c r="FZ53" s="149"/>
      <c r="GA53" s="149"/>
      <c r="GB53" s="149"/>
      <c r="GC53" s="149"/>
      <c r="GD53" s="149"/>
      <c r="GE53" s="149"/>
      <c r="GF53" s="149"/>
      <c r="GG53" s="149"/>
      <c r="GH53" s="149"/>
      <c r="GI53" s="149"/>
      <c r="GJ53" s="149"/>
      <c r="GK53" s="222"/>
      <c r="GL53" s="150" t="str">
        <f>IF(OR('Set UP'!$C39=0,'Set UP'!$D39=0,'Set UP'!$E39=0),"",(FL$19*FL53)+(FM$19*FM53)+(FN$19*FN53)+(FO$19*FO53)+(FP$19*FP53)+(FQ$19*FQ53)+(FR$19*FR53)+(FS$19*FS53)+(FT$19*FT53)+(FU$19*FU53)+(FV$19*FV53)+(FW$19*FW53)+(FX$19*FX53)+(FY$19*FY53)+(FZ$19*FZ53)+(GA$19*GA53)+(GB$19*GB53)+(GC$19*GC53)+(GD$19*GD53)+(GE$19*GE53)+(GF$19*GF53)+(GG$19*GG53)+(GH$19*GH53)+(GI$19*GI53)+(GJ$19*GJ53))</f>
        <v/>
      </c>
      <c r="GM53" s="65"/>
      <c r="GN53" s="65"/>
      <c r="GO53" s="65"/>
      <c r="GP53" s="65"/>
      <c r="GQ53" s="149"/>
      <c r="GR53" s="149"/>
      <c r="GS53" s="149"/>
      <c r="GT53" s="149"/>
      <c r="GU53" s="149"/>
      <c r="GV53" s="149"/>
      <c r="GW53" s="149"/>
      <c r="GX53" s="149"/>
      <c r="GY53" s="149"/>
      <c r="GZ53" s="149"/>
      <c r="HA53" s="149"/>
      <c r="HB53" s="149"/>
      <c r="HC53" s="149"/>
      <c r="HD53" s="149"/>
      <c r="HE53" s="149"/>
      <c r="HF53" s="149"/>
      <c r="HG53" s="149"/>
      <c r="HH53" s="149"/>
      <c r="HI53" s="149"/>
      <c r="HJ53" s="149"/>
      <c r="HK53" s="149"/>
      <c r="HL53" s="222"/>
      <c r="HM53" s="150" t="str">
        <f>IF(OR('Set UP'!$C39=0,'Set UP'!$D39=0,'Set UP'!$E39=0),"",(GM$19*GM53)+(GN$19*GN53)+(GO$19*GO53)+(GP$19*GP53)+(GQ$19*GQ53)+(GR$19*GR53)+(GS$19*GS53)+(GT$19*GT53)+(GU$19*GU53)+(GV$19*GV53)+(GW$19*GW53)+(GX$19*GX53)+(GY$19*GY53)+(GZ$19*GZ53)+(HA$19*HA53)+(HB$19*HB53)+(HC$19*HC53)+(HD$19*HD53)+(HE$19*HE53)+(HF$19*HF53)+(HG$19*HG53)+(HH$19*HH53)+(HI$19*HI53)+(HJ$19*HJ53)+(HK$19*HK53))</f>
        <v/>
      </c>
      <c r="HN53" s="65"/>
      <c r="HO53" s="65"/>
      <c r="HP53" s="65"/>
      <c r="HQ53" s="65"/>
      <c r="HR53" s="149"/>
      <c r="HS53" s="149"/>
      <c r="HT53" s="149"/>
      <c r="HU53" s="149"/>
      <c r="HV53" s="149"/>
      <c r="HW53" s="149"/>
      <c r="HX53" s="149"/>
      <c r="HY53" s="149"/>
      <c r="HZ53" s="149"/>
      <c r="IA53" s="149"/>
      <c r="IB53" s="149"/>
      <c r="IC53" s="149"/>
      <c r="ID53" s="149"/>
      <c r="IE53" s="149"/>
      <c r="IF53" s="149"/>
      <c r="IG53" s="149"/>
      <c r="IH53" s="149"/>
      <c r="II53" s="149"/>
      <c r="IJ53" s="149"/>
      <c r="IK53" s="149"/>
      <c r="IL53" s="149"/>
      <c r="IM53" s="222"/>
      <c r="IN53" s="150" t="str">
        <f>IF(OR('Set UP'!$C39=0,'Set UP'!$D39=0,'Set UP'!$E39=0),"",(HN$19*HN53)+(HO$19*HO53)+(HP$19*HP53)+(HQ$19*HQ53)+(HR$19*HR53)+(HS$19*HS53)+(HT$19*HT53)+(HU$19*HU53)+(HV$19*HV53)+(HW$19*HW53)+(HX$19*HX53)+(HY$19*HY53)+(HZ$19*HZ53)+(IA$19*IA53)+(IB$19*IB53)+(IC$19*IC53)+(ID$19*ID53)+(IE$19*IE53)+(IF$19*IF53)+(IG$19*IG53)+(IH$19*IH53)+(II$19*II53)+(IJ$19*IJ53)+(IK$19*IK53)+(IL$19*IL53))</f>
        <v/>
      </c>
      <c r="IO53" s="65"/>
      <c r="IP53" s="65"/>
      <c r="IQ53" s="65"/>
      <c r="IR53" s="65"/>
      <c r="IS53" s="149"/>
      <c r="IT53" s="149"/>
      <c r="IU53" s="149"/>
      <c r="IV53" s="149"/>
      <c r="IW53" s="149"/>
      <c r="IX53" s="149"/>
      <c r="IY53" s="149"/>
      <c r="IZ53" s="149"/>
      <c r="JA53" s="149"/>
      <c r="JB53" s="149"/>
      <c r="JC53" s="149"/>
      <c r="JD53" s="149"/>
      <c r="JE53" s="149"/>
      <c r="JF53" s="149"/>
      <c r="JG53" s="149"/>
      <c r="JH53" s="149"/>
      <c r="JI53" s="149"/>
      <c r="JJ53" s="149"/>
      <c r="JK53" s="149"/>
      <c r="JL53" s="149"/>
      <c r="JM53" s="149"/>
      <c r="JN53" s="222"/>
      <c r="JO53" s="150" t="str">
        <f>IF(OR('Set UP'!$C39=0,'Set UP'!$D39=0,'Set UP'!$E39=0),"",(IO$19*IO53)+(IP$19*IP53)+(IQ$19*IQ53)+(IR$19*IR53)+(IS$19*IS53)+(IT$19*IT53)+(IU$19*IU53)+(IV$19*IV53)+(IW$19*IW53)+(IX$19*IX53)+(IY$19*IY53)+(IZ$19*IZ53)+(JA$19*JA53)+(JB$19*JB53)+(JC$19*JC53)+(JD$19*JD53)+(JE$19*JE53)+(JF$19*JF53)+(JG$19*JG53)+(JH$19*JH53)+(JI$19*JI53)+(JJ$19*JJ53)+(JK$19*JK53)+(JL$19*JL53)+(JM$19*JM53))</f>
        <v/>
      </c>
      <c r="JP53" s="151" t="str">
        <f>IF(OR('Set UP'!$C39=0,'Set UP'!$D39=0,'Set UP'!$E39=0),"",(AF53+BG53+CH53+DI53+EJ53+FK53+GL53+HM53+IN53+JO53))</f>
        <v/>
      </c>
      <c r="JQ53" s="152" t="str">
        <f>IF(OR('Set UP'!$C39=0,'Set UP'!$D39=0,'Set UP'!$E39=0),"",RANK(JP53,$JP$21:$JP$68,0))</f>
        <v/>
      </c>
      <c r="JR53" s="151" t="str">
        <f>IF(OR('Set UP'!K39&lt;&gt;1,'Set UP'!C39=0,'Set UP'!D39=0,'Set UP'!E39=0,'Set UP'!F39=0),"",$JP53)</f>
        <v/>
      </c>
      <c r="JS53" s="151" t="str">
        <f>IF(OR('Set UP'!K39&lt;&gt;1,'Set UP'!C39=0,'Set UP'!D39=0,'Set UP'!E39=0,'Set UP'!F39=0),"",RANK(JR53,$JR$21:$JR$68,0))</f>
        <v/>
      </c>
      <c r="JT53" s="153" t="str">
        <f>IF(OR('Set UP'!K39&lt;&gt;2,'Set UP'!C39=0,'Set UP'!D39=0,'Set UP'!E39=0,'Set UP'!F39=0),"",$JP53)</f>
        <v/>
      </c>
      <c r="JU53" s="151" t="str">
        <f>IF(OR('Set UP'!K39&lt;&gt;2,'Set UP'!C39=0,'Set UP'!D39=0,'Set UP'!E39=0,'Set UP'!F39=0),"",RANK(JT53,$JT$21:$JT$68,0))</f>
        <v/>
      </c>
      <c r="JV53" s="151" t="str">
        <f>IF(OR(LEFT('Set UP'!F39,1)&lt;&gt;"F",'Set UP'!C39=0,'Set UP'!D39=0,'Set UP'!E39=0),"",$JP53)</f>
        <v/>
      </c>
      <c r="JW53" s="151" t="str">
        <f>IF(OR(LEFT('Set UP'!F39,1)&lt;&gt;"F",'Set UP'!C39=0,'Set UP'!D39=0,'Set UP'!E39=0),"",RANK(JV53,$JV$21:$JV$68,0))</f>
        <v/>
      </c>
      <c r="JX53" s="151" t="str">
        <f>IF(OR('Set UP'!F39&lt;&gt;"NS",'Set UP'!C39=0,'Set UP'!D39=0,'Set UP'!E39=0),"",$JP53)</f>
        <v/>
      </c>
      <c r="JY53" s="154" t="str">
        <f>IF(OR('Set UP'!F39&lt;&gt;"NS",'Set UP'!C39=0,'Set UP'!D39=0,'Set UP'!E39=0),"",RANK(JX53,$JX$21:$JX$68,0))</f>
        <v/>
      </c>
      <c r="JZ53" s="154" t="str">
        <f>IF(OR('Set UP'!$C39=0,'Set UP'!$D39=0,'Set UP'!$E39=0,JP53=0),"",JP53/MAX(JP$21:JP$68)*1000)</f>
        <v/>
      </c>
      <c r="KC53" s="316">
        <f t="array" ref="KC53">MAX(IF(Clubs='Set UP'!D39,'Wet Incident'!JU$21:JU$68))</f>
        <v>0</v>
      </c>
      <c r="KD53" s="316" t="str">
        <f t="shared" si="5"/>
        <v/>
      </c>
    </row>
    <row r="54" spans="2:290" x14ac:dyDescent="0.2">
      <c r="B54" s="139">
        <v>34</v>
      </c>
      <c r="C54" s="148" t="str">
        <f>IF(OR('Set UP'!$C40=0,'Set UP'!$D40=0,'Set UP'!$E40=0,'Set UP'!F40=0),"  --",'Set UP'!C40)</f>
        <v xml:space="preserve">  --</v>
      </c>
      <c r="D54" s="148" t="str">
        <f>IF(OR('Set UP'!$C40=0,'Set UP'!$D40=0,'Set UP'!$E40=0,'Set UP'!F40=0),"  --",'Set UP'!D40&amp;" "&amp;'Set UP'!E40)</f>
        <v xml:space="preserve">  --</v>
      </c>
      <c r="E54" s="148" t="str">
        <f>IF(OR('Set UP'!$C40=0,'Set UP'!$D40=0,'Set UP'!$E40=0,'Set UP'!F40=0),"  --",'Set UP'!F40)</f>
        <v xml:space="preserve">  --</v>
      </c>
      <c r="F54" s="65"/>
      <c r="G54" s="65"/>
      <c r="H54" s="65"/>
      <c r="I54" s="65"/>
      <c r="J54" s="149"/>
      <c r="K54" s="149"/>
      <c r="L54" s="149"/>
      <c r="M54" s="149"/>
      <c r="N54" s="149"/>
      <c r="O54" s="149"/>
      <c r="P54" s="149"/>
      <c r="Q54" s="149"/>
      <c r="R54" s="149"/>
      <c r="S54" s="149"/>
      <c r="T54" s="149"/>
      <c r="U54" s="149"/>
      <c r="V54" s="149"/>
      <c r="W54" s="149"/>
      <c r="X54" s="149"/>
      <c r="Y54" s="149"/>
      <c r="Z54" s="149"/>
      <c r="AA54" s="149"/>
      <c r="AB54" s="149"/>
      <c r="AC54" s="149"/>
      <c r="AD54" s="149"/>
      <c r="AE54" s="222"/>
      <c r="AF54" s="150" t="str">
        <f>IF(OR('Set UP'!$C40=0,'Set UP'!$D40=0,'Set UP'!$E40=0),"",(F$19*F54)+(G$19*G54)+(H$19*H54)+(I$19*I54)+(J$19*J54)+(K$19*K54)+(L$19*L54)+(M$19*M54)+(N$19*N54)+(O$19*O54)+(P$19*P54)+(Q$19*Q54)+(R$19*R54)+(S$19*S54)+(T$19*T54)+(U$19*U54)+(V$19*V54)+(W$19*W54)+(X$19*X54)+(Y$19*Y54)+(Z$19*Z54)+(AA$19*AA54)+(AB$19*AB54)+(AC$19*AC54)+(AD$19*AD54))</f>
        <v/>
      </c>
      <c r="AG54" s="65"/>
      <c r="AH54" s="65"/>
      <c r="AI54" s="65"/>
      <c r="AJ54" s="65"/>
      <c r="AK54" s="65"/>
      <c r="AL54" s="65"/>
      <c r="AM54" s="149"/>
      <c r="AN54" s="149"/>
      <c r="AO54" s="149"/>
      <c r="AP54" s="149"/>
      <c r="AQ54" s="149"/>
      <c r="AR54" s="149"/>
      <c r="AS54" s="149"/>
      <c r="AT54" s="149"/>
      <c r="AU54" s="149"/>
      <c r="AV54" s="149"/>
      <c r="AW54" s="149"/>
      <c r="AX54" s="149"/>
      <c r="AY54" s="149"/>
      <c r="AZ54" s="149"/>
      <c r="BA54" s="149"/>
      <c r="BB54" s="149"/>
      <c r="BC54" s="149"/>
      <c r="BD54" s="149"/>
      <c r="BE54" s="149"/>
      <c r="BF54" s="222"/>
      <c r="BG54" s="150" t="str">
        <f>IF(OR('Set UP'!$C40=0,'Set UP'!$D40=0,'Set UP'!$E40=0),"",(AG$19*AG54)+(AH$19*AH54)+(AI$19*AI54)+(AJ$19*AJ54)+(AK$19*AK54)+(AL$19*AL54)+(AM$19*AM54)+(AN$19*AN54)+(AO$19*AO54)+(AP$19*AP54)+(AQ$19*AQ54)+(AR$19*AR54)+(AS$19*AS54)+(AT$19*AT54)+(AU$19*AU54)+(AV$19*AV54)+(AW$19*AW54)+(AX$19*AX54)+(AY$19*AY54)+(AZ$19*AZ54)+(BA$19*BA54)+(BB$19*BB54)+(BC$19*BC54)+(BD$19*BD54)+(BE$19*BE54))</f>
        <v/>
      </c>
      <c r="BH54" s="65"/>
      <c r="BI54" s="65"/>
      <c r="BJ54" s="65"/>
      <c r="BK54" s="65"/>
      <c r="BL54" s="65"/>
      <c r="BM54" s="65"/>
      <c r="BN54" s="149"/>
      <c r="BO54" s="149"/>
      <c r="BP54" s="149"/>
      <c r="BQ54" s="149"/>
      <c r="BR54" s="149"/>
      <c r="BS54" s="149"/>
      <c r="BT54" s="149"/>
      <c r="BU54" s="149"/>
      <c r="BV54" s="149"/>
      <c r="BW54" s="149"/>
      <c r="BX54" s="149"/>
      <c r="BY54" s="149"/>
      <c r="BZ54" s="149"/>
      <c r="CA54" s="149"/>
      <c r="CB54" s="149"/>
      <c r="CC54" s="149"/>
      <c r="CD54" s="149"/>
      <c r="CE54" s="149"/>
      <c r="CF54" s="149"/>
      <c r="CG54" s="222"/>
      <c r="CH54" s="150" t="str">
        <f>IF(OR('Set UP'!$C40=0,'Set UP'!$D40=0,'Set UP'!$E40=0),"",(BH$19*BH54)+(BI$19*BI54)+(BJ$19*BJ54)+(BK$19*BK54)+(BL$19*BL54)+(BM$19*BM54)+(BN$19*BN54)+(BO$19*BO54)+(BP$19*BP54)+(BQ$19*BQ54)+(BR$19*BR54)+(BS$19*BS54)+(BT$19*BT54)+(BU$19*BU54)+(BV$19*BV54)+(BW$19*BW54)+(BX$19*BX54)+(BY$19*BY54)+(BZ$19*BZ54)+(CA$19*CA54)+(CB$19*CB54)+(CC$19*CC54)+(CD$19*CD54)+(CE$19*CE54)+(CF$19*CF54))</f>
        <v/>
      </c>
      <c r="CI54" s="65"/>
      <c r="CJ54" s="65"/>
      <c r="CK54" s="65"/>
      <c r="CL54" s="65"/>
      <c r="CM54" s="65"/>
      <c r="CN54" s="149"/>
      <c r="CO54" s="149"/>
      <c r="CP54" s="149"/>
      <c r="CQ54" s="149"/>
      <c r="CR54" s="149"/>
      <c r="CS54" s="149"/>
      <c r="CT54" s="149"/>
      <c r="CU54" s="149"/>
      <c r="CV54" s="149"/>
      <c r="CW54" s="149"/>
      <c r="CX54" s="149"/>
      <c r="CY54" s="149"/>
      <c r="CZ54" s="149"/>
      <c r="DA54" s="149"/>
      <c r="DB54" s="149"/>
      <c r="DC54" s="149"/>
      <c r="DD54" s="149"/>
      <c r="DE54" s="149"/>
      <c r="DF54" s="149"/>
      <c r="DG54" s="149"/>
      <c r="DH54" s="222"/>
      <c r="DI54" s="150" t="str">
        <f>IF(OR('Set UP'!$C40=0,'Set UP'!$D40=0,'Set UP'!$E40=0),"",(CI$19*CI54)+(CJ$19*CJ54)+(CK$19*CK54)+(CL$19*CL54)+(CM$19*CM54)+(CN$19*CN54)+(CO$19*CO54)+(CP$19*CP54)+(CQ$19*CQ54)+(CR$19*CR54)+(CS$19*CS54)+(CT$19*CT54)+(CU$19*CU54)+(CV$19*CV54)+(CW$19*CW54)+(CX$19*CX54)+(CY$19*CY54)+(CZ$19*CZ54)+(DA$19*DA54)+(DB$19*DB54)+(DC$19*DC54)+(DD$19*DD54)+(DE$19*DE54)+(DF$19*DF54)+(DG$19*DG54))</f>
        <v/>
      </c>
      <c r="DJ54" s="65"/>
      <c r="DK54" s="65"/>
      <c r="DL54" s="65"/>
      <c r="DM54" s="149"/>
      <c r="DN54" s="149"/>
      <c r="DO54" s="149"/>
      <c r="DP54" s="149"/>
      <c r="DQ54" s="149"/>
      <c r="DR54" s="149"/>
      <c r="DS54" s="149"/>
      <c r="DT54" s="149"/>
      <c r="DU54" s="149"/>
      <c r="DV54" s="149"/>
      <c r="DW54" s="149"/>
      <c r="DX54" s="149"/>
      <c r="DY54" s="149"/>
      <c r="DZ54" s="149"/>
      <c r="EA54" s="149"/>
      <c r="EB54" s="149"/>
      <c r="EC54" s="149"/>
      <c r="ED54" s="149"/>
      <c r="EE54" s="149"/>
      <c r="EF54" s="149"/>
      <c r="EG54" s="149"/>
      <c r="EH54" s="149"/>
      <c r="EI54" s="222"/>
      <c r="EJ54" s="150" t="str">
        <f>IF(OR('Set UP'!$C40=0,'Set UP'!$D40=0,'Set UP'!$E40=0),"",(DJ$19*DJ54)+(DK$19*DK54)+(DL$19*DL54)+(DM$19*DM54)+(DN$19*DN54)+(DO$19*DO54)+(DP$19*DP54)+(DQ$19*DQ54)+(DR$19*DR54)+(DS$19*DS54)+(DT$19*DT54)+(DU$19*DU54)+(DV$19*DV54)+(DW$19*DW54)+(DX$19*DX54)+(DY$19*DY54)+(DZ$19*DZ54)+(EA$19*EA54)+(EB$19*EB54)+(EC$19*EC54)+(ED$19*ED54)+(EE$19*EE54)+(EF$19*EF54)+(EG$19*EG54)+(EH$19*EH54))</f>
        <v/>
      </c>
      <c r="EK54" s="65"/>
      <c r="EL54" s="65"/>
      <c r="EM54" s="65"/>
      <c r="EN54" s="65"/>
      <c r="EO54" s="149"/>
      <c r="EP54" s="149"/>
      <c r="EQ54" s="149"/>
      <c r="ER54" s="149"/>
      <c r="ES54" s="149"/>
      <c r="ET54" s="149"/>
      <c r="EU54" s="149"/>
      <c r="EV54" s="149"/>
      <c r="EW54" s="149"/>
      <c r="EX54" s="149"/>
      <c r="EY54" s="149"/>
      <c r="EZ54" s="149"/>
      <c r="FA54" s="149"/>
      <c r="FB54" s="149"/>
      <c r="FC54" s="149"/>
      <c r="FD54" s="149"/>
      <c r="FE54" s="149"/>
      <c r="FF54" s="149"/>
      <c r="FG54" s="149"/>
      <c r="FH54" s="149"/>
      <c r="FI54" s="149"/>
      <c r="FJ54" s="222"/>
      <c r="FK54" s="150" t="str">
        <f>IF(OR('Set UP'!$C40=0,'Set UP'!$D40=0,'Set UP'!$E40=0),"",(EK$19*EK54)+(EL$19*EL54)+(EM$19*EM54)+(EN$19*EN54)+(EO$19*EO54)+(EP$19*EP54)+(EQ$19*EQ54)+(ER$19*ER54)+(ES$19*ES54)+(ET$19*ET54)+(EU$19*EU54)+(EV$19*EV54)+(EW$19*EW54)+(EX$19*EX54)+(EY$19*EY54)+(EZ$19*EZ54)+(FA$19*FA54)+(FB$19*FB54)+(FC$19*FC54)+(FD$19*FD54)+(FE$19*FE54)+(FF$19*FF54)+(FG$19*FG54)+(FH$19*FH54)+(FI$19*FI54))</f>
        <v/>
      </c>
      <c r="FL54" s="65"/>
      <c r="FM54" s="65"/>
      <c r="FN54" s="65"/>
      <c r="FO54" s="65"/>
      <c r="FP54" s="149"/>
      <c r="FQ54" s="149"/>
      <c r="FR54" s="149"/>
      <c r="FS54" s="149"/>
      <c r="FT54" s="149"/>
      <c r="FU54" s="149"/>
      <c r="FV54" s="149"/>
      <c r="FW54" s="149"/>
      <c r="FX54" s="149"/>
      <c r="FY54" s="149"/>
      <c r="FZ54" s="149"/>
      <c r="GA54" s="149"/>
      <c r="GB54" s="149"/>
      <c r="GC54" s="149"/>
      <c r="GD54" s="149"/>
      <c r="GE54" s="149"/>
      <c r="GF54" s="149"/>
      <c r="GG54" s="149"/>
      <c r="GH54" s="149"/>
      <c r="GI54" s="149"/>
      <c r="GJ54" s="149"/>
      <c r="GK54" s="222"/>
      <c r="GL54" s="150" t="str">
        <f>IF(OR('Set UP'!$C40=0,'Set UP'!$D40=0,'Set UP'!$E40=0),"",(FL$19*FL54)+(FM$19*FM54)+(FN$19*FN54)+(FO$19*FO54)+(FP$19*FP54)+(FQ$19*FQ54)+(FR$19*FR54)+(FS$19*FS54)+(FT$19*FT54)+(FU$19*FU54)+(FV$19*FV54)+(FW$19*FW54)+(FX$19*FX54)+(FY$19*FY54)+(FZ$19*FZ54)+(GA$19*GA54)+(GB$19*GB54)+(GC$19*GC54)+(GD$19*GD54)+(GE$19*GE54)+(GF$19*GF54)+(GG$19*GG54)+(GH$19*GH54)+(GI$19*GI54)+(GJ$19*GJ54))</f>
        <v/>
      </c>
      <c r="GM54" s="65"/>
      <c r="GN54" s="65"/>
      <c r="GO54" s="65"/>
      <c r="GP54" s="65"/>
      <c r="GQ54" s="149"/>
      <c r="GR54" s="149"/>
      <c r="GS54" s="149"/>
      <c r="GT54" s="149"/>
      <c r="GU54" s="149"/>
      <c r="GV54" s="149"/>
      <c r="GW54" s="149"/>
      <c r="GX54" s="149"/>
      <c r="GY54" s="149"/>
      <c r="GZ54" s="149"/>
      <c r="HA54" s="149"/>
      <c r="HB54" s="149"/>
      <c r="HC54" s="149"/>
      <c r="HD54" s="149"/>
      <c r="HE54" s="149"/>
      <c r="HF54" s="149"/>
      <c r="HG54" s="149"/>
      <c r="HH54" s="149"/>
      <c r="HI54" s="149"/>
      <c r="HJ54" s="149"/>
      <c r="HK54" s="149"/>
      <c r="HL54" s="222"/>
      <c r="HM54" s="150" t="str">
        <f>IF(OR('Set UP'!$C40=0,'Set UP'!$D40=0,'Set UP'!$E40=0),"",(GM$19*GM54)+(GN$19*GN54)+(GO$19*GO54)+(GP$19*GP54)+(GQ$19*GQ54)+(GR$19*GR54)+(GS$19*GS54)+(GT$19*GT54)+(GU$19*GU54)+(GV$19*GV54)+(GW$19*GW54)+(GX$19*GX54)+(GY$19*GY54)+(GZ$19*GZ54)+(HA$19*HA54)+(HB$19*HB54)+(HC$19*HC54)+(HD$19*HD54)+(HE$19*HE54)+(HF$19*HF54)+(HG$19*HG54)+(HH$19*HH54)+(HI$19*HI54)+(HJ$19*HJ54)+(HK$19*HK54))</f>
        <v/>
      </c>
      <c r="HN54" s="65"/>
      <c r="HO54" s="65"/>
      <c r="HP54" s="65"/>
      <c r="HQ54" s="65"/>
      <c r="HR54" s="149"/>
      <c r="HS54" s="149"/>
      <c r="HT54" s="149"/>
      <c r="HU54" s="149"/>
      <c r="HV54" s="149"/>
      <c r="HW54" s="149"/>
      <c r="HX54" s="149"/>
      <c r="HY54" s="149"/>
      <c r="HZ54" s="149"/>
      <c r="IA54" s="149"/>
      <c r="IB54" s="149"/>
      <c r="IC54" s="149"/>
      <c r="ID54" s="149"/>
      <c r="IE54" s="149"/>
      <c r="IF54" s="149"/>
      <c r="IG54" s="149"/>
      <c r="IH54" s="149"/>
      <c r="II54" s="149"/>
      <c r="IJ54" s="149"/>
      <c r="IK54" s="149"/>
      <c r="IL54" s="149"/>
      <c r="IM54" s="222"/>
      <c r="IN54" s="150" t="str">
        <f>IF(OR('Set UP'!$C40=0,'Set UP'!$D40=0,'Set UP'!$E40=0),"",(HN$19*HN54)+(HO$19*HO54)+(HP$19*HP54)+(HQ$19*HQ54)+(HR$19*HR54)+(HS$19*HS54)+(HT$19*HT54)+(HU$19*HU54)+(HV$19*HV54)+(HW$19*HW54)+(HX$19*HX54)+(HY$19*HY54)+(HZ$19*HZ54)+(IA$19*IA54)+(IB$19*IB54)+(IC$19*IC54)+(ID$19*ID54)+(IE$19*IE54)+(IF$19*IF54)+(IG$19*IG54)+(IH$19*IH54)+(II$19*II54)+(IJ$19*IJ54)+(IK$19*IK54)+(IL$19*IL54))</f>
        <v/>
      </c>
      <c r="IO54" s="65"/>
      <c r="IP54" s="65"/>
      <c r="IQ54" s="65"/>
      <c r="IR54" s="65"/>
      <c r="IS54" s="149"/>
      <c r="IT54" s="149"/>
      <c r="IU54" s="149"/>
      <c r="IV54" s="149"/>
      <c r="IW54" s="149"/>
      <c r="IX54" s="149"/>
      <c r="IY54" s="149"/>
      <c r="IZ54" s="149"/>
      <c r="JA54" s="149"/>
      <c r="JB54" s="149"/>
      <c r="JC54" s="149"/>
      <c r="JD54" s="149"/>
      <c r="JE54" s="149"/>
      <c r="JF54" s="149"/>
      <c r="JG54" s="149"/>
      <c r="JH54" s="149"/>
      <c r="JI54" s="149"/>
      <c r="JJ54" s="149"/>
      <c r="JK54" s="149"/>
      <c r="JL54" s="149"/>
      <c r="JM54" s="149"/>
      <c r="JN54" s="222"/>
      <c r="JO54" s="150" t="str">
        <f>IF(OR('Set UP'!$C40=0,'Set UP'!$D40=0,'Set UP'!$E40=0),"",(IO$19*IO54)+(IP$19*IP54)+(IQ$19*IQ54)+(IR$19*IR54)+(IS$19*IS54)+(IT$19*IT54)+(IU$19*IU54)+(IV$19*IV54)+(IW$19*IW54)+(IX$19*IX54)+(IY$19*IY54)+(IZ$19*IZ54)+(JA$19*JA54)+(JB$19*JB54)+(JC$19*JC54)+(JD$19*JD54)+(JE$19*JE54)+(JF$19*JF54)+(JG$19*JG54)+(JH$19*JH54)+(JI$19*JI54)+(JJ$19*JJ54)+(JK$19*JK54)+(JL$19*JL54)+(JM$19*JM54))</f>
        <v/>
      </c>
      <c r="JP54" s="151" t="str">
        <f>IF(OR('Set UP'!$C40=0,'Set UP'!$D40=0,'Set UP'!$E40=0),"",(AF54+BG54+CH54+DI54+EJ54+FK54+GL54+HM54+IN54+JO54))</f>
        <v/>
      </c>
      <c r="JQ54" s="152" t="str">
        <f>IF(OR('Set UP'!$C40=0,'Set UP'!$D40=0,'Set UP'!$E40=0),"",RANK(JP54,$JP$21:$JP$68,0))</f>
        <v/>
      </c>
      <c r="JR54" s="151" t="str">
        <f>IF(OR('Set UP'!K40&lt;&gt;1,'Set UP'!C40=0,'Set UP'!D40=0,'Set UP'!E40=0,'Set UP'!F40=0),"",$JP54)</f>
        <v/>
      </c>
      <c r="JS54" s="151" t="str">
        <f>IF(OR('Set UP'!K40&lt;&gt;1,'Set UP'!C40=0,'Set UP'!D40=0,'Set UP'!E40=0,'Set UP'!F40=0),"",RANK(JR54,$JR$21:$JR$68,0))</f>
        <v/>
      </c>
      <c r="JT54" s="153" t="str">
        <f>IF(OR('Set UP'!K40&lt;&gt;2,'Set UP'!C40=0,'Set UP'!D40=0,'Set UP'!E40=0,'Set UP'!F40=0),"",$JP54)</f>
        <v/>
      </c>
      <c r="JU54" s="151" t="str">
        <f>IF(OR('Set UP'!K40&lt;&gt;2,'Set UP'!C40=0,'Set UP'!D40=0,'Set UP'!E40=0,'Set UP'!F40=0),"",RANK(JT54,$JT$21:$JT$68,0))</f>
        <v/>
      </c>
      <c r="JV54" s="151" t="str">
        <f>IF(OR(LEFT('Set UP'!F40,1)&lt;&gt;"F",'Set UP'!C40=0,'Set UP'!D40=0,'Set UP'!E40=0),"",$JP54)</f>
        <v/>
      </c>
      <c r="JW54" s="151" t="str">
        <f>IF(OR(LEFT('Set UP'!F40,1)&lt;&gt;"F",'Set UP'!C40=0,'Set UP'!D40=0,'Set UP'!E40=0),"",RANK(JV54,$JV$21:$JV$68,0))</f>
        <v/>
      </c>
      <c r="JX54" s="151" t="str">
        <f>IF(OR('Set UP'!F40&lt;&gt;"NS",'Set UP'!C40=0,'Set UP'!D40=0,'Set UP'!E40=0),"",$JP54)</f>
        <v/>
      </c>
      <c r="JY54" s="154" t="str">
        <f>IF(OR('Set UP'!F40&lt;&gt;"NS",'Set UP'!C40=0,'Set UP'!D40=0,'Set UP'!E40=0),"",RANK(JX54,$JX$21:$JX$68,0))</f>
        <v/>
      </c>
      <c r="JZ54" s="154" t="str">
        <f>IF(OR('Set UP'!$C40=0,'Set UP'!$D40=0,'Set UP'!$E40=0,JP54=0),"",JP54/MAX(JP$21:JP$68)*1000)</f>
        <v/>
      </c>
      <c r="KC54" s="316">
        <f t="array" ref="KC54">MAX(IF(Clubs='Set UP'!D40,'Wet Incident'!JU$21:JU$68))</f>
        <v>0</v>
      </c>
      <c r="KD54" s="316" t="str">
        <f t="shared" si="5"/>
        <v/>
      </c>
    </row>
    <row r="55" spans="2:290" x14ac:dyDescent="0.2">
      <c r="B55" s="139">
        <v>35</v>
      </c>
      <c r="C55" s="148" t="str">
        <f>IF(OR('Set UP'!$C41=0,'Set UP'!$D41=0,'Set UP'!$E41=0,'Set UP'!F41=0),"  --",'Set UP'!C41)</f>
        <v xml:space="preserve">  --</v>
      </c>
      <c r="D55" s="148" t="str">
        <f>IF(OR('Set UP'!$C41=0,'Set UP'!$D41=0,'Set UP'!$E41=0,'Set UP'!F41=0),"  --",'Set UP'!D41&amp;" "&amp;'Set UP'!E41)</f>
        <v xml:space="preserve">  --</v>
      </c>
      <c r="E55" s="148" t="str">
        <f>IF(OR('Set UP'!$C41=0,'Set UP'!$D41=0,'Set UP'!$E41=0,'Set UP'!F41=0),"  --",'Set UP'!F41)</f>
        <v xml:space="preserve">  --</v>
      </c>
      <c r="F55" s="65"/>
      <c r="G55" s="65"/>
      <c r="H55" s="65"/>
      <c r="I55" s="65"/>
      <c r="J55" s="149"/>
      <c r="K55" s="149"/>
      <c r="L55" s="149"/>
      <c r="M55" s="149"/>
      <c r="N55" s="149"/>
      <c r="O55" s="149"/>
      <c r="P55" s="149"/>
      <c r="Q55" s="149"/>
      <c r="R55" s="149"/>
      <c r="S55" s="149"/>
      <c r="T55" s="149"/>
      <c r="U55" s="149"/>
      <c r="V55" s="149"/>
      <c r="W55" s="149"/>
      <c r="X55" s="149"/>
      <c r="Y55" s="149"/>
      <c r="Z55" s="149"/>
      <c r="AA55" s="149"/>
      <c r="AB55" s="149"/>
      <c r="AC55" s="149"/>
      <c r="AD55" s="149"/>
      <c r="AE55" s="222"/>
      <c r="AF55" s="150" t="str">
        <f>IF(OR('Set UP'!$C41=0,'Set UP'!$D41=0,'Set UP'!$E41=0),"",(F$19*F55)+(G$19*G55)+(H$19*H55)+(I$19*I55)+(J$19*J55)+(K$19*K55)+(L$19*L55)+(M$19*M55)+(N$19*N55)+(O$19*O55)+(P$19*P55)+(Q$19*Q55)+(R$19*R55)+(S$19*S55)+(T$19*T55)+(U$19*U55)+(V$19*V55)+(W$19*W55)+(X$19*X55)+(Y$19*Y55)+(Z$19*Z55)+(AA$19*AA55)+(AB$19*AB55)+(AC$19*AC55)+(AD$19*AD55))</f>
        <v/>
      </c>
      <c r="AG55" s="65"/>
      <c r="AH55" s="65"/>
      <c r="AI55" s="65"/>
      <c r="AJ55" s="65"/>
      <c r="AK55" s="65"/>
      <c r="AL55" s="65"/>
      <c r="AM55" s="149"/>
      <c r="AN55" s="149"/>
      <c r="AO55" s="149"/>
      <c r="AP55" s="149"/>
      <c r="AQ55" s="149"/>
      <c r="AR55" s="149"/>
      <c r="AS55" s="149"/>
      <c r="AT55" s="149"/>
      <c r="AU55" s="149"/>
      <c r="AV55" s="149"/>
      <c r="AW55" s="149"/>
      <c r="AX55" s="149"/>
      <c r="AY55" s="149"/>
      <c r="AZ55" s="149"/>
      <c r="BA55" s="149"/>
      <c r="BB55" s="149"/>
      <c r="BC55" s="149"/>
      <c r="BD55" s="149"/>
      <c r="BE55" s="149"/>
      <c r="BF55" s="222"/>
      <c r="BG55" s="150" t="str">
        <f>IF(OR('Set UP'!$C41=0,'Set UP'!$D41=0,'Set UP'!$E41=0),"",(AG$19*AG55)+(AH$19*AH55)+(AI$19*AI55)+(AJ$19*AJ55)+(AK$19*AK55)+(AL$19*AL55)+(AM$19*AM55)+(AN$19*AN55)+(AO$19*AO55)+(AP$19*AP55)+(AQ$19*AQ55)+(AR$19*AR55)+(AS$19*AS55)+(AT$19*AT55)+(AU$19*AU55)+(AV$19*AV55)+(AW$19*AW55)+(AX$19*AX55)+(AY$19*AY55)+(AZ$19*AZ55)+(BA$19*BA55)+(BB$19*BB55)+(BC$19*BC55)+(BD$19*BD55)+(BE$19*BE55))</f>
        <v/>
      </c>
      <c r="BH55" s="65"/>
      <c r="BI55" s="65"/>
      <c r="BJ55" s="65"/>
      <c r="BK55" s="65"/>
      <c r="BL55" s="65"/>
      <c r="BM55" s="65"/>
      <c r="BN55" s="149"/>
      <c r="BO55" s="149"/>
      <c r="BP55" s="149"/>
      <c r="BQ55" s="149"/>
      <c r="BR55" s="149"/>
      <c r="BS55" s="149"/>
      <c r="BT55" s="149"/>
      <c r="BU55" s="149"/>
      <c r="BV55" s="149"/>
      <c r="BW55" s="149"/>
      <c r="BX55" s="149"/>
      <c r="BY55" s="149"/>
      <c r="BZ55" s="149"/>
      <c r="CA55" s="149"/>
      <c r="CB55" s="149"/>
      <c r="CC55" s="149"/>
      <c r="CD55" s="149"/>
      <c r="CE55" s="149"/>
      <c r="CF55" s="149"/>
      <c r="CG55" s="222"/>
      <c r="CH55" s="150" t="str">
        <f>IF(OR('Set UP'!$C41=0,'Set UP'!$D41=0,'Set UP'!$E41=0),"",(BH$19*BH55)+(BI$19*BI55)+(BJ$19*BJ55)+(BK$19*BK55)+(BL$19*BL55)+(BM$19*BM55)+(BN$19*BN55)+(BO$19*BO55)+(BP$19*BP55)+(BQ$19*BQ55)+(BR$19*BR55)+(BS$19*BS55)+(BT$19*BT55)+(BU$19*BU55)+(BV$19*BV55)+(BW$19*BW55)+(BX$19*BX55)+(BY$19*BY55)+(BZ$19*BZ55)+(CA$19*CA55)+(CB$19*CB55)+(CC$19*CC55)+(CD$19*CD55)+(CE$19*CE55)+(CF$19*CF55))</f>
        <v/>
      </c>
      <c r="CI55" s="65"/>
      <c r="CJ55" s="65"/>
      <c r="CK55" s="65"/>
      <c r="CL55" s="65"/>
      <c r="CM55" s="65"/>
      <c r="CN55" s="149"/>
      <c r="CO55" s="149"/>
      <c r="CP55" s="149"/>
      <c r="CQ55" s="149"/>
      <c r="CR55" s="149"/>
      <c r="CS55" s="149"/>
      <c r="CT55" s="149"/>
      <c r="CU55" s="149"/>
      <c r="CV55" s="149"/>
      <c r="CW55" s="149"/>
      <c r="CX55" s="149"/>
      <c r="CY55" s="149"/>
      <c r="CZ55" s="149"/>
      <c r="DA55" s="149"/>
      <c r="DB55" s="149"/>
      <c r="DC55" s="149"/>
      <c r="DD55" s="149"/>
      <c r="DE55" s="149"/>
      <c r="DF55" s="149"/>
      <c r="DG55" s="149"/>
      <c r="DH55" s="222"/>
      <c r="DI55" s="150" t="str">
        <f>IF(OR('Set UP'!$C41=0,'Set UP'!$D41=0,'Set UP'!$E41=0),"",(CI$19*CI55)+(CJ$19*CJ55)+(CK$19*CK55)+(CL$19*CL55)+(CM$19*CM55)+(CN$19*CN55)+(CO$19*CO55)+(CP$19*CP55)+(CQ$19*CQ55)+(CR$19*CR55)+(CS$19*CS55)+(CT$19*CT55)+(CU$19*CU55)+(CV$19*CV55)+(CW$19*CW55)+(CX$19*CX55)+(CY$19*CY55)+(CZ$19*CZ55)+(DA$19*DA55)+(DB$19*DB55)+(DC$19*DC55)+(DD$19*DD55)+(DE$19*DE55)+(DF$19*DF55)+(DG$19*DG55))</f>
        <v/>
      </c>
      <c r="DJ55" s="65"/>
      <c r="DK55" s="65"/>
      <c r="DL55" s="65"/>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222"/>
      <c r="EJ55" s="150" t="str">
        <f>IF(OR('Set UP'!$C41=0,'Set UP'!$D41=0,'Set UP'!$E41=0),"",(DJ$19*DJ55)+(DK$19*DK55)+(DL$19*DL55)+(DM$19*DM55)+(DN$19*DN55)+(DO$19*DO55)+(DP$19*DP55)+(DQ$19*DQ55)+(DR$19*DR55)+(DS$19*DS55)+(DT$19*DT55)+(DU$19*DU55)+(DV$19*DV55)+(DW$19*DW55)+(DX$19*DX55)+(DY$19*DY55)+(DZ$19*DZ55)+(EA$19*EA55)+(EB$19*EB55)+(EC$19*EC55)+(ED$19*ED55)+(EE$19*EE55)+(EF$19*EF55)+(EG$19*EG55)+(EH$19*EH55))</f>
        <v/>
      </c>
      <c r="EK55" s="65"/>
      <c r="EL55" s="65"/>
      <c r="EM55" s="65"/>
      <c r="EN55" s="65"/>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222"/>
      <c r="FK55" s="150" t="str">
        <f>IF(OR('Set UP'!$C41=0,'Set UP'!$D41=0,'Set UP'!$E41=0),"",(EK$19*EK55)+(EL$19*EL55)+(EM$19*EM55)+(EN$19*EN55)+(EO$19*EO55)+(EP$19*EP55)+(EQ$19*EQ55)+(ER$19*ER55)+(ES$19*ES55)+(ET$19*ET55)+(EU$19*EU55)+(EV$19*EV55)+(EW$19*EW55)+(EX$19*EX55)+(EY$19*EY55)+(EZ$19*EZ55)+(FA$19*FA55)+(FB$19*FB55)+(FC$19*FC55)+(FD$19*FD55)+(FE$19*FE55)+(FF$19*FF55)+(FG$19*FG55)+(FH$19*FH55)+(FI$19*FI55))</f>
        <v/>
      </c>
      <c r="FL55" s="65"/>
      <c r="FM55" s="65"/>
      <c r="FN55" s="65"/>
      <c r="FO55" s="65"/>
      <c r="FP55" s="149"/>
      <c r="FQ55" s="149"/>
      <c r="FR55" s="149"/>
      <c r="FS55" s="149"/>
      <c r="FT55" s="149"/>
      <c r="FU55" s="149"/>
      <c r="FV55" s="149"/>
      <c r="FW55" s="149"/>
      <c r="FX55" s="149"/>
      <c r="FY55" s="149"/>
      <c r="FZ55" s="149"/>
      <c r="GA55" s="149"/>
      <c r="GB55" s="149"/>
      <c r="GC55" s="149"/>
      <c r="GD55" s="149"/>
      <c r="GE55" s="149"/>
      <c r="GF55" s="149"/>
      <c r="GG55" s="149"/>
      <c r="GH55" s="149"/>
      <c r="GI55" s="149"/>
      <c r="GJ55" s="149"/>
      <c r="GK55" s="222"/>
      <c r="GL55" s="150" t="str">
        <f>IF(OR('Set UP'!$C41=0,'Set UP'!$D41=0,'Set UP'!$E41=0),"",(FL$19*FL55)+(FM$19*FM55)+(FN$19*FN55)+(FO$19*FO55)+(FP$19*FP55)+(FQ$19*FQ55)+(FR$19*FR55)+(FS$19*FS55)+(FT$19*FT55)+(FU$19*FU55)+(FV$19*FV55)+(FW$19*FW55)+(FX$19*FX55)+(FY$19*FY55)+(FZ$19*FZ55)+(GA$19*GA55)+(GB$19*GB55)+(GC$19*GC55)+(GD$19*GD55)+(GE$19*GE55)+(GF$19*GF55)+(GG$19*GG55)+(GH$19*GH55)+(GI$19*GI55)+(GJ$19*GJ55))</f>
        <v/>
      </c>
      <c r="GM55" s="65"/>
      <c r="GN55" s="65"/>
      <c r="GO55" s="65"/>
      <c r="GP55" s="65"/>
      <c r="GQ55" s="149"/>
      <c r="GR55" s="149"/>
      <c r="GS55" s="149"/>
      <c r="GT55" s="149"/>
      <c r="GU55" s="149"/>
      <c r="GV55" s="149"/>
      <c r="GW55" s="149"/>
      <c r="GX55" s="149"/>
      <c r="GY55" s="149"/>
      <c r="GZ55" s="149"/>
      <c r="HA55" s="149"/>
      <c r="HB55" s="149"/>
      <c r="HC55" s="149"/>
      <c r="HD55" s="149"/>
      <c r="HE55" s="149"/>
      <c r="HF55" s="149"/>
      <c r="HG55" s="149"/>
      <c r="HH55" s="149"/>
      <c r="HI55" s="149"/>
      <c r="HJ55" s="149"/>
      <c r="HK55" s="149"/>
      <c r="HL55" s="222"/>
      <c r="HM55" s="150" t="str">
        <f>IF(OR('Set UP'!$C41=0,'Set UP'!$D41=0,'Set UP'!$E41=0),"",(GM$19*GM55)+(GN$19*GN55)+(GO$19*GO55)+(GP$19*GP55)+(GQ$19*GQ55)+(GR$19*GR55)+(GS$19*GS55)+(GT$19*GT55)+(GU$19*GU55)+(GV$19*GV55)+(GW$19*GW55)+(GX$19*GX55)+(GY$19*GY55)+(GZ$19*GZ55)+(HA$19*HA55)+(HB$19*HB55)+(HC$19*HC55)+(HD$19*HD55)+(HE$19*HE55)+(HF$19*HF55)+(HG$19*HG55)+(HH$19*HH55)+(HI$19*HI55)+(HJ$19*HJ55)+(HK$19*HK55))</f>
        <v/>
      </c>
      <c r="HN55" s="65"/>
      <c r="HO55" s="65"/>
      <c r="HP55" s="65"/>
      <c r="HQ55" s="65"/>
      <c r="HR55" s="149"/>
      <c r="HS55" s="149"/>
      <c r="HT55" s="149"/>
      <c r="HU55" s="149"/>
      <c r="HV55" s="149"/>
      <c r="HW55" s="149"/>
      <c r="HX55" s="149"/>
      <c r="HY55" s="149"/>
      <c r="HZ55" s="149"/>
      <c r="IA55" s="149"/>
      <c r="IB55" s="149"/>
      <c r="IC55" s="149"/>
      <c r="ID55" s="149"/>
      <c r="IE55" s="149"/>
      <c r="IF55" s="149"/>
      <c r="IG55" s="149"/>
      <c r="IH55" s="149"/>
      <c r="II55" s="149"/>
      <c r="IJ55" s="149"/>
      <c r="IK55" s="149"/>
      <c r="IL55" s="149"/>
      <c r="IM55" s="222"/>
      <c r="IN55" s="150" t="str">
        <f>IF(OR('Set UP'!$C41=0,'Set UP'!$D41=0,'Set UP'!$E41=0),"",(HN$19*HN55)+(HO$19*HO55)+(HP$19*HP55)+(HQ$19*HQ55)+(HR$19*HR55)+(HS$19*HS55)+(HT$19*HT55)+(HU$19*HU55)+(HV$19*HV55)+(HW$19*HW55)+(HX$19*HX55)+(HY$19*HY55)+(HZ$19*HZ55)+(IA$19*IA55)+(IB$19*IB55)+(IC$19*IC55)+(ID$19*ID55)+(IE$19*IE55)+(IF$19*IF55)+(IG$19*IG55)+(IH$19*IH55)+(II$19*II55)+(IJ$19*IJ55)+(IK$19*IK55)+(IL$19*IL55))</f>
        <v/>
      </c>
      <c r="IO55" s="65"/>
      <c r="IP55" s="65"/>
      <c r="IQ55" s="65"/>
      <c r="IR55" s="65"/>
      <c r="IS55" s="149"/>
      <c r="IT55" s="149"/>
      <c r="IU55" s="149"/>
      <c r="IV55" s="149"/>
      <c r="IW55" s="149"/>
      <c r="IX55" s="149"/>
      <c r="IY55" s="149"/>
      <c r="IZ55" s="149"/>
      <c r="JA55" s="149"/>
      <c r="JB55" s="149"/>
      <c r="JC55" s="149"/>
      <c r="JD55" s="149"/>
      <c r="JE55" s="149"/>
      <c r="JF55" s="149"/>
      <c r="JG55" s="149"/>
      <c r="JH55" s="149"/>
      <c r="JI55" s="149"/>
      <c r="JJ55" s="149"/>
      <c r="JK55" s="149"/>
      <c r="JL55" s="149"/>
      <c r="JM55" s="149"/>
      <c r="JN55" s="222"/>
      <c r="JO55" s="150" t="str">
        <f>IF(OR('Set UP'!$C41=0,'Set UP'!$D41=0,'Set UP'!$E41=0),"",(IO$19*IO55)+(IP$19*IP55)+(IQ$19*IQ55)+(IR$19*IR55)+(IS$19*IS55)+(IT$19*IT55)+(IU$19*IU55)+(IV$19*IV55)+(IW$19*IW55)+(IX$19*IX55)+(IY$19*IY55)+(IZ$19*IZ55)+(JA$19*JA55)+(JB$19*JB55)+(JC$19*JC55)+(JD$19*JD55)+(JE$19*JE55)+(JF$19*JF55)+(JG$19*JG55)+(JH$19*JH55)+(JI$19*JI55)+(JJ$19*JJ55)+(JK$19*JK55)+(JL$19*JL55)+(JM$19*JM55))</f>
        <v/>
      </c>
      <c r="JP55" s="151" t="str">
        <f>IF(OR('Set UP'!$C41=0,'Set UP'!$D41=0,'Set UP'!$E41=0),"",(AF55+BG55+CH55+DI55+EJ55+FK55+GL55+HM55+IN55+JO55))</f>
        <v/>
      </c>
      <c r="JQ55" s="152" t="str">
        <f>IF(OR('Set UP'!$C41=0,'Set UP'!$D41=0,'Set UP'!$E41=0),"",RANK(JP55,$JP$21:$JP$68,0))</f>
        <v/>
      </c>
      <c r="JR55" s="151" t="str">
        <f>IF(OR('Set UP'!K41&lt;&gt;1,'Set UP'!C41=0,'Set UP'!D41=0,'Set UP'!E41=0,'Set UP'!F41=0),"",$JP55)</f>
        <v/>
      </c>
      <c r="JS55" s="151" t="str">
        <f>IF(OR('Set UP'!K41&lt;&gt;1,'Set UP'!C41=0,'Set UP'!D41=0,'Set UP'!E41=0,'Set UP'!F41=0),"",RANK(JR55,$JR$21:$JR$68,0))</f>
        <v/>
      </c>
      <c r="JT55" s="153" t="str">
        <f>IF(OR('Set UP'!K41&lt;&gt;2,'Set UP'!C41=0,'Set UP'!D41=0,'Set UP'!E41=0,'Set UP'!F41=0),"",$JP55)</f>
        <v/>
      </c>
      <c r="JU55" s="151" t="str">
        <f>IF(OR('Set UP'!K41&lt;&gt;2,'Set UP'!C41=0,'Set UP'!D41=0,'Set UP'!E41=0,'Set UP'!F41=0),"",RANK(JT55,$JT$21:$JT$68,0))</f>
        <v/>
      </c>
      <c r="JV55" s="151" t="str">
        <f>IF(OR(LEFT('Set UP'!F41,1)&lt;&gt;"F",'Set UP'!C41=0,'Set UP'!D41=0,'Set UP'!E41=0),"",$JP55)</f>
        <v/>
      </c>
      <c r="JW55" s="151" t="str">
        <f>IF(OR(LEFT('Set UP'!F41,1)&lt;&gt;"F",'Set UP'!C41=0,'Set UP'!D41=0,'Set UP'!E41=0),"",RANK(JV55,$JV$21:$JV$68,0))</f>
        <v/>
      </c>
      <c r="JX55" s="151" t="str">
        <f>IF(OR('Set UP'!F41&lt;&gt;"NS",'Set UP'!C41=0,'Set UP'!D41=0,'Set UP'!E41=0),"",$JP55)</f>
        <v/>
      </c>
      <c r="JY55" s="154" t="str">
        <f>IF(OR('Set UP'!F41&lt;&gt;"NS",'Set UP'!C41=0,'Set UP'!D41=0,'Set UP'!E41=0),"",RANK(JX55,$JX$21:$JX$68,0))</f>
        <v/>
      </c>
      <c r="JZ55" s="154" t="str">
        <f>IF(OR('Set UP'!$C41=0,'Set UP'!$D41=0,'Set UP'!$E41=0,JP55=0),"",JP55/MAX(JP$21:JP$68)*1000)</f>
        <v/>
      </c>
      <c r="KC55" s="316">
        <f t="array" ref="KC55">MAX(IF(Clubs='Set UP'!D41,'Wet Incident'!JU$21:JU$68))</f>
        <v>0</v>
      </c>
      <c r="KD55" s="316" t="str">
        <f t="shared" si="5"/>
        <v/>
      </c>
    </row>
    <row r="56" spans="2:290" x14ac:dyDescent="0.2">
      <c r="B56" s="139">
        <v>36</v>
      </c>
      <c r="C56" s="148" t="str">
        <f>IF(OR('Set UP'!$C42=0,'Set UP'!$D42=0,'Set UP'!$E42=0,'Set UP'!F42=0),"  --",'Set UP'!C42)</f>
        <v xml:space="preserve">  --</v>
      </c>
      <c r="D56" s="148" t="str">
        <f>IF(OR('Set UP'!$C42=0,'Set UP'!$D42=0,'Set UP'!$E42=0,'Set UP'!F42=0),"  --",'Set UP'!D42&amp;" "&amp;'Set UP'!E42)</f>
        <v xml:space="preserve">  --</v>
      </c>
      <c r="E56" s="148" t="str">
        <f>IF(OR('Set UP'!$C42=0,'Set UP'!$D42=0,'Set UP'!$E42=0,'Set UP'!F42=0),"  --",'Set UP'!F42)</f>
        <v xml:space="preserve">  --</v>
      </c>
      <c r="F56" s="65"/>
      <c r="G56" s="65"/>
      <c r="H56" s="65"/>
      <c r="I56" s="65"/>
      <c r="J56" s="149"/>
      <c r="K56" s="149"/>
      <c r="L56" s="149"/>
      <c r="M56" s="149"/>
      <c r="N56" s="149"/>
      <c r="O56" s="149"/>
      <c r="P56" s="149"/>
      <c r="Q56" s="149"/>
      <c r="R56" s="149"/>
      <c r="S56" s="149"/>
      <c r="T56" s="149"/>
      <c r="U56" s="149"/>
      <c r="V56" s="149"/>
      <c r="W56" s="149"/>
      <c r="X56" s="149"/>
      <c r="Y56" s="149"/>
      <c r="Z56" s="149"/>
      <c r="AA56" s="149"/>
      <c r="AB56" s="149"/>
      <c r="AC56" s="149"/>
      <c r="AD56" s="149"/>
      <c r="AE56" s="222"/>
      <c r="AF56" s="150" t="str">
        <f>IF(OR('Set UP'!$C42=0,'Set UP'!$D42=0,'Set UP'!$E42=0),"",(F$19*F56)+(G$19*G56)+(H$19*H56)+(I$19*I56)+(J$19*J56)+(K$19*K56)+(L$19*L56)+(M$19*M56)+(N$19*N56)+(O$19*O56)+(P$19*P56)+(Q$19*Q56)+(R$19*R56)+(S$19*S56)+(T$19*T56)+(U$19*U56)+(V$19*V56)+(W$19*W56)+(X$19*X56)+(Y$19*Y56)+(Z$19*Z56)+(AA$19*AA56)+(AB$19*AB56)+(AC$19*AC56)+(AD$19*AD56))</f>
        <v/>
      </c>
      <c r="AG56" s="65"/>
      <c r="AH56" s="65"/>
      <c r="AI56" s="65"/>
      <c r="AJ56" s="65"/>
      <c r="AK56" s="65"/>
      <c r="AL56" s="65"/>
      <c r="AM56" s="149"/>
      <c r="AN56" s="149"/>
      <c r="AO56" s="149"/>
      <c r="AP56" s="149"/>
      <c r="AQ56" s="149"/>
      <c r="AR56" s="149"/>
      <c r="AS56" s="149"/>
      <c r="AT56" s="149"/>
      <c r="AU56" s="149"/>
      <c r="AV56" s="149"/>
      <c r="AW56" s="149"/>
      <c r="AX56" s="149"/>
      <c r="AY56" s="149"/>
      <c r="AZ56" s="149"/>
      <c r="BA56" s="149"/>
      <c r="BB56" s="149"/>
      <c r="BC56" s="149"/>
      <c r="BD56" s="149"/>
      <c r="BE56" s="149"/>
      <c r="BF56" s="222"/>
      <c r="BG56" s="150" t="str">
        <f>IF(OR('Set UP'!$C42=0,'Set UP'!$D42=0,'Set UP'!$E42=0),"",(AG$19*AG56)+(AH$19*AH56)+(AI$19*AI56)+(AJ$19*AJ56)+(AK$19*AK56)+(AL$19*AL56)+(AM$19*AM56)+(AN$19*AN56)+(AO$19*AO56)+(AP$19*AP56)+(AQ$19*AQ56)+(AR$19*AR56)+(AS$19*AS56)+(AT$19*AT56)+(AU$19*AU56)+(AV$19*AV56)+(AW$19*AW56)+(AX$19*AX56)+(AY$19*AY56)+(AZ$19*AZ56)+(BA$19*BA56)+(BB$19*BB56)+(BC$19*BC56)+(BD$19*BD56)+(BE$19*BE56))</f>
        <v/>
      </c>
      <c r="BH56" s="65"/>
      <c r="BI56" s="65"/>
      <c r="BJ56" s="65"/>
      <c r="BK56" s="65"/>
      <c r="BL56" s="65"/>
      <c r="BM56" s="65"/>
      <c r="BN56" s="149"/>
      <c r="BO56" s="149"/>
      <c r="BP56" s="149"/>
      <c r="BQ56" s="149"/>
      <c r="BR56" s="149"/>
      <c r="BS56" s="149"/>
      <c r="BT56" s="149"/>
      <c r="BU56" s="149"/>
      <c r="BV56" s="149"/>
      <c r="BW56" s="149"/>
      <c r="BX56" s="149"/>
      <c r="BY56" s="149"/>
      <c r="BZ56" s="149"/>
      <c r="CA56" s="149"/>
      <c r="CB56" s="149"/>
      <c r="CC56" s="149"/>
      <c r="CD56" s="149"/>
      <c r="CE56" s="149"/>
      <c r="CF56" s="149"/>
      <c r="CG56" s="222"/>
      <c r="CH56" s="150" t="str">
        <f>IF(OR('Set UP'!$C42=0,'Set UP'!$D42=0,'Set UP'!$E42=0),"",(BH$19*BH56)+(BI$19*BI56)+(BJ$19*BJ56)+(BK$19*BK56)+(BL$19*BL56)+(BM$19*BM56)+(BN$19*BN56)+(BO$19*BO56)+(BP$19*BP56)+(BQ$19*BQ56)+(BR$19*BR56)+(BS$19*BS56)+(BT$19*BT56)+(BU$19*BU56)+(BV$19*BV56)+(BW$19*BW56)+(BX$19*BX56)+(BY$19*BY56)+(BZ$19*BZ56)+(CA$19*CA56)+(CB$19*CB56)+(CC$19*CC56)+(CD$19*CD56)+(CE$19*CE56)+(CF$19*CF56))</f>
        <v/>
      </c>
      <c r="CI56" s="65"/>
      <c r="CJ56" s="65"/>
      <c r="CK56" s="65"/>
      <c r="CL56" s="65"/>
      <c r="CM56" s="65"/>
      <c r="CN56" s="149"/>
      <c r="CO56" s="149"/>
      <c r="CP56" s="149"/>
      <c r="CQ56" s="149"/>
      <c r="CR56" s="149"/>
      <c r="CS56" s="149"/>
      <c r="CT56" s="149"/>
      <c r="CU56" s="149"/>
      <c r="CV56" s="149"/>
      <c r="CW56" s="149"/>
      <c r="CX56" s="149"/>
      <c r="CY56" s="149"/>
      <c r="CZ56" s="149"/>
      <c r="DA56" s="149"/>
      <c r="DB56" s="149"/>
      <c r="DC56" s="149"/>
      <c r="DD56" s="149"/>
      <c r="DE56" s="149"/>
      <c r="DF56" s="149"/>
      <c r="DG56" s="149"/>
      <c r="DH56" s="222"/>
      <c r="DI56" s="150" t="str">
        <f>IF(OR('Set UP'!$C42=0,'Set UP'!$D42=0,'Set UP'!$E42=0),"",(CI$19*CI56)+(CJ$19*CJ56)+(CK$19*CK56)+(CL$19*CL56)+(CM$19*CM56)+(CN$19*CN56)+(CO$19*CO56)+(CP$19*CP56)+(CQ$19*CQ56)+(CR$19*CR56)+(CS$19*CS56)+(CT$19*CT56)+(CU$19*CU56)+(CV$19*CV56)+(CW$19*CW56)+(CX$19*CX56)+(CY$19*CY56)+(CZ$19*CZ56)+(DA$19*DA56)+(DB$19*DB56)+(DC$19*DC56)+(DD$19*DD56)+(DE$19*DE56)+(DF$19*DF56)+(DG$19*DG56))</f>
        <v/>
      </c>
      <c r="DJ56" s="65"/>
      <c r="DK56" s="65"/>
      <c r="DL56" s="65"/>
      <c r="DM56" s="149"/>
      <c r="DN56" s="149"/>
      <c r="DO56" s="149"/>
      <c r="DP56" s="149"/>
      <c r="DQ56" s="149"/>
      <c r="DR56" s="149"/>
      <c r="DS56" s="149"/>
      <c r="DT56" s="149"/>
      <c r="DU56" s="149"/>
      <c r="DV56" s="149"/>
      <c r="DW56" s="149"/>
      <c r="DX56" s="149"/>
      <c r="DY56" s="149"/>
      <c r="DZ56" s="149"/>
      <c r="EA56" s="149"/>
      <c r="EB56" s="149"/>
      <c r="EC56" s="149"/>
      <c r="ED56" s="149"/>
      <c r="EE56" s="149"/>
      <c r="EF56" s="149"/>
      <c r="EG56" s="149"/>
      <c r="EH56" s="149"/>
      <c r="EI56" s="222"/>
      <c r="EJ56" s="150" t="str">
        <f>IF(OR('Set UP'!$C42=0,'Set UP'!$D42=0,'Set UP'!$E42=0),"",(DJ$19*DJ56)+(DK$19*DK56)+(DL$19*DL56)+(DM$19*DM56)+(DN$19*DN56)+(DO$19*DO56)+(DP$19*DP56)+(DQ$19*DQ56)+(DR$19*DR56)+(DS$19*DS56)+(DT$19*DT56)+(DU$19*DU56)+(DV$19*DV56)+(DW$19*DW56)+(DX$19*DX56)+(DY$19*DY56)+(DZ$19*DZ56)+(EA$19*EA56)+(EB$19*EB56)+(EC$19*EC56)+(ED$19*ED56)+(EE$19*EE56)+(EF$19*EF56)+(EG$19*EG56)+(EH$19*EH56))</f>
        <v/>
      </c>
      <c r="EK56" s="65"/>
      <c r="EL56" s="65"/>
      <c r="EM56" s="65"/>
      <c r="EN56" s="65"/>
      <c r="EO56" s="149"/>
      <c r="EP56" s="149"/>
      <c r="EQ56" s="149"/>
      <c r="ER56" s="149"/>
      <c r="ES56" s="149"/>
      <c r="ET56" s="149"/>
      <c r="EU56" s="149"/>
      <c r="EV56" s="149"/>
      <c r="EW56" s="149"/>
      <c r="EX56" s="149"/>
      <c r="EY56" s="149"/>
      <c r="EZ56" s="149"/>
      <c r="FA56" s="149"/>
      <c r="FB56" s="149"/>
      <c r="FC56" s="149"/>
      <c r="FD56" s="149"/>
      <c r="FE56" s="149"/>
      <c r="FF56" s="149"/>
      <c r="FG56" s="149"/>
      <c r="FH56" s="149"/>
      <c r="FI56" s="149"/>
      <c r="FJ56" s="222"/>
      <c r="FK56" s="150" t="str">
        <f>IF(OR('Set UP'!$C42=0,'Set UP'!$D42=0,'Set UP'!$E42=0),"",(EK$19*EK56)+(EL$19*EL56)+(EM$19*EM56)+(EN$19*EN56)+(EO$19*EO56)+(EP$19*EP56)+(EQ$19*EQ56)+(ER$19*ER56)+(ES$19*ES56)+(ET$19*ET56)+(EU$19*EU56)+(EV$19*EV56)+(EW$19*EW56)+(EX$19*EX56)+(EY$19*EY56)+(EZ$19*EZ56)+(FA$19*FA56)+(FB$19*FB56)+(FC$19*FC56)+(FD$19*FD56)+(FE$19*FE56)+(FF$19*FF56)+(FG$19*FG56)+(FH$19*FH56)+(FI$19*FI56))</f>
        <v/>
      </c>
      <c r="FL56" s="65"/>
      <c r="FM56" s="65"/>
      <c r="FN56" s="65"/>
      <c r="FO56" s="65"/>
      <c r="FP56" s="149"/>
      <c r="FQ56" s="149"/>
      <c r="FR56" s="149"/>
      <c r="FS56" s="149"/>
      <c r="FT56" s="149"/>
      <c r="FU56" s="149"/>
      <c r="FV56" s="149"/>
      <c r="FW56" s="149"/>
      <c r="FX56" s="149"/>
      <c r="FY56" s="149"/>
      <c r="FZ56" s="149"/>
      <c r="GA56" s="149"/>
      <c r="GB56" s="149"/>
      <c r="GC56" s="149"/>
      <c r="GD56" s="149"/>
      <c r="GE56" s="149"/>
      <c r="GF56" s="149"/>
      <c r="GG56" s="149"/>
      <c r="GH56" s="149"/>
      <c r="GI56" s="149"/>
      <c r="GJ56" s="149"/>
      <c r="GK56" s="222"/>
      <c r="GL56" s="150" t="str">
        <f>IF(OR('Set UP'!$C42=0,'Set UP'!$D42=0,'Set UP'!$E42=0),"",(FL$19*FL56)+(FM$19*FM56)+(FN$19*FN56)+(FO$19*FO56)+(FP$19*FP56)+(FQ$19*FQ56)+(FR$19*FR56)+(FS$19*FS56)+(FT$19*FT56)+(FU$19*FU56)+(FV$19*FV56)+(FW$19*FW56)+(FX$19*FX56)+(FY$19*FY56)+(FZ$19*FZ56)+(GA$19*GA56)+(GB$19*GB56)+(GC$19*GC56)+(GD$19*GD56)+(GE$19*GE56)+(GF$19*GF56)+(GG$19*GG56)+(GH$19*GH56)+(GI$19*GI56)+(GJ$19*GJ56))</f>
        <v/>
      </c>
      <c r="GM56" s="65"/>
      <c r="GN56" s="65"/>
      <c r="GO56" s="65"/>
      <c r="GP56" s="65"/>
      <c r="GQ56" s="149"/>
      <c r="GR56" s="149"/>
      <c r="GS56" s="149"/>
      <c r="GT56" s="149"/>
      <c r="GU56" s="149"/>
      <c r="GV56" s="149"/>
      <c r="GW56" s="149"/>
      <c r="GX56" s="149"/>
      <c r="GY56" s="149"/>
      <c r="GZ56" s="149"/>
      <c r="HA56" s="149"/>
      <c r="HB56" s="149"/>
      <c r="HC56" s="149"/>
      <c r="HD56" s="149"/>
      <c r="HE56" s="149"/>
      <c r="HF56" s="149"/>
      <c r="HG56" s="149"/>
      <c r="HH56" s="149"/>
      <c r="HI56" s="149"/>
      <c r="HJ56" s="149"/>
      <c r="HK56" s="149"/>
      <c r="HL56" s="222"/>
      <c r="HM56" s="150" t="str">
        <f>IF(OR('Set UP'!$C42=0,'Set UP'!$D42=0,'Set UP'!$E42=0),"",(GM$19*GM56)+(GN$19*GN56)+(GO$19*GO56)+(GP$19*GP56)+(GQ$19*GQ56)+(GR$19*GR56)+(GS$19*GS56)+(GT$19*GT56)+(GU$19*GU56)+(GV$19*GV56)+(GW$19*GW56)+(GX$19*GX56)+(GY$19*GY56)+(GZ$19*GZ56)+(HA$19*HA56)+(HB$19*HB56)+(HC$19*HC56)+(HD$19*HD56)+(HE$19*HE56)+(HF$19*HF56)+(HG$19*HG56)+(HH$19*HH56)+(HI$19*HI56)+(HJ$19*HJ56)+(HK$19*HK56))</f>
        <v/>
      </c>
      <c r="HN56" s="65"/>
      <c r="HO56" s="65"/>
      <c r="HP56" s="65"/>
      <c r="HQ56" s="65"/>
      <c r="HR56" s="149"/>
      <c r="HS56" s="149"/>
      <c r="HT56" s="149"/>
      <c r="HU56" s="149"/>
      <c r="HV56" s="149"/>
      <c r="HW56" s="149"/>
      <c r="HX56" s="149"/>
      <c r="HY56" s="149"/>
      <c r="HZ56" s="149"/>
      <c r="IA56" s="149"/>
      <c r="IB56" s="149"/>
      <c r="IC56" s="149"/>
      <c r="ID56" s="149"/>
      <c r="IE56" s="149"/>
      <c r="IF56" s="149"/>
      <c r="IG56" s="149"/>
      <c r="IH56" s="149"/>
      <c r="II56" s="149"/>
      <c r="IJ56" s="149"/>
      <c r="IK56" s="149"/>
      <c r="IL56" s="149"/>
      <c r="IM56" s="222"/>
      <c r="IN56" s="150" t="str">
        <f>IF(OR('Set UP'!$C42=0,'Set UP'!$D42=0,'Set UP'!$E42=0),"",(HN$19*HN56)+(HO$19*HO56)+(HP$19*HP56)+(HQ$19*HQ56)+(HR$19*HR56)+(HS$19*HS56)+(HT$19*HT56)+(HU$19*HU56)+(HV$19*HV56)+(HW$19*HW56)+(HX$19*HX56)+(HY$19*HY56)+(HZ$19*HZ56)+(IA$19*IA56)+(IB$19*IB56)+(IC$19*IC56)+(ID$19*ID56)+(IE$19*IE56)+(IF$19*IF56)+(IG$19*IG56)+(IH$19*IH56)+(II$19*II56)+(IJ$19*IJ56)+(IK$19*IK56)+(IL$19*IL56))</f>
        <v/>
      </c>
      <c r="IO56" s="65"/>
      <c r="IP56" s="65"/>
      <c r="IQ56" s="65"/>
      <c r="IR56" s="65"/>
      <c r="IS56" s="149"/>
      <c r="IT56" s="149"/>
      <c r="IU56" s="149"/>
      <c r="IV56" s="149"/>
      <c r="IW56" s="149"/>
      <c r="IX56" s="149"/>
      <c r="IY56" s="149"/>
      <c r="IZ56" s="149"/>
      <c r="JA56" s="149"/>
      <c r="JB56" s="149"/>
      <c r="JC56" s="149"/>
      <c r="JD56" s="149"/>
      <c r="JE56" s="149"/>
      <c r="JF56" s="149"/>
      <c r="JG56" s="149"/>
      <c r="JH56" s="149"/>
      <c r="JI56" s="149"/>
      <c r="JJ56" s="149"/>
      <c r="JK56" s="149"/>
      <c r="JL56" s="149"/>
      <c r="JM56" s="149"/>
      <c r="JN56" s="222"/>
      <c r="JO56" s="150" t="str">
        <f>IF(OR('Set UP'!$C42=0,'Set UP'!$D42=0,'Set UP'!$E42=0),"",(IO$19*IO56)+(IP$19*IP56)+(IQ$19*IQ56)+(IR$19*IR56)+(IS$19*IS56)+(IT$19*IT56)+(IU$19*IU56)+(IV$19*IV56)+(IW$19*IW56)+(IX$19*IX56)+(IY$19*IY56)+(IZ$19*IZ56)+(JA$19*JA56)+(JB$19*JB56)+(JC$19*JC56)+(JD$19*JD56)+(JE$19*JE56)+(JF$19*JF56)+(JG$19*JG56)+(JH$19*JH56)+(JI$19*JI56)+(JJ$19*JJ56)+(JK$19*JK56)+(JL$19*JL56)+(JM$19*JM56))</f>
        <v/>
      </c>
      <c r="JP56" s="151" t="str">
        <f>IF(OR('Set UP'!$C42=0,'Set UP'!$D42=0,'Set UP'!$E42=0),"",(AF56+BG56+CH56+DI56+EJ56+FK56+GL56+HM56+IN56+JO56))</f>
        <v/>
      </c>
      <c r="JQ56" s="152" t="str">
        <f>IF(OR('Set UP'!$C42=0,'Set UP'!$D42=0,'Set UP'!$E42=0),"",RANK(JP56,$JP$21:$JP$68,0))</f>
        <v/>
      </c>
      <c r="JR56" s="151" t="str">
        <f>IF(OR('Set UP'!K42&lt;&gt;1,'Set UP'!C42=0,'Set UP'!D42=0,'Set UP'!E42=0,'Set UP'!F42=0),"",$JP56)</f>
        <v/>
      </c>
      <c r="JS56" s="151" t="str">
        <f>IF(OR('Set UP'!K42&lt;&gt;1,'Set UP'!C42=0,'Set UP'!D42=0,'Set UP'!E42=0,'Set UP'!F42=0),"",RANK(JR56,$JR$21:$JR$68,0))</f>
        <v/>
      </c>
      <c r="JT56" s="153" t="str">
        <f>IF(OR('Set UP'!K42&lt;&gt;2,'Set UP'!C42=0,'Set UP'!D42=0,'Set UP'!E42=0,'Set UP'!F42=0),"",$JP56)</f>
        <v/>
      </c>
      <c r="JU56" s="151" t="str">
        <f>IF(OR('Set UP'!K42&lt;&gt;2,'Set UP'!C42=0,'Set UP'!D42=0,'Set UP'!E42=0,'Set UP'!F42=0),"",RANK(JT56,$JT$21:$JT$68,0))</f>
        <v/>
      </c>
      <c r="JV56" s="151" t="str">
        <f>IF(OR(LEFT('Set UP'!F42,1)&lt;&gt;"F",'Set UP'!C42=0,'Set UP'!D42=0,'Set UP'!E42=0),"",$JP56)</f>
        <v/>
      </c>
      <c r="JW56" s="151" t="str">
        <f>IF(OR(LEFT('Set UP'!F42,1)&lt;&gt;"F",'Set UP'!C42=0,'Set UP'!D42=0,'Set UP'!E42=0),"",RANK(JV56,$JV$21:$JV$68,0))</f>
        <v/>
      </c>
      <c r="JX56" s="151" t="str">
        <f>IF(OR('Set UP'!F42&lt;&gt;"NS",'Set UP'!C42=0,'Set UP'!D42=0,'Set UP'!E42=0),"",$JP56)</f>
        <v/>
      </c>
      <c r="JY56" s="154" t="str">
        <f>IF(OR('Set UP'!F42&lt;&gt;"NS",'Set UP'!C42=0,'Set UP'!D42=0,'Set UP'!E42=0),"",RANK(JX56,$JX$21:$JX$68,0))</f>
        <v/>
      </c>
      <c r="JZ56" s="154" t="str">
        <f>IF(OR('Set UP'!$C42=0,'Set UP'!$D42=0,'Set UP'!$E42=0,JP56=0),"",JP56/MAX(JP$21:JP$68)*1000)</f>
        <v/>
      </c>
      <c r="KC56" s="316">
        <f t="array" ref="KC56">MAX(IF(Clubs='Set UP'!D42,'Wet Incident'!JU$21:JU$68))</f>
        <v>0</v>
      </c>
      <c r="KD56" s="316" t="str">
        <f t="shared" si="5"/>
        <v/>
      </c>
    </row>
    <row r="57" spans="2:290" x14ac:dyDescent="0.2">
      <c r="B57" s="139">
        <v>37</v>
      </c>
      <c r="C57" s="148" t="str">
        <f>IF(OR('Set UP'!$C43=0,'Set UP'!$D43=0,'Set UP'!$E43=0,'Set UP'!F43=0),"  --",'Set UP'!C43)</f>
        <v xml:space="preserve">  --</v>
      </c>
      <c r="D57" s="148" t="str">
        <f>IF(OR('Set UP'!$C43=0,'Set UP'!$D43=0,'Set UP'!$E43=0,'Set UP'!F43=0),"  --",'Set UP'!D43&amp;" "&amp;'Set UP'!E43)</f>
        <v xml:space="preserve">  --</v>
      </c>
      <c r="E57" s="148" t="str">
        <f>IF(OR('Set UP'!$C43=0,'Set UP'!$D43=0,'Set UP'!$E43=0,'Set UP'!F43=0),"  --",'Set UP'!F43)</f>
        <v xml:space="preserve">  --</v>
      </c>
      <c r="F57" s="65"/>
      <c r="G57" s="65"/>
      <c r="H57" s="65"/>
      <c r="I57" s="65"/>
      <c r="J57" s="149"/>
      <c r="K57" s="149"/>
      <c r="L57" s="149"/>
      <c r="M57" s="149"/>
      <c r="N57" s="149"/>
      <c r="O57" s="149"/>
      <c r="P57" s="149"/>
      <c r="Q57" s="149"/>
      <c r="R57" s="149"/>
      <c r="S57" s="149"/>
      <c r="T57" s="149"/>
      <c r="U57" s="149"/>
      <c r="V57" s="149"/>
      <c r="W57" s="149"/>
      <c r="X57" s="149"/>
      <c r="Y57" s="149"/>
      <c r="Z57" s="149"/>
      <c r="AA57" s="149"/>
      <c r="AB57" s="149"/>
      <c r="AC57" s="149"/>
      <c r="AD57" s="149"/>
      <c r="AE57" s="222"/>
      <c r="AF57" s="150" t="str">
        <f>IF(OR('Set UP'!$C43=0,'Set UP'!$D43=0,'Set UP'!$E43=0),"",(F$19*F57)+(G$19*G57)+(H$19*H57)+(I$19*I57)+(J$19*J57)+(K$19*K57)+(L$19*L57)+(M$19*M57)+(N$19*N57)+(O$19*O57)+(P$19*P57)+(Q$19*Q57)+(R$19*R57)+(S$19*S57)+(T$19*T57)+(U$19*U57)+(V$19*V57)+(W$19*W57)+(X$19*X57)+(Y$19*Y57)+(Z$19*Z57)+(AA$19*AA57)+(AB$19*AB57)+(AC$19*AC57)+(AD$19*AD57))</f>
        <v/>
      </c>
      <c r="AG57" s="65"/>
      <c r="AH57" s="65"/>
      <c r="AI57" s="65"/>
      <c r="AJ57" s="65"/>
      <c r="AK57" s="65"/>
      <c r="AL57" s="65"/>
      <c r="AM57" s="149"/>
      <c r="AN57" s="149"/>
      <c r="AO57" s="149"/>
      <c r="AP57" s="149"/>
      <c r="AQ57" s="149"/>
      <c r="AR57" s="149"/>
      <c r="AS57" s="149"/>
      <c r="AT57" s="149"/>
      <c r="AU57" s="149"/>
      <c r="AV57" s="149"/>
      <c r="AW57" s="149"/>
      <c r="AX57" s="149"/>
      <c r="AY57" s="149"/>
      <c r="AZ57" s="149"/>
      <c r="BA57" s="149"/>
      <c r="BB57" s="149"/>
      <c r="BC57" s="149"/>
      <c r="BD57" s="149"/>
      <c r="BE57" s="149"/>
      <c r="BF57" s="222"/>
      <c r="BG57" s="150" t="str">
        <f>IF(OR('Set UP'!$C43=0,'Set UP'!$D43=0,'Set UP'!$E43=0),"",(AG$19*AG57)+(AH$19*AH57)+(AI$19*AI57)+(AJ$19*AJ57)+(AK$19*AK57)+(AL$19*AL57)+(AM$19*AM57)+(AN$19*AN57)+(AO$19*AO57)+(AP$19*AP57)+(AQ$19*AQ57)+(AR$19*AR57)+(AS$19*AS57)+(AT$19*AT57)+(AU$19*AU57)+(AV$19*AV57)+(AW$19*AW57)+(AX$19*AX57)+(AY$19*AY57)+(AZ$19*AZ57)+(BA$19*BA57)+(BB$19*BB57)+(BC$19*BC57)+(BD$19*BD57)+(BE$19*BE57))</f>
        <v/>
      </c>
      <c r="BH57" s="65"/>
      <c r="BI57" s="65"/>
      <c r="BJ57" s="65"/>
      <c r="BK57" s="65"/>
      <c r="BL57" s="65"/>
      <c r="BM57" s="65"/>
      <c r="BN57" s="149"/>
      <c r="BO57" s="149"/>
      <c r="BP57" s="149"/>
      <c r="BQ57" s="149"/>
      <c r="BR57" s="149"/>
      <c r="BS57" s="149"/>
      <c r="BT57" s="149"/>
      <c r="BU57" s="149"/>
      <c r="BV57" s="149"/>
      <c r="BW57" s="149"/>
      <c r="BX57" s="149"/>
      <c r="BY57" s="149"/>
      <c r="BZ57" s="149"/>
      <c r="CA57" s="149"/>
      <c r="CB57" s="149"/>
      <c r="CC57" s="149"/>
      <c r="CD57" s="149"/>
      <c r="CE57" s="149"/>
      <c r="CF57" s="149"/>
      <c r="CG57" s="222"/>
      <c r="CH57" s="150" t="str">
        <f>IF(OR('Set UP'!$C43=0,'Set UP'!$D43=0,'Set UP'!$E43=0),"",(BH$19*BH57)+(BI$19*BI57)+(BJ$19*BJ57)+(BK$19*BK57)+(BL$19*BL57)+(BM$19*BM57)+(BN$19*BN57)+(BO$19*BO57)+(BP$19*BP57)+(BQ$19*BQ57)+(BR$19*BR57)+(BS$19*BS57)+(BT$19*BT57)+(BU$19*BU57)+(BV$19*BV57)+(BW$19*BW57)+(BX$19*BX57)+(BY$19*BY57)+(BZ$19*BZ57)+(CA$19*CA57)+(CB$19*CB57)+(CC$19*CC57)+(CD$19*CD57)+(CE$19*CE57)+(CF$19*CF57))</f>
        <v/>
      </c>
      <c r="CI57" s="65"/>
      <c r="CJ57" s="65"/>
      <c r="CK57" s="65"/>
      <c r="CL57" s="65"/>
      <c r="CM57" s="65"/>
      <c r="CN57" s="149"/>
      <c r="CO57" s="149"/>
      <c r="CP57" s="149"/>
      <c r="CQ57" s="149"/>
      <c r="CR57" s="149"/>
      <c r="CS57" s="149"/>
      <c r="CT57" s="149"/>
      <c r="CU57" s="149"/>
      <c r="CV57" s="149"/>
      <c r="CW57" s="149"/>
      <c r="CX57" s="149"/>
      <c r="CY57" s="149"/>
      <c r="CZ57" s="149"/>
      <c r="DA57" s="149"/>
      <c r="DB57" s="149"/>
      <c r="DC57" s="149"/>
      <c r="DD57" s="149"/>
      <c r="DE57" s="149"/>
      <c r="DF57" s="149"/>
      <c r="DG57" s="149"/>
      <c r="DH57" s="222"/>
      <c r="DI57" s="150" t="str">
        <f>IF(OR('Set UP'!$C43=0,'Set UP'!$D43=0,'Set UP'!$E43=0),"",(CI$19*CI57)+(CJ$19*CJ57)+(CK$19*CK57)+(CL$19*CL57)+(CM$19*CM57)+(CN$19*CN57)+(CO$19*CO57)+(CP$19*CP57)+(CQ$19*CQ57)+(CR$19*CR57)+(CS$19*CS57)+(CT$19*CT57)+(CU$19*CU57)+(CV$19*CV57)+(CW$19*CW57)+(CX$19*CX57)+(CY$19*CY57)+(CZ$19*CZ57)+(DA$19*DA57)+(DB$19*DB57)+(DC$19*DC57)+(DD$19*DD57)+(DE$19*DE57)+(DF$19*DF57)+(DG$19*DG57))</f>
        <v/>
      </c>
      <c r="DJ57" s="65"/>
      <c r="DK57" s="65"/>
      <c r="DL57" s="65"/>
      <c r="DM57" s="149"/>
      <c r="DN57" s="149"/>
      <c r="DO57" s="149"/>
      <c r="DP57" s="149"/>
      <c r="DQ57" s="149"/>
      <c r="DR57" s="149"/>
      <c r="DS57" s="149"/>
      <c r="DT57" s="149"/>
      <c r="DU57" s="149"/>
      <c r="DV57" s="149"/>
      <c r="DW57" s="149"/>
      <c r="DX57" s="149"/>
      <c r="DY57" s="149"/>
      <c r="DZ57" s="149"/>
      <c r="EA57" s="149"/>
      <c r="EB57" s="149"/>
      <c r="EC57" s="149"/>
      <c r="ED57" s="149"/>
      <c r="EE57" s="149"/>
      <c r="EF57" s="149"/>
      <c r="EG57" s="149"/>
      <c r="EH57" s="149"/>
      <c r="EI57" s="222"/>
      <c r="EJ57" s="150" t="str">
        <f>IF(OR('Set UP'!$C43=0,'Set UP'!$D43=0,'Set UP'!$E43=0),"",(DJ$19*DJ57)+(DK$19*DK57)+(DL$19*DL57)+(DM$19*DM57)+(DN$19*DN57)+(DO$19*DO57)+(DP$19*DP57)+(DQ$19*DQ57)+(DR$19*DR57)+(DS$19*DS57)+(DT$19*DT57)+(DU$19*DU57)+(DV$19*DV57)+(DW$19*DW57)+(DX$19*DX57)+(DY$19*DY57)+(DZ$19*DZ57)+(EA$19*EA57)+(EB$19*EB57)+(EC$19*EC57)+(ED$19*ED57)+(EE$19*EE57)+(EF$19*EF57)+(EG$19*EG57)+(EH$19*EH57))</f>
        <v/>
      </c>
      <c r="EK57" s="65"/>
      <c r="EL57" s="65"/>
      <c r="EM57" s="65"/>
      <c r="EN57" s="65"/>
      <c r="EO57" s="149"/>
      <c r="EP57" s="149"/>
      <c r="EQ57" s="149"/>
      <c r="ER57" s="149"/>
      <c r="ES57" s="149"/>
      <c r="ET57" s="149"/>
      <c r="EU57" s="149"/>
      <c r="EV57" s="149"/>
      <c r="EW57" s="149"/>
      <c r="EX57" s="149"/>
      <c r="EY57" s="149"/>
      <c r="EZ57" s="149"/>
      <c r="FA57" s="149"/>
      <c r="FB57" s="149"/>
      <c r="FC57" s="149"/>
      <c r="FD57" s="149"/>
      <c r="FE57" s="149"/>
      <c r="FF57" s="149"/>
      <c r="FG57" s="149"/>
      <c r="FH57" s="149"/>
      <c r="FI57" s="149"/>
      <c r="FJ57" s="222"/>
      <c r="FK57" s="150" t="str">
        <f>IF(OR('Set UP'!$C43=0,'Set UP'!$D43=0,'Set UP'!$E43=0),"",(EK$19*EK57)+(EL$19*EL57)+(EM$19*EM57)+(EN$19*EN57)+(EO$19*EO57)+(EP$19*EP57)+(EQ$19*EQ57)+(ER$19*ER57)+(ES$19*ES57)+(ET$19*ET57)+(EU$19*EU57)+(EV$19*EV57)+(EW$19*EW57)+(EX$19*EX57)+(EY$19*EY57)+(EZ$19*EZ57)+(FA$19*FA57)+(FB$19*FB57)+(FC$19*FC57)+(FD$19*FD57)+(FE$19*FE57)+(FF$19*FF57)+(FG$19*FG57)+(FH$19*FH57)+(FI$19*FI57))</f>
        <v/>
      </c>
      <c r="FL57" s="65"/>
      <c r="FM57" s="65"/>
      <c r="FN57" s="65"/>
      <c r="FO57" s="65"/>
      <c r="FP57" s="149"/>
      <c r="FQ57" s="149"/>
      <c r="FR57" s="149"/>
      <c r="FS57" s="149"/>
      <c r="FT57" s="149"/>
      <c r="FU57" s="149"/>
      <c r="FV57" s="149"/>
      <c r="FW57" s="149"/>
      <c r="FX57" s="149"/>
      <c r="FY57" s="149"/>
      <c r="FZ57" s="149"/>
      <c r="GA57" s="149"/>
      <c r="GB57" s="149"/>
      <c r="GC57" s="149"/>
      <c r="GD57" s="149"/>
      <c r="GE57" s="149"/>
      <c r="GF57" s="149"/>
      <c r="GG57" s="149"/>
      <c r="GH57" s="149"/>
      <c r="GI57" s="149"/>
      <c r="GJ57" s="149"/>
      <c r="GK57" s="222"/>
      <c r="GL57" s="150" t="str">
        <f>IF(OR('Set UP'!$C43=0,'Set UP'!$D43=0,'Set UP'!$E43=0),"",(FL$19*FL57)+(FM$19*FM57)+(FN$19*FN57)+(FO$19*FO57)+(FP$19*FP57)+(FQ$19*FQ57)+(FR$19*FR57)+(FS$19*FS57)+(FT$19*FT57)+(FU$19*FU57)+(FV$19*FV57)+(FW$19*FW57)+(FX$19*FX57)+(FY$19*FY57)+(FZ$19*FZ57)+(GA$19*GA57)+(GB$19*GB57)+(GC$19*GC57)+(GD$19*GD57)+(GE$19*GE57)+(GF$19*GF57)+(GG$19*GG57)+(GH$19*GH57)+(GI$19*GI57)+(GJ$19*GJ57))</f>
        <v/>
      </c>
      <c r="GM57" s="65"/>
      <c r="GN57" s="65"/>
      <c r="GO57" s="65"/>
      <c r="GP57" s="65"/>
      <c r="GQ57" s="149"/>
      <c r="GR57" s="149"/>
      <c r="GS57" s="149"/>
      <c r="GT57" s="149"/>
      <c r="GU57" s="149"/>
      <c r="GV57" s="149"/>
      <c r="GW57" s="149"/>
      <c r="GX57" s="149"/>
      <c r="GY57" s="149"/>
      <c r="GZ57" s="149"/>
      <c r="HA57" s="149"/>
      <c r="HB57" s="149"/>
      <c r="HC57" s="149"/>
      <c r="HD57" s="149"/>
      <c r="HE57" s="149"/>
      <c r="HF57" s="149"/>
      <c r="HG57" s="149"/>
      <c r="HH57" s="149"/>
      <c r="HI57" s="149"/>
      <c r="HJ57" s="149"/>
      <c r="HK57" s="149"/>
      <c r="HL57" s="222"/>
      <c r="HM57" s="150" t="str">
        <f>IF(OR('Set UP'!$C43=0,'Set UP'!$D43=0,'Set UP'!$E43=0),"",(GM$19*GM57)+(GN$19*GN57)+(GO$19*GO57)+(GP$19*GP57)+(GQ$19*GQ57)+(GR$19*GR57)+(GS$19*GS57)+(GT$19*GT57)+(GU$19*GU57)+(GV$19*GV57)+(GW$19*GW57)+(GX$19*GX57)+(GY$19*GY57)+(GZ$19*GZ57)+(HA$19*HA57)+(HB$19*HB57)+(HC$19*HC57)+(HD$19*HD57)+(HE$19*HE57)+(HF$19*HF57)+(HG$19*HG57)+(HH$19*HH57)+(HI$19*HI57)+(HJ$19*HJ57)+(HK$19*HK57))</f>
        <v/>
      </c>
      <c r="HN57" s="65"/>
      <c r="HO57" s="65"/>
      <c r="HP57" s="65"/>
      <c r="HQ57" s="65"/>
      <c r="HR57" s="149"/>
      <c r="HS57" s="149"/>
      <c r="HT57" s="149"/>
      <c r="HU57" s="149"/>
      <c r="HV57" s="149"/>
      <c r="HW57" s="149"/>
      <c r="HX57" s="149"/>
      <c r="HY57" s="149"/>
      <c r="HZ57" s="149"/>
      <c r="IA57" s="149"/>
      <c r="IB57" s="149"/>
      <c r="IC57" s="149"/>
      <c r="ID57" s="149"/>
      <c r="IE57" s="149"/>
      <c r="IF57" s="149"/>
      <c r="IG57" s="149"/>
      <c r="IH57" s="149"/>
      <c r="II57" s="149"/>
      <c r="IJ57" s="149"/>
      <c r="IK57" s="149"/>
      <c r="IL57" s="149"/>
      <c r="IM57" s="222"/>
      <c r="IN57" s="150" t="str">
        <f>IF(OR('Set UP'!$C43=0,'Set UP'!$D43=0,'Set UP'!$E43=0),"",(HN$19*HN57)+(HO$19*HO57)+(HP$19*HP57)+(HQ$19*HQ57)+(HR$19*HR57)+(HS$19*HS57)+(HT$19*HT57)+(HU$19*HU57)+(HV$19*HV57)+(HW$19*HW57)+(HX$19*HX57)+(HY$19*HY57)+(HZ$19*HZ57)+(IA$19*IA57)+(IB$19*IB57)+(IC$19*IC57)+(ID$19*ID57)+(IE$19*IE57)+(IF$19*IF57)+(IG$19*IG57)+(IH$19*IH57)+(II$19*II57)+(IJ$19*IJ57)+(IK$19*IK57)+(IL$19*IL57))</f>
        <v/>
      </c>
      <c r="IO57" s="65"/>
      <c r="IP57" s="65"/>
      <c r="IQ57" s="65"/>
      <c r="IR57" s="65"/>
      <c r="IS57" s="149"/>
      <c r="IT57" s="149"/>
      <c r="IU57" s="149"/>
      <c r="IV57" s="149"/>
      <c r="IW57" s="149"/>
      <c r="IX57" s="149"/>
      <c r="IY57" s="149"/>
      <c r="IZ57" s="149"/>
      <c r="JA57" s="149"/>
      <c r="JB57" s="149"/>
      <c r="JC57" s="149"/>
      <c r="JD57" s="149"/>
      <c r="JE57" s="149"/>
      <c r="JF57" s="149"/>
      <c r="JG57" s="149"/>
      <c r="JH57" s="149"/>
      <c r="JI57" s="149"/>
      <c r="JJ57" s="149"/>
      <c r="JK57" s="149"/>
      <c r="JL57" s="149"/>
      <c r="JM57" s="149"/>
      <c r="JN57" s="222"/>
      <c r="JO57" s="150" t="str">
        <f>IF(OR('Set UP'!$C43=0,'Set UP'!$D43=0,'Set UP'!$E43=0),"",(IO$19*IO57)+(IP$19*IP57)+(IQ$19*IQ57)+(IR$19*IR57)+(IS$19*IS57)+(IT$19*IT57)+(IU$19*IU57)+(IV$19*IV57)+(IW$19*IW57)+(IX$19*IX57)+(IY$19*IY57)+(IZ$19*IZ57)+(JA$19*JA57)+(JB$19*JB57)+(JC$19*JC57)+(JD$19*JD57)+(JE$19*JE57)+(JF$19*JF57)+(JG$19*JG57)+(JH$19*JH57)+(JI$19*JI57)+(JJ$19*JJ57)+(JK$19*JK57)+(JL$19*JL57)+(JM$19*JM57))</f>
        <v/>
      </c>
      <c r="JP57" s="151" t="str">
        <f>IF(OR('Set UP'!$C43=0,'Set UP'!$D43=0,'Set UP'!$E43=0),"",(AF57+BG57+CH57+DI57+EJ57+FK57+GL57+HM57+IN57+JO57))</f>
        <v/>
      </c>
      <c r="JQ57" s="152" t="str">
        <f>IF(OR('Set UP'!$C43=0,'Set UP'!$D43=0,'Set UP'!$E43=0),"",RANK(JP57,$JP$21:$JP$68,0))</f>
        <v/>
      </c>
      <c r="JR57" s="151" t="str">
        <f>IF(OR('Set UP'!K43&lt;&gt;1,'Set UP'!C43=0,'Set UP'!D43=0,'Set UP'!E43=0,'Set UP'!F43=0),"",$JP57)</f>
        <v/>
      </c>
      <c r="JS57" s="151" t="str">
        <f>IF(OR('Set UP'!K43&lt;&gt;1,'Set UP'!C43=0,'Set UP'!D43=0,'Set UP'!E43=0,'Set UP'!F43=0),"",RANK(JR57,$JR$21:$JR$68,0))</f>
        <v/>
      </c>
      <c r="JT57" s="153" t="str">
        <f>IF(OR('Set UP'!K43&lt;&gt;2,'Set UP'!C43=0,'Set UP'!D43=0,'Set UP'!E43=0,'Set UP'!F43=0),"",$JP57)</f>
        <v/>
      </c>
      <c r="JU57" s="151" t="str">
        <f>IF(OR('Set UP'!K43&lt;&gt;2,'Set UP'!C43=0,'Set UP'!D43=0,'Set UP'!E43=0,'Set UP'!F43=0),"",RANK(JT57,$JT$21:$JT$68,0))</f>
        <v/>
      </c>
      <c r="JV57" s="151" t="str">
        <f>IF(OR(LEFT('Set UP'!F43,1)&lt;&gt;"F",'Set UP'!C43=0,'Set UP'!D43=0,'Set UP'!E43=0),"",$JP57)</f>
        <v/>
      </c>
      <c r="JW57" s="151" t="str">
        <f>IF(OR(LEFT('Set UP'!F43,1)&lt;&gt;"F",'Set UP'!C43=0,'Set UP'!D43=0,'Set UP'!E43=0),"",RANK(JV57,$JV$21:$JV$68,0))</f>
        <v/>
      </c>
      <c r="JX57" s="151" t="str">
        <f>IF(OR('Set UP'!F43&lt;&gt;"NS",'Set UP'!C43=0,'Set UP'!D43=0,'Set UP'!E43=0),"",$JP57)</f>
        <v/>
      </c>
      <c r="JY57" s="154" t="str">
        <f>IF(OR('Set UP'!F43&lt;&gt;"NS",'Set UP'!C43=0,'Set UP'!D43=0,'Set UP'!E43=0),"",RANK(JX57,$JX$21:$JX$68,0))</f>
        <v/>
      </c>
      <c r="JZ57" s="154" t="str">
        <f>IF(OR('Set UP'!$C43=0,'Set UP'!$D43=0,'Set UP'!$E43=0,JP57=0),"",JP57/MAX(JP$21:JP$68)*1000)</f>
        <v/>
      </c>
      <c r="KC57" s="316">
        <f t="array" ref="KC57">MAX(IF(Clubs='Set UP'!D43,'Wet Incident'!JU$21:JU$68))</f>
        <v>0</v>
      </c>
      <c r="KD57" s="316" t="str">
        <f t="shared" si="5"/>
        <v/>
      </c>
    </row>
    <row r="58" spans="2:290" x14ac:dyDescent="0.2">
      <c r="B58" s="139">
        <v>38</v>
      </c>
      <c r="C58" s="148" t="str">
        <f>IF(OR('Set UP'!$C44=0,'Set UP'!$D44=0,'Set UP'!$E44=0,'Set UP'!F44=0),"  --",'Set UP'!C44)</f>
        <v xml:space="preserve">  --</v>
      </c>
      <c r="D58" s="148" t="str">
        <f>IF(OR('Set UP'!$C44=0,'Set UP'!$D44=0,'Set UP'!$E44=0,'Set UP'!F44=0),"  --",'Set UP'!D44&amp;" "&amp;'Set UP'!E44)</f>
        <v xml:space="preserve">  --</v>
      </c>
      <c r="E58" s="148" t="str">
        <f>IF(OR('Set UP'!$C44=0,'Set UP'!$D44=0,'Set UP'!$E44=0,'Set UP'!F44=0),"  --",'Set UP'!F44)</f>
        <v xml:space="preserve">  --</v>
      </c>
      <c r="F58" s="65"/>
      <c r="G58" s="65"/>
      <c r="H58" s="65"/>
      <c r="I58" s="65"/>
      <c r="J58" s="149"/>
      <c r="K58" s="149"/>
      <c r="L58" s="149"/>
      <c r="M58" s="149"/>
      <c r="N58" s="149"/>
      <c r="O58" s="149"/>
      <c r="P58" s="149"/>
      <c r="Q58" s="149"/>
      <c r="R58" s="149"/>
      <c r="S58" s="149"/>
      <c r="T58" s="149"/>
      <c r="U58" s="149"/>
      <c r="V58" s="149"/>
      <c r="W58" s="149"/>
      <c r="X58" s="149"/>
      <c r="Y58" s="149"/>
      <c r="Z58" s="149"/>
      <c r="AA58" s="149"/>
      <c r="AB58" s="149"/>
      <c r="AC58" s="149"/>
      <c r="AD58" s="149"/>
      <c r="AE58" s="222"/>
      <c r="AF58" s="150" t="str">
        <f>IF(OR('Set UP'!$C44=0,'Set UP'!$D44=0,'Set UP'!$E44=0),"",(F$19*F58)+(G$19*G58)+(H$19*H58)+(I$19*I58)+(J$19*J58)+(K$19*K58)+(L$19*L58)+(M$19*M58)+(N$19*N58)+(O$19*O58)+(P$19*P58)+(Q$19*Q58)+(R$19*R58)+(S$19*S58)+(T$19*T58)+(U$19*U58)+(V$19*V58)+(W$19*W58)+(X$19*X58)+(Y$19*Y58)+(Z$19*Z58)+(AA$19*AA58)+(AB$19*AB58)+(AC$19*AC58)+(AD$19*AD58))</f>
        <v/>
      </c>
      <c r="AG58" s="65"/>
      <c r="AH58" s="65"/>
      <c r="AI58" s="65"/>
      <c r="AJ58" s="65"/>
      <c r="AK58" s="65"/>
      <c r="AL58" s="65"/>
      <c r="AM58" s="149"/>
      <c r="AN58" s="149"/>
      <c r="AO58" s="149"/>
      <c r="AP58" s="149"/>
      <c r="AQ58" s="149"/>
      <c r="AR58" s="149"/>
      <c r="AS58" s="149"/>
      <c r="AT58" s="149"/>
      <c r="AU58" s="149"/>
      <c r="AV58" s="149"/>
      <c r="AW58" s="149"/>
      <c r="AX58" s="149"/>
      <c r="AY58" s="149"/>
      <c r="AZ58" s="149"/>
      <c r="BA58" s="149"/>
      <c r="BB58" s="149"/>
      <c r="BC58" s="149"/>
      <c r="BD58" s="149"/>
      <c r="BE58" s="149"/>
      <c r="BF58" s="222"/>
      <c r="BG58" s="150" t="str">
        <f>IF(OR('Set UP'!$C44=0,'Set UP'!$D44=0,'Set UP'!$E44=0),"",(AG$19*AG58)+(AH$19*AH58)+(AI$19*AI58)+(AJ$19*AJ58)+(AK$19*AK58)+(AL$19*AL58)+(AM$19*AM58)+(AN$19*AN58)+(AO$19*AO58)+(AP$19*AP58)+(AQ$19*AQ58)+(AR$19*AR58)+(AS$19*AS58)+(AT$19*AT58)+(AU$19*AU58)+(AV$19*AV58)+(AW$19*AW58)+(AX$19*AX58)+(AY$19*AY58)+(AZ$19*AZ58)+(BA$19*BA58)+(BB$19*BB58)+(BC$19*BC58)+(BD$19*BD58)+(BE$19*BE58))</f>
        <v/>
      </c>
      <c r="BH58" s="65"/>
      <c r="BI58" s="65"/>
      <c r="BJ58" s="65"/>
      <c r="BK58" s="65"/>
      <c r="BL58" s="65"/>
      <c r="BM58" s="65"/>
      <c r="BN58" s="149"/>
      <c r="BO58" s="149"/>
      <c r="BP58" s="149"/>
      <c r="BQ58" s="149"/>
      <c r="BR58" s="149"/>
      <c r="BS58" s="149"/>
      <c r="BT58" s="149"/>
      <c r="BU58" s="149"/>
      <c r="BV58" s="149"/>
      <c r="BW58" s="149"/>
      <c r="BX58" s="149"/>
      <c r="BY58" s="149"/>
      <c r="BZ58" s="149"/>
      <c r="CA58" s="149"/>
      <c r="CB58" s="149"/>
      <c r="CC58" s="149"/>
      <c r="CD58" s="149"/>
      <c r="CE58" s="149"/>
      <c r="CF58" s="149"/>
      <c r="CG58" s="222"/>
      <c r="CH58" s="150" t="str">
        <f>IF(OR('Set UP'!$C44=0,'Set UP'!$D44=0,'Set UP'!$E44=0),"",(BH$19*BH58)+(BI$19*BI58)+(BJ$19*BJ58)+(BK$19*BK58)+(BL$19*BL58)+(BM$19*BM58)+(BN$19*BN58)+(BO$19*BO58)+(BP$19*BP58)+(BQ$19*BQ58)+(BR$19*BR58)+(BS$19*BS58)+(BT$19*BT58)+(BU$19*BU58)+(BV$19*BV58)+(BW$19*BW58)+(BX$19*BX58)+(BY$19*BY58)+(BZ$19*BZ58)+(CA$19*CA58)+(CB$19*CB58)+(CC$19*CC58)+(CD$19*CD58)+(CE$19*CE58)+(CF$19*CF58))</f>
        <v/>
      </c>
      <c r="CI58" s="65"/>
      <c r="CJ58" s="65"/>
      <c r="CK58" s="65"/>
      <c r="CL58" s="65"/>
      <c r="CM58" s="65"/>
      <c r="CN58" s="149"/>
      <c r="CO58" s="149"/>
      <c r="CP58" s="149"/>
      <c r="CQ58" s="149"/>
      <c r="CR58" s="149"/>
      <c r="CS58" s="149"/>
      <c r="CT58" s="149"/>
      <c r="CU58" s="149"/>
      <c r="CV58" s="149"/>
      <c r="CW58" s="149"/>
      <c r="CX58" s="149"/>
      <c r="CY58" s="149"/>
      <c r="CZ58" s="149"/>
      <c r="DA58" s="149"/>
      <c r="DB58" s="149"/>
      <c r="DC58" s="149"/>
      <c r="DD58" s="149"/>
      <c r="DE58" s="149"/>
      <c r="DF58" s="149"/>
      <c r="DG58" s="149"/>
      <c r="DH58" s="222"/>
      <c r="DI58" s="150" t="str">
        <f>IF(OR('Set UP'!$C44=0,'Set UP'!$D44=0,'Set UP'!$E44=0),"",(CI$19*CI58)+(CJ$19*CJ58)+(CK$19*CK58)+(CL$19*CL58)+(CM$19*CM58)+(CN$19*CN58)+(CO$19*CO58)+(CP$19*CP58)+(CQ$19*CQ58)+(CR$19*CR58)+(CS$19*CS58)+(CT$19*CT58)+(CU$19*CU58)+(CV$19*CV58)+(CW$19*CW58)+(CX$19*CX58)+(CY$19*CY58)+(CZ$19*CZ58)+(DA$19*DA58)+(DB$19*DB58)+(DC$19*DC58)+(DD$19*DD58)+(DE$19*DE58)+(DF$19*DF58)+(DG$19*DG58))</f>
        <v/>
      </c>
      <c r="DJ58" s="65"/>
      <c r="DK58" s="65"/>
      <c r="DL58" s="65"/>
      <c r="DM58" s="149"/>
      <c r="DN58" s="149"/>
      <c r="DO58" s="149"/>
      <c r="DP58" s="149"/>
      <c r="DQ58" s="149"/>
      <c r="DR58" s="149"/>
      <c r="DS58" s="149"/>
      <c r="DT58" s="149"/>
      <c r="DU58" s="149"/>
      <c r="DV58" s="149"/>
      <c r="DW58" s="149"/>
      <c r="DX58" s="149"/>
      <c r="DY58" s="149"/>
      <c r="DZ58" s="149"/>
      <c r="EA58" s="149"/>
      <c r="EB58" s="149"/>
      <c r="EC58" s="149"/>
      <c r="ED58" s="149"/>
      <c r="EE58" s="149"/>
      <c r="EF58" s="149"/>
      <c r="EG58" s="149"/>
      <c r="EH58" s="149"/>
      <c r="EI58" s="222"/>
      <c r="EJ58" s="150" t="str">
        <f>IF(OR('Set UP'!$C44=0,'Set UP'!$D44=0,'Set UP'!$E44=0),"",(DJ$19*DJ58)+(DK$19*DK58)+(DL$19*DL58)+(DM$19*DM58)+(DN$19*DN58)+(DO$19*DO58)+(DP$19*DP58)+(DQ$19*DQ58)+(DR$19*DR58)+(DS$19*DS58)+(DT$19*DT58)+(DU$19*DU58)+(DV$19*DV58)+(DW$19*DW58)+(DX$19*DX58)+(DY$19*DY58)+(DZ$19*DZ58)+(EA$19*EA58)+(EB$19*EB58)+(EC$19*EC58)+(ED$19*ED58)+(EE$19*EE58)+(EF$19*EF58)+(EG$19*EG58)+(EH$19*EH58))</f>
        <v/>
      </c>
      <c r="EK58" s="65"/>
      <c r="EL58" s="65"/>
      <c r="EM58" s="65"/>
      <c r="EN58" s="65"/>
      <c r="EO58" s="149"/>
      <c r="EP58" s="149"/>
      <c r="EQ58" s="149"/>
      <c r="ER58" s="149"/>
      <c r="ES58" s="149"/>
      <c r="ET58" s="149"/>
      <c r="EU58" s="149"/>
      <c r="EV58" s="149"/>
      <c r="EW58" s="149"/>
      <c r="EX58" s="149"/>
      <c r="EY58" s="149"/>
      <c r="EZ58" s="149"/>
      <c r="FA58" s="149"/>
      <c r="FB58" s="149"/>
      <c r="FC58" s="149"/>
      <c r="FD58" s="149"/>
      <c r="FE58" s="149"/>
      <c r="FF58" s="149"/>
      <c r="FG58" s="149"/>
      <c r="FH58" s="149"/>
      <c r="FI58" s="149"/>
      <c r="FJ58" s="222"/>
      <c r="FK58" s="150" t="str">
        <f>IF(OR('Set UP'!$C44=0,'Set UP'!$D44=0,'Set UP'!$E44=0),"",(EK$19*EK58)+(EL$19*EL58)+(EM$19*EM58)+(EN$19*EN58)+(EO$19*EO58)+(EP$19*EP58)+(EQ$19*EQ58)+(ER$19*ER58)+(ES$19*ES58)+(ET$19*ET58)+(EU$19*EU58)+(EV$19*EV58)+(EW$19*EW58)+(EX$19*EX58)+(EY$19*EY58)+(EZ$19*EZ58)+(FA$19*FA58)+(FB$19*FB58)+(FC$19*FC58)+(FD$19*FD58)+(FE$19*FE58)+(FF$19*FF58)+(FG$19*FG58)+(FH$19*FH58)+(FI$19*FI58))</f>
        <v/>
      </c>
      <c r="FL58" s="65"/>
      <c r="FM58" s="65"/>
      <c r="FN58" s="65"/>
      <c r="FO58" s="65"/>
      <c r="FP58" s="149"/>
      <c r="FQ58" s="149"/>
      <c r="FR58" s="149"/>
      <c r="FS58" s="149"/>
      <c r="FT58" s="149"/>
      <c r="FU58" s="149"/>
      <c r="FV58" s="149"/>
      <c r="FW58" s="149"/>
      <c r="FX58" s="149"/>
      <c r="FY58" s="149"/>
      <c r="FZ58" s="149"/>
      <c r="GA58" s="149"/>
      <c r="GB58" s="149"/>
      <c r="GC58" s="149"/>
      <c r="GD58" s="149"/>
      <c r="GE58" s="149"/>
      <c r="GF58" s="149"/>
      <c r="GG58" s="149"/>
      <c r="GH58" s="149"/>
      <c r="GI58" s="149"/>
      <c r="GJ58" s="149"/>
      <c r="GK58" s="222"/>
      <c r="GL58" s="150" t="str">
        <f>IF(OR('Set UP'!$C44=0,'Set UP'!$D44=0,'Set UP'!$E44=0),"",(FL$19*FL58)+(FM$19*FM58)+(FN$19*FN58)+(FO$19*FO58)+(FP$19*FP58)+(FQ$19*FQ58)+(FR$19*FR58)+(FS$19*FS58)+(FT$19*FT58)+(FU$19*FU58)+(FV$19*FV58)+(FW$19*FW58)+(FX$19*FX58)+(FY$19*FY58)+(FZ$19*FZ58)+(GA$19*GA58)+(GB$19*GB58)+(GC$19*GC58)+(GD$19*GD58)+(GE$19*GE58)+(GF$19*GF58)+(GG$19*GG58)+(GH$19*GH58)+(GI$19*GI58)+(GJ$19*GJ58))</f>
        <v/>
      </c>
      <c r="GM58" s="65"/>
      <c r="GN58" s="65"/>
      <c r="GO58" s="65"/>
      <c r="GP58" s="65"/>
      <c r="GQ58" s="149"/>
      <c r="GR58" s="149"/>
      <c r="GS58" s="149"/>
      <c r="GT58" s="149"/>
      <c r="GU58" s="149"/>
      <c r="GV58" s="149"/>
      <c r="GW58" s="149"/>
      <c r="GX58" s="149"/>
      <c r="GY58" s="149"/>
      <c r="GZ58" s="149"/>
      <c r="HA58" s="149"/>
      <c r="HB58" s="149"/>
      <c r="HC58" s="149"/>
      <c r="HD58" s="149"/>
      <c r="HE58" s="149"/>
      <c r="HF58" s="149"/>
      <c r="HG58" s="149"/>
      <c r="HH58" s="149"/>
      <c r="HI58" s="149"/>
      <c r="HJ58" s="149"/>
      <c r="HK58" s="149"/>
      <c r="HL58" s="222"/>
      <c r="HM58" s="150" t="str">
        <f>IF(OR('Set UP'!$C44=0,'Set UP'!$D44=0,'Set UP'!$E44=0),"",(GM$19*GM58)+(GN$19*GN58)+(GO$19*GO58)+(GP$19*GP58)+(GQ$19*GQ58)+(GR$19*GR58)+(GS$19*GS58)+(GT$19*GT58)+(GU$19*GU58)+(GV$19*GV58)+(GW$19*GW58)+(GX$19*GX58)+(GY$19*GY58)+(GZ$19*GZ58)+(HA$19*HA58)+(HB$19*HB58)+(HC$19*HC58)+(HD$19*HD58)+(HE$19*HE58)+(HF$19*HF58)+(HG$19*HG58)+(HH$19*HH58)+(HI$19*HI58)+(HJ$19*HJ58)+(HK$19*HK58))</f>
        <v/>
      </c>
      <c r="HN58" s="65"/>
      <c r="HO58" s="65"/>
      <c r="HP58" s="65"/>
      <c r="HQ58" s="65"/>
      <c r="HR58" s="149"/>
      <c r="HS58" s="149"/>
      <c r="HT58" s="149"/>
      <c r="HU58" s="149"/>
      <c r="HV58" s="149"/>
      <c r="HW58" s="149"/>
      <c r="HX58" s="149"/>
      <c r="HY58" s="149"/>
      <c r="HZ58" s="149"/>
      <c r="IA58" s="149"/>
      <c r="IB58" s="149"/>
      <c r="IC58" s="149"/>
      <c r="ID58" s="149"/>
      <c r="IE58" s="149"/>
      <c r="IF58" s="149"/>
      <c r="IG58" s="149"/>
      <c r="IH58" s="149"/>
      <c r="II58" s="149"/>
      <c r="IJ58" s="149"/>
      <c r="IK58" s="149"/>
      <c r="IL58" s="149"/>
      <c r="IM58" s="222"/>
      <c r="IN58" s="150" t="str">
        <f>IF(OR('Set UP'!$C44=0,'Set UP'!$D44=0,'Set UP'!$E44=0),"",(HN$19*HN58)+(HO$19*HO58)+(HP$19*HP58)+(HQ$19*HQ58)+(HR$19*HR58)+(HS$19*HS58)+(HT$19*HT58)+(HU$19*HU58)+(HV$19*HV58)+(HW$19*HW58)+(HX$19*HX58)+(HY$19*HY58)+(HZ$19*HZ58)+(IA$19*IA58)+(IB$19*IB58)+(IC$19*IC58)+(ID$19*ID58)+(IE$19*IE58)+(IF$19*IF58)+(IG$19*IG58)+(IH$19*IH58)+(II$19*II58)+(IJ$19*IJ58)+(IK$19*IK58)+(IL$19*IL58))</f>
        <v/>
      </c>
      <c r="IO58" s="65"/>
      <c r="IP58" s="65"/>
      <c r="IQ58" s="65"/>
      <c r="IR58" s="65"/>
      <c r="IS58" s="149"/>
      <c r="IT58" s="149"/>
      <c r="IU58" s="149"/>
      <c r="IV58" s="149"/>
      <c r="IW58" s="149"/>
      <c r="IX58" s="149"/>
      <c r="IY58" s="149"/>
      <c r="IZ58" s="149"/>
      <c r="JA58" s="149"/>
      <c r="JB58" s="149"/>
      <c r="JC58" s="149"/>
      <c r="JD58" s="149"/>
      <c r="JE58" s="149"/>
      <c r="JF58" s="149"/>
      <c r="JG58" s="149"/>
      <c r="JH58" s="149"/>
      <c r="JI58" s="149"/>
      <c r="JJ58" s="149"/>
      <c r="JK58" s="149"/>
      <c r="JL58" s="149"/>
      <c r="JM58" s="149"/>
      <c r="JN58" s="222"/>
      <c r="JO58" s="150" t="str">
        <f>IF(OR('Set UP'!$C44=0,'Set UP'!$D44=0,'Set UP'!$E44=0),"",(IO$19*IO58)+(IP$19*IP58)+(IQ$19*IQ58)+(IR$19*IR58)+(IS$19*IS58)+(IT$19*IT58)+(IU$19*IU58)+(IV$19*IV58)+(IW$19*IW58)+(IX$19*IX58)+(IY$19*IY58)+(IZ$19*IZ58)+(JA$19*JA58)+(JB$19*JB58)+(JC$19*JC58)+(JD$19*JD58)+(JE$19*JE58)+(JF$19*JF58)+(JG$19*JG58)+(JH$19*JH58)+(JI$19*JI58)+(JJ$19*JJ58)+(JK$19*JK58)+(JL$19*JL58)+(JM$19*JM58))</f>
        <v/>
      </c>
      <c r="JP58" s="151" t="str">
        <f>IF(OR('Set UP'!$C44=0,'Set UP'!$D44=0,'Set UP'!$E44=0),"",(AF58+BG58+CH58+DI58+EJ58+FK58+GL58+HM58+IN58+JO58))</f>
        <v/>
      </c>
      <c r="JQ58" s="152" t="str">
        <f>IF(OR('Set UP'!$C44=0,'Set UP'!$D44=0,'Set UP'!$E44=0),"",RANK(JP58,$JP$21:$JP$68,0))</f>
        <v/>
      </c>
      <c r="JR58" s="151" t="str">
        <f>IF(OR('Set UP'!K44&lt;&gt;1,'Set UP'!C44=0,'Set UP'!D44=0,'Set UP'!E44=0,'Set UP'!F44=0),"",$JP58)</f>
        <v/>
      </c>
      <c r="JS58" s="151" t="str">
        <f>IF(OR('Set UP'!K44&lt;&gt;1,'Set UP'!C44=0,'Set UP'!D44=0,'Set UP'!E44=0,'Set UP'!F44=0),"",RANK(JR58,$JR$21:$JR$68,0))</f>
        <v/>
      </c>
      <c r="JT58" s="153" t="str">
        <f>IF(OR('Set UP'!K44&lt;&gt;2,'Set UP'!C44=0,'Set UP'!D44=0,'Set UP'!E44=0,'Set UP'!F44=0),"",$JP58)</f>
        <v/>
      </c>
      <c r="JU58" s="151" t="str">
        <f>IF(OR('Set UP'!K44&lt;&gt;2,'Set UP'!C44=0,'Set UP'!D44=0,'Set UP'!E44=0,'Set UP'!F44=0),"",RANK(JT58,$JT$21:$JT$68,0))</f>
        <v/>
      </c>
      <c r="JV58" s="151" t="str">
        <f>IF(OR(LEFT('Set UP'!F44,1)&lt;&gt;"F",'Set UP'!C44=0,'Set UP'!D44=0,'Set UP'!E44=0),"",$JP58)</f>
        <v/>
      </c>
      <c r="JW58" s="151" t="str">
        <f>IF(OR(LEFT('Set UP'!F44,1)&lt;&gt;"F",'Set UP'!C44=0,'Set UP'!D44=0,'Set UP'!E44=0),"",RANK(JV58,$JV$21:$JV$68,0))</f>
        <v/>
      </c>
      <c r="JX58" s="151" t="str">
        <f>IF(OR('Set UP'!F44&lt;&gt;"NS",'Set UP'!C44=0,'Set UP'!D44=0,'Set UP'!E44=0),"",$JP58)</f>
        <v/>
      </c>
      <c r="JY58" s="154" t="str">
        <f>IF(OR('Set UP'!F44&lt;&gt;"NS",'Set UP'!C44=0,'Set UP'!D44=0,'Set UP'!E44=0),"",RANK(JX58,$JX$21:$JX$68,0))</f>
        <v/>
      </c>
      <c r="JZ58" s="154" t="str">
        <f>IF(OR('Set UP'!$C44=0,'Set UP'!$D44=0,'Set UP'!$E44=0,JP58=0),"",JP58/MAX(JP$21:JP$68)*1000)</f>
        <v/>
      </c>
      <c r="KC58" s="316">
        <f t="array" ref="KC58">MAX(IF(Clubs='Set UP'!D44,'Wet Incident'!JU$21:JU$68))</f>
        <v>0</v>
      </c>
      <c r="KD58" s="316" t="str">
        <f t="shared" si="5"/>
        <v/>
      </c>
    </row>
    <row r="59" spans="2:290" x14ac:dyDescent="0.2">
      <c r="B59" s="139">
        <v>39</v>
      </c>
      <c r="C59" s="148" t="str">
        <f>IF(OR('Set UP'!$C45=0,'Set UP'!$D45=0,'Set UP'!$E45=0,'Set UP'!F45=0),"  --",'Set UP'!C45)</f>
        <v xml:space="preserve">  --</v>
      </c>
      <c r="D59" s="148" t="str">
        <f>IF(OR('Set UP'!$C45=0,'Set UP'!$D45=0,'Set UP'!$E45=0,'Set UP'!F45=0),"  --",'Set UP'!D45&amp;" "&amp;'Set UP'!E45)</f>
        <v xml:space="preserve">  --</v>
      </c>
      <c r="E59" s="148" t="str">
        <f>IF(OR('Set UP'!$C45=0,'Set UP'!$D45=0,'Set UP'!$E45=0,'Set UP'!F45=0),"  --",'Set UP'!F45)</f>
        <v xml:space="preserve">  --</v>
      </c>
      <c r="F59" s="65"/>
      <c r="G59" s="65"/>
      <c r="H59" s="65"/>
      <c r="I59" s="65"/>
      <c r="J59" s="149"/>
      <c r="K59" s="149"/>
      <c r="L59" s="149"/>
      <c r="M59" s="149"/>
      <c r="N59" s="149"/>
      <c r="O59" s="149"/>
      <c r="P59" s="149"/>
      <c r="Q59" s="149"/>
      <c r="R59" s="149"/>
      <c r="S59" s="149"/>
      <c r="T59" s="149"/>
      <c r="U59" s="149"/>
      <c r="V59" s="149"/>
      <c r="W59" s="149"/>
      <c r="X59" s="149"/>
      <c r="Y59" s="149"/>
      <c r="Z59" s="149"/>
      <c r="AA59" s="149"/>
      <c r="AB59" s="149"/>
      <c r="AC59" s="149"/>
      <c r="AD59" s="149"/>
      <c r="AE59" s="222"/>
      <c r="AF59" s="150" t="str">
        <f>IF(OR('Set UP'!$C45=0,'Set UP'!$D45=0,'Set UP'!$E45=0),"",(F$19*F59)+(G$19*G59)+(H$19*H59)+(I$19*I59)+(J$19*J59)+(K$19*K59)+(L$19*L59)+(M$19*M59)+(N$19*N59)+(O$19*O59)+(P$19*P59)+(Q$19*Q59)+(R$19*R59)+(S$19*S59)+(T$19*T59)+(U$19*U59)+(V$19*V59)+(W$19*W59)+(X$19*X59)+(Y$19*Y59)+(Z$19*Z59)+(AA$19*AA59)+(AB$19*AB59)+(AC$19*AC59)+(AD$19*AD59))</f>
        <v/>
      </c>
      <c r="AG59" s="65"/>
      <c r="AH59" s="65"/>
      <c r="AI59" s="65"/>
      <c r="AJ59" s="65"/>
      <c r="AK59" s="65"/>
      <c r="AL59" s="65"/>
      <c r="AM59" s="149"/>
      <c r="AN59" s="149"/>
      <c r="AO59" s="149"/>
      <c r="AP59" s="149"/>
      <c r="AQ59" s="149"/>
      <c r="AR59" s="149"/>
      <c r="AS59" s="149"/>
      <c r="AT59" s="149"/>
      <c r="AU59" s="149"/>
      <c r="AV59" s="149"/>
      <c r="AW59" s="149"/>
      <c r="AX59" s="149"/>
      <c r="AY59" s="149"/>
      <c r="AZ59" s="149"/>
      <c r="BA59" s="149"/>
      <c r="BB59" s="149"/>
      <c r="BC59" s="149"/>
      <c r="BD59" s="149"/>
      <c r="BE59" s="149"/>
      <c r="BF59" s="222"/>
      <c r="BG59" s="150" t="str">
        <f>IF(OR('Set UP'!$C45=0,'Set UP'!$D45=0,'Set UP'!$E45=0),"",(AG$19*AG59)+(AH$19*AH59)+(AI$19*AI59)+(AJ$19*AJ59)+(AK$19*AK59)+(AL$19*AL59)+(AM$19*AM59)+(AN$19*AN59)+(AO$19*AO59)+(AP$19*AP59)+(AQ$19*AQ59)+(AR$19*AR59)+(AS$19*AS59)+(AT$19*AT59)+(AU$19*AU59)+(AV$19*AV59)+(AW$19*AW59)+(AX$19*AX59)+(AY$19*AY59)+(AZ$19*AZ59)+(BA$19*BA59)+(BB$19*BB59)+(BC$19*BC59)+(BD$19*BD59)+(BE$19*BE59))</f>
        <v/>
      </c>
      <c r="BH59" s="65"/>
      <c r="BI59" s="65"/>
      <c r="BJ59" s="65"/>
      <c r="BK59" s="65"/>
      <c r="BL59" s="65"/>
      <c r="BM59" s="65"/>
      <c r="BN59" s="149"/>
      <c r="BO59" s="149"/>
      <c r="BP59" s="149"/>
      <c r="BQ59" s="149"/>
      <c r="BR59" s="149"/>
      <c r="BS59" s="149"/>
      <c r="BT59" s="149"/>
      <c r="BU59" s="149"/>
      <c r="BV59" s="149"/>
      <c r="BW59" s="149"/>
      <c r="BX59" s="149"/>
      <c r="BY59" s="149"/>
      <c r="BZ59" s="149"/>
      <c r="CA59" s="149"/>
      <c r="CB59" s="149"/>
      <c r="CC59" s="149"/>
      <c r="CD59" s="149"/>
      <c r="CE59" s="149"/>
      <c r="CF59" s="149"/>
      <c r="CG59" s="222"/>
      <c r="CH59" s="150" t="str">
        <f>IF(OR('Set UP'!$C45=0,'Set UP'!$D45=0,'Set UP'!$E45=0),"",(BH$19*BH59)+(BI$19*BI59)+(BJ$19*BJ59)+(BK$19*BK59)+(BL$19*BL59)+(BM$19*BM59)+(BN$19*BN59)+(BO$19*BO59)+(BP$19*BP59)+(BQ$19*BQ59)+(BR$19*BR59)+(BS$19*BS59)+(BT$19*BT59)+(BU$19*BU59)+(BV$19*BV59)+(BW$19*BW59)+(BX$19*BX59)+(BY$19*BY59)+(BZ$19*BZ59)+(CA$19*CA59)+(CB$19*CB59)+(CC$19*CC59)+(CD$19*CD59)+(CE$19*CE59)+(CF$19*CF59))</f>
        <v/>
      </c>
      <c r="CI59" s="65"/>
      <c r="CJ59" s="65"/>
      <c r="CK59" s="65"/>
      <c r="CL59" s="65"/>
      <c r="CM59" s="65"/>
      <c r="CN59" s="149"/>
      <c r="CO59" s="149"/>
      <c r="CP59" s="149"/>
      <c r="CQ59" s="149"/>
      <c r="CR59" s="149"/>
      <c r="CS59" s="149"/>
      <c r="CT59" s="149"/>
      <c r="CU59" s="149"/>
      <c r="CV59" s="149"/>
      <c r="CW59" s="149"/>
      <c r="CX59" s="149"/>
      <c r="CY59" s="149"/>
      <c r="CZ59" s="149"/>
      <c r="DA59" s="149"/>
      <c r="DB59" s="149"/>
      <c r="DC59" s="149"/>
      <c r="DD59" s="149"/>
      <c r="DE59" s="149"/>
      <c r="DF59" s="149"/>
      <c r="DG59" s="149"/>
      <c r="DH59" s="222"/>
      <c r="DI59" s="150" t="str">
        <f>IF(OR('Set UP'!$C45=0,'Set UP'!$D45=0,'Set UP'!$E45=0),"",(CI$19*CI59)+(CJ$19*CJ59)+(CK$19*CK59)+(CL$19*CL59)+(CM$19*CM59)+(CN$19*CN59)+(CO$19*CO59)+(CP$19*CP59)+(CQ$19*CQ59)+(CR$19*CR59)+(CS$19*CS59)+(CT$19*CT59)+(CU$19*CU59)+(CV$19*CV59)+(CW$19*CW59)+(CX$19*CX59)+(CY$19*CY59)+(CZ$19*CZ59)+(DA$19*DA59)+(DB$19*DB59)+(DC$19*DC59)+(DD$19*DD59)+(DE$19*DE59)+(DF$19*DF59)+(DG$19*DG59))</f>
        <v/>
      </c>
      <c r="DJ59" s="65"/>
      <c r="DK59" s="65"/>
      <c r="DL59" s="65"/>
      <c r="DM59" s="149"/>
      <c r="DN59" s="149"/>
      <c r="DO59" s="149"/>
      <c r="DP59" s="149"/>
      <c r="DQ59" s="149"/>
      <c r="DR59" s="149"/>
      <c r="DS59" s="149"/>
      <c r="DT59" s="149"/>
      <c r="DU59" s="149"/>
      <c r="DV59" s="149"/>
      <c r="DW59" s="149"/>
      <c r="DX59" s="149"/>
      <c r="DY59" s="149"/>
      <c r="DZ59" s="149"/>
      <c r="EA59" s="149"/>
      <c r="EB59" s="149"/>
      <c r="EC59" s="149"/>
      <c r="ED59" s="149"/>
      <c r="EE59" s="149"/>
      <c r="EF59" s="149"/>
      <c r="EG59" s="149"/>
      <c r="EH59" s="149"/>
      <c r="EI59" s="222"/>
      <c r="EJ59" s="150" t="str">
        <f>IF(OR('Set UP'!$C45=0,'Set UP'!$D45=0,'Set UP'!$E45=0),"",(DJ$19*DJ59)+(DK$19*DK59)+(DL$19*DL59)+(DM$19*DM59)+(DN$19*DN59)+(DO$19*DO59)+(DP$19*DP59)+(DQ$19*DQ59)+(DR$19*DR59)+(DS$19*DS59)+(DT$19*DT59)+(DU$19*DU59)+(DV$19*DV59)+(DW$19*DW59)+(DX$19*DX59)+(DY$19*DY59)+(DZ$19*DZ59)+(EA$19*EA59)+(EB$19*EB59)+(EC$19*EC59)+(ED$19*ED59)+(EE$19*EE59)+(EF$19*EF59)+(EG$19*EG59)+(EH$19*EH59))</f>
        <v/>
      </c>
      <c r="EK59" s="65"/>
      <c r="EL59" s="65"/>
      <c r="EM59" s="65"/>
      <c r="EN59" s="65"/>
      <c r="EO59" s="149"/>
      <c r="EP59" s="149"/>
      <c r="EQ59" s="149"/>
      <c r="ER59" s="149"/>
      <c r="ES59" s="149"/>
      <c r="ET59" s="149"/>
      <c r="EU59" s="149"/>
      <c r="EV59" s="149"/>
      <c r="EW59" s="149"/>
      <c r="EX59" s="149"/>
      <c r="EY59" s="149"/>
      <c r="EZ59" s="149"/>
      <c r="FA59" s="149"/>
      <c r="FB59" s="149"/>
      <c r="FC59" s="149"/>
      <c r="FD59" s="149"/>
      <c r="FE59" s="149"/>
      <c r="FF59" s="149"/>
      <c r="FG59" s="149"/>
      <c r="FH59" s="149"/>
      <c r="FI59" s="149"/>
      <c r="FJ59" s="222"/>
      <c r="FK59" s="150" t="str">
        <f>IF(OR('Set UP'!$C45=0,'Set UP'!$D45=0,'Set UP'!$E45=0),"",(EK$19*EK59)+(EL$19*EL59)+(EM$19*EM59)+(EN$19*EN59)+(EO$19*EO59)+(EP$19*EP59)+(EQ$19*EQ59)+(ER$19*ER59)+(ES$19*ES59)+(ET$19*ET59)+(EU$19*EU59)+(EV$19*EV59)+(EW$19*EW59)+(EX$19*EX59)+(EY$19*EY59)+(EZ$19*EZ59)+(FA$19*FA59)+(FB$19*FB59)+(FC$19*FC59)+(FD$19*FD59)+(FE$19*FE59)+(FF$19*FF59)+(FG$19*FG59)+(FH$19*FH59)+(FI$19*FI59))</f>
        <v/>
      </c>
      <c r="FL59" s="65"/>
      <c r="FM59" s="65"/>
      <c r="FN59" s="65"/>
      <c r="FO59" s="65"/>
      <c r="FP59" s="149"/>
      <c r="FQ59" s="149"/>
      <c r="FR59" s="149"/>
      <c r="FS59" s="149"/>
      <c r="FT59" s="149"/>
      <c r="FU59" s="149"/>
      <c r="FV59" s="149"/>
      <c r="FW59" s="149"/>
      <c r="FX59" s="149"/>
      <c r="FY59" s="149"/>
      <c r="FZ59" s="149"/>
      <c r="GA59" s="149"/>
      <c r="GB59" s="149"/>
      <c r="GC59" s="149"/>
      <c r="GD59" s="149"/>
      <c r="GE59" s="149"/>
      <c r="GF59" s="149"/>
      <c r="GG59" s="149"/>
      <c r="GH59" s="149"/>
      <c r="GI59" s="149"/>
      <c r="GJ59" s="149"/>
      <c r="GK59" s="222"/>
      <c r="GL59" s="150" t="str">
        <f>IF(OR('Set UP'!$C45=0,'Set UP'!$D45=0,'Set UP'!$E45=0),"",(FL$19*FL59)+(FM$19*FM59)+(FN$19*FN59)+(FO$19*FO59)+(FP$19*FP59)+(FQ$19*FQ59)+(FR$19*FR59)+(FS$19*FS59)+(FT$19*FT59)+(FU$19*FU59)+(FV$19*FV59)+(FW$19*FW59)+(FX$19*FX59)+(FY$19*FY59)+(FZ$19*FZ59)+(GA$19*GA59)+(GB$19*GB59)+(GC$19*GC59)+(GD$19*GD59)+(GE$19*GE59)+(GF$19*GF59)+(GG$19*GG59)+(GH$19*GH59)+(GI$19*GI59)+(GJ$19*GJ59))</f>
        <v/>
      </c>
      <c r="GM59" s="65"/>
      <c r="GN59" s="65"/>
      <c r="GO59" s="65"/>
      <c r="GP59" s="65"/>
      <c r="GQ59" s="149"/>
      <c r="GR59" s="149"/>
      <c r="GS59" s="149"/>
      <c r="GT59" s="149"/>
      <c r="GU59" s="149"/>
      <c r="GV59" s="149"/>
      <c r="GW59" s="149"/>
      <c r="GX59" s="149"/>
      <c r="GY59" s="149"/>
      <c r="GZ59" s="149"/>
      <c r="HA59" s="149"/>
      <c r="HB59" s="149"/>
      <c r="HC59" s="149"/>
      <c r="HD59" s="149"/>
      <c r="HE59" s="149"/>
      <c r="HF59" s="149"/>
      <c r="HG59" s="149"/>
      <c r="HH59" s="149"/>
      <c r="HI59" s="149"/>
      <c r="HJ59" s="149"/>
      <c r="HK59" s="149"/>
      <c r="HL59" s="222"/>
      <c r="HM59" s="150" t="str">
        <f>IF(OR('Set UP'!$C45=0,'Set UP'!$D45=0,'Set UP'!$E45=0),"",(GM$19*GM59)+(GN$19*GN59)+(GO$19*GO59)+(GP$19*GP59)+(GQ$19*GQ59)+(GR$19*GR59)+(GS$19*GS59)+(GT$19*GT59)+(GU$19*GU59)+(GV$19*GV59)+(GW$19*GW59)+(GX$19*GX59)+(GY$19*GY59)+(GZ$19*GZ59)+(HA$19*HA59)+(HB$19*HB59)+(HC$19*HC59)+(HD$19*HD59)+(HE$19*HE59)+(HF$19*HF59)+(HG$19*HG59)+(HH$19*HH59)+(HI$19*HI59)+(HJ$19*HJ59)+(HK$19*HK59))</f>
        <v/>
      </c>
      <c r="HN59" s="65"/>
      <c r="HO59" s="65"/>
      <c r="HP59" s="65"/>
      <c r="HQ59" s="65"/>
      <c r="HR59" s="149"/>
      <c r="HS59" s="149"/>
      <c r="HT59" s="149"/>
      <c r="HU59" s="149"/>
      <c r="HV59" s="149"/>
      <c r="HW59" s="149"/>
      <c r="HX59" s="149"/>
      <c r="HY59" s="149"/>
      <c r="HZ59" s="149"/>
      <c r="IA59" s="149"/>
      <c r="IB59" s="149"/>
      <c r="IC59" s="149"/>
      <c r="ID59" s="149"/>
      <c r="IE59" s="149"/>
      <c r="IF59" s="149"/>
      <c r="IG59" s="149"/>
      <c r="IH59" s="149"/>
      <c r="II59" s="149"/>
      <c r="IJ59" s="149"/>
      <c r="IK59" s="149"/>
      <c r="IL59" s="149"/>
      <c r="IM59" s="222"/>
      <c r="IN59" s="150" t="str">
        <f>IF(OR('Set UP'!$C45=0,'Set UP'!$D45=0,'Set UP'!$E45=0),"",(HN$19*HN59)+(HO$19*HO59)+(HP$19*HP59)+(HQ$19*HQ59)+(HR$19*HR59)+(HS$19*HS59)+(HT$19*HT59)+(HU$19*HU59)+(HV$19*HV59)+(HW$19*HW59)+(HX$19*HX59)+(HY$19*HY59)+(HZ$19*HZ59)+(IA$19*IA59)+(IB$19*IB59)+(IC$19*IC59)+(ID$19*ID59)+(IE$19*IE59)+(IF$19*IF59)+(IG$19*IG59)+(IH$19*IH59)+(II$19*II59)+(IJ$19*IJ59)+(IK$19*IK59)+(IL$19*IL59))</f>
        <v/>
      </c>
      <c r="IO59" s="65"/>
      <c r="IP59" s="65"/>
      <c r="IQ59" s="65"/>
      <c r="IR59" s="65"/>
      <c r="IS59" s="149"/>
      <c r="IT59" s="149"/>
      <c r="IU59" s="149"/>
      <c r="IV59" s="149"/>
      <c r="IW59" s="149"/>
      <c r="IX59" s="149"/>
      <c r="IY59" s="149"/>
      <c r="IZ59" s="149"/>
      <c r="JA59" s="149"/>
      <c r="JB59" s="149"/>
      <c r="JC59" s="149"/>
      <c r="JD59" s="149"/>
      <c r="JE59" s="149"/>
      <c r="JF59" s="149"/>
      <c r="JG59" s="149"/>
      <c r="JH59" s="149"/>
      <c r="JI59" s="149"/>
      <c r="JJ59" s="149"/>
      <c r="JK59" s="149"/>
      <c r="JL59" s="149"/>
      <c r="JM59" s="149"/>
      <c r="JN59" s="222"/>
      <c r="JO59" s="150" t="str">
        <f>IF(OR('Set UP'!$C45=0,'Set UP'!$D45=0,'Set UP'!$E45=0),"",(IO$19*IO59)+(IP$19*IP59)+(IQ$19*IQ59)+(IR$19*IR59)+(IS$19*IS59)+(IT$19*IT59)+(IU$19*IU59)+(IV$19*IV59)+(IW$19*IW59)+(IX$19*IX59)+(IY$19*IY59)+(IZ$19*IZ59)+(JA$19*JA59)+(JB$19*JB59)+(JC$19*JC59)+(JD$19*JD59)+(JE$19*JE59)+(JF$19*JF59)+(JG$19*JG59)+(JH$19*JH59)+(JI$19*JI59)+(JJ$19*JJ59)+(JK$19*JK59)+(JL$19*JL59)+(JM$19*JM59))</f>
        <v/>
      </c>
      <c r="JP59" s="151" t="str">
        <f>IF(OR('Set UP'!$C45=0,'Set UP'!$D45=0,'Set UP'!$E45=0),"",(AF59+BG59+CH59+DI59+EJ59+FK59+GL59+HM59+IN59+JO59))</f>
        <v/>
      </c>
      <c r="JQ59" s="152" t="str">
        <f>IF(OR('Set UP'!$C45=0,'Set UP'!$D45=0,'Set UP'!$E45=0),"",RANK(JP59,$JP$21:$JP$68,0))</f>
        <v/>
      </c>
      <c r="JR59" s="151" t="str">
        <f>IF(OR('Set UP'!K45&lt;&gt;1,'Set UP'!C45=0,'Set UP'!D45=0,'Set UP'!E45=0,'Set UP'!F45=0),"",$JP59)</f>
        <v/>
      </c>
      <c r="JS59" s="151" t="str">
        <f>IF(OR('Set UP'!K45&lt;&gt;1,'Set UP'!C45=0,'Set UP'!D45=0,'Set UP'!E45=0,'Set UP'!F45=0),"",RANK(JR59,$JR$21:$JR$68,0))</f>
        <v/>
      </c>
      <c r="JT59" s="153" t="str">
        <f>IF(OR('Set UP'!K45&lt;&gt;2,'Set UP'!C45=0,'Set UP'!D45=0,'Set UP'!E45=0,'Set UP'!F45=0),"",$JP59)</f>
        <v/>
      </c>
      <c r="JU59" s="151" t="str">
        <f>IF(OR('Set UP'!K45&lt;&gt;2,'Set UP'!C45=0,'Set UP'!D45=0,'Set UP'!E45=0,'Set UP'!F45=0),"",RANK(JT59,$JT$21:$JT$68,0))</f>
        <v/>
      </c>
      <c r="JV59" s="151" t="str">
        <f>IF(OR(LEFT('Set UP'!F45,1)&lt;&gt;"F",'Set UP'!C45=0,'Set UP'!D45=0,'Set UP'!E45=0),"",$JP59)</f>
        <v/>
      </c>
      <c r="JW59" s="151" t="str">
        <f>IF(OR(LEFT('Set UP'!F45,1)&lt;&gt;"F",'Set UP'!C45=0,'Set UP'!D45=0,'Set UP'!E45=0),"",RANK(JV59,$JV$21:$JV$68,0))</f>
        <v/>
      </c>
      <c r="JX59" s="151" t="str">
        <f>IF(OR('Set UP'!F45&lt;&gt;"NS",'Set UP'!C45=0,'Set UP'!D45=0,'Set UP'!E45=0),"",$JP59)</f>
        <v/>
      </c>
      <c r="JY59" s="154" t="str">
        <f>IF(OR('Set UP'!F45&lt;&gt;"NS",'Set UP'!C45=0,'Set UP'!D45=0,'Set UP'!E45=0),"",RANK(JX59,$JX$21:$JX$68,0))</f>
        <v/>
      </c>
      <c r="JZ59" s="154" t="str">
        <f>IF(OR('Set UP'!$C45=0,'Set UP'!$D45=0,'Set UP'!$E45=0,JP59=0),"",JP59/MAX(JP$21:JP$68)*1000)</f>
        <v/>
      </c>
      <c r="KC59" s="316">
        <f t="array" ref="KC59">MAX(IF(Clubs='Set UP'!D45,'Wet Incident'!JU$21:JU$68))</f>
        <v>0</v>
      </c>
      <c r="KD59" s="316" t="str">
        <f t="shared" si="5"/>
        <v/>
      </c>
    </row>
    <row r="60" spans="2:290" x14ac:dyDescent="0.2">
      <c r="B60" s="139">
        <v>40</v>
      </c>
      <c r="C60" s="148" t="str">
        <f>IF(OR('Set UP'!$C46=0,'Set UP'!$D46=0,'Set UP'!$E46=0,'Set UP'!F46=0),"  --",'Set UP'!C46)</f>
        <v xml:space="preserve">  --</v>
      </c>
      <c r="D60" s="148" t="str">
        <f>IF(OR('Set UP'!$C46=0,'Set UP'!$D46=0,'Set UP'!$E46=0,'Set UP'!F46=0),"  --",'Set UP'!D46&amp;" "&amp;'Set UP'!E46)</f>
        <v xml:space="preserve">  --</v>
      </c>
      <c r="E60" s="148" t="str">
        <f>IF(OR('Set UP'!$C46=0,'Set UP'!$D46=0,'Set UP'!$E46=0,'Set UP'!F46=0),"  --",'Set UP'!F46)</f>
        <v xml:space="preserve">  --</v>
      </c>
      <c r="F60" s="65"/>
      <c r="G60" s="65"/>
      <c r="H60" s="65"/>
      <c r="I60" s="65"/>
      <c r="J60" s="149"/>
      <c r="K60" s="149"/>
      <c r="L60" s="149"/>
      <c r="M60" s="149"/>
      <c r="N60" s="149"/>
      <c r="O60" s="149"/>
      <c r="P60" s="149"/>
      <c r="Q60" s="149"/>
      <c r="R60" s="149"/>
      <c r="S60" s="149"/>
      <c r="T60" s="149"/>
      <c r="U60" s="149"/>
      <c r="V60" s="149"/>
      <c r="W60" s="149"/>
      <c r="X60" s="149"/>
      <c r="Y60" s="149"/>
      <c r="Z60" s="149"/>
      <c r="AA60" s="149"/>
      <c r="AB60" s="149"/>
      <c r="AC60" s="149"/>
      <c r="AD60" s="149"/>
      <c r="AE60" s="222"/>
      <c r="AF60" s="150" t="str">
        <f>IF(OR('Set UP'!$C46=0,'Set UP'!$D46=0,'Set UP'!$E46=0),"",(F$19*F60)+(G$19*G60)+(H$19*H60)+(I$19*I60)+(J$19*J60)+(K$19*K60)+(L$19*L60)+(M$19*M60)+(N$19*N60)+(O$19*O60)+(P$19*P60)+(Q$19*Q60)+(R$19*R60)+(S$19*S60)+(T$19*T60)+(U$19*U60)+(V$19*V60)+(W$19*W60)+(X$19*X60)+(Y$19*Y60)+(Z$19*Z60)+(AA$19*AA60)+(AB$19*AB60)+(AC$19*AC60)+(AD$19*AD60))</f>
        <v/>
      </c>
      <c r="AG60" s="65"/>
      <c r="AH60" s="65"/>
      <c r="AI60" s="65"/>
      <c r="AJ60" s="65"/>
      <c r="AK60" s="65"/>
      <c r="AL60" s="65"/>
      <c r="AM60" s="149"/>
      <c r="AN60" s="149"/>
      <c r="AO60" s="149"/>
      <c r="AP60" s="149"/>
      <c r="AQ60" s="149"/>
      <c r="AR60" s="149"/>
      <c r="AS60" s="149"/>
      <c r="AT60" s="149"/>
      <c r="AU60" s="149"/>
      <c r="AV60" s="149"/>
      <c r="AW60" s="149"/>
      <c r="AX60" s="149"/>
      <c r="AY60" s="149"/>
      <c r="AZ60" s="149"/>
      <c r="BA60" s="149"/>
      <c r="BB60" s="149"/>
      <c r="BC60" s="149"/>
      <c r="BD60" s="149"/>
      <c r="BE60" s="149"/>
      <c r="BF60" s="222"/>
      <c r="BG60" s="150" t="str">
        <f>IF(OR('Set UP'!$C46=0,'Set UP'!$D46=0,'Set UP'!$E46=0),"",(AG$19*AG60)+(AH$19*AH60)+(AI$19*AI60)+(AJ$19*AJ60)+(AK$19*AK60)+(AL$19*AL60)+(AM$19*AM60)+(AN$19*AN60)+(AO$19*AO60)+(AP$19*AP60)+(AQ$19*AQ60)+(AR$19*AR60)+(AS$19*AS60)+(AT$19*AT60)+(AU$19*AU60)+(AV$19*AV60)+(AW$19*AW60)+(AX$19*AX60)+(AY$19*AY60)+(AZ$19*AZ60)+(BA$19*BA60)+(BB$19*BB60)+(BC$19*BC60)+(BD$19*BD60)+(BE$19*BE60))</f>
        <v/>
      </c>
      <c r="BH60" s="65"/>
      <c r="BI60" s="65"/>
      <c r="BJ60" s="65"/>
      <c r="BK60" s="65"/>
      <c r="BL60" s="65"/>
      <c r="BM60" s="65"/>
      <c r="BN60" s="149"/>
      <c r="BO60" s="149"/>
      <c r="BP60" s="149"/>
      <c r="BQ60" s="149"/>
      <c r="BR60" s="149"/>
      <c r="BS60" s="149"/>
      <c r="BT60" s="149"/>
      <c r="BU60" s="149"/>
      <c r="BV60" s="149"/>
      <c r="BW60" s="149"/>
      <c r="BX60" s="149"/>
      <c r="BY60" s="149"/>
      <c r="BZ60" s="149"/>
      <c r="CA60" s="149"/>
      <c r="CB60" s="149"/>
      <c r="CC60" s="149"/>
      <c r="CD60" s="149"/>
      <c r="CE60" s="149"/>
      <c r="CF60" s="149"/>
      <c r="CG60" s="222"/>
      <c r="CH60" s="150" t="str">
        <f>IF(OR('Set UP'!$C46=0,'Set UP'!$D46=0,'Set UP'!$E46=0),"",(BH$19*BH60)+(BI$19*BI60)+(BJ$19*BJ60)+(BK$19*BK60)+(BL$19*BL60)+(BM$19*BM60)+(BN$19*BN60)+(BO$19*BO60)+(BP$19*BP60)+(BQ$19*BQ60)+(BR$19*BR60)+(BS$19*BS60)+(BT$19*BT60)+(BU$19*BU60)+(BV$19*BV60)+(BW$19*BW60)+(BX$19*BX60)+(BY$19*BY60)+(BZ$19*BZ60)+(CA$19*CA60)+(CB$19*CB60)+(CC$19*CC60)+(CD$19*CD60)+(CE$19*CE60)+(CF$19*CF60))</f>
        <v/>
      </c>
      <c r="CI60" s="65"/>
      <c r="CJ60" s="65"/>
      <c r="CK60" s="65"/>
      <c r="CL60" s="65"/>
      <c r="CM60" s="65"/>
      <c r="CN60" s="149"/>
      <c r="CO60" s="149"/>
      <c r="CP60" s="149"/>
      <c r="CQ60" s="149"/>
      <c r="CR60" s="149"/>
      <c r="CS60" s="149"/>
      <c r="CT60" s="149"/>
      <c r="CU60" s="149"/>
      <c r="CV60" s="149"/>
      <c r="CW60" s="149"/>
      <c r="CX60" s="149"/>
      <c r="CY60" s="149"/>
      <c r="CZ60" s="149"/>
      <c r="DA60" s="149"/>
      <c r="DB60" s="149"/>
      <c r="DC60" s="149"/>
      <c r="DD60" s="149"/>
      <c r="DE60" s="149"/>
      <c r="DF60" s="149"/>
      <c r="DG60" s="149"/>
      <c r="DH60" s="222"/>
      <c r="DI60" s="150" t="str">
        <f>IF(OR('Set UP'!$C46=0,'Set UP'!$D46=0,'Set UP'!$E46=0),"",(CI$19*CI60)+(CJ$19*CJ60)+(CK$19*CK60)+(CL$19*CL60)+(CM$19*CM60)+(CN$19*CN60)+(CO$19*CO60)+(CP$19*CP60)+(CQ$19*CQ60)+(CR$19*CR60)+(CS$19*CS60)+(CT$19*CT60)+(CU$19*CU60)+(CV$19*CV60)+(CW$19*CW60)+(CX$19*CX60)+(CY$19*CY60)+(CZ$19*CZ60)+(DA$19*DA60)+(DB$19*DB60)+(DC$19*DC60)+(DD$19*DD60)+(DE$19*DE60)+(DF$19*DF60)+(DG$19*DG60))</f>
        <v/>
      </c>
      <c r="DJ60" s="65"/>
      <c r="DK60" s="65"/>
      <c r="DL60" s="65"/>
      <c r="DM60" s="149"/>
      <c r="DN60" s="149"/>
      <c r="DO60" s="149"/>
      <c r="DP60" s="149"/>
      <c r="DQ60" s="149"/>
      <c r="DR60" s="149"/>
      <c r="DS60" s="149"/>
      <c r="DT60" s="149"/>
      <c r="DU60" s="149"/>
      <c r="DV60" s="149"/>
      <c r="DW60" s="149"/>
      <c r="DX60" s="149"/>
      <c r="DY60" s="149"/>
      <c r="DZ60" s="149"/>
      <c r="EA60" s="149"/>
      <c r="EB60" s="149"/>
      <c r="EC60" s="149"/>
      <c r="ED60" s="149"/>
      <c r="EE60" s="149"/>
      <c r="EF60" s="149"/>
      <c r="EG60" s="149"/>
      <c r="EH60" s="149"/>
      <c r="EI60" s="222"/>
      <c r="EJ60" s="150" t="str">
        <f>IF(OR('Set UP'!$C46=0,'Set UP'!$D46=0,'Set UP'!$E46=0),"",(DJ$19*DJ60)+(DK$19*DK60)+(DL$19*DL60)+(DM$19*DM60)+(DN$19*DN60)+(DO$19*DO60)+(DP$19*DP60)+(DQ$19*DQ60)+(DR$19*DR60)+(DS$19*DS60)+(DT$19*DT60)+(DU$19*DU60)+(DV$19*DV60)+(DW$19*DW60)+(DX$19*DX60)+(DY$19*DY60)+(DZ$19*DZ60)+(EA$19*EA60)+(EB$19*EB60)+(EC$19*EC60)+(ED$19*ED60)+(EE$19*EE60)+(EF$19*EF60)+(EG$19*EG60)+(EH$19*EH60))</f>
        <v/>
      </c>
      <c r="EK60" s="65"/>
      <c r="EL60" s="65"/>
      <c r="EM60" s="65"/>
      <c r="EN60" s="65"/>
      <c r="EO60" s="149"/>
      <c r="EP60" s="149"/>
      <c r="EQ60" s="149"/>
      <c r="ER60" s="149"/>
      <c r="ES60" s="149"/>
      <c r="ET60" s="149"/>
      <c r="EU60" s="149"/>
      <c r="EV60" s="149"/>
      <c r="EW60" s="149"/>
      <c r="EX60" s="149"/>
      <c r="EY60" s="149"/>
      <c r="EZ60" s="149"/>
      <c r="FA60" s="149"/>
      <c r="FB60" s="149"/>
      <c r="FC60" s="149"/>
      <c r="FD60" s="149"/>
      <c r="FE60" s="149"/>
      <c r="FF60" s="149"/>
      <c r="FG60" s="149"/>
      <c r="FH60" s="149"/>
      <c r="FI60" s="149"/>
      <c r="FJ60" s="222"/>
      <c r="FK60" s="150" t="str">
        <f>IF(OR('Set UP'!$C46=0,'Set UP'!$D46=0,'Set UP'!$E46=0),"",(EK$19*EK60)+(EL$19*EL60)+(EM$19*EM60)+(EN$19*EN60)+(EO$19*EO60)+(EP$19*EP60)+(EQ$19*EQ60)+(ER$19*ER60)+(ES$19*ES60)+(ET$19*ET60)+(EU$19*EU60)+(EV$19*EV60)+(EW$19*EW60)+(EX$19*EX60)+(EY$19*EY60)+(EZ$19*EZ60)+(FA$19*FA60)+(FB$19*FB60)+(FC$19*FC60)+(FD$19*FD60)+(FE$19*FE60)+(FF$19*FF60)+(FG$19*FG60)+(FH$19*FH60)+(FI$19*FI60))</f>
        <v/>
      </c>
      <c r="FL60" s="65"/>
      <c r="FM60" s="65"/>
      <c r="FN60" s="65"/>
      <c r="FO60" s="65"/>
      <c r="FP60" s="149"/>
      <c r="FQ60" s="149"/>
      <c r="FR60" s="149"/>
      <c r="FS60" s="149"/>
      <c r="FT60" s="149"/>
      <c r="FU60" s="149"/>
      <c r="FV60" s="149"/>
      <c r="FW60" s="149"/>
      <c r="FX60" s="149"/>
      <c r="FY60" s="149"/>
      <c r="FZ60" s="149"/>
      <c r="GA60" s="149"/>
      <c r="GB60" s="149"/>
      <c r="GC60" s="149"/>
      <c r="GD60" s="149"/>
      <c r="GE60" s="149"/>
      <c r="GF60" s="149"/>
      <c r="GG60" s="149"/>
      <c r="GH60" s="149"/>
      <c r="GI60" s="149"/>
      <c r="GJ60" s="149"/>
      <c r="GK60" s="222"/>
      <c r="GL60" s="150" t="str">
        <f>IF(OR('Set UP'!$C46=0,'Set UP'!$D46=0,'Set UP'!$E46=0),"",(FL$19*FL60)+(FM$19*FM60)+(FN$19*FN60)+(FO$19*FO60)+(FP$19*FP60)+(FQ$19*FQ60)+(FR$19*FR60)+(FS$19*FS60)+(FT$19*FT60)+(FU$19*FU60)+(FV$19*FV60)+(FW$19*FW60)+(FX$19*FX60)+(FY$19*FY60)+(FZ$19*FZ60)+(GA$19*GA60)+(GB$19*GB60)+(GC$19*GC60)+(GD$19*GD60)+(GE$19*GE60)+(GF$19*GF60)+(GG$19*GG60)+(GH$19*GH60)+(GI$19*GI60)+(GJ$19*GJ60))</f>
        <v/>
      </c>
      <c r="GM60" s="65"/>
      <c r="GN60" s="65"/>
      <c r="GO60" s="65"/>
      <c r="GP60" s="65"/>
      <c r="GQ60" s="149"/>
      <c r="GR60" s="149"/>
      <c r="GS60" s="149"/>
      <c r="GT60" s="149"/>
      <c r="GU60" s="149"/>
      <c r="GV60" s="149"/>
      <c r="GW60" s="149"/>
      <c r="GX60" s="149"/>
      <c r="GY60" s="149"/>
      <c r="GZ60" s="149"/>
      <c r="HA60" s="149"/>
      <c r="HB60" s="149"/>
      <c r="HC60" s="149"/>
      <c r="HD60" s="149"/>
      <c r="HE60" s="149"/>
      <c r="HF60" s="149"/>
      <c r="HG60" s="149"/>
      <c r="HH60" s="149"/>
      <c r="HI60" s="149"/>
      <c r="HJ60" s="149"/>
      <c r="HK60" s="149"/>
      <c r="HL60" s="222"/>
      <c r="HM60" s="150" t="str">
        <f>IF(OR('Set UP'!$C46=0,'Set UP'!$D46=0,'Set UP'!$E46=0),"",(GM$19*GM60)+(GN$19*GN60)+(GO$19*GO60)+(GP$19*GP60)+(GQ$19*GQ60)+(GR$19*GR60)+(GS$19*GS60)+(GT$19*GT60)+(GU$19*GU60)+(GV$19*GV60)+(GW$19*GW60)+(GX$19*GX60)+(GY$19*GY60)+(GZ$19*GZ60)+(HA$19*HA60)+(HB$19*HB60)+(HC$19*HC60)+(HD$19*HD60)+(HE$19*HE60)+(HF$19*HF60)+(HG$19*HG60)+(HH$19*HH60)+(HI$19*HI60)+(HJ$19*HJ60)+(HK$19*HK60))</f>
        <v/>
      </c>
      <c r="HN60" s="65"/>
      <c r="HO60" s="65"/>
      <c r="HP60" s="65"/>
      <c r="HQ60" s="65"/>
      <c r="HR60" s="149"/>
      <c r="HS60" s="149"/>
      <c r="HT60" s="149"/>
      <c r="HU60" s="149"/>
      <c r="HV60" s="149"/>
      <c r="HW60" s="149"/>
      <c r="HX60" s="149"/>
      <c r="HY60" s="149"/>
      <c r="HZ60" s="149"/>
      <c r="IA60" s="149"/>
      <c r="IB60" s="149"/>
      <c r="IC60" s="149"/>
      <c r="ID60" s="149"/>
      <c r="IE60" s="149"/>
      <c r="IF60" s="149"/>
      <c r="IG60" s="149"/>
      <c r="IH60" s="149"/>
      <c r="II60" s="149"/>
      <c r="IJ60" s="149"/>
      <c r="IK60" s="149"/>
      <c r="IL60" s="149"/>
      <c r="IM60" s="222"/>
      <c r="IN60" s="150" t="str">
        <f>IF(OR('Set UP'!$C46=0,'Set UP'!$D46=0,'Set UP'!$E46=0),"",(HN$19*HN60)+(HO$19*HO60)+(HP$19*HP60)+(HQ$19*HQ60)+(HR$19*HR60)+(HS$19*HS60)+(HT$19*HT60)+(HU$19*HU60)+(HV$19*HV60)+(HW$19*HW60)+(HX$19*HX60)+(HY$19*HY60)+(HZ$19*HZ60)+(IA$19*IA60)+(IB$19*IB60)+(IC$19*IC60)+(ID$19*ID60)+(IE$19*IE60)+(IF$19*IF60)+(IG$19*IG60)+(IH$19*IH60)+(II$19*II60)+(IJ$19*IJ60)+(IK$19*IK60)+(IL$19*IL60))</f>
        <v/>
      </c>
      <c r="IO60" s="65"/>
      <c r="IP60" s="65"/>
      <c r="IQ60" s="65"/>
      <c r="IR60" s="65"/>
      <c r="IS60" s="149"/>
      <c r="IT60" s="149"/>
      <c r="IU60" s="149"/>
      <c r="IV60" s="149"/>
      <c r="IW60" s="149"/>
      <c r="IX60" s="149"/>
      <c r="IY60" s="149"/>
      <c r="IZ60" s="149"/>
      <c r="JA60" s="149"/>
      <c r="JB60" s="149"/>
      <c r="JC60" s="149"/>
      <c r="JD60" s="149"/>
      <c r="JE60" s="149"/>
      <c r="JF60" s="149"/>
      <c r="JG60" s="149"/>
      <c r="JH60" s="149"/>
      <c r="JI60" s="149"/>
      <c r="JJ60" s="149"/>
      <c r="JK60" s="149"/>
      <c r="JL60" s="149"/>
      <c r="JM60" s="149"/>
      <c r="JN60" s="222"/>
      <c r="JO60" s="150" t="str">
        <f>IF(OR('Set UP'!$C46=0,'Set UP'!$D46=0,'Set UP'!$E46=0),"",(IO$19*IO60)+(IP$19*IP60)+(IQ$19*IQ60)+(IR$19*IR60)+(IS$19*IS60)+(IT$19*IT60)+(IU$19*IU60)+(IV$19*IV60)+(IW$19*IW60)+(IX$19*IX60)+(IY$19*IY60)+(IZ$19*IZ60)+(JA$19*JA60)+(JB$19*JB60)+(JC$19*JC60)+(JD$19*JD60)+(JE$19*JE60)+(JF$19*JF60)+(JG$19*JG60)+(JH$19*JH60)+(JI$19*JI60)+(JJ$19*JJ60)+(JK$19*JK60)+(JL$19*JL60)+(JM$19*JM60))</f>
        <v/>
      </c>
      <c r="JP60" s="151" t="str">
        <f>IF(OR('Set UP'!$C46=0,'Set UP'!$D46=0,'Set UP'!$E46=0),"",(AF60+BG60+CH60+DI60+EJ60+FK60+GL60+HM60+IN60+JO60))</f>
        <v/>
      </c>
      <c r="JQ60" s="152" t="str">
        <f>IF(OR('Set UP'!$C46=0,'Set UP'!$D46=0,'Set UP'!$E46=0),"",RANK(JP60,$JP$21:$JP$68,0))</f>
        <v/>
      </c>
      <c r="JR60" s="151" t="str">
        <f>IF(OR('Set UP'!K46&lt;&gt;1,'Set UP'!C46=0,'Set UP'!D46=0,'Set UP'!E46=0,'Set UP'!F46=0),"",$JP60)</f>
        <v/>
      </c>
      <c r="JS60" s="151" t="str">
        <f>IF(OR('Set UP'!K46&lt;&gt;1,'Set UP'!C46=0,'Set UP'!D46=0,'Set UP'!E46=0,'Set UP'!F46=0),"",RANK(JR60,$JR$21:$JR$68,0))</f>
        <v/>
      </c>
      <c r="JT60" s="153" t="str">
        <f>IF(OR('Set UP'!K46&lt;&gt;2,'Set UP'!C46=0,'Set UP'!D46=0,'Set UP'!E46=0,'Set UP'!F46=0),"",$JP60)</f>
        <v/>
      </c>
      <c r="JU60" s="151" t="str">
        <f>IF(OR('Set UP'!K46&lt;&gt;2,'Set UP'!C46=0,'Set UP'!D46=0,'Set UP'!E46=0,'Set UP'!F46=0),"",RANK(JT60,$JT$21:$JT$68,0))</f>
        <v/>
      </c>
      <c r="JV60" s="151" t="str">
        <f>IF(OR(LEFT('Set UP'!F46,1)&lt;&gt;"F",'Set UP'!C46=0,'Set UP'!D46=0,'Set UP'!E46=0),"",$JP60)</f>
        <v/>
      </c>
      <c r="JW60" s="151" t="str">
        <f>IF(OR(LEFT('Set UP'!F46,1)&lt;&gt;"F",'Set UP'!C46=0,'Set UP'!D46=0,'Set UP'!E46=0),"",RANK(JV60,$JV$21:$JV$68,0))</f>
        <v/>
      </c>
      <c r="JX60" s="151" t="str">
        <f>IF(OR('Set UP'!F46&lt;&gt;"NS",'Set UP'!C46=0,'Set UP'!D46=0,'Set UP'!E46=0),"",$JP60)</f>
        <v/>
      </c>
      <c r="JY60" s="154" t="str">
        <f>IF(OR('Set UP'!F46&lt;&gt;"NS",'Set UP'!C46=0,'Set UP'!D46=0,'Set UP'!E46=0),"",RANK(JX60,$JX$21:$JX$68,0))</f>
        <v/>
      </c>
      <c r="JZ60" s="154" t="str">
        <f>IF(OR('Set UP'!$C46=0,'Set UP'!$D46=0,'Set UP'!$E46=0,JP60=0),"",JP60/MAX(JP$21:JP$68)*1000)</f>
        <v/>
      </c>
      <c r="KC60" s="316">
        <f t="array" ref="KC60">MAX(IF(Clubs='Set UP'!D46,'Wet Incident'!JU$21:JU$68))</f>
        <v>0</v>
      </c>
      <c r="KD60" s="316" t="str">
        <f t="shared" si="5"/>
        <v/>
      </c>
    </row>
    <row r="61" spans="2:290" x14ac:dyDescent="0.2">
      <c r="B61" s="139">
        <v>41</v>
      </c>
      <c r="C61" s="148" t="str">
        <f>IF(OR('Set UP'!$C47=0,'Set UP'!$D47=0,'Set UP'!$E47=0,'Set UP'!F47=0),"  --",'Set UP'!C47)</f>
        <v xml:space="preserve">  --</v>
      </c>
      <c r="D61" s="148" t="str">
        <f>IF(OR('Set UP'!$C47=0,'Set UP'!$D47=0,'Set UP'!$E47=0,'Set UP'!F47=0),"  --",'Set UP'!D47&amp;" "&amp;'Set UP'!E47)</f>
        <v xml:space="preserve">  --</v>
      </c>
      <c r="E61" s="148" t="str">
        <f>IF(OR('Set UP'!$C47=0,'Set UP'!$D47=0,'Set UP'!$E47=0,'Set UP'!F47=0),"  --",'Set UP'!F47)</f>
        <v xml:space="preserve">  --</v>
      </c>
      <c r="F61" s="65"/>
      <c r="G61" s="65"/>
      <c r="H61" s="65"/>
      <c r="I61" s="65"/>
      <c r="J61" s="149"/>
      <c r="K61" s="149"/>
      <c r="L61" s="149"/>
      <c r="M61" s="149"/>
      <c r="N61" s="149"/>
      <c r="O61" s="149"/>
      <c r="P61" s="149"/>
      <c r="Q61" s="149"/>
      <c r="R61" s="149"/>
      <c r="S61" s="149"/>
      <c r="T61" s="149"/>
      <c r="U61" s="149"/>
      <c r="V61" s="149"/>
      <c r="W61" s="149"/>
      <c r="X61" s="149"/>
      <c r="Y61" s="149"/>
      <c r="Z61" s="149"/>
      <c r="AA61" s="149"/>
      <c r="AB61" s="149"/>
      <c r="AC61" s="149"/>
      <c r="AD61" s="149"/>
      <c r="AE61" s="222"/>
      <c r="AF61" s="150" t="str">
        <f>IF(OR('Set UP'!$C47=0,'Set UP'!$D47=0,'Set UP'!$E47=0),"",(F$19*F61)+(G$19*G61)+(H$19*H61)+(I$19*I61)+(J$19*J61)+(K$19*K61)+(L$19*L61)+(M$19*M61)+(N$19*N61)+(O$19*O61)+(P$19*P61)+(Q$19*Q61)+(R$19*R61)+(S$19*S61)+(T$19*T61)+(U$19*U61)+(V$19*V61)+(W$19*W61)+(X$19*X61)+(Y$19*Y61)+(Z$19*Z61)+(AA$19*AA61)+(AB$19*AB61)+(AC$19*AC61)+(AD$19*AD61))</f>
        <v/>
      </c>
      <c r="AG61" s="65"/>
      <c r="AH61" s="65"/>
      <c r="AI61" s="65"/>
      <c r="AJ61" s="65"/>
      <c r="AK61" s="65"/>
      <c r="AL61" s="65"/>
      <c r="AM61" s="149"/>
      <c r="AN61" s="149"/>
      <c r="AO61" s="149"/>
      <c r="AP61" s="149"/>
      <c r="AQ61" s="149"/>
      <c r="AR61" s="149"/>
      <c r="AS61" s="149"/>
      <c r="AT61" s="149"/>
      <c r="AU61" s="149"/>
      <c r="AV61" s="149"/>
      <c r="AW61" s="149"/>
      <c r="AX61" s="149"/>
      <c r="AY61" s="149"/>
      <c r="AZ61" s="149"/>
      <c r="BA61" s="149"/>
      <c r="BB61" s="149"/>
      <c r="BC61" s="149"/>
      <c r="BD61" s="149"/>
      <c r="BE61" s="149"/>
      <c r="BF61" s="222"/>
      <c r="BG61" s="150" t="str">
        <f>IF(OR('Set UP'!$C47=0,'Set UP'!$D47=0,'Set UP'!$E47=0),"",(AG$19*AG61)+(AH$19*AH61)+(AI$19*AI61)+(AJ$19*AJ61)+(AK$19*AK61)+(AL$19*AL61)+(AM$19*AM61)+(AN$19*AN61)+(AO$19*AO61)+(AP$19*AP61)+(AQ$19*AQ61)+(AR$19*AR61)+(AS$19*AS61)+(AT$19*AT61)+(AU$19*AU61)+(AV$19*AV61)+(AW$19*AW61)+(AX$19*AX61)+(AY$19*AY61)+(AZ$19*AZ61)+(BA$19*BA61)+(BB$19*BB61)+(BC$19*BC61)+(BD$19*BD61)+(BE$19*BE61))</f>
        <v/>
      </c>
      <c r="BH61" s="65"/>
      <c r="BI61" s="65"/>
      <c r="BJ61" s="65"/>
      <c r="BK61" s="65"/>
      <c r="BL61" s="65"/>
      <c r="BM61" s="65"/>
      <c r="BN61" s="149"/>
      <c r="BO61" s="149"/>
      <c r="BP61" s="149"/>
      <c r="BQ61" s="149"/>
      <c r="BR61" s="149"/>
      <c r="BS61" s="149"/>
      <c r="BT61" s="149"/>
      <c r="BU61" s="149"/>
      <c r="BV61" s="149"/>
      <c r="BW61" s="149"/>
      <c r="BX61" s="149"/>
      <c r="BY61" s="149"/>
      <c r="BZ61" s="149"/>
      <c r="CA61" s="149"/>
      <c r="CB61" s="149"/>
      <c r="CC61" s="149"/>
      <c r="CD61" s="149"/>
      <c r="CE61" s="149"/>
      <c r="CF61" s="149"/>
      <c r="CG61" s="222"/>
      <c r="CH61" s="150" t="str">
        <f>IF(OR('Set UP'!$C47=0,'Set UP'!$D47=0,'Set UP'!$E47=0),"",(BH$19*BH61)+(BI$19*BI61)+(BJ$19*BJ61)+(BK$19*BK61)+(BL$19*BL61)+(BM$19*BM61)+(BN$19*BN61)+(BO$19*BO61)+(BP$19*BP61)+(BQ$19*BQ61)+(BR$19*BR61)+(BS$19*BS61)+(BT$19*BT61)+(BU$19*BU61)+(BV$19*BV61)+(BW$19*BW61)+(BX$19*BX61)+(BY$19*BY61)+(BZ$19*BZ61)+(CA$19*CA61)+(CB$19*CB61)+(CC$19*CC61)+(CD$19*CD61)+(CE$19*CE61)+(CF$19*CF61))</f>
        <v/>
      </c>
      <c r="CI61" s="65"/>
      <c r="CJ61" s="65"/>
      <c r="CK61" s="65"/>
      <c r="CL61" s="65"/>
      <c r="CM61" s="65"/>
      <c r="CN61" s="149"/>
      <c r="CO61" s="149"/>
      <c r="CP61" s="149"/>
      <c r="CQ61" s="149"/>
      <c r="CR61" s="149"/>
      <c r="CS61" s="149"/>
      <c r="CT61" s="149"/>
      <c r="CU61" s="149"/>
      <c r="CV61" s="149"/>
      <c r="CW61" s="149"/>
      <c r="CX61" s="149"/>
      <c r="CY61" s="149"/>
      <c r="CZ61" s="149"/>
      <c r="DA61" s="149"/>
      <c r="DB61" s="149"/>
      <c r="DC61" s="149"/>
      <c r="DD61" s="149"/>
      <c r="DE61" s="149"/>
      <c r="DF61" s="149"/>
      <c r="DG61" s="149"/>
      <c r="DH61" s="222"/>
      <c r="DI61" s="150" t="str">
        <f>IF(OR('Set UP'!$C47=0,'Set UP'!$D47=0,'Set UP'!$E47=0),"",(CI$19*CI61)+(CJ$19*CJ61)+(CK$19*CK61)+(CL$19*CL61)+(CM$19*CM61)+(CN$19*CN61)+(CO$19*CO61)+(CP$19*CP61)+(CQ$19*CQ61)+(CR$19*CR61)+(CS$19*CS61)+(CT$19*CT61)+(CU$19*CU61)+(CV$19*CV61)+(CW$19*CW61)+(CX$19*CX61)+(CY$19*CY61)+(CZ$19*CZ61)+(DA$19*DA61)+(DB$19*DB61)+(DC$19*DC61)+(DD$19*DD61)+(DE$19*DE61)+(DF$19*DF61)+(DG$19*DG61))</f>
        <v/>
      </c>
      <c r="DJ61" s="65"/>
      <c r="DK61" s="65"/>
      <c r="DL61" s="65"/>
      <c r="DM61" s="149"/>
      <c r="DN61" s="149"/>
      <c r="DO61" s="149"/>
      <c r="DP61" s="149"/>
      <c r="DQ61" s="149"/>
      <c r="DR61" s="149"/>
      <c r="DS61" s="149"/>
      <c r="DT61" s="149"/>
      <c r="DU61" s="149"/>
      <c r="DV61" s="149"/>
      <c r="DW61" s="149"/>
      <c r="DX61" s="149"/>
      <c r="DY61" s="149"/>
      <c r="DZ61" s="149"/>
      <c r="EA61" s="149"/>
      <c r="EB61" s="149"/>
      <c r="EC61" s="149"/>
      <c r="ED61" s="149"/>
      <c r="EE61" s="149"/>
      <c r="EF61" s="149"/>
      <c r="EG61" s="149"/>
      <c r="EH61" s="149"/>
      <c r="EI61" s="222"/>
      <c r="EJ61" s="150" t="str">
        <f>IF(OR('Set UP'!$C47=0,'Set UP'!$D47=0,'Set UP'!$E47=0),"",(DJ$19*DJ61)+(DK$19*DK61)+(DL$19*DL61)+(DM$19*DM61)+(DN$19*DN61)+(DO$19*DO61)+(DP$19*DP61)+(DQ$19*DQ61)+(DR$19*DR61)+(DS$19*DS61)+(DT$19*DT61)+(DU$19*DU61)+(DV$19*DV61)+(DW$19*DW61)+(DX$19*DX61)+(DY$19*DY61)+(DZ$19*DZ61)+(EA$19*EA61)+(EB$19*EB61)+(EC$19*EC61)+(ED$19*ED61)+(EE$19*EE61)+(EF$19*EF61)+(EG$19*EG61)+(EH$19*EH61))</f>
        <v/>
      </c>
      <c r="EK61" s="65"/>
      <c r="EL61" s="65"/>
      <c r="EM61" s="65"/>
      <c r="EN61" s="65"/>
      <c r="EO61" s="149"/>
      <c r="EP61" s="149"/>
      <c r="EQ61" s="149"/>
      <c r="ER61" s="149"/>
      <c r="ES61" s="149"/>
      <c r="ET61" s="149"/>
      <c r="EU61" s="149"/>
      <c r="EV61" s="149"/>
      <c r="EW61" s="149"/>
      <c r="EX61" s="149"/>
      <c r="EY61" s="149"/>
      <c r="EZ61" s="149"/>
      <c r="FA61" s="149"/>
      <c r="FB61" s="149"/>
      <c r="FC61" s="149"/>
      <c r="FD61" s="149"/>
      <c r="FE61" s="149"/>
      <c r="FF61" s="149"/>
      <c r="FG61" s="149"/>
      <c r="FH61" s="149"/>
      <c r="FI61" s="149"/>
      <c r="FJ61" s="222"/>
      <c r="FK61" s="150" t="str">
        <f>IF(OR('Set UP'!$C47=0,'Set UP'!$D47=0,'Set UP'!$E47=0),"",(EK$19*EK61)+(EL$19*EL61)+(EM$19*EM61)+(EN$19*EN61)+(EO$19*EO61)+(EP$19*EP61)+(EQ$19*EQ61)+(ER$19*ER61)+(ES$19*ES61)+(ET$19*ET61)+(EU$19*EU61)+(EV$19*EV61)+(EW$19*EW61)+(EX$19*EX61)+(EY$19*EY61)+(EZ$19*EZ61)+(FA$19*FA61)+(FB$19*FB61)+(FC$19*FC61)+(FD$19*FD61)+(FE$19*FE61)+(FF$19*FF61)+(FG$19*FG61)+(FH$19*FH61)+(FI$19*FI61))</f>
        <v/>
      </c>
      <c r="FL61" s="65"/>
      <c r="FM61" s="65"/>
      <c r="FN61" s="65"/>
      <c r="FO61" s="65"/>
      <c r="FP61" s="149"/>
      <c r="FQ61" s="149"/>
      <c r="FR61" s="149"/>
      <c r="FS61" s="149"/>
      <c r="FT61" s="149"/>
      <c r="FU61" s="149"/>
      <c r="FV61" s="149"/>
      <c r="FW61" s="149"/>
      <c r="FX61" s="149"/>
      <c r="FY61" s="149"/>
      <c r="FZ61" s="149"/>
      <c r="GA61" s="149"/>
      <c r="GB61" s="149"/>
      <c r="GC61" s="149"/>
      <c r="GD61" s="149"/>
      <c r="GE61" s="149"/>
      <c r="GF61" s="149"/>
      <c r="GG61" s="149"/>
      <c r="GH61" s="149"/>
      <c r="GI61" s="149"/>
      <c r="GJ61" s="149"/>
      <c r="GK61" s="222"/>
      <c r="GL61" s="150" t="str">
        <f>IF(OR('Set UP'!$C47=0,'Set UP'!$D47=0,'Set UP'!$E47=0),"",(FL$19*FL61)+(FM$19*FM61)+(FN$19*FN61)+(FO$19*FO61)+(FP$19*FP61)+(FQ$19*FQ61)+(FR$19*FR61)+(FS$19*FS61)+(FT$19*FT61)+(FU$19*FU61)+(FV$19*FV61)+(FW$19*FW61)+(FX$19*FX61)+(FY$19*FY61)+(FZ$19*FZ61)+(GA$19*GA61)+(GB$19*GB61)+(GC$19*GC61)+(GD$19*GD61)+(GE$19*GE61)+(GF$19*GF61)+(GG$19*GG61)+(GH$19*GH61)+(GI$19*GI61)+(GJ$19*GJ61))</f>
        <v/>
      </c>
      <c r="GM61" s="65"/>
      <c r="GN61" s="65"/>
      <c r="GO61" s="65"/>
      <c r="GP61" s="65"/>
      <c r="GQ61" s="149"/>
      <c r="GR61" s="149"/>
      <c r="GS61" s="149"/>
      <c r="GT61" s="149"/>
      <c r="GU61" s="149"/>
      <c r="GV61" s="149"/>
      <c r="GW61" s="149"/>
      <c r="GX61" s="149"/>
      <c r="GY61" s="149"/>
      <c r="GZ61" s="149"/>
      <c r="HA61" s="149"/>
      <c r="HB61" s="149"/>
      <c r="HC61" s="149"/>
      <c r="HD61" s="149"/>
      <c r="HE61" s="149"/>
      <c r="HF61" s="149"/>
      <c r="HG61" s="149"/>
      <c r="HH61" s="149"/>
      <c r="HI61" s="149"/>
      <c r="HJ61" s="149"/>
      <c r="HK61" s="149"/>
      <c r="HL61" s="222"/>
      <c r="HM61" s="150" t="str">
        <f>IF(OR('Set UP'!$C47=0,'Set UP'!$D47=0,'Set UP'!$E47=0),"",(GM$19*GM61)+(GN$19*GN61)+(GO$19*GO61)+(GP$19*GP61)+(GQ$19*GQ61)+(GR$19*GR61)+(GS$19*GS61)+(GT$19*GT61)+(GU$19*GU61)+(GV$19*GV61)+(GW$19*GW61)+(GX$19*GX61)+(GY$19*GY61)+(GZ$19*GZ61)+(HA$19*HA61)+(HB$19*HB61)+(HC$19*HC61)+(HD$19*HD61)+(HE$19*HE61)+(HF$19*HF61)+(HG$19*HG61)+(HH$19*HH61)+(HI$19*HI61)+(HJ$19*HJ61)+(HK$19*HK61))</f>
        <v/>
      </c>
      <c r="HN61" s="65"/>
      <c r="HO61" s="65"/>
      <c r="HP61" s="65"/>
      <c r="HQ61" s="65"/>
      <c r="HR61" s="149"/>
      <c r="HS61" s="149"/>
      <c r="HT61" s="149"/>
      <c r="HU61" s="149"/>
      <c r="HV61" s="149"/>
      <c r="HW61" s="149"/>
      <c r="HX61" s="149"/>
      <c r="HY61" s="149"/>
      <c r="HZ61" s="149"/>
      <c r="IA61" s="149"/>
      <c r="IB61" s="149"/>
      <c r="IC61" s="149"/>
      <c r="ID61" s="149"/>
      <c r="IE61" s="149"/>
      <c r="IF61" s="149"/>
      <c r="IG61" s="149"/>
      <c r="IH61" s="149"/>
      <c r="II61" s="149"/>
      <c r="IJ61" s="149"/>
      <c r="IK61" s="149"/>
      <c r="IL61" s="149"/>
      <c r="IM61" s="222"/>
      <c r="IN61" s="150" t="str">
        <f>IF(OR('Set UP'!$C47=0,'Set UP'!$D47=0,'Set UP'!$E47=0),"",(HN$19*HN61)+(HO$19*HO61)+(HP$19*HP61)+(HQ$19*HQ61)+(HR$19*HR61)+(HS$19*HS61)+(HT$19*HT61)+(HU$19*HU61)+(HV$19*HV61)+(HW$19*HW61)+(HX$19*HX61)+(HY$19*HY61)+(HZ$19*HZ61)+(IA$19*IA61)+(IB$19*IB61)+(IC$19*IC61)+(ID$19*ID61)+(IE$19*IE61)+(IF$19*IF61)+(IG$19*IG61)+(IH$19*IH61)+(II$19*II61)+(IJ$19*IJ61)+(IK$19*IK61)+(IL$19*IL61))</f>
        <v/>
      </c>
      <c r="IO61" s="65"/>
      <c r="IP61" s="65"/>
      <c r="IQ61" s="65"/>
      <c r="IR61" s="65"/>
      <c r="IS61" s="149"/>
      <c r="IT61" s="149"/>
      <c r="IU61" s="149"/>
      <c r="IV61" s="149"/>
      <c r="IW61" s="149"/>
      <c r="IX61" s="149"/>
      <c r="IY61" s="149"/>
      <c r="IZ61" s="149"/>
      <c r="JA61" s="149"/>
      <c r="JB61" s="149"/>
      <c r="JC61" s="149"/>
      <c r="JD61" s="149"/>
      <c r="JE61" s="149"/>
      <c r="JF61" s="149"/>
      <c r="JG61" s="149"/>
      <c r="JH61" s="149"/>
      <c r="JI61" s="149"/>
      <c r="JJ61" s="149"/>
      <c r="JK61" s="149"/>
      <c r="JL61" s="149"/>
      <c r="JM61" s="149"/>
      <c r="JN61" s="222"/>
      <c r="JO61" s="150" t="str">
        <f>IF(OR('Set UP'!$C47=0,'Set UP'!$D47=0,'Set UP'!$E47=0),"",(IO$19*IO61)+(IP$19*IP61)+(IQ$19*IQ61)+(IR$19*IR61)+(IS$19*IS61)+(IT$19*IT61)+(IU$19*IU61)+(IV$19*IV61)+(IW$19*IW61)+(IX$19*IX61)+(IY$19*IY61)+(IZ$19*IZ61)+(JA$19*JA61)+(JB$19*JB61)+(JC$19*JC61)+(JD$19*JD61)+(JE$19*JE61)+(JF$19*JF61)+(JG$19*JG61)+(JH$19*JH61)+(JI$19*JI61)+(JJ$19*JJ61)+(JK$19*JK61)+(JL$19*JL61)+(JM$19*JM61))</f>
        <v/>
      </c>
      <c r="JP61" s="151" t="str">
        <f>IF(OR('Set UP'!$C47=0,'Set UP'!$D47=0,'Set UP'!$E47=0),"",(AF61+BG61+CH61+DI61+EJ61+FK61+GL61+HM61+IN61+JO61))</f>
        <v/>
      </c>
      <c r="JQ61" s="152" t="str">
        <f>IF(OR('Set UP'!$C47=0,'Set UP'!$D47=0,'Set UP'!$E47=0),"",RANK(JP61,$JP$21:$JP$68,0))</f>
        <v/>
      </c>
      <c r="JR61" s="151" t="str">
        <f>IF(OR('Set UP'!K47&lt;&gt;1,'Set UP'!C47=0,'Set UP'!D47=0,'Set UP'!E47=0,'Set UP'!F47=0),"",$JP61)</f>
        <v/>
      </c>
      <c r="JS61" s="151" t="str">
        <f>IF(OR('Set UP'!K47&lt;&gt;1,'Set UP'!C47=0,'Set UP'!D47=0,'Set UP'!E47=0,'Set UP'!F47=0),"",RANK(JR61,$JR$21:$JR$68,0))</f>
        <v/>
      </c>
      <c r="JT61" s="153" t="str">
        <f>IF(OR('Set UP'!K47&lt;&gt;2,'Set UP'!C47=0,'Set UP'!D47=0,'Set UP'!E47=0,'Set UP'!F47=0),"",$JP61)</f>
        <v/>
      </c>
      <c r="JU61" s="151" t="str">
        <f>IF(OR('Set UP'!K47&lt;&gt;2,'Set UP'!C47=0,'Set UP'!D47=0,'Set UP'!E47=0,'Set UP'!F47=0),"",RANK(JT61,$JT$21:$JT$68,0))</f>
        <v/>
      </c>
      <c r="JV61" s="151" t="str">
        <f>IF(OR(LEFT('Set UP'!F47,1)&lt;&gt;"F",'Set UP'!C47=0,'Set UP'!D47=0,'Set UP'!E47=0),"",$JP61)</f>
        <v/>
      </c>
      <c r="JW61" s="151" t="str">
        <f>IF(OR(LEFT('Set UP'!F47,1)&lt;&gt;"F",'Set UP'!C47=0,'Set UP'!D47=0,'Set UP'!E47=0),"",RANK(JV61,$JV$21:$JV$68,0))</f>
        <v/>
      </c>
      <c r="JX61" s="151" t="str">
        <f>IF(OR('Set UP'!F47&lt;&gt;"NS",'Set UP'!C47=0,'Set UP'!D47=0,'Set UP'!E47=0),"",$JP61)</f>
        <v/>
      </c>
      <c r="JY61" s="154" t="str">
        <f>IF(OR('Set UP'!F47&lt;&gt;"NS",'Set UP'!C47=0,'Set UP'!D47=0,'Set UP'!E47=0),"",RANK(JX61,$JX$21:$JX$68,0))</f>
        <v/>
      </c>
      <c r="JZ61" s="154" t="str">
        <f>IF(OR('Set UP'!$C47=0,'Set UP'!$D47=0,'Set UP'!$E47=0,JP61=0),"",JP61/MAX(JP$21:JP$68)*1000)</f>
        <v/>
      </c>
      <c r="KC61" s="316">
        <f t="array" ref="KC61">MAX(IF(Clubs='Set UP'!D47,'Wet Incident'!JU$21:JU$68))</f>
        <v>0</v>
      </c>
      <c r="KD61" s="316" t="str">
        <f t="shared" si="5"/>
        <v/>
      </c>
    </row>
    <row r="62" spans="2:290" x14ac:dyDescent="0.2">
      <c r="B62" s="139">
        <v>42</v>
      </c>
      <c r="C62" s="148" t="str">
        <f>IF(OR('Set UP'!$C48=0,'Set UP'!$D48=0,'Set UP'!$E48=0,'Set UP'!F48=0),"  --",'Set UP'!C48)</f>
        <v xml:space="preserve">  --</v>
      </c>
      <c r="D62" s="148" t="str">
        <f>IF(OR('Set UP'!$C48=0,'Set UP'!$D48=0,'Set UP'!$E48=0,'Set UP'!F48=0),"  --",'Set UP'!D48&amp;" "&amp;'Set UP'!E48)</f>
        <v xml:space="preserve">  --</v>
      </c>
      <c r="E62" s="148" t="str">
        <f>IF(OR('Set UP'!$C48=0,'Set UP'!$D48=0,'Set UP'!$E48=0,'Set UP'!F48=0),"  --",'Set UP'!F48)</f>
        <v xml:space="preserve">  --</v>
      </c>
      <c r="F62" s="65"/>
      <c r="G62" s="65"/>
      <c r="H62" s="65"/>
      <c r="I62" s="65"/>
      <c r="J62" s="149"/>
      <c r="K62" s="149"/>
      <c r="L62" s="149"/>
      <c r="M62" s="149"/>
      <c r="N62" s="149"/>
      <c r="O62" s="149"/>
      <c r="P62" s="149"/>
      <c r="Q62" s="149"/>
      <c r="R62" s="149"/>
      <c r="S62" s="149"/>
      <c r="T62" s="149"/>
      <c r="U62" s="149"/>
      <c r="V62" s="149"/>
      <c r="W62" s="149"/>
      <c r="X62" s="149"/>
      <c r="Y62" s="149"/>
      <c r="Z62" s="149"/>
      <c r="AA62" s="149"/>
      <c r="AB62" s="149"/>
      <c r="AC62" s="149"/>
      <c r="AD62" s="149"/>
      <c r="AE62" s="222"/>
      <c r="AF62" s="150" t="str">
        <f>IF(OR('Set UP'!$C48=0,'Set UP'!$D48=0,'Set UP'!$E48=0),"",(F$19*F62)+(G$19*G62)+(H$19*H62)+(I$19*I62)+(J$19*J62)+(K$19*K62)+(L$19*L62)+(M$19*M62)+(N$19*N62)+(O$19*O62)+(P$19*P62)+(Q$19*Q62)+(R$19*R62)+(S$19*S62)+(T$19*T62)+(U$19*U62)+(V$19*V62)+(W$19*W62)+(X$19*X62)+(Y$19*Y62)+(Z$19*Z62)+(AA$19*AA62)+(AB$19*AB62)+(AC$19*AC62)+(AD$19*AD62))</f>
        <v/>
      </c>
      <c r="AG62" s="65"/>
      <c r="AH62" s="65"/>
      <c r="AI62" s="65"/>
      <c r="AJ62" s="65"/>
      <c r="AK62" s="65"/>
      <c r="AL62" s="65"/>
      <c r="AM62" s="149"/>
      <c r="AN62" s="149"/>
      <c r="AO62" s="149"/>
      <c r="AP62" s="149"/>
      <c r="AQ62" s="149"/>
      <c r="AR62" s="149"/>
      <c r="AS62" s="149"/>
      <c r="AT62" s="149"/>
      <c r="AU62" s="149"/>
      <c r="AV62" s="149"/>
      <c r="AW62" s="149"/>
      <c r="AX62" s="149"/>
      <c r="AY62" s="149"/>
      <c r="AZ62" s="149"/>
      <c r="BA62" s="149"/>
      <c r="BB62" s="149"/>
      <c r="BC62" s="149"/>
      <c r="BD62" s="149"/>
      <c r="BE62" s="149"/>
      <c r="BF62" s="222"/>
      <c r="BG62" s="150" t="str">
        <f>IF(OR('Set UP'!$C48=0,'Set UP'!$D48=0,'Set UP'!$E48=0),"",(AG$19*AG62)+(AH$19*AH62)+(AI$19*AI62)+(AJ$19*AJ62)+(AK$19*AK62)+(AL$19*AL62)+(AM$19*AM62)+(AN$19*AN62)+(AO$19*AO62)+(AP$19*AP62)+(AQ$19*AQ62)+(AR$19*AR62)+(AS$19*AS62)+(AT$19*AT62)+(AU$19*AU62)+(AV$19*AV62)+(AW$19*AW62)+(AX$19*AX62)+(AY$19*AY62)+(AZ$19*AZ62)+(BA$19*BA62)+(BB$19*BB62)+(BC$19*BC62)+(BD$19*BD62)+(BE$19*BE62))</f>
        <v/>
      </c>
      <c r="BH62" s="65"/>
      <c r="BI62" s="65"/>
      <c r="BJ62" s="65"/>
      <c r="BK62" s="65"/>
      <c r="BL62" s="65"/>
      <c r="BM62" s="65"/>
      <c r="BN62" s="149"/>
      <c r="BO62" s="149"/>
      <c r="BP62" s="149"/>
      <c r="BQ62" s="149"/>
      <c r="BR62" s="149"/>
      <c r="BS62" s="149"/>
      <c r="BT62" s="149"/>
      <c r="BU62" s="149"/>
      <c r="BV62" s="149"/>
      <c r="BW62" s="149"/>
      <c r="BX62" s="149"/>
      <c r="BY62" s="149"/>
      <c r="BZ62" s="149"/>
      <c r="CA62" s="149"/>
      <c r="CB62" s="149"/>
      <c r="CC62" s="149"/>
      <c r="CD62" s="149"/>
      <c r="CE62" s="149"/>
      <c r="CF62" s="149"/>
      <c r="CG62" s="222"/>
      <c r="CH62" s="150" t="str">
        <f>IF(OR('Set UP'!$C48=0,'Set UP'!$D48=0,'Set UP'!$E48=0),"",(BH$19*BH62)+(BI$19*BI62)+(BJ$19*BJ62)+(BK$19*BK62)+(BL$19*BL62)+(BM$19*BM62)+(BN$19*BN62)+(BO$19*BO62)+(BP$19*BP62)+(BQ$19*BQ62)+(BR$19*BR62)+(BS$19*BS62)+(BT$19*BT62)+(BU$19*BU62)+(BV$19*BV62)+(BW$19*BW62)+(BX$19*BX62)+(BY$19*BY62)+(BZ$19*BZ62)+(CA$19*CA62)+(CB$19*CB62)+(CC$19*CC62)+(CD$19*CD62)+(CE$19*CE62)+(CF$19*CF62))</f>
        <v/>
      </c>
      <c r="CI62" s="65"/>
      <c r="CJ62" s="65"/>
      <c r="CK62" s="65"/>
      <c r="CL62" s="65"/>
      <c r="CM62" s="65"/>
      <c r="CN62" s="149"/>
      <c r="CO62" s="149"/>
      <c r="CP62" s="149"/>
      <c r="CQ62" s="149"/>
      <c r="CR62" s="149"/>
      <c r="CS62" s="149"/>
      <c r="CT62" s="149"/>
      <c r="CU62" s="149"/>
      <c r="CV62" s="149"/>
      <c r="CW62" s="149"/>
      <c r="CX62" s="149"/>
      <c r="CY62" s="149"/>
      <c r="CZ62" s="149"/>
      <c r="DA62" s="149"/>
      <c r="DB62" s="149"/>
      <c r="DC62" s="149"/>
      <c r="DD62" s="149"/>
      <c r="DE62" s="149"/>
      <c r="DF62" s="149"/>
      <c r="DG62" s="149"/>
      <c r="DH62" s="222"/>
      <c r="DI62" s="150" t="str">
        <f>IF(OR('Set UP'!$C48=0,'Set UP'!$D48=0,'Set UP'!$E48=0),"",(CI$19*CI62)+(CJ$19*CJ62)+(CK$19*CK62)+(CL$19*CL62)+(CM$19*CM62)+(CN$19*CN62)+(CO$19*CO62)+(CP$19*CP62)+(CQ$19*CQ62)+(CR$19*CR62)+(CS$19*CS62)+(CT$19*CT62)+(CU$19*CU62)+(CV$19*CV62)+(CW$19*CW62)+(CX$19*CX62)+(CY$19*CY62)+(CZ$19*CZ62)+(DA$19*DA62)+(DB$19*DB62)+(DC$19*DC62)+(DD$19*DD62)+(DE$19*DE62)+(DF$19*DF62)+(DG$19*DG62))</f>
        <v/>
      </c>
      <c r="DJ62" s="65"/>
      <c r="DK62" s="65"/>
      <c r="DL62" s="65"/>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222"/>
      <c r="EJ62" s="150" t="str">
        <f>IF(OR('Set UP'!$C48=0,'Set UP'!$D48=0,'Set UP'!$E48=0),"",(DJ$19*DJ62)+(DK$19*DK62)+(DL$19*DL62)+(DM$19*DM62)+(DN$19*DN62)+(DO$19*DO62)+(DP$19*DP62)+(DQ$19*DQ62)+(DR$19*DR62)+(DS$19*DS62)+(DT$19*DT62)+(DU$19*DU62)+(DV$19*DV62)+(DW$19*DW62)+(DX$19*DX62)+(DY$19*DY62)+(DZ$19*DZ62)+(EA$19*EA62)+(EB$19*EB62)+(EC$19*EC62)+(ED$19*ED62)+(EE$19*EE62)+(EF$19*EF62)+(EG$19*EG62)+(EH$19*EH62))</f>
        <v/>
      </c>
      <c r="EK62" s="65"/>
      <c r="EL62" s="65"/>
      <c r="EM62" s="65"/>
      <c r="EN62" s="65"/>
      <c r="EO62" s="149"/>
      <c r="EP62" s="149"/>
      <c r="EQ62" s="149"/>
      <c r="ER62" s="149"/>
      <c r="ES62" s="149"/>
      <c r="ET62" s="149"/>
      <c r="EU62" s="149"/>
      <c r="EV62" s="149"/>
      <c r="EW62" s="149"/>
      <c r="EX62" s="149"/>
      <c r="EY62" s="149"/>
      <c r="EZ62" s="149"/>
      <c r="FA62" s="149"/>
      <c r="FB62" s="149"/>
      <c r="FC62" s="149"/>
      <c r="FD62" s="149"/>
      <c r="FE62" s="149"/>
      <c r="FF62" s="149"/>
      <c r="FG62" s="149"/>
      <c r="FH62" s="149"/>
      <c r="FI62" s="149"/>
      <c r="FJ62" s="222"/>
      <c r="FK62" s="150" t="str">
        <f>IF(OR('Set UP'!$C48=0,'Set UP'!$D48=0,'Set UP'!$E48=0),"",(EK$19*EK62)+(EL$19*EL62)+(EM$19*EM62)+(EN$19*EN62)+(EO$19*EO62)+(EP$19*EP62)+(EQ$19*EQ62)+(ER$19*ER62)+(ES$19*ES62)+(ET$19*ET62)+(EU$19*EU62)+(EV$19*EV62)+(EW$19*EW62)+(EX$19*EX62)+(EY$19*EY62)+(EZ$19*EZ62)+(FA$19*FA62)+(FB$19*FB62)+(FC$19*FC62)+(FD$19*FD62)+(FE$19*FE62)+(FF$19*FF62)+(FG$19*FG62)+(FH$19*FH62)+(FI$19*FI62))</f>
        <v/>
      </c>
      <c r="FL62" s="65"/>
      <c r="FM62" s="65"/>
      <c r="FN62" s="65"/>
      <c r="FO62" s="65"/>
      <c r="FP62" s="149"/>
      <c r="FQ62" s="149"/>
      <c r="FR62" s="149"/>
      <c r="FS62" s="149"/>
      <c r="FT62" s="149"/>
      <c r="FU62" s="149"/>
      <c r="FV62" s="149"/>
      <c r="FW62" s="149"/>
      <c r="FX62" s="149"/>
      <c r="FY62" s="149"/>
      <c r="FZ62" s="149"/>
      <c r="GA62" s="149"/>
      <c r="GB62" s="149"/>
      <c r="GC62" s="149"/>
      <c r="GD62" s="149"/>
      <c r="GE62" s="149"/>
      <c r="GF62" s="149"/>
      <c r="GG62" s="149"/>
      <c r="GH62" s="149"/>
      <c r="GI62" s="149"/>
      <c r="GJ62" s="149"/>
      <c r="GK62" s="222"/>
      <c r="GL62" s="150" t="str">
        <f>IF(OR('Set UP'!$C48=0,'Set UP'!$D48=0,'Set UP'!$E48=0),"",(FL$19*FL62)+(FM$19*FM62)+(FN$19*FN62)+(FO$19*FO62)+(FP$19*FP62)+(FQ$19*FQ62)+(FR$19*FR62)+(FS$19*FS62)+(FT$19*FT62)+(FU$19*FU62)+(FV$19*FV62)+(FW$19*FW62)+(FX$19*FX62)+(FY$19*FY62)+(FZ$19*FZ62)+(GA$19*GA62)+(GB$19*GB62)+(GC$19*GC62)+(GD$19*GD62)+(GE$19*GE62)+(GF$19*GF62)+(GG$19*GG62)+(GH$19*GH62)+(GI$19*GI62)+(GJ$19*GJ62))</f>
        <v/>
      </c>
      <c r="GM62" s="65"/>
      <c r="GN62" s="65"/>
      <c r="GO62" s="65"/>
      <c r="GP62" s="65"/>
      <c r="GQ62" s="149"/>
      <c r="GR62" s="149"/>
      <c r="GS62" s="149"/>
      <c r="GT62" s="149"/>
      <c r="GU62" s="149"/>
      <c r="GV62" s="149"/>
      <c r="GW62" s="149"/>
      <c r="GX62" s="149"/>
      <c r="GY62" s="149"/>
      <c r="GZ62" s="149"/>
      <c r="HA62" s="149"/>
      <c r="HB62" s="149"/>
      <c r="HC62" s="149"/>
      <c r="HD62" s="149"/>
      <c r="HE62" s="149"/>
      <c r="HF62" s="149"/>
      <c r="HG62" s="149"/>
      <c r="HH62" s="149"/>
      <c r="HI62" s="149"/>
      <c r="HJ62" s="149"/>
      <c r="HK62" s="149"/>
      <c r="HL62" s="222"/>
      <c r="HM62" s="150" t="str">
        <f>IF(OR('Set UP'!$C48=0,'Set UP'!$D48=0,'Set UP'!$E48=0),"",(GM$19*GM62)+(GN$19*GN62)+(GO$19*GO62)+(GP$19*GP62)+(GQ$19*GQ62)+(GR$19*GR62)+(GS$19*GS62)+(GT$19*GT62)+(GU$19*GU62)+(GV$19*GV62)+(GW$19*GW62)+(GX$19*GX62)+(GY$19*GY62)+(GZ$19*GZ62)+(HA$19*HA62)+(HB$19*HB62)+(HC$19*HC62)+(HD$19*HD62)+(HE$19*HE62)+(HF$19*HF62)+(HG$19*HG62)+(HH$19*HH62)+(HI$19*HI62)+(HJ$19*HJ62)+(HK$19*HK62))</f>
        <v/>
      </c>
      <c r="HN62" s="65"/>
      <c r="HO62" s="65"/>
      <c r="HP62" s="65"/>
      <c r="HQ62" s="65"/>
      <c r="HR62" s="149"/>
      <c r="HS62" s="149"/>
      <c r="HT62" s="149"/>
      <c r="HU62" s="149"/>
      <c r="HV62" s="149"/>
      <c r="HW62" s="149"/>
      <c r="HX62" s="149"/>
      <c r="HY62" s="149"/>
      <c r="HZ62" s="149"/>
      <c r="IA62" s="149"/>
      <c r="IB62" s="149"/>
      <c r="IC62" s="149"/>
      <c r="ID62" s="149"/>
      <c r="IE62" s="149"/>
      <c r="IF62" s="149"/>
      <c r="IG62" s="149"/>
      <c r="IH62" s="149"/>
      <c r="II62" s="149"/>
      <c r="IJ62" s="149"/>
      <c r="IK62" s="149"/>
      <c r="IL62" s="149"/>
      <c r="IM62" s="222"/>
      <c r="IN62" s="150" t="str">
        <f>IF(OR('Set UP'!$C48=0,'Set UP'!$D48=0,'Set UP'!$E48=0),"",(HN$19*HN62)+(HO$19*HO62)+(HP$19*HP62)+(HQ$19*HQ62)+(HR$19*HR62)+(HS$19*HS62)+(HT$19*HT62)+(HU$19*HU62)+(HV$19*HV62)+(HW$19*HW62)+(HX$19*HX62)+(HY$19*HY62)+(HZ$19*HZ62)+(IA$19*IA62)+(IB$19*IB62)+(IC$19*IC62)+(ID$19*ID62)+(IE$19*IE62)+(IF$19*IF62)+(IG$19*IG62)+(IH$19*IH62)+(II$19*II62)+(IJ$19*IJ62)+(IK$19*IK62)+(IL$19*IL62))</f>
        <v/>
      </c>
      <c r="IO62" s="65"/>
      <c r="IP62" s="65"/>
      <c r="IQ62" s="65"/>
      <c r="IR62" s="65"/>
      <c r="IS62" s="149"/>
      <c r="IT62" s="149"/>
      <c r="IU62" s="149"/>
      <c r="IV62" s="149"/>
      <c r="IW62" s="149"/>
      <c r="IX62" s="149"/>
      <c r="IY62" s="149"/>
      <c r="IZ62" s="149"/>
      <c r="JA62" s="149"/>
      <c r="JB62" s="149"/>
      <c r="JC62" s="149"/>
      <c r="JD62" s="149"/>
      <c r="JE62" s="149"/>
      <c r="JF62" s="149"/>
      <c r="JG62" s="149"/>
      <c r="JH62" s="149"/>
      <c r="JI62" s="149"/>
      <c r="JJ62" s="149"/>
      <c r="JK62" s="149"/>
      <c r="JL62" s="149"/>
      <c r="JM62" s="149"/>
      <c r="JN62" s="222"/>
      <c r="JO62" s="150" t="str">
        <f>IF(OR('Set UP'!$C48=0,'Set UP'!$D48=0,'Set UP'!$E48=0),"",(IO$19*IO62)+(IP$19*IP62)+(IQ$19*IQ62)+(IR$19*IR62)+(IS$19*IS62)+(IT$19*IT62)+(IU$19*IU62)+(IV$19*IV62)+(IW$19*IW62)+(IX$19*IX62)+(IY$19*IY62)+(IZ$19*IZ62)+(JA$19*JA62)+(JB$19*JB62)+(JC$19*JC62)+(JD$19*JD62)+(JE$19*JE62)+(JF$19*JF62)+(JG$19*JG62)+(JH$19*JH62)+(JI$19*JI62)+(JJ$19*JJ62)+(JK$19*JK62)+(JL$19*JL62)+(JM$19*JM62))</f>
        <v/>
      </c>
      <c r="JP62" s="151" t="str">
        <f>IF(OR('Set UP'!$C48=0,'Set UP'!$D48=0,'Set UP'!$E48=0),"",(AF62+BG62+CH62+DI62+EJ62+FK62+GL62+HM62+IN62+JO62))</f>
        <v/>
      </c>
      <c r="JQ62" s="152" t="str">
        <f>IF(OR('Set UP'!$C48=0,'Set UP'!$D48=0,'Set UP'!$E48=0),"",RANK(JP62,$JP$21:$JP$68,0))</f>
        <v/>
      </c>
      <c r="JR62" s="151" t="str">
        <f>IF(OR('Set UP'!K48&lt;&gt;1,'Set UP'!C48=0,'Set UP'!D48=0,'Set UP'!E48=0,'Set UP'!F48=0),"",$JP62)</f>
        <v/>
      </c>
      <c r="JS62" s="151" t="str">
        <f>IF(OR('Set UP'!K48&lt;&gt;1,'Set UP'!C48=0,'Set UP'!D48=0,'Set UP'!E48=0,'Set UP'!F48=0),"",RANK(JR62,$JR$21:$JR$68,0))</f>
        <v/>
      </c>
      <c r="JT62" s="153" t="str">
        <f>IF(OR('Set UP'!K48&lt;&gt;2,'Set UP'!C48=0,'Set UP'!D48=0,'Set UP'!E48=0,'Set UP'!F48=0),"",$JP62)</f>
        <v/>
      </c>
      <c r="JU62" s="151" t="str">
        <f>IF(OR('Set UP'!K48&lt;&gt;2,'Set UP'!C48=0,'Set UP'!D48=0,'Set UP'!E48=0,'Set UP'!F48=0),"",RANK(JT62,$JT$21:$JT$68,0))</f>
        <v/>
      </c>
      <c r="JV62" s="151" t="str">
        <f>IF(OR(LEFT('Set UP'!F48,1)&lt;&gt;"F",'Set UP'!C48=0,'Set UP'!D48=0,'Set UP'!E48=0),"",$JP62)</f>
        <v/>
      </c>
      <c r="JW62" s="151" t="str">
        <f>IF(OR(LEFT('Set UP'!F48,1)&lt;&gt;"F",'Set UP'!C48=0,'Set UP'!D48=0,'Set UP'!E48=0),"",RANK(JV62,$JV$21:$JV$68,0))</f>
        <v/>
      </c>
      <c r="JX62" s="151" t="str">
        <f>IF(OR('Set UP'!F48&lt;&gt;"NS",'Set UP'!C48=0,'Set UP'!D48=0,'Set UP'!E48=0),"",$JP62)</f>
        <v/>
      </c>
      <c r="JY62" s="154" t="str">
        <f>IF(OR('Set UP'!F48&lt;&gt;"NS",'Set UP'!C48=0,'Set UP'!D48=0,'Set UP'!E48=0),"",RANK(JX62,$JX$21:$JX$68,0))</f>
        <v/>
      </c>
      <c r="JZ62" s="154" t="str">
        <f>IF(OR('Set UP'!$C48=0,'Set UP'!$D48=0,'Set UP'!$E48=0,JP62=0),"",JP62/MAX(JP$21:JP$68)*1000)</f>
        <v/>
      </c>
      <c r="KC62" s="316">
        <f t="array" ref="KC62">MAX(IF(Clubs='Set UP'!D48,'Wet Incident'!JU$21:JU$68))</f>
        <v>0</v>
      </c>
      <c r="KD62" s="316" t="str">
        <f t="shared" si="5"/>
        <v/>
      </c>
    </row>
    <row r="63" spans="2:290" x14ac:dyDescent="0.2">
      <c r="B63" s="139">
        <v>43</v>
      </c>
      <c r="C63" s="148" t="str">
        <f>IF(OR('Set UP'!$C49=0,'Set UP'!$D49=0,'Set UP'!$E49=0,'Set UP'!F49=0),"  --",'Set UP'!C49)</f>
        <v xml:space="preserve">  --</v>
      </c>
      <c r="D63" s="148" t="str">
        <f>IF(OR('Set UP'!$C49=0,'Set UP'!$D49=0,'Set UP'!$E49=0,'Set UP'!F49=0),"  --",'Set UP'!D49&amp;" "&amp;'Set UP'!E49)</f>
        <v xml:space="preserve">  --</v>
      </c>
      <c r="E63" s="148" t="str">
        <f>IF(OR('Set UP'!$C49=0,'Set UP'!$D49=0,'Set UP'!$E49=0,'Set UP'!F49=0),"  --",'Set UP'!F49)</f>
        <v xml:space="preserve">  --</v>
      </c>
      <c r="F63" s="65"/>
      <c r="G63" s="65"/>
      <c r="H63" s="65"/>
      <c r="I63" s="65"/>
      <c r="J63" s="149"/>
      <c r="K63" s="149"/>
      <c r="L63" s="149"/>
      <c r="M63" s="149"/>
      <c r="N63" s="149"/>
      <c r="O63" s="149"/>
      <c r="P63" s="149"/>
      <c r="Q63" s="149"/>
      <c r="R63" s="149"/>
      <c r="S63" s="149"/>
      <c r="T63" s="149"/>
      <c r="U63" s="149"/>
      <c r="V63" s="149"/>
      <c r="W63" s="149"/>
      <c r="X63" s="149"/>
      <c r="Y63" s="149"/>
      <c r="Z63" s="149"/>
      <c r="AA63" s="149"/>
      <c r="AB63" s="149"/>
      <c r="AC63" s="149"/>
      <c r="AD63" s="149"/>
      <c r="AE63" s="222"/>
      <c r="AF63" s="150" t="str">
        <f>IF(OR('Set UP'!$C49=0,'Set UP'!$D49=0,'Set UP'!$E49=0),"",(F$19*F63)+(G$19*G63)+(H$19*H63)+(I$19*I63)+(J$19*J63)+(K$19*K63)+(L$19*L63)+(M$19*M63)+(N$19*N63)+(O$19*O63)+(P$19*P63)+(Q$19*Q63)+(R$19*R63)+(S$19*S63)+(T$19*T63)+(U$19*U63)+(V$19*V63)+(W$19*W63)+(X$19*X63)+(Y$19*Y63)+(Z$19*Z63)+(AA$19*AA63)+(AB$19*AB63)+(AC$19*AC63)+(AD$19*AD63))</f>
        <v/>
      </c>
      <c r="AG63" s="65"/>
      <c r="AH63" s="65"/>
      <c r="AI63" s="65"/>
      <c r="AJ63" s="65"/>
      <c r="AK63" s="65"/>
      <c r="AL63" s="65"/>
      <c r="AM63" s="149"/>
      <c r="AN63" s="149"/>
      <c r="AO63" s="149"/>
      <c r="AP63" s="149"/>
      <c r="AQ63" s="149"/>
      <c r="AR63" s="149"/>
      <c r="AS63" s="149"/>
      <c r="AT63" s="149"/>
      <c r="AU63" s="149"/>
      <c r="AV63" s="149"/>
      <c r="AW63" s="149"/>
      <c r="AX63" s="149"/>
      <c r="AY63" s="149"/>
      <c r="AZ63" s="149"/>
      <c r="BA63" s="149"/>
      <c r="BB63" s="149"/>
      <c r="BC63" s="149"/>
      <c r="BD63" s="149"/>
      <c r="BE63" s="149"/>
      <c r="BF63" s="222"/>
      <c r="BG63" s="150" t="str">
        <f>IF(OR('Set UP'!$C49=0,'Set UP'!$D49=0,'Set UP'!$E49=0),"",(AG$19*AG63)+(AH$19*AH63)+(AI$19*AI63)+(AJ$19*AJ63)+(AK$19*AK63)+(AL$19*AL63)+(AM$19*AM63)+(AN$19*AN63)+(AO$19*AO63)+(AP$19*AP63)+(AQ$19*AQ63)+(AR$19*AR63)+(AS$19*AS63)+(AT$19*AT63)+(AU$19*AU63)+(AV$19*AV63)+(AW$19*AW63)+(AX$19*AX63)+(AY$19*AY63)+(AZ$19*AZ63)+(BA$19*BA63)+(BB$19*BB63)+(BC$19*BC63)+(BD$19*BD63)+(BE$19*BE63))</f>
        <v/>
      </c>
      <c r="BH63" s="65"/>
      <c r="BI63" s="65"/>
      <c r="BJ63" s="65"/>
      <c r="BK63" s="65"/>
      <c r="BL63" s="65"/>
      <c r="BM63" s="65"/>
      <c r="BN63" s="149"/>
      <c r="BO63" s="149"/>
      <c r="BP63" s="149"/>
      <c r="BQ63" s="149"/>
      <c r="BR63" s="149"/>
      <c r="BS63" s="149"/>
      <c r="BT63" s="149"/>
      <c r="BU63" s="149"/>
      <c r="BV63" s="149"/>
      <c r="BW63" s="149"/>
      <c r="BX63" s="149"/>
      <c r="BY63" s="149"/>
      <c r="BZ63" s="149"/>
      <c r="CA63" s="149"/>
      <c r="CB63" s="149"/>
      <c r="CC63" s="149"/>
      <c r="CD63" s="149"/>
      <c r="CE63" s="149"/>
      <c r="CF63" s="149"/>
      <c r="CG63" s="222"/>
      <c r="CH63" s="150" t="str">
        <f>IF(OR('Set UP'!$C49=0,'Set UP'!$D49=0,'Set UP'!$E49=0),"",(BH$19*BH63)+(BI$19*BI63)+(BJ$19*BJ63)+(BK$19*BK63)+(BL$19*BL63)+(BM$19*BM63)+(BN$19*BN63)+(BO$19*BO63)+(BP$19*BP63)+(BQ$19*BQ63)+(BR$19*BR63)+(BS$19*BS63)+(BT$19*BT63)+(BU$19*BU63)+(BV$19*BV63)+(BW$19*BW63)+(BX$19*BX63)+(BY$19*BY63)+(BZ$19*BZ63)+(CA$19*CA63)+(CB$19*CB63)+(CC$19*CC63)+(CD$19*CD63)+(CE$19*CE63)+(CF$19*CF63))</f>
        <v/>
      </c>
      <c r="CI63" s="65"/>
      <c r="CJ63" s="65"/>
      <c r="CK63" s="65"/>
      <c r="CL63" s="65"/>
      <c r="CM63" s="65"/>
      <c r="CN63" s="149"/>
      <c r="CO63" s="149"/>
      <c r="CP63" s="149"/>
      <c r="CQ63" s="149"/>
      <c r="CR63" s="149"/>
      <c r="CS63" s="149"/>
      <c r="CT63" s="149"/>
      <c r="CU63" s="149"/>
      <c r="CV63" s="149"/>
      <c r="CW63" s="149"/>
      <c r="CX63" s="149"/>
      <c r="CY63" s="149"/>
      <c r="CZ63" s="149"/>
      <c r="DA63" s="149"/>
      <c r="DB63" s="149"/>
      <c r="DC63" s="149"/>
      <c r="DD63" s="149"/>
      <c r="DE63" s="149"/>
      <c r="DF63" s="149"/>
      <c r="DG63" s="149"/>
      <c r="DH63" s="222"/>
      <c r="DI63" s="150" t="str">
        <f>IF(OR('Set UP'!$C49=0,'Set UP'!$D49=0,'Set UP'!$E49=0),"",(CI$19*CI63)+(CJ$19*CJ63)+(CK$19*CK63)+(CL$19*CL63)+(CM$19*CM63)+(CN$19*CN63)+(CO$19*CO63)+(CP$19*CP63)+(CQ$19*CQ63)+(CR$19*CR63)+(CS$19*CS63)+(CT$19*CT63)+(CU$19*CU63)+(CV$19*CV63)+(CW$19*CW63)+(CX$19*CX63)+(CY$19*CY63)+(CZ$19*CZ63)+(DA$19*DA63)+(DB$19*DB63)+(DC$19*DC63)+(DD$19*DD63)+(DE$19*DE63)+(DF$19*DF63)+(DG$19*DG63))</f>
        <v/>
      </c>
      <c r="DJ63" s="65"/>
      <c r="DK63" s="65"/>
      <c r="DL63" s="65"/>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222"/>
      <c r="EJ63" s="150" t="str">
        <f>IF(OR('Set UP'!$C49=0,'Set UP'!$D49=0,'Set UP'!$E49=0),"",(DJ$19*DJ63)+(DK$19*DK63)+(DL$19*DL63)+(DM$19*DM63)+(DN$19*DN63)+(DO$19*DO63)+(DP$19*DP63)+(DQ$19*DQ63)+(DR$19*DR63)+(DS$19*DS63)+(DT$19*DT63)+(DU$19*DU63)+(DV$19*DV63)+(DW$19*DW63)+(DX$19*DX63)+(DY$19*DY63)+(DZ$19*DZ63)+(EA$19*EA63)+(EB$19*EB63)+(EC$19*EC63)+(ED$19*ED63)+(EE$19*EE63)+(EF$19*EF63)+(EG$19*EG63)+(EH$19*EH63))</f>
        <v/>
      </c>
      <c r="EK63" s="65"/>
      <c r="EL63" s="65"/>
      <c r="EM63" s="65"/>
      <c r="EN63" s="65"/>
      <c r="EO63" s="149"/>
      <c r="EP63" s="149"/>
      <c r="EQ63" s="149"/>
      <c r="ER63" s="149"/>
      <c r="ES63" s="149"/>
      <c r="ET63" s="149"/>
      <c r="EU63" s="149"/>
      <c r="EV63" s="149"/>
      <c r="EW63" s="149"/>
      <c r="EX63" s="149"/>
      <c r="EY63" s="149"/>
      <c r="EZ63" s="149"/>
      <c r="FA63" s="149"/>
      <c r="FB63" s="149"/>
      <c r="FC63" s="149"/>
      <c r="FD63" s="149"/>
      <c r="FE63" s="149"/>
      <c r="FF63" s="149"/>
      <c r="FG63" s="149"/>
      <c r="FH63" s="149"/>
      <c r="FI63" s="149"/>
      <c r="FJ63" s="222"/>
      <c r="FK63" s="150" t="str">
        <f>IF(OR('Set UP'!$C49=0,'Set UP'!$D49=0,'Set UP'!$E49=0),"",(EK$19*EK63)+(EL$19*EL63)+(EM$19*EM63)+(EN$19*EN63)+(EO$19*EO63)+(EP$19*EP63)+(EQ$19*EQ63)+(ER$19*ER63)+(ES$19*ES63)+(ET$19*ET63)+(EU$19*EU63)+(EV$19*EV63)+(EW$19*EW63)+(EX$19*EX63)+(EY$19*EY63)+(EZ$19*EZ63)+(FA$19*FA63)+(FB$19*FB63)+(FC$19*FC63)+(FD$19*FD63)+(FE$19*FE63)+(FF$19*FF63)+(FG$19*FG63)+(FH$19*FH63)+(FI$19*FI63))</f>
        <v/>
      </c>
      <c r="FL63" s="65"/>
      <c r="FM63" s="65"/>
      <c r="FN63" s="65"/>
      <c r="FO63" s="65"/>
      <c r="FP63" s="149"/>
      <c r="FQ63" s="149"/>
      <c r="FR63" s="149"/>
      <c r="FS63" s="149"/>
      <c r="FT63" s="149"/>
      <c r="FU63" s="149"/>
      <c r="FV63" s="149"/>
      <c r="FW63" s="149"/>
      <c r="FX63" s="149"/>
      <c r="FY63" s="149"/>
      <c r="FZ63" s="149"/>
      <c r="GA63" s="149"/>
      <c r="GB63" s="149"/>
      <c r="GC63" s="149"/>
      <c r="GD63" s="149"/>
      <c r="GE63" s="149"/>
      <c r="GF63" s="149"/>
      <c r="GG63" s="149"/>
      <c r="GH63" s="149"/>
      <c r="GI63" s="149"/>
      <c r="GJ63" s="149"/>
      <c r="GK63" s="222"/>
      <c r="GL63" s="150" t="str">
        <f>IF(OR('Set UP'!$C49=0,'Set UP'!$D49=0,'Set UP'!$E49=0),"",(FL$19*FL63)+(FM$19*FM63)+(FN$19*FN63)+(FO$19*FO63)+(FP$19*FP63)+(FQ$19*FQ63)+(FR$19*FR63)+(FS$19*FS63)+(FT$19*FT63)+(FU$19*FU63)+(FV$19*FV63)+(FW$19*FW63)+(FX$19*FX63)+(FY$19*FY63)+(FZ$19*FZ63)+(GA$19*GA63)+(GB$19*GB63)+(GC$19*GC63)+(GD$19*GD63)+(GE$19*GE63)+(GF$19*GF63)+(GG$19*GG63)+(GH$19*GH63)+(GI$19*GI63)+(GJ$19*GJ63))</f>
        <v/>
      </c>
      <c r="GM63" s="65"/>
      <c r="GN63" s="65"/>
      <c r="GO63" s="65"/>
      <c r="GP63" s="65"/>
      <c r="GQ63" s="149"/>
      <c r="GR63" s="149"/>
      <c r="GS63" s="149"/>
      <c r="GT63" s="149"/>
      <c r="GU63" s="149"/>
      <c r="GV63" s="149"/>
      <c r="GW63" s="149"/>
      <c r="GX63" s="149"/>
      <c r="GY63" s="149"/>
      <c r="GZ63" s="149"/>
      <c r="HA63" s="149"/>
      <c r="HB63" s="149"/>
      <c r="HC63" s="149"/>
      <c r="HD63" s="149"/>
      <c r="HE63" s="149"/>
      <c r="HF63" s="149"/>
      <c r="HG63" s="149"/>
      <c r="HH63" s="149"/>
      <c r="HI63" s="149"/>
      <c r="HJ63" s="149"/>
      <c r="HK63" s="149"/>
      <c r="HL63" s="222"/>
      <c r="HM63" s="150" t="str">
        <f>IF(OR('Set UP'!$C49=0,'Set UP'!$D49=0,'Set UP'!$E49=0),"",(GM$19*GM63)+(GN$19*GN63)+(GO$19*GO63)+(GP$19*GP63)+(GQ$19*GQ63)+(GR$19*GR63)+(GS$19*GS63)+(GT$19*GT63)+(GU$19*GU63)+(GV$19*GV63)+(GW$19*GW63)+(GX$19*GX63)+(GY$19*GY63)+(GZ$19*GZ63)+(HA$19*HA63)+(HB$19*HB63)+(HC$19*HC63)+(HD$19*HD63)+(HE$19*HE63)+(HF$19*HF63)+(HG$19*HG63)+(HH$19*HH63)+(HI$19*HI63)+(HJ$19*HJ63)+(HK$19*HK63))</f>
        <v/>
      </c>
      <c r="HN63" s="65"/>
      <c r="HO63" s="65"/>
      <c r="HP63" s="65"/>
      <c r="HQ63" s="65"/>
      <c r="HR63" s="149"/>
      <c r="HS63" s="149"/>
      <c r="HT63" s="149"/>
      <c r="HU63" s="149"/>
      <c r="HV63" s="149"/>
      <c r="HW63" s="149"/>
      <c r="HX63" s="149"/>
      <c r="HY63" s="149"/>
      <c r="HZ63" s="149"/>
      <c r="IA63" s="149"/>
      <c r="IB63" s="149"/>
      <c r="IC63" s="149"/>
      <c r="ID63" s="149"/>
      <c r="IE63" s="149"/>
      <c r="IF63" s="149"/>
      <c r="IG63" s="149"/>
      <c r="IH63" s="149"/>
      <c r="II63" s="149"/>
      <c r="IJ63" s="149"/>
      <c r="IK63" s="149"/>
      <c r="IL63" s="149"/>
      <c r="IM63" s="222"/>
      <c r="IN63" s="150" t="str">
        <f>IF(OR('Set UP'!$C49=0,'Set UP'!$D49=0,'Set UP'!$E49=0),"",(HN$19*HN63)+(HO$19*HO63)+(HP$19*HP63)+(HQ$19*HQ63)+(HR$19*HR63)+(HS$19*HS63)+(HT$19*HT63)+(HU$19*HU63)+(HV$19*HV63)+(HW$19*HW63)+(HX$19*HX63)+(HY$19*HY63)+(HZ$19*HZ63)+(IA$19*IA63)+(IB$19*IB63)+(IC$19*IC63)+(ID$19*ID63)+(IE$19*IE63)+(IF$19*IF63)+(IG$19*IG63)+(IH$19*IH63)+(II$19*II63)+(IJ$19*IJ63)+(IK$19*IK63)+(IL$19*IL63))</f>
        <v/>
      </c>
      <c r="IO63" s="65"/>
      <c r="IP63" s="65"/>
      <c r="IQ63" s="65"/>
      <c r="IR63" s="65"/>
      <c r="IS63" s="149"/>
      <c r="IT63" s="149"/>
      <c r="IU63" s="149"/>
      <c r="IV63" s="149"/>
      <c r="IW63" s="149"/>
      <c r="IX63" s="149"/>
      <c r="IY63" s="149"/>
      <c r="IZ63" s="149"/>
      <c r="JA63" s="149"/>
      <c r="JB63" s="149"/>
      <c r="JC63" s="149"/>
      <c r="JD63" s="149"/>
      <c r="JE63" s="149"/>
      <c r="JF63" s="149"/>
      <c r="JG63" s="149"/>
      <c r="JH63" s="149"/>
      <c r="JI63" s="149"/>
      <c r="JJ63" s="149"/>
      <c r="JK63" s="149"/>
      <c r="JL63" s="149"/>
      <c r="JM63" s="149"/>
      <c r="JN63" s="222"/>
      <c r="JO63" s="150" t="str">
        <f>IF(OR('Set UP'!$C49=0,'Set UP'!$D49=0,'Set UP'!$E49=0),"",(IO$19*IO63)+(IP$19*IP63)+(IQ$19*IQ63)+(IR$19*IR63)+(IS$19*IS63)+(IT$19*IT63)+(IU$19*IU63)+(IV$19*IV63)+(IW$19*IW63)+(IX$19*IX63)+(IY$19*IY63)+(IZ$19*IZ63)+(JA$19*JA63)+(JB$19*JB63)+(JC$19*JC63)+(JD$19*JD63)+(JE$19*JE63)+(JF$19*JF63)+(JG$19*JG63)+(JH$19*JH63)+(JI$19*JI63)+(JJ$19*JJ63)+(JK$19*JK63)+(JL$19*JL63)+(JM$19*JM63))</f>
        <v/>
      </c>
      <c r="JP63" s="151" t="str">
        <f>IF(OR('Set UP'!$C49=0,'Set UP'!$D49=0,'Set UP'!$E49=0),"",(AF63+BG63+CH63+DI63+EJ63+FK63+GL63+HM63+IN63+JO63))</f>
        <v/>
      </c>
      <c r="JQ63" s="152" t="str">
        <f>IF(OR('Set UP'!$C49=0,'Set UP'!$D49=0,'Set UP'!$E49=0),"",RANK(JP63,$JP$21:$JP$68,0))</f>
        <v/>
      </c>
      <c r="JR63" s="151" t="str">
        <f>IF(OR('Set UP'!K49&lt;&gt;1,'Set UP'!C49=0,'Set UP'!D49=0,'Set UP'!E49=0,'Set UP'!F49=0),"",$JP63)</f>
        <v/>
      </c>
      <c r="JS63" s="151" t="str">
        <f>IF(OR('Set UP'!K49&lt;&gt;1,'Set UP'!C49=0,'Set UP'!D49=0,'Set UP'!E49=0,'Set UP'!F49=0),"",RANK(JR63,$JR$21:$JR$68,0))</f>
        <v/>
      </c>
      <c r="JT63" s="153" t="str">
        <f>IF(OR('Set UP'!K49&lt;&gt;2,'Set UP'!C49=0,'Set UP'!D49=0,'Set UP'!E49=0,'Set UP'!F49=0),"",$JP63)</f>
        <v/>
      </c>
      <c r="JU63" s="151" t="str">
        <f>IF(OR('Set UP'!K49&lt;&gt;2,'Set UP'!C49=0,'Set UP'!D49=0,'Set UP'!E49=0,'Set UP'!F49=0),"",RANK(JT63,$JT$21:$JT$68,0))</f>
        <v/>
      </c>
      <c r="JV63" s="151" t="str">
        <f>IF(OR(LEFT('Set UP'!F49,1)&lt;&gt;"F",'Set UP'!C49=0,'Set UP'!D49=0,'Set UP'!E49=0),"",$JP63)</f>
        <v/>
      </c>
      <c r="JW63" s="151" t="str">
        <f>IF(OR(LEFT('Set UP'!F49,1)&lt;&gt;"F",'Set UP'!C49=0,'Set UP'!D49=0,'Set UP'!E49=0),"",RANK(JV63,$JV$21:$JV$68,0))</f>
        <v/>
      </c>
      <c r="JX63" s="151" t="str">
        <f>IF(OR('Set UP'!F49&lt;&gt;"NS",'Set UP'!C49=0,'Set UP'!D49=0,'Set UP'!E49=0),"",$JP63)</f>
        <v/>
      </c>
      <c r="JY63" s="154" t="str">
        <f>IF(OR('Set UP'!F49&lt;&gt;"NS",'Set UP'!C49=0,'Set UP'!D49=0,'Set UP'!E49=0),"",RANK(JX63,$JX$21:$JX$68,0))</f>
        <v/>
      </c>
      <c r="JZ63" s="154" t="str">
        <f>IF(OR('Set UP'!$C49=0,'Set UP'!$D49=0,'Set UP'!$E49=0,JP63=0),"",JP63/MAX(JP$21:JP$68)*1000)</f>
        <v/>
      </c>
      <c r="KC63" s="316">
        <f t="array" ref="KC63">MAX(IF(Clubs='Set UP'!D49,'Wet Incident'!JU$21:JU$68))</f>
        <v>0</v>
      </c>
      <c r="KD63" s="316" t="str">
        <f t="shared" si="5"/>
        <v/>
      </c>
    </row>
    <row r="64" spans="2:290" x14ac:dyDescent="0.2">
      <c r="B64" s="139">
        <v>44</v>
      </c>
      <c r="C64" s="148" t="str">
        <f>IF(OR('Set UP'!$C50=0,'Set UP'!$D50=0,'Set UP'!$E50=0,'Set UP'!F50=0),"  --",'Set UP'!C50)</f>
        <v xml:space="preserve">  --</v>
      </c>
      <c r="D64" s="148" t="str">
        <f>IF(OR('Set UP'!$C50=0,'Set UP'!$D50=0,'Set UP'!$E50=0,'Set UP'!F50=0),"  --",'Set UP'!D50&amp;" "&amp;'Set UP'!E50)</f>
        <v xml:space="preserve">  --</v>
      </c>
      <c r="E64" s="148" t="str">
        <f>IF(OR('Set UP'!$C50=0,'Set UP'!$D50=0,'Set UP'!$E50=0,'Set UP'!F50=0),"  --",'Set UP'!F50)</f>
        <v xml:space="preserve">  --</v>
      </c>
      <c r="F64" s="65"/>
      <c r="G64" s="65"/>
      <c r="H64" s="65"/>
      <c r="I64" s="65"/>
      <c r="J64" s="149"/>
      <c r="K64" s="149"/>
      <c r="L64" s="149"/>
      <c r="M64" s="149"/>
      <c r="N64" s="149"/>
      <c r="O64" s="149"/>
      <c r="P64" s="149"/>
      <c r="Q64" s="149"/>
      <c r="R64" s="149"/>
      <c r="S64" s="149"/>
      <c r="T64" s="149"/>
      <c r="U64" s="149"/>
      <c r="V64" s="149"/>
      <c r="W64" s="149"/>
      <c r="X64" s="149"/>
      <c r="Y64" s="149"/>
      <c r="Z64" s="149"/>
      <c r="AA64" s="149"/>
      <c r="AB64" s="149"/>
      <c r="AC64" s="149"/>
      <c r="AD64" s="149"/>
      <c r="AE64" s="222"/>
      <c r="AF64" s="150" t="str">
        <f>IF(OR('Set UP'!$C50=0,'Set UP'!$D50=0,'Set UP'!$E50=0),"",(F$19*F64)+(G$19*G64)+(H$19*H64)+(I$19*I64)+(J$19*J64)+(K$19*K64)+(L$19*L64)+(M$19*M64)+(N$19*N64)+(O$19*O64)+(P$19*P64)+(Q$19*Q64)+(R$19*R64)+(S$19*S64)+(T$19*T64)+(U$19*U64)+(V$19*V64)+(W$19*W64)+(X$19*X64)+(Y$19*Y64)+(Z$19*Z64)+(AA$19*AA64)+(AB$19*AB64)+(AC$19*AC64)+(AD$19*AD64))</f>
        <v/>
      </c>
      <c r="AG64" s="65"/>
      <c r="AH64" s="65"/>
      <c r="AI64" s="65"/>
      <c r="AJ64" s="65"/>
      <c r="AK64" s="65"/>
      <c r="AL64" s="65"/>
      <c r="AM64" s="149"/>
      <c r="AN64" s="149"/>
      <c r="AO64" s="149"/>
      <c r="AP64" s="149"/>
      <c r="AQ64" s="149"/>
      <c r="AR64" s="149"/>
      <c r="AS64" s="149"/>
      <c r="AT64" s="149"/>
      <c r="AU64" s="149"/>
      <c r="AV64" s="149"/>
      <c r="AW64" s="149"/>
      <c r="AX64" s="149"/>
      <c r="AY64" s="149"/>
      <c r="AZ64" s="149"/>
      <c r="BA64" s="149"/>
      <c r="BB64" s="149"/>
      <c r="BC64" s="149"/>
      <c r="BD64" s="149"/>
      <c r="BE64" s="149"/>
      <c r="BF64" s="222"/>
      <c r="BG64" s="150" t="str">
        <f>IF(OR('Set UP'!$C50=0,'Set UP'!$D50=0,'Set UP'!$E50=0),"",(AG$19*AG64)+(AH$19*AH64)+(AI$19*AI64)+(AJ$19*AJ64)+(AK$19*AK64)+(AL$19*AL64)+(AM$19*AM64)+(AN$19*AN64)+(AO$19*AO64)+(AP$19*AP64)+(AQ$19*AQ64)+(AR$19*AR64)+(AS$19*AS64)+(AT$19*AT64)+(AU$19*AU64)+(AV$19*AV64)+(AW$19*AW64)+(AX$19*AX64)+(AY$19*AY64)+(AZ$19*AZ64)+(BA$19*BA64)+(BB$19*BB64)+(BC$19*BC64)+(BD$19*BD64)+(BE$19*BE64))</f>
        <v/>
      </c>
      <c r="BH64" s="65"/>
      <c r="BI64" s="65"/>
      <c r="BJ64" s="65"/>
      <c r="BK64" s="65"/>
      <c r="BL64" s="65"/>
      <c r="BM64" s="65"/>
      <c r="BN64" s="149"/>
      <c r="BO64" s="149"/>
      <c r="BP64" s="149"/>
      <c r="BQ64" s="149"/>
      <c r="BR64" s="149"/>
      <c r="BS64" s="149"/>
      <c r="BT64" s="149"/>
      <c r="BU64" s="149"/>
      <c r="BV64" s="149"/>
      <c r="BW64" s="149"/>
      <c r="BX64" s="149"/>
      <c r="BY64" s="149"/>
      <c r="BZ64" s="149"/>
      <c r="CA64" s="149"/>
      <c r="CB64" s="149"/>
      <c r="CC64" s="149"/>
      <c r="CD64" s="149"/>
      <c r="CE64" s="149"/>
      <c r="CF64" s="149"/>
      <c r="CG64" s="222"/>
      <c r="CH64" s="150" t="str">
        <f>IF(OR('Set UP'!$C50=0,'Set UP'!$D50=0,'Set UP'!$E50=0),"",(BH$19*BH64)+(BI$19*BI64)+(BJ$19*BJ64)+(BK$19*BK64)+(BL$19*BL64)+(BM$19*BM64)+(BN$19*BN64)+(BO$19*BO64)+(BP$19*BP64)+(BQ$19*BQ64)+(BR$19*BR64)+(BS$19*BS64)+(BT$19*BT64)+(BU$19*BU64)+(BV$19*BV64)+(BW$19*BW64)+(BX$19*BX64)+(BY$19*BY64)+(BZ$19*BZ64)+(CA$19*CA64)+(CB$19*CB64)+(CC$19*CC64)+(CD$19*CD64)+(CE$19*CE64)+(CF$19*CF64))</f>
        <v/>
      </c>
      <c r="CI64" s="65"/>
      <c r="CJ64" s="65"/>
      <c r="CK64" s="65"/>
      <c r="CL64" s="65"/>
      <c r="CM64" s="65"/>
      <c r="CN64" s="149"/>
      <c r="CO64" s="149"/>
      <c r="CP64" s="149"/>
      <c r="CQ64" s="149"/>
      <c r="CR64" s="149"/>
      <c r="CS64" s="149"/>
      <c r="CT64" s="149"/>
      <c r="CU64" s="149"/>
      <c r="CV64" s="149"/>
      <c r="CW64" s="149"/>
      <c r="CX64" s="149"/>
      <c r="CY64" s="149"/>
      <c r="CZ64" s="149"/>
      <c r="DA64" s="149"/>
      <c r="DB64" s="149"/>
      <c r="DC64" s="149"/>
      <c r="DD64" s="149"/>
      <c r="DE64" s="149"/>
      <c r="DF64" s="149"/>
      <c r="DG64" s="149"/>
      <c r="DH64" s="222"/>
      <c r="DI64" s="150" t="str">
        <f>IF(OR('Set UP'!$C50=0,'Set UP'!$D50=0,'Set UP'!$E50=0),"",(CI$19*CI64)+(CJ$19*CJ64)+(CK$19*CK64)+(CL$19*CL64)+(CM$19*CM64)+(CN$19*CN64)+(CO$19*CO64)+(CP$19*CP64)+(CQ$19*CQ64)+(CR$19*CR64)+(CS$19*CS64)+(CT$19*CT64)+(CU$19*CU64)+(CV$19*CV64)+(CW$19*CW64)+(CX$19*CX64)+(CY$19*CY64)+(CZ$19*CZ64)+(DA$19*DA64)+(DB$19*DB64)+(DC$19*DC64)+(DD$19*DD64)+(DE$19*DE64)+(DF$19*DF64)+(DG$19*DG64))</f>
        <v/>
      </c>
      <c r="DJ64" s="65"/>
      <c r="DK64" s="65"/>
      <c r="DL64" s="65"/>
      <c r="DM64" s="149"/>
      <c r="DN64" s="149"/>
      <c r="DO64" s="149"/>
      <c r="DP64" s="149"/>
      <c r="DQ64" s="149"/>
      <c r="DR64" s="149"/>
      <c r="DS64" s="149"/>
      <c r="DT64" s="149"/>
      <c r="DU64" s="149"/>
      <c r="DV64" s="149"/>
      <c r="DW64" s="149"/>
      <c r="DX64" s="149"/>
      <c r="DY64" s="149"/>
      <c r="DZ64" s="149"/>
      <c r="EA64" s="149"/>
      <c r="EB64" s="149"/>
      <c r="EC64" s="149"/>
      <c r="ED64" s="149"/>
      <c r="EE64" s="149"/>
      <c r="EF64" s="149"/>
      <c r="EG64" s="149"/>
      <c r="EH64" s="149"/>
      <c r="EI64" s="222"/>
      <c r="EJ64" s="150" t="str">
        <f>IF(OR('Set UP'!$C50=0,'Set UP'!$D50=0,'Set UP'!$E50=0),"",(DJ$19*DJ64)+(DK$19*DK64)+(DL$19*DL64)+(DM$19*DM64)+(DN$19*DN64)+(DO$19*DO64)+(DP$19*DP64)+(DQ$19*DQ64)+(DR$19*DR64)+(DS$19*DS64)+(DT$19*DT64)+(DU$19*DU64)+(DV$19*DV64)+(DW$19*DW64)+(DX$19*DX64)+(DY$19*DY64)+(DZ$19*DZ64)+(EA$19*EA64)+(EB$19*EB64)+(EC$19*EC64)+(ED$19*ED64)+(EE$19*EE64)+(EF$19*EF64)+(EG$19*EG64)+(EH$19*EH64))</f>
        <v/>
      </c>
      <c r="EK64" s="65"/>
      <c r="EL64" s="65"/>
      <c r="EM64" s="65"/>
      <c r="EN64" s="65"/>
      <c r="EO64" s="149"/>
      <c r="EP64" s="149"/>
      <c r="EQ64" s="149"/>
      <c r="ER64" s="149"/>
      <c r="ES64" s="149"/>
      <c r="ET64" s="149"/>
      <c r="EU64" s="149"/>
      <c r="EV64" s="149"/>
      <c r="EW64" s="149"/>
      <c r="EX64" s="149"/>
      <c r="EY64" s="149"/>
      <c r="EZ64" s="149"/>
      <c r="FA64" s="149"/>
      <c r="FB64" s="149"/>
      <c r="FC64" s="149"/>
      <c r="FD64" s="149"/>
      <c r="FE64" s="149"/>
      <c r="FF64" s="149"/>
      <c r="FG64" s="149"/>
      <c r="FH64" s="149"/>
      <c r="FI64" s="149"/>
      <c r="FJ64" s="222"/>
      <c r="FK64" s="150" t="str">
        <f>IF(OR('Set UP'!$C50=0,'Set UP'!$D50=0,'Set UP'!$E50=0),"",(EK$19*EK64)+(EL$19*EL64)+(EM$19*EM64)+(EN$19*EN64)+(EO$19*EO64)+(EP$19*EP64)+(EQ$19*EQ64)+(ER$19*ER64)+(ES$19*ES64)+(ET$19*ET64)+(EU$19*EU64)+(EV$19*EV64)+(EW$19*EW64)+(EX$19*EX64)+(EY$19*EY64)+(EZ$19*EZ64)+(FA$19*FA64)+(FB$19*FB64)+(FC$19*FC64)+(FD$19*FD64)+(FE$19*FE64)+(FF$19*FF64)+(FG$19*FG64)+(FH$19*FH64)+(FI$19*FI64))</f>
        <v/>
      </c>
      <c r="FL64" s="65"/>
      <c r="FM64" s="65"/>
      <c r="FN64" s="65"/>
      <c r="FO64" s="65"/>
      <c r="FP64" s="149"/>
      <c r="FQ64" s="149"/>
      <c r="FR64" s="149"/>
      <c r="FS64" s="149"/>
      <c r="FT64" s="149"/>
      <c r="FU64" s="149"/>
      <c r="FV64" s="149"/>
      <c r="FW64" s="149"/>
      <c r="FX64" s="149"/>
      <c r="FY64" s="149"/>
      <c r="FZ64" s="149"/>
      <c r="GA64" s="149"/>
      <c r="GB64" s="149"/>
      <c r="GC64" s="149"/>
      <c r="GD64" s="149"/>
      <c r="GE64" s="149"/>
      <c r="GF64" s="149"/>
      <c r="GG64" s="149"/>
      <c r="GH64" s="149"/>
      <c r="GI64" s="149"/>
      <c r="GJ64" s="149"/>
      <c r="GK64" s="222"/>
      <c r="GL64" s="150" t="str">
        <f>IF(OR('Set UP'!$C50=0,'Set UP'!$D50=0,'Set UP'!$E50=0),"",(FL$19*FL64)+(FM$19*FM64)+(FN$19*FN64)+(FO$19*FO64)+(FP$19*FP64)+(FQ$19*FQ64)+(FR$19*FR64)+(FS$19*FS64)+(FT$19*FT64)+(FU$19*FU64)+(FV$19*FV64)+(FW$19*FW64)+(FX$19*FX64)+(FY$19*FY64)+(FZ$19*FZ64)+(GA$19*GA64)+(GB$19*GB64)+(GC$19*GC64)+(GD$19*GD64)+(GE$19*GE64)+(GF$19*GF64)+(GG$19*GG64)+(GH$19*GH64)+(GI$19*GI64)+(GJ$19*GJ64))</f>
        <v/>
      </c>
      <c r="GM64" s="65"/>
      <c r="GN64" s="65"/>
      <c r="GO64" s="65"/>
      <c r="GP64" s="65"/>
      <c r="GQ64" s="149"/>
      <c r="GR64" s="149"/>
      <c r="GS64" s="149"/>
      <c r="GT64" s="149"/>
      <c r="GU64" s="149"/>
      <c r="GV64" s="149"/>
      <c r="GW64" s="149"/>
      <c r="GX64" s="149"/>
      <c r="GY64" s="149"/>
      <c r="GZ64" s="149"/>
      <c r="HA64" s="149"/>
      <c r="HB64" s="149"/>
      <c r="HC64" s="149"/>
      <c r="HD64" s="149"/>
      <c r="HE64" s="149"/>
      <c r="HF64" s="149"/>
      <c r="HG64" s="149"/>
      <c r="HH64" s="149"/>
      <c r="HI64" s="149"/>
      <c r="HJ64" s="149"/>
      <c r="HK64" s="149"/>
      <c r="HL64" s="222"/>
      <c r="HM64" s="150" t="str">
        <f>IF(OR('Set UP'!$C50=0,'Set UP'!$D50=0,'Set UP'!$E50=0),"",(GM$19*GM64)+(GN$19*GN64)+(GO$19*GO64)+(GP$19*GP64)+(GQ$19*GQ64)+(GR$19*GR64)+(GS$19*GS64)+(GT$19*GT64)+(GU$19*GU64)+(GV$19*GV64)+(GW$19*GW64)+(GX$19*GX64)+(GY$19*GY64)+(GZ$19*GZ64)+(HA$19*HA64)+(HB$19*HB64)+(HC$19*HC64)+(HD$19*HD64)+(HE$19*HE64)+(HF$19*HF64)+(HG$19*HG64)+(HH$19*HH64)+(HI$19*HI64)+(HJ$19*HJ64)+(HK$19*HK64))</f>
        <v/>
      </c>
      <c r="HN64" s="65"/>
      <c r="HO64" s="65"/>
      <c r="HP64" s="65"/>
      <c r="HQ64" s="65"/>
      <c r="HR64" s="149"/>
      <c r="HS64" s="149"/>
      <c r="HT64" s="149"/>
      <c r="HU64" s="149"/>
      <c r="HV64" s="149"/>
      <c r="HW64" s="149"/>
      <c r="HX64" s="149"/>
      <c r="HY64" s="149"/>
      <c r="HZ64" s="149"/>
      <c r="IA64" s="149"/>
      <c r="IB64" s="149"/>
      <c r="IC64" s="149"/>
      <c r="ID64" s="149"/>
      <c r="IE64" s="149"/>
      <c r="IF64" s="149"/>
      <c r="IG64" s="149"/>
      <c r="IH64" s="149"/>
      <c r="II64" s="149"/>
      <c r="IJ64" s="149"/>
      <c r="IK64" s="149"/>
      <c r="IL64" s="149"/>
      <c r="IM64" s="222"/>
      <c r="IN64" s="150" t="str">
        <f>IF(OR('Set UP'!$C50=0,'Set UP'!$D50=0,'Set UP'!$E50=0),"",(HN$19*HN64)+(HO$19*HO64)+(HP$19*HP64)+(HQ$19*HQ64)+(HR$19*HR64)+(HS$19*HS64)+(HT$19*HT64)+(HU$19*HU64)+(HV$19*HV64)+(HW$19*HW64)+(HX$19*HX64)+(HY$19*HY64)+(HZ$19*HZ64)+(IA$19*IA64)+(IB$19*IB64)+(IC$19*IC64)+(ID$19*ID64)+(IE$19*IE64)+(IF$19*IF64)+(IG$19*IG64)+(IH$19*IH64)+(II$19*II64)+(IJ$19*IJ64)+(IK$19*IK64)+(IL$19*IL64))</f>
        <v/>
      </c>
      <c r="IO64" s="65"/>
      <c r="IP64" s="65"/>
      <c r="IQ64" s="65"/>
      <c r="IR64" s="65"/>
      <c r="IS64" s="149"/>
      <c r="IT64" s="149"/>
      <c r="IU64" s="149"/>
      <c r="IV64" s="149"/>
      <c r="IW64" s="149"/>
      <c r="IX64" s="149"/>
      <c r="IY64" s="149"/>
      <c r="IZ64" s="149"/>
      <c r="JA64" s="149"/>
      <c r="JB64" s="149"/>
      <c r="JC64" s="149"/>
      <c r="JD64" s="149"/>
      <c r="JE64" s="149"/>
      <c r="JF64" s="149"/>
      <c r="JG64" s="149"/>
      <c r="JH64" s="149"/>
      <c r="JI64" s="149"/>
      <c r="JJ64" s="149"/>
      <c r="JK64" s="149"/>
      <c r="JL64" s="149"/>
      <c r="JM64" s="149"/>
      <c r="JN64" s="222"/>
      <c r="JO64" s="150" t="str">
        <f>IF(OR('Set UP'!$C50=0,'Set UP'!$D50=0,'Set UP'!$E50=0),"",(IO$19*IO64)+(IP$19*IP64)+(IQ$19*IQ64)+(IR$19*IR64)+(IS$19*IS64)+(IT$19*IT64)+(IU$19*IU64)+(IV$19*IV64)+(IW$19*IW64)+(IX$19*IX64)+(IY$19*IY64)+(IZ$19*IZ64)+(JA$19*JA64)+(JB$19*JB64)+(JC$19*JC64)+(JD$19*JD64)+(JE$19*JE64)+(JF$19*JF64)+(JG$19*JG64)+(JH$19*JH64)+(JI$19*JI64)+(JJ$19*JJ64)+(JK$19*JK64)+(JL$19*JL64)+(JM$19*JM64))</f>
        <v/>
      </c>
      <c r="JP64" s="151" t="str">
        <f>IF(OR('Set UP'!$C50=0,'Set UP'!$D50=0,'Set UP'!$E50=0),"",(AF64+BG64+CH64+DI64+EJ64+FK64+GL64+HM64+IN64+JO64))</f>
        <v/>
      </c>
      <c r="JQ64" s="152" t="str">
        <f>IF(OR('Set UP'!$C50=0,'Set UP'!$D50=0,'Set UP'!$E50=0),"",RANK(JP64,$JP$21:$JP$68,0))</f>
        <v/>
      </c>
      <c r="JR64" s="151" t="str">
        <f>IF(OR('Set UP'!K50&lt;&gt;1,'Set UP'!C50=0,'Set UP'!D50=0,'Set UP'!E50=0,'Set UP'!F50=0),"",$JP64)</f>
        <v/>
      </c>
      <c r="JS64" s="151" t="str">
        <f>IF(OR('Set UP'!K50&lt;&gt;1,'Set UP'!C50=0,'Set UP'!D50=0,'Set UP'!E50=0,'Set UP'!F50=0),"",RANK(JR64,$JR$21:$JR$68,0))</f>
        <v/>
      </c>
      <c r="JT64" s="153" t="str">
        <f>IF(OR('Set UP'!K50&lt;&gt;2,'Set UP'!C50=0,'Set UP'!D50=0,'Set UP'!E50=0,'Set UP'!F50=0),"",$JP64)</f>
        <v/>
      </c>
      <c r="JU64" s="151" t="str">
        <f>IF(OR('Set UP'!K50&lt;&gt;2,'Set UP'!C50=0,'Set UP'!D50=0,'Set UP'!E50=0,'Set UP'!F50=0),"",RANK(JT64,$JT$21:$JT$68,0))</f>
        <v/>
      </c>
      <c r="JV64" s="151" t="str">
        <f>IF(OR(LEFT('Set UP'!F50,1)&lt;&gt;"F",'Set UP'!C50=0,'Set UP'!D50=0,'Set UP'!E50=0),"",$JP64)</f>
        <v/>
      </c>
      <c r="JW64" s="151" t="str">
        <f>IF(OR(LEFT('Set UP'!F50,1)&lt;&gt;"F",'Set UP'!C50=0,'Set UP'!D50=0,'Set UP'!E50=0),"",RANK(JV64,$JV$21:$JV$68,0))</f>
        <v/>
      </c>
      <c r="JX64" s="151" t="str">
        <f>IF(OR('Set UP'!F50&lt;&gt;"NS",'Set UP'!C50=0,'Set UP'!D50=0,'Set UP'!E50=0),"",$JP64)</f>
        <v/>
      </c>
      <c r="JY64" s="154" t="str">
        <f>IF(OR('Set UP'!F50&lt;&gt;"NS",'Set UP'!C50=0,'Set UP'!D50=0,'Set UP'!E50=0),"",RANK(JX64,$JX$21:$JX$68,0))</f>
        <v/>
      </c>
      <c r="JZ64" s="154" t="str">
        <f>IF(OR('Set UP'!$C50=0,'Set UP'!$D50=0,'Set UP'!$E50=0,JP64=0),"",JP64/MAX(JP$21:JP$68)*1000)</f>
        <v/>
      </c>
      <c r="KC64" s="316">
        <f t="array" ref="KC64">MAX(IF(Clubs='Set UP'!D50,'Wet Incident'!JU$21:JU$68))</f>
        <v>0</v>
      </c>
      <c r="KD64" s="316" t="str">
        <f t="shared" si="5"/>
        <v/>
      </c>
    </row>
    <row r="65" spans="2:290" x14ac:dyDescent="0.2">
      <c r="B65" s="139">
        <v>45</v>
      </c>
      <c r="C65" s="148" t="str">
        <f>IF(OR('Set UP'!$C51=0,'Set UP'!$D51=0,'Set UP'!$E51=0,'Set UP'!F51=0),"  --",'Set UP'!C51)</f>
        <v xml:space="preserve">  --</v>
      </c>
      <c r="D65" s="148" t="str">
        <f>IF(OR('Set UP'!$C51=0,'Set UP'!$D51=0,'Set UP'!$E51=0,'Set UP'!F51=0),"  --",'Set UP'!D51&amp;" "&amp;'Set UP'!E51)</f>
        <v xml:space="preserve">  --</v>
      </c>
      <c r="E65" s="148" t="str">
        <f>IF(OR('Set UP'!$C51=0,'Set UP'!$D51=0,'Set UP'!$E51=0,'Set UP'!F51=0),"  --",'Set UP'!F51)</f>
        <v xml:space="preserve">  --</v>
      </c>
      <c r="F65" s="65"/>
      <c r="G65" s="65"/>
      <c r="H65" s="65"/>
      <c r="I65" s="65"/>
      <c r="J65" s="149"/>
      <c r="K65" s="149"/>
      <c r="L65" s="149"/>
      <c r="M65" s="149"/>
      <c r="N65" s="149"/>
      <c r="O65" s="149"/>
      <c r="P65" s="149"/>
      <c r="Q65" s="149"/>
      <c r="R65" s="149"/>
      <c r="S65" s="149"/>
      <c r="T65" s="149"/>
      <c r="U65" s="149"/>
      <c r="V65" s="149"/>
      <c r="W65" s="149"/>
      <c r="X65" s="149"/>
      <c r="Y65" s="149"/>
      <c r="Z65" s="149"/>
      <c r="AA65" s="149"/>
      <c r="AB65" s="149"/>
      <c r="AC65" s="149"/>
      <c r="AD65" s="149"/>
      <c r="AE65" s="222"/>
      <c r="AF65" s="150" t="str">
        <f>IF(OR('Set UP'!$C51=0,'Set UP'!$D51=0,'Set UP'!$E51=0),"",(F$19*F65)+(G$19*G65)+(H$19*H65)+(I$19*I65)+(J$19*J65)+(K$19*K65)+(L$19*L65)+(M$19*M65)+(N$19*N65)+(O$19*O65)+(P$19*P65)+(Q$19*Q65)+(R$19*R65)+(S$19*S65)+(T$19*T65)+(U$19*U65)+(V$19*V65)+(W$19*W65)+(X$19*X65)+(Y$19*Y65)+(Z$19*Z65)+(AA$19*AA65)+(AB$19*AB65)+(AC$19*AC65)+(AD$19*AD65))</f>
        <v/>
      </c>
      <c r="AG65" s="65"/>
      <c r="AH65" s="65"/>
      <c r="AI65" s="65"/>
      <c r="AJ65" s="65"/>
      <c r="AK65" s="65"/>
      <c r="AL65" s="65"/>
      <c r="AM65" s="149"/>
      <c r="AN65" s="149"/>
      <c r="AO65" s="149"/>
      <c r="AP65" s="149"/>
      <c r="AQ65" s="149"/>
      <c r="AR65" s="149"/>
      <c r="AS65" s="149"/>
      <c r="AT65" s="149"/>
      <c r="AU65" s="149"/>
      <c r="AV65" s="149"/>
      <c r="AW65" s="149"/>
      <c r="AX65" s="149"/>
      <c r="AY65" s="149"/>
      <c r="AZ65" s="149"/>
      <c r="BA65" s="149"/>
      <c r="BB65" s="149"/>
      <c r="BC65" s="149"/>
      <c r="BD65" s="149"/>
      <c r="BE65" s="149"/>
      <c r="BF65" s="222"/>
      <c r="BG65" s="150" t="str">
        <f>IF(OR('Set UP'!$C51=0,'Set UP'!$D51=0,'Set UP'!$E51=0),"",(AG$19*AG65)+(AH$19*AH65)+(AI$19*AI65)+(AJ$19*AJ65)+(AK$19*AK65)+(AL$19*AL65)+(AM$19*AM65)+(AN$19*AN65)+(AO$19*AO65)+(AP$19*AP65)+(AQ$19*AQ65)+(AR$19*AR65)+(AS$19*AS65)+(AT$19*AT65)+(AU$19*AU65)+(AV$19*AV65)+(AW$19*AW65)+(AX$19*AX65)+(AY$19*AY65)+(AZ$19*AZ65)+(BA$19*BA65)+(BB$19*BB65)+(BC$19*BC65)+(BD$19*BD65)+(BE$19*BE65))</f>
        <v/>
      </c>
      <c r="BH65" s="65"/>
      <c r="BI65" s="65"/>
      <c r="BJ65" s="65"/>
      <c r="BK65" s="65"/>
      <c r="BL65" s="65"/>
      <c r="BM65" s="65"/>
      <c r="BN65" s="149"/>
      <c r="BO65" s="149"/>
      <c r="BP65" s="149"/>
      <c r="BQ65" s="149"/>
      <c r="BR65" s="149"/>
      <c r="BS65" s="149"/>
      <c r="BT65" s="149"/>
      <c r="BU65" s="149"/>
      <c r="BV65" s="149"/>
      <c r="BW65" s="149"/>
      <c r="BX65" s="149"/>
      <c r="BY65" s="149"/>
      <c r="BZ65" s="149"/>
      <c r="CA65" s="149"/>
      <c r="CB65" s="149"/>
      <c r="CC65" s="149"/>
      <c r="CD65" s="149"/>
      <c r="CE65" s="149"/>
      <c r="CF65" s="149"/>
      <c r="CG65" s="222"/>
      <c r="CH65" s="150" t="str">
        <f>IF(OR('Set UP'!$C51=0,'Set UP'!$D51=0,'Set UP'!$E51=0),"",(BH$19*BH65)+(BI$19*BI65)+(BJ$19*BJ65)+(BK$19*BK65)+(BL$19*BL65)+(BM$19*BM65)+(BN$19*BN65)+(BO$19*BO65)+(BP$19*BP65)+(BQ$19*BQ65)+(BR$19*BR65)+(BS$19*BS65)+(BT$19*BT65)+(BU$19*BU65)+(BV$19*BV65)+(BW$19*BW65)+(BX$19*BX65)+(BY$19*BY65)+(BZ$19*BZ65)+(CA$19*CA65)+(CB$19*CB65)+(CC$19*CC65)+(CD$19*CD65)+(CE$19*CE65)+(CF$19*CF65))</f>
        <v/>
      </c>
      <c r="CI65" s="65"/>
      <c r="CJ65" s="65"/>
      <c r="CK65" s="65"/>
      <c r="CL65" s="65"/>
      <c r="CM65" s="65"/>
      <c r="CN65" s="149"/>
      <c r="CO65" s="149"/>
      <c r="CP65" s="149"/>
      <c r="CQ65" s="149"/>
      <c r="CR65" s="149"/>
      <c r="CS65" s="149"/>
      <c r="CT65" s="149"/>
      <c r="CU65" s="149"/>
      <c r="CV65" s="149"/>
      <c r="CW65" s="149"/>
      <c r="CX65" s="149"/>
      <c r="CY65" s="149"/>
      <c r="CZ65" s="149"/>
      <c r="DA65" s="149"/>
      <c r="DB65" s="149"/>
      <c r="DC65" s="149"/>
      <c r="DD65" s="149"/>
      <c r="DE65" s="149"/>
      <c r="DF65" s="149"/>
      <c r="DG65" s="149"/>
      <c r="DH65" s="222"/>
      <c r="DI65" s="150" t="str">
        <f>IF(OR('Set UP'!$C51=0,'Set UP'!$D51=0,'Set UP'!$E51=0),"",(CI$19*CI65)+(CJ$19*CJ65)+(CK$19*CK65)+(CL$19*CL65)+(CM$19*CM65)+(CN$19*CN65)+(CO$19*CO65)+(CP$19*CP65)+(CQ$19*CQ65)+(CR$19*CR65)+(CS$19*CS65)+(CT$19*CT65)+(CU$19*CU65)+(CV$19*CV65)+(CW$19*CW65)+(CX$19*CX65)+(CY$19*CY65)+(CZ$19*CZ65)+(DA$19*DA65)+(DB$19*DB65)+(DC$19*DC65)+(DD$19*DD65)+(DE$19*DE65)+(DF$19*DF65)+(DG$19*DG65))</f>
        <v/>
      </c>
      <c r="DJ65" s="65"/>
      <c r="DK65" s="65"/>
      <c r="DL65" s="65"/>
      <c r="DM65" s="149"/>
      <c r="DN65" s="149"/>
      <c r="DO65" s="149"/>
      <c r="DP65" s="149"/>
      <c r="DQ65" s="149"/>
      <c r="DR65" s="149"/>
      <c r="DS65" s="149"/>
      <c r="DT65" s="149"/>
      <c r="DU65" s="149"/>
      <c r="DV65" s="149"/>
      <c r="DW65" s="149"/>
      <c r="DX65" s="149"/>
      <c r="DY65" s="149"/>
      <c r="DZ65" s="149"/>
      <c r="EA65" s="149"/>
      <c r="EB65" s="149"/>
      <c r="EC65" s="149"/>
      <c r="ED65" s="149"/>
      <c r="EE65" s="149"/>
      <c r="EF65" s="149"/>
      <c r="EG65" s="149"/>
      <c r="EH65" s="149"/>
      <c r="EI65" s="222"/>
      <c r="EJ65" s="150" t="str">
        <f>IF(OR('Set UP'!$C51=0,'Set UP'!$D51=0,'Set UP'!$E51=0),"",(DJ$19*DJ65)+(DK$19*DK65)+(DL$19*DL65)+(DM$19*DM65)+(DN$19*DN65)+(DO$19*DO65)+(DP$19*DP65)+(DQ$19*DQ65)+(DR$19*DR65)+(DS$19*DS65)+(DT$19*DT65)+(DU$19*DU65)+(DV$19*DV65)+(DW$19*DW65)+(DX$19*DX65)+(DY$19*DY65)+(DZ$19*DZ65)+(EA$19*EA65)+(EB$19*EB65)+(EC$19*EC65)+(ED$19*ED65)+(EE$19*EE65)+(EF$19*EF65)+(EG$19*EG65)+(EH$19*EH65))</f>
        <v/>
      </c>
      <c r="EK65" s="65"/>
      <c r="EL65" s="65"/>
      <c r="EM65" s="65"/>
      <c r="EN65" s="65"/>
      <c r="EO65" s="149"/>
      <c r="EP65" s="149"/>
      <c r="EQ65" s="149"/>
      <c r="ER65" s="149"/>
      <c r="ES65" s="149"/>
      <c r="ET65" s="149"/>
      <c r="EU65" s="149"/>
      <c r="EV65" s="149"/>
      <c r="EW65" s="149"/>
      <c r="EX65" s="149"/>
      <c r="EY65" s="149"/>
      <c r="EZ65" s="149"/>
      <c r="FA65" s="149"/>
      <c r="FB65" s="149"/>
      <c r="FC65" s="149"/>
      <c r="FD65" s="149"/>
      <c r="FE65" s="149"/>
      <c r="FF65" s="149"/>
      <c r="FG65" s="149"/>
      <c r="FH65" s="149"/>
      <c r="FI65" s="149"/>
      <c r="FJ65" s="222"/>
      <c r="FK65" s="150" t="str">
        <f>IF(OR('Set UP'!$C51=0,'Set UP'!$D51=0,'Set UP'!$E51=0),"",(EK$19*EK65)+(EL$19*EL65)+(EM$19*EM65)+(EN$19*EN65)+(EO$19*EO65)+(EP$19*EP65)+(EQ$19*EQ65)+(ER$19*ER65)+(ES$19*ES65)+(ET$19*ET65)+(EU$19*EU65)+(EV$19*EV65)+(EW$19*EW65)+(EX$19*EX65)+(EY$19*EY65)+(EZ$19*EZ65)+(FA$19*FA65)+(FB$19*FB65)+(FC$19*FC65)+(FD$19*FD65)+(FE$19*FE65)+(FF$19*FF65)+(FG$19*FG65)+(FH$19*FH65)+(FI$19*FI65))</f>
        <v/>
      </c>
      <c r="FL65" s="65"/>
      <c r="FM65" s="65"/>
      <c r="FN65" s="65"/>
      <c r="FO65" s="65"/>
      <c r="FP65" s="149"/>
      <c r="FQ65" s="149"/>
      <c r="FR65" s="149"/>
      <c r="FS65" s="149"/>
      <c r="FT65" s="149"/>
      <c r="FU65" s="149"/>
      <c r="FV65" s="149"/>
      <c r="FW65" s="149"/>
      <c r="FX65" s="149"/>
      <c r="FY65" s="149"/>
      <c r="FZ65" s="149"/>
      <c r="GA65" s="149"/>
      <c r="GB65" s="149"/>
      <c r="GC65" s="149"/>
      <c r="GD65" s="149"/>
      <c r="GE65" s="149"/>
      <c r="GF65" s="149"/>
      <c r="GG65" s="149"/>
      <c r="GH65" s="149"/>
      <c r="GI65" s="149"/>
      <c r="GJ65" s="149"/>
      <c r="GK65" s="222"/>
      <c r="GL65" s="150" t="str">
        <f>IF(OR('Set UP'!$C51=0,'Set UP'!$D51=0,'Set UP'!$E51=0),"",(FL$19*FL65)+(FM$19*FM65)+(FN$19*FN65)+(FO$19*FO65)+(FP$19*FP65)+(FQ$19*FQ65)+(FR$19*FR65)+(FS$19*FS65)+(FT$19*FT65)+(FU$19*FU65)+(FV$19*FV65)+(FW$19*FW65)+(FX$19*FX65)+(FY$19*FY65)+(FZ$19*FZ65)+(GA$19*GA65)+(GB$19*GB65)+(GC$19*GC65)+(GD$19*GD65)+(GE$19*GE65)+(GF$19*GF65)+(GG$19*GG65)+(GH$19*GH65)+(GI$19*GI65)+(GJ$19*GJ65))</f>
        <v/>
      </c>
      <c r="GM65" s="65"/>
      <c r="GN65" s="65"/>
      <c r="GO65" s="65"/>
      <c r="GP65" s="65"/>
      <c r="GQ65" s="149"/>
      <c r="GR65" s="149"/>
      <c r="GS65" s="149"/>
      <c r="GT65" s="149"/>
      <c r="GU65" s="149"/>
      <c r="GV65" s="149"/>
      <c r="GW65" s="149"/>
      <c r="GX65" s="149"/>
      <c r="GY65" s="149"/>
      <c r="GZ65" s="149"/>
      <c r="HA65" s="149"/>
      <c r="HB65" s="149"/>
      <c r="HC65" s="149"/>
      <c r="HD65" s="149"/>
      <c r="HE65" s="149"/>
      <c r="HF65" s="149"/>
      <c r="HG65" s="149"/>
      <c r="HH65" s="149"/>
      <c r="HI65" s="149"/>
      <c r="HJ65" s="149"/>
      <c r="HK65" s="149"/>
      <c r="HL65" s="222"/>
      <c r="HM65" s="150" t="str">
        <f>IF(OR('Set UP'!$C51=0,'Set UP'!$D51=0,'Set UP'!$E51=0),"",(GM$19*GM65)+(GN$19*GN65)+(GO$19*GO65)+(GP$19*GP65)+(GQ$19*GQ65)+(GR$19*GR65)+(GS$19*GS65)+(GT$19*GT65)+(GU$19*GU65)+(GV$19*GV65)+(GW$19*GW65)+(GX$19*GX65)+(GY$19*GY65)+(GZ$19*GZ65)+(HA$19*HA65)+(HB$19*HB65)+(HC$19*HC65)+(HD$19*HD65)+(HE$19*HE65)+(HF$19*HF65)+(HG$19*HG65)+(HH$19*HH65)+(HI$19*HI65)+(HJ$19*HJ65)+(HK$19*HK65))</f>
        <v/>
      </c>
      <c r="HN65" s="65"/>
      <c r="HO65" s="65"/>
      <c r="HP65" s="65"/>
      <c r="HQ65" s="65"/>
      <c r="HR65" s="149"/>
      <c r="HS65" s="149"/>
      <c r="HT65" s="149"/>
      <c r="HU65" s="149"/>
      <c r="HV65" s="149"/>
      <c r="HW65" s="149"/>
      <c r="HX65" s="149"/>
      <c r="HY65" s="149"/>
      <c r="HZ65" s="149"/>
      <c r="IA65" s="149"/>
      <c r="IB65" s="149"/>
      <c r="IC65" s="149"/>
      <c r="ID65" s="149"/>
      <c r="IE65" s="149"/>
      <c r="IF65" s="149"/>
      <c r="IG65" s="149"/>
      <c r="IH65" s="149"/>
      <c r="II65" s="149"/>
      <c r="IJ65" s="149"/>
      <c r="IK65" s="149"/>
      <c r="IL65" s="149"/>
      <c r="IM65" s="222"/>
      <c r="IN65" s="150" t="str">
        <f>IF(OR('Set UP'!$C51=0,'Set UP'!$D51=0,'Set UP'!$E51=0),"",(HN$19*HN65)+(HO$19*HO65)+(HP$19*HP65)+(HQ$19*HQ65)+(HR$19*HR65)+(HS$19*HS65)+(HT$19*HT65)+(HU$19*HU65)+(HV$19*HV65)+(HW$19*HW65)+(HX$19*HX65)+(HY$19*HY65)+(HZ$19*HZ65)+(IA$19*IA65)+(IB$19*IB65)+(IC$19*IC65)+(ID$19*ID65)+(IE$19*IE65)+(IF$19*IF65)+(IG$19*IG65)+(IH$19*IH65)+(II$19*II65)+(IJ$19*IJ65)+(IK$19*IK65)+(IL$19*IL65))</f>
        <v/>
      </c>
      <c r="IO65" s="65"/>
      <c r="IP65" s="65"/>
      <c r="IQ65" s="65"/>
      <c r="IR65" s="65"/>
      <c r="IS65" s="149"/>
      <c r="IT65" s="149"/>
      <c r="IU65" s="149"/>
      <c r="IV65" s="149"/>
      <c r="IW65" s="149"/>
      <c r="IX65" s="149"/>
      <c r="IY65" s="149"/>
      <c r="IZ65" s="149"/>
      <c r="JA65" s="149"/>
      <c r="JB65" s="149"/>
      <c r="JC65" s="149"/>
      <c r="JD65" s="149"/>
      <c r="JE65" s="149"/>
      <c r="JF65" s="149"/>
      <c r="JG65" s="149"/>
      <c r="JH65" s="149"/>
      <c r="JI65" s="149"/>
      <c r="JJ65" s="149"/>
      <c r="JK65" s="149"/>
      <c r="JL65" s="149"/>
      <c r="JM65" s="149"/>
      <c r="JN65" s="222"/>
      <c r="JO65" s="150" t="str">
        <f>IF(OR('Set UP'!$C51=0,'Set UP'!$D51=0,'Set UP'!$E51=0),"",(IO$19*IO65)+(IP$19*IP65)+(IQ$19*IQ65)+(IR$19*IR65)+(IS$19*IS65)+(IT$19*IT65)+(IU$19*IU65)+(IV$19*IV65)+(IW$19*IW65)+(IX$19*IX65)+(IY$19*IY65)+(IZ$19*IZ65)+(JA$19*JA65)+(JB$19*JB65)+(JC$19*JC65)+(JD$19*JD65)+(JE$19*JE65)+(JF$19*JF65)+(JG$19*JG65)+(JH$19*JH65)+(JI$19*JI65)+(JJ$19*JJ65)+(JK$19*JK65)+(JL$19*JL65)+(JM$19*JM65))</f>
        <v/>
      </c>
      <c r="JP65" s="151" t="str">
        <f>IF(OR('Set UP'!$C51=0,'Set UP'!$D51=0,'Set UP'!$E51=0),"",(AF65+BG65+CH65+DI65+EJ65+FK65+GL65+HM65+IN65+JO65))</f>
        <v/>
      </c>
      <c r="JQ65" s="152" t="str">
        <f>IF(OR('Set UP'!$C51=0,'Set UP'!$D51=0,'Set UP'!$E51=0),"",RANK(JP65,$JP$21:$JP$68,0))</f>
        <v/>
      </c>
      <c r="JR65" s="151" t="str">
        <f>IF(OR('Set UP'!K51&lt;&gt;1,'Set UP'!C51=0,'Set UP'!D51=0,'Set UP'!E51=0,'Set UP'!F51=0),"",$JP65)</f>
        <v/>
      </c>
      <c r="JS65" s="151" t="str">
        <f>IF(OR('Set UP'!K51&lt;&gt;1,'Set UP'!C51=0,'Set UP'!D51=0,'Set UP'!E51=0,'Set UP'!F51=0),"",RANK(JR65,$JR$21:$JR$68,0))</f>
        <v/>
      </c>
      <c r="JT65" s="153" t="str">
        <f>IF(OR('Set UP'!K51&lt;&gt;2,'Set UP'!C51=0,'Set UP'!D51=0,'Set UP'!E51=0,'Set UP'!F51=0),"",$JP65)</f>
        <v/>
      </c>
      <c r="JU65" s="151" t="str">
        <f>IF(OR('Set UP'!K51&lt;&gt;2,'Set UP'!C51=0,'Set UP'!D51=0,'Set UP'!E51=0,'Set UP'!F51=0),"",RANK(JT65,$JT$21:$JT$68,0))</f>
        <v/>
      </c>
      <c r="JV65" s="151" t="str">
        <f>IF(OR(LEFT('Set UP'!F51,1)&lt;&gt;"F",'Set UP'!C51=0,'Set UP'!D51=0,'Set UP'!E51=0),"",$JP65)</f>
        <v/>
      </c>
      <c r="JW65" s="151" t="str">
        <f>IF(OR(LEFT('Set UP'!F51,1)&lt;&gt;"F",'Set UP'!C51=0,'Set UP'!D51=0,'Set UP'!E51=0),"",RANK(JV65,$JV$21:$JV$68,0))</f>
        <v/>
      </c>
      <c r="JX65" s="151" t="str">
        <f>IF(OR('Set UP'!F51&lt;&gt;"NS",'Set UP'!C51=0,'Set UP'!D51=0,'Set UP'!E51=0),"",$JP65)</f>
        <v/>
      </c>
      <c r="JY65" s="154" t="str">
        <f>IF(OR('Set UP'!F51&lt;&gt;"NS",'Set UP'!C51=0,'Set UP'!D51=0,'Set UP'!E51=0),"",RANK(JX65,$JX$21:$JX$68,0))</f>
        <v/>
      </c>
      <c r="JZ65" s="154" t="str">
        <f>IF(OR('Set UP'!$C51=0,'Set UP'!$D51=0,'Set UP'!$E51=0,JP65=0),"",JP65/MAX(JP$21:JP$68)*1000)</f>
        <v/>
      </c>
      <c r="KC65" s="316">
        <f t="array" ref="KC65">MAX(IF(Clubs='Set UP'!D51,'Wet Incident'!JU$21:JU$68))</f>
        <v>0</v>
      </c>
      <c r="KD65" s="316" t="str">
        <f t="shared" si="5"/>
        <v/>
      </c>
    </row>
    <row r="66" spans="2:290" x14ac:dyDescent="0.2">
      <c r="B66" s="139">
        <v>46</v>
      </c>
      <c r="C66" s="148" t="str">
        <f>IF(OR('Set UP'!$C52=0,'Set UP'!$D52=0,'Set UP'!$E52=0,'Set UP'!F52=0),"  --",'Set UP'!C52)</f>
        <v xml:space="preserve">  --</v>
      </c>
      <c r="D66" s="148" t="str">
        <f>IF(OR('Set UP'!$C52=0,'Set UP'!$D52=0,'Set UP'!$E52=0,'Set UP'!F52=0),"  --",'Set UP'!D52&amp;" "&amp;'Set UP'!E52)</f>
        <v xml:space="preserve">  --</v>
      </c>
      <c r="E66" s="148" t="str">
        <f>IF(OR('Set UP'!$C52=0,'Set UP'!$D52=0,'Set UP'!$E52=0,'Set UP'!F52=0),"  --",'Set UP'!F52)</f>
        <v xml:space="preserve">  --</v>
      </c>
      <c r="F66" s="65"/>
      <c r="G66" s="65"/>
      <c r="H66" s="65"/>
      <c r="I66" s="65"/>
      <c r="J66" s="149"/>
      <c r="K66" s="149"/>
      <c r="L66" s="149"/>
      <c r="M66" s="149"/>
      <c r="N66" s="149"/>
      <c r="O66" s="149"/>
      <c r="P66" s="149"/>
      <c r="Q66" s="149"/>
      <c r="R66" s="149"/>
      <c r="S66" s="149"/>
      <c r="T66" s="149"/>
      <c r="U66" s="149"/>
      <c r="V66" s="149"/>
      <c r="W66" s="149"/>
      <c r="X66" s="149"/>
      <c r="Y66" s="149"/>
      <c r="Z66" s="149"/>
      <c r="AA66" s="149"/>
      <c r="AB66" s="149"/>
      <c r="AC66" s="149"/>
      <c r="AD66" s="149"/>
      <c r="AE66" s="222"/>
      <c r="AF66" s="150" t="str">
        <f>IF(OR('Set UP'!$C52=0,'Set UP'!$D52=0,'Set UP'!$E52=0),"",(F$19*F66)+(G$19*G66)+(H$19*H66)+(I$19*I66)+(J$19*J66)+(K$19*K66)+(L$19*L66)+(M$19*M66)+(N$19*N66)+(O$19*O66)+(P$19*P66)+(Q$19*Q66)+(R$19*R66)+(S$19*S66)+(T$19*T66)+(U$19*U66)+(V$19*V66)+(W$19*W66)+(X$19*X66)+(Y$19*Y66)+(Z$19*Z66)+(AA$19*AA66)+(AB$19*AB66)+(AC$19*AC66)+(AD$19*AD66))</f>
        <v/>
      </c>
      <c r="AG66" s="65"/>
      <c r="AH66" s="65"/>
      <c r="AI66" s="65"/>
      <c r="AJ66" s="65"/>
      <c r="AK66" s="65"/>
      <c r="AL66" s="65"/>
      <c r="AM66" s="149"/>
      <c r="AN66" s="149"/>
      <c r="AO66" s="149"/>
      <c r="AP66" s="149"/>
      <c r="AQ66" s="149"/>
      <c r="AR66" s="149"/>
      <c r="AS66" s="149"/>
      <c r="AT66" s="149"/>
      <c r="AU66" s="149"/>
      <c r="AV66" s="149"/>
      <c r="AW66" s="149"/>
      <c r="AX66" s="149"/>
      <c r="AY66" s="149"/>
      <c r="AZ66" s="149"/>
      <c r="BA66" s="149"/>
      <c r="BB66" s="149"/>
      <c r="BC66" s="149"/>
      <c r="BD66" s="149"/>
      <c r="BE66" s="149"/>
      <c r="BF66" s="222"/>
      <c r="BG66" s="150" t="str">
        <f>IF(OR('Set UP'!$C52=0,'Set UP'!$D52=0,'Set UP'!$E52=0),"",(AG$19*AG66)+(AH$19*AH66)+(AI$19*AI66)+(AJ$19*AJ66)+(AK$19*AK66)+(AL$19*AL66)+(AM$19*AM66)+(AN$19*AN66)+(AO$19*AO66)+(AP$19*AP66)+(AQ$19*AQ66)+(AR$19*AR66)+(AS$19*AS66)+(AT$19*AT66)+(AU$19*AU66)+(AV$19*AV66)+(AW$19*AW66)+(AX$19*AX66)+(AY$19*AY66)+(AZ$19*AZ66)+(BA$19*BA66)+(BB$19*BB66)+(BC$19*BC66)+(BD$19*BD66)+(BE$19*BE66))</f>
        <v/>
      </c>
      <c r="BH66" s="65"/>
      <c r="BI66" s="65"/>
      <c r="BJ66" s="65"/>
      <c r="BK66" s="65"/>
      <c r="BL66" s="65"/>
      <c r="BM66" s="65"/>
      <c r="BN66" s="149"/>
      <c r="BO66" s="149"/>
      <c r="BP66" s="149"/>
      <c r="BQ66" s="149"/>
      <c r="BR66" s="149"/>
      <c r="BS66" s="149"/>
      <c r="BT66" s="149"/>
      <c r="BU66" s="149"/>
      <c r="BV66" s="149"/>
      <c r="BW66" s="149"/>
      <c r="BX66" s="149"/>
      <c r="BY66" s="149"/>
      <c r="BZ66" s="149"/>
      <c r="CA66" s="149"/>
      <c r="CB66" s="149"/>
      <c r="CC66" s="149"/>
      <c r="CD66" s="149"/>
      <c r="CE66" s="149"/>
      <c r="CF66" s="149"/>
      <c r="CG66" s="222"/>
      <c r="CH66" s="150" t="str">
        <f>IF(OR('Set UP'!$C52=0,'Set UP'!$D52=0,'Set UP'!$E52=0),"",(BH$19*BH66)+(BI$19*BI66)+(BJ$19*BJ66)+(BK$19*BK66)+(BL$19*BL66)+(BM$19*BM66)+(BN$19*BN66)+(BO$19*BO66)+(BP$19*BP66)+(BQ$19*BQ66)+(BR$19*BR66)+(BS$19*BS66)+(BT$19*BT66)+(BU$19*BU66)+(BV$19*BV66)+(BW$19*BW66)+(BX$19*BX66)+(BY$19*BY66)+(BZ$19*BZ66)+(CA$19*CA66)+(CB$19*CB66)+(CC$19*CC66)+(CD$19*CD66)+(CE$19*CE66)+(CF$19*CF66))</f>
        <v/>
      </c>
      <c r="CI66" s="65"/>
      <c r="CJ66" s="65"/>
      <c r="CK66" s="65"/>
      <c r="CL66" s="65"/>
      <c r="CM66" s="65"/>
      <c r="CN66" s="149"/>
      <c r="CO66" s="149"/>
      <c r="CP66" s="149"/>
      <c r="CQ66" s="149"/>
      <c r="CR66" s="149"/>
      <c r="CS66" s="149"/>
      <c r="CT66" s="149"/>
      <c r="CU66" s="149"/>
      <c r="CV66" s="149"/>
      <c r="CW66" s="149"/>
      <c r="CX66" s="149"/>
      <c r="CY66" s="149"/>
      <c r="CZ66" s="149"/>
      <c r="DA66" s="149"/>
      <c r="DB66" s="149"/>
      <c r="DC66" s="149"/>
      <c r="DD66" s="149"/>
      <c r="DE66" s="149"/>
      <c r="DF66" s="149"/>
      <c r="DG66" s="149"/>
      <c r="DH66" s="222"/>
      <c r="DI66" s="150" t="str">
        <f>IF(OR('Set UP'!$C52=0,'Set UP'!$D52=0,'Set UP'!$E52=0),"",(CI$19*CI66)+(CJ$19*CJ66)+(CK$19*CK66)+(CL$19*CL66)+(CM$19*CM66)+(CN$19*CN66)+(CO$19*CO66)+(CP$19*CP66)+(CQ$19*CQ66)+(CR$19*CR66)+(CS$19*CS66)+(CT$19*CT66)+(CU$19*CU66)+(CV$19*CV66)+(CW$19*CW66)+(CX$19*CX66)+(CY$19*CY66)+(CZ$19*CZ66)+(DA$19*DA66)+(DB$19*DB66)+(DC$19*DC66)+(DD$19*DD66)+(DE$19*DE66)+(DF$19*DF66)+(DG$19*DG66))</f>
        <v/>
      </c>
      <c r="DJ66" s="65"/>
      <c r="DK66" s="65"/>
      <c r="DL66" s="65"/>
      <c r="DM66" s="149"/>
      <c r="DN66" s="149"/>
      <c r="DO66" s="149"/>
      <c r="DP66" s="149"/>
      <c r="DQ66" s="149"/>
      <c r="DR66" s="149"/>
      <c r="DS66" s="149"/>
      <c r="DT66" s="149"/>
      <c r="DU66" s="149"/>
      <c r="DV66" s="149"/>
      <c r="DW66" s="149"/>
      <c r="DX66" s="149"/>
      <c r="DY66" s="149"/>
      <c r="DZ66" s="149"/>
      <c r="EA66" s="149"/>
      <c r="EB66" s="149"/>
      <c r="EC66" s="149"/>
      <c r="ED66" s="149"/>
      <c r="EE66" s="149"/>
      <c r="EF66" s="149"/>
      <c r="EG66" s="149"/>
      <c r="EH66" s="149"/>
      <c r="EI66" s="222"/>
      <c r="EJ66" s="150" t="str">
        <f>IF(OR('Set UP'!$C52=0,'Set UP'!$D52=0,'Set UP'!$E52=0),"",(DJ$19*DJ66)+(DK$19*DK66)+(DL$19*DL66)+(DM$19*DM66)+(DN$19*DN66)+(DO$19*DO66)+(DP$19*DP66)+(DQ$19*DQ66)+(DR$19*DR66)+(DS$19*DS66)+(DT$19*DT66)+(DU$19*DU66)+(DV$19*DV66)+(DW$19*DW66)+(DX$19*DX66)+(DY$19*DY66)+(DZ$19*DZ66)+(EA$19*EA66)+(EB$19*EB66)+(EC$19*EC66)+(ED$19*ED66)+(EE$19*EE66)+(EF$19*EF66)+(EG$19*EG66)+(EH$19*EH66))</f>
        <v/>
      </c>
      <c r="EK66" s="65"/>
      <c r="EL66" s="65"/>
      <c r="EM66" s="65"/>
      <c r="EN66" s="65"/>
      <c r="EO66" s="149"/>
      <c r="EP66" s="149"/>
      <c r="EQ66" s="149"/>
      <c r="ER66" s="149"/>
      <c r="ES66" s="149"/>
      <c r="ET66" s="149"/>
      <c r="EU66" s="149"/>
      <c r="EV66" s="149"/>
      <c r="EW66" s="149"/>
      <c r="EX66" s="149"/>
      <c r="EY66" s="149"/>
      <c r="EZ66" s="149"/>
      <c r="FA66" s="149"/>
      <c r="FB66" s="149"/>
      <c r="FC66" s="149"/>
      <c r="FD66" s="149"/>
      <c r="FE66" s="149"/>
      <c r="FF66" s="149"/>
      <c r="FG66" s="149"/>
      <c r="FH66" s="149"/>
      <c r="FI66" s="149"/>
      <c r="FJ66" s="222"/>
      <c r="FK66" s="150" t="str">
        <f>IF(OR('Set UP'!$C52=0,'Set UP'!$D52=0,'Set UP'!$E52=0),"",(EK$19*EK66)+(EL$19*EL66)+(EM$19*EM66)+(EN$19*EN66)+(EO$19*EO66)+(EP$19*EP66)+(EQ$19*EQ66)+(ER$19*ER66)+(ES$19*ES66)+(ET$19*ET66)+(EU$19*EU66)+(EV$19*EV66)+(EW$19*EW66)+(EX$19*EX66)+(EY$19*EY66)+(EZ$19*EZ66)+(FA$19*FA66)+(FB$19*FB66)+(FC$19*FC66)+(FD$19*FD66)+(FE$19*FE66)+(FF$19*FF66)+(FG$19*FG66)+(FH$19*FH66)+(FI$19*FI66))</f>
        <v/>
      </c>
      <c r="FL66" s="65"/>
      <c r="FM66" s="65"/>
      <c r="FN66" s="65"/>
      <c r="FO66" s="65"/>
      <c r="FP66" s="149"/>
      <c r="FQ66" s="149"/>
      <c r="FR66" s="149"/>
      <c r="FS66" s="149"/>
      <c r="FT66" s="149"/>
      <c r="FU66" s="149"/>
      <c r="FV66" s="149"/>
      <c r="FW66" s="149"/>
      <c r="FX66" s="149"/>
      <c r="FY66" s="149"/>
      <c r="FZ66" s="149"/>
      <c r="GA66" s="149"/>
      <c r="GB66" s="149"/>
      <c r="GC66" s="149"/>
      <c r="GD66" s="149"/>
      <c r="GE66" s="149"/>
      <c r="GF66" s="149"/>
      <c r="GG66" s="149"/>
      <c r="GH66" s="149"/>
      <c r="GI66" s="149"/>
      <c r="GJ66" s="149"/>
      <c r="GK66" s="222"/>
      <c r="GL66" s="150" t="str">
        <f>IF(OR('Set UP'!$C52=0,'Set UP'!$D52=0,'Set UP'!$E52=0),"",(FL$19*FL66)+(FM$19*FM66)+(FN$19*FN66)+(FO$19*FO66)+(FP$19*FP66)+(FQ$19*FQ66)+(FR$19*FR66)+(FS$19*FS66)+(FT$19*FT66)+(FU$19*FU66)+(FV$19*FV66)+(FW$19*FW66)+(FX$19*FX66)+(FY$19*FY66)+(FZ$19*FZ66)+(GA$19*GA66)+(GB$19*GB66)+(GC$19*GC66)+(GD$19*GD66)+(GE$19*GE66)+(GF$19*GF66)+(GG$19*GG66)+(GH$19*GH66)+(GI$19*GI66)+(GJ$19*GJ66))</f>
        <v/>
      </c>
      <c r="GM66" s="65"/>
      <c r="GN66" s="65"/>
      <c r="GO66" s="65"/>
      <c r="GP66" s="65"/>
      <c r="GQ66" s="149"/>
      <c r="GR66" s="149"/>
      <c r="GS66" s="149"/>
      <c r="GT66" s="149"/>
      <c r="GU66" s="149"/>
      <c r="GV66" s="149"/>
      <c r="GW66" s="149"/>
      <c r="GX66" s="149"/>
      <c r="GY66" s="149"/>
      <c r="GZ66" s="149"/>
      <c r="HA66" s="149"/>
      <c r="HB66" s="149"/>
      <c r="HC66" s="149"/>
      <c r="HD66" s="149"/>
      <c r="HE66" s="149"/>
      <c r="HF66" s="149"/>
      <c r="HG66" s="149"/>
      <c r="HH66" s="149"/>
      <c r="HI66" s="149"/>
      <c r="HJ66" s="149"/>
      <c r="HK66" s="149"/>
      <c r="HL66" s="222"/>
      <c r="HM66" s="150" t="str">
        <f>IF(OR('Set UP'!$C52=0,'Set UP'!$D52=0,'Set UP'!$E52=0),"",(GM$19*GM66)+(GN$19*GN66)+(GO$19*GO66)+(GP$19*GP66)+(GQ$19*GQ66)+(GR$19*GR66)+(GS$19*GS66)+(GT$19*GT66)+(GU$19*GU66)+(GV$19*GV66)+(GW$19*GW66)+(GX$19*GX66)+(GY$19*GY66)+(GZ$19*GZ66)+(HA$19*HA66)+(HB$19*HB66)+(HC$19*HC66)+(HD$19*HD66)+(HE$19*HE66)+(HF$19*HF66)+(HG$19*HG66)+(HH$19*HH66)+(HI$19*HI66)+(HJ$19*HJ66)+(HK$19*HK66))</f>
        <v/>
      </c>
      <c r="HN66" s="65"/>
      <c r="HO66" s="65"/>
      <c r="HP66" s="65"/>
      <c r="HQ66" s="65"/>
      <c r="HR66" s="149"/>
      <c r="HS66" s="149"/>
      <c r="HT66" s="149"/>
      <c r="HU66" s="149"/>
      <c r="HV66" s="149"/>
      <c r="HW66" s="149"/>
      <c r="HX66" s="149"/>
      <c r="HY66" s="149"/>
      <c r="HZ66" s="149"/>
      <c r="IA66" s="149"/>
      <c r="IB66" s="149"/>
      <c r="IC66" s="149"/>
      <c r="ID66" s="149"/>
      <c r="IE66" s="149"/>
      <c r="IF66" s="149"/>
      <c r="IG66" s="149"/>
      <c r="IH66" s="149"/>
      <c r="II66" s="149"/>
      <c r="IJ66" s="149"/>
      <c r="IK66" s="149"/>
      <c r="IL66" s="149"/>
      <c r="IM66" s="222"/>
      <c r="IN66" s="150" t="str">
        <f>IF(OR('Set UP'!$C52=0,'Set UP'!$D52=0,'Set UP'!$E52=0),"",(HN$19*HN66)+(HO$19*HO66)+(HP$19*HP66)+(HQ$19*HQ66)+(HR$19*HR66)+(HS$19*HS66)+(HT$19*HT66)+(HU$19*HU66)+(HV$19*HV66)+(HW$19*HW66)+(HX$19*HX66)+(HY$19*HY66)+(HZ$19*HZ66)+(IA$19*IA66)+(IB$19*IB66)+(IC$19*IC66)+(ID$19*ID66)+(IE$19*IE66)+(IF$19*IF66)+(IG$19*IG66)+(IH$19*IH66)+(II$19*II66)+(IJ$19*IJ66)+(IK$19*IK66)+(IL$19*IL66))</f>
        <v/>
      </c>
      <c r="IO66" s="65"/>
      <c r="IP66" s="65"/>
      <c r="IQ66" s="65"/>
      <c r="IR66" s="65"/>
      <c r="IS66" s="149"/>
      <c r="IT66" s="149"/>
      <c r="IU66" s="149"/>
      <c r="IV66" s="149"/>
      <c r="IW66" s="149"/>
      <c r="IX66" s="149"/>
      <c r="IY66" s="149"/>
      <c r="IZ66" s="149"/>
      <c r="JA66" s="149"/>
      <c r="JB66" s="149"/>
      <c r="JC66" s="149"/>
      <c r="JD66" s="149"/>
      <c r="JE66" s="149"/>
      <c r="JF66" s="149"/>
      <c r="JG66" s="149"/>
      <c r="JH66" s="149"/>
      <c r="JI66" s="149"/>
      <c r="JJ66" s="149"/>
      <c r="JK66" s="149"/>
      <c r="JL66" s="149"/>
      <c r="JM66" s="149"/>
      <c r="JN66" s="222"/>
      <c r="JO66" s="150" t="str">
        <f>IF(OR('Set UP'!$C52=0,'Set UP'!$D52=0,'Set UP'!$E52=0),"",(IO$19*IO66)+(IP$19*IP66)+(IQ$19*IQ66)+(IR$19*IR66)+(IS$19*IS66)+(IT$19*IT66)+(IU$19*IU66)+(IV$19*IV66)+(IW$19*IW66)+(IX$19*IX66)+(IY$19*IY66)+(IZ$19*IZ66)+(JA$19*JA66)+(JB$19*JB66)+(JC$19*JC66)+(JD$19*JD66)+(JE$19*JE66)+(JF$19*JF66)+(JG$19*JG66)+(JH$19*JH66)+(JI$19*JI66)+(JJ$19*JJ66)+(JK$19*JK66)+(JL$19*JL66)+(JM$19*JM66))</f>
        <v/>
      </c>
      <c r="JP66" s="151" t="str">
        <f>IF(OR('Set UP'!$C52=0,'Set UP'!$D52=0,'Set UP'!$E52=0),"",(AF66+BG66+CH66+DI66+EJ66+FK66+GL66+HM66+IN66+JO66))</f>
        <v/>
      </c>
      <c r="JQ66" s="152" t="str">
        <f>IF(OR('Set UP'!$C52=0,'Set UP'!$D52=0,'Set UP'!$E52=0),"",RANK(JP66,$JP$21:$JP$68,0))</f>
        <v/>
      </c>
      <c r="JR66" s="151" t="str">
        <f>IF(OR('Set UP'!K52&lt;&gt;1,'Set UP'!C52=0,'Set UP'!D52=0,'Set UP'!E52=0,'Set UP'!F52=0),"",$JP66)</f>
        <v/>
      </c>
      <c r="JS66" s="151" t="str">
        <f>IF(OR('Set UP'!K52&lt;&gt;1,'Set UP'!C52=0,'Set UP'!D52=0,'Set UP'!E52=0,'Set UP'!F52=0),"",RANK(JR66,$JR$21:$JR$68,0))</f>
        <v/>
      </c>
      <c r="JT66" s="153" t="str">
        <f>IF(OR('Set UP'!K52&lt;&gt;2,'Set UP'!C52=0,'Set UP'!D52=0,'Set UP'!E52=0,'Set UP'!F52=0),"",$JP66)</f>
        <v/>
      </c>
      <c r="JU66" s="151" t="str">
        <f>IF(OR('Set UP'!K52&lt;&gt;2,'Set UP'!C52=0,'Set UP'!D52=0,'Set UP'!E52=0,'Set UP'!F52=0),"",RANK(JT66,$JT$21:$JT$68,0))</f>
        <v/>
      </c>
      <c r="JV66" s="151" t="str">
        <f>IF(OR(LEFT('Set UP'!F52,1)&lt;&gt;"F",'Set UP'!C52=0,'Set UP'!D52=0,'Set UP'!E52=0),"",$JP66)</f>
        <v/>
      </c>
      <c r="JW66" s="151" t="str">
        <f>IF(OR(LEFT('Set UP'!F52,1)&lt;&gt;"F",'Set UP'!C52=0,'Set UP'!D52=0,'Set UP'!E52=0),"",RANK(JV66,$JV$21:$JV$68,0))</f>
        <v/>
      </c>
      <c r="JX66" s="151" t="str">
        <f>IF(OR('Set UP'!F52&lt;&gt;"NS",'Set UP'!C52=0,'Set UP'!D52=0,'Set UP'!E52=0),"",$JP66)</f>
        <v/>
      </c>
      <c r="JY66" s="154" t="str">
        <f>IF(OR('Set UP'!F52&lt;&gt;"NS",'Set UP'!C52=0,'Set UP'!D52=0,'Set UP'!E52=0),"",RANK(JX66,$JX$21:$JX$68,0))</f>
        <v/>
      </c>
      <c r="JZ66" s="154" t="str">
        <f>IF(OR('Set UP'!$C52=0,'Set UP'!$D52=0,'Set UP'!$E52=0,JP66=0),"",JP66/MAX(JP$21:JP$68)*1000)</f>
        <v/>
      </c>
      <c r="KC66" s="316">
        <f t="array" ref="KC66">MAX(IF(Clubs='Set UP'!D52,'Wet Incident'!JU$21:JU$68))</f>
        <v>0</v>
      </c>
      <c r="KD66" s="316" t="str">
        <f t="shared" si="5"/>
        <v/>
      </c>
    </row>
    <row r="67" spans="2:290" x14ac:dyDescent="0.2">
      <c r="B67" s="139">
        <v>47</v>
      </c>
      <c r="C67" s="148" t="str">
        <f>IF(OR('Set UP'!$C53=0,'Set UP'!$D53=0,'Set UP'!$E53=0,'Set UP'!F53=0),"  --",'Set UP'!C53)</f>
        <v xml:space="preserve">  --</v>
      </c>
      <c r="D67" s="148" t="str">
        <f>IF(OR('Set UP'!$C53=0,'Set UP'!$D53=0,'Set UP'!$E53=0,'Set UP'!F53=0),"  --",'Set UP'!D53&amp;" "&amp;'Set UP'!E53)</f>
        <v xml:space="preserve">  --</v>
      </c>
      <c r="E67" s="148" t="str">
        <f>IF(OR('Set UP'!$C53=0,'Set UP'!$D53=0,'Set UP'!$E53=0,'Set UP'!F53=0),"  --",'Set UP'!F53)</f>
        <v xml:space="preserve">  --</v>
      </c>
      <c r="F67" s="65"/>
      <c r="G67" s="65"/>
      <c r="H67" s="65"/>
      <c r="I67" s="65"/>
      <c r="J67" s="149"/>
      <c r="K67" s="149"/>
      <c r="L67" s="149"/>
      <c r="M67" s="149"/>
      <c r="N67" s="149"/>
      <c r="O67" s="149"/>
      <c r="P67" s="149"/>
      <c r="Q67" s="149"/>
      <c r="R67" s="149"/>
      <c r="S67" s="149"/>
      <c r="T67" s="149"/>
      <c r="U67" s="149"/>
      <c r="V67" s="149"/>
      <c r="W67" s="149"/>
      <c r="X67" s="149"/>
      <c r="Y67" s="149"/>
      <c r="Z67" s="149"/>
      <c r="AA67" s="149"/>
      <c r="AB67" s="149"/>
      <c r="AC67" s="149"/>
      <c r="AD67" s="149"/>
      <c r="AE67" s="222"/>
      <c r="AF67" s="150" t="str">
        <f>IF(OR('Set UP'!$C53=0,'Set UP'!$D53=0,'Set UP'!$E53=0),"",(F$19*F67)+(G$19*G67)+(H$19*H67)+(I$19*I67)+(J$19*J67)+(K$19*K67)+(L$19*L67)+(M$19*M67)+(N$19*N67)+(O$19*O67)+(P$19*P67)+(Q$19*Q67)+(R$19*R67)+(S$19*S67)+(T$19*T67)+(U$19*U67)+(V$19*V67)+(W$19*W67)+(X$19*X67)+(Y$19*Y67)+(Z$19*Z67)+(AA$19*AA67)+(AB$19*AB67)+(AC$19*AC67)+(AD$19*AD67))</f>
        <v/>
      </c>
      <c r="AG67" s="65"/>
      <c r="AH67" s="65"/>
      <c r="AI67" s="65"/>
      <c r="AJ67" s="65"/>
      <c r="AK67" s="65"/>
      <c r="AL67" s="65"/>
      <c r="AM67" s="149"/>
      <c r="AN67" s="149"/>
      <c r="AO67" s="149"/>
      <c r="AP67" s="149"/>
      <c r="AQ67" s="149"/>
      <c r="AR67" s="149"/>
      <c r="AS67" s="149"/>
      <c r="AT67" s="149"/>
      <c r="AU67" s="149"/>
      <c r="AV67" s="149"/>
      <c r="AW67" s="149"/>
      <c r="AX67" s="149"/>
      <c r="AY67" s="149"/>
      <c r="AZ67" s="149"/>
      <c r="BA67" s="149"/>
      <c r="BB67" s="149"/>
      <c r="BC67" s="149"/>
      <c r="BD67" s="149"/>
      <c r="BE67" s="149"/>
      <c r="BF67" s="222"/>
      <c r="BG67" s="150" t="str">
        <f>IF(OR('Set UP'!$C53=0,'Set UP'!$D53=0,'Set UP'!$E53=0),"",(AG$19*AG67)+(AH$19*AH67)+(AI$19*AI67)+(AJ$19*AJ67)+(AK$19*AK67)+(AL$19*AL67)+(AM$19*AM67)+(AN$19*AN67)+(AO$19*AO67)+(AP$19*AP67)+(AQ$19*AQ67)+(AR$19*AR67)+(AS$19*AS67)+(AT$19*AT67)+(AU$19*AU67)+(AV$19*AV67)+(AW$19*AW67)+(AX$19*AX67)+(AY$19*AY67)+(AZ$19*AZ67)+(BA$19*BA67)+(BB$19*BB67)+(BC$19*BC67)+(BD$19*BD67)+(BE$19*BE67))</f>
        <v/>
      </c>
      <c r="BH67" s="65"/>
      <c r="BI67" s="65"/>
      <c r="BJ67" s="65"/>
      <c r="BK67" s="65"/>
      <c r="BL67" s="65"/>
      <c r="BM67" s="65"/>
      <c r="BN67" s="149"/>
      <c r="BO67" s="149"/>
      <c r="BP67" s="149"/>
      <c r="BQ67" s="149"/>
      <c r="BR67" s="149"/>
      <c r="BS67" s="149"/>
      <c r="BT67" s="149"/>
      <c r="BU67" s="149"/>
      <c r="BV67" s="149"/>
      <c r="BW67" s="149"/>
      <c r="BX67" s="149"/>
      <c r="BY67" s="149"/>
      <c r="BZ67" s="149"/>
      <c r="CA67" s="149"/>
      <c r="CB67" s="149"/>
      <c r="CC67" s="149"/>
      <c r="CD67" s="149"/>
      <c r="CE67" s="149"/>
      <c r="CF67" s="149"/>
      <c r="CG67" s="222"/>
      <c r="CH67" s="150" t="str">
        <f>IF(OR('Set UP'!$C53=0,'Set UP'!$D53=0,'Set UP'!$E53=0),"",(BH$19*BH67)+(BI$19*BI67)+(BJ$19*BJ67)+(BK$19*BK67)+(BL$19*BL67)+(BM$19*BM67)+(BN$19*BN67)+(BO$19*BO67)+(BP$19*BP67)+(BQ$19*BQ67)+(BR$19*BR67)+(BS$19*BS67)+(BT$19*BT67)+(BU$19*BU67)+(BV$19*BV67)+(BW$19*BW67)+(BX$19*BX67)+(BY$19*BY67)+(BZ$19*BZ67)+(CA$19*CA67)+(CB$19*CB67)+(CC$19*CC67)+(CD$19*CD67)+(CE$19*CE67)+(CF$19*CF67))</f>
        <v/>
      </c>
      <c r="CI67" s="65"/>
      <c r="CJ67" s="65"/>
      <c r="CK67" s="65"/>
      <c r="CL67" s="65"/>
      <c r="CM67" s="65"/>
      <c r="CN67" s="149"/>
      <c r="CO67" s="149"/>
      <c r="CP67" s="149"/>
      <c r="CQ67" s="149"/>
      <c r="CR67" s="149"/>
      <c r="CS67" s="149"/>
      <c r="CT67" s="149"/>
      <c r="CU67" s="149"/>
      <c r="CV67" s="149"/>
      <c r="CW67" s="149"/>
      <c r="CX67" s="149"/>
      <c r="CY67" s="149"/>
      <c r="CZ67" s="149"/>
      <c r="DA67" s="149"/>
      <c r="DB67" s="149"/>
      <c r="DC67" s="149"/>
      <c r="DD67" s="149"/>
      <c r="DE67" s="149"/>
      <c r="DF67" s="149"/>
      <c r="DG67" s="149"/>
      <c r="DH67" s="222"/>
      <c r="DI67" s="150" t="str">
        <f>IF(OR('Set UP'!$C53=0,'Set UP'!$D53=0,'Set UP'!$E53=0),"",(CI$19*CI67)+(CJ$19*CJ67)+(CK$19*CK67)+(CL$19*CL67)+(CM$19*CM67)+(CN$19*CN67)+(CO$19*CO67)+(CP$19*CP67)+(CQ$19*CQ67)+(CR$19*CR67)+(CS$19*CS67)+(CT$19*CT67)+(CU$19*CU67)+(CV$19*CV67)+(CW$19*CW67)+(CX$19*CX67)+(CY$19*CY67)+(CZ$19*CZ67)+(DA$19*DA67)+(DB$19*DB67)+(DC$19*DC67)+(DD$19*DD67)+(DE$19*DE67)+(DF$19*DF67)+(DG$19*DG67))</f>
        <v/>
      </c>
      <c r="DJ67" s="65"/>
      <c r="DK67" s="65"/>
      <c r="DL67" s="65"/>
      <c r="DM67" s="149"/>
      <c r="DN67" s="149"/>
      <c r="DO67" s="149"/>
      <c r="DP67" s="149"/>
      <c r="DQ67" s="149"/>
      <c r="DR67" s="149"/>
      <c r="DS67" s="149"/>
      <c r="DT67" s="149"/>
      <c r="DU67" s="149"/>
      <c r="DV67" s="149"/>
      <c r="DW67" s="149"/>
      <c r="DX67" s="149"/>
      <c r="DY67" s="149"/>
      <c r="DZ67" s="149"/>
      <c r="EA67" s="149"/>
      <c r="EB67" s="149"/>
      <c r="EC67" s="149"/>
      <c r="ED67" s="149"/>
      <c r="EE67" s="149"/>
      <c r="EF67" s="149"/>
      <c r="EG67" s="149"/>
      <c r="EH67" s="149"/>
      <c r="EI67" s="222"/>
      <c r="EJ67" s="150" t="str">
        <f>IF(OR('Set UP'!$C53=0,'Set UP'!$D53=0,'Set UP'!$E53=0),"",(DJ$19*DJ67)+(DK$19*DK67)+(DL$19*DL67)+(DM$19*DM67)+(DN$19*DN67)+(DO$19*DO67)+(DP$19*DP67)+(DQ$19*DQ67)+(DR$19*DR67)+(DS$19*DS67)+(DT$19*DT67)+(DU$19*DU67)+(DV$19*DV67)+(DW$19*DW67)+(DX$19*DX67)+(DY$19*DY67)+(DZ$19*DZ67)+(EA$19*EA67)+(EB$19*EB67)+(EC$19*EC67)+(ED$19*ED67)+(EE$19*EE67)+(EF$19*EF67)+(EG$19*EG67)+(EH$19*EH67))</f>
        <v/>
      </c>
      <c r="EK67" s="65"/>
      <c r="EL67" s="65"/>
      <c r="EM67" s="65"/>
      <c r="EN67" s="65"/>
      <c r="EO67" s="149"/>
      <c r="EP67" s="149"/>
      <c r="EQ67" s="149"/>
      <c r="ER67" s="149"/>
      <c r="ES67" s="149"/>
      <c r="ET67" s="149"/>
      <c r="EU67" s="149"/>
      <c r="EV67" s="149"/>
      <c r="EW67" s="149"/>
      <c r="EX67" s="149"/>
      <c r="EY67" s="149"/>
      <c r="EZ67" s="149"/>
      <c r="FA67" s="149"/>
      <c r="FB67" s="149"/>
      <c r="FC67" s="149"/>
      <c r="FD67" s="149"/>
      <c r="FE67" s="149"/>
      <c r="FF67" s="149"/>
      <c r="FG67" s="149"/>
      <c r="FH67" s="149"/>
      <c r="FI67" s="149"/>
      <c r="FJ67" s="222"/>
      <c r="FK67" s="150" t="str">
        <f>IF(OR('Set UP'!$C53=0,'Set UP'!$D53=0,'Set UP'!$E53=0),"",(EK$19*EK67)+(EL$19*EL67)+(EM$19*EM67)+(EN$19*EN67)+(EO$19*EO67)+(EP$19*EP67)+(EQ$19*EQ67)+(ER$19*ER67)+(ES$19*ES67)+(ET$19*ET67)+(EU$19*EU67)+(EV$19*EV67)+(EW$19*EW67)+(EX$19*EX67)+(EY$19*EY67)+(EZ$19*EZ67)+(FA$19*FA67)+(FB$19*FB67)+(FC$19*FC67)+(FD$19*FD67)+(FE$19*FE67)+(FF$19*FF67)+(FG$19*FG67)+(FH$19*FH67)+(FI$19*FI67))</f>
        <v/>
      </c>
      <c r="FL67" s="65"/>
      <c r="FM67" s="65"/>
      <c r="FN67" s="65"/>
      <c r="FO67" s="65"/>
      <c r="FP67" s="149"/>
      <c r="FQ67" s="149"/>
      <c r="FR67" s="149"/>
      <c r="FS67" s="149"/>
      <c r="FT67" s="149"/>
      <c r="FU67" s="149"/>
      <c r="FV67" s="149"/>
      <c r="FW67" s="149"/>
      <c r="FX67" s="149"/>
      <c r="FY67" s="149"/>
      <c r="FZ67" s="149"/>
      <c r="GA67" s="149"/>
      <c r="GB67" s="149"/>
      <c r="GC67" s="149"/>
      <c r="GD67" s="149"/>
      <c r="GE67" s="149"/>
      <c r="GF67" s="149"/>
      <c r="GG67" s="149"/>
      <c r="GH67" s="149"/>
      <c r="GI67" s="149"/>
      <c r="GJ67" s="149"/>
      <c r="GK67" s="222"/>
      <c r="GL67" s="150" t="str">
        <f>IF(OR('Set UP'!$C53=0,'Set UP'!$D53=0,'Set UP'!$E53=0),"",(FL$19*FL67)+(FM$19*FM67)+(FN$19*FN67)+(FO$19*FO67)+(FP$19*FP67)+(FQ$19*FQ67)+(FR$19*FR67)+(FS$19*FS67)+(FT$19*FT67)+(FU$19*FU67)+(FV$19*FV67)+(FW$19*FW67)+(FX$19*FX67)+(FY$19*FY67)+(FZ$19*FZ67)+(GA$19*GA67)+(GB$19*GB67)+(GC$19*GC67)+(GD$19*GD67)+(GE$19*GE67)+(GF$19*GF67)+(GG$19*GG67)+(GH$19*GH67)+(GI$19*GI67)+(GJ$19*GJ67))</f>
        <v/>
      </c>
      <c r="GM67" s="65"/>
      <c r="GN67" s="65"/>
      <c r="GO67" s="65"/>
      <c r="GP67" s="65"/>
      <c r="GQ67" s="149"/>
      <c r="GR67" s="149"/>
      <c r="GS67" s="149"/>
      <c r="GT67" s="149"/>
      <c r="GU67" s="149"/>
      <c r="GV67" s="149"/>
      <c r="GW67" s="149"/>
      <c r="GX67" s="149"/>
      <c r="GY67" s="149"/>
      <c r="GZ67" s="149"/>
      <c r="HA67" s="149"/>
      <c r="HB67" s="149"/>
      <c r="HC67" s="149"/>
      <c r="HD67" s="149"/>
      <c r="HE67" s="149"/>
      <c r="HF67" s="149"/>
      <c r="HG67" s="149"/>
      <c r="HH67" s="149"/>
      <c r="HI67" s="149"/>
      <c r="HJ67" s="149"/>
      <c r="HK67" s="149"/>
      <c r="HL67" s="222"/>
      <c r="HM67" s="150" t="str">
        <f>IF(OR('Set UP'!$C53=0,'Set UP'!$D53=0,'Set UP'!$E53=0),"",(GM$19*GM67)+(GN$19*GN67)+(GO$19*GO67)+(GP$19*GP67)+(GQ$19*GQ67)+(GR$19*GR67)+(GS$19*GS67)+(GT$19*GT67)+(GU$19*GU67)+(GV$19*GV67)+(GW$19*GW67)+(GX$19*GX67)+(GY$19*GY67)+(GZ$19*GZ67)+(HA$19*HA67)+(HB$19*HB67)+(HC$19*HC67)+(HD$19*HD67)+(HE$19*HE67)+(HF$19*HF67)+(HG$19*HG67)+(HH$19*HH67)+(HI$19*HI67)+(HJ$19*HJ67)+(HK$19*HK67))</f>
        <v/>
      </c>
      <c r="HN67" s="65"/>
      <c r="HO67" s="65"/>
      <c r="HP67" s="65"/>
      <c r="HQ67" s="65"/>
      <c r="HR67" s="149"/>
      <c r="HS67" s="149"/>
      <c r="HT67" s="149"/>
      <c r="HU67" s="149"/>
      <c r="HV67" s="149"/>
      <c r="HW67" s="149"/>
      <c r="HX67" s="149"/>
      <c r="HY67" s="149"/>
      <c r="HZ67" s="149"/>
      <c r="IA67" s="149"/>
      <c r="IB67" s="149"/>
      <c r="IC67" s="149"/>
      <c r="ID67" s="149"/>
      <c r="IE67" s="149"/>
      <c r="IF67" s="149"/>
      <c r="IG67" s="149"/>
      <c r="IH67" s="149"/>
      <c r="II67" s="149"/>
      <c r="IJ67" s="149"/>
      <c r="IK67" s="149"/>
      <c r="IL67" s="149"/>
      <c r="IM67" s="222"/>
      <c r="IN67" s="150" t="str">
        <f>IF(OR('Set UP'!$C53=0,'Set UP'!$D53=0,'Set UP'!$E53=0),"",(HN$19*HN67)+(HO$19*HO67)+(HP$19*HP67)+(HQ$19*HQ67)+(HR$19*HR67)+(HS$19*HS67)+(HT$19*HT67)+(HU$19*HU67)+(HV$19*HV67)+(HW$19*HW67)+(HX$19*HX67)+(HY$19*HY67)+(HZ$19*HZ67)+(IA$19*IA67)+(IB$19*IB67)+(IC$19*IC67)+(ID$19*ID67)+(IE$19*IE67)+(IF$19*IF67)+(IG$19*IG67)+(IH$19*IH67)+(II$19*II67)+(IJ$19*IJ67)+(IK$19*IK67)+(IL$19*IL67))</f>
        <v/>
      </c>
      <c r="IO67" s="65"/>
      <c r="IP67" s="65"/>
      <c r="IQ67" s="65"/>
      <c r="IR67" s="65"/>
      <c r="IS67" s="149"/>
      <c r="IT67" s="149"/>
      <c r="IU67" s="149"/>
      <c r="IV67" s="149"/>
      <c r="IW67" s="149"/>
      <c r="IX67" s="149"/>
      <c r="IY67" s="149"/>
      <c r="IZ67" s="149"/>
      <c r="JA67" s="149"/>
      <c r="JB67" s="149"/>
      <c r="JC67" s="149"/>
      <c r="JD67" s="149"/>
      <c r="JE67" s="149"/>
      <c r="JF67" s="149"/>
      <c r="JG67" s="149"/>
      <c r="JH67" s="149"/>
      <c r="JI67" s="149"/>
      <c r="JJ67" s="149"/>
      <c r="JK67" s="149"/>
      <c r="JL67" s="149"/>
      <c r="JM67" s="149"/>
      <c r="JN67" s="222"/>
      <c r="JO67" s="150" t="str">
        <f>IF(OR('Set UP'!$C53=0,'Set UP'!$D53=0,'Set UP'!$E53=0),"",(IO$19*IO67)+(IP$19*IP67)+(IQ$19*IQ67)+(IR$19*IR67)+(IS$19*IS67)+(IT$19*IT67)+(IU$19*IU67)+(IV$19*IV67)+(IW$19*IW67)+(IX$19*IX67)+(IY$19*IY67)+(IZ$19*IZ67)+(JA$19*JA67)+(JB$19*JB67)+(JC$19*JC67)+(JD$19*JD67)+(JE$19*JE67)+(JF$19*JF67)+(JG$19*JG67)+(JH$19*JH67)+(JI$19*JI67)+(JJ$19*JJ67)+(JK$19*JK67)+(JL$19*JL67)+(JM$19*JM67))</f>
        <v/>
      </c>
      <c r="JP67" s="151" t="str">
        <f>IF(OR('Set UP'!$C53=0,'Set UP'!$D53=0,'Set UP'!$E53=0),"",(AF67+BG67+CH67+DI67+EJ67+FK67+GL67+HM67+IN67+JO67))</f>
        <v/>
      </c>
      <c r="JQ67" s="152" t="str">
        <f>IF(OR('Set UP'!$C53=0,'Set UP'!$D53=0,'Set UP'!$E53=0),"",RANK(JP67,$JP$21:$JP$68,0))</f>
        <v/>
      </c>
      <c r="JR67" s="151" t="str">
        <f>IF(OR('Set UP'!K53&lt;&gt;1,'Set UP'!C53=0,'Set UP'!D53=0,'Set UP'!E53=0,'Set UP'!F53=0),"",$JP67)</f>
        <v/>
      </c>
      <c r="JS67" s="151" t="str">
        <f>IF(OR('Set UP'!K53&lt;&gt;1,'Set UP'!C53=0,'Set UP'!D53=0,'Set UP'!E53=0,'Set UP'!F53=0),"",RANK(JR67,$JR$21:$JR$68,0))</f>
        <v/>
      </c>
      <c r="JT67" s="153" t="str">
        <f>IF(OR('Set UP'!K53&lt;&gt;2,'Set UP'!C53=0,'Set UP'!D53=0,'Set UP'!E53=0,'Set UP'!F53=0),"",$JP67)</f>
        <v/>
      </c>
      <c r="JU67" s="151" t="str">
        <f>IF(OR('Set UP'!K53&lt;&gt;2,'Set UP'!C53=0,'Set UP'!D53=0,'Set UP'!E53=0,'Set UP'!F53=0),"",RANK(JT67,$JT$21:$JT$68,0))</f>
        <v/>
      </c>
      <c r="JV67" s="151" t="str">
        <f>IF(OR(LEFT('Set UP'!F53,1)&lt;&gt;"F",'Set UP'!C53=0,'Set UP'!D53=0,'Set UP'!E53=0),"",$JP67)</f>
        <v/>
      </c>
      <c r="JW67" s="151" t="str">
        <f>IF(OR(LEFT('Set UP'!F53,1)&lt;&gt;"F",'Set UP'!C53=0,'Set UP'!D53=0,'Set UP'!E53=0),"",RANK(JV67,$JV$21:$JV$68,0))</f>
        <v/>
      </c>
      <c r="JX67" s="151" t="str">
        <f>IF(OR('Set UP'!F53&lt;&gt;"NS",'Set UP'!C53=0,'Set UP'!D53=0,'Set UP'!E53=0),"",$JP67)</f>
        <v/>
      </c>
      <c r="JY67" s="154" t="str">
        <f>IF(OR('Set UP'!F53&lt;&gt;"NS",'Set UP'!C53=0,'Set UP'!D53=0,'Set UP'!E53=0),"",RANK(JX67,$JX$21:$JX$68,0))</f>
        <v/>
      </c>
      <c r="JZ67" s="154" t="str">
        <f>IF(OR('Set UP'!$C53=0,'Set UP'!$D53=0,'Set UP'!$E53=0,JP67=0),"",JP67/MAX(JP$21:JP$68)*1000)</f>
        <v/>
      </c>
      <c r="KC67" s="316">
        <f t="array" ref="KC67">MAX(IF(Clubs='Set UP'!D53,'Wet Incident'!JU$21:JU$68))</f>
        <v>0</v>
      </c>
      <c r="KD67" s="316" t="str">
        <f t="shared" si="5"/>
        <v/>
      </c>
    </row>
    <row r="68" spans="2:290" ht="15.75" thickBot="1" x14ac:dyDescent="0.25">
      <c r="B68" s="155">
        <v>48</v>
      </c>
      <c r="C68" s="358" t="str">
        <f>IF(OR('Set UP'!$C54=0,'Set UP'!$D54=0,'Set UP'!$E54=0,'Set UP'!F54=0),"  --",'Set UP'!C54)</f>
        <v xml:space="preserve">  --</v>
      </c>
      <c r="D68" s="358" t="str">
        <f>IF(OR('Set UP'!$C54=0,'Set UP'!$D54=0,'Set UP'!$E54=0,'Set UP'!F54=0),"  --",'Set UP'!D54&amp;" "&amp;'Set UP'!E54)</f>
        <v xml:space="preserve">  --</v>
      </c>
      <c r="E68" s="358" t="str">
        <f>IF(OR('Set UP'!$C54=0,'Set UP'!$D54=0,'Set UP'!$E54=0,'Set UP'!F54=0),"  --",'Set UP'!F54)</f>
        <v xml:space="preserve">  --</v>
      </c>
      <c r="F68" s="348"/>
      <c r="G68" s="348"/>
      <c r="H68" s="348"/>
      <c r="I68" s="348"/>
      <c r="J68" s="359"/>
      <c r="K68" s="359"/>
      <c r="L68" s="359"/>
      <c r="M68" s="359"/>
      <c r="N68" s="359"/>
      <c r="O68" s="359"/>
      <c r="P68" s="359"/>
      <c r="Q68" s="359"/>
      <c r="R68" s="359"/>
      <c r="S68" s="359"/>
      <c r="T68" s="359"/>
      <c r="U68" s="359"/>
      <c r="V68" s="359"/>
      <c r="W68" s="359"/>
      <c r="X68" s="359"/>
      <c r="Y68" s="359"/>
      <c r="Z68" s="359"/>
      <c r="AA68" s="359"/>
      <c r="AB68" s="359"/>
      <c r="AC68" s="359"/>
      <c r="AD68" s="359"/>
      <c r="AE68" s="360"/>
      <c r="AF68" s="361" t="str">
        <f>IF(OR('Set UP'!$C54=0,'Set UP'!$D54=0,'Set UP'!$E54=0),"",(F$19*F68)+(G$19*G68)+(H$19*H68)+(I$19*I68)+(J$19*J68)+(K$19*K68)+(L$19*L68)+(M$19*M68)+(N$19*N68)+(O$19*O68)+(P$19*P68)+(Q$19*Q68)+(R$19*R68)+(S$19*S68)+(T$19*T68)+(U$19*U68)+(V$19*V68)+(W$19*W68)+(X$19*X68)+(Y$19*Y68)+(Z$19*Z68)+(AA$19*AA68)+(AB$19*AB68)+(AC$19*AC68)+(AD$19*AD68))</f>
        <v/>
      </c>
      <c r="AG68" s="348"/>
      <c r="AH68" s="348"/>
      <c r="AI68" s="348"/>
      <c r="AJ68" s="348"/>
      <c r="AK68" s="348"/>
      <c r="AL68" s="348"/>
      <c r="AM68" s="359"/>
      <c r="AN68" s="359"/>
      <c r="AO68" s="359"/>
      <c r="AP68" s="359"/>
      <c r="AQ68" s="359"/>
      <c r="AR68" s="359"/>
      <c r="AS68" s="359"/>
      <c r="AT68" s="359"/>
      <c r="AU68" s="359"/>
      <c r="AV68" s="359"/>
      <c r="AW68" s="359"/>
      <c r="AX68" s="359"/>
      <c r="AY68" s="359"/>
      <c r="AZ68" s="359"/>
      <c r="BA68" s="359"/>
      <c r="BB68" s="359"/>
      <c r="BC68" s="359"/>
      <c r="BD68" s="359"/>
      <c r="BE68" s="359"/>
      <c r="BF68" s="360"/>
      <c r="BG68" s="361" t="str">
        <f>IF(OR('Set UP'!$C54=0,'Set UP'!$D54=0,'Set UP'!$E54=0),"",(AG$19*AG68)+(AH$19*AH68)+(AI$19*AI68)+(AJ$19*AJ68)+(AK$19*AK68)+(AL$19*AL68)+(AM$19*AM68)+(AN$19*AN68)+(AO$19*AO68)+(AP$19*AP68)+(AQ$19*AQ68)+(AR$19*AR68)+(AS$19*AS68)+(AT$19*AT68)+(AU$19*AU68)+(AV$19*AV68)+(AW$19*AW68)+(AX$19*AX68)+(AY$19*AY68)+(AZ$19*AZ68)+(BA$19*BA68)+(BB$19*BB68)+(BC$19*BC68)+(BD$19*BD68)+(BE$19*BE68))</f>
        <v/>
      </c>
      <c r="BH68" s="348"/>
      <c r="BI68" s="348"/>
      <c r="BJ68" s="348"/>
      <c r="BK68" s="348"/>
      <c r="BL68" s="348"/>
      <c r="BM68" s="348"/>
      <c r="BN68" s="359"/>
      <c r="BO68" s="359"/>
      <c r="BP68" s="359"/>
      <c r="BQ68" s="359"/>
      <c r="BR68" s="359"/>
      <c r="BS68" s="359"/>
      <c r="BT68" s="359"/>
      <c r="BU68" s="359"/>
      <c r="BV68" s="359"/>
      <c r="BW68" s="359"/>
      <c r="BX68" s="359"/>
      <c r="BY68" s="359"/>
      <c r="BZ68" s="359"/>
      <c r="CA68" s="359"/>
      <c r="CB68" s="359"/>
      <c r="CC68" s="359"/>
      <c r="CD68" s="359"/>
      <c r="CE68" s="359"/>
      <c r="CF68" s="359"/>
      <c r="CG68" s="360"/>
      <c r="CH68" s="361" t="str">
        <f>IF(OR('Set UP'!$C54=0,'Set UP'!$D54=0,'Set UP'!$E54=0),"",(BH$19*BH68)+(BI$19*BI68)+(BJ$19*BJ68)+(BK$19*BK68)+(BL$19*BL68)+(BM$19*BM68)+(BN$19*BN68)+(BO$19*BO68)+(BP$19*BP68)+(BQ$19*BQ68)+(BR$19*BR68)+(BS$19*BS68)+(BT$19*BT68)+(BU$19*BU68)+(BV$19*BV68)+(BW$19*BW68)+(BX$19*BX68)+(BY$19*BY68)+(BZ$19*BZ68)+(CA$19*CA68)+(CB$19*CB68)+(CC$19*CC68)+(CD$19*CD68)+(CE$19*CE68)+(CF$19*CF68))</f>
        <v/>
      </c>
      <c r="CI68" s="348"/>
      <c r="CJ68" s="348"/>
      <c r="CK68" s="348"/>
      <c r="CL68" s="348"/>
      <c r="CM68" s="348"/>
      <c r="CN68" s="359"/>
      <c r="CO68" s="359"/>
      <c r="CP68" s="359"/>
      <c r="CQ68" s="359"/>
      <c r="CR68" s="359"/>
      <c r="CS68" s="359"/>
      <c r="CT68" s="359"/>
      <c r="CU68" s="359"/>
      <c r="CV68" s="359"/>
      <c r="CW68" s="359"/>
      <c r="CX68" s="359"/>
      <c r="CY68" s="359"/>
      <c r="CZ68" s="359"/>
      <c r="DA68" s="359"/>
      <c r="DB68" s="359"/>
      <c r="DC68" s="359"/>
      <c r="DD68" s="359"/>
      <c r="DE68" s="359"/>
      <c r="DF68" s="359"/>
      <c r="DG68" s="359"/>
      <c r="DH68" s="360"/>
      <c r="DI68" s="361" t="str">
        <f>IF(OR('Set UP'!$C54=0,'Set UP'!$D54=0,'Set UP'!$E54=0),"",(CI$19*CI68)+(CJ$19*CJ68)+(CK$19*CK68)+(CL$19*CL68)+(CM$19*CM68)+(CN$19*CN68)+(CO$19*CO68)+(CP$19*CP68)+(CQ$19*CQ68)+(CR$19*CR68)+(CS$19*CS68)+(CT$19*CT68)+(CU$19*CU68)+(CV$19*CV68)+(CW$19*CW68)+(CX$19*CX68)+(CY$19*CY68)+(CZ$19*CZ68)+(DA$19*DA68)+(DB$19*DB68)+(DC$19*DC68)+(DD$19*DD68)+(DE$19*DE68)+(DF$19*DF68)+(DG$19*DG68))</f>
        <v/>
      </c>
      <c r="DJ68" s="348"/>
      <c r="DK68" s="348"/>
      <c r="DL68" s="348"/>
      <c r="DM68" s="359"/>
      <c r="DN68" s="359"/>
      <c r="DO68" s="359"/>
      <c r="DP68" s="359"/>
      <c r="DQ68" s="359"/>
      <c r="DR68" s="359"/>
      <c r="DS68" s="359"/>
      <c r="DT68" s="359"/>
      <c r="DU68" s="359"/>
      <c r="DV68" s="359"/>
      <c r="DW68" s="359"/>
      <c r="DX68" s="359"/>
      <c r="DY68" s="359"/>
      <c r="DZ68" s="359"/>
      <c r="EA68" s="359"/>
      <c r="EB68" s="359"/>
      <c r="EC68" s="359"/>
      <c r="ED68" s="359"/>
      <c r="EE68" s="359"/>
      <c r="EF68" s="359"/>
      <c r="EG68" s="359"/>
      <c r="EH68" s="359"/>
      <c r="EI68" s="360"/>
      <c r="EJ68" s="361" t="str">
        <f>IF(OR('Set UP'!$C54=0,'Set UP'!$D54=0,'Set UP'!$E54=0),"",(DJ$19*DJ68)+(DK$19*DK68)+(DL$19*DL68)+(DM$19*DM68)+(DN$19*DN68)+(DO$19*DO68)+(DP$19*DP68)+(DQ$19*DQ68)+(DR$19*DR68)+(DS$19*DS68)+(DT$19*DT68)+(DU$19*DU68)+(DV$19*DV68)+(DW$19*DW68)+(DX$19*DX68)+(DY$19*DY68)+(DZ$19*DZ68)+(EA$19*EA68)+(EB$19*EB68)+(EC$19*EC68)+(ED$19*ED68)+(EE$19*EE68)+(EF$19*EF68)+(EG$19*EG68)+(EH$19*EH68))</f>
        <v/>
      </c>
      <c r="EK68" s="348"/>
      <c r="EL68" s="348"/>
      <c r="EM68" s="348"/>
      <c r="EN68" s="348"/>
      <c r="EO68" s="359"/>
      <c r="EP68" s="359"/>
      <c r="EQ68" s="359"/>
      <c r="ER68" s="359"/>
      <c r="ES68" s="359"/>
      <c r="ET68" s="359"/>
      <c r="EU68" s="359"/>
      <c r="EV68" s="359"/>
      <c r="EW68" s="359"/>
      <c r="EX68" s="359"/>
      <c r="EY68" s="359"/>
      <c r="EZ68" s="359"/>
      <c r="FA68" s="359"/>
      <c r="FB68" s="359"/>
      <c r="FC68" s="359"/>
      <c r="FD68" s="359"/>
      <c r="FE68" s="359"/>
      <c r="FF68" s="359"/>
      <c r="FG68" s="359"/>
      <c r="FH68" s="359"/>
      <c r="FI68" s="359"/>
      <c r="FJ68" s="360"/>
      <c r="FK68" s="361" t="str">
        <f>IF(OR('Set UP'!$C54=0,'Set UP'!$D54=0,'Set UP'!$E54=0),"",(EK$19*EK68)+(EL$19*EL68)+(EM$19*EM68)+(EN$19*EN68)+(EO$19*EO68)+(EP$19*EP68)+(EQ$19*EQ68)+(ER$19*ER68)+(ES$19*ES68)+(ET$19*ET68)+(EU$19*EU68)+(EV$19*EV68)+(EW$19*EW68)+(EX$19*EX68)+(EY$19*EY68)+(EZ$19*EZ68)+(FA$19*FA68)+(FB$19*FB68)+(FC$19*FC68)+(FD$19*FD68)+(FE$19*FE68)+(FF$19*FF68)+(FG$19*FG68)+(FH$19*FH68)+(FI$19*FI68))</f>
        <v/>
      </c>
      <c r="FL68" s="348"/>
      <c r="FM68" s="348"/>
      <c r="FN68" s="348"/>
      <c r="FO68" s="348"/>
      <c r="FP68" s="359"/>
      <c r="FQ68" s="359"/>
      <c r="FR68" s="359"/>
      <c r="FS68" s="359"/>
      <c r="FT68" s="359"/>
      <c r="FU68" s="359"/>
      <c r="FV68" s="359"/>
      <c r="FW68" s="359"/>
      <c r="FX68" s="359"/>
      <c r="FY68" s="359"/>
      <c r="FZ68" s="359"/>
      <c r="GA68" s="359"/>
      <c r="GB68" s="359"/>
      <c r="GC68" s="359"/>
      <c r="GD68" s="359"/>
      <c r="GE68" s="359"/>
      <c r="GF68" s="359"/>
      <c r="GG68" s="359"/>
      <c r="GH68" s="359"/>
      <c r="GI68" s="359"/>
      <c r="GJ68" s="359"/>
      <c r="GK68" s="360"/>
      <c r="GL68" s="361" t="str">
        <f>IF(OR('Set UP'!$C54=0,'Set UP'!$D54=0,'Set UP'!$E54=0),"",(FL$19*FL68)+(FM$19*FM68)+(FN$19*FN68)+(FO$19*FO68)+(FP$19*FP68)+(FQ$19*FQ68)+(FR$19*FR68)+(FS$19*FS68)+(FT$19*FT68)+(FU$19*FU68)+(FV$19*FV68)+(FW$19*FW68)+(FX$19*FX68)+(FY$19*FY68)+(FZ$19*FZ68)+(GA$19*GA68)+(GB$19*GB68)+(GC$19*GC68)+(GD$19*GD68)+(GE$19*GE68)+(GF$19*GF68)+(GG$19*GG68)+(GH$19*GH68)+(GI$19*GI68)+(GJ$19*GJ68))</f>
        <v/>
      </c>
      <c r="GM68" s="348"/>
      <c r="GN68" s="348"/>
      <c r="GO68" s="348"/>
      <c r="GP68" s="348"/>
      <c r="GQ68" s="359"/>
      <c r="GR68" s="359"/>
      <c r="GS68" s="359"/>
      <c r="GT68" s="359"/>
      <c r="GU68" s="359"/>
      <c r="GV68" s="359"/>
      <c r="GW68" s="359"/>
      <c r="GX68" s="359"/>
      <c r="GY68" s="359"/>
      <c r="GZ68" s="359"/>
      <c r="HA68" s="359"/>
      <c r="HB68" s="359"/>
      <c r="HC68" s="359"/>
      <c r="HD68" s="359"/>
      <c r="HE68" s="359"/>
      <c r="HF68" s="359"/>
      <c r="HG68" s="359"/>
      <c r="HH68" s="359"/>
      <c r="HI68" s="359"/>
      <c r="HJ68" s="359"/>
      <c r="HK68" s="359"/>
      <c r="HL68" s="360"/>
      <c r="HM68" s="361" t="str">
        <f>IF(OR('Set UP'!$C54=0,'Set UP'!$D54=0,'Set UP'!$E54=0),"",(GM$19*GM68)+(GN$19*GN68)+(GO$19*GO68)+(GP$19*GP68)+(GQ$19*GQ68)+(GR$19*GR68)+(GS$19*GS68)+(GT$19*GT68)+(GU$19*GU68)+(GV$19*GV68)+(GW$19*GW68)+(GX$19*GX68)+(GY$19*GY68)+(GZ$19*GZ68)+(HA$19*HA68)+(HB$19*HB68)+(HC$19*HC68)+(HD$19*HD68)+(HE$19*HE68)+(HF$19*HF68)+(HG$19*HG68)+(HH$19*HH68)+(HI$19*HI68)+(HJ$19*HJ68)+(HK$19*HK68))</f>
        <v/>
      </c>
      <c r="HN68" s="348"/>
      <c r="HO68" s="348"/>
      <c r="HP68" s="348"/>
      <c r="HQ68" s="348"/>
      <c r="HR68" s="359"/>
      <c r="HS68" s="359"/>
      <c r="HT68" s="359"/>
      <c r="HU68" s="359"/>
      <c r="HV68" s="359"/>
      <c r="HW68" s="359"/>
      <c r="HX68" s="359"/>
      <c r="HY68" s="359"/>
      <c r="HZ68" s="359"/>
      <c r="IA68" s="359"/>
      <c r="IB68" s="359"/>
      <c r="IC68" s="359"/>
      <c r="ID68" s="359"/>
      <c r="IE68" s="359"/>
      <c r="IF68" s="359"/>
      <c r="IG68" s="359"/>
      <c r="IH68" s="359"/>
      <c r="II68" s="359"/>
      <c r="IJ68" s="359"/>
      <c r="IK68" s="359"/>
      <c r="IL68" s="359"/>
      <c r="IM68" s="360"/>
      <c r="IN68" s="361" t="str">
        <f>IF(OR('Set UP'!$C54=0,'Set UP'!$D54=0,'Set UP'!$E54=0),"",(HN$19*HN68)+(HO$19*HO68)+(HP$19*HP68)+(HQ$19*HQ68)+(HR$19*HR68)+(HS$19*HS68)+(HT$19*HT68)+(HU$19*HU68)+(HV$19*HV68)+(HW$19*HW68)+(HX$19*HX68)+(HY$19*HY68)+(HZ$19*HZ68)+(IA$19*IA68)+(IB$19*IB68)+(IC$19*IC68)+(ID$19*ID68)+(IE$19*IE68)+(IF$19*IF68)+(IG$19*IG68)+(IH$19*IH68)+(II$19*II68)+(IJ$19*IJ68)+(IK$19*IK68)+(IL$19*IL68))</f>
        <v/>
      </c>
      <c r="IO68" s="348"/>
      <c r="IP68" s="348"/>
      <c r="IQ68" s="348"/>
      <c r="IR68" s="348"/>
      <c r="IS68" s="359"/>
      <c r="IT68" s="359"/>
      <c r="IU68" s="359"/>
      <c r="IV68" s="359"/>
      <c r="IW68" s="359"/>
      <c r="IX68" s="359"/>
      <c r="IY68" s="359"/>
      <c r="IZ68" s="359"/>
      <c r="JA68" s="359"/>
      <c r="JB68" s="359"/>
      <c r="JC68" s="359"/>
      <c r="JD68" s="359"/>
      <c r="JE68" s="359"/>
      <c r="JF68" s="359"/>
      <c r="JG68" s="359"/>
      <c r="JH68" s="359"/>
      <c r="JI68" s="359"/>
      <c r="JJ68" s="359"/>
      <c r="JK68" s="359"/>
      <c r="JL68" s="359"/>
      <c r="JM68" s="359"/>
      <c r="JN68" s="360"/>
      <c r="JO68" s="361" t="str">
        <f>IF(OR('Set UP'!$C54=0,'Set UP'!$D54=0,'Set UP'!$E54=0),"",(IO$19*IO68)+(IP$19*IP68)+(IQ$19*IQ68)+(IR$19*IR68)+(IS$19*IS68)+(IT$19*IT68)+(IU$19*IU68)+(IV$19*IV68)+(IW$19*IW68)+(IX$19*IX68)+(IY$19*IY68)+(IZ$19*IZ68)+(JA$19*JA68)+(JB$19*JB68)+(JC$19*JC68)+(JD$19*JD68)+(JE$19*JE68)+(JF$19*JF68)+(JG$19*JG68)+(JH$19*JH68)+(JI$19*JI68)+(JJ$19*JJ68)+(JK$19*JK68)+(JL$19*JL68)+(JM$19*JM68))</f>
        <v/>
      </c>
      <c r="JP68" s="156" t="str">
        <f>IF(OR('Set UP'!$C54=0,'Set UP'!$D54=0,'Set UP'!$E54=0),"",(AF68+BG68+CH68+DI68+EJ68+FK68+GL68+HM68+IN68+JO68))</f>
        <v/>
      </c>
      <c r="JQ68" s="362" t="str">
        <f>IF(OR('Set UP'!$C54=0,'Set UP'!$D54=0,'Set UP'!$E54=0),"",RANK(JP68,$JP$21:$JP$68,0))</f>
        <v/>
      </c>
      <c r="JR68" s="156" t="str">
        <f>IF(OR('Set UP'!K54&lt;&gt;1,'Set UP'!C54=0,'Set UP'!D54=0,'Set UP'!E54=0,'Set UP'!F54=0),"",$JP68)</f>
        <v/>
      </c>
      <c r="JS68" s="156" t="str">
        <f>IF(OR('Set UP'!K54&lt;&gt;1,'Set UP'!C54=0,'Set UP'!D54=0,'Set UP'!E54=0,'Set UP'!F54=0),"",RANK(JR68,$JR$21:$JR$68,0))</f>
        <v/>
      </c>
      <c r="JT68" s="157" t="str">
        <f>IF(OR('Set UP'!K54&lt;&gt;2,'Set UP'!C54=0,'Set UP'!D54=0,'Set UP'!E54=0,'Set UP'!F54=0),"",$JP68)</f>
        <v/>
      </c>
      <c r="JU68" s="156" t="str">
        <f>IF(OR('Set UP'!K54&lt;&gt;2,'Set UP'!C54=0,'Set UP'!D54=0,'Set UP'!E54=0,'Set UP'!F54=0),"",RANK(JT68,$JT$21:$JT$68,0))</f>
        <v/>
      </c>
      <c r="JV68" s="156" t="str">
        <f>IF(OR(LEFT('Set UP'!F54,1)&lt;&gt;"F",'Set UP'!C54=0,'Set UP'!D54=0,'Set UP'!E54=0),"",$JP68)</f>
        <v/>
      </c>
      <c r="JW68" s="156" t="str">
        <f>IF(OR(LEFT('Set UP'!F54,1)&lt;&gt;"F",'Set UP'!C54=0,'Set UP'!D54=0,'Set UP'!E54=0),"",RANK(JV68,$JV$21:$JV$68,0))</f>
        <v/>
      </c>
      <c r="JX68" s="156" t="str">
        <f>IF(OR('Set UP'!F54&lt;&gt;"NS",'Set UP'!C54=0,'Set UP'!D54=0,'Set UP'!E54=0),"",$JP68)</f>
        <v/>
      </c>
      <c r="JY68" s="215" t="str">
        <f>IF(OR('Set UP'!F54&lt;&gt;"NS",'Set UP'!C54=0,'Set UP'!D54=0,'Set UP'!E54=0),"",RANK(JX68,$JX$21:$JX$68,0))</f>
        <v/>
      </c>
      <c r="JZ68" s="215" t="str">
        <f>IF(OR('Set UP'!$C54=0,'Set UP'!$D54=0,'Set UP'!$E54=0,JP68=0),"",JP68/MAX(JP$21:JP$68)*1000)</f>
        <v/>
      </c>
      <c r="KC68" s="316">
        <f t="array" ref="KC68">MAX(IF(Clubs='Set UP'!D54,'Wet Incident'!JU$21:JU$68))</f>
        <v>0</v>
      </c>
      <c r="KD68" s="316" t="str">
        <f t="shared" si="5"/>
        <v/>
      </c>
    </row>
    <row r="69" spans="2:290" ht="15.75" thickTop="1" x14ac:dyDescent="0.2"/>
    <row r="70" spans="2:290" ht="25.5" x14ac:dyDescent="0.35">
      <c r="B70" s="305" t="str">
        <f>IF(E17=0,"",E17)</f>
        <v>No Anylisis Applied</v>
      </c>
      <c r="AE70" s="310"/>
    </row>
    <row r="71" spans="2:290" ht="72" customHeight="1" x14ac:dyDescent="0.3">
      <c r="B71" s="306" t="s">
        <v>448</v>
      </c>
      <c r="N71" s="314"/>
      <c r="O71" s="314"/>
      <c r="R71" s="314"/>
      <c r="S71" s="314"/>
      <c r="V71" s="314"/>
      <c r="W71" s="314"/>
      <c r="Z71" s="314"/>
      <c r="AA71" s="314"/>
    </row>
    <row r="72" spans="2:290" ht="30" customHeight="1" x14ac:dyDescent="0.25">
      <c r="B72" s="307"/>
      <c r="L72" s="315"/>
      <c r="M72" s="315"/>
      <c r="N72" s="314"/>
      <c r="O72" s="314"/>
      <c r="P72" s="315"/>
      <c r="Q72" s="315"/>
      <c r="R72" s="314"/>
      <c r="S72" s="314"/>
      <c r="T72" s="315"/>
      <c r="U72" s="315"/>
      <c r="V72" s="314"/>
      <c r="W72" s="314"/>
      <c r="X72" s="315"/>
      <c r="Y72" s="315"/>
      <c r="Z72" s="314"/>
      <c r="AA72" s="314"/>
      <c r="AB72" s="315"/>
      <c r="AC72" s="315"/>
    </row>
    <row r="73" spans="2:290" ht="30" customHeight="1" x14ac:dyDescent="0.25">
      <c r="C73" s="423" t="e">
        <f>VLOOKUP($G87+0.1,$D98:$E152,2,FALSE)</f>
        <v>#N/A</v>
      </c>
      <c r="D73" s="423"/>
      <c r="L73" s="315"/>
      <c r="M73" s="315"/>
      <c r="N73" s="314"/>
      <c r="O73" s="314"/>
      <c r="P73" s="315"/>
      <c r="Q73" s="315"/>
      <c r="R73" s="314"/>
      <c r="S73" s="314"/>
      <c r="T73" s="315"/>
      <c r="U73" s="315"/>
      <c r="V73" s="314"/>
      <c r="W73" s="314"/>
      <c r="X73" s="315"/>
      <c r="Y73" s="315"/>
      <c r="Z73" s="314"/>
      <c r="AA73" s="314"/>
      <c r="AB73" s="315"/>
      <c r="AC73" s="315"/>
    </row>
    <row r="74" spans="2:290" ht="34.5" customHeight="1" x14ac:dyDescent="0.25">
      <c r="B74" s="313"/>
      <c r="C74" s="315"/>
      <c r="D74" s="315"/>
      <c r="L74" s="315"/>
      <c r="M74" s="315"/>
      <c r="N74" s="314"/>
      <c r="O74" s="314"/>
      <c r="P74" s="315"/>
      <c r="Q74" s="315"/>
      <c r="R74" s="314"/>
      <c r="S74" s="314"/>
      <c r="T74" s="315"/>
      <c r="U74" s="315"/>
      <c r="V74" s="314"/>
      <c r="W74" s="314"/>
      <c r="X74" s="315"/>
      <c r="Y74" s="315"/>
      <c r="Z74" s="314"/>
      <c r="AA74" s="314"/>
      <c r="AB74" s="315"/>
      <c r="AC74" s="315"/>
    </row>
    <row r="75" spans="2:290" ht="27" customHeight="1" x14ac:dyDescent="0.25">
      <c r="C75" s="423" t="e">
        <f>VLOOKUP($G87+0.2,$D98:$E152,2,FALSE)</f>
        <v>#N/A</v>
      </c>
      <c r="D75" s="423"/>
      <c r="E75" s="314"/>
      <c r="L75" s="315"/>
      <c r="M75" s="315"/>
      <c r="N75" s="314"/>
      <c r="O75" s="314"/>
      <c r="P75" s="315"/>
      <c r="Q75" s="315"/>
      <c r="R75" s="314"/>
      <c r="S75" s="314"/>
      <c r="T75" s="315"/>
      <c r="U75" s="315"/>
      <c r="V75" s="314"/>
      <c r="W75" s="314"/>
      <c r="X75" s="315"/>
      <c r="Y75" s="315"/>
      <c r="Z75" s="314"/>
      <c r="AA75" s="314"/>
      <c r="AB75" s="315"/>
      <c r="AC75" s="315"/>
    </row>
    <row r="76" spans="2:290" ht="27" customHeight="1" x14ac:dyDescent="0.25">
      <c r="B76" s="312"/>
      <c r="C76" s="315"/>
      <c r="D76" s="314"/>
      <c r="E76" s="314"/>
      <c r="L76" s="315"/>
      <c r="M76" s="315"/>
      <c r="N76" s="314"/>
      <c r="O76" s="314"/>
      <c r="P76" s="315"/>
      <c r="Q76" s="315"/>
      <c r="R76" s="314"/>
      <c r="S76" s="314"/>
      <c r="T76" s="315"/>
      <c r="U76" s="315"/>
      <c r="V76" s="314"/>
      <c r="W76" s="314"/>
      <c r="X76" s="315"/>
      <c r="Y76" s="315"/>
      <c r="Z76" s="314"/>
      <c r="AA76" s="314"/>
      <c r="AB76" s="315"/>
      <c r="AC76" s="315"/>
    </row>
    <row r="77" spans="2:290" ht="27" customHeight="1" x14ac:dyDescent="0.25">
      <c r="C77" s="423" t="e">
        <f>VLOOKUP($G87+0.3,$D98:$E152,2,FALSE)</f>
        <v>#N/A</v>
      </c>
      <c r="D77" s="423"/>
      <c r="E77" s="314"/>
      <c r="L77" s="315"/>
      <c r="M77" s="315"/>
      <c r="N77" s="314"/>
      <c r="O77" s="314"/>
      <c r="P77" s="315"/>
      <c r="Q77" s="315"/>
      <c r="R77" s="314"/>
      <c r="S77" s="314"/>
      <c r="T77" s="315"/>
      <c r="U77" s="315"/>
      <c r="V77" s="314"/>
      <c r="W77" s="314"/>
      <c r="X77" s="315"/>
      <c r="Y77" s="315"/>
      <c r="Z77" s="314"/>
      <c r="AA77" s="314"/>
      <c r="AB77" s="315"/>
      <c r="AC77" s="315"/>
    </row>
    <row r="78" spans="2:290" ht="27" customHeight="1" x14ac:dyDescent="0.25">
      <c r="B78" s="311"/>
      <c r="C78" s="329"/>
      <c r="D78" s="329"/>
      <c r="E78" s="314"/>
      <c r="L78" s="315"/>
      <c r="M78" s="315"/>
      <c r="N78" s="314"/>
      <c r="O78" s="314"/>
      <c r="P78" s="315"/>
      <c r="Q78" s="315"/>
      <c r="R78" s="314"/>
      <c r="S78" s="314"/>
      <c r="T78" s="315"/>
      <c r="U78" s="315"/>
      <c r="V78" s="314"/>
      <c r="W78" s="314"/>
      <c r="X78" s="315"/>
      <c r="Y78" s="315"/>
      <c r="Z78" s="314"/>
      <c r="AA78" s="314"/>
      <c r="AB78" s="315"/>
      <c r="AC78" s="315"/>
    </row>
    <row r="79" spans="2:290" ht="33" customHeight="1" x14ac:dyDescent="0.25">
      <c r="C79" s="423" t="e">
        <f>VLOOKUP($G87+0.4,$D98:$E152,2,FALSE)</f>
        <v>#N/A</v>
      </c>
      <c r="D79" s="423"/>
      <c r="L79" s="315"/>
      <c r="M79" s="315"/>
      <c r="N79" s="314"/>
      <c r="O79" s="314"/>
      <c r="P79" s="315"/>
      <c r="Q79" s="315"/>
      <c r="R79" s="314"/>
      <c r="S79" s="314"/>
      <c r="T79" s="315"/>
      <c r="U79" s="315"/>
      <c r="V79" s="314"/>
      <c r="W79" s="314"/>
      <c r="X79" s="315"/>
      <c r="Y79" s="315"/>
      <c r="Z79" s="314"/>
      <c r="AA79" s="314"/>
      <c r="AB79" s="315"/>
      <c r="AC79" s="315"/>
    </row>
    <row r="80" spans="2:290" ht="33" customHeight="1" x14ac:dyDescent="0.25">
      <c r="B80" s="308"/>
      <c r="C80" s="315"/>
      <c r="D80" s="315"/>
      <c r="L80" s="315"/>
      <c r="M80" s="315"/>
      <c r="N80" s="314"/>
      <c r="O80" s="314"/>
      <c r="P80" s="315"/>
      <c r="Q80" s="315"/>
      <c r="R80" s="314"/>
      <c r="S80" s="314"/>
      <c r="T80" s="315"/>
      <c r="U80" s="315"/>
      <c r="V80" s="314"/>
      <c r="W80" s="314"/>
      <c r="X80" s="315"/>
      <c r="Y80" s="315"/>
      <c r="Z80" s="314"/>
      <c r="AA80" s="314"/>
      <c r="AB80" s="315"/>
      <c r="AC80" s="315"/>
    </row>
    <row r="81" spans="2:31" s="136" customFormat="1" ht="33" customHeight="1" x14ac:dyDescent="0.25">
      <c r="C81" s="423" t="e">
        <f>VLOOKUP($G87+0.5,$D98:$E152,2,FALSE)</f>
        <v>#N/A</v>
      </c>
      <c r="D81" s="423"/>
      <c r="L81" s="315"/>
      <c r="M81" s="315"/>
      <c r="N81" s="314"/>
      <c r="O81" s="314"/>
      <c r="P81" s="315"/>
      <c r="Q81" s="315"/>
      <c r="R81" s="314"/>
      <c r="S81" s="314"/>
      <c r="T81" s="315"/>
      <c r="U81" s="315"/>
      <c r="V81" s="314"/>
      <c r="W81" s="314"/>
      <c r="X81" s="315"/>
      <c r="Y81" s="315"/>
      <c r="Z81" s="314"/>
      <c r="AA81" s="314"/>
      <c r="AB81" s="315"/>
      <c r="AC81" s="315"/>
      <c r="AE81" s="219"/>
    </row>
    <row r="82" spans="2:31" s="136" customFormat="1" ht="24" customHeight="1" x14ac:dyDescent="0.25">
      <c r="B82" s="309"/>
      <c r="C82" s="329"/>
      <c r="D82" s="329"/>
      <c r="L82" s="315"/>
      <c r="M82" s="315"/>
      <c r="N82" s="314"/>
      <c r="O82" s="314"/>
      <c r="P82" s="315"/>
      <c r="Q82" s="315"/>
      <c r="R82" s="314"/>
      <c r="S82" s="314"/>
      <c r="T82" s="315"/>
      <c r="U82" s="315"/>
      <c r="V82" s="314"/>
      <c r="W82" s="314"/>
      <c r="X82" s="315"/>
      <c r="Y82" s="315"/>
      <c r="Z82" s="314"/>
      <c r="AA82" s="314"/>
      <c r="AB82" s="315"/>
      <c r="AC82" s="315"/>
      <c r="AE82" s="219"/>
    </row>
    <row r="83" spans="2:31" s="136" customFormat="1" ht="33" customHeight="1" x14ac:dyDescent="0.25">
      <c r="C83" s="329"/>
      <c r="D83" s="329"/>
      <c r="L83" s="315"/>
      <c r="M83" s="315"/>
      <c r="N83" s="314"/>
      <c r="O83" s="314"/>
      <c r="P83" s="315"/>
      <c r="Q83" s="315"/>
      <c r="R83" s="314"/>
      <c r="S83" s="314"/>
      <c r="T83" s="315"/>
      <c r="U83" s="315"/>
      <c r="V83" s="314"/>
      <c r="W83" s="314"/>
      <c r="X83" s="315"/>
      <c r="Y83" s="315"/>
      <c r="Z83" s="314"/>
      <c r="AA83" s="314"/>
      <c r="AB83" s="315"/>
      <c r="AC83" s="315"/>
      <c r="AE83" s="219"/>
    </row>
    <row r="84" spans="2:31" s="136" customFormat="1" ht="18" customHeight="1" x14ac:dyDescent="0.25">
      <c r="V84" s="314"/>
      <c r="W84" s="314"/>
      <c r="X84" s="314"/>
      <c r="Y84" s="314"/>
      <c r="Z84" s="314"/>
      <c r="AA84" s="314"/>
    </row>
    <row r="85" spans="2:31" s="136" customFormat="1" ht="15" customHeight="1" x14ac:dyDescent="0.2">
      <c r="B85" s="317" t="s">
        <v>437</v>
      </c>
      <c r="C85" s="316"/>
      <c r="D85" s="316"/>
      <c r="AE85" s="219"/>
    </row>
    <row r="86" spans="2:31" s="136" customFormat="1" ht="15" customHeight="1" x14ac:dyDescent="0.2">
      <c r="B86" s="328" t="s">
        <v>505</v>
      </c>
      <c r="C86" s="328"/>
      <c r="D86" s="316"/>
      <c r="AE86" s="219"/>
    </row>
    <row r="87" spans="2:31" s="136" customFormat="1" ht="15" customHeight="1" x14ac:dyDescent="0.2">
      <c r="B87" s="321" t="s">
        <v>436</v>
      </c>
      <c r="C87" s="322"/>
      <c r="D87" s="317">
        <v>1</v>
      </c>
      <c r="E87" s="98" t="s">
        <v>449</v>
      </c>
      <c r="F87" s="98"/>
      <c r="G87" s="136" t="e">
        <f>VLOOKUP(B70,B87:D97,3,FALSE)</f>
        <v>#N/A</v>
      </c>
      <c r="AE87" s="219"/>
    </row>
    <row r="88" spans="2:31" s="136" customFormat="1" ht="15" customHeight="1" x14ac:dyDescent="0.2">
      <c r="B88" s="316" t="s">
        <v>446</v>
      </c>
      <c r="C88" s="316"/>
      <c r="D88" s="316">
        <v>2</v>
      </c>
      <c r="AE88" s="219"/>
    </row>
    <row r="89" spans="2:31" s="136" customFormat="1" ht="15" customHeight="1" x14ac:dyDescent="0.2">
      <c r="B89" s="317" t="s">
        <v>453</v>
      </c>
      <c r="C89" s="316"/>
      <c r="D89" s="316">
        <v>3</v>
      </c>
      <c r="AE89" s="219"/>
    </row>
    <row r="90" spans="2:31" s="136" customFormat="1" ht="15" customHeight="1" x14ac:dyDescent="0.2">
      <c r="B90" s="317" t="s">
        <v>460</v>
      </c>
      <c r="C90" s="316"/>
      <c r="D90" s="316">
        <v>4</v>
      </c>
      <c r="AE90" s="219"/>
    </row>
    <row r="91" spans="2:31" s="136" customFormat="1" ht="15" customHeight="1" x14ac:dyDescent="0.2">
      <c r="B91" s="317" t="s">
        <v>467</v>
      </c>
      <c r="C91" s="316"/>
      <c r="D91" s="316">
        <v>5</v>
      </c>
      <c r="AE91" s="219"/>
    </row>
    <row r="92" spans="2:31" s="136" customFormat="1" ht="15" customHeight="1" x14ac:dyDescent="0.2">
      <c r="B92" s="317" t="s">
        <v>468</v>
      </c>
      <c r="C92" s="316"/>
      <c r="D92" s="320">
        <v>6</v>
      </c>
      <c r="AE92" s="219"/>
    </row>
    <row r="93" spans="2:31" s="136" customFormat="1" ht="15" customHeight="1" x14ac:dyDescent="0.2">
      <c r="B93" s="317" t="s">
        <v>507</v>
      </c>
      <c r="C93" s="316"/>
      <c r="D93" s="316">
        <v>7</v>
      </c>
      <c r="AE93" s="219"/>
    </row>
    <row r="94" spans="2:31" s="136" customFormat="1" ht="15" customHeight="1" x14ac:dyDescent="0.2">
      <c r="B94" s="317" t="s">
        <v>475</v>
      </c>
      <c r="C94" s="316"/>
      <c r="D94" s="320">
        <v>8</v>
      </c>
      <c r="AE94" s="219"/>
    </row>
    <row r="95" spans="2:31" s="136" customFormat="1" ht="15" customHeight="1" x14ac:dyDescent="0.2">
      <c r="B95" s="317" t="s">
        <v>508</v>
      </c>
      <c r="C95" s="316"/>
      <c r="D95" s="316">
        <v>9</v>
      </c>
      <c r="AE95" s="219"/>
    </row>
    <row r="96" spans="2:31" s="136" customFormat="1" ht="15" customHeight="1" x14ac:dyDescent="0.2">
      <c r="B96" s="317" t="s">
        <v>506</v>
      </c>
      <c r="C96" s="316"/>
      <c r="D96" s="320">
        <v>10</v>
      </c>
      <c r="AE96" s="219"/>
    </row>
    <row r="97" spans="4:277" ht="15" customHeight="1" x14ac:dyDescent="0.2">
      <c r="D97" s="320"/>
      <c r="E97" s="317" t="s">
        <v>450</v>
      </c>
      <c r="F97" s="316">
        <v>1</v>
      </c>
      <c r="G97" s="316">
        <f>F97+1</f>
        <v>2</v>
      </c>
      <c r="H97" s="316">
        <f t="shared" ref="H97:BS97" si="6">G97+1</f>
        <v>3</v>
      </c>
      <c r="I97" s="316">
        <f t="shared" si="6"/>
        <v>4</v>
      </c>
      <c r="J97" s="316">
        <f t="shared" si="6"/>
        <v>5</v>
      </c>
      <c r="K97" s="316">
        <f t="shared" si="6"/>
        <v>6</v>
      </c>
      <c r="L97" s="316">
        <f t="shared" si="6"/>
        <v>7</v>
      </c>
      <c r="M97" s="316">
        <f t="shared" si="6"/>
        <v>8</v>
      </c>
      <c r="N97" s="316">
        <f t="shared" si="6"/>
        <v>9</v>
      </c>
      <c r="O97" s="316">
        <f t="shared" si="6"/>
        <v>10</v>
      </c>
      <c r="P97" s="316">
        <f t="shared" si="6"/>
        <v>11</v>
      </c>
      <c r="Q97" s="316">
        <f t="shared" si="6"/>
        <v>12</v>
      </c>
      <c r="R97" s="316">
        <f t="shared" si="6"/>
        <v>13</v>
      </c>
      <c r="S97" s="316">
        <f t="shared" si="6"/>
        <v>14</v>
      </c>
      <c r="T97" s="316">
        <f t="shared" si="6"/>
        <v>15</v>
      </c>
      <c r="U97" s="316">
        <f t="shared" si="6"/>
        <v>16</v>
      </c>
      <c r="V97" s="316">
        <f t="shared" si="6"/>
        <v>17</v>
      </c>
      <c r="W97" s="316">
        <f t="shared" si="6"/>
        <v>18</v>
      </c>
      <c r="X97" s="316">
        <f t="shared" si="6"/>
        <v>19</v>
      </c>
      <c r="Y97" s="316">
        <f t="shared" si="6"/>
        <v>20</v>
      </c>
      <c r="Z97" s="316">
        <f t="shared" si="6"/>
        <v>21</v>
      </c>
      <c r="AA97" s="316">
        <f t="shared" si="6"/>
        <v>22</v>
      </c>
      <c r="AB97" s="316">
        <f t="shared" si="6"/>
        <v>23</v>
      </c>
      <c r="AC97" s="316">
        <f t="shared" si="6"/>
        <v>24</v>
      </c>
      <c r="AD97" s="316">
        <f t="shared" si="6"/>
        <v>25</v>
      </c>
      <c r="AE97" s="316">
        <f t="shared" si="6"/>
        <v>26</v>
      </c>
      <c r="AF97" s="316">
        <f t="shared" si="6"/>
        <v>27</v>
      </c>
      <c r="AG97" s="316">
        <f t="shared" si="6"/>
        <v>28</v>
      </c>
      <c r="AH97" s="316">
        <f t="shared" si="6"/>
        <v>29</v>
      </c>
      <c r="AI97" s="316">
        <f t="shared" si="6"/>
        <v>30</v>
      </c>
      <c r="AJ97" s="316">
        <f t="shared" si="6"/>
        <v>31</v>
      </c>
      <c r="AK97" s="316">
        <f t="shared" si="6"/>
        <v>32</v>
      </c>
      <c r="AL97" s="316">
        <f t="shared" si="6"/>
        <v>33</v>
      </c>
      <c r="AM97" s="316">
        <f t="shared" si="6"/>
        <v>34</v>
      </c>
      <c r="AN97" s="316">
        <f t="shared" si="6"/>
        <v>35</v>
      </c>
      <c r="AO97" s="316">
        <f t="shared" si="6"/>
        <v>36</v>
      </c>
      <c r="AP97" s="316">
        <f t="shared" si="6"/>
        <v>37</v>
      </c>
      <c r="AQ97" s="316">
        <f t="shared" si="6"/>
        <v>38</v>
      </c>
      <c r="AR97" s="316">
        <f t="shared" si="6"/>
        <v>39</v>
      </c>
      <c r="AS97" s="316">
        <f t="shared" si="6"/>
        <v>40</v>
      </c>
      <c r="AT97" s="316">
        <f t="shared" si="6"/>
        <v>41</v>
      </c>
      <c r="AU97" s="316">
        <f t="shared" si="6"/>
        <v>42</v>
      </c>
      <c r="AV97" s="316">
        <f t="shared" si="6"/>
        <v>43</v>
      </c>
      <c r="AW97" s="316">
        <f t="shared" si="6"/>
        <v>44</v>
      </c>
      <c r="AX97" s="316">
        <f t="shared" si="6"/>
        <v>45</v>
      </c>
      <c r="AY97" s="316">
        <f t="shared" si="6"/>
        <v>46</v>
      </c>
      <c r="AZ97" s="316">
        <f t="shared" si="6"/>
        <v>47</v>
      </c>
      <c r="BA97" s="316">
        <f t="shared" si="6"/>
        <v>48</v>
      </c>
      <c r="BB97" s="316">
        <f t="shared" si="6"/>
        <v>49</v>
      </c>
      <c r="BC97" s="316">
        <f t="shared" si="6"/>
        <v>50</v>
      </c>
      <c r="BD97" s="316">
        <f t="shared" si="6"/>
        <v>51</v>
      </c>
      <c r="BE97" s="316">
        <f t="shared" si="6"/>
        <v>52</v>
      </c>
      <c r="BF97" s="316">
        <f t="shared" si="6"/>
        <v>53</v>
      </c>
      <c r="BG97" s="316">
        <f t="shared" si="6"/>
        <v>54</v>
      </c>
      <c r="BH97" s="316">
        <f t="shared" si="6"/>
        <v>55</v>
      </c>
      <c r="BI97" s="316">
        <f t="shared" si="6"/>
        <v>56</v>
      </c>
      <c r="BJ97" s="316">
        <f t="shared" si="6"/>
        <v>57</v>
      </c>
      <c r="BK97" s="316">
        <f t="shared" si="6"/>
        <v>58</v>
      </c>
      <c r="BL97" s="316">
        <f t="shared" si="6"/>
        <v>59</v>
      </c>
      <c r="BM97" s="316">
        <f t="shared" si="6"/>
        <v>60</v>
      </c>
      <c r="BN97" s="316">
        <f t="shared" si="6"/>
        <v>61</v>
      </c>
      <c r="BO97" s="316">
        <f t="shared" si="6"/>
        <v>62</v>
      </c>
      <c r="BP97" s="316">
        <f t="shared" si="6"/>
        <v>63</v>
      </c>
      <c r="BQ97" s="316">
        <f t="shared" si="6"/>
        <v>64</v>
      </c>
      <c r="BR97" s="316">
        <f t="shared" si="6"/>
        <v>65</v>
      </c>
      <c r="BS97" s="316">
        <f t="shared" si="6"/>
        <v>66</v>
      </c>
      <c r="BT97" s="316">
        <f t="shared" ref="BT97:EE97" si="7">BS97+1</f>
        <v>67</v>
      </c>
      <c r="BU97" s="316">
        <f t="shared" si="7"/>
        <v>68</v>
      </c>
      <c r="BV97" s="316">
        <f t="shared" si="7"/>
        <v>69</v>
      </c>
      <c r="BW97" s="316">
        <f t="shared" si="7"/>
        <v>70</v>
      </c>
      <c r="BX97" s="316">
        <f t="shared" si="7"/>
        <v>71</v>
      </c>
      <c r="BY97" s="316">
        <f t="shared" si="7"/>
        <v>72</v>
      </c>
      <c r="BZ97" s="316">
        <f t="shared" si="7"/>
        <v>73</v>
      </c>
      <c r="CA97" s="316">
        <f t="shared" si="7"/>
        <v>74</v>
      </c>
      <c r="CB97" s="316">
        <f t="shared" si="7"/>
        <v>75</v>
      </c>
      <c r="CC97" s="316">
        <f t="shared" si="7"/>
        <v>76</v>
      </c>
      <c r="CD97" s="316">
        <f t="shared" si="7"/>
        <v>77</v>
      </c>
      <c r="CE97" s="316">
        <f t="shared" si="7"/>
        <v>78</v>
      </c>
      <c r="CF97" s="316">
        <f t="shared" si="7"/>
        <v>79</v>
      </c>
      <c r="CG97" s="316">
        <f t="shared" si="7"/>
        <v>80</v>
      </c>
      <c r="CH97" s="316">
        <f t="shared" si="7"/>
        <v>81</v>
      </c>
      <c r="CI97" s="316">
        <f t="shared" si="7"/>
        <v>82</v>
      </c>
      <c r="CJ97" s="316">
        <f t="shared" si="7"/>
        <v>83</v>
      </c>
      <c r="CK97" s="316">
        <f t="shared" si="7"/>
        <v>84</v>
      </c>
      <c r="CL97" s="316">
        <f t="shared" si="7"/>
        <v>85</v>
      </c>
      <c r="CM97" s="316">
        <f t="shared" si="7"/>
        <v>86</v>
      </c>
      <c r="CN97" s="316">
        <f t="shared" si="7"/>
        <v>87</v>
      </c>
      <c r="CO97" s="316">
        <f t="shared" si="7"/>
        <v>88</v>
      </c>
      <c r="CP97" s="316">
        <f t="shared" si="7"/>
        <v>89</v>
      </c>
      <c r="CQ97" s="316">
        <f t="shared" si="7"/>
        <v>90</v>
      </c>
      <c r="CR97" s="316">
        <f t="shared" si="7"/>
        <v>91</v>
      </c>
      <c r="CS97" s="316">
        <f t="shared" si="7"/>
        <v>92</v>
      </c>
      <c r="CT97" s="316">
        <f t="shared" si="7"/>
        <v>93</v>
      </c>
      <c r="CU97" s="316">
        <f t="shared" si="7"/>
        <v>94</v>
      </c>
      <c r="CV97" s="316">
        <f t="shared" si="7"/>
        <v>95</v>
      </c>
      <c r="CW97" s="316">
        <f t="shared" si="7"/>
        <v>96</v>
      </c>
      <c r="CX97" s="316">
        <f t="shared" si="7"/>
        <v>97</v>
      </c>
      <c r="CY97" s="316">
        <f t="shared" si="7"/>
        <v>98</v>
      </c>
      <c r="CZ97" s="316">
        <f t="shared" si="7"/>
        <v>99</v>
      </c>
      <c r="DA97" s="316">
        <f t="shared" si="7"/>
        <v>100</v>
      </c>
      <c r="DB97" s="316">
        <f t="shared" si="7"/>
        <v>101</v>
      </c>
      <c r="DC97" s="316">
        <f t="shared" si="7"/>
        <v>102</v>
      </c>
      <c r="DD97" s="316">
        <f t="shared" si="7"/>
        <v>103</v>
      </c>
      <c r="DE97" s="316">
        <f t="shared" si="7"/>
        <v>104</v>
      </c>
      <c r="DF97" s="316">
        <f t="shared" si="7"/>
        <v>105</v>
      </c>
      <c r="DG97" s="316">
        <f t="shared" si="7"/>
        <v>106</v>
      </c>
      <c r="DH97" s="316">
        <f t="shared" si="7"/>
        <v>107</v>
      </c>
      <c r="DI97" s="316">
        <f t="shared" si="7"/>
        <v>108</v>
      </c>
      <c r="DJ97" s="316">
        <f t="shared" si="7"/>
        <v>109</v>
      </c>
      <c r="DK97" s="316">
        <f t="shared" si="7"/>
        <v>110</v>
      </c>
      <c r="DL97" s="316">
        <f t="shared" si="7"/>
        <v>111</v>
      </c>
      <c r="DM97" s="316">
        <f t="shared" si="7"/>
        <v>112</v>
      </c>
      <c r="DN97" s="316">
        <f t="shared" si="7"/>
        <v>113</v>
      </c>
      <c r="DO97" s="316">
        <f t="shared" si="7"/>
        <v>114</v>
      </c>
      <c r="DP97" s="316">
        <f t="shared" si="7"/>
        <v>115</v>
      </c>
      <c r="DQ97" s="316">
        <f t="shared" si="7"/>
        <v>116</v>
      </c>
      <c r="DR97" s="316">
        <f t="shared" si="7"/>
        <v>117</v>
      </c>
      <c r="DS97" s="316">
        <f t="shared" si="7"/>
        <v>118</v>
      </c>
      <c r="DT97" s="316">
        <f t="shared" si="7"/>
        <v>119</v>
      </c>
      <c r="DU97" s="316">
        <f t="shared" si="7"/>
        <v>120</v>
      </c>
      <c r="DV97" s="316">
        <f t="shared" si="7"/>
        <v>121</v>
      </c>
      <c r="DW97" s="316">
        <f t="shared" si="7"/>
        <v>122</v>
      </c>
      <c r="DX97" s="316">
        <f t="shared" si="7"/>
        <v>123</v>
      </c>
      <c r="DY97" s="316">
        <f t="shared" si="7"/>
        <v>124</v>
      </c>
      <c r="DZ97" s="316">
        <f t="shared" si="7"/>
        <v>125</v>
      </c>
      <c r="EA97" s="316">
        <f t="shared" si="7"/>
        <v>126</v>
      </c>
      <c r="EB97" s="316">
        <f t="shared" si="7"/>
        <v>127</v>
      </c>
      <c r="EC97" s="316">
        <f t="shared" si="7"/>
        <v>128</v>
      </c>
      <c r="ED97" s="316">
        <f t="shared" si="7"/>
        <v>129</v>
      </c>
      <c r="EE97" s="316">
        <f t="shared" si="7"/>
        <v>130</v>
      </c>
      <c r="EF97" s="316">
        <f t="shared" ref="EF97:GQ97" si="8">EE97+1</f>
        <v>131</v>
      </c>
      <c r="EG97" s="316">
        <f t="shared" si="8"/>
        <v>132</v>
      </c>
      <c r="EH97" s="316">
        <f t="shared" si="8"/>
        <v>133</v>
      </c>
      <c r="EI97" s="316">
        <f t="shared" si="8"/>
        <v>134</v>
      </c>
      <c r="EJ97" s="316">
        <f t="shared" si="8"/>
        <v>135</v>
      </c>
      <c r="EK97" s="316">
        <f t="shared" si="8"/>
        <v>136</v>
      </c>
      <c r="EL97" s="316">
        <f t="shared" si="8"/>
        <v>137</v>
      </c>
      <c r="EM97" s="316">
        <f t="shared" si="8"/>
        <v>138</v>
      </c>
      <c r="EN97" s="316">
        <f t="shared" si="8"/>
        <v>139</v>
      </c>
      <c r="EO97" s="316">
        <f t="shared" si="8"/>
        <v>140</v>
      </c>
      <c r="EP97" s="316">
        <f t="shared" si="8"/>
        <v>141</v>
      </c>
      <c r="EQ97" s="316">
        <f t="shared" si="8"/>
        <v>142</v>
      </c>
      <c r="ER97" s="316">
        <f t="shared" si="8"/>
        <v>143</v>
      </c>
      <c r="ES97" s="316">
        <f t="shared" si="8"/>
        <v>144</v>
      </c>
      <c r="ET97" s="316">
        <f t="shared" si="8"/>
        <v>145</v>
      </c>
      <c r="EU97" s="316">
        <f t="shared" si="8"/>
        <v>146</v>
      </c>
      <c r="EV97" s="316">
        <f t="shared" si="8"/>
        <v>147</v>
      </c>
      <c r="EW97" s="316">
        <f t="shared" si="8"/>
        <v>148</v>
      </c>
      <c r="EX97" s="316">
        <f t="shared" si="8"/>
        <v>149</v>
      </c>
      <c r="EY97" s="316">
        <f t="shared" si="8"/>
        <v>150</v>
      </c>
      <c r="EZ97" s="316">
        <f t="shared" si="8"/>
        <v>151</v>
      </c>
      <c r="FA97" s="316">
        <f t="shared" si="8"/>
        <v>152</v>
      </c>
      <c r="FB97" s="316">
        <f t="shared" si="8"/>
        <v>153</v>
      </c>
      <c r="FC97" s="316">
        <f t="shared" si="8"/>
        <v>154</v>
      </c>
      <c r="FD97" s="316">
        <f t="shared" si="8"/>
        <v>155</v>
      </c>
      <c r="FE97" s="316">
        <f t="shared" si="8"/>
        <v>156</v>
      </c>
      <c r="FF97" s="316">
        <f t="shared" si="8"/>
        <v>157</v>
      </c>
      <c r="FG97" s="316">
        <f t="shared" si="8"/>
        <v>158</v>
      </c>
      <c r="FH97" s="316">
        <f t="shared" si="8"/>
        <v>159</v>
      </c>
      <c r="FI97" s="316">
        <f t="shared" si="8"/>
        <v>160</v>
      </c>
      <c r="FJ97" s="316">
        <f t="shared" si="8"/>
        <v>161</v>
      </c>
      <c r="FK97" s="316">
        <f t="shared" si="8"/>
        <v>162</v>
      </c>
      <c r="FL97" s="316">
        <f t="shared" si="8"/>
        <v>163</v>
      </c>
      <c r="FM97" s="316">
        <f t="shared" si="8"/>
        <v>164</v>
      </c>
      <c r="FN97" s="316">
        <f t="shared" si="8"/>
        <v>165</v>
      </c>
      <c r="FO97" s="316">
        <f t="shared" si="8"/>
        <v>166</v>
      </c>
      <c r="FP97" s="316">
        <f t="shared" si="8"/>
        <v>167</v>
      </c>
      <c r="FQ97" s="316">
        <f t="shared" si="8"/>
        <v>168</v>
      </c>
      <c r="FR97" s="316">
        <f t="shared" si="8"/>
        <v>169</v>
      </c>
      <c r="FS97" s="316">
        <f t="shared" si="8"/>
        <v>170</v>
      </c>
      <c r="FT97" s="316">
        <f t="shared" si="8"/>
        <v>171</v>
      </c>
      <c r="FU97" s="316">
        <f t="shared" si="8"/>
        <v>172</v>
      </c>
      <c r="FV97" s="316">
        <f t="shared" si="8"/>
        <v>173</v>
      </c>
      <c r="FW97" s="316">
        <f t="shared" si="8"/>
        <v>174</v>
      </c>
      <c r="FX97" s="316">
        <f t="shared" si="8"/>
        <v>175</v>
      </c>
      <c r="FY97" s="316">
        <f t="shared" si="8"/>
        <v>176</v>
      </c>
      <c r="FZ97" s="316">
        <f t="shared" si="8"/>
        <v>177</v>
      </c>
      <c r="GA97" s="316">
        <f t="shared" si="8"/>
        <v>178</v>
      </c>
      <c r="GB97" s="316">
        <f t="shared" si="8"/>
        <v>179</v>
      </c>
      <c r="GC97" s="316">
        <f t="shared" si="8"/>
        <v>180</v>
      </c>
      <c r="GD97" s="316">
        <f t="shared" si="8"/>
        <v>181</v>
      </c>
      <c r="GE97" s="316">
        <f t="shared" si="8"/>
        <v>182</v>
      </c>
      <c r="GF97" s="316">
        <f t="shared" si="8"/>
        <v>183</v>
      </c>
      <c r="GG97" s="316">
        <f t="shared" si="8"/>
        <v>184</v>
      </c>
      <c r="GH97" s="316">
        <f t="shared" si="8"/>
        <v>185</v>
      </c>
      <c r="GI97" s="316">
        <f t="shared" si="8"/>
        <v>186</v>
      </c>
      <c r="GJ97" s="316">
        <f t="shared" si="8"/>
        <v>187</v>
      </c>
      <c r="GK97" s="316">
        <f t="shared" si="8"/>
        <v>188</v>
      </c>
      <c r="GL97" s="316">
        <f t="shared" si="8"/>
        <v>189</v>
      </c>
      <c r="GM97" s="316">
        <f t="shared" si="8"/>
        <v>190</v>
      </c>
      <c r="GN97" s="316">
        <f t="shared" si="8"/>
        <v>191</v>
      </c>
      <c r="GO97" s="316">
        <f t="shared" si="8"/>
        <v>192</v>
      </c>
      <c r="GP97" s="316">
        <f t="shared" si="8"/>
        <v>193</v>
      </c>
      <c r="GQ97" s="316">
        <f t="shared" si="8"/>
        <v>194</v>
      </c>
      <c r="GR97" s="316">
        <f t="shared" ref="GR97:JC97" si="9">GQ97+1</f>
        <v>195</v>
      </c>
      <c r="GS97" s="316">
        <f t="shared" si="9"/>
        <v>196</v>
      </c>
      <c r="GT97" s="316">
        <f t="shared" si="9"/>
        <v>197</v>
      </c>
      <c r="GU97" s="316">
        <f t="shared" si="9"/>
        <v>198</v>
      </c>
      <c r="GV97" s="316">
        <f t="shared" si="9"/>
        <v>199</v>
      </c>
      <c r="GW97" s="316">
        <f t="shared" si="9"/>
        <v>200</v>
      </c>
      <c r="GX97" s="316">
        <f t="shared" si="9"/>
        <v>201</v>
      </c>
      <c r="GY97" s="316">
        <f t="shared" si="9"/>
        <v>202</v>
      </c>
      <c r="GZ97" s="316">
        <f t="shared" si="9"/>
        <v>203</v>
      </c>
      <c r="HA97" s="316">
        <f t="shared" si="9"/>
        <v>204</v>
      </c>
      <c r="HB97" s="316">
        <f t="shared" si="9"/>
        <v>205</v>
      </c>
      <c r="HC97" s="316">
        <f t="shared" si="9"/>
        <v>206</v>
      </c>
      <c r="HD97" s="316">
        <f t="shared" si="9"/>
        <v>207</v>
      </c>
      <c r="HE97" s="316">
        <f t="shared" si="9"/>
        <v>208</v>
      </c>
      <c r="HF97" s="316">
        <f t="shared" si="9"/>
        <v>209</v>
      </c>
      <c r="HG97" s="316">
        <f t="shared" si="9"/>
        <v>210</v>
      </c>
      <c r="HH97" s="316">
        <f t="shared" si="9"/>
        <v>211</v>
      </c>
      <c r="HI97" s="316">
        <f t="shared" si="9"/>
        <v>212</v>
      </c>
      <c r="HJ97" s="316">
        <f t="shared" si="9"/>
        <v>213</v>
      </c>
      <c r="HK97" s="316">
        <f t="shared" si="9"/>
        <v>214</v>
      </c>
      <c r="HL97" s="316">
        <f t="shared" si="9"/>
        <v>215</v>
      </c>
      <c r="HM97" s="316">
        <f t="shared" si="9"/>
        <v>216</v>
      </c>
      <c r="HN97" s="316">
        <f t="shared" si="9"/>
        <v>217</v>
      </c>
      <c r="HO97" s="316">
        <f t="shared" si="9"/>
        <v>218</v>
      </c>
      <c r="HP97" s="316">
        <f t="shared" si="9"/>
        <v>219</v>
      </c>
      <c r="HQ97" s="316">
        <f t="shared" si="9"/>
        <v>220</v>
      </c>
      <c r="HR97" s="316">
        <f t="shared" si="9"/>
        <v>221</v>
      </c>
      <c r="HS97" s="316">
        <f t="shared" si="9"/>
        <v>222</v>
      </c>
      <c r="HT97" s="316">
        <f t="shared" si="9"/>
        <v>223</v>
      </c>
      <c r="HU97" s="316">
        <f t="shared" si="9"/>
        <v>224</v>
      </c>
      <c r="HV97" s="316">
        <f t="shared" si="9"/>
        <v>225</v>
      </c>
      <c r="HW97" s="316">
        <f t="shared" si="9"/>
        <v>226</v>
      </c>
      <c r="HX97" s="316">
        <f t="shared" si="9"/>
        <v>227</v>
      </c>
      <c r="HY97" s="316">
        <f t="shared" si="9"/>
        <v>228</v>
      </c>
      <c r="HZ97" s="316">
        <f t="shared" si="9"/>
        <v>229</v>
      </c>
      <c r="IA97" s="316">
        <f t="shared" si="9"/>
        <v>230</v>
      </c>
      <c r="IB97" s="316">
        <f t="shared" si="9"/>
        <v>231</v>
      </c>
      <c r="IC97" s="316">
        <f t="shared" si="9"/>
        <v>232</v>
      </c>
      <c r="ID97" s="316">
        <f t="shared" si="9"/>
        <v>233</v>
      </c>
      <c r="IE97" s="316">
        <f t="shared" si="9"/>
        <v>234</v>
      </c>
      <c r="IF97" s="316">
        <f t="shared" si="9"/>
        <v>235</v>
      </c>
      <c r="IG97" s="316">
        <f t="shared" si="9"/>
        <v>236</v>
      </c>
      <c r="IH97" s="316">
        <f t="shared" si="9"/>
        <v>237</v>
      </c>
      <c r="II97" s="316">
        <f t="shared" si="9"/>
        <v>238</v>
      </c>
      <c r="IJ97" s="316">
        <f t="shared" si="9"/>
        <v>239</v>
      </c>
      <c r="IK97" s="316">
        <f t="shared" si="9"/>
        <v>240</v>
      </c>
      <c r="IL97" s="316">
        <f t="shared" si="9"/>
        <v>241</v>
      </c>
      <c r="IM97" s="316">
        <f t="shared" si="9"/>
        <v>242</v>
      </c>
      <c r="IN97" s="316">
        <f t="shared" si="9"/>
        <v>243</v>
      </c>
      <c r="IO97" s="316">
        <f t="shared" si="9"/>
        <v>244</v>
      </c>
      <c r="IP97" s="316">
        <f t="shared" si="9"/>
        <v>245</v>
      </c>
      <c r="IQ97" s="316">
        <f t="shared" si="9"/>
        <v>246</v>
      </c>
      <c r="IR97" s="316">
        <f t="shared" si="9"/>
        <v>247</v>
      </c>
      <c r="IS97" s="316">
        <f t="shared" si="9"/>
        <v>248</v>
      </c>
      <c r="IT97" s="316">
        <f t="shared" si="9"/>
        <v>249</v>
      </c>
      <c r="IU97" s="316">
        <f t="shared" si="9"/>
        <v>250</v>
      </c>
      <c r="IV97" s="316">
        <f t="shared" si="9"/>
        <v>251</v>
      </c>
      <c r="IW97" s="316">
        <f t="shared" si="9"/>
        <v>252</v>
      </c>
      <c r="IX97" s="316">
        <f t="shared" si="9"/>
        <v>253</v>
      </c>
      <c r="IY97" s="316">
        <f t="shared" si="9"/>
        <v>254</v>
      </c>
      <c r="IZ97" s="316">
        <f t="shared" si="9"/>
        <v>255</v>
      </c>
      <c r="JA97" s="316">
        <f t="shared" si="9"/>
        <v>256</v>
      </c>
      <c r="JB97" s="316">
        <f t="shared" si="9"/>
        <v>257</v>
      </c>
      <c r="JC97" s="316">
        <f t="shared" si="9"/>
        <v>258</v>
      </c>
      <c r="JD97" s="316">
        <f t="shared" ref="JD97:JP97" si="10">JC97+1</f>
        <v>259</v>
      </c>
      <c r="JE97" s="316">
        <f t="shared" si="10"/>
        <v>260</v>
      </c>
      <c r="JF97" s="316">
        <f t="shared" si="10"/>
        <v>261</v>
      </c>
      <c r="JG97" s="316">
        <f t="shared" si="10"/>
        <v>262</v>
      </c>
      <c r="JH97" s="316">
        <f t="shared" si="10"/>
        <v>263</v>
      </c>
      <c r="JI97" s="316">
        <f t="shared" si="10"/>
        <v>264</v>
      </c>
      <c r="JJ97" s="316">
        <f t="shared" si="10"/>
        <v>265</v>
      </c>
      <c r="JK97" s="316">
        <f t="shared" si="10"/>
        <v>266</v>
      </c>
      <c r="JL97" s="316">
        <f t="shared" si="10"/>
        <v>267</v>
      </c>
      <c r="JM97" s="316">
        <f t="shared" si="10"/>
        <v>268</v>
      </c>
      <c r="JN97" s="316">
        <f t="shared" si="10"/>
        <v>269</v>
      </c>
      <c r="JO97" s="316">
        <f t="shared" si="10"/>
        <v>270</v>
      </c>
      <c r="JP97" s="316">
        <f t="shared" si="10"/>
        <v>271</v>
      </c>
    </row>
    <row r="98" spans="4:277" ht="15" customHeight="1" x14ac:dyDescent="0.2">
      <c r="D98" s="316">
        <v>1.2</v>
      </c>
      <c r="E98" s="317" t="s">
        <v>438</v>
      </c>
      <c r="F98" s="318" t="e">
        <f>QUARTILE(F21:F68,1)</f>
        <v>#NUM!</v>
      </c>
      <c r="G98" s="318" t="e">
        <f t="shared" ref="G98:BR98" si="11">QUARTILE(G21:G68,1)</f>
        <v>#NUM!</v>
      </c>
      <c r="H98" s="318" t="e">
        <f t="shared" si="11"/>
        <v>#NUM!</v>
      </c>
      <c r="I98" s="318" t="e">
        <f t="shared" si="11"/>
        <v>#NUM!</v>
      </c>
      <c r="J98" s="318" t="e">
        <f t="shared" si="11"/>
        <v>#NUM!</v>
      </c>
      <c r="K98" s="318" t="e">
        <f t="shared" si="11"/>
        <v>#NUM!</v>
      </c>
      <c r="L98" s="318" t="e">
        <f t="shared" si="11"/>
        <v>#NUM!</v>
      </c>
      <c r="M98" s="318" t="e">
        <f t="shared" si="11"/>
        <v>#NUM!</v>
      </c>
      <c r="N98" s="318" t="e">
        <f t="shared" si="11"/>
        <v>#NUM!</v>
      </c>
      <c r="O98" s="318" t="e">
        <f t="shared" si="11"/>
        <v>#NUM!</v>
      </c>
      <c r="P98" s="318" t="e">
        <f t="shared" si="11"/>
        <v>#NUM!</v>
      </c>
      <c r="Q98" s="318" t="e">
        <f t="shared" si="11"/>
        <v>#NUM!</v>
      </c>
      <c r="R98" s="318" t="e">
        <f t="shared" si="11"/>
        <v>#NUM!</v>
      </c>
      <c r="S98" s="318" t="e">
        <f t="shared" si="11"/>
        <v>#NUM!</v>
      </c>
      <c r="T98" s="318" t="e">
        <f t="shared" si="11"/>
        <v>#NUM!</v>
      </c>
      <c r="U98" s="318" t="e">
        <f t="shared" si="11"/>
        <v>#NUM!</v>
      </c>
      <c r="V98" s="318" t="e">
        <f t="shared" si="11"/>
        <v>#NUM!</v>
      </c>
      <c r="W98" s="318" t="e">
        <f t="shared" si="11"/>
        <v>#NUM!</v>
      </c>
      <c r="X98" s="318" t="e">
        <f t="shared" si="11"/>
        <v>#NUM!</v>
      </c>
      <c r="Y98" s="318" t="e">
        <f t="shared" si="11"/>
        <v>#NUM!</v>
      </c>
      <c r="Z98" s="318" t="e">
        <f t="shared" si="11"/>
        <v>#NUM!</v>
      </c>
      <c r="AA98" s="318" t="e">
        <f t="shared" si="11"/>
        <v>#NUM!</v>
      </c>
      <c r="AB98" s="318" t="e">
        <f t="shared" si="11"/>
        <v>#NUM!</v>
      </c>
      <c r="AC98" s="318" t="e">
        <f t="shared" si="11"/>
        <v>#NUM!</v>
      </c>
      <c r="AD98" s="318" t="e">
        <f t="shared" si="11"/>
        <v>#NUM!</v>
      </c>
      <c r="AE98" s="318" t="e">
        <f t="shared" si="11"/>
        <v>#NUM!</v>
      </c>
      <c r="AF98" s="318" t="e">
        <f t="shared" si="11"/>
        <v>#NUM!</v>
      </c>
      <c r="AG98" s="318" t="e">
        <f t="shared" si="11"/>
        <v>#NUM!</v>
      </c>
      <c r="AH98" s="318" t="e">
        <f t="shared" si="11"/>
        <v>#NUM!</v>
      </c>
      <c r="AI98" s="318" t="e">
        <f t="shared" si="11"/>
        <v>#NUM!</v>
      </c>
      <c r="AJ98" s="318" t="e">
        <f t="shared" si="11"/>
        <v>#NUM!</v>
      </c>
      <c r="AK98" s="318" t="e">
        <f t="shared" si="11"/>
        <v>#NUM!</v>
      </c>
      <c r="AL98" s="318" t="e">
        <f t="shared" si="11"/>
        <v>#NUM!</v>
      </c>
      <c r="AM98" s="318" t="e">
        <f t="shared" si="11"/>
        <v>#NUM!</v>
      </c>
      <c r="AN98" s="318" t="e">
        <f t="shared" si="11"/>
        <v>#NUM!</v>
      </c>
      <c r="AO98" s="318" t="e">
        <f t="shared" si="11"/>
        <v>#NUM!</v>
      </c>
      <c r="AP98" s="318" t="e">
        <f t="shared" si="11"/>
        <v>#NUM!</v>
      </c>
      <c r="AQ98" s="318" t="e">
        <f t="shared" si="11"/>
        <v>#NUM!</v>
      </c>
      <c r="AR98" s="318" t="e">
        <f t="shared" si="11"/>
        <v>#NUM!</v>
      </c>
      <c r="AS98" s="318" t="e">
        <f t="shared" si="11"/>
        <v>#NUM!</v>
      </c>
      <c r="AT98" s="318" t="e">
        <f t="shared" si="11"/>
        <v>#NUM!</v>
      </c>
      <c r="AU98" s="318" t="e">
        <f t="shared" si="11"/>
        <v>#NUM!</v>
      </c>
      <c r="AV98" s="318" t="e">
        <f t="shared" si="11"/>
        <v>#NUM!</v>
      </c>
      <c r="AW98" s="318" t="e">
        <f t="shared" si="11"/>
        <v>#NUM!</v>
      </c>
      <c r="AX98" s="318" t="e">
        <f t="shared" si="11"/>
        <v>#NUM!</v>
      </c>
      <c r="AY98" s="318" t="e">
        <f t="shared" si="11"/>
        <v>#NUM!</v>
      </c>
      <c r="AZ98" s="318" t="e">
        <f t="shared" si="11"/>
        <v>#NUM!</v>
      </c>
      <c r="BA98" s="318" t="e">
        <f t="shared" si="11"/>
        <v>#NUM!</v>
      </c>
      <c r="BB98" s="318" t="e">
        <f t="shared" si="11"/>
        <v>#NUM!</v>
      </c>
      <c r="BC98" s="318" t="e">
        <f t="shared" si="11"/>
        <v>#NUM!</v>
      </c>
      <c r="BD98" s="318" t="e">
        <f t="shared" si="11"/>
        <v>#NUM!</v>
      </c>
      <c r="BE98" s="318" t="e">
        <f t="shared" si="11"/>
        <v>#NUM!</v>
      </c>
      <c r="BF98" s="318" t="e">
        <f t="shared" si="11"/>
        <v>#NUM!</v>
      </c>
      <c r="BG98" s="318" t="e">
        <f t="shared" si="11"/>
        <v>#NUM!</v>
      </c>
      <c r="BH98" s="318" t="e">
        <f t="shared" si="11"/>
        <v>#NUM!</v>
      </c>
      <c r="BI98" s="318" t="e">
        <f t="shared" si="11"/>
        <v>#NUM!</v>
      </c>
      <c r="BJ98" s="318" t="e">
        <f t="shared" si="11"/>
        <v>#NUM!</v>
      </c>
      <c r="BK98" s="318" t="e">
        <f t="shared" si="11"/>
        <v>#NUM!</v>
      </c>
      <c r="BL98" s="318" t="e">
        <f t="shared" si="11"/>
        <v>#NUM!</v>
      </c>
      <c r="BM98" s="318" t="e">
        <f t="shared" si="11"/>
        <v>#NUM!</v>
      </c>
      <c r="BN98" s="318" t="e">
        <f t="shared" si="11"/>
        <v>#NUM!</v>
      </c>
      <c r="BO98" s="318" t="e">
        <f t="shared" si="11"/>
        <v>#NUM!</v>
      </c>
      <c r="BP98" s="318" t="e">
        <f t="shared" si="11"/>
        <v>#NUM!</v>
      </c>
      <c r="BQ98" s="318" t="e">
        <f t="shared" si="11"/>
        <v>#NUM!</v>
      </c>
      <c r="BR98" s="318" t="e">
        <f t="shared" si="11"/>
        <v>#NUM!</v>
      </c>
      <c r="BS98" s="318" t="e">
        <f t="shared" ref="BS98:ED98" si="12">QUARTILE(BS21:BS68,1)</f>
        <v>#NUM!</v>
      </c>
      <c r="BT98" s="318" t="e">
        <f t="shared" si="12"/>
        <v>#NUM!</v>
      </c>
      <c r="BU98" s="318" t="e">
        <f t="shared" si="12"/>
        <v>#NUM!</v>
      </c>
      <c r="BV98" s="318" t="e">
        <f t="shared" si="12"/>
        <v>#NUM!</v>
      </c>
      <c r="BW98" s="318" t="e">
        <f t="shared" si="12"/>
        <v>#NUM!</v>
      </c>
      <c r="BX98" s="318" t="e">
        <f t="shared" si="12"/>
        <v>#NUM!</v>
      </c>
      <c r="BY98" s="318" t="e">
        <f t="shared" si="12"/>
        <v>#NUM!</v>
      </c>
      <c r="BZ98" s="318" t="e">
        <f t="shared" si="12"/>
        <v>#NUM!</v>
      </c>
      <c r="CA98" s="318" t="e">
        <f t="shared" si="12"/>
        <v>#NUM!</v>
      </c>
      <c r="CB98" s="318" t="e">
        <f t="shared" si="12"/>
        <v>#NUM!</v>
      </c>
      <c r="CC98" s="318" t="e">
        <f t="shared" si="12"/>
        <v>#NUM!</v>
      </c>
      <c r="CD98" s="318" t="e">
        <f t="shared" si="12"/>
        <v>#NUM!</v>
      </c>
      <c r="CE98" s="318" t="e">
        <f t="shared" si="12"/>
        <v>#NUM!</v>
      </c>
      <c r="CF98" s="318" t="e">
        <f t="shared" si="12"/>
        <v>#NUM!</v>
      </c>
      <c r="CG98" s="318" t="e">
        <f t="shared" si="12"/>
        <v>#NUM!</v>
      </c>
      <c r="CH98" s="318" t="e">
        <f t="shared" si="12"/>
        <v>#NUM!</v>
      </c>
      <c r="CI98" s="318" t="e">
        <f t="shared" si="12"/>
        <v>#NUM!</v>
      </c>
      <c r="CJ98" s="318" t="e">
        <f t="shared" si="12"/>
        <v>#NUM!</v>
      </c>
      <c r="CK98" s="318" t="e">
        <f t="shared" si="12"/>
        <v>#NUM!</v>
      </c>
      <c r="CL98" s="318" t="e">
        <f t="shared" si="12"/>
        <v>#NUM!</v>
      </c>
      <c r="CM98" s="318" t="e">
        <f t="shared" si="12"/>
        <v>#NUM!</v>
      </c>
      <c r="CN98" s="318" t="e">
        <f t="shared" si="12"/>
        <v>#NUM!</v>
      </c>
      <c r="CO98" s="318" t="e">
        <f t="shared" si="12"/>
        <v>#NUM!</v>
      </c>
      <c r="CP98" s="318" t="e">
        <f t="shared" si="12"/>
        <v>#NUM!</v>
      </c>
      <c r="CQ98" s="318" t="e">
        <f t="shared" si="12"/>
        <v>#NUM!</v>
      </c>
      <c r="CR98" s="318" t="e">
        <f t="shared" si="12"/>
        <v>#NUM!</v>
      </c>
      <c r="CS98" s="318" t="e">
        <f t="shared" si="12"/>
        <v>#NUM!</v>
      </c>
      <c r="CT98" s="318" t="e">
        <f t="shared" si="12"/>
        <v>#NUM!</v>
      </c>
      <c r="CU98" s="318" t="e">
        <f t="shared" si="12"/>
        <v>#NUM!</v>
      </c>
      <c r="CV98" s="318" t="e">
        <f t="shared" si="12"/>
        <v>#NUM!</v>
      </c>
      <c r="CW98" s="318" t="e">
        <f t="shared" si="12"/>
        <v>#NUM!</v>
      </c>
      <c r="CX98" s="318" t="e">
        <f t="shared" si="12"/>
        <v>#NUM!</v>
      </c>
      <c r="CY98" s="318" t="e">
        <f t="shared" si="12"/>
        <v>#NUM!</v>
      </c>
      <c r="CZ98" s="318" t="e">
        <f t="shared" si="12"/>
        <v>#NUM!</v>
      </c>
      <c r="DA98" s="318" t="e">
        <f t="shared" si="12"/>
        <v>#NUM!</v>
      </c>
      <c r="DB98" s="318" t="e">
        <f t="shared" si="12"/>
        <v>#NUM!</v>
      </c>
      <c r="DC98" s="318" t="e">
        <f t="shared" si="12"/>
        <v>#NUM!</v>
      </c>
      <c r="DD98" s="318" t="e">
        <f t="shared" si="12"/>
        <v>#NUM!</v>
      </c>
      <c r="DE98" s="318" t="e">
        <f t="shared" si="12"/>
        <v>#NUM!</v>
      </c>
      <c r="DF98" s="318" t="e">
        <f t="shared" si="12"/>
        <v>#NUM!</v>
      </c>
      <c r="DG98" s="318" t="e">
        <f t="shared" si="12"/>
        <v>#NUM!</v>
      </c>
      <c r="DH98" s="318" t="e">
        <f t="shared" si="12"/>
        <v>#NUM!</v>
      </c>
      <c r="DI98" s="318" t="e">
        <f t="shared" si="12"/>
        <v>#NUM!</v>
      </c>
      <c r="DJ98" s="318" t="e">
        <f t="shared" si="12"/>
        <v>#NUM!</v>
      </c>
      <c r="DK98" s="318" t="e">
        <f t="shared" si="12"/>
        <v>#NUM!</v>
      </c>
      <c r="DL98" s="318" t="e">
        <f t="shared" si="12"/>
        <v>#NUM!</v>
      </c>
      <c r="DM98" s="318" t="e">
        <f t="shared" si="12"/>
        <v>#NUM!</v>
      </c>
      <c r="DN98" s="318" t="e">
        <f t="shared" si="12"/>
        <v>#NUM!</v>
      </c>
      <c r="DO98" s="318" t="e">
        <f t="shared" si="12"/>
        <v>#NUM!</v>
      </c>
      <c r="DP98" s="318" t="e">
        <f t="shared" si="12"/>
        <v>#NUM!</v>
      </c>
      <c r="DQ98" s="318" t="e">
        <f t="shared" si="12"/>
        <v>#NUM!</v>
      </c>
      <c r="DR98" s="318" t="e">
        <f t="shared" si="12"/>
        <v>#NUM!</v>
      </c>
      <c r="DS98" s="318" t="e">
        <f t="shared" si="12"/>
        <v>#NUM!</v>
      </c>
      <c r="DT98" s="318" t="e">
        <f t="shared" si="12"/>
        <v>#NUM!</v>
      </c>
      <c r="DU98" s="318" t="e">
        <f t="shared" si="12"/>
        <v>#NUM!</v>
      </c>
      <c r="DV98" s="318" t="e">
        <f t="shared" si="12"/>
        <v>#NUM!</v>
      </c>
      <c r="DW98" s="318" t="e">
        <f t="shared" si="12"/>
        <v>#NUM!</v>
      </c>
      <c r="DX98" s="318" t="e">
        <f t="shared" si="12"/>
        <v>#NUM!</v>
      </c>
      <c r="DY98" s="318" t="e">
        <f t="shared" si="12"/>
        <v>#NUM!</v>
      </c>
      <c r="DZ98" s="318" t="e">
        <f t="shared" si="12"/>
        <v>#NUM!</v>
      </c>
      <c r="EA98" s="318" t="e">
        <f t="shared" si="12"/>
        <v>#NUM!</v>
      </c>
      <c r="EB98" s="318" t="e">
        <f t="shared" si="12"/>
        <v>#NUM!</v>
      </c>
      <c r="EC98" s="318" t="e">
        <f t="shared" si="12"/>
        <v>#NUM!</v>
      </c>
      <c r="ED98" s="318" t="e">
        <f t="shared" si="12"/>
        <v>#NUM!</v>
      </c>
      <c r="EE98" s="318" t="e">
        <f t="shared" ref="EE98:GP98" si="13">QUARTILE(EE21:EE68,1)</f>
        <v>#NUM!</v>
      </c>
      <c r="EF98" s="318" t="e">
        <f t="shared" si="13"/>
        <v>#NUM!</v>
      </c>
      <c r="EG98" s="318" t="e">
        <f t="shared" si="13"/>
        <v>#NUM!</v>
      </c>
      <c r="EH98" s="318" t="e">
        <f t="shared" si="13"/>
        <v>#NUM!</v>
      </c>
      <c r="EI98" s="318" t="e">
        <f t="shared" si="13"/>
        <v>#NUM!</v>
      </c>
      <c r="EJ98" s="318" t="e">
        <f t="shared" si="13"/>
        <v>#NUM!</v>
      </c>
      <c r="EK98" s="318" t="e">
        <f t="shared" si="13"/>
        <v>#NUM!</v>
      </c>
      <c r="EL98" s="318" t="e">
        <f t="shared" si="13"/>
        <v>#NUM!</v>
      </c>
      <c r="EM98" s="318" t="e">
        <f t="shared" si="13"/>
        <v>#NUM!</v>
      </c>
      <c r="EN98" s="318" t="e">
        <f t="shared" si="13"/>
        <v>#NUM!</v>
      </c>
      <c r="EO98" s="318" t="e">
        <f t="shared" si="13"/>
        <v>#NUM!</v>
      </c>
      <c r="EP98" s="318" t="e">
        <f t="shared" si="13"/>
        <v>#NUM!</v>
      </c>
      <c r="EQ98" s="318" t="e">
        <f t="shared" si="13"/>
        <v>#NUM!</v>
      </c>
      <c r="ER98" s="318" t="e">
        <f t="shared" si="13"/>
        <v>#NUM!</v>
      </c>
      <c r="ES98" s="318" t="e">
        <f t="shared" si="13"/>
        <v>#NUM!</v>
      </c>
      <c r="ET98" s="318" t="e">
        <f t="shared" si="13"/>
        <v>#NUM!</v>
      </c>
      <c r="EU98" s="318" t="e">
        <f t="shared" si="13"/>
        <v>#NUM!</v>
      </c>
      <c r="EV98" s="318" t="e">
        <f t="shared" si="13"/>
        <v>#NUM!</v>
      </c>
      <c r="EW98" s="318" t="e">
        <f t="shared" si="13"/>
        <v>#NUM!</v>
      </c>
      <c r="EX98" s="318" t="e">
        <f t="shared" si="13"/>
        <v>#NUM!</v>
      </c>
      <c r="EY98" s="318" t="e">
        <f t="shared" si="13"/>
        <v>#NUM!</v>
      </c>
      <c r="EZ98" s="318" t="e">
        <f t="shared" si="13"/>
        <v>#NUM!</v>
      </c>
      <c r="FA98" s="318" t="e">
        <f t="shared" si="13"/>
        <v>#NUM!</v>
      </c>
      <c r="FB98" s="318" t="e">
        <f t="shared" si="13"/>
        <v>#NUM!</v>
      </c>
      <c r="FC98" s="318" t="e">
        <f t="shared" si="13"/>
        <v>#NUM!</v>
      </c>
      <c r="FD98" s="318" t="e">
        <f t="shared" si="13"/>
        <v>#NUM!</v>
      </c>
      <c r="FE98" s="318" t="e">
        <f t="shared" si="13"/>
        <v>#NUM!</v>
      </c>
      <c r="FF98" s="318" t="e">
        <f t="shared" si="13"/>
        <v>#NUM!</v>
      </c>
      <c r="FG98" s="318" t="e">
        <f t="shared" si="13"/>
        <v>#NUM!</v>
      </c>
      <c r="FH98" s="318" t="e">
        <f t="shared" si="13"/>
        <v>#NUM!</v>
      </c>
      <c r="FI98" s="318" t="e">
        <f t="shared" si="13"/>
        <v>#NUM!</v>
      </c>
      <c r="FJ98" s="318" t="e">
        <f t="shared" si="13"/>
        <v>#NUM!</v>
      </c>
      <c r="FK98" s="318" t="e">
        <f t="shared" si="13"/>
        <v>#NUM!</v>
      </c>
      <c r="FL98" s="318" t="e">
        <f t="shared" si="13"/>
        <v>#NUM!</v>
      </c>
      <c r="FM98" s="318" t="e">
        <f t="shared" si="13"/>
        <v>#NUM!</v>
      </c>
      <c r="FN98" s="318" t="e">
        <f t="shared" si="13"/>
        <v>#NUM!</v>
      </c>
      <c r="FO98" s="318" t="e">
        <f t="shared" si="13"/>
        <v>#NUM!</v>
      </c>
      <c r="FP98" s="318" t="e">
        <f t="shared" si="13"/>
        <v>#NUM!</v>
      </c>
      <c r="FQ98" s="318" t="e">
        <f t="shared" si="13"/>
        <v>#NUM!</v>
      </c>
      <c r="FR98" s="318" t="e">
        <f t="shared" si="13"/>
        <v>#NUM!</v>
      </c>
      <c r="FS98" s="318" t="e">
        <f t="shared" si="13"/>
        <v>#NUM!</v>
      </c>
      <c r="FT98" s="318" t="e">
        <f t="shared" si="13"/>
        <v>#NUM!</v>
      </c>
      <c r="FU98" s="318" t="e">
        <f t="shared" si="13"/>
        <v>#NUM!</v>
      </c>
      <c r="FV98" s="318" t="e">
        <f t="shared" si="13"/>
        <v>#NUM!</v>
      </c>
      <c r="FW98" s="318" t="e">
        <f t="shared" si="13"/>
        <v>#NUM!</v>
      </c>
      <c r="FX98" s="318" t="e">
        <f t="shared" si="13"/>
        <v>#NUM!</v>
      </c>
      <c r="FY98" s="318" t="e">
        <f t="shared" si="13"/>
        <v>#NUM!</v>
      </c>
      <c r="FZ98" s="318" t="e">
        <f t="shared" si="13"/>
        <v>#NUM!</v>
      </c>
      <c r="GA98" s="318" t="e">
        <f t="shared" si="13"/>
        <v>#NUM!</v>
      </c>
      <c r="GB98" s="318" t="e">
        <f t="shared" si="13"/>
        <v>#NUM!</v>
      </c>
      <c r="GC98" s="318" t="e">
        <f t="shared" si="13"/>
        <v>#NUM!</v>
      </c>
      <c r="GD98" s="318" t="e">
        <f t="shared" si="13"/>
        <v>#NUM!</v>
      </c>
      <c r="GE98" s="318" t="e">
        <f t="shared" si="13"/>
        <v>#NUM!</v>
      </c>
      <c r="GF98" s="318" t="e">
        <f t="shared" si="13"/>
        <v>#NUM!</v>
      </c>
      <c r="GG98" s="318" t="e">
        <f t="shared" si="13"/>
        <v>#NUM!</v>
      </c>
      <c r="GH98" s="318" t="e">
        <f t="shared" si="13"/>
        <v>#NUM!</v>
      </c>
      <c r="GI98" s="318" t="e">
        <f t="shared" si="13"/>
        <v>#NUM!</v>
      </c>
      <c r="GJ98" s="318" t="e">
        <f t="shared" si="13"/>
        <v>#NUM!</v>
      </c>
      <c r="GK98" s="318" t="e">
        <f t="shared" si="13"/>
        <v>#NUM!</v>
      </c>
      <c r="GL98" s="318" t="e">
        <f t="shared" si="13"/>
        <v>#NUM!</v>
      </c>
      <c r="GM98" s="318" t="e">
        <f t="shared" si="13"/>
        <v>#NUM!</v>
      </c>
      <c r="GN98" s="318" t="e">
        <f t="shared" si="13"/>
        <v>#NUM!</v>
      </c>
      <c r="GO98" s="318" t="e">
        <f t="shared" si="13"/>
        <v>#NUM!</v>
      </c>
      <c r="GP98" s="318" t="e">
        <f t="shared" si="13"/>
        <v>#NUM!</v>
      </c>
      <c r="GQ98" s="318" t="e">
        <f t="shared" ref="GQ98:JB98" si="14">QUARTILE(GQ21:GQ68,1)</f>
        <v>#NUM!</v>
      </c>
      <c r="GR98" s="318" t="e">
        <f t="shared" si="14"/>
        <v>#NUM!</v>
      </c>
      <c r="GS98" s="318" t="e">
        <f t="shared" si="14"/>
        <v>#NUM!</v>
      </c>
      <c r="GT98" s="318" t="e">
        <f t="shared" si="14"/>
        <v>#NUM!</v>
      </c>
      <c r="GU98" s="318" t="e">
        <f t="shared" si="14"/>
        <v>#NUM!</v>
      </c>
      <c r="GV98" s="318" t="e">
        <f t="shared" si="14"/>
        <v>#NUM!</v>
      </c>
      <c r="GW98" s="318" t="e">
        <f t="shared" si="14"/>
        <v>#NUM!</v>
      </c>
      <c r="GX98" s="318" t="e">
        <f t="shared" si="14"/>
        <v>#NUM!</v>
      </c>
      <c r="GY98" s="318" t="e">
        <f t="shared" si="14"/>
        <v>#NUM!</v>
      </c>
      <c r="GZ98" s="318" t="e">
        <f t="shared" si="14"/>
        <v>#NUM!</v>
      </c>
      <c r="HA98" s="318" t="e">
        <f t="shared" si="14"/>
        <v>#NUM!</v>
      </c>
      <c r="HB98" s="318" t="e">
        <f t="shared" si="14"/>
        <v>#NUM!</v>
      </c>
      <c r="HC98" s="318" t="e">
        <f t="shared" si="14"/>
        <v>#NUM!</v>
      </c>
      <c r="HD98" s="318" t="e">
        <f t="shared" si="14"/>
        <v>#NUM!</v>
      </c>
      <c r="HE98" s="318" t="e">
        <f t="shared" si="14"/>
        <v>#NUM!</v>
      </c>
      <c r="HF98" s="318" t="e">
        <f t="shared" si="14"/>
        <v>#NUM!</v>
      </c>
      <c r="HG98" s="318" t="e">
        <f t="shared" si="14"/>
        <v>#NUM!</v>
      </c>
      <c r="HH98" s="318" t="e">
        <f t="shared" si="14"/>
        <v>#NUM!</v>
      </c>
      <c r="HI98" s="318" t="e">
        <f t="shared" si="14"/>
        <v>#NUM!</v>
      </c>
      <c r="HJ98" s="318" t="e">
        <f t="shared" si="14"/>
        <v>#NUM!</v>
      </c>
      <c r="HK98" s="318" t="e">
        <f t="shared" si="14"/>
        <v>#NUM!</v>
      </c>
      <c r="HL98" s="318" t="e">
        <f t="shared" si="14"/>
        <v>#NUM!</v>
      </c>
      <c r="HM98" s="318" t="e">
        <f t="shared" si="14"/>
        <v>#NUM!</v>
      </c>
      <c r="HN98" s="318" t="e">
        <f t="shared" si="14"/>
        <v>#NUM!</v>
      </c>
      <c r="HO98" s="318" t="e">
        <f t="shared" si="14"/>
        <v>#NUM!</v>
      </c>
      <c r="HP98" s="318" t="e">
        <f t="shared" si="14"/>
        <v>#NUM!</v>
      </c>
      <c r="HQ98" s="318" t="e">
        <f t="shared" si="14"/>
        <v>#NUM!</v>
      </c>
      <c r="HR98" s="318" t="e">
        <f t="shared" si="14"/>
        <v>#NUM!</v>
      </c>
      <c r="HS98" s="318" t="e">
        <f t="shared" si="14"/>
        <v>#NUM!</v>
      </c>
      <c r="HT98" s="318" t="e">
        <f t="shared" si="14"/>
        <v>#NUM!</v>
      </c>
      <c r="HU98" s="318" t="e">
        <f t="shared" si="14"/>
        <v>#NUM!</v>
      </c>
      <c r="HV98" s="318" t="e">
        <f t="shared" si="14"/>
        <v>#NUM!</v>
      </c>
      <c r="HW98" s="318" t="e">
        <f t="shared" si="14"/>
        <v>#NUM!</v>
      </c>
      <c r="HX98" s="318" t="e">
        <f t="shared" si="14"/>
        <v>#NUM!</v>
      </c>
      <c r="HY98" s="318" t="e">
        <f t="shared" si="14"/>
        <v>#NUM!</v>
      </c>
      <c r="HZ98" s="318" t="e">
        <f t="shared" si="14"/>
        <v>#NUM!</v>
      </c>
      <c r="IA98" s="318" t="e">
        <f t="shared" si="14"/>
        <v>#NUM!</v>
      </c>
      <c r="IB98" s="318" t="e">
        <f t="shared" si="14"/>
        <v>#NUM!</v>
      </c>
      <c r="IC98" s="318" t="e">
        <f t="shared" si="14"/>
        <v>#NUM!</v>
      </c>
      <c r="ID98" s="318" t="e">
        <f t="shared" si="14"/>
        <v>#NUM!</v>
      </c>
      <c r="IE98" s="318" t="e">
        <f t="shared" si="14"/>
        <v>#NUM!</v>
      </c>
      <c r="IF98" s="318" t="e">
        <f t="shared" si="14"/>
        <v>#NUM!</v>
      </c>
      <c r="IG98" s="318" t="e">
        <f t="shared" si="14"/>
        <v>#NUM!</v>
      </c>
      <c r="IH98" s="318" t="e">
        <f t="shared" si="14"/>
        <v>#NUM!</v>
      </c>
      <c r="II98" s="318" t="e">
        <f t="shared" si="14"/>
        <v>#NUM!</v>
      </c>
      <c r="IJ98" s="318" t="e">
        <f t="shared" si="14"/>
        <v>#NUM!</v>
      </c>
      <c r="IK98" s="318" t="e">
        <f t="shared" si="14"/>
        <v>#NUM!</v>
      </c>
      <c r="IL98" s="318" t="e">
        <f t="shared" si="14"/>
        <v>#NUM!</v>
      </c>
      <c r="IM98" s="318" t="e">
        <f t="shared" si="14"/>
        <v>#NUM!</v>
      </c>
      <c r="IN98" s="318" t="e">
        <f t="shared" si="14"/>
        <v>#NUM!</v>
      </c>
      <c r="IO98" s="318" t="e">
        <f t="shared" si="14"/>
        <v>#NUM!</v>
      </c>
      <c r="IP98" s="318" t="e">
        <f t="shared" si="14"/>
        <v>#NUM!</v>
      </c>
      <c r="IQ98" s="318" t="e">
        <f t="shared" si="14"/>
        <v>#NUM!</v>
      </c>
      <c r="IR98" s="318" t="e">
        <f t="shared" si="14"/>
        <v>#NUM!</v>
      </c>
      <c r="IS98" s="318" t="e">
        <f t="shared" si="14"/>
        <v>#NUM!</v>
      </c>
      <c r="IT98" s="318" t="e">
        <f t="shared" si="14"/>
        <v>#NUM!</v>
      </c>
      <c r="IU98" s="318" t="e">
        <f t="shared" si="14"/>
        <v>#NUM!</v>
      </c>
      <c r="IV98" s="318" t="e">
        <f t="shared" si="14"/>
        <v>#NUM!</v>
      </c>
      <c r="IW98" s="318" t="e">
        <f t="shared" si="14"/>
        <v>#NUM!</v>
      </c>
      <c r="IX98" s="318" t="e">
        <f t="shared" si="14"/>
        <v>#NUM!</v>
      </c>
      <c r="IY98" s="318" t="e">
        <f t="shared" si="14"/>
        <v>#NUM!</v>
      </c>
      <c r="IZ98" s="318" t="e">
        <f t="shared" si="14"/>
        <v>#NUM!</v>
      </c>
      <c r="JA98" s="318" t="e">
        <f t="shared" si="14"/>
        <v>#NUM!</v>
      </c>
      <c r="JB98" s="318" t="e">
        <f t="shared" si="14"/>
        <v>#NUM!</v>
      </c>
      <c r="JC98" s="318" t="e">
        <f t="shared" ref="JC98:JP98" si="15">QUARTILE(JC21:JC68,1)</f>
        <v>#NUM!</v>
      </c>
      <c r="JD98" s="318" t="e">
        <f t="shared" si="15"/>
        <v>#NUM!</v>
      </c>
      <c r="JE98" s="318" t="e">
        <f t="shared" si="15"/>
        <v>#NUM!</v>
      </c>
      <c r="JF98" s="318" t="e">
        <f t="shared" si="15"/>
        <v>#NUM!</v>
      </c>
      <c r="JG98" s="318" t="e">
        <f t="shared" si="15"/>
        <v>#NUM!</v>
      </c>
      <c r="JH98" s="318" t="e">
        <f t="shared" si="15"/>
        <v>#NUM!</v>
      </c>
      <c r="JI98" s="318" t="e">
        <f t="shared" si="15"/>
        <v>#NUM!</v>
      </c>
      <c r="JJ98" s="318" t="e">
        <f t="shared" si="15"/>
        <v>#NUM!</v>
      </c>
      <c r="JK98" s="318" t="e">
        <f t="shared" si="15"/>
        <v>#NUM!</v>
      </c>
      <c r="JL98" s="318" t="e">
        <f t="shared" si="15"/>
        <v>#NUM!</v>
      </c>
      <c r="JM98" s="318" t="e">
        <f t="shared" si="15"/>
        <v>#NUM!</v>
      </c>
      <c r="JN98" s="318" t="e">
        <f t="shared" si="15"/>
        <v>#NUM!</v>
      </c>
      <c r="JO98" s="318" t="e">
        <f t="shared" si="15"/>
        <v>#NUM!</v>
      </c>
      <c r="JP98" s="318" t="e">
        <f t="shared" si="15"/>
        <v>#NUM!</v>
      </c>
    </row>
    <row r="99" spans="4:277" ht="15" customHeight="1" x14ac:dyDescent="0.2">
      <c r="D99" s="316">
        <v>1.3</v>
      </c>
      <c r="E99" s="317" t="s">
        <v>447</v>
      </c>
      <c r="F99" s="318" t="e">
        <f>QUARTILE(F21:F68,2)</f>
        <v>#NUM!</v>
      </c>
      <c r="G99" s="318" t="e">
        <f t="shared" ref="G99:BR99" si="16">QUARTILE(G21:G68,2)</f>
        <v>#NUM!</v>
      </c>
      <c r="H99" s="318" t="e">
        <f t="shared" si="16"/>
        <v>#NUM!</v>
      </c>
      <c r="I99" s="318" t="e">
        <f t="shared" si="16"/>
        <v>#NUM!</v>
      </c>
      <c r="J99" s="318" t="e">
        <f t="shared" si="16"/>
        <v>#NUM!</v>
      </c>
      <c r="K99" s="318" t="e">
        <f t="shared" si="16"/>
        <v>#NUM!</v>
      </c>
      <c r="L99" s="318" t="e">
        <f t="shared" si="16"/>
        <v>#NUM!</v>
      </c>
      <c r="M99" s="318" t="e">
        <f t="shared" si="16"/>
        <v>#NUM!</v>
      </c>
      <c r="N99" s="318" t="e">
        <f t="shared" si="16"/>
        <v>#NUM!</v>
      </c>
      <c r="O99" s="318" t="e">
        <f t="shared" si="16"/>
        <v>#NUM!</v>
      </c>
      <c r="P99" s="318" t="e">
        <f t="shared" si="16"/>
        <v>#NUM!</v>
      </c>
      <c r="Q99" s="318" t="e">
        <f t="shared" si="16"/>
        <v>#NUM!</v>
      </c>
      <c r="R99" s="318" t="e">
        <f t="shared" si="16"/>
        <v>#NUM!</v>
      </c>
      <c r="S99" s="318" t="e">
        <f t="shared" si="16"/>
        <v>#NUM!</v>
      </c>
      <c r="T99" s="318" t="e">
        <f t="shared" si="16"/>
        <v>#NUM!</v>
      </c>
      <c r="U99" s="318" t="e">
        <f t="shared" si="16"/>
        <v>#NUM!</v>
      </c>
      <c r="V99" s="318" t="e">
        <f t="shared" si="16"/>
        <v>#NUM!</v>
      </c>
      <c r="W99" s="318" t="e">
        <f t="shared" si="16"/>
        <v>#NUM!</v>
      </c>
      <c r="X99" s="318" t="e">
        <f t="shared" si="16"/>
        <v>#NUM!</v>
      </c>
      <c r="Y99" s="318" t="e">
        <f t="shared" si="16"/>
        <v>#NUM!</v>
      </c>
      <c r="Z99" s="318" t="e">
        <f t="shared" si="16"/>
        <v>#NUM!</v>
      </c>
      <c r="AA99" s="318" t="e">
        <f t="shared" si="16"/>
        <v>#NUM!</v>
      </c>
      <c r="AB99" s="318" t="e">
        <f t="shared" si="16"/>
        <v>#NUM!</v>
      </c>
      <c r="AC99" s="318" t="e">
        <f t="shared" si="16"/>
        <v>#NUM!</v>
      </c>
      <c r="AD99" s="318" t="e">
        <f t="shared" si="16"/>
        <v>#NUM!</v>
      </c>
      <c r="AE99" s="318" t="e">
        <f t="shared" si="16"/>
        <v>#NUM!</v>
      </c>
      <c r="AF99" s="318" t="e">
        <f t="shared" si="16"/>
        <v>#NUM!</v>
      </c>
      <c r="AG99" s="318" t="e">
        <f t="shared" si="16"/>
        <v>#NUM!</v>
      </c>
      <c r="AH99" s="318" t="e">
        <f t="shared" si="16"/>
        <v>#NUM!</v>
      </c>
      <c r="AI99" s="318" t="e">
        <f t="shared" si="16"/>
        <v>#NUM!</v>
      </c>
      <c r="AJ99" s="318" t="e">
        <f t="shared" si="16"/>
        <v>#NUM!</v>
      </c>
      <c r="AK99" s="318" t="e">
        <f t="shared" si="16"/>
        <v>#NUM!</v>
      </c>
      <c r="AL99" s="318" t="e">
        <f t="shared" si="16"/>
        <v>#NUM!</v>
      </c>
      <c r="AM99" s="318" t="e">
        <f t="shared" si="16"/>
        <v>#NUM!</v>
      </c>
      <c r="AN99" s="318" t="e">
        <f t="shared" si="16"/>
        <v>#NUM!</v>
      </c>
      <c r="AO99" s="318" t="e">
        <f t="shared" si="16"/>
        <v>#NUM!</v>
      </c>
      <c r="AP99" s="318" t="e">
        <f t="shared" si="16"/>
        <v>#NUM!</v>
      </c>
      <c r="AQ99" s="318" t="e">
        <f t="shared" si="16"/>
        <v>#NUM!</v>
      </c>
      <c r="AR99" s="318" t="e">
        <f t="shared" si="16"/>
        <v>#NUM!</v>
      </c>
      <c r="AS99" s="318" t="e">
        <f t="shared" si="16"/>
        <v>#NUM!</v>
      </c>
      <c r="AT99" s="318" t="e">
        <f t="shared" si="16"/>
        <v>#NUM!</v>
      </c>
      <c r="AU99" s="318" t="e">
        <f t="shared" si="16"/>
        <v>#NUM!</v>
      </c>
      <c r="AV99" s="318" t="e">
        <f t="shared" si="16"/>
        <v>#NUM!</v>
      </c>
      <c r="AW99" s="318" t="e">
        <f t="shared" si="16"/>
        <v>#NUM!</v>
      </c>
      <c r="AX99" s="318" t="e">
        <f t="shared" si="16"/>
        <v>#NUM!</v>
      </c>
      <c r="AY99" s="318" t="e">
        <f t="shared" si="16"/>
        <v>#NUM!</v>
      </c>
      <c r="AZ99" s="318" t="e">
        <f t="shared" si="16"/>
        <v>#NUM!</v>
      </c>
      <c r="BA99" s="318" t="e">
        <f t="shared" si="16"/>
        <v>#NUM!</v>
      </c>
      <c r="BB99" s="318" t="e">
        <f t="shared" si="16"/>
        <v>#NUM!</v>
      </c>
      <c r="BC99" s="318" t="e">
        <f t="shared" si="16"/>
        <v>#NUM!</v>
      </c>
      <c r="BD99" s="318" t="e">
        <f t="shared" si="16"/>
        <v>#NUM!</v>
      </c>
      <c r="BE99" s="318" t="e">
        <f t="shared" si="16"/>
        <v>#NUM!</v>
      </c>
      <c r="BF99" s="318" t="e">
        <f t="shared" si="16"/>
        <v>#NUM!</v>
      </c>
      <c r="BG99" s="318" t="e">
        <f t="shared" si="16"/>
        <v>#NUM!</v>
      </c>
      <c r="BH99" s="318" t="e">
        <f t="shared" si="16"/>
        <v>#NUM!</v>
      </c>
      <c r="BI99" s="318" t="e">
        <f t="shared" si="16"/>
        <v>#NUM!</v>
      </c>
      <c r="BJ99" s="318" t="e">
        <f t="shared" si="16"/>
        <v>#NUM!</v>
      </c>
      <c r="BK99" s="318" t="e">
        <f t="shared" si="16"/>
        <v>#NUM!</v>
      </c>
      <c r="BL99" s="318" t="e">
        <f t="shared" si="16"/>
        <v>#NUM!</v>
      </c>
      <c r="BM99" s="318" t="e">
        <f t="shared" si="16"/>
        <v>#NUM!</v>
      </c>
      <c r="BN99" s="318" t="e">
        <f t="shared" si="16"/>
        <v>#NUM!</v>
      </c>
      <c r="BO99" s="318" t="e">
        <f t="shared" si="16"/>
        <v>#NUM!</v>
      </c>
      <c r="BP99" s="318" t="e">
        <f t="shared" si="16"/>
        <v>#NUM!</v>
      </c>
      <c r="BQ99" s="318" t="e">
        <f t="shared" si="16"/>
        <v>#NUM!</v>
      </c>
      <c r="BR99" s="318" t="e">
        <f t="shared" si="16"/>
        <v>#NUM!</v>
      </c>
      <c r="BS99" s="318" t="e">
        <f t="shared" ref="BS99:ED99" si="17">QUARTILE(BS21:BS68,2)</f>
        <v>#NUM!</v>
      </c>
      <c r="BT99" s="318" t="e">
        <f t="shared" si="17"/>
        <v>#NUM!</v>
      </c>
      <c r="BU99" s="318" t="e">
        <f t="shared" si="17"/>
        <v>#NUM!</v>
      </c>
      <c r="BV99" s="318" t="e">
        <f t="shared" si="17"/>
        <v>#NUM!</v>
      </c>
      <c r="BW99" s="318" t="e">
        <f t="shared" si="17"/>
        <v>#NUM!</v>
      </c>
      <c r="BX99" s="318" t="e">
        <f t="shared" si="17"/>
        <v>#NUM!</v>
      </c>
      <c r="BY99" s="318" t="e">
        <f t="shared" si="17"/>
        <v>#NUM!</v>
      </c>
      <c r="BZ99" s="318" t="e">
        <f t="shared" si="17"/>
        <v>#NUM!</v>
      </c>
      <c r="CA99" s="318" t="e">
        <f t="shared" si="17"/>
        <v>#NUM!</v>
      </c>
      <c r="CB99" s="318" t="e">
        <f t="shared" si="17"/>
        <v>#NUM!</v>
      </c>
      <c r="CC99" s="318" t="e">
        <f t="shared" si="17"/>
        <v>#NUM!</v>
      </c>
      <c r="CD99" s="318" t="e">
        <f t="shared" si="17"/>
        <v>#NUM!</v>
      </c>
      <c r="CE99" s="318" t="e">
        <f t="shared" si="17"/>
        <v>#NUM!</v>
      </c>
      <c r="CF99" s="318" t="e">
        <f t="shared" si="17"/>
        <v>#NUM!</v>
      </c>
      <c r="CG99" s="318" t="e">
        <f t="shared" si="17"/>
        <v>#NUM!</v>
      </c>
      <c r="CH99" s="318" t="e">
        <f t="shared" si="17"/>
        <v>#NUM!</v>
      </c>
      <c r="CI99" s="318" t="e">
        <f t="shared" si="17"/>
        <v>#NUM!</v>
      </c>
      <c r="CJ99" s="318" t="e">
        <f t="shared" si="17"/>
        <v>#NUM!</v>
      </c>
      <c r="CK99" s="318" t="e">
        <f t="shared" si="17"/>
        <v>#NUM!</v>
      </c>
      <c r="CL99" s="318" t="e">
        <f t="shared" si="17"/>
        <v>#NUM!</v>
      </c>
      <c r="CM99" s="318" t="e">
        <f t="shared" si="17"/>
        <v>#NUM!</v>
      </c>
      <c r="CN99" s="318" t="e">
        <f t="shared" si="17"/>
        <v>#NUM!</v>
      </c>
      <c r="CO99" s="318" t="e">
        <f t="shared" si="17"/>
        <v>#NUM!</v>
      </c>
      <c r="CP99" s="318" t="e">
        <f t="shared" si="17"/>
        <v>#NUM!</v>
      </c>
      <c r="CQ99" s="318" t="e">
        <f t="shared" si="17"/>
        <v>#NUM!</v>
      </c>
      <c r="CR99" s="318" t="e">
        <f t="shared" si="17"/>
        <v>#NUM!</v>
      </c>
      <c r="CS99" s="318" t="e">
        <f t="shared" si="17"/>
        <v>#NUM!</v>
      </c>
      <c r="CT99" s="318" t="e">
        <f t="shared" si="17"/>
        <v>#NUM!</v>
      </c>
      <c r="CU99" s="318" t="e">
        <f t="shared" si="17"/>
        <v>#NUM!</v>
      </c>
      <c r="CV99" s="318" t="e">
        <f t="shared" si="17"/>
        <v>#NUM!</v>
      </c>
      <c r="CW99" s="318" t="e">
        <f t="shared" si="17"/>
        <v>#NUM!</v>
      </c>
      <c r="CX99" s="318" t="e">
        <f t="shared" si="17"/>
        <v>#NUM!</v>
      </c>
      <c r="CY99" s="318" t="e">
        <f t="shared" si="17"/>
        <v>#NUM!</v>
      </c>
      <c r="CZ99" s="318" t="e">
        <f t="shared" si="17"/>
        <v>#NUM!</v>
      </c>
      <c r="DA99" s="318" t="e">
        <f t="shared" si="17"/>
        <v>#NUM!</v>
      </c>
      <c r="DB99" s="318" t="e">
        <f t="shared" si="17"/>
        <v>#NUM!</v>
      </c>
      <c r="DC99" s="318" t="e">
        <f t="shared" si="17"/>
        <v>#NUM!</v>
      </c>
      <c r="DD99" s="318" t="e">
        <f t="shared" si="17"/>
        <v>#NUM!</v>
      </c>
      <c r="DE99" s="318" t="e">
        <f t="shared" si="17"/>
        <v>#NUM!</v>
      </c>
      <c r="DF99" s="318" t="e">
        <f t="shared" si="17"/>
        <v>#NUM!</v>
      </c>
      <c r="DG99" s="318" t="e">
        <f t="shared" si="17"/>
        <v>#NUM!</v>
      </c>
      <c r="DH99" s="318" t="e">
        <f t="shared" si="17"/>
        <v>#NUM!</v>
      </c>
      <c r="DI99" s="318" t="e">
        <f t="shared" si="17"/>
        <v>#NUM!</v>
      </c>
      <c r="DJ99" s="318" t="e">
        <f t="shared" si="17"/>
        <v>#NUM!</v>
      </c>
      <c r="DK99" s="318" t="e">
        <f t="shared" si="17"/>
        <v>#NUM!</v>
      </c>
      <c r="DL99" s="318" t="e">
        <f t="shared" si="17"/>
        <v>#NUM!</v>
      </c>
      <c r="DM99" s="318" t="e">
        <f t="shared" si="17"/>
        <v>#NUM!</v>
      </c>
      <c r="DN99" s="318" t="e">
        <f t="shared" si="17"/>
        <v>#NUM!</v>
      </c>
      <c r="DO99" s="318" t="e">
        <f t="shared" si="17"/>
        <v>#NUM!</v>
      </c>
      <c r="DP99" s="318" t="e">
        <f t="shared" si="17"/>
        <v>#NUM!</v>
      </c>
      <c r="DQ99" s="318" t="e">
        <f t="shared" si="17"/>
        <v>#NUM!</v>
      </c>
      <c r="DR99" s="318" t="e">
        <f t="shared" si="17"/>
        <v>#NUM!</v>
      </c>
      <c r="DS99" s="318" t="e">
        <f t="shared" si="17"/>
        <v>#NUM!</v>
      </c>
      <c r="DT99" s="318" t="e">
        <f t="shared" si="17"/>
        <v>#NUM!</v>
      </c>
      <c r="DU99" s="318" t="e">
        <f t="shared" si="17"/>
        <v>#NUM!</v>
      </c>
      <c r="DV99" s="318" t="e">
        <f t="shared" si="17"/>
        <v>#NUM!</v>
      </c>
      <c r="DW99" s="318" t="e">
        <f t="shared" si="17"/>
        <v>#NUM!</v>
      </c>
      <c r="DX99" s="318" t="e">
        <f t="shared" si="17"/>
        <v>#NUM!</v>
      </c>
      <c r="DY99" s="318" t="e">
        <f t="shared" si="17"/>
        <v>#NUM!</v>
      </c>
      <c r="DZ99" s="318" t="e">
        <f t="shared" si="17"/>
        <v>#NUM!</v>
      </c>
      <c r="EA99" s="318" t="e">
        <f t="shared" si="17"/>
        <v>#NUM!</v>
      </c>
      <c r="EB99" s="318" t="e">
        <f t="shared" si="17"/>
        <v>#NUM!</v>
      </c>
      <c r="EC99" s="318" t="e">
        <f t="shared" si="17"/>
        <v>#NUM!</v>
      </c>
      <c r="ED99" s="318" t="e">
        <f t="shared" si="17"/>
        <v>#NUM!</v>
      </c>
      <c r="EE99" s="318" t="e">
        <f t="shared" ref="EE99:GP99" si="18">QUARTILE(EE21:EE68,2)</f>
        <v>#NUM!</v>
      </c>
      <c r="EF99" s="318" t="e">
        <f t="shared" si="18"/>
        <v>#NUM!</v>
      </c>
      <c r="EG99" s="318" t="e">
        <f t="shared" si="18"/>
        <v>#NUM!</v>
      </c>
      <c r="EH99" s="318" t="e">
        <f t="shared" si="18"/>
        <v>#NUM!</v>
      </c>
      <c r="EI99" s="318" t="e">
        <f t="shared" si="18"/>
        <v>#NUM!</v>
      </c>
      <c r="EJ99" s="318" t="e">
        <f t="shared" si="18"/>
        <v>#NUM!</v>
      </c>
      <c r="EK99" s="318" t="e">
        <f t="shared" si="18"/>
        <v>#NUM!</v>
      </c>
      <c r="EL99" s="318" t="e">
        <f t="shared" si="18"/>
        <v>#NUM!</v>
      </c>
      <c r="EM99" s="318" t="e">
        <f t="shared" si="18"/>
        <v>#NUM!</v>
      </c>
      <c r="EN99" s="318" t="e">
        <f t="shared" si="18"/>
        <v>#NUM!</v>
      </c>
      <c r="EO99" s="318" t="e">
        <f t="shared" si="18"/>
        <v>#NUM!</v>
      </c>
      <c r="EP99" s="318" t="e">
        <f t="shared" si="18"/>
        <v>#NUM!</v>
      </c>
      <c r="EQ99" s="318" t="e">
        <f t="shared" si="18"/>
        <v>#NUM!</v>
      </c>
      <c r="ER99" s="318" t="e">
        <f t="shared" si="18"/>
        <v>#NUM!</v>
      </c>
      <c r="ES99" s="318" t="e">
        <f t="shared" si="18"/>
        <v>#NUM!</v>
      </c>
      <c r="ET99" s="318" t="e">
        <f t="shared" si="18"/>
        <v>#NUM!</v>
      </c>
      <c r="EU99" s="318" t="e">
        <f t="shared" si="18"/>
        <v>#NUM!</v>
      </c>
      <c r="EV99" s="318" t="e">
        <f t="shared" si="18"/>
        <v>#NUM!</v>
      </c>
      <c r="EW99" s="318" t="e">
        <f t="shared" si="18"/>
        <v>#NUM!</v>
      </c>
      <c r="EX99" s="318" t="e">
        <f t="shared" si="18"/>
        <v>#NUM!</v>
      </c>
      <c r="EY99" s="318" t="e">
        <f t="shared" si="18"/>
        <v>#NUM!</v>
      </c>
      <c r="EZ99" s="318" t="e">
        <f t="shared" si="18"/>
        <v>#NUM!</v>
      </c>
      <c r="FA99" s="318" t="e">
        <f t="shared" si="18"/>
        <v>#NUM!</v>
      </c>
      <c r="FB99" s="318" t="e">
        <f t="shared" si="18"/>
        <v>#NUM!</v>
      </c>
      <c r="FC99" s="318" t="e">
        <f t="shared" si="18"/>
        <v>#NUM!</v>
      </c>
      <c r="FD99" s="318" t="e">
        <f t="shared" si="18"/>
        <v>#NUM!</v>
      </c>
      <c r="FE99" s="318" t="e">
        <f t="shared" si="18"/>
        <v>#NUM!</v>
      </c>
      <c r="FF99" s="318" t="e">
        <f t="shared" si="18"/>
        <v>#NUM!</v>
      </c>
      <c r="FG99" s="318" t="e">
        <f t="shared" si="18"/>
        <v>#NUM!</v>
      </c>
      <c r="FH99" s="318" t="e">
        <f t="shared" si="18"/>
        <v>#NUM!</v>
      </c>
      <c r="FI99" s="318" t="e">
        <f t="shared" si="18"/>
        <v>#NUM!</v>
      </c>
      <c r="FJ99" s="318" t="e">
        <f t="shared" si="18"/>
        <v>#NUM!</v>
      </c>
      <c r="FK99" s="318" t="e">
        <f t="shared" si="18"/>
        <v>#NUM!</v>
      </c>
      <c r="FL99" s="318" t="e">
        <f t="shared" si="18"/>
        <v>#NUM!</v>
      </c>
      <c r="FM99" s="318" t="e">
        <f t="shared" si="18"/>
        <v>#NUM!</v>
      </c>
      <c r="FN99" s="318" t="e">
        <f t="shared" si="18"/>
        <v>#NUM!</v>
      </c>
      <c r="FO99" s="318" t="e">
        <f t="shared" si="18"/>
        <v>#NUM!</v>
      </c>
      <c r="FP99" s="318" t="e">
        <f t="shared" si="18"/>
        <v>#NUM!</v>
      </c>
      <c r="FQ99" s="318" t="e">
        <f t="shared" si="18"/>
        <v>#NUM!</v>
      </c>
      <c r="FR99" s="318" t="e">
        <f t="shared" si="18"/>
        <v>#NUM!</v>
      </c>
      <c r="FS99" s="318" t="e">
        <f t="shared" si="18"/>
        <v>#NUM!</v>
      </c>
      <c r="FT99" s="318" t="e">
        <f t="shared" si="18"/>
        <v>#NUM!</v>
      </c>
      <c r="FU99" s="318" t="e">
        <f t="shared" si="18"/>
        <v>#NUM!</v>
      </c>
      <c r="FV99" s="318" t="e">
        <f t="shared" si="18"/>
        <v>#NUM!</v>
      </c>
      <c r="FW99" s="318" t="e">
        <f t="shared" si="18"/>
        <v>#NUM!</v>
      </c>
      <c r="FX99" s="318" t="e">
        <f t="shared" si="18"/>
        <v>#NUM!</v>
      </c>
      <c r="FY99" s="318" t="e">
        <f t="shared" si="18"/>
        <v>#NUM!</v>
      </c>
      <c r="FZ99" s="318" t="e">
        <f t="shared" si="18"/>
        <v>#NUM!</v>
      </c>
      <c r="GA99" s="318" t="e">
        <f t="shared" si="18"/>
        <v>#NUM!</v>
      </c>
      <c r="GB99" s="318" t="e">
        <f t="shared" si="18"/>
        <v>#NUM!</v>
      </c>
      <c r="GC99" s="318" t="e">
        <f t="shared" si="18"/>
        <v>#NUM!</v>
      </c>
      <c r="GD99" s="318" t="e">
        <f t="shared" si="18"/>
        <v>#NUM!</v>
      </c>
      <c r="GE99" s="318" t="e">
        <f t="shared" si="18"/>
        <v>#NUM!</v>
      </c>
      <c r="GF99" s="318" t="e">
        <f t="shared" si="18"/>
        <v>#NUM!</v>
      </c>
      <c r="GG99" s="318" t="e">
        <f t="shared" si="18"/>
        <v>#NUM!</v>
      </c>
      <c r="GH99" s="318" t="e">
        <f t="shared" si="18"/>
        <v>#NUM!</v>
      </c>
      <c r="GI99" s="318" t="e">
        <f t="shared" si="18"/>
        <v>#NUM!</v>
      </c>
      <c r="GJ99" s="318" t="e">
        <f t="shared" si="18"/>
        <v>#NUM!</v>
      </c>
      <c r="GK99" s="318" t="e">
        <f t="shared" si="18"/>
        <v>#NUM!</v>
      </c>
      <c r="GL99" s="318" t="e">
        <f t="shared" si="18"/>
        <v>#NUM!</v>
      </c>
      <c r="GM99" s="318" t="e">
        <f t="shared" si="18"/>
        <v>#NUM!</v>
      </c>
      <c r="GN99" s="318" t="e">
        <f t="shared" si="18"/>
        <v>#NUM!</v>
      </c>
      <c r="GO99" s="318" t="e">
        <f t="shared" si="18"/>
        <v>#NUM!</v>
      </c>
      <c r="GP99" s="318" t="e">
        <f t="shared" si="18"/>
        <v>#NUM!</v>
      </c>
      <c r="GQ99" s="318" t="e">
        <f t="shared" ref="GQ99:JB99" si="19">QUARTILE(GQ21:GQ68,2)</f>
        <v>#NUM!</v>
      </c>
      <c r="GR99" s="318" t="e">
        <f t="shared" si="19"/>
        <v>#NUM!</v>
      </c>
      <c r="GS99" s="318" t="e">
        <f t="shared" si="19"/>
        <v>#NUM!</v>
      </c>
      <c r="GT99" s="318" t="e">
        <f t="shared" si="19"/>
        <v>#NUM!</v>
      </c>
      <c r="GU99" s="318" t="e">
        <f t="shared" si="19"/>
        <v>#NUM!</v>
      </c>
      <c r="GV99" s="318" t="e">
        <f t="shared" si="19"/>
        <v>#NUM!</v>
      </c>
      <c r="GW99" s="318" t="e">
        <f t="shared" si="19"/>
        <v>#NUM!</v>
      </c>
      <c r="GX99" s="318" t="e">
        <f t="shared" si="19"/>
        <v>#NUM!</v>
      </c>
      <c r="GY99" s="318" t="e">
        <f t="shared" si="19"/>
        <v>#NUM!</v>
      </c>
      <c r="GZ99" s="318" t="e">
        <f t="shared" si="19"/>
        <v>#NUM!</v>
      </c>
      <c r="HA99" s="318" t="e">
        <f t="shared" si="19"/>
        <v>#NUM!</v>
      </c>
      <c r="HB99" s="318" t="e">
        <f t="shared" si="19"/>
        <v>#NUM!</v>
      </c>
      <c r="HC99" s="318" t="e">
        <f t="shared" si="19"/>
        <v>#NUM!</v>
      </c>
      <c r="HD99" s="318" t="e">
        <f t="shared" si="19"/>
        <v>#NUM!</v>
      </c>
      <c r="HE99" s="318" t="e">
        <f t="shared" si="19"/>
        <v>#NUM!</v>
      </c>
      <c r="HF99" s="318" t="e">
        <f t="shared" si="19"/>
        <v>#NUM!</v>
      </c>
      <c r="HG99" s="318" t="e">
        <f t="shared" si="19"/>
        <v>#NUM!</v>
      </c>
      <c r="HH99" s="318" t="e">
        <f t="shared" si="19"/>
        <v>#NUM!</v>
      </c>
      <c r="HI99" s="318" t="e">
        <f t="shared" si="19"/>
        <v>#NUM!</v>
      </c>
      <c r="HJ99" s="318" t="e">
        <f t="shared" si="19"/>
        <v>#NUM!</v>
      </c>
      <c r="HK99" s="318" t="e">
        <f t="shared" si="19"/>
        <v>#NUM!</v>
      </c>
      <c r="HL99" s="318" t="e">
        <f t="shared" si="19"/>
        <v>#NUM!</v>
      </c>
      <c r="HM99" s="318" t="e">
        <f t="shared" si="19"/>
        <v>#NUM!</v>
      </c>
      <c r="HN99" s="318" t="e">
        <f t="shared" si="19"/>
        <v>#NUM!</v>
      </c>
      <c r="HO99" s="318" t="e">
        <f t="shared" si="19"/>
        <v>#NUM!</v>
      </c>
      <c r="HP99" s="318" t="e">
        <f t="shared" si="19"/>
        <v>#NUM!</v>
      </c>
      <c r="HQ99" s="318" t="e">
        <f t="shared" si="19"/>
        <v>#NUM!</v>
      </c>
      <c r="HR99" s="318" t="e">
        <f t="shared" si="19"/>
        <v>#NUM!</v>
      </c>
      <c r="HS99" s="318" t="e">
        <f t="shared" si="19"/>
        <v>#NUM!</v>
      </c>
      <c r="HT99" s="318" t="e">
        <f t="shared" si="19"/>
        <v>#NUM!</v>
      </c>
      <c r="HU99" s="318" t="e">
        <f t="shared" si="19"/>
        <v>#NUM!</v>
      </c>
      <c r="HV99" s="318" t="e">
        <f t="shared" si="19"/>
        <v>#NUM!</v>
      </c>
      <c r="HW99" s="318" t="e">
        <f t="shared" si="19"/>
        <v>#NUM!</v>
      </c>
      <c r="HX99" s="318" t="e">
        <f t="shared" si="19"/>
        <v>#NUM!</v>
      </c>
      <c r="HY99" s="318" t="e">
        <f t="shared" si="19"/>
        <v>#NUM!</v>
      </c>
      <c r="HZ99" s="318" t="e">
        <f t="shared" si="19"/>
        <v>#NUM!</v>
      </c>
      <c r="IA99" s="318" t="e">
        <f t="shared" si="19"/>
        <v>#NUM!</v>
      </c>
      <c r="IB99" s="318" t="e">
        <f t="shared" si="19"/>
        <v>#NUM!</v>
      </c>
      <c r="IC99" s="318" t="e">
        <f t="shared" si="19"/>
        <v>#NUM!</v>
      </c>
      <c r="ID99" s="318" t="e">
        <f t="shared" si="19"/>
        <v>#NUM!</v>
      </c>
      <c r="IE99" s="318" t="e">
        <f t="shared" si="19"/>
        <v>#NUM!</v>
      </c>
      <c r="IF99" s="318" t="e">
        <f t="shared" si="19"/>
        <v>#NUM!</v>
      </c>
      <c r="IG99" s="318" t="e">
        <f t="shared" si="19"/>
        <v>#NUM!</v>
      </c>
      <c r="IH99" s="318" t="e">
        <f t="shared" si="19"/>
        <v>#NUM!</v>
      </c>
      <c r="II99" s="318" t="e">
        <f t="shared" si="19"/>
        <v>#NUM!</v>
      </c>
      <c r="IJ99" s="318" t="e">
        <f t="shared" si="19"/>
        <v>#NUM!</v>
      </c>
      <c r="IK99" s="318" t="e">
        <f t="shared" si="19"/>
        <v>#NUM!</v>
      </c>
      <c r="IL99" s="318" t="e">
        <f t="shared" si="19"/>
        <v>#NUM!</v>
      </c>
      <c r="IM99" s="318" t="e">
        <f t="shared" si="19"/>
        <v>#NUM!</v>
      </c>
      <c r="IN99" s="318" t="e">
        <f t="shared" si="19"/>
        <v>#NUM!</v>
      </c>
      <c r="IO99" s="318" t="e">
        <f t="shared" si="19"/>
        <v>#NUM!</v>
      </c>
      <c r="IP99" s="318" t="e">
        <f t="shared" si="19"/>
        <v>#NUM!</v>
      </c>
      <c r="IQ99" s="318" t="e">
        <f t="shared" si="19"/>
        <v>#NUM!</v>
      </c>
      <c r="IR99" s="318" t="e">
        <f t="shared" si="19"/>
        <v>#NUM!</v>
      </c>
      <c r="IS99" s="318" t="e">
        <f t="shared" si="19"/>
        <v>#NUM!</v>
      </c>
      <c r="IT99" s="318" t="e">
        <f t="shared" si="19"/>
        <v>#NUM!</v>
      </c>
      <c r="IU99" s="318" t="e">
        <f t="shared" si="19"/>
        <v>#NUM!</v>
      </c>
      <c r="IV99" s="318" t="e">
        <f t="shared" si="19"/>
        <v>#NUM!</v>
      </c>
      <c r="IW99" s="318" t="e">
        <f t="shared" si="19"/>
        <v>#NUM!</v>
      </c>
      <c r="IX99" s="318" t="e">
        <f t="shared" si="19"/>
        <v>#NUM!</v>
      </c>
      <c r="IY99" s="318" t="e">
        <f t="shared" si="19"/>
        <v>#NUM!</v>
      </c>
      <c r="IZ99" s="318" t="e">
        <f t="shared" si="19"/>
        <v>#NUM!</v>
      </c>
      <c r="JA99" s="318" t="e">
        <f t="shared" si="19"/>
        <v>#NUM!</v>
      </c>
      <c r="JB99" s="318" t="e">
        <f t="shared" si="19"/>
        <v>#NUM!</v>
      </c>
      <c r="JC99" s="318" t="e">
        <f t="shared" ref="JC99:JP99" si="20">QUARTILE(JC21:JC68,2)</f>
        <v>#NUM!</v>
      </c>
      <c r="JD99" s="318" t="e">
        <f t="shared" si="20"/>
        <v>#NUM!</v>
      </c>
      <c r="JE99" s="318" t="e">
        <f t="shared" si="20"/>
        <v>#NUM!</v>
      </c>
      <c r="JF99" s="318" t="e">
        <f t="shared" si="20"/>
        <v>#NUM!</v>
      </c>
      <c r="JG99" s="318" t="e">
        <f t="shared" si="20"/>
        <v>#NUM!</v>
      </c>
      <c r="JH99" s="318" t="e">
        <f t="shared" si="20"/>
        <v>#NUM!</v>
      </c>
      <c r="JI99" s="318" t="e">
        <f t="shared" si="20"/>
        <v>#NUM!</v>
      </c>
      <c r="JJ99" s="318" t="e">
        <f t="shared" si="20"/>
        <v>#NUM!</v>
      </c>
      <c r="JK99" s="318" t="e">
        <f t="shared" si="20"/>
        <v>#NUM!</v>
      </c>
      <c r="JL99" s="318" t="e">
        <f t="shared" si="20"/>
        <v>#NUM!</v>
      </c>
      <c r="JM99" s="318" t="e">
        <f t="shared" si="20"/>
        <v>#NUM!</v>
      </c>
      <c r="JN99" s="318" t="e">
        <f t="shared" si="20"/>
        <v>#NUM!</v>
      </c>
      <c r="JO99" s="318" t="e">
        <f t="shared" si="20"/>
        <v>#NUM!</v>
      </c>
      <c r="JP99" s="318" t="e">
        <f t="shared" si="20"/>
        <v>#NUM!</v>
      </c>
    </row>
    <row r="100" spans="4:277" ht="15" customHeight="1" x14ac:dyDescent="0.2">
      <c r="D100" s="316">
        <v>1.4</v>
      </c>
      <c r="E100" s="317" t="s">
        <v>439</v>
      </c>
      <c r="F100" s="318" t="e">
        <f>QUARTILE(F21:F68,4)</f>
        <v>#NUM!</v>
      </c>
      <c r="G100" s="318" t="e">
        <f t="shared" ref="G100:BR100" si="21">QUARTILE(G21:G68,4)</f>
        <v>#NUM!</v>
      </c>
      <c r="H100" s="318" t="e">
        <f t="shared" si="21"/>
        <v>#NUM!</v>
      </c>
      <c r="I100" s="318" t="e">
        <f t="shared" si="21"/>
        <v>#NUM!</v>
      </c>
      <c r="J100" s="318" t="e">
        <f t="shared" si="21"/>
        <v>#NUM!</v>
      </c>
      <c r="K100" s="318" t="e">
        <f t="shared" si="21"/>
        <v>#NUM!</v>
      </c>
      <c r="L100" s="318" t="e">
        <f t="shared" si="21"/>
        <v>#NUM!</v>
      </c>
      <c r="M100" s="318" t="e">
        <f t="shared" si="21"/>
        <v>#NUM!</v>
      </c>
      <c r="N100" s="318" t="e">
        <f t="shared" si="21"/>
        <v>#NUM!</v>
      </c>
      <c r="O100" s="318" t="e">
        <f t="shared" si="21"/>
        <v>#NUM!</v>
      </c>
      <c r="P100" s="318" t="e">
        <f t="shared" si="21"/>
        <v>#NUM!</v>
      </c>
      <c r="Q100" s="318" t="e">
        <f t="shared" si="21"/>
        <v>#NUM!</v>
      </c>
      <c r="R100" s="318" t="e">
        <f t="shared" si="21"/>
        <v>#NUM!</v>
      </c>
      <c r="S100" s="318" t="e">
        <f t="shared" si="21"/>
        <v>#NUM!</v>
      </c>
      <c r="T100" s="318" t="e">
        <f t="shared" si="21"/>
        <v>#NUM!</v>
      </c>
      <c r="U100" s="318" t="e">
        <f t="shared" si="21"/>
        <v>#NUM!</v>
      </c>
      <c r="V100" s="318" t="e">
        <f t="shared" si="21"/>
        <v>#NUM!</v>
      </c>
      <c r="W100" s="318" t="e">
        <f t="shared" si="21"/>
        <v>#NUM!</v>
      </c>
      <c r="X100" s="318" t="e">
        <f t="shared" si="21"/>
        <v>#NUM!</v>
      </c>
      <c r="Y100" s="318" t="e">
        <f t="shared" si="21"/>
        <v>#NUM!</v>
      </c>
      <c r="Z100" s="318" t="e">
        <f t="shared" si="21"/>
        <v>#NUM!</v>
      </c>
      <c r="AA100" s="318" t="e">
        <f t="shared" si="21"/>
        <v>#NUM!</v>
      </c>
      <c r="AB100" s="318" t="e">
        <f t="shared" si="21"/>
        <v>#NUM!</v>
      </c>
      <c r="AC100" s="318" t="e">
        <f t="shared" si="21"/>
        <v>#NUM!</v>
      </c>
      <c r="AD100" s="318" t="e">
        <f t="shared" si="21"/>
        <v>#NUM!</v>
      </c>
      <c r="AE100" s="318" t="e">
        <f t="shared" si="21"/>
        <v>#NUM!</v>
      </c>
      <c r="AF100" s="318" t="e">
        <f t="shared" si="21"/>
        <v>#NUM!</v>
      </c>
      <c r="AG100" s="318" t="e">
        <f t="shared" si="21"/>
        <v>#NUM!</v>
      </c>
      <c r="AH100" s="318" t="e">
        <f t="shared" si="21"/>
        <v>#NUM!</v>
      </c>
      <c r="AI100" s="318" t="e">
        <f t="shared" si="21"/>
        <v>#NUM!</v>
      </c>
      <c r="AJ100" s="318" t="e">
        <f t="shared" si="21"/>
        <v>#NUM!</v>
      </c>
      <c r="AK100" s="318" t="e">
        <f t="shared" si="21"/>
        <v>#NUM!</v>
      </c>
      <c r="AL100" s="318" t="e">
        <f t="shared" si="21"/>
        <v>#NUM!</v>
      </c>
      <c r="AM100" s="318" t="e">
        <f t="shared" si="21"/>
        <v>#NUM!</v>
      </c>
      <c r="AN100" s="318" t="e">
        <f t="shared" si="21"/>
        <v>#NUM!</v>
      </c>
      <c r="AO100" s="318" t="e">
        <f t="shared" si="21"/>
        <v>#NUM!</v>
      </c>
      <c r="AP100" s="318" t="e">
        <f t="shared" si="21"/>
        <v>#NUM!</v>
      </c>
      <c r="AQ100" s="318" t="e">
        <f t="shared" si="21"/>
        <v>#NUM!</v>
      </c>
      <c r="AR100" s="318" t="e">
        <f t="shared" si="21"/>
        <v>#NUM!</v>
      </c>
      <c r="AS100" s="318" t="e">
        <f t="shared" si="21"/>
        <v>#NUM!</v>
      </c>
      <c r="AT100" s="318" t="e">
        <f t="shared" si="21"/>
        <v>#NUM!</v>
      </c>
      <c r="AU100" s="318" t="e">
        <f t="shared" si="21"/>
        <v>#NUM!</v>
      </c>
      <c r="AV100" s="318" t="e">
        <f t="shared" si="21"/>
        <v>#NUM!</v>
      </c>
      <c r="AW100" s="318" t="e">
        <f t="shared" si="21"/>
        <v>#NUM!</v>
      </c>
      <c r="AX100" s="318" t="e">
        <f t="shared" si="21"/>
        <v>#NUM!</v>
      </c>
      <c r="AY100" s="318" t="e">
        <f t="shared" si="21"/>
        <v>#NUM!</v>
      </c>
      <c r="AZ100" s="318" t="e">
        <f t="shared" si="21"/>
        <v>#NUM!</v>
      </c>
      <c r="BA100" s="318" t="e">
        <f t="shared" si="21"/>
        <v>#NUM!</v>
      </c>
      <c r="BB100" s="318" t="e">
        <f t="shared" si="21"/>
        <v>#NUM!</v>
      </c>
      <c r="BC100" s="318" t="e">
        <f t="shared" si="21"/>
        <v>#NUM!</v>
      </c>
      <c r="BD100" s="318" t="e">
        <f t="shared" si="21"/>
        <v>#NUM!</v>
      </c>
      <c r="BE100" s="318" t="e">
        <f t="shared" si="21"/>
        <v>#NUM!</v>
      </c>
      <c r="BF100" s="318" t="e">
        <f t="shared" si="21"/>
        <v>#NUM!</v>
      </c>
      <c r="BG100" s="318" t="e">
        <f t="shared" si="21"/>
        <v>#NUM!</v>
      </c>
      <c r="BH100" s="318" t="e">
        <f t="shared" si="21"/>
        <v>#NUM!</v>
      </c>
      <c r="BI100" s="318" t="e">
        <f t="shared" si="21"/>
        <v>#NUM!</v>
      </c>
      <c r="BJ100" s="318" t="e">
        <f t="shared" si="21"/>
        <v>#NUM!</v>
      </c>
      <c r="BK100" s="318" t="e">
        <f t="shared" si="21"/>
        <v>#NUM!</v>
      </c>
      <c r="BL100" s="318" t="e">
        <f t="shared" si="21"/>
        <v>#NUM!</v>
      </c>
      <c r="BM100" s="318" t="e">
        <f t="shared" si="21"/>
        <v>#NUM!</v>
      </c>
      <c r="BN100" s="318" t="e">
        <f t="shared" si="21"/>
        <v>#NUM!</v>
      </c>
      <c r="BO100" s="318" t="e">
        <f t="shared" si="21"/>
        <v>#NUM!</v>
      </c>
      <c r="BP100" s="318" t="e">
        <f t="shared" si="21"/>
        <v>#NUM!</v>
      </c>
      <c r="BQ100" s="318" t="e">
        <f t="shared" si="21"/>
        <v>#NUM!</v>
      </c>
      <c r="BR100" s="318" t="e">
        <f t="shared" si="21"/>
        <v>#NUM!</v>
      </c>
      <c r="BS100" s="318" t="e">
        <f t="shared" ref="BS100:ED100" si="22">QUARTILE(BS21:BS68,4)</f>
        <v>#NUM!</v>
      </c>
      <c r="BT100" s="318" t="e">
        <f t="shared" si="22"/>
        <v>#NUM!</v>
      </c>
      <c r="BU100" s="318" t="e">
        <f t="shared" si="22"/>
        <v>#NUM!</v>
      </c>
      <c r="BV100" s="318" t="e">
        <f t="shared" si="22"/>
        <v>#NUM!</v>
      </c>
      <c r="BW100" s="318" t="e">
        <f t="shared" si="22"/>
        <v>#NUM!</v>
      </c>
      <c r="BX100" s="318" t="e">
        <f t="shared" si="22"/>
        <v>#NUM!</v>
      </c>
      <c r="BY100" s="318" t="e">
        <f t="shared" si="22"/>
        <v>#NUM!</v>
      </c>
      <c r="BZ100" s="318" t="e">
        <f t="shared" si="22"/>
        <v>#NUM!</v>
      </c>
      <c r="CA100" s="318" t="e">
        <f t="shared" si="22"/>
        <v>#NUM!</v>
      </c>
      <c r="CB100" s="318" t="e">
        <f t="shared" si="22"/>
        <v>#NUM!</v>
      </c>
      <c r="CC100" s="318" t="e">
        <f t="shared" si="22"/>
        <v>#NUM!</v>
      </c>
      <c r="CD100" s="318" t="e">
        <f t="shared" si="22"/>
        <v>#NUM!</v>
      </c>
      <c r="CE100" s="318" t="e">
        <f t="shared" si="22"/>
        <v>#NUM!</v>
      </c>
      <c r="CF100" s="318" t="e">
        <f t="shared" si="22"/>
        <v>#NUM!</v>
      </c>
      <c r="CG100" s="318" t="e">
        <f t="shared" si="22"/>
        <v>#NUM!</v>
      </c>
      <c r="CH100" s="318" t="e">
        <f t="shared" si="22"/>
        <v>#NUM!</v>
      </c>
      <c r="CI100" s="318" t="e">
        <f t="shared" si="22"/>
        <v>#NUM!</v>
      </c>
      <c r="CJ100" s="318" t="e">
        <f t="shared" si="22"/>
        <v>#NUM!</v>
      </c>
      <c r="CK100" s="318" t="e">
        <f t="shared" si="22"/>
        <v>#NUM!</v>
      </c>
      <c r="CL100" s="318" t="e">
        <f t="shared" si="22"/>
        <v>#NUM!</v>
      </c>
      <c r="CM100" s="318" t="e">
        <f t="shared" si="22"/>
        <v>#NUM!</v>
      </c>
      <c r="CN100" s="318" t="e">
        <f t="shared" si="22"/>
        <v>#NUM!</v>
      </c>
      <c r="CO100" s="318" t="e">
        <f t="shared" si="22"/>
        <v>#NUM!</v>
      </c>
      <c r="CP100" s="318" t="e">
        <f t="shared" si="22"/>
        <v>#NUM!</v>
      </c>
      <c r="CQ100" s="318" t="e">
        <f t="shared" si="22"/>
        <v>#NUM!</v>
      </c>
      <c r="CR100" s="318" t="e">
        <f t="shared" si="22"/>
        <v>#NUM!</v>
      </c>
      <c r="CS100" s="318" t="e">
        <f t="shared" si="22"/>
        <v>#NUM!</v>
      </c>
      <c r="CT100" s="318" t="e">
        <f t="shared" si="22"/>
        <v>#NUM!</v>
      </c>
      <c r="CU100" s="318" t="e">
        <f t="shared" si="22"/>
        <v>#NUM!</v>
      </c>
      <c r="CV100" s="318" t="e">
        <f t="shared" si="22"/>
        <v>#NUM!</v>
      </c>
      <c r="CW100" s="318" t="e">
        <f t="shared" si="22"/>
        <v>#NUM!</v>
      </c>
      <c r="CX100" s="318" t="e">
        <f t="shared" si="22"/>
        <v>#NUM!</v>
      </c>
      <c r="CY100" s="318" t="e">
        <f t="shared" si="22"/>
        <v>#NUM!</v>
      </c>
      <c r="CZ100" s="318" t="e">
        <f t="shared" si="22"/>
        <v>#NUM!</v>
      </c>
      <c r="DA100" s="318" t="e">
        <f t="shared" si="22"/>
        <v>#NUM!</v>
      </c>
      <c r="DB100" s="318" t="e">
        <f t="shared" si="22"/>
        <v>#NUM!</v>
      </c>
      <c r="DC100" s="318" t="e">
        <f t="shared" si="22"/>
        <v>#NUM!</v>
      </c>
      <c r="DD100" s="318" t="e">
        <f t="shared" si="22"/>
        <v>#NUM!</v>
      </c>
      <c r="DE100" s="318" t="e">
        <f t="shared" si="22"/>
        <v>#NUM!</v>
      </c>
      <c r="DF100" s="318" t="e">
        <f t="shared" si="22"/>
        <v>#NUM!</v>
      </c>
      <c r="DG100" s="318" t="e">
        <f t="shared" si="22"/>
        <v>#NUM!</v>
      </c>
      <c r="DH100" s="318" t="e">
        <f t="shared" si="22"/>
        <v>#NUM!</v>
      </c>
      <c r="DI100" s="318" t="e">
        <f t="shared" si="22"/>
        <v>#NUM!</v>
      </c>
      <c r="DJ100" s="318" t="e">
        <f t="shared" si="22"/>
        <v>#NUM!</v>
      </c>
      <c r="DK100" s="318" t="e">
        <f t="shared" si="22"/>
        <v>#NUM!</v>
      </c>
      <c r="DL100" s="318" t="e">
        <f t="shared" si="22"/>
        <v>#NUM!</v>
      </c>
      <c r="DM100" s="318" t="e">
        <f t="shared" si="22"/>
        <v>#NUM!</v>
      </c>
      <c r="DN100" s="318" t="e">
        <f t="shared" si="22"/>
        <v>#NUM!</v>
      </c>
      <c r="DO100" s="318" t="e">
        <f t="shared" si="22"/>
        <v>#NUM!</v>
      </c>
      <c r="DP100" s="318" t="e">
        <f t="shared" si="22"/>
        <v>#NUM!</v>
      </c>
      <c r="DQ100" s="318" t="e">
        <f t="shared" si="22"/>
        <v>#NUM!</v>
      </c>
      <c r="DR100" s="318" t="e">
        <f t="shared" si="22"/>
        <v>#NUM!</v>
      </c>
      <c r="DS100" s="318" t="e">
        <f t="shared" si="22"/>
        <v>#NUM!</v>
      </c>
      <c r="DT100" s="318" t="e">
        <f t="shared" si="22"/>
        <v>#NUM!</v>
      </c>
      <c r="DU100" s="318" t="e">
        <f t="shared" si="22"/>
        <v>#NUM!</v>
      </c>
      <c r="DV100" s="318" t="e">
        <f t="shared" si="22"/>
        <v>#NUM!</v>
      </c>
      <c r="DW100" s="318" t="e">
        <f t="shared" si="22"/>
        <v>#NUM!</v>
      </c>
      <c r="DX100" s="318" t="e">
        <f t="shared" si="22"/>
        <v>#NUM!</v>
      </c>
      <c r="DY100" s="318" t="e">
        <f t="shared" si="22"/>
        <v>#NUM!</v>
      </c>
      <c r="DZ100" s="318" t="e">
        <f t="shared" si="22"/>
        <v>#NUM!</v>
      </c>
      <c r="EA100" s="318" t="e">
        <f t="shared" si="22"/>
        <v>#NUM!</v>
      </c>
      <c r="EB100" s="318" t="e">
        <f t="shared" si="22"/>
        <v>#NUM!</v>
      </c>
      <c r="EC100" s="318" t="e">
        <f t="shared" si="22"/>
        <v>#NUM!</v>
      </c>
      <c r="ED100" s="318" t="e">
        <f t="shared" si="22"/>
        <v>#NUM!</v>
      </c>
      <c r="EE100" s="318" t="e">
        <f t="shared" ref="EE100:GP100" si="23">QUARTILE(EE21:EE68,4)</f>
        <v>#NUM!</v>
      </c>
      <c r="EF100" s="318" t="e">
        <f t="shared" si="23"/>
        <v>#NUM!</v>
      </c>
      <c r="EG100" s="318" t="e">
        <f t="shared" si="23"/>
        <v>#NUM!</v>
      </c>
      <c r="EH100" s="318" t="e">
        <f t="shared" si="23"/>
        <v>#NUM!</v>
      </c>
      <c r="EI100" s="318" t="e">
        <f t="shared" si="23"/>
        <v>#NUM!</v>
      </c>
      <c r="EJ100" s="318" t="e">
        <f t="shared" si="23"/>
        <v>#NUM!</v>
      </c>
      <c r="EK100" s="318" t="e">
        <f t="shared" si="23"/>
        <v>#NUM!</v>
      </c>
      <c r="EL100" s="318" t="e">
        <f t="shared" si="23"/>
        <v>#NUM!</v>
      </c>
      <c r="EM100" s="318" t="e">
        <f t="shared" si="23"/>
        <v>#NUM!</v>
      </c>
      <c r="EN100" s="318" t="e">
        <f t="shared" si="23"/>
        <v>#NUM!</v>
      </c>
      <c r="EO100" s="318" t="e">
        <f t="shared" si="23"/>
        <v>#NUM!</v>
      </c>
      <c r="EP100" s="318" t="e">
        <f t="shared" si="23"/>
        <v>#NUM!</v>
      </c>
      <c r="EQ100" s="318" t="e">
        <f t="shared" si="23"/>
        <v>#NUM!</v>
      </c>
      <c r="ER100" s="318" t="e">
        <f t="shared" si="23"/>
        <v>#NUM!</v>
      </c>
      <c r="ES100" s="318" t="e">
        <f t="shared" si="23"/>
        <v>#NUM!</v>
      </c>
      <c r="ET100" s="318" t="e">
        <f t="shared" si="23"/>
        <v>#NUM!</v>
      </c>
      <c r="EU100" s="318" t="e">
        <f t="shared" si="23"/>
        <v>#NUM!</v>
      </c>
      <c r="EV100" s="318" t="e">
        <f t="shared" si="23"/>
        <v>#NUM!</v>
      </c>
      <c r="EW100" s="318" t="e">
        <f t="shared" si="23"/>
        <v>#NUM!</v>
      </c>
      <c r="EX100" s="318" t="e">
        <f t="shared" si="23"/>
        <v>#NUM!</v>
      </c>
      <c r="EY100" s="318" t="e">
        <f t="shared" si="23"/>
        <v>#NUM!</v>
      </c>
      <c r="EZ100" s="318" t="e">
        <f t="shared" si="23"/>
        <v>#NUM!</v>
      </c>
      <c r="FA100" s="318" t="e">
        <f t="shared" si="23"/>
        <v>#NUM!</v>
      </c>
      <c r="FB100" s="318" t="e">
        <f t="shared" si="23"/>
        <v>#NUM!</v>
      </c>
      <c r="FC100" s="318" t="e">
        <f t="shared" si="23"/>
        <v>#NUM!</v>
      </c>
      <c r="FD100" s="318" t="e">
        <f t="shared" si="23"/>
        <v>#NUM!</v>
      </c>
      <c r="FE100" s="318" t="e">
        <f t="shared" si="23"/>
        <v>#NUM!</v>
      </c>
      <c r="FF100" s="318" t="e">
        <f t="shared" si="23"/>
        <v>#NUM!</v>
      </c>
      <c r="FG100" s="318" t="e">
        <f t="shared" si="23"/>
        <v>#NUM!</v>
      </c>
      <c r="FH100" s="318" t="e">
        <f t="shared" si="23"/>
        <v>#NUM!</v>
      </c>
      <c r="FI100" s="318" t="e">
        <f t="shared" si="23"/>
        <v>#NUM!</v>
      </c>
      <c r="FJ100" s="318" t="e">
        <f t="shared" si="23"/>
        <v>#NUM!</v>
      </c>
      <c r="FK100" s="318" t="e">
        <f t="shared" si="23"/>
        <v>#NUM!</v>
      </c>
      <c r="FL100" s="318" t="e">
        <f t="shared" si="23"/>
        <v>#NUM!</v>
      </c>
      <c r="FM100" s="318" t="e">
        <f t="shared" si="23"/>
        <v>#NUM!</v>
      </c>
      <c r="FN100" s="318" t="e">
        <f t="shared" si="23"/>
        <v>#NUM!</v>
      </c>
      <c r="FO100" s="318" t="e">
        <f t="shared" si="23"/>
        <v>#NUM!</v>
      </c>
      <c r="FP100" s="318" t="e">
        <f t="shared" si="23"/>
        <v>#NUM!</v>
      </c>
      <c r="FQ100" s="318" t="e">
        <f t="shared" si="23"/>
        <v>#NUM!</v>
      </c>
      <c r="FR100" s="318" t="e">
        <f t="shared" si="23"/>
        <v>#NUM!</v>
      </c>
      <c r="FS100" s="318" t="e">
        <f t="shared" si="23"/>
        <v>#NUM!</v>
      </c>
      <c r="FT100" s="318" t="e">
        <f t="shared" si="23"/>
        <v>#NUM!</v>
      </c>
      <c r="FU100" s="318" t="e">
        <f t="shared" si="23"/>
        <v>#NUM!</v>
      </c>
      <c r="FV100" s="318" t="e">
        <f t="shared" si="23"/>
        <v>#NUM!</v>
      </c>
      <c r="FW100" s="318" t="e">
        <f t="shared" si="23"/>
        <v>#NUM!</v>
      </c>
      <c r="FX100" s="318" t="e">
        <f t="shared" si="23"/>
        <v>#NUM!</v>
      </c>
      <c r="FY100" s="318" t="e">
        <f t="shared" si="23"/>
        <v>#NUM!</v>
      </c>
      <c r="FZ100" s="318" t="e">
        <f t="shared" si="23"/>
        <v>#NUM!</v>
      </c>
      <c r="GA100" s="318" t="e">
        <f t="shared" si="23"/>
        <v>#NUM!</v>
      </c>
      <c r="GB100" s="318" t="e">
        <f t="shared" si="23"/>
        <v>#NUM!</v>
      </c>
      <c r="GC100" s="318" t="e">
        <f t="shared" si="23"/>
        <v>#NUM!</v>
      </c>
      <c r="GD100" s="318" t="e">
        <f t="shared" si="23"/>
        <v>#NUM!</v>
      </c>
      <c r="GE100" s="318" t="e">
        <f t="shared" si="23"/>
        <v>#NUM!</v>
      </c>
      <c r="GF100" s="318" t="e">
        <f t="shared" si="23"/>
        <v>#NUM!</v>
      </c>
      <c r="GG100" s="318" t="e">
        <f t="shared" si="23"/>
        <v>#NUM!</v>
      </c>
      <c r="GH100" s="318" t="e">
        <f t="shared" si="23"/>
        <v>#NUM!</v>
      </c>
      <c r="GI100" s="318" t="e">
        <f t="shared" si="23"/>
        <v>#NUM!</v>
      </c>
      <c r="GJ100" s="318" t="e">
        <f t="shared" si="23"/>
        <v>#NUM!</v>
      </c>
      <c r="GK100" s="318" t="e">
        <f t="shared" si="23"/>
        <v>#NUM!</v>
      </c>
      <c r="GL100" s="318" t="e">
        <f t="shared" si="23"/>
        <v>#NUM!</v>
      </c>
      <c r="GM100" s="318" t="e">
        <f t="shared" si="23"/>
        <v>#NUM!</v>
      </c>
      <c r="GN100" s="318" t="e">
        <f t="shared" si="23"/>
        <v>#NUM!</v>
      </c>
      <c r="GO100" s="318" t="e">
        <f t="shared" si="23"/>
        <v>#NUM!</v>
      </c>
      <c r="GP100" s="318" t="e">
        <f t="shared" si="23"/>
        <v>#NUM!</v>
      </c>
      <c r="GQ100" s="318" t="e">
        <f t="shared" ref="GQ100:JB100" si="24">QUARTILE(GQ21:GQ68,4)</f>
        <v>#NUM!</v>
      </c>
      <c r="GR100" s="318" t="e">
        <f t="shared" si="24"/>
        <v>#NUM!</v>
      </c>
      <c r="GS100" s="318" t="e">
        <f t="shared" si="24"/>
        <v>#NUM!</v>
      </c>
      <c r="GT100" s="318" t="e">
        <f t="shared" si="24"/>
        <v>#NUM!</v>
      </c>
      <c r="GU100" s="318" t="e">
        <f t="shared" si="24"/>
        <v>#NUM!</v>
      </c>
      <c r="GV100" s="318" t="e">
        <f t="shared" si="24"/>
        <v>#NUM!</v>
      </c>
      <c r="GW100" s="318" t="e">
        <f t="shared" si="24"/>
        <v>#NUM!</v>
      </c>
      <c r="GX100" s="318" t="e">
        <f t="shared" si="24"/>
        <v>#NUM!</v>
      </c>
      <c r="GY100" s="318" t="e">
        <f t="shared" si="24"/>
        <v>#NUM!</v>
      </c>
      <c r="GZ100" s="318" t="e">
        <f t="shared" si="24"/>
        <v>#NUM!</v>
      </c>
      <c r="HA100" s="318" t="e">
        <f t="shared" si="24"/>
        <v>#NUM!</v>
      </c>
      <c r="HB100" s="318" t="e">
        <f t="shared" si="24"/>
        <v>#NUM!</v>
      </c>
      <c r="HC100" s="318" t="e">
        <f t="shared" si="24"/>
        <v>#NUM!</v>
      </c>
      <c r="HD100" s="318" t="e">
        <f t="shared" si="24"/>
        <v>#NUM!</v>
      </c>
      <c r="HE100" s="318" t="e">
        <f t="shared" si="24"/>
        <v>#NUM!</v>
      </c>
      <c r="HF100" s="318" t="e">
        <f t="shared" si="24"/>
        <v>#NUM!</v>
      </c>
      <c r="HG100" s="318" t="e">
        <f t="shared" si="24"/>
        <v>#NUM!</v>
      </c>
      <c r="HH100" s="318" t="e">
        <f t="shared" si="24"/>
        <v>#NUM!</v>
      </c>
      <c r="HI100" s="318" t="e">
        <f t="shared" si="24"/>
        <v>#NUM!</v>
      </c>
      <c r="HJ100" s="318" t="e">
        <f t="shared" si="24"/>
        <v>#NUM!</v>
      </c>
      <c r="HK100" s="318" t="e">
        <f t="shared" si="24"/>
        <v>#NUM!</v>
      </c>
      <c r="HL100" s="318" t="e">
        <f t="shared" si="24"/>
        <v>#NUM!</v>
      </c>
      <c r="HM100" s="318" t="e">
        <f t="shared" si="24"/>
        <v>#NUM!</v>
      </c>
      <c r="HN100" s="318" t="e">
        <f t="shared" si="24"/>
        <v>#NUM!</v>
      </c>
      <c r="HO100" s="318" t="e">
        <f t="shared" si="24"/>
        <v>#NUM!</v>
      </c>
      <c r="HP100" s="318" t="e">
        <f t="shared" si="24"/>
        <v>#NUM!</v>
      </c>
      <c r="HQ100" s="318" t="e">
        <f t="shared" si="24"/>
        <v>#NUM!</v>
      </c>
      <c r="HR100" s="318" t="e">
        <f t="shared" si="24"/>
        <v>#NUM!</v>
      </c>
      <c r="HS100" s="318" t="e">
        <f t="shared" si="24"/>
        <v>#NUM!</v>
      </c>
      <c r="HT100" s="318" t="e">
        <f t="shared" si="24"/>
        <v>#NUM!</v>
      </c>
      <c r="HU100" s="318" t="e">
        <f t="shared" si="24"/>
        <v>#NUM!</v>
      </c>
      <c r="HV100" s="318" t="e">
        <f t="shared" si="24"/>
        <v>#NUM!</v>
      </c>
      <c r="HW100" s="318" t="e">
        <f t="shared" si="24"/>
        <v>#NUM!</v>
      </c>
      <c r="HX100" s="318" t="e">
        <f t="shared" si="24"/>
        <v>#NUM!</v>
      </c>
      <c r="HY100" s="318" t="e">
        <f t="shared" si="24"/>
        <v>#NUM!</v>
      </c>
      <c r="HZ100" s="318" t="e">
        <f t="shared" si="24"/>
        <v>#NUM!</v>
      </c>
      <c r="IA100" s="318" t="e">
        <f t="shared" si="24"/>
        <v>#NUM!</v>
      </c>
      <c r="IB100" s="318" t="e">
        <f t="shared" si="24"/>
        <v>#NUM!</v>
      </c>
      <c r="IC100" s="318" t="e">
        <f t="shared" si="24"/>
        <v>#NUM!</v>
      </c>
      <c r="ID100" s="318" t="e">
        <f t="shared" si="24"/>
        <v>#NUM!</v>
      </c>
      <c r="IE100" s="318" t="e">
        <f t="shared" si="24"/>
        <v>#NUM!</v>
      </c>
      <c r="IF100" s="318" t="e">
        <f t="shared" si="24"/>
        <v>#NUM!</v>
      </c>
      <c r="IG100" s="318" t="e">
        <f t="shared" si="24"/>
        <v>#NUM!</v>
      </c>
      <c r="IH100" s="318" t="e">
        <f t="shared" si="24"/>
        <v>#NUM!</v>
      </c>
      <c r="II100" s="318" t="e">
        <f t="shared" si="24"/>
        <v>#NUM!</v>
      </c>
      <c r="IJ100" s="318" t="e">
        <f t="shared" si="24"/>
        <v>#NUM!</v>
      </c>
      <c r="IK100" s="318" t="e">
        <f t="shared" si="24"/>
        <v>#NUM!</v>
      </c>
      <c r="IL100" s="318" t="e">
        <f t="shared" si="24"/>
        <v>#NUM!</v>
      </c>
      <c r="IM100" s="318" t="e">
        <f t="shared" si="24"/>
        <v>#NUM!</v>
      </c>
      <c r="IN100" s="318" t="e">
        <f t="shared" si="24"/>
        <v>#NUM!</v>
      </c>
      <c r="IO100" s="318" t="e">
        <f t="shared" si="24"/>
        <v>#NUM!</v>
      </c>
      <c r="IP100" s="318" t="e">
        <f t="shared" si="24"/>
        <v>#NUM!</v>
      </c>
      <c r="IQ100" s="318" t="e">
        <f t="shared" si="24"/>
        <v>#NUM!</v>
      </c>
      <c r="IR100" s="318" t="e">
        <f t="shared" si="24"/>
        <v>#NUM!</v>
      </c>
      <c r="IS100" s="318" t="e">
        <f t="shared" si="24"/>
        <v>#NUM!</v>
      </c>
      <c r="IT100" s="318" t="e">
        <f t="shared" si="24"/>
        <v>#NUM!</v>
      </c>
      <c r="IU100" s="318" t="e">
        <f t="shared" si="24"/>
        <v>#NUM!</v>
      </c>
      <c r="IV100" s="318" t="e">
        <f t="shared" si="24"/>
        <v>#NUM!</v>
      </c>
      <c r="IW100" s="318" t="e">
        <f t="shared" si="24"/>
        <v>#NUM!</v>
      </c>
      <c r="IX100" s="318" t="e">
        <f t="shared" si="24"/>
        <v>#NUM!</v>
      </c>
      <c r="IY100" s="318" t="e">
        <f t="shared" si="24"/>
        <v>#NUM!</v>
      </c>
      <c r="IZ100" s="318" t="e">
        <f t="shared" si="24"/>
        <v>#NUM!</v>
      </c>
      <c r="JA100" s="318" t="e">
        <f t="shared" si="24"/>
        <v>#NUM!</v>
      </c>
      <c r="JB100" s="318" t="e">
        <f t="shared" si="24"/>
        <v>#NUM!</v>
      </c>
      <c r="JC100" s="318" t="e">
        <f t="shared" ref="JC100:JP100" si="25">QUARTILE(JC21:JC68,4)</f>
        <v>#NUM!</v>
      </c>
      <c r="JD100" s="318" t="e">
        <f t="shared" si="25"/>
        <v>#NUM!</v>
      </c>
      <c r="JE100" s="318" t="e">
        <f t="shared" si="25"/>
        <v>#NUM!</v>
      </c>
      <c r="JF100" s="318" t="e">
        <f t="shared" si="25"/>
        <v>#NUM!</v>
      </c>
      <c r="JG100" s="318" t="e">
        <f t="shared" si="25"/>
        <v>#NUM!</v>
      </c>
      <c r="JH100" s="318" t="e">
        <f t="shared" si="25"/>
        <v>#NUM!</v>
      </c>
      <c r="JI100" s="318" t="e">
        <f t="shared" si="25"/>
        <v>#NUM!</v>
      </c>
      <c r="JJ100" s="318" t="e">
        <f t="shared" si="25"/>
        <v>#NUM!</v>
      </c>
      <c r="JK100" s="318" t="e">
        <f t="shared" si="25"/>
        <v>#NUM!</v>
      </c>
      <c r="JL100" s="318" t="e">
        <f t="shared" si="25"/>
        <v>#NUM!</v>
      </c>
      <c r="JM100" s="318" t="e">
        <f t="shared" si="25"/>
        <v>#NUM!</v>
      </c>
      <c r="JN100" s="318" t="e">
        <f t="shared" si="25"/>
        <v>#NUM!</v>
      </c>
      <c r="JO100" s="318" t="e">
        <f t="shared" si="25"/>
        <v>#NUM!</v>
      </c>
      <c r="JP100" s="318" t="e">
        <f t="shared" si="25"/>
        <v>#NUM!</v>
      </c>
    </row>
    <row r="101" spans="4:277" ht="15" customHeight="1" x14ac:dyDescent="0.2">
      <c r="D101" s="316">
        <v>1.1000000000000001</v>
      </c>
      <c r="E101" s="317" t="s">
        <v>451</v>
      </c>
      <c r="F101" s="318">
        <f>MIN(F21:F68)</f>
        <v>0</v>
      </c>
      <c r="G101" s="318">
        <f t="shared" ref="G101:BR101" si="26">MIN(G21:G68)</f>
        <v>0</v>
      </c>
      <c r="H101" s="318">
        <f t="shared" si="26"/>
        <v>0</v>
      </c>
      <c r="I101" s="318">
        <f t="shared" si="26"/>
        <v>0</v>
      </c>
      <c r="J101" s="318">
        <f t="shared" si="26"/>
        <v>0</v>
      </c>
      <c r="K101" s="318">
        <f t="shared" si="26"/>
        <v>0</v>
      </c>
      <c r="L101" s="318">
        <f t="shared" si="26"/>
        <v>0</v>
      </c>
      <c r="M101" s="318">
        <f t="shared" si="26"/>
        <v>0</v>
      </c>
      <c r="N101" s="318">
        <f t="shared" si="26"/>
        <v>0</v>
      </c>
      <c r="O101" s="318">
        <f t="shared" si="26"/>
        <v>0</v>
      </c>
      <c r="P101" s="318">
        <f t="shared" si="26"/>
        <v>0</v>
      </c>
      <c r="Q101" s="318">
        <f t="shared" si="26"/>
        <v>0</v>
      </c>
      <c r="R101" s="318">
        <f t="shared" si="26"/>
        <v>0</v>
      </c>
      <c r="S101" s="318">
        <f t="shared" si="26"/>
        <v>0</v>
      </c>
      <c r="T101" s="318">
        <f t="shared" si="26"/>
        <v>0</v>
      </c>
      <c r="U101" s="318">
        <f t="shared" si="26"/>
        <v>0</v>
      </c>
      <c r="V101" s="318">
        <f t="shared" si="26"/>
        <v>0</v>
      </c>
      <c r="W101" s="318">
        <f t="shared" si="26"/>
        <v>0</v>
      </c>
      <c r="X101" s="318">
        <f t="shared" si="26"/>
        <v>0</v>
      </c>
      <c r="Y101" s="318">
        <f t="shared" si="26"/>
        <v>0</v>
      </c>
      <c r="Z101" s="318">
        <f t="shared" si="26"/>
        <v>0</v>
      </c>
      <c r="AA101" s="318">
        <f t="shared" si="26"/>
        <v>0</v>
      </c>
      <c r="AB101" s="318">
        <f t="shared" si="26"/>
        <v>0</v>
      </c>
      <c r="AC101" s="318">
        <f t="shared" si="26"/>
        <v>0</v>
      </c>
      <c r="AD101" s="318">
        <f t="shared" si="26"/>
        <v>0</v>
      </c>
      <c r="AE101" s="318">
        <f t="shared" si="26"/>
        <v>0</v>
      </c>
      <c r="AF101" s="318">
        <f t="shared" si="26"/>
        <v>0</v>
      </c>
      <c r="AG101" s="318">
        <f t="shared" si="26"/>
        <v>0</v>
      </c>
      <c r="AH101" s="318">
        <f t="shared" si="26"/>
        <v>0</v>
      </c>
      <c r="AI101" s="318">
        <f t="shared" si="26"/>
        <v>0</v>
      </c>
      <c r="AJ101" s="318">
        <f t="shared" si="26"/>
        <v>0</v>
      </c>
      <c r="AK101" s="318">
        <f t="shared" si="26"/>
        <v>0</v>
      </c>
      <c r="AL101" s="318">
        <f t="shared" si="26"/>
        <v>0</v>
      </c>
      <c r="AM101" s="318">
        <f t="shared" si="26"/>
        <v>0</v>
      </c>
      <c r="AN101" s="318">
        <f t="shared" si="26"/>
        <v>0</v>
      </c>
      <c r="AO101" s="318">
        <f t="shared" si="26"/>
        <v>0</v>
      </c>
      <c r="AP101" s="318">
        <f t="shared" si="26"/>
        <v>0</v>
      </c>
      <c r="AQ101" s="318">
        <f t="shared" si="26"/>
        <v>0</v>
      </c>
      <c r="AR101" s="318">
        <f t="shared" si="26"/>
        <v>0</v>
      </c>
      <c r="AS101" s="318">
        <f t="shared" si="26"/>
        <v>0</v>
      </c>
      <c r="AT101" s="318">
        <f t="shared" si="26"/>
        <v>0</v>
      </c>
      <c r="AU101" s="318">
        <f t="shared" si="26"/>
        <v>0</v>
      </c>
      <c r="AV101" s="318">
        <f t="shared" si="26"/>
        <v>0</v>
      </c>
      <c r="AW101" s="318">
        <f t="shared" si="26"/>
        <v>0</v>
      </c>
      <c r="AX101" s="318">
        <f t="shared" si="26"/>
        <v>0</v>
      </c>
      <c r="AY101" s="318">
        <f t="shared" si="26"/>
        <v>0</v>
      </c>
      <c r="AZ101" s="318">
        <f t="shared" si="26"/>
        <v>0</v>
      </c>
      <c r="BA101" s="318">
        <f t="shared" si="26"/>
        <v>0</v>
      </c>
      <c r="BB101" s="318">
        <f t="shared" si="26"/>
        <v>0</v>
      </c>
      <c r="BC101" s="318">
        <f t="shared" si="26"/>
        <v>0</v>
      </c>
      <c r="BD101" s="318">
        <f t="shared" si="26"/>
        <v>0</v>
      </c>
      <c r="BE101" s="318">
        <f t="shared" si="26"/>
        <v>0</v>
      </c>
      <c r="BF101" s="318">
        <f t="shared" si="26"/>
        <v>0</v>
      </c>
      <c r="BG101" s="318">
        <f t="shared" si="26"/>
        <v>0</v>
      </c>
      <c r="BH101" s="318">
        <f t="shared" si="26"/>
        <v>0</v>
      </c>
      <c r="BI101" s="318">
        <f t="shared" si="26"/>
        <v>0</v>
      </c>
      <c r="BJ101" s="318">
        <f t="shared" si="26"/>
        <v>0</v>
      </c>
      <c r="BK101" s="318">
        <f t="shared" si="26"/>
        <v>0</v>
      </c>
      <c r="BL101" s="318">
        <f t="shared" si="26"/>
        <v>0</v>
      </c>
      <c r="BM101" s="318">
        <f t="shared" si="26"/>
        <v>0</v>
      </c>
      <c r="BN101" s="318">
        <f t="shared" si="26"/>
        <v>0</v>
      </c>
      <c r="BO101" s="318">
        <f t="shared" si="26"/>
        <v>0</v>
      </c>
      <c r="BP101" s="318">
        <f t="shared" si="26"/>
        <v>0</v>
      </c>
      <c r="BQ101" s="318">
        <f t="shared" si="26"/>
        <v>0</v>
      </c>
      <c r="BR101" s="318">
        <f t="shared" si="26"/>
        <v>0</v>
      </c>
      <c r="BS101" s="318">
        <f t="shared" ref="BS101:ED101" si="27">MIN(BS21:BS68)</f>
        <v>0</v>
      </c>
      <c r="BT101" s="318">
        <f t="shared" si="27"/>
        <v>0</v>
      </c>
      <c r="BU101" s="318">
        <f t="shared" si="27"/>
        <v>0</v>
      </c>
      <c r="BV101" s="318">
        <f t="shared" si="27"/>
        <v>0</v>
      </c>
      <c r="BW101" s="318">
        <f t="shared" si="27"/>
        <v>0</v>
      </c>
      <c r="BX101" s="318">
        <f t="shared" si="27"/>
        <v>0</v>
      </c>
      <c r="BY101" s="318">
        <f t="shared" si="27"/>
        <v>0</v>
      </c>
      <c r="BZ101" s="318">
        <f t="shared" si="27"/>
        <v>0</v>
      </c>
      <c r="CA101" s="318">
        <f t="shared" si="27"/>
        <v>0</v>
      </c>
      <c r="CB101" s="318">
        <f t="shared" si="27"/>
        <v>0</v>
      </c>
      <c r="CC101" s="318">
        <f t="shared" si="27"/>
        <v>0</v>
      </c>
      <c r="CD101" s="318">
        <f t="shared" si="27"/>
        <v>0</v>
      </c>
      <c r="CE101" s="318">
        <f t="shared" si="27"/>
        <v>0</v>
      </c>
      <c r="CF101" s="318">
        <f t="shared" si="27"/>
        <v>0</v>
      </c>
      <c r="CG101" s="318">
        <f t="shared" si="27"/>
        <v>0</v>
      </c>
      <c r="CH101" s="318">
        <f t="shared" si="27"/>
        <v>0</v>
      </c>
      <c r="CI101" s="318">
        <f t="shared" si="27"/>
        <v>0</v>
      </c>
      <c r="CJ101" s="318">
        <f t="shared" si="27"/>
        <v>0</v>
      </c>
      <c r="CK101" s="318">
        <f t="shared" si="27"/>
        <v>0</v>
      </c>
      <c r="CL101" s="318">
        <f t="shared" si="27"/>
        <v>0</v>
      </c>
      <c r="CM101" s="318">
        <f t="shared" si="27"/>
        <v>0</v>
      </c>
      <c r="CN101" s="318">
        <f t="shared" si="27"/>
        <v>0</v>
      </c>
      <c r="CO101" s="318">
        <f t="shared" si="27"/>
        <v>0</v>
      </c>
      <c r="CP101" s="318">
        <f t="shared" si="27"/>
        <v>0</v>
      </c>
      <c r="CQ101" s="318">
        <f t="shared" si="27"/>
        <v>0</v>
      </c>
      <c r="CR101" s="318">
        <f t="shared" si="27"/>
        <v>0</v>
      </c>
      <c r="CS101" s="318">
        <f t="shared" si="27"/>
        <v>0</v>
      </c>
      <c r="CT101" s="318">
        <f t="shared" si="27"/>
        <v>0</v>
      </c>
      <c r="CU101" s="318">
        <f t="shared" si="27"/>
        <v>0</v>
      </c>
      <c r="CV101" s="318">
        <f t="shared" si="27"/>
        <v>0</v>
      </c>
      <c r="CW101" s="318">
        <f t="shared" si="27"/>
        <v>0</v>
      </c>
      <c r="CX101" s="318">
        <f t="shared" si="27"/>
        <v>0</v>
      </c>
      <c r="CY101" s="318">
        <f t="shared" si="27"/>
        <v>0</v>
      </c>
      <c r="CZ101" s="318">
        <f t="shared" si="27"/>
        <v>0</v>
      </c>
      <c r="DA101" s="318">
        <f t="shared" si="27"/>
        <v>0</v>
      </c>
      <c r="DB101" s="318">
        <f t="shared" si="27"/>
        <v>0</v>
      </c>
      <c r="DC101" s="318">
        <f t="shared" si="27"/>
        <v>0</v>
      </c>
      <c r="DD101" s="318">
        <f t="shared" si="27"/>
        <v>0</v>
      </c>
      <c r="DE101" s="318">
        <f t="shared" si="27"/>
        <v>0</v>
      </c>
      <c r="DF101" s="318">
        <f t="shared" si="27"/>
        <v>0</v>
      </c>
      <c r="DG101" s="318">
        <f t="shared" si="27"/>
        <v>0</v>
      </c>
      <c r="DH101" s="318">
        <f t="shared" si="27"/>
        <v>0</v>
      </c>
      <c r="DI101" s="318">
        <f t="shared" si="27"/>
        <v>0</v>
      </c>
      <c r="DJ101" s="318">
        <f t="shared" si="27"/>
        <v>0</v>
      </c>
      <c r="DK101" s="318">
        <f t="shared" si="27"/>
        <v>0</v>
      </c>
      <c r="DL101" s="318">
        <f t="shared" si="27"/>
        <v>0</v>
      </c>
      <c r="DM101" s="318">
        <f t="shared" si="27"/>
        <v>0</v>
      </c>
      <c r="DN101" s="318">
        <f t="shared" si="27"/>
        <v>0</v>
      </c>
      <c r="DO101" s="318">
        <f t="shared" si="27"/>
        <v>0</v>
      </c>
      <c r="DP101" s="318">
        <f t="shared" si="27"/>
        <v>0</v>
      </c>
      <c r="DQ101" s="318">
        <f t="shared" si="27"/>
        <v>0</v>
      </c>
      <c r="DR101" s="318">
        <f t="shared" si="27"/>
        <v>0</v>
      </c>
      <c r="DS101" s="318">
        <f t="shared" si="27"/>
        <v>0</v>
      </c>
      <c r="DT101" s="318">
        <f t="shared" si="27"/>
        <v>0</v>
      </c>
      <c r="DU101" s="318">
        <f t="shared" si="27"/>
        <v>0</v>
      </c>
      <c r="DV101" s="318">
        <f t="shared" si="27"/>
        <v>0</v>
      </c>
      <c r="DW101" s="318">
        <f t="shared" si="27"/>
        <v>0</v>
      </c>
      <c r="DX101" s="318">
        <f t="shared" si="27"/>
        <v>0</v>
      </c>
      <c r="DY101" s="318">
        <f t="shared" si="27"/>
        <v>0</v>
      </c>
      <c r="DZ101" s="318">
        <f t="shared" si="27"/>
        <v>0</v>
      </c>
      <c r="EA101" s="318">
        <f t="shared" si="27"/>
        <v>0</v>
      </c>
      <c r="EB101" s="318">
        <f t="shared" si="27"/>
        <v>0</v>
      </c>
      <c r="EC101" s="318">
        <f t="shared" si="27"/>
        <v>0</v>
      </c>
      <c r="ED101" s="318">
        <f t="shared" si="27"/>
        <v>0</v>
      </c>
      <c r="EE101" s="318">
        <f t="shared" ref="EE101:GP101" si="28">MIN(EE21:EE68)</f>
        <v>0</v>
      </c>
      <c r="EF101" s="318">
        <f t="shared" si="28"/>
        <v>0</v>
      </c>
      <c r="EG101" s="318">
        <f t="shared" si="28"/>
        <v>0</v>
      </c>
      <c r="EH101" s="318">
        <f t="shared" si="28"/>
        <v>0</v>
      </c>
      <c r="EI101" s="318">
        <f t="shared" si="28"/>
        <v>0</v>
      </c>
      <c r="EJ101" s="318">
        <f t="shared" si="28"/>
        <v>0</v>
      </c>
      <c r="EK101" s="318">
        <f t="shared" si="28"/>
        <v>0</v>
      </c>
      <c r="EL101" s="318">
        <f t="shared" si="28"/>
        <v>0</v>
      </c>
      <c r="EM101" s="318">
        <f t="shared" si="28"/>
        <v>0</v>
      </c>
      <c r="EN101" s="318">
        <f t="shared" si="28"/>
        <v>0</v>
      </c>
      <c r="EO101" s="318">
        <f t="shared" si="28"/>
        <v>0</v>
      </c>
      <c r="EP101" s="318">
        <f t="shared" si="28"/>
        <v>0</v>
      </c>
      <c r="EQ101" s="318">
        <f t="shared" si="28"/>
        <v>0</v>
      </c>
      <c r="ER101" s="318">
        <f t="shared" si="28"/>
        <v>0</v>
      </c>
      <c r="ES101" s="318">
        <f t="shared" si="28"/>
        <v>0</v>
      </c>
      <c r="ET101" s="318">
        <f t="shared" si="28"/>
        <v>0</v>
      </c>
      <c r="EU101" s="318">
        <f t="shared" si="28"/>
        <v>0</v>
      </c>
      <c r="EV101" s="318">
        <f t="shared" si="28"/>
        <v>0</v>
      </c>
      <c r="EW101" s="318">
        <f t="shared" si="28"/>
        <v>0</v>
      </c>
      <c r="EX101" s="318">
        <f t="shared" si="28"/>
        <v>0</v>
      </c>
      <c r="EY101" s="318">
        <f t="shared" si="28"/>
        <v>0</v>
      </c>
      <c r="EZ101" s="318">
        <f t="shared" si="28"/>
        <v>0</v>
      </c>
      <c r="FA101" s="318">
        <f t="shared" si="28"/>
        <v>0</v>
      </c>
      <c r="FB101" s="318">
        <f t="shared" si="28"/>
        <v>0</v>
      </c>
      <c r="FC101" s="318">
        <f t="shared" si="28"/>
        <v>0</v>
      </c>
      <c r="FD101" s="318">
        <f t="shared" si="28"/>
        <v>0</v>
      </c>
      <c r="FE101" s="318">
        <f t="shared" si="28"/>
        <v>0</v>
      </c>
      <c r="FF101" s="318">
        <f t="shared" si="28"/>
        <v>0</v>
      </c>
      <c r="FG101" s="318">
        <f t="shared" si="28"/>
        <v>0</v>
      </c>
      <c r="FH101" s="318">
        <f t="shared" si="28"/>
        <v>0</v>
      </c>
      <c r="FI101" s="318">
        <f t="shared" si="28"/>
        <v>0</v>
      </c>
      <c r="FJ101" s="318">
        <f t="shared" si="28"/>
        <v>0</v>
      </c>
      <c r="FK101" s="318">
        <f t="shared" si="28"/>
        <v>0</v>
      </c>
      <c r="FL101" s="318">
        <f t="shared" si="28"/>
        <v>0</v>
      </c>
      <c r="FM101" s="318">
        <f t="shared" si="28"/>
        <v>0</v>
      </c>
      <c r="FN101" s="318">
        <f t="shared" si="28"/>
        <v>0</v>
      </c>
      <c r="FO101" s="318">
        <f t="shared" si="28"/>
        <v>0</v>
      </c>
      <c r="FP101" s="318">
        <f t="shared" si="28"/>
        <v>0</v>
      </c>
      <c r="FQ101" s="318">
        <f t="shared" si="28"/>
        <v>0</v>
      </c>
      <c r="FR101" s="318">
        <f t="shared" si="28"/>
        <v>0</v>
      </c>
      <c r="FS101" s="318">
        <f t="shared" si="28"/>
        <v>0</v>
      </c>
      <c r="FT101" s="318">
        <f t="shared" si="28"/>
        <v>0</v>
      </c>
      <c r="FU101" s="318">
        <f t="shared" si="28"/>
        <v>0</v>
      </c>
      <c r="FV101" s="318">
        <f t="shared" si="28"/>
        <v>0</v>
      </c>
      <c r="FW101" s="318">
        <f t="shared" si="28"/>
        <v>0</v>
      </c>
      <c r="FX101" s="318">
        <f t="shared" si="28"/>
        <v>0</v>
      </c>
      <c r="FY101" s="318">
        <f t="shared" si="28"/>
        <v>0</v>
      </c>
      <c r="FZ101" s="318">
        <f t="shared" si="28"/>
        <v>0</v>
      </c>
      <c r="GA101" s="318">
        <f t="shared" si="28"/>
        <v>0</v>
      </c>
      <c r="GB101" s="318">
        <f t="shared" si="28"/>
        <v>0</v>
      </c>
      <c r="GC101" s="318">
        <f t="shared" si="28"/>
        <v>0</v>
      </c>
      <c r="GD101" s="318">
        <f t="shared" si="28"/>
        <v>0</v>
      </c>
      <c r="GE101" s="318">
        <f t="shared" si="28"/>
        <v>0</v>
      </c>
      <c r="GF101" s="318">
        <f t="shared" si="28"/>
        <v>0</v>
      </c>
      <c r="GG101" s="318">
        <f t="shared" si="28"/>
        <v>0</v>
      </c>
      <c r="GH101" s="318">
        <f t="shared" si="28"/>
        <v>0</v>
      </c>
      <c r="GI101" s="318">
        <f t="shared" si="28"/>
        <v>0</v>
      </c>
      <c r="GJ101" s="318">
        <f t="shared" si="28"/>
        <v>0</v>
      </c>
      <c r="GK101" s="318">
        <f t="shared" si="28"/>
        <v>0</v>
      </c>
      <c r="GL101" s="318">
        <f t="shared" si="28"/>
        <v>0</v>
      </c>
      <c r="GM101" s="318">
        <f t="shared" si="28"/>
        <v>0</v>
      </c>
      <c r="GN101" s="318">
        <f t="shared" si="28"/>
        <v>0</v>
      </c>
      <c r="GO101" s="318">
        <f t="shared" si="28"/>
        <v>0</v>
      </c>
      <c r="GP101" s="318">
        <f t="shared" si="28"/>
        <v>0</v>
      </c>
      <c r="GQ101" s="318">
        <f t="shared" ref="GQ101:JB101" si="29">MIN(GQ21:GQ68)</f>
        <v>0</v>
      </c>
      <c r="GR101" s="318">
        <f t="shared" si="29"/>
        <v>0</v>
      </c>
      <c r="GS101" s="318">
        <f t="shared" si="29"/>
        <v>0</v>
      </c>
      <c r="GT101" s="318">
        <f t="shared" si="29"/>
        <v>0</v>
      </c>
      <c r="GU101" s="318">
        <f t="shared" si="29"/>
        <v>0</v>
      </c>
      <c r="GV101" s="318">
        <f t="shared" si="29"/>
        <v>0</v>
      </c>
      <c r="GW101" s="318">
        <f t="shared" si="29"/>
        <v>0</v>
      </c>
      <c r="GX101" s="318">
        <f t="shared" si="29"/>
        <v>0</v>
      </c>
      <c r="GY101" s="318">
        <f t="shared" si="29"/>
        <v>0</v>
      </c>
      <c r="GZ101" s="318">
        <f t="shared" si="29"/>
        <v>0</v>
      </c>
      <c r="HA101" s="318">
        <f t="shared" si="29"/>
        <v>0</v>
      </c>
      <c r="HB101" s="318">
        <f t="shared" si="29"/>
        <v>0</v>
      </c>
      <c r="HC101" s="318">
        <f t="shared" si="29"/>
        <v>0</v>
      </c>
      <c r="HD101" s="318">
        <f t="shared" si="29"/>
        <v>0</v>
      </c>
      <c r="HE101" s="318">
        <f t="shared" si="29"/>
        <v>0</v>
      </c>
      <c r="HF101" s="318">
        <f t="shared" si="29"/>
        <v>0</v>
      </c>
      <c r="HG101" s="318">
        <f t="shared" si="29"/>
        <v>0</v>
      </c>
      <c r="HH101" s="318">
        <f t="shared" si="29"/>
        <v>0</v>
      </c>
      <c r="HI101" s="318">
        <f t="shared" si="29"/>
        <v>0</v>
      </c>
      <c r="HJ101" s="318">
        <f t="shared" si="29"/>
        <v>0</v>
      </c>
      <c r="HK101" s="318">
        <f t="shared" si="29"/>
        <v>0</v>
      </c>
      <c r="HL101" s="318">
        <f t="shared" si="29"/>
        <v>0</v>
      </c>
      <c r="HM101" s="318">
        <f t="shared" si="29"/>
        <v>0</v>
      </c>
      <c r="HN101" s="318">
        <f t="shared" si="29"/>
        <v>0</v>
      </c>
      <c r="HO101" s="318">
        <f t="shared" si="29"/>
        <v>0</v>
      </c>
      <c r="HP101" s="318">
        <f t="shared" si="29"/>
        <v>0</v>
      </c>
      <c r="HQ101" s="318">
        <f t="shared" si="29"/>
        <v>0</v>
      </c>
      <c r="HR101" s="318">
        <f t="shared" si="29"/>
        <v>0</v>
      </c>
      <c r="HS101" s="318">
        <f t="shared" si="29"/>
        <v>0</v>
      </c>
      <c r="HT101" s="318">
        <f t="shared" si="29"/>
        <v>0</v>
      </c>
      <c r="HU101" s="318">
        <f t="shared" si="29"/>
        <v>0</v>
      </c>
      <c r="HV101" s="318">
        <f t="shared" si="29"/>
        <v>0</v>
      </c>
      <c r="HW101" s="318">
        <f t="shared" si="29"/>
        <v>0</v>
      </c>
      <c r="HX101" s="318">
        <f t="shared" si="29"/>
        <v>0</v>
      </c>
      <c r="HY101" s="318">
        <f t="shared" si="29"/>
        <v>0</v>
      </c>
      <c r="HZ101" s="318">
        <f t="shared" si="29"/>
        <v>0</v>
      </c>
      <c r="IA101" s="318">
        <f t="shared" si="29"/>
        <v>0</v>
      </c>
      <c r="IB101" s="318">
        <f t="shared" si="29"/>
        <v>0</v>
      </c>
      <c r="IC101" s="318">
        <f t="shared" si="29"/>
        <v>0</v>
      </c>
      <c r="ID101" s="318">
        <f t="shared" si="29"/>
        <v>0</v>
      </c>
      <c r="IE101" s="318">
        <f t="shared" si="29"/>
        <v>0</v>
      </c>
      <c r="IF101" s="318">
        <f t="shared" si="29"/>
        <v>0</v>
      </c>
      <c r="IG101" s="318">
        <f t="shared" si="29"/>
        <v>0</v>
      </c>
      <c r="IH101" s="318">
        <f t="shared" si="29"/>
        <v>0</v>
      </c>
      <c r="II101" s="318">
        <f t="shared" si="29"/>
        <v>0</v>
      </c>
      <c r="IJ101" s="318">
        <f t="shared" si="29"/>
        <v>0</v>
      </c>
      <c r="IK101" s="318">
        <f t="shared" si="29"/>
        <v>0</v>
      </c>
      <c r="IL101" s="318">
        <f t="shared" si="29"/>
        <v>0</v>
      </c>
      <c r="IM101" s="318">
        <f t="shared" si="29"/>
        <v>0</v>
      </c>
      <c r="IN101" s="318">
        <f t="shared" si="29"/>
        <v>0</v>
      </c>
      <c r="IO101" s="318">
        <f t="shared" si="29"/>
        <v>0</v>
      </c>
      <c r="IP101" s="318">
        <f t="shared" si="29"/>
        <v>0</v>
      </c>
      <c r="IQ101" s="318">
        <f t="shared" si="29"/>
        <v>0</v>
      </c>
      <c r="IR101" s="318">
        <f t="shared" si="29"/>
        <v>0</v>
      </c>
      <c r="IS101" s="318">
        <f t="shared" si="29"/>
        <v>0</v>
      </c>
      <c r="IT101" s="318">
        <f t="shared" si="29"/>
        <v>0</v>
      </c>
      <c r="IU101" s="318">
        <f t="shared" si="29"/>
        <v>0</v>
      </c>
      <c r="IV101" s="318">
        <f t="shared" si="29"/>
        <v>0</v>
      </c>
      <c r="IW101" s="318">
        <f t="shared" si="29"/>
        <v>0</v>
      </c>
      <c r="IX101" s="318">
        <f t="shared" si="29"/>
        <v>0</v>
      </c>
      <c r="IY101" s="318">
        <f t="shared" si="29"/>
        <v>0</v>
      </c>
      <c r="IZ101" s="318">
        <f t="shared" si="29"/>
        <v>0</v>
      </c>
      <c r="JA101" s="318">
        <f t="shared" si="29"/>
        <v>0</v>
      </c>
      <c r="JB101" s="318">
        <f t="shared" si="29"/>
        <v>0</v>
      </c>
      <c r="JC101" s="318">
        <f t="shared" ref="JC101:JP101" si="30">MIN(JC21:JC68)</f>
        <v>0</v>
      </c>
      <c r="JD101" s="318">
        <f t="shared" si="30"/>
        <v>0</v>
      </c>
      <c r="JE101" s="318">
        <f t="shared" si="30"/>
        <v>0</v>
      </c>
      <c r="JF101" s="318">
        <f t="shared" si="30"/>
        <v>0</v>
      </c>
      <c r="JG101" s="318">
        <f t="shared" si="30"/>
        <v>0</v>
      </c>
      <c r="JH101" s="318">
        <f t="shared" si="30"/>
        <v>0</v>
      </c>
      <c r="JI101" s="318">
        <f t="shared" si="30"/>
        <v>0</v>
      </c>
      <c r="JJ101" s="318">
        <f t="shared" si="30"/>
        <v>0</v>
      </c>
      <c r="JK101" s="318">
        <f t="shared" si="30"/>
        <v>0</v>
      </c>
      <c r="JL101" s="318">
        <f t="shared" si="30"/>
        <v>0</v>
      </c>
      <c r="JM101" s="318">
        <f t="shared" si="30"/>
        <v>0</v>
      </c>
      <c r="JN101" s="318">
        <f t="shared" si="30"/>
        <v>0</v>
      </c>
      <c r="JO101" s="318">
        <f t="shared" si="30"/>
        <v>0</v>
      </c>
      <c r="JP101" s="318">
        <f t="shared" si="30"/>
        <v>0</v>
      </c>
    </row>
    <row r="102" spans="4:277" ht="15" customHeight="1" x14ac:dyDescent="0.2">
      <c r="D102" s="316">
        <v>1.5</v>
      </c>
      <c r="E102" s="317" t="s">
        <v>452</v>
      </c>
      <c r="F102" s="318">
        <f>MAX(F21:F68)</f>
        <v>0</v>
      </c>
      <c r="G102" s="318">
        <f t="shared" ref="G102:BR102" si="31">MAX(G21:G68)</f>
        <v>0</v>
      </c>
      <c r="H102" s="318">
        <f t="shared" si="31"/>
        <v>0</v>
      </c>
      <c r="I102" s="318">
        <f t="shared" si="31"/>
        <v>0</v>
      </c>
      <c r="J102" s="318">
        <f t="shared" si="31"/>
        <v>0</v>
      </c>
      <c r="K102" s="318">
        <f t="shared" si="31"/>
        <v>0</v>
      </c>
      <c r="L102" s="318">
        <f t="shared" si="31"/>
        <v>0</v>
      </c>
      <c r="M102" s="318">
        <f t="shared" si="31"/>
        <v>0</v>
      </c>
      <c r="N102" s="318">
        <f t="shared" si="31"/>
        <v>0</v>
      </c>
      <c r="O102" s="318">
        <f t="shared" si="31"/>
        <v>0</v>
      </c>
      <c r="P102" s="318">
        <f t="shared" si="31"/>
        <v>0</v>
      </c>
      <c r="Q102" s="318">
        <f t="shared" si="31"/>
        <v>0</v>
      </c>
      <c r="R102" s="318">
        <f t="shared" si="31"/>
        <v>0</v>
      </c>
      <c r="S102" s="318">
        <f t="shared" si="31"/>
        <v>0</v>
      </c>
      <c r="T102" s="318">
        <f t="shared" si="31"/>
        <v>0</v>
      </c>
      <c r="U102" s="318">
        <f t="shared" si="31"/>
        <v>0</v>
      </c>
      <c r="V102" s="318">
        <f t="shared" si="31"/>
        <v>0</v>
      </c>
      <c r="W102" s="318">
        <f t="shared" si="31"/>
        <v>0</v>
      </c>
      <c r="X102" s="318">
        <f t="shared" si="31"/>
        <v>0</v>
      </c>
      <c r="Y102" s="318">
        <f t="shared" si="31"/>
        <v>0</v>
      </c>
      <c r="Z102" s="318">
        <f t="shared" si="31"/>
        <v>0</v>
      </c>
      <c r="AA102" s="318">
        <f t="shared" si="31"/>
        <v>0</v>
      </c>
      <c r="AB102" s="318">
        <f t="shared" si="31"/>
        <v>0</v>
      </c>
      <c r="AC102" s="318">
        <f t="shared" si="31"/>
        <v>0</v>
      </c>
      <c r="AD102" s="318">
        <f t="shared" si="31"/>
        <v>0</v>
      </c>
      <c r="AE102" s="318">
        <f t="shared" si="31"/>
        <v>0</v>
      </c>
      <c r="AF102" s="318">
        <f t="shared" si="31"/>
        <v>0</v>
      </c>
      <c r="AG102" s="318">
        <f t="shared" si="31"/>
        <v>0</v>
      </c>
      <c r="AH102" s="318">
        <f t="shared" si="31"/>
        <v>0</v>
      </c>
      <c r="AI102" s="318">
        <f t="shared" si="31"/>
        <v>0</v>
      </c>
      <c r="AJ102" s="318">
        <f t="shared" si="31"/>
        <v>0</v>
      </c>
      <c r="AK102" s="318">
        <f t="shared" si="31"/>
        <v>0</v>
      </c>
      <c r="AL102" s="318">
        <f t="shared" si="31"/>
        <v>0</v>
      </c>
      <c r="AM102" s="318">
        <f t="shared" si="31"/>
        <v>0</v>
      </c>
      <c r="AN102" s="318">
        <f t="shared" si="31"/>
        <v>0</v>
      </c>
      <c r="AO102" s="318">
        <f t="shared" si="31"/>
        <v>0</v>
      </c>
      <c r="AP102" s="318">
        <f t="shared" si="31"/>
        <v>0</v>
      </c>
      <c r="AQ102" s="318">
        <f t="shared" si="31"/>
        <v>0</v>
      </c>
      <c r="AR102" s="318">
        <f t="shared" si="31"/>
        <v>0</v>
      </c>
      <c r="AS102" s="318">
        <f t="shared" si="31"/>
        <v>0</v>
      </c>
      <c r="AT102" s="318">
        <f t="shared" si="31"/>
        <v>0</v>
      </c>
      <c r="AU102" s="318">
        <f t="shared" si="31"/>
        <v>0</v>
      </c>
      <c r="AV102" s="318">
        <f t="shared" si="31"/>
        <v>0</v>
      </c>
      <c r="AW102" s="318">
        <f t="shared" si="31"/>
        <v>0</v>
      </c>
      <c r="AX102" s="318">
        <f t="shared" si="31"/>
        <v>0</v>
      </c>
      <c r="AY102" s="318">
        <f t="shared" si="31"/>
        <v>0</v>
      </c>
      <c r="AZ102" s="318">
        <f t="shared" si="31"/>
        <v>0</v>
      </c>
      <c r="BA102" s="318">
        <f t="shared" si="31"/>
        <v>0</v>
      </c>
      <c r="BB102" s="318">
        <f t="shared" si="31"/>
        <v>0</v>
      </c>
      <c r="BC102" s="318">
        <f t="shared" si="31"/>
        <v>0</v>
      </c>
      <c r="BD102" s="318">
        <f t="shared" si="31"/>
        <v>0</v>
      </c>
      <c r="BE102" s="318">
        <f t="shared" si="31"/>
        <v>0</v>
      </c>
      <c r="BF102" s="318">
        <f t="shared" si="31"/>
        <v>0</v>
      </c>
      <c r="BG102" s="318">
        <f t="shared" si="31"/>
        <v>0</v>
      </c>
      <c r="BH102" s="318">
        <f t="shared" si="31"/>
        <v>0</v>
      </c>
      <c r="BI102" s="318">
        <f t="shared" si="31"/>
        <v>0</v>
      </c>
      <c r="BJ102" s="318">
        <f t="shared" si="31"/>
        <v>0</v>
      </c>
      <c r="BK102" s="318">
        <f t="shared" si="31"/>
        <v>0</v>
      </c>
      <c r="BL102" s="318">
        <f t="shared" si="31"/>
        <v>0</v>
      </c>
      <c r="BM102" s="318">
        <f t="shared" si="31"/>
        <v>0</v>
      </c>
      <c r="BN102" s="318">
        <f t="shared" si="31"/>
        <v>0</v>
      </c>
      <c r="BO102" s="318">
        <f t="shared" si="31"/>
        <v>0</v>
      </c>
      <c r="BP102" s="318">
        <f t="shared" si="31"/>
        <v>0</v>
      </c>
      <c r="BQ102" s="318">
        <f t="shared" si="31"/>
        <v>0</v>
      </c>
      <c r="BR102" s="318">
        <f t="shared" si="31"/>
        <v>0</v>
      </c>
      <c r="BS102" s="318">
        <f t="shared" ref="BS102:ED102" si="32">MAX(BS21:BS68)</f>
        <v>0</v>
      </c>
      <c r="BT102" s="318">
        <f t="shared" si="32"/>
        <v>0</v>
      </c>
      <c r="BU102" s="318">
        <f t="shared" si="32"/>
        <v>0</v>
      </c>
      <c r="BV102" s="318">
        <f t="shared" si="32"/>
        <v>0</v>
      </c>
      <c r="BW102" s="318">
        <f t="shared" si="32"/>
        <v>0</v>
      </c>
      <c r="BX102" s="318">
        <f t="shared" si="32"/>
        <v>0</v>
      </c>
      <c r="BY102" s="318">
        <f t="shared" si="32"/>
        <v>0</v>
      </c>
      <c r="BZ102" s="318">
        <f t="shared" si="32"/>
        <v>0</v>
      </c>
      <c r="CA102" s="318">
        <f t="shared" si="32"/>
        <v>0</v>
      </c>
      <c r="CB102" s="318">
        <f t="shared" si="32"/>
        <v>0</v>
      </c>
      <c r="CC102" s="318">
        <f t="shared" si="32"/>
        <v>0</v>
      </c>
      <c r="CD102" s="318">
        <f t="shared" si="32"/>
        <v>0</v>
      </c>
      <c r="CE102" s="318">
        <f t="shared" si="32"/>
        <v>0</v>
      </c>
      <c r="CF102" s="318">
        <f t="shared" si="32"/>
        <v>0</v>
      </c>
      <c r="CG102" s="318">
        <f t="shared" si="32"/>
        <v>0</v>
      </c>
      <c r="CH102" s="318">
        <f t="shared" si="32"/>
        <v>0</v>
      </c>
      <c r="CI102" s="318">
        <f t="shared" si="32"/>
        <v>0</v>
      </c>
      <c r="CJ102" s="318">
        <f t="shared" si="32"/>
        <v>0</v>
      </c>
      <c r="CK102" s="318">
        <f t="shared" si="32"/>
        <v>0</v>
      </c>
      <c r="CL102" s="318">
        <f t="shared" si="32"/>
        <v>0</v>
      </c>
      <c r="CM102" s="318">
        <f t="shared" si="32"/>
        <v>0</v>
      </c>
      <c r="CN102" s="318">
        <f t="shared" si="32"/>
        <v>0</v>
      </c>
      <c r="CO102" s="318">
        <f t="shared" si="32"/>
        <v>0</v>
      </c>
      <c r="CP102" s="318">
        <f t="shared" si="32"/>
        <v>0</v>
      </c>
      <c r="CQ102" s="318">
        <f t="shared" si="32"/>
        <v>0</v>
      </c>
      <c r="CR102" s="318">
        <f t="shared" si="32"/>
        <v>0</v>
      </c>
      <c r="CS102" s="318">
        <f t="shared" si="32"/>
        <v>0</v>
      </c>
      <c r="CT102" s="318">
        <f t="shared" si="32"/>
        <v>0</v>
      </c>
      <c r="CU102" s="318">
        <f t="shared" si="32"/>
        <v>0</v>
      </c>
      <c r="CV102" s="318">
        <f t="shared" si="32"/>
        <v>0</v>
      </c>
      <c r="CW102" s="318">
        <f t="shared" si="32"/>
        <v>0</v>
      </c>
      <c r="CX102" s="318">
        <f t="shared" si="32"/>
        <v>0</v>
      </c>
      <c r="CY102" s="318">
        <f t="shared" si="32"/>
        <v>0</v>
      </c>
      <c r="CZ102" s="318">
        <f t="shared" si="32"/>
        <v>0</v>
      </c>
      <c r="DA102" s="318">
        <f t="shared" si="32"/>
        <v>0</v>
      </c>
      <c r="DB102" s="318">
        <f t="shared" si="32"/>
        <v>0</v>
      </c>
      <c r="DC102" s="318">
        <f t="shared" si="32"/>
        <v>0</v>
      </c>
      <c r="DD102" s="318">
        <f t="shared" si="32"/>
        <v>0</v>
      </c>
      <c r="DE102" s="318">
        <f t="shared" si="32"/>
        <v>0</v>
      </c>
      <c r="DF102" s="318">
        <f t="shared" si="32"/>
        <v>0</v>
      </c>
      <c r="DG102" s="318">
        <f t="shared" si="32"/>
        <v>0</v>
      </c>
      <c r="DH102" s="318">
        <f t="shared" si="32"/>
        <v>0</v>
      </c>
      <c r="DI102" s="318">
        <f t="shared" si="32"/>
        <v>0</v>
      </c>
      <c r="DJ102" s="318">
        <f t="shared" si="32"/>
        <v>0</v>
      </c>
      <c r="DK102" s="318">
        <f t="shared" si="32"/>
        <v>0</v>
      </c>
      <c r="DL102" s="318">
        <f t="shared" si="32"/>
        <v>0</v>
      </c>
      <c r="DM102" s="318">
        <f t="shared" si="32"/>
        <v>0</v>
      </c>
      <c r="DN102" s="318">
        <f t="shared" si="32"/>
        <v>0</v>
      </c>
      <c r="DO102" s="318">
        <f t="shared" si="32"/>
        <v>0</v>
      </c>
      <c r="DP102" s="318">
        <f t="shared" si="32"/>
        <v>0</v>
      </c>
      <c r="DQ102" s="318">
        <f t="shared" si="32"/>
        <v>0</v>
      </c>
      <c r="DR102" s="318">
        <f t="shared" si="32"/>
        <v>0</v>
      </c>
      <c r="DS102" s="318">
        <f t="shared" si="32"/>
        <v>0</v>
      </c>
      <c r="DT102" s="318">
        <f t="shared" si="32"/>
        <v>0</v>
      </c>
      <c r="DU102" s="318">
        <f t="shared" si="32"/>
        <v>0</v>
      </c>
      <c r="DV102" s="318">
        <f t="shared" si="32"/>
        <v>0</v>
      </c>
      <c r="DW102" s="318">
        <f t="shared" si="32"/>
        <v>0</v>
      </c>
      <c r="DX102" s="318">
        <f t="shared" si="32"/>
        <v>0</v>
      </c>
      <c r="DY102" s="318">
        <f t="shared" si="32"/>
        <v>0</v>
      </c>
      <c r="DZ102" s="318">
        <f t="shared" si="32"/>
        <v>0</v>
      </c>
      <c r="EA102" s="318">
        <f t="shared" si="32"/>
        <v>0</v>
      </c>
      <c r="EB102" s="318">
        <f t="shared" si="32"/>
        <v>0</v>
      </c>
      <c r="EC102" s="318">
        <f t="shared" si="32"/>
        <v>0</v>
      </c>
      <c r="ED102" s="318">
        <f t="shared" si="32"/>
        <v>0</v>
      </c>
      <c r="EE102" s="318">
        <f t="shared" ref="EE102:GP102" si="33">MAX(EE21:EE68)</f>
        <v>0</v>
      </c>
      <c r="EF102" s="318">
        <f t="shared" si="33"/>
        <v>0</v>
      </c>
      <c r="EG102" s="318">
        <f t="shared" si="33"/>
        <v>0</v>
      </c>
      <c r="EH102" s="318">
        <f t="shared" si="33"/>
        <v>0</v>
      </c>
      <c r="EI102" s="318">
        <f t="shared" si="33"/>
        <v>0</v>
      </c>
      <c r="EJ102" s="318">
        <f t="shared" si="33"/>
        <v>0</v>
      </c>
      <c r="EK102" s="318">
        <f t="shared" si="33"/>
        <v>0</v>
      </c>
      <c r="EL102" s="318">
        <f t="shared" si="33"/>
        <v>0</v>
      </c>
      <c r="EM102" s="318">
        <f t="shared" si="33"/>
        <v>0</v>
      </c>
      <c r="EN102" s="318">
        <f t="shared" si="33"/>
        <v>0</v>
      </c>
      <c r="EO102" s="318">
        <f t="shared" si="33"/>
        <v>0</v>
      </c>
      <c r="EP102" s="318">
        <f t="shared" si="33"/>
        <v>0</v>
      </c>
      <c r="EQ102" s="318">
        <f t="shared" si="33"/>
        <v>0</v>
      </c>
      <c r="ER102" s="318">
        <f t="shared" si="33"/>
        <v>0</v>
      </c>
      <c r="ES102" s="318">
        <f t="shared" si="33"/>
        <v>0</v>
      </c>
      <c r="ET102" s="318">
        <f t="shared" si="33"/>
        <v>0</v>
      </c>
      <c r="EU102" s="318">
        <f t="shared" si="33"/>
        <v>0</v>
      </c>
      <c r="EV102" s="318">
        <f t="shared" si="33"/>
        <v>0</v>
      </c>
      <c r="EW102" s="318">
        <f t="shared" si="33"/>
        <v>0</v>
      </c>
      <c r="EX102" s="318">
        <f t="shared" si="33"/>
        <v>0</v>
      </c>
      <c r="EY102" s="318">
        <f t="shared" si="33"/>
        <v>0</v>
      </c>
      <c r="EZ102" s="318">
        <f t="shared" si="33"/>
        <v>0</v>
      </c>
      <c r="FA102" s="318">
        <f t="shared" si="33"/>
        <v>0</v>
      </c>
      <c r="FB102" s="318">
        <f t="shared" si="33"/>
        <v>0</v>
      </c>
      <c r="FC102" s="318">
        <f t="shared" si="33"/>
        <v>0</v>
      </c>
      <c r="FD102" s="318">
        <f t="shared" si="33"/>
        <v>0</v>
      </c>
      <c r="FE102" s="318">
        <f t="shared" si="33"/>
        <v>0</v>
      </c>
      <c r="FF102" s="318">
        <f t="shared" si="33"/>
        <v>0</v>
      </c>
      <c r="FG102" s="318">
        <f t="shared" si="33"/>
        <v>0</v>
      </c>
      <c r="FH102" s="318">
        <f t="shared" si="33"/>
        <v>0</v>
      </c>
      <c r="FI102" s="318">
        <f t="shared" si="33"/>
        <v>0</v>
      </c>
      <c r="FJ102" s="318">
        <f t="shared" si="33"/>
        <v>0</v>
      </c>
      <c r="FK102" s="318">
        <f t="shared" si="33"/>
        <v>0</v>
      </c>
      <c r="FL102" s="318">
        <f t="shared" si="33"/>
        <v>0</v>
      </c>
      <c r="FM102" s="318">
        <f t="shared" si="33"/>
        <v>0</v>
      </c>
      <c r="FN102" s="318">
        <f t="shared" si="33"/>
        <v>0</v>
      </c>
      <c r="FO102" s="318">
        <f t="shared" si="33"/>
        <v>0</v>
      </c>
      <c r="FP102" s="318">
        <f t="shared" si="33"/>
        <v>0</v>
      </c>
      <c r="FQ102" s="318">
        <f t="shared" si="33"/>
        <v>0</v>
      </c>
      <c r="FR102" s="318">
        <f t="shared" si="33"/>
        <v>0</v>
      </c>
      <c r="FS102" s="318">
        <f t="shared" si="33"/>
        <v>0</v>
      </c>
      <c r="FT102" s="318">
        <f t="shared" si="33"/>
        <v>0</v>
      </c>
      <c r="FU102" s="318">
        <f t="shared" si="33"/>
        <v>0</v>
      </c>
      <c r="FV102" s="318">
        <f t="shared" si="33"/>
        <v>0</v>
      </c>
      <c r="FW102" s="318">
        <f t="shared" si="33"/>
        <v>0</v>
      </c>
      <c r="FX102" s="318">
        <f t="shared" si="33"/>
        <v>0</v>
      </c>
      <c r="FY102" s="318">
        <f t="shared" si="33"/>
        <v>0</v>
      </c>
      <c r="FZ102" s="318">
        <f t="shared" si="33"/>
        <v>0</v>
      </c>
      <c r="GA102" s="318">
        <f t="shared" si="33"/>
        <v>0</v>
      </c>
      <c r="GB102" s="318">
        <f t="shared" si="33"/>
        <v>0</v>
      </c>
      <c r="GC102" s="318">
        <f t="shared" si="33"/>
        <v>0</v>
      </c>
      <c r="GD102" s="318">
        <f t="shared" si="33"/>
        <v>0</v>
      </c>
      <c r="GE102" s="318">
        <f t="shared" si="33"/>
        <v>0</v>
      </c>
      <c r="GF102" s="318">
        <f t="shared" si="33"/>
        <v>0</v>
      </c>
      <c r="GG102" s="318">
        <f t="shared" si="33"/>
        <v>0</v>
      </c>
      <c r="GH102" s="318">
        <f t="shared" si="33"/>
        <v>0</v>
      </c>
      <c r="GI102" s="318">
        <f t="shared" si="33"/>
        <v>0</v>
      </c>
      <c r="GJ102" s="318">
        <f t="shared" si="33"/>
        <v>0</v>
      </c>
      <c r="GK102" s="318">
        <f t="shared" si="33"/>
        <v>0</v>
      </c>
      <c r="GL102" s="318">
        <f t="shared" si="33"/>
        <v>0</v>
      </c>
      <c r="GM102" s="318">
        <f t="shared" si="33"/>
        <v>0</v>
      </c>
      <c r="GN102" s="318">
        <f t="shared" si="33"/>
        <v>0</v>
      </c>
      <c r="GO102" s="318">
        <f t="shared" si="33"/>
        <v>0</v>
      </c>
      <c r="GP102" s="318">
        <f t="shared" si="33"/>
        <v>0</v>
      </c>
      <c r="GQ102" s="318">
        <f t="shared" ref="GQ102:JB102" si="34">MAX(GQ21:GQ68)</f>
        <v>0</v>
      </c>
      <c r="GR102" s="318">
        <f t="shared" si="34"/>
        <v>0</v>
      </c>
      <c r="GS102" s="318">
        <f t="shared" si="34"/>
        <v>0</v>
      </c>
      <c r="GT102" s="318">
        <f t="shared" si="34"/>
        <v>0</v>
      </c>
      <c r="GU102" s="318">
        <f t="shared" si="34"/>
        <v>0</v>
      </c>
      <c r="GV102" s="318">
        <f t="shared" si="34"/>
        <v>0</v>
      </c>
      <c r="GW102" s="318">
        <f t="shared" si="34"/>
        <v>0</v>
      </c>
      <c r="GX102" s="318">
        <f t="shared" si="34"/>
        <v>0</v>
      </c>
      <c r="GY102" s="318">
        <f t="shared" si="34"/>
        <v>0</v>
      </c>
      <c r="GZ102" s="318">
        <f t="shared" si="34"/>
        <v>0</v>
      </c>
      <c r="HA102" s="318">
        <f t="shared" si="34"/>
        <v>0</v>
      </c>
      <c r="HB102" s="318">
        <f t="shared" si="34"/>
        <v>0</v>
      </c>
      <c r="HC102" s="318">
        <f t="shared" si="34"/>
        <v>0</v>
      </c>
      <c r="HD102" s="318">
        <f t="shared" si="34"/>
        <v>0</v>
      </c>
      <c r="HE102" s="318">
        <f t="shared" si="34"/>
        <v>0</v>
      </c>
      <c r="HF102" s="318">
        <f t="shared" si="34"/>
        <v>0</v>
      </c>
      <c r="HG102" s="318">
        <f t="shared" si="34"/>
        <v>0</v>
      </c>
      <c r="HH102" s="318">
        <f t="shared" si="34"/>
        <v>0</v>
      </c>
      <c r="HI102" s="318">
        <f t="shared" si="34"/>
        <v>0</v>
      </c>
      <c r="HJ102" s="318">
        <f t="shared" si="34"/>
        <v>0</v>
      </c>
      <c r="HK102" s="318">
        <f t="shared" si="34"/>
        <v>0</v>
      </c>
      <c r="HL102" s="318">
        <f t="shared" si="34"/>
        <v>0</v>
      </c>
      <c r="HM102" s="318">
        <f t="shared" si="34"/>
        <v>0</v>
      </c>
      <c r="HN102" s="318">
        <f t="shared" si="34"/>
        <v>0</v>
      </c>
      <c r="HO102" s="318">
        <f t="shared" si="34"/>
        <v>0</v>
      </c>
      <c r="HP102" s="318">
        <f t="shared" si="34"/>
        <v>0</v>
      </c>
      <c r="HQ102" s="318">
        <f t="shared" si="34"/>
        <v>0</v>
      </c>
      <c r="HR102" s="318">
        <f t="shared" si="34"/>
        <v>0</v>
      </c>
      <c r="HS102" s="318">
        <f t="shared" si="34"/>
        <v>0</v>
      </c>
      <c r="HT102" s="318">
        <f t="shared" si="34"/>
        <v>0</v>
      </c>
      <c r="HU102" s="318">
        <f t="shared" si="34"/>
        <v>0</v>
      </c>
      <c r="HV102" s="318">
        <f t="shared" si="34"/>
        <v>0</v>
      </c>
      <c r="HW102" s="318">
        <f t="shared" si="34"/>
        <v>0</v>
      </c>
      <c r="HX102" s="318">
        <f t="shared" si="34"/>
        <v>0</v>
      </c>
      <c r="HY102" s="318">
        <f t="shared" si="34"/>
        <v>0</v>
      </c>
      <c r="HZ102" s="318">
        <f t="shared" si="34"/>
        <v>0</v>
      </c>
      <c r="IA102" s="318">
        <f t="shared" si="34"/>
        <v>0</v>
      </c>
      <c r="IB102" s="318">
        <f t="shared" si="34"/>
        <v>0</v>
      </c>
      <c r="IC102" s="318">
        <f t="shared" si="34"/>
        <v>0</v>
      </c>
      <c r="ID102" s="318">
        <f t="shared" si="34"/>
        <v>0</v>
      </c>
      <c r="IE102" s="318">
        <f t="shared" si="34"/>
        <v>0</v>
      </c>
      <c r="IF102" s="318">
        <f t="shared" si="34"/>
        <v>0</v>
      </c>
      <c r="IG102" s="318">
        <f t="shared" si="34"/>
        <v>0</v>
      </c>
      <c r="IH102" s="318">
        <f t="shared" si="34"/>
        <v>0</v>
      </c>
      <c r="II102" s="318">
        <f t="shared" si="34"/>
        <v>0</v>
      </c>
      <c r="IJ102" s="318">
        <f t="shared" si="34"/>
        <v>0</v>
      </c>
      <c r="IK102" s="318">
        <f t="shared" si="34"/>
        <v>0</v>
      </c>
      <c r="IL102" s="318">
        <f t="shared" si="34"/>
        <v>0</v>
      </c>
      <c r="IM102" s="318">
        <f t="shared" si="34"/>
        <v>0</v>
      </c>
      <c r="IN102" s="318">
        <f t="shared" si="34"/>
        <v>0</v>
      </c>
      <c r="IO102" s="318">
        <f t="shared" si="34"/>
        <v>0</v>
      </c>
      <c r="IP102" s="318">
        <f t="shared" si="34"/>
        <v>0</v>
      </c>
      <c r="IQ102" s="318">
        <f t="shared" si="34"/>
        <v>0</v>
      </c>
      <c r="IR102" s="318">
        <f t="shared" si="34"/>
        <v>0</v>
      </c>
      <c r="IS102" s="318">
        <f t="shared" si="34"/>
        <v>0</v>
      </c>
      <c r="IT102" s="318">
        <f t="shared" si="34"/>
        <v>0</v>
      </c>
      <c r="IU102" s="318">
        <f t="shared" si="34"/>
        <v>0</v>
      </c>
      <c r="IV102" s="318">
        <f t="shared" si="34"/>
        <v>0</v>
      </c>
      <c r="IW102" s="318">
        <f t="shared" si="34"/>
        <v>0</v>
      </c>
      <c r="IX102" s="318">
        <f t="shared" si="34"/>
        <v>0</v>
      </c>
      <c r="IY102" s="318">
        <f t="shared" si="34"/>
        <v>0</v>
      </c>
      <c r="IZ102" s="318">
        <f t="shared" si="34"/>
        <v>0</v>
      </c>
      <c r="JA102" s="318">
        <f t="shared" si="34"/>
        <v>0</v>
      </c>
      <c r="JB102" s="318">
        <f t="shared" si="34"/>
        <v>0</v>
      </c>
      <c r="JC102" s="318">
        <f t="shared" ref="JC102:JP102" si="35">MAX(JC21:JC68)</f>
        <v>0</v>
      </c>
      <c r="JD102" s="318">
        <f t="shared" si="35"/>
        <v>0</v>
      </c>
      <c r="JE102" s="318">
        <f t="shared" si="35"/>
        <v>0</v>
      </c>
      <c r="JF102" s="318">
        <f t="shared" si="35"/>
        <v>0</v>
      </c>
      <c r="JG102" s="318">
        <f t="shared" si="35"/>
        <v>0</v>
      </c>
      <c r="JH102" s="318">
        <f t="shared" si="35"/>
        <v>0</v>
      </c>
      <c r="JI102" s="318">
        <f t="shared" si="35"/>
        <v>0</v>
      </c>
      <c r="JJ102" s="318">
        <f t="shared" si="35"/>
        <v>0</v>
      </c>
      <c r="JK102" s="318">
        <f t="shared" si="35"/>
        <v>0</v>
      </c>
      <c r="JL102" s="318">
        <f t="shared" si="35"/>
        <v>0</v>
      </c>
      <c r="JM102" s="318">
        <f t="shared" si="35"/>
        <v>0</v>
      </c>
      <c r="JN102" s="318">
        <f t="shared" si="35"/>
        <v>0</v>
      </c>
      <c r="JO102" s="318">
        <f t="shared" si="35"/>
        <v>0</v>
      </c>
      <c r="JP102" s="318">
        <f t="shared" si="35"/>
        <v>0</v>
      </c>
    </row>
    <row r="103" spans="4:277" ht="15" customHeight="1" x14ac:dyDescent="0.2">
      <c r="D103" s="316">
        <v>2.2999999999999998</v>
      </c>
      <c r="E103" s="317" t="s">
        <v>440</v>
      </c>
      <c r="F103" s="319" t="e">
        <f>AVERAGE(F21:F68)</f>
        <v>#DIV/0!</v>
      </c>
      <c r="G103" s="319" t="e">
        <f t="shared" ref="G103:BR103" si="36">AVERAGE(G21:G68)</f>
        <v>#DIV/0!</v>
      </c>
      <c r="H103" s="319" t="e">
        <f t="shared" si="36"/>
        <v>#DIV/0!</v>
      </c>
      <c r="I103" s="319" t="e">
        <f t="shared" si="36"/>
        <v>#DIV/0!</v>
      </c>
      <c r="J103" s="319" t="e">
        <f t="shared" si="36"/>
        <v>#DIV/0!</v>
      </c>
      <c r="K103" s="319" t="e">
        <f t="shared" si="36"/>
        <v>#DIV/0!</v>
      </c>
      <c r="L103" s="319" t="e">
        <f t="shared" si="36"/>
        <v>#DIV/0!</v>
      </c>
      <c r="M103" s="319" t="e">
        <f t="shared" si="36"/>
        <v>#DIV/0!</v>
      </c>
      <c r="N103" s="319" t="e">
        <f t="shared" si="36"/>
        <v>#DIV/0!</v>
      </c>
      <c r="O103" s="319" t="e">
        <f t="shared" si="36"/>
        <v>#DIV/0!</v>
      </c>
      <c r="P103" s="319" t="e">
        <f t="shared" si="36"/>
        <v>#DIV/0!</v>
      </c>
      <c r="Q103" s="319" t="e">
        <f t="shared" si="36"/>
        <v>#DIV/0!</v>
      </c>
      <c r="R103" s="319" t="e">
        <f t="shared" si="36"/>
        <v>#DIV/0!</v>
      </c>
      <c r="S103" s="319" t="e">
        <f t="shared" si="36"/>
        <v>#DIV/0!</v>
      </c>
      <c r="T103" s="319" t="e">
        <f t="shared" si="36"/>
        <v>#DIV/0!</v>
      </c>
      <c r="U103" s="319" t="e">
        <f t="shared" si="36"/>
        <v>#DIV/0!</v>
      </c>
      <c r="V103" s="319" t="e">
        <f t="shared" si="36"/>
        <v>#DIV/0!</v>
      </c>
      <c r="W103" s="319" t="e">
        <f t="shared" si="36"/>
        <v>#DIV/0!</v>
      </c>
      <c r="X103" s="319" t="e">
        <f t="shared" si="36"/>
        <v>#DIV/0!</v>
      </c>
      <c r="Y103" s="319" t="e">
        <f t="shared" si="36"/>
        <v>#DIV/0!</v>
      </c>
      <c r="Z103" s="319" t="e">
        <f t="shared" si="36"/>
        <v>#DIV/0!</v>
      </c>
      <c r="AA103" s="319" t="e">
        <f t="shared" si="36"/>
        <v>#DIV/0!</v>
      </c>
      <c r="AB103" s="319" t="e">
        <f t="shared" si="36"/>
        <v>#DIV/0!</v>
      </c>
      <c r="AC103" s="319" t="e">
        <f t="shared" si="36"/>
        <v>#DIV/0!</v>
      </c>
      <c r="AD103" s="319" t="e">
        <f t="shared" si="36"/>
        <v>#DIV/0!</v>
      </c>
      <c r="AE103" s="319" t="e">
        <f t="shared" si="36"/>
        <v>#DIV/0!</v>
      </c>
      <c r="AF103" s="319" t="e">
        <f t="shared" si="36"/>
        <v>#DIV/0!</v>
      </c>
      <c r="AG103" s="319" t="e">
        <f t="shared" si="36"/>
        <v>#DIV/0!</v>
      </c>
      <c r="AH103" s="319" t="e">
        <f t="shared" si="36"/>
        <v>#DIV/0!</v>
      </c>
      <c r="AI103" s="319" t="e">
        <f t="shared" si="36"/>
        <v>#DIV/0!</v>
      </c>
      <c r="AJ103" s="319" t="e">
        <f t="shared" si="36"/>
        <v>#DIV/0!</v>
      </c>
      <c r="AK103" s="319" t="e">
        <f t="shared" si="36"/>
        <v>#DIV/0!</v>
      </c>
      <c r="AL103" s="319" t="e">
        <f t="shared" si="36"/>
        <v>#DIV/0!</v>
      </c>
      <c r="AM103" s="319" t="e">
        <f t="shared" si="36"/>
        <v>#DIV/0!</v>
      </c>
      <c r="AN103" s="319" t="e">
        <f t="shared" si="36"/>
        <v>#DIV/0!</v>
      </c>
      <c r="AO103" s="319" t="e">
        <f t="shared" si="36"/>
        <v>#DIV/0!</v>
      </c>
      <c r="AP103" s="319" t="e">
        <f t="shared" si="36"/>
        <v>#DIV/0!</v>
      </c>
      <c r="AQ103" s="319" t="e">
        <f t="shared" si="36"/>
        <v>#DIV/0!</v>
      </c>
      <c r="AR103" s="319" t="e">
        <f t="shared" si="36"/>
        <v>#DIV/0!</v>
      </c>
      <c r="AS103" s="319" t="e">
        <f t="shared" si="36"/>
        <v>#DIV/0!</v>
      </c>
      <c r="AT103" s="319" t="e">
        <f t="shared" si="36"/>
        <v>#DIV/0!</v>
      </c>
      <c r="AU103" s="319" t="e">
        <f t="shared" si="36"/>
        <v>#DIV/0!</v>
      </c>
      <c r="AV103" s="319" t="e">
        <f t="shared" si="36"/>
        <v>#DIV/0!</v>
      </c>
      <c r="AW103" s="319" t="e">
        <f t="shared" si="36"/>
        <v>#DIV/0!</v>
      </c>
      <c r="AX103" s="319" t="e">
        <f t="shared" si="36"/>
        <v>#DIV/0!</v>
      </c>
      <c r="AY103" s="319" t="e">
        <f t="shared" si="36"/>
        <v>#DIV/0!</v>
      </c>
      <c r="AZ103" s="319" t="e">
        <f t="shared" si="36"/>
        <v>#DIV/0!</v>
      </c>
      <c r="BA103" s="319" t="e">
        <f t="shared" si="36"/>
        <v>#DIV/0!</v>
      </c>
      <c r="BB103" s="319" t="e">
        <f t="shared" si="36"/>
        <v>#DIV/0!</v>
      </c>
      <c r="BC103" s="319" t="e">
        <f t="shared" si="36"/>
        <v>#DIV/0!</v>
      </c>
      <c r="BD103" s="319" t="e">
        <f t="shared" si="36"/>
        <v>#DIV/0!</v>
      </c>
      <c r="BE103" s="319" t="e">
        <f t="shared" si="36"/>
        <v>#DIV/0!</v>
      </c>
      <c r="BF103" s="319" t="e">
        <f t="shared" si="36"/>
        <v>#DIV/0!</v>
      </c>
      <c r="BG103" s="319" t="e">
        <f t="shared" si="36"/>
        <v>#DIV/0!</v>
      </c>
      <c r="BH103" s="319" t="e">
        <f t="shared" si="36"/>
        <v>#DIV/0!</v>
      </c>
      <c r="BI103" s="319" t="e">
        <f t="shared" si="36"/>
        <v>#DIV/0!</v>
      </c>
      <c r="BJ103" s="319" t="e">
        <f t="shared" si="36"/>
        <v>#DIV/0!</v>
      </c>
      <c r="BK103" s="319" t="e">
        <f t="shared" si="36"/>
        <v>#DIV/0!</v>
      </c>
      <c r="BL103" s="319" t="e">
        <f t="shared" si="36"/>
        <v>#DIV/0!</v>
      </c>
      <c r="BM103" s="319" t="e">
        <f t="shared" si="36"/>
        <v>#DIV/0!</v>
      </c>
      <c r="BN103" s="319" t="e">
        <f t="shared" si="36"/>
        <v>#DIV/0!</v>
      </c>
      <c r="BO103" s="319" t="e">
        <f t="shared" si="36"/>
        <v>#DIV/0!</v>
      </c>
      <c r="BP103" s="319" t="e">
        <f t="shared" si="36"/>
        <v>#DIV/0!</v>
      </c>
      <c r="BQ103" s="319" t="e">
        <f t="shared" si="36"/>
        <v>#DIV/0!</v>
      </c>
      <c r="BR103" s="319" t="e">
        <f t="shared" si="36"/>
        <v>#DIV/0!</v>
      </c>
      <c r="BS103" s="319" t="e">
        <f t="shared" ref="BS103:ED103" si="37">AVERAGE(BS21:BS68)</f>
        <v>#DIV/0!</v>
      </c>
      <c r="BT103" s="319" t="e">
        <f t="shared" si="37"/>
        <v>#DIV/0!</v>
      </c>
      <c r="BU103" s="319" t="e">
        <f t="shared" si="37"/>
        <v>#DIV/0!</v>
      </c>
      <c r="BV103" s="319" t="e">
        <f t="shared" si="37"/>
        <v>#DIV/0!</v>
      </c>
      <c r="BW103" s="319" t="e">
        <f t="shared" si="37"/>
        <v>#DIV/0!</v>
      </c>
      <c r="BX103" s="319" t="e">
        <f t="shared" si="37"/>
        <v>#DIV/0!</v>
      </c>
      <c r="BY103" s="319" t="e">
        <f t="shared" si="37"/>
        <v>#DIV/0!</v>
      </c>
      <c r="BZ103" s="319" t="e">
        <f t="shared" si="37"/>
        <v>#DIV/0!</v>
      </c>
      <c r="CA103" s="319" t="e">
        <f t="shared" si="37"/>
        <v>#DIV/0!</v>
      </c>
      <c r="CB103" s="319" t="e">
        <f t="shared" si="37"/>
        <v>#DIV/0!</v>
      </c>
      <c r="CC103" s="319" t="e">
        <f t="shared" si="37"/>
        <v>#DIV/0!</v>
      </c>
      <c r="CD103" s="319" t="e">
        <f t="shared" si="37"/>
        <v>#DIV/0!</v>
      </c>
      <c r="CE103" s="319" t="e">
        <f t="shared" si="37"/>
        <v>#DIV/0!</v>
      </c>
      <c r="CF103" s="319" t="e">
        <f t="shared" si="37"/>
        <v>#DIV/0!</v>
      </c>
      <c r="CG103" s="319" t="e">
        <f t="shared" si="37"/>
        <v>#DIV/0!</v>
      </c>
      <c r="CH103" s="319" t="e">
        <f t="shared" si="37"/>
        <v>#DIV/0!</v>
      </c>
      <c r="CI103" s="319" t="e">
        <f t="shared" si="37"/>
        <v>#DIV/0!</v>
      </c>
      <c r="CJ103" s="319" t="e">
        <f t="shared" si="37"/>
        <v>#DIV/0!</v>
      </c>
      <c r="CK103" s="319" t="e">
        <f t="shared" si="37"/>
        <v>#DIV/0!</v>
      </c>
      <c r="CL103" s="319" t="e">
        <f t="shared" si="37"/>
        <v>#DIV/0!</v>
      </c>
      <c r="CM103" s="319" t="e">
        <f t="shared" si="37"/>
        <v>#DIV/0!</v>
      </c>
      <c r="CN103" s="319" t="e">
        <f t="shared" si="37"/>
        <v>#DIV/0!</v>
      </c>
      <c r="CO103" s="319" t="e">
        <f t="shared" si="37"/>
        <v>#DIV/0!</v>
      </c>
      <c r="CP103" s="319" t="e">
        <f t="shared" si="37"/>
        <v>#DIV/0!</v>
      </c>
      <c r="CQ103" s="319" t="e">
        <f t="shared" si="37"/>
        <v>#DIV/0!</v>
      </c>
      <c r="CR103" s="319" t="e">
        <f t="shared" si="37"/>
        <v>#DIV/0!</v>
      </c>
      <c r="CS103" s="319" t="e">
        <f t="shared" si="37"/>
        <v>#DIV/0!</v>
      </c>
      <c r="CT103" s="319" t="e">
        <f t="shared" si="37"/>
        <v>#DIV/0!</v>
      </c>
      <c r="CU103" s="319" t="e">
        <f t="shared" si="37"/>
        <v>#DIV/0!</v>
      </c>
      <c r="CV103" s="319" t="e">
        <f t="shared" si="37"/>
        <v>#DIV/0!</v>
      </c>
      <c r="CW103" s="319" t="e">
        <f t="shared" si="37"/>
        <v>#DIV/0!</v>
      </c>
      <c r="CX103" s="319" t="e">
        <f t="shared" si="37"/>
        <v>#DIV/0!</v>
      </c>
      <c r="CY103" s="319" t="e">
        <f t="shared" si="37"/>
        <v>#DIV/0!</v>
      </c>
      <c r="CZ103" s="319" t="e">
        <f t="shared" si="37"/>
        <v>#DIV/0!</v>
      </c>
      <c r="DA103" s="319" t="e">
        <f t="shared" si="37"/>
        <v>#DIV/0!</v>
      </c>
      <c r="DB103" s="319" t="e">
        <f t="shared" si="37"/>
        <v>#DIV/0!</v>
      </c>
      <c r="DC103" s="319" t="e">
        <f t="shared" si="37"/>
        <v>#DIV/0!</v>
      </c>
      <c r="DD103" s="319" t="e">
        <f t="shared" si="37"/>
        <v>#DIV/0!</v>
      </c>
      <c r="DE103" s="319" t="e">
        <f t="shared" si="37"/>
        <v>#DIV/0!</v>
      </c>
      <c r="DF103" s="319" t="e">
        <f t="shared" si="37"/>
        <v>#DIV/0!</v>
      </c>
      <c r="DG103" s="319" t="e">
        <f t="shared" si="37"/>
        <v>#DIV/0!</v>
      </c>
      <c r="DH103" s="319" t="e">
        <f t="shared" si="37"/>
        <v>#DIV/0!</v>
      </c>
      <c r="DI103" s="319" t="e">
        <f t="shared" si="37"/>
        <v>#DIV/0!</v>
      </c>
      <c r="DJ103" s="319" t="e">
        <f t="shared" si="37"/>
        <v>#DIV/0!</v>
      </c>
      <c r="DK103" s="319" t="e">
        <f t="shared" si="37"/>
        <v>#DIV/0!</v>
      </c>
      <c r="DL103" s="319" t="e">
        <f t="shared" si="37"/>
        <v>#DIV/0!</v>
      </c>
      <c r="DM103" s="319" t="e">
        <f t="shared" si="37"/>
        <v>#DIV/0!</v>
      </c>
      <c r="DN103" s="319" t="e">
        <f t="shared" si="37"/>
        <v>#DIV/0!</v>
      </c>
      <c r="DO103" s="319" t="e">
        <f t="shared" si="37"/>
        <v>#DIV/0!</v>
      </c>
      <c r="DP103" s="319" t="e">
        <f t="shared" si="37"/>
        <v>#DIV/0!</v>
      </c>
      <c r="DQ103" s="319" t="e">
        <f t="shared" si="37"/>
        <v>#DIV/0!</v>
      </c>
      <c r="DR103" s="319" t="e">
        <f t="shared" si="37"/>
        <v>#DIV/0!</v>
      </c>
      <c r="DS103" s="319" t="e">
        <f t="shared" si="37"/>
        <v>#DIV/0!</v>
      </c>
      <c r="DT103" s="319" t="e">
        <f t="shared" si="37"/>
        <v>#DIV/0!</v>
      </c>
      <c r="DU103" s="319" t="e">
        <f t="shared" si="37"/>
        <v>#DIV/0!</v>
      </c>
      <c r="DV103" s="319" t="e">
        <f t="shared" si="37"/>
        <v>#DIV/0!</v>
      </c>
      <c r="DW103" s="319" t="e">
        <f t="shared" si="37"/>
        <v>#DIV/0!</v>
      </c>
      <c r="DX103" s="319" t="e">
        <f t="shared" si="37"/>
        <v>#DIV/0!</v>
      </c>
      <c r="DY103" s="319" t="e">
        <f t="shared" si="37"/>
        <v>#DIV/0!</v>
      </c>
      <c r="DZ103" s="319" t="e">
        <f t="shared" si="37"/>
        <v>#DIV/0!</v>
      </c>
      <c r="EA103" s="319" t="e">
        <f t="shared" si="37"/>
        <v>#DIV/0!</v>
      </c>
      <c r="EB103" s="319" t="e">
        <f t="shared" si="37"/>
        <v>#DIV/0!</v>
      </c>
      <c r="EC103" s="319" t="e">
        <f t="shared" si="37"/>
        <v>#DIV/0!</v>
      </c>
      <c r="ED103" s="319" t="e">
        <f t="shared" si="37"/>
        <v>#DIV/0!</v>
      </c>
      <c r="EE103" s="319" t="e">
        <f t="shared" ref="EE103:GP103" si="38">AVERAGE(EE21:EE68)</f>
        <v>#DIV/0!</v>
      </c>
      <c r="EF103" s="319" t="e">
        <f t="shared" si="38"/>
        <v>#DIV/0!</v>
      </c>
      <c r="EG103" s="319" t="e">
        <f t="shared" si="38"/>
        <v>#DIV/0!</v>
      </c>
      <c r="EH103" s="319" t="e">
        <f t="shared" si="38"/>
        <v>#DIV/0!</v>
      </c>
      <c r="EI103" s="319" t="e">
        <f t="shared" si="38"/>
        <v>#DIV/0!</v>
      </c>
      <c r="EJ103" s="319" t="e">
        <f t="shared" si="38"/>
        <v>#DIV/0!</v>
      </c>
      <c r="EK103" s="319" t="e">
        <f t="shared" si="38"/>
        <v>#DIV/0!</v>
      </c>
      <c r="EL103" s="319" t="e">
        <f t="shared" si="38"/>
        <v>#DIV/0!</v>
      </c>
      <c r="EM103" s="319" t="e">
        <f t="shared" si="38"/>
        <v>#DIV/0!</v>
      </c>
      <c r="EN103" s="319" t="e">
        <f t="shared" si="38"/>
        <v>#DIV/0!</v>
      </c>
      <c r="EO103" s="319" t="e">
        <f t="shared" si="38"/>
        <v>#DIV/0!</v>
      </c>
      <c r="EP103" s="319" t="e">
        <f t="shared" si="38"/>
        <v>#DIV/0!</v>
      </c>
      <c r="EQ103" s="319" t="e">
        <f t="shared" si="38"/>
        <v>#DIV/0!</v>
      </c>
      <c r="ER103" s="319" t="e">
        <f t="shared" si="38"/>
        <v>#DIV/0!</v>
      </c>
      <c r="ES103" s="319" t="e">
        <f t="shared" si="38"/>
        <v>#DIV/0!</v>
      </c>
      <c r="ET103" s="319" t="e">
        <f t="shared" si="38"/>
        <v>#DIV/0!</v>
      </c>
      <c r="EU103" s="319" t="e">
        <f t="shared" si="38"/>
        <v>#DIV/0!</v>
      </c>
      <c r="EV103" s="319" t="e">
        <f t="shared" si="38"/>
        <v>#DIV/0!</v>
      </c>
      <c r="EW103" s="319" t="e">
        <f t="shared" si="38"/>
        <v>#DIV/0!</v>
      </c>
      <c r="EX103" s="319" t="e">
        <f t="shared" si="38"/>
        <v>#DIV/0!</v>
      </c>
      <c r="EY103" s="319" t="e">
        <f t="shared" si="38"/>
        <v>#DIV/0!</v>
      </c>
      <c r="EZ103" s="319" t="e">
        <f t="shared" si="38"/>
        <v>#DIV/0!</v>
      </c>
      <c r="FA103" s="319" t="e">
        <f t="shared" si="38"/>
        <v>#DIV/0!</v>
      </c>
      <c r="FB103" s="319" t="e">
        <f t="shared" si="38"/>
        <v>#DIV/0!</v>
      </c>
      <c r="FC103" s="319" t="e">
        <f t="shared" si="38"/>
        <v>#DIV/0!</v>
      </c>
      <c r="FD103" s="319" t="e">
        <f t="shared" si="38"/>
        <v>#DIV/0!</v>
      </c>
      <c r="FE103" s="319" t="e">
        <f t="shared" si="38"/>
        <v>#DIV/0!</v>
      </c>
      <c r="FF103" s="319" t="e">
        <f t="shared" si="38"/>
        <v>#DIV/0!</v>
      </c>
      <c r="FG103" s="319" t="e">
        <f t="shared" si="38"/>
        <v>#DIV/0!</v>
      </c>
      <c r="FH103" s="319" t="e">
        <f t="shared" si="38"/>
        <v>#DIV/0!</v>
      </c>
      <c r="FI103" s="319" t="e">
        <f t="shared" si="38"/>
        <v>#DIV/0!</v>
      </c>
      <c r="FJ103" s="319" t="e">
        <f t="shared" si="38"/>
        <v>#DIV/0!</v>
      </c>
      <c r="FK103" s="319" t="e">
        <f t="shared" si="38"/>
        <v>#DIV/0!</v>
      </c>
      <c r="FL103" s="319" t="e">
        <f t="shared" si="38"/>
        <v>#DIV/0!</v>
      </c>
      <c r="FM103" s="319" t="e">
        <f t="shared" si="38"/>
        <v>#DIV/0!</v>
      </c>
      <c r="FN103" s="319" t="e">
        <f t="shared" si="38"/>
        <v>#DIV/0!</v>
      </c>
      <c r="FO103" s="319" t="e">
        <f t="shared" si="38"/>
        <v>#DIV/0!</v>
      </c>
      <c r="FP103" s="319" t="e">
        <f t="shared" si="38"/>
        <v>#DIV/0!</v>
      </c>
      <c r="FQ103" s="319" t="e">
        <f t="shared" si="38"/>
        <v>#DIV/0!</v>
      </c>
      <c r="FR103" s="319" t="e">
        <f t="shared" si="38"/>
        <v>#DIV/0!</v>
      </c>
      <c r="FS103" s="319" t="e">
        <f t="shared" si="38"/>
        <v>#DIV/0!</v>
      </c>
      <c r="FT103" s="319" t="e">
        <f t="shared" si="38"/>
        <v>#DIV/0!</v>
      </c>
      <c r="FU103" s="319" t="e">
        <f t="shared" si="38"/>
        <v>#DIV/0!</v>
      </c>
      <c r="FV103" s="319" t="e">
        <f t="shared" si="38"/>
        <v>#DIV/0!</v>
      </c>
      <c r="FW103" s="319" t="e">
        <f t="shared" si="38"/>
        <v>#DIV/0!</v>
      </c>
      <c r="FX103" s="319" t="e">
        <f t="shared" si="38"/>
        <v>#DIV/0!</v>
      </c>
      <c r="FY103" s="319" t="e">
        <f t="shared" si="38"/>
        <v>#DIV/0!</v>
      </c>
      <c r="FZ103" s="319" t="e">
        <f t="shared" si="38"/>
        <v>#DIV/0!</v>
      </c>
      <c r="GA103" s="319" t="e">
        <f t="shared" si="38"/>
        <v>#DIV/0!</v>
      </c>
      <c r="GB103" s="319" t="e">
        <f t="shared" si="38"/>
        <v>#DIV/0!</v>
      </c>
      <c r="GC103" s="319" t="e">
        <f t="shared" si="38"/>
        <v>#DIV/0!</v>
      </c>
      <c r="GD103" s="319" t="e">
        <f t="shared" si="38"/>
        <v>#DIV/0!</v>
      </c>
      <c r="GE103" s="319" t="e">
        <f t="shared" si="38"/>
        <v>#DIV/0!</v>
      </c>
      <c r="GF103" s="319" t="e">
        <f t="shared" si="38"/>
        <v>#DIV/0!</v>
      </c>
      <c r="GG103" s="319" t="e">
        <f t="shared" si="38"/>
        <v>#DIV/0!</v>
      </c>
      <c r="GH103" s="319" t="e">
        <f t="shared" si="38"/>
        <v>#DIV/0!</v>
      </c>
      <c r="GI103" s="319" t="e">
        <f t="shared" si="38"/>
        <v>#DIV/0!</v>
      </c>
      <c r="GJ103" s="319" t="e">
        <f t="shared" si="38"/>
        <v>#DIV/0!</v>
      </c>
      <c r="GK103" s="319" t="e">
        <f t="shared" si="38"/>
        <v>#DIV/0!</v>
      </c>
      <c r="GL103" s="319" t="e">
        <f t="shared" si="38"/>
        <v>#DIV/0!</v>
      </c>
      <c r="GM103" s="319" t="e">
        <f t="shared" si="38"/>
        <v>#DIV/0!</v>
      </c>
      <c r="GN103" s="319" t="e">
        <f t="shared" si="38"/>
        <v>#DIV/0!</v>
      </c>
      <c r="GO103" s="319" t="e">
        <f t="shared" si="38"/>
        <v>#DIV/0!</v>
      </c>
      <c r="GP103" s="319" t="e">
        <f t="shared" si="38"/>
        <v>#DIV/0!</v>
      </c>
      <c r="GQ103" s="319" t="e">
        <f t="shared" ref="GQ103:JB103" si="39">AVERAGE(GQ21:GQ68)</f>
        <v>#DIV/0!</v>
      </c>
      <c r="GR103" s="319" t="e">
        <f t="shared" si="39"/>
        <v>#DIV/0!</v>
      </c>
      <c r="GS103" s="319" t="e">
        <f t="shared" si="39"/>
        <v>#DIV/0!</v>
      </c>
      <c r="GT103" s="319" t="e">
        <f t="shared" si="39"/>
        <v>#DIV/0!</v>
      </c>
      <c r="GU103" s="319" t="e">
        <f t="shared" si="39"/>
        <v>#DIV/0!</v>
      </c>
      <c r="GV103" s="319" t="e">
        <f t="shared" si="39"/>
        <v>#DIV/0!</v>
      </c>
      <c r="GW103" s="319" t="e">
        <f t="shared" si="39"/>
        <v>#DIV/0!</v>
      </c>
      <c r="GX103" s="319" t="e">
        <f t="shared" si="39"/>
        <v>#DIV/0!</v>
      </c>
      <c r="GY103" s="319" t="e">
        <f t="shared" si="39"/>
        <v>#DIV/0!</v>
      </c>
      <c r="GZ103" s="319" t="e">
        <f t="shared" si="39"/>
        <v>#DIV/0!</v>
      </c>
      <c r="HA103" s="319" t="e">
        <f t="shared" si="39"/>
        <v>#DIV/0!</v>
      </c>
      <c r="HB103" s="319" t="e">
        <f t="shared" si="39"/>
        <v>#DIV/0!</v>
      </c>
      <c r="HC103" s="319" t="e">
        <f t="shared" si="39"/>
        <v>#DIV/0!</v>
      </c>
      <c r="HD103" s="319" t="e">
        <f t="shared" si="39"/>
        <v>#DIV/0!</v>
      </c>
      <c r="HE103" s="319" t="e">
        <f t="shared" si="39"/>
        <v>#DIV/0!</v>
      </c>
      <c r="HF103" s="319" t="e">
        <f t="shared" si="39"/>
        <v>#DIV/0!</v>
      </c>
      <c r="HG103" s="319" t="e">
        <f t="shared" si="39"/>
        <v>#DIV/0!</v>
      </c>
      <c r="HH103" s="319" t="e">
        <f t="shared" si="39"/>
        <v>#DIV/0!</v>
      </c>
      <c r="HI103" s="319" t="e">
        <f t="shared" si="39"/>
        <v>#DIV/0!</v>
      </c>
      <c r="HJ103" s="319" t="e">
        <f t="shared" si="39"/>
        <v>#DIV/0!</v>
      </c>
      <c r="HK103" s="319" t="e">
        <f t="shared" si="39"/>
        <v>#DIV/0!</v>
      </c>
      <c r="HL103" s="319" t="e">
        <f t="shared" si="39"/>
        <v>#DIV/0!</v>
      </c>
      <c r="HM103" s="319" t="e">
        <f t="shared" si="39"/>
        <v>#DIV/0!</v>
      </c>
      <c r="HN103" s="319" t="e">
        <f t="shared" si="39"/>
        <v>#DIV/0!</v>
      </c>
      <c r="HO103" s="319" t="e">
        <f t="shared" si="39"/>
        <v>#DIV/0!</v>
      </c>
      <c r="HP103" s="319" t="e">
        <f t="shared" si="39"/>
        <v>#DIV/0!</v>
      </c>
      <c r="HQ103" s="319" t="e">
        <f t="shared" si="39"/>
        <v>#DIV/0!</v>
      </c>
      <c r="HR103" s="319" t="e">
        <f t="shared" si="39"/>
        <v>#DIV/0!</v>
      </c>
      <c r="HS103" s="319" t="e">
        <f t="shared" si="39"/>
        <v>#DIV/0!</v>
      </c>
      <c r="HT103" s="319" t="e">
        <f t="shared" si="39"/>
        <v>#DIV/0!</v>
      </c>
      <c r="HU103" s="319" t="e">
        <f t="shared" si="39"/>
        <v>#DIV/0!</v>
      </c>
      <c r="HV103" s="319" t="e">
        <f t="shared" si="39"/>
        <v>#DIV/0!</v>
      </c>
      <c r="HW103" s="319" t="e">
        <f t="shared" si="39"/>
        <v>#DIV/0!</v>
      </c>
      <c r="HX103" s="319" t="e">
        <f t="shared" si="39"/>
        <v>#DIV/0!</v>
      </c>
      <c r="HY103" s="319" t="e">
        <f t="shared" si="39"/>
        <v>#DIV/0!</v>
      </c>
      <c r="HZ103" s="319" t="e">
        <f t="shared" si="39"/>
        <v>#DIV/0!</v>
      </c>
      <c r="IA103" s="319" t="e">
        <f t="shared" si="39"/>
        <v>#DIV/0!</v>
      </c>
      <c r="IB103" s="319" t="e">
        <f t="shared" si="39"/>
        <v>#DIV/0!</v>
      </c>
      <c r="IC103" s="319" t="e">
        <f t="shared" si="39"/>
        <v>#DIV/0!</v>
      </c>
      <c r="ID103" s="319" t="e">
        <f t="shared" si="39"/>
        <v>#DIV/0!</v>
      </c>
      <c r="IE103" s="319" t="e">
        <f t="shared" si="39"/>
        <v>#DIV/0!</v>
      </c>
      <c r="IF103" s="319" t="e">
        <f t="shared" si="39"/>
        <v>#DIV/0!</v>
      </c>
      <c r="IG103" s="319" t="e">
        <f t="shared" si="39"/>
        <v>#DIV/0!</v>
      </c>
      <c r="IH103" s="319" t="e">
        <f t="shared" si="39"/>
        <v>#DIV/0!</v>
      </c>
      <c r="II103" s="319" t="e">
        <f t="shared" si="39"/>
        <v>#DIV/0!</v>
      </c>
      <c r="IJ103" s="319" t="e">
        <f t="shared" si="39"/>
        <v>#DIV/0!</v>
      </c>
      <c r="IK103" s="319" t="e">
        <f t="shared" si="39"/>
        <v>#DIV/0!</v>
      </c>
      <c r="IL103" s="319" t="e">
        <f t="shared" si="39"/>
        <v>#DIV/0!</v>
      </c>
      <c r="IM103" s="319" t="e">
        <f t="shared" si="39"/>
        <v>#DIV/0!</v>
      </c>
      <c r="IN103" s="319" t="e">
        <f t="shared" si="39"/>
        <v>#DIV/0!</v>
      </c>
      <c r="IO103" s="319" t="e">
        <f t="shared" si="39"/>
        <v>#DIV/0!</v>
      </c>
      <c r="IP103" s="319" t="e">
        <f t="shared" si="39"/>
        <v>#DIV/0!</v>
      </c>
      <c r="IQ103" s="319" t="e">
        <f t="shared" si="39"/>
        <v>#DIV/0!</v>
      </c>
      <c r="IR103" s="319" t="e">
        <f t="shared" si="39"/>
        <v>#DIV/0!</v>
      </c>
      <c r="IS103" s="319" t="e">
        <f t="shared" si="39"/>
        <v>#DIV/0!</v>
      </c>
      <c r="IT103" s="319" t="e">
        <f t="shared" si="39"/>
        <v>#DIV/0!</v>
      </c>
      <c r="IU103" s="319" t="e">
        <f t="shared" si="39"/>
        <v>#DIV/0!</v>
      </c>
      <c r="IV103" s="319" t="e">
        <f t="shared" si="39"/>
        <v>#DIV/0!</v>
      </c>
      <c r="IW103" s="319" t="e">
        <f t="shared" si="39"/>
        <v>#DIV/0!</v>
      </c>
      <c r="IX103" s="319" t="e">
        <f t="shared" si="39"/>
        <v>#DIV/0!</v>
      </c>
      <c r="IY103" s="319" t="e">
        <f t="shared" si="39"/>
        <v>#DIV/0!</v>
      </c>
      <c r="IZ103" s="319" t="e">
        <f t="shared" si="39"/>
        <v>#DIV/0!</v>
      </c>
      <c r="JA103" s="319" t="e">
        <f t="shared" si="39"/>
        <v>#DIV/0!</v>
      </c>
      <c r="JB103" s="319" t="e">
        <f t="shared" si="39"/>
        <v>#DIV/0!</v>
      </c>
      <c r="JC103" s="319" t="e">
        <f t="shared" ref="JC103:JP103" si="40">AVERAGE(JC21:JC68)</f>
        <v>#DIV/0!</v>
      </c>
      <c r="JD103" s="319" t="e">
        <f t="shared" si="40"/>
        <v>#DIV/0!</v>
      </c>
      <c r="JE103" s="319" t="e">
        <f t="shared" si="40"/>
        <v>#DIV/0!</v>
      </c>
      <c r="JF103" s="319" t="e">
        <f t="shared" si="40"/>
        <v>#DIV/0!</v>
      </c>
      <c r="JG103" s="319" t="e">
        <f t="shared" si="40"/>
        <v>#DIV/0!</v>
      </c>
      <c r="JH103" s="319" t="e">
        <f t="shared" si="40"/>
        <v>#DIV/0!</v>
      </c>
      <c r="JI103" s="319" t="e">
        <f t="shared" si="40"/>
        <v>#DIV/0!</v>
      </c>
      <c r="JJ103" s="319" t="e">
        <f t="shared" si="40"/>
        <v>#DIV/0!</v>
      </c>
      <c r="JK103" s="319" t="e">
        <f t="shared" si="40"/>
        <v>#DIV/0!</v>
      </c>
      <c r="JL103" s="319" t="e">
        <f t="shared" si="40"/>
        <v>#DIV/0!</v>
      </c>
      <c r="JM103" s="319" t="e">
        <f t="shared" si="40"/>
        <v>#DIV/0!</v>
      </c>
      <c r="JN103" s="319" t="e">
        <f t="shared" si="40"/>
        <v>#DIV/0!</v>
      </c>
      <c r="JO103" s="319" t="e">
        <f t="shared" si="40"/>
        <v>#DIV/0!</v>
      </c>
      <c r="JP103" s="319" t="e">
        <f t="shared" si="40"/>
        <v>#DIV/0!</v>
      </c>
    </row>
    <row r="104" spans="4:277" ht="15" customHeight="1" x14ac:dyDescent="0.2">
      <c r="D104" s="316"/>
      <c r="E104" s="317" t="s">
        <v>441</v>
      </c>
      <c r="F104" s="319" t="e">
        <f>STDEVP(F21:F68)</f>
        <v>#DIV/0!</v>
      </c>
      <c r="G104" s="319" t="e">
        <f t="shared" ref="G104:BR104" si="41">STDEVP(G21:G68)</f>
        <v>#DIV/0!</v>
      </c>
      <c r="H104" s="319" t="e">
        <f t="shared" si="41"/>
        <v>#DIV/0!</v>
      </c>
      <c r="I104" s="319" t="e">
        <f t="shared" si="41"/>
        <v>#DIV/0!</v>
      </c>
      <c r="J104" s="319" t="e">
        <f t="shared" si="41"/>
        <v>#DIV/0!</v>
      </c>
      <c r="K104" s="319" t="e">
        <f t="shared" si="41"/>
        <v>#DIV/0!</v>
      </c>
      <c r="L104" s="319" t="e">
        <f t="shared" si="41"/>
        <v>#DIV/0!</v>
      </c>
      <c r="M104" s="319" t="e">
        <f t="shared" si="41"/>
        <v>#DIV/0!</v>
      </c>
      <c r="N104" s="319" t="e">
        <f t="shared" si="41"/>
        <v>#DIV/0!</v>
      </c>
      <c r="O104" s="319" t="e">
        <f t="shared" si="41"/>
        <v>#DIV/0!</v>
      </c>
      <c r="P104" s="319" t="e">
        <f t="shared" si="41"/>
        <v>#DIV/0!</v>
      </c>
      <c r="Q104" s="319" t="e">
        <f t="shared" si="41"/>
        <v>#DIV/0!</v>
      </c>
      <c r="R104" s="319" t="e">
        <f t="shared" si="41"/>
        <v>#DIV/0!</v>
      </c>
      <c r="S104" s="319" t="e">
        <f t="shared" si="41"/>
        <v>#DIV/0!</v>
      </c>
      <c r="T104" s="319" t="e">
        <f t="shared" si="41"/>
        <v>#DIV/0!</v>
      </c>
      <c r="U104" s="319" t="e">
        <f t="shared" si="41"/>
        <v>#DIV/0!</v>
      </c>
      <c r="V104" s="319" t="e">
        <f t="shared" si="41"/>
        <v>#DIV/0!</v>
      </c>
      <c r="W104" s="319" t="e">
        <f t="shared" si="41"/>
        <v>#DIV/0!</v>
      </c>
      <c r="X104" s="319" t="e">
        <f t="shared" si="41"/>
        <v>#DIV/0!</v>
      </c>
      <c r="Y104" s="319" t="e">
        <f t="shared" si="41"/>
        <v>#DIV/0!</v>
      </c>
      <c r="Z104" s="319" t="e">
        <f t="shared" si="41"/>
        <v>#DIV/0!</v>
      </c>
      <c r="AA104" s="319" t="e">
        <f t="shared" si="41"/>
        <v>#DIV/0!</v>
      </c>
      <c r="AB104" s="319" t="e">
        <f t="shared" si="41"/>
        <v>#DIV/0!</v>
      </c>
      <c r="AC104" s="319" t="e">
        <f t="shared" si="41"/>
        <v>#DIV/0!</v>
      </c>
      <c r="AD104" s="319" t="e">
        <f t="shared" si="41"/>
        <v>#DIV/0!</v>
      </c>
      <c r="AE104" s="319" t="e">
        <f t="shared" si="41"/>
        <v>#DIV/0!</v>
      </c>
      <c r="AF104" s="319" t="e">
        <f t="shared" si="41"/>
        <v>#DIV/0!</v>
      </c>
      <c r="AG104" s="319" t="e">
        <f t="shared" si="41"/>
        <v>#DIV/0!</v>
      </c>
      <c r="AH104" s="319" t="e">
        <f t="shared" si="41"/>
        <v>#DIV/0!</v>
      </c>
      <c r="AI104" s="319" t="e">
        <f t="shared" si="41"/>
        <v>#DIV/0!</v>
      </c>
      <c r="AJ104" s="319" t="e">
        <f t="shared" si="41"/>
        <v>#DIV/0!</v>
      </c>
      <c r="AK104" s="319" t="e">
        <f t="shared" si="41"/>
        <v>#DIV/0!</v>
      </c>
      <c r="AL104" s="319" t="e">
        <f t="shared" si="41"/>
        <v>#DIV/0!</v>
      </c>
      <c r="AM104" s="319" t="e">
        <f t="shared" si="41"/>
        <v>#DIV/0!</v>
      </c>
      <c r="AN104" s="319" t="e">
        <f t="shared" si="41"/>
        <v>#DIV/0!</v>
      </c>
      <c r="AO104" s="319" t="e">
        <f t="shared" si="41"/>
        <v>#DIV/0!</v>
      </c>
      <c r="AP104" s="319" t="e">
        <f t="shared" si="41"/>
        <v>#DIV/0!</v>
      </c>
      <c r="AQ104" s="319" t="e">
        <f t="shared" si="41"/>
        <v>#DIV/0!</v>
      </c>
      <c r="AR104" s="319" t="e">
        <f t="shared" si="41"/>
        <v>#DIV/0!</v>
      </c>
      <c r="AS104" s="319" t="e">
        <f t="shared" si="41"/>
        <v>#DIV/0!</v>
      </c>
      <c r="AT104" s="319" t="e">
        <f t="shared" si="41"/>
        <v>#DIV/0!</v>
      </c>
      <c r="AU104" s="319" t="e">
        <f t="shared" si="41"/>
        <v>#DIV/0!</v>
      </c>
      <c r="AV104" s="319" t="e">
        <f t="shared" si="41"/>
        <v>#DIV/0!</v>
      </c>
      <c r="AW104" s="319" t="e">
        <f t="shared" si="41"/>
        <v>#DIV/0!</v>
      </c>
      <c r="AX104" s="319" t="e">
        <f t="shared" si="41"/>
        <v>#DIV/0!</v>
      </c>
      <c r="AY104" s="319" t="e">
        <f t="shared" si="41"/>
        <v>#DIV/0!</v>
      </c>
      <c r="AZ104" s="319" t="e">
        <f t="shared" si="41"/>
        <v>#DIV/0!</v>
      </c>
      <c r="BA104" s="319" t="e">
        <f t="shared" si="41"/>
        <v>#DIV/0!</v>
      </c>
      <c r="BB104" s="319" t="e">
        <f t="shared" si="41"/>
        <v>#DIV/0!</v>
      </c>
      <c r="BC104" s="319" t="e">
        <f t="shared" si="41"/>
        <v>#DIV/0!</v>
      </c>
      <c r="BD104" s="319" t="e">
        <f t="shared" si="41"/>
        <v>#DIV/0!</v>
      </c>
      <c r="BE104" s="319" t="e">
        <f t="shared" si="41"/>
        <v>#DIV/0!</v>
      </c>
      <c r="BF104" s="319" t="e">
        <f t="shared" si="41"/>
        <v>#DIV/0!</v>
      </c>
      <c r="BG104" s="319" t="e">
        <f t="shared" si="41"/>
        <v>#DIV/0!</v>
      </c>
      <c r="BH104" s="319" t="e">
        <f t="shared" si="41"/>
        <v>#DIV/0!</v>
      </c>
      <c r="BI104" s="319" t="e">
        <f t="shared" si="41"/>
        <v>#DIV/0!</v>
      </c>
      <c r="BJ104" s="319" t="e">
        <f t="shared" si="41"/>
        <v>#DIV/0!</v>
      </c>
      <c r="BK104" s="319" t="e">
        <f t="shared" si="41"/>
        <v>#DIV/0!</v>
      </c>
      <c r="BL104" s="319" t="e">
        <f t="shared" si="41"/>
        <v>#DIV/0!</v>
      </c>
      <c r="BM104" s="319" t="e">
        <f t="shared" si="41"/>
        <v>#DIV/0!</v>
      </c>
      <c r="BN104" s="319" t="e">
        <f t="shared" si="41"/>
        <v>#DIV/0!</v>
      </c>
      <c r="BO104" s="319" t="e">
        <f t="shared" si="41"/>
        <v>#DIV/0!</v>
      </c>
      <c r="BP104" s="319" t="e">
        <f t="shared" si="41"/>
        <v>#DIV/0!</v>
      </c>
      <c r="BQ104" s="319" t="e">
        <f t="shared" si="41"/>
        <v>#DIV/0!</v>
      </c>
      <c r="BR104" s="319" t="e">
        <f t="shared" si="41"/>
        <v>#DIV/0!</v>
      </c>
      <c r="BS104" s="319" t="e">
        <f t="shared" ref="BS104:ED104" si="42">STDEVP(BS21:BS68)</f>
        <v>#DIV/0!</v>
      </c>
      <c r="BT104" s="319" t="e">
        <f t="shared" si="42"/>
        <v>#DIV/0!</v>
      </c>
      <c r="BU104" s="319" t="e">
        <f t="shared" si="42"/>
        <v>#DIV/0!</v>
      </c>
      <c r="BV104" s="319" t="e">
        <f t="shared" si="42"/>
        <v>#DIV/0!</v>
      </c>
      <c r="BW104" s="319" t="e">
        <f t="shared" si="42"/>
        <v>#DIV/0!</v>
      </c>
      <c r="BX104" s="319" t="e">
        <f t="shared" si="42"/>
        <v>#DIV/0!</v>
      </c>
      <c r="BY104" s="319" t="e">
        <f t="shared" si="42"/>
        <v>#DIV/0!</v>
      </c>
      <c r="BZ104" s="319" t="e">
        <f t="shared" si="42"/>
        <v>#DIV/0!</v>
      </c>
      <c r="CA104" s="319" t="e">
        <f t="shared" si="42"/>
        <v>#DIV/0!</v>
      </c>
      <c r="CB104" s="319" t="e">
        <f t="shared" si="42"/>
        <v>#DIV/0!</v>
      </c>
      <c r="CC104" s="319" t="e">
        <f t="shared" si="42"/>
        <v>#DIV/0!</v>
      </c>
      <c r="CD104" s="319" t="e">
        <f t="shared" si="42"/>
        <v>#DIV/0!</v>
      </c>
      <c r="CE104" s="319" t="e">
        <f t="shared" si="42"/>
        <v>#DIV/0!</v>
      </c>
      <c r="CF104" s="319" t="e">
        <f t="shared" si="42"/>
        <v>#DIV/0!</v>
      </c>
      <c r="CG104" s="319" t="e">
        <f t="shared" si="42"/>
        <v>#DIV/0!</v>
      </c>
      <c r="CH104" s="319" t="e">
        <f t="shared" si="42"/>
        <v>#DIV/0!</v>
      </c>
      <c r="CI104" s="319" t="e">
        <f t="shared" si="42"/>
        <v>#DIV/0!</v>
      </c>
      <c r="CJ104" s="319" t="e">
        <f t="shared" si="42"/>
        <v>#DIV/0!</v>
      </c>
      <c r="CK104" s="319" t="e">
        <f t="shared" si="42"/>
        <v>#DIV/0!</v>
      </c>
      <c r="CL104" s="319" t="e">
        <f t="shared" si="42"/>
        <v>#DIV/0!</v>
      </c>
      <c r="CM104" s="319" t="e">
        <f t="shared" si="42"/>
        <v>#DIV/0!</v>
      </c>
      <c r="CN104" s="319" t="e">
        <f t="shared" si="42"/>
        <v>#DIV/0!</v>
      </c>
      <c r="CO104" s="319" t="e">
        <f t="shared" si="42"/>
        <v>#DIV/0!</v>
      </c>
      <c r="CP104" s="319" t="e">
        <f t="shared" si="42"/>
        <v>#DIV/0!</v>
      </c>
      <c r="CQ104" s="319" t="e">
        <f t="shared" si="42"/>
        <v>#DIV/0!</v>
      </c>
      <c r="CR104" s="319" t="e">
        <f t="shared" si="42"/>
        <v>#DIV/0!</v>
      </c>
      <c r="CS104" s="319" t="e">
        <f t="shared" si="42"/>
        <v>#DIV/0!</v>
      </c>
      <c r="CT104" s="319" t="e">
        <f t="shared" si="42"/>
        <v>#DIV/0!</v>
      </c>
      <c r="CU104" s="319" t="e">
        <f t="shared" si="42"/>
        <v>#DIV/0!</v>
      </c>
      <c r="CV104" s="319" t="e">
        <f t="shared" si="42"/>
        <v>#DIV/0!</v>
      </c>
      <c r="CW104" s="319" t="e">
        <f t="shared" si="42"/>
        <v>#DIV/0!</v>
      </c>
      <c r="CX104" s="319" t="e">
        <f t="shared" si="42"/>
        <v>#DIV/0!</v>
      </c>
      <c r="CY104" s="319" t="e">
        <f t="shared" si="42"/>
        <v>#DIV/0!</v>
      </c>
      <c r="CZ104" s="319" t="e">
        <f t="shared" si="42"/>
        <v>#DIV/0!</v>
      </c>
      <c r="DA104" s="319" t="e">
        <f t="shared" si="42"/>
        <v>#DIV/0!</v>
      </c>
      <c r="DB104" s="319" t="e">
        <f t="shared" si="42"/>
        <v>#DIV/0!</v>
      </c>
      <c r="DC104" s="319" t="e">
        <f t="shared" si="42"/>
        <v>#DIV/0!</v>
      </c>
      <c r="DD104" s="319" t="e">
        <f t="shared" si="42"/>
        <v>#DIV/0!</v>
      </c>
      <c r="DE104" s="319" t="e">
        <f t="shared" si="42"/>
        <v>#DIV/0!</v>
      </c>
      <c r="DF104" s="319" t="e">
        <f t="shared" si="42"/>
        <v>#DIV/0!</v>
      </c>
      <c r="DG104" s="319" t="e">
        <f t="shared" si="42"/>
        <v>#DIV/0!</v>
      </c>
      <c r="DH104" s="319" t="e">
        <f t="shared" si="42"/>
        <v>#DIV/0!</v>
      </c>
      <c r="DI104" s="319" t="e">
        <f t="shared" si="42"/>
        <v>#DIV/0!</v>
      </c>
      <c r="DJ104" s="319" t="e">
        <f t="shared" si="42"/>
        <v>#DIV/0!</v>
      </c>
      <c r="DK104" s="319" t="e">
        <f t="shared" si="42"/>
        <v>#DIV/0!</v>
      </c>
      <c r="DL104" s="319" t="e">
        <f t="shared" si="42"/>
        <v>#DIV/0!</v>
      </c>
      <c r="DM104" s="319" t="e">
        <f t="shared" si="42"/>
        <v>#DIV/0!</v>
      </c>
      <c r="DN104" s="319" t="e">
        <f t="shared" si="42"/>
        <v>#DIV/0!</v>
      </c>
      <c r="DO104" s="319" t="e">
        <f t="shared" si="42"/>
        <v>#DIV/0!</v>
      </c>
      <c r="DP104" s="319" t="e">
        <f t="shared" si="42"/>
        <v>#DIV/0!</v>
      </c>
      <c r="DQ104" s="319" t="e">
        <f t="shared" si="42"/>
        <v>#DIV/0!</v>
      </c>
      <c r="DR104" s="319" t="e">
        <f t="shared" si="42"/>
        <v>#DIV/0!</v>
      </c>
      <c r="DS104" s="319" t="e">
        <f t="shared" si="42"/>
        <v>#DIV/0!</v>
      </c>
      <c r="DT104" s="319" t="e">
        <f t="shared" si="42"/>
        <v>#DIV/0!</v>
      </c>
      <c r="DU104" s="319" t="e">
        <f t="shared" si="42"/>
        <v>#DIV/0!</v>
      </c>
      <c r="DV104" s="319" t="e">
        <f t="shared" si="42"/>
        <v>#DIV/0!</v>
      </c>
      <c r="DW104" s="319" t="e">
        <f t="shared" si="42"/>
        <v>#DIV/0!</v>
      </c>
      <c r="DX104" s="319" t="e">
        <f t="shared" si="42"/>
        <v>#DIV/0!</v>
      </c>
      <c r="DY104" s="319" t="e">
        <f t="shared" si="42"/>
        <v>#DIV/0!</v>
      </c>
      <c r="DZ104" s="319" t="e">
        <f t="shared" si="42"/>
        <v>#DIV/0!</v>
      </c>
      <c r="EA104" s="319" t="e">
        <f t="shared" si="42"/>
        <v>#DIV/0!</v>
      </c>
      <c r="EB104" s="319" t="e">
        <f t="shared" si="42"/>
        <v>#DIV/0!</v>
      </c>
      <c r="EC104" s="319" t="e">
        <f t="shared" si="42"/>
        <v>#DIV/0!</v>
      </c>
      <c r="ED104" s="319" t="e">
        <f t="shared" si="42"/>
        <v>#DIV/0!</v>
      </c>
      <c r="EE104" s="319" t="e">
        <f t="shared" ref="EE104:GP104" si="43">STDEVP(EE21:EE68)</f>
        <v>#DIV/0!</v>
      </c>
      <c r="EF104" s="319" t="e">
        <f t="shared" si="43"/>
        <v>#DIV/0!</v>
      </c>
      <c r="EG104" s="319" t="e">
        <f t="shared" si="43"/>
        <v>#DIV/0!</v>
      </c>
      <c r="EH104" s="319" t="e">
        <f t="shared" si="43"/>
        <v>#DIV/0!</v>
      </c>
      <c r="EI104" s="319" t="e">
        <f t="shared" si="43"/>
        <v>#DIV/0!</v>
      </c>
      <c r="EJ104" s="319" t="e">
        <f t="shared" si="43"/>
        <v>#DIV/0!</v>
      </c>
      <c r="EK104" s="319" t="e">
        <f t="shared" si="43"/>
        <v>#DIV/0!</v>
      </c>
      <c r="EL104" s="319" t="e">
        <f t="shared" si="43"/>
        <v>#DIV/0!</v>
      </c>
      <c r="EM104" s="319" t="e">
        <f t="shared" si="43"/>
        <v>#DIV/0!</v>
      </c>
      <c r="EN104" s="319" t="e">
        <f t="shared" si="43"/>
        <v>#DIV/0!</v>
      </c>
      <c r="EO104" s="319" t="e">
        <f t="shared" si="43"/>
        <v>#DIV/0!</v>
      </c>
      <c r="EP104" s="319" t="e">
        <f t="shared" si="43"/>
        <v>#DIV/0!</v>
      </c>
      <c r="EQ104" s="319" t="e">
        <f t="shared" si="43"/>
        <v>#DIV/0!</v>
      </c>
      <c r="ER104" s="319" t="e">
        <f t="shared" si="43"/>
        <v>#DIV/0!</v>
      </c>
      <c r="ES104" s="319" t="e">
        <f t="shared" si="43"/>
        <v>#DIV/0!</v>
      </c>
      <c r="ET104" s="319" t="e">
        <f t="shared" si="43"/>
        <v>#DIV/0!</v>
      </c>
      <c r="EU104" s="319" t="e">
        <f t="shared" si="43"/>
        <v>#DIV/0!</v>
      </c>
      <c r="EV104" s="319" t="e">
        <f t="shared" si="43"/>
        <v>#DIV/0!</v>
      </c>
      <c r="EW104" s="319" t="e">
        <f t="shared" si="43"/>
        <v>#DIV/0!</v>
      </c>
      <c r="EX104" s="319" t="e">
        <f t="shared" si="43"/>
        <v>#DIV/0!</v>
      </c>
      <c r="EY104" s="319" t="e">
        <f t="shared" si="43"/>
        <v>#DIV/0!</v>
      </c>
      <c r="EZ104" s="319" t="e">
        <f t="shared" si="43"/>
        <v>#DIV/0!</v>
      </c>
      <c r="FA104" s="319" t="e">
        <f t="shared" si="43"/>
        <v>#DIV/0!</v>
      </c>
      <c r="FB104" s="319" t="e">
        <f t="shared" si="43"/>
        <v>#DIV/0!</v>
      </c>
      <c r="FC104" s="319" t="e">
        <f t="shared" si="43"/>
        <v>#DIV/0!</v>
      </c>
      <c r="FD104" s="319" t="e">
        <f t="shared" si="43"/>
        <v>#DIV/0!</v>
      </c>
      <c r="FE104" s="319" t="e">
        <f t="shared" si="43"/>
        <v>#DIV/0!</v>
      </c>
      <c r="FF104" s="319" t="e">
        <f t="shared" si="43"/>
        <v>#DIV/0!</v>
      </c>
      <c r="FG104" s="319" t="e">
        <f t="shared" si="43"/>
        <v>#DIV/0!</v>
      </c>
      <c r="FH104" s="319" t="e">
        <f t="shared" si="43"/>
        <v>#DIV/0!</v>
      </c>
      <c r="FI104" s="319" t="e">
        <f t="shared" si="43"/>
        <v>#DIV/0!</v>
      </c>
      <c r="FJ104" s="319" t="e">
        <f t="shared" si="43"/>
        <v>#DIV/0!</v>
      </c>
      <c r="FK104" s="319" t="e">
        <f t="shared" si="43"/>
        <v>#DIV/0!</v>
      </c>
      <c r="FL104" s="319" t="e">
        <f t="shared" si="43"/>
        <v>#DIV/0!</v>
      </c>
      <c r="FM104" s="319" t="e">
        <f t="shared" si="43"/>
        <v>#DIV/0!</v>
      </c>
      <c r="FN104" s="319" t="e">
        <f t="shared" si="43"/>
        <v>#DIV/0!</v>
      </c>
      <c r="FO104" s="319" t="e">
        <f t="shared" si="43"/>
        <v>#DIV/0!</v>
      </c>
      <c r="FP104" s="319" t="e">
        <f t="shared" si="43"/>
        <v>#DIV/0!</v>
      </c>
      <c r="FQ104" s="319" t="e">
        <f t="shared" si="43"/>
        <v>#DIV/0!</v>
      </c>
      <c r="FR104" s="319" t="e">
        <f t="shared" si="43"/>
        <v>#DIV/0!</v>
      </c>
      <c r="FS104" s="319" t="e">
        <f t="shared" si="43"/>
        <v>#DIV/0!</v>
      </c>
      <c r="FT104" s="319" t="e">
        <f t="shared" si="43"/>
        <v>#DIV/0!</v>
      </c>
      <c r="FU104" s="319" t="e">
        <f t="shared" si="43"/>
        <v>#DIV/0!</v>
      </c>
      <c r="FV104" s="319" t="e">
        <f t="shared" si="43"/>
        <v>#DIV/0!</v>
      </c>
      <c r="FW104" s="319" t="e">
        <f t="shared" si="43"/>
        <v>#DIV/0!</v>
      </c>
      <c r="FX104" s="319" t="e">
        <f t="shared" si="43"/>
        <v>#DIV/0!</v>
      </c>
      <c r="FY104" s="319" t="e">
        <f t="shared" si="43"/>
        <v>#DIV/0!</v>
      </c>
      <c r="FZ104" s="319" t="e">
        <f t="shared" si="43"/>
        <v>#DIV/0!</v>
      </c>
      <c r="GA104" s="319" t="e">
        <f t="shared" si="43"/>
        <v>#DIV/0!</v>
      </c>
      <c r="GB104" s="319" t="e">
        <f t="shared" si="43"/>
        <v>#DIV/0!</v>
      </c>
      <c r="GC104" s="319" t="e">
        <f t="shared" si="43"/>
        <v>#DIV/0!</v>
      </c>
      <c r="GD104" s="319" t="e">
        <f t="shared" si="43"/>
        <v>#DIV/0!</v>
      </c>
      <c r="GE104" s="319" t="e">
        <f t="shared" si="43"/>
        <v>#DIV/0!</v>
      </c>
      <c r="GF104" s="319" t="e">
        <f t="shared" si="43"/>
        <v>#DIV/0!</v>
      </c>
      <c r="GG104" s="319" t="e">
        <f t="shared" si="43"/>
        <v>#DIV/0!</v>
      </c>
      <c r="GH104" s="319" t="e">
        <f t="shared" si="43"/>
        <v>#DIV/0!</v>
      </c>
      <c r="GI104" s="319" t="e">
        <f t="shared" si="43"/>
        <v>#DIV/0!</v>
      </c>
      <c r="GJ104" s="319" t="e">
        <f t="shared" si="43"/>
        <v>#DIV/0!</v>
      </c>
      <c r="GK104" s="319" t="e">
        <f t="shared" si="43"/>
        <v>#DIV/0!</v>
      </c>
      <c r="GL104" s="319" t="e">
        <f t="shared" si="43"/>
        <v>#DIV/0!</v>
      </c>
      <c r="GM104" s="319" t="e">
        <f t="shared" si="43"/>
        <v>#DIV/0!</v>
      </c>
      <c r="GN104" s="319" t="e">
        <f t="shared" si="43"/>
        <v>#DIV/0!</v>
      </c>
      <c r="GO104" s="319" t="e">
        <f t="shared" si="43"/>
        <v>#DIV/0!</v>
      </c>
      <c r="GP104" s="319" t="e">
        <f t="shared" si="43"/>
        <v>#DIV/0!</v>
      </c>
      <c r="GQ104" s="319" t="e">
        <f t="shared" ref="GQ104:JB104" si="44">STDEVP(GQ21:GQ68)</f>
        <v>#DIV/0!</v>
      </c>
      <c r="GR104" s="319" t="e">
        <f t="shared" si="44"/>
        <v>#DIV/0!</v>
      </c>
      <c r="GS104" s="319" t="e">
        <f t="shared" si="44"/>
        <v>#DIV/0!</v>
      </c>
      <c r="GT104" s="319" t="e">
        <f t="shared" si="44"/>
        <v>#DIV/0!</v>
      </c>
      <c r="GU104" s="319" t="e">
        <f t="shared" si="44"/>
        <v>#DIV/0!</v>
      </c>
      <c r="GV104" s="319" t="e">
        <f t="shared" si="44"/>
        <v>#DIV/0!</v>
      </c>
      <c r="GW104" s="319" t="e">
        <f t="shared" si="44"/>
        <v>#DIV/0!</v>
      </c>
      <c r="GX104" s="319" t="e">
        <f t="shared" si="44"/>
        <v>#DIV/0!</v>
      </c>
      <c r="GY104" s="319" t="e">
        <f t="shared" si="44"/>
        <v>#DIV/0!</v>
      </c>
      <c r="GZ104" s="319" t="e">
        <f t="shared" si="44"/>
        <v>#DIV/0!</v>
      </c>
      <c r="HA104" s="319" t="e">
        <f t="shared" si="44"/>
        <v>#DIV/0!</v>
      </c>
      <c r="HB104" s="319" t="e">
        <f t="shared" si="44"/>
        <v>#DIV/0!</v>
      </c>
      <c r="HC104" s="319" t="e">
        <f t="shared" si="44"/>
        <v>#DIV/0!</v>
      </c>
      <c r="HD104" s="319" t="e">
        <f t="shared" si="44"/>
        <v>#DIV/0!</v>
      </c>
      <c r="HE104" s="319" t="e">
        <f t="shared" si="44"/>
        <v>#DIV/0!</v>
      </c>
      <c r="HF104" s="319" t="e">
        <f t="shared" si="44"/>
        <v>#DIV/0!</v>
      </c>
      <c r="HG104" s="319" t="e">
        <f t="shared" si="44"/>
        <v>#DIV/0!</v>
      </c>
      <c r="HH104" s="319" t="e">
        <f t="shared" si="44"/>
        <v>#DIV/0!</v>
      </c>
      <c r="HI104" s="319" t="e">
        <f t="shared" si="44"/>
        <v>#DIV/0!</v>
      </c>
      <c r="HJ104" s="319" t="e">
        <f t="shared" si="44"/>
        <v>#DIV/0!</v>
      </c>
      <c r="HK104" s="319" t="e">
        <f t="shared" si="44"/>
        <v>#DIV/0!</v>
      </c>
      <c r="HL104" s="319" t="e">
        <f t="shared" si="44"/>
        <v>#DIV/0!</v>
      </c>
      <c r="HM104" s="319" t="e">
        <f t="shared" si="44"/>
        <v>#DIV/0!</v>
      </c>
      <c r="HN104" s="319" t="e">
        <f t="shared" si="44"/>
        <v>#DIV/0!</v>
      </c>
      <c r="HO104" s="319" t="e">
        <f t="shared" si="44"/>
        <v>#DIV/0!</v>
      </c>
      <c r="HP104" s="319" t="e">
        <f t="shared" si="44"/>
        <v>#DIV/0!</v>
      </c>
      <c r="HQ104" s="319" t="e">
        <f t="shared" si="44"/>
        <v>#DIV/0!</v>
      </c>
      <c r="HR104" s="319" t="e">
        <f t="shared" si="44"/>
        <v>#DIV/0!</v>
      </c>
      <c r="HS104" s="319" t="e">
        <f t="shared" si="44"/>
        <v>#DIV/0!</v>
      </c>
      <c r="HT104" s="319" t="e">
        <f t="shared" si="44"/>
        <v>#DIV/0!</v>
      </c>
      <c r="HU104" s="319" t="e">
        <f t="shared" si="44"/>
        <v>#DIV/0!</v>
      </c>
      <c r="HV104" s="319" t="e">
        <f t="shared" si="44"/>
        <v>#DIV/0!</v>
      </c>
      <c r="HW104" s="319" t="e">
        <f t="shared" si="44"/>
        <v>#DIV/0!</v>
      </c>
      <c r="HX104" s="319" t="e">
        <f t="shared" si="44"/>
        <v>#DIV/0!</v>
      </c>
      <c r="HY104" s="319" t="e">
        <f t="shared" si="44"/>
        <v>#DIV/0!</v>
      </c>
      <c r="HZ104" s="319" t="e">
        <f t="shared" si="44"/>
        <v>#DIV/0!</v>
      </c>
      <c r="IA104" s="319" t="e">
        <f t="shared" si="44"/>
        <v>#DIV/0!</v>
      </c>
      <c r="IB104" s="319" t="e">
        <f t="shared" si="44"/>
        <v>#DIV/0!</v>
      </c>
      <c r="IC104" s="319" t="e">
        <f t="shared" si="44"/>
        <v>#DIV/0!</v>
      </c>
      <c r="ID104" s="319" t="e">
        <f t="shared" si="44"/>
        <v>#DIV/0!</v>
      </c>
      <c r="IE104" s="319" t="e">
        <f t="shared" si="44"/>
        <v>#DIV/0!</v>
      </c>
      <c r="IF104" s="319" t="e">
        <f t="shared" si="44"/>
        <v>#DIV/0!</v>
      </c>
      <c r="IG104" s="319" t="e">
        <f t="shared" si="44"/>
        <v>#DIV/0!</v>
      </c>
      <c r="IH104" s="319" t="e">
        <f t="shared" si="44"/>
        <v>#DIV/0!</v>
      </c>
      <c r="II104" s="319" t="e">
        <f t="shared" si="44"/>
        <v>#DIV/0!</v>
      </c>
      <c r="IJ104" s="319" t="e">
        <f t="shared" si="44"/>
        <v>#DIV/0!</v>
      </c>
      <c r="IK104" s="319" t="e">
        <f t="shared" si="44"/>
        <v>#DIV/0!</v>
      </c>
      <c r="IL104" s="319" t="e">
        <f t="shared" si="44"/>
        <v>#DIV/0!</v>
      </c>
      <c r="IM104" s="319" t="e">
        <f t="shared" si="44"/>
        <v>#DIV/0!</v>
      </c>
      <c r="IN104" s="319" t="e">
        <f t="shared" si="44"/>
        <v>#DIV/0!</v>
      </c>
      <c r="IO104" s="319" t="e">
        <f t="shared" si="44"/>
        <v>#DIV/0!</v>
      </c>
      <c r="IP104" s="319" t="e">
        <f t="shared" si="44"/>
        <v>#DIV/0!</v>
      </c>
      <c r="IQ104" s="319" t="e">
        <f t="shared" si="44"/>
        <v>#DIV/0!</v>
      </c>
      <c r="IR104" s="319" t="e">
        <f t="shared" si="44"/>
        <v>#DIV/0!</v>
      </c>
      <c r="IS104" s="319" t="e">
        <f t="shared" si="44"/>
        <v>#DIV/0!</v>
      </c>
      <c r="IT104" s="319" t="e">
        <f t="shared" si="44"/>
        <v>#DIV/0!</v>
      </c>
      <c r="IU104" s="319" t="e">
        <f t="shared" si="44"/>
        <v>#DIV/0!</v>
      </c>
      <c r="IV104" s="319" t="e">
        <f t="shared" si="44"/>
        <v>#DIV/0!</v>
      </c>
      <c r="IW104" s="319" t="e">
        <f t="shared" si="44"/>
        <v>#DIV/0!</v>
      </c>
      <c r="IX104" s="319" t="e">
        <f t="shared" si="44"/>
        <v>#DIV/0!</v>
      </c>
      <c r="IY104" s="319" t="e">
        <f t="shared" si="44"/>
        <v>#DIV/0!</v>
      </c>
      <c r="IZ104" s="319" t="e">
        <f t="shared" si="44"/>
        <v>#DIV/0!</v>
      </c>
      <c r="JA104" s="319" t="e">
        <f t="shared" si="44"/>
        <v>#DIV/0!</v>
      </c>
      <c r="JB104" s="319" t="e">
        <f t="shared" si="44"/>
        <v>#DIV/0!</v>
      </c>
      <c r="JC104" s="319" t="e">
        <f t="shared" ref="JC104:JP104" si="45">STDEVP(JC21:JC68)</f>
        <v>#DIV/0!</v>
      </c>
      <c r="JD104" s="319" t="e">
        <f t="shared" si="45"/>
        <v>#DIV/0!</v>
      </c>
      <c r="JE104" s="319" t="e">
        <f t="shared" si="45"/>
        <v>#DIV/0!</v>
      </c>
      <c r="JF104" s="319" t="e">
        <f t="shared" si="45"/>
        <v>#DIV/0!</v>
      </c>
      <c r="JG104" s="319" t="e">
        <f t="shared" si="45"/>
        <v>#DIV/0!</v>
      </c>
      <c r="JH104" s="319" t="e">
        <f t="shared" si="45"/>
        <v>#DIV/0!</v>
      </c>
      <c r="JI104" s="319" t="e">
        <f t="shared" si="45"/>
        <v>#DIV/0!</v>
      </c>
      <c r="JJ104" s="319" t="e">
        <f t="shared" si="45"/>
        <v>#DIV/0!</v>
      </c>
      <c r="JK104" s="319" t="e">
        <f t="shared" si="45"/>
        <v>#DIV/0!</v>
      </c>
      <c r="JL104" s="319" t="e">
        <f t="shared" si="45"/>
        <v>#DIV/0!</v>
      </c>
      <c r="JM104" s="319" t="e">
        <f t="shared" si="45"/>
        <v>#DIV/0!</v>
      </c>
      <c r="JN104" s="319" t="e">
        <f t="shared" si="45"/>
        <v>#DIV/0!</v>
      </c>
      <c r="JO104" s="319" t="e">
        <f t="shared" si="45"/>
        <v>#DIV/0!</v>
      </c>
      <c r="JP104" s="319" t="e">
        <f t="shared" si="45"/>
        <v>#DIV/0!</v>
      </c>
    </row>
    <row r="105" spans="4:277" ht="15" customHeight="1" x14ac:dyDescent="0.2">
      <c r="D105" s="316">
        <v>2.4</v>
      </c>
      <c r="E105" s="317" t="s">
        <v>442</v>
      </c>
      <c r="F105" s="319" t="e">
        <f>ROUND(F103+0.5*F104,1)</f>
        <v>#DIV/0!</v>
      </c>
      <c r="G105" s="319" t="e">
        <f t="shared" ref="G105:BR105" si="46">ROUND(G103+0.5*G104,1)</f>
        <v>#DIV/0!</v>
      </c>
      <c r="H105" s="319" t="e">
        <f t="shared" si="46"/>
        <v>#DIV/0!</v>
      </c>
      <c r="I105" s="319" t="e">
        <f t="shared" si="46"/>
        <v>#DIV/0!</v>
      </c>
      <c r="J105" s="319" t="e">
        <f t="shared" si="46"/>
        <v>#DIV/0!</v>
      </c>
      <c r="K105" s="319" t="e">
        <f t="shared" si="46"/>
        <v>#DIV/0!</v>
      </c>
      <c r="L105" s="319" t="e">
        <f t="shared" si="46"/>
        <v>#DIV/0!</v>
      </c>
      <c r="M105" s="319" t="e">
        <f t="shared" si="46"/>
        <v>#DIV/0!</v>
      </c>
      <c r="N105" s="319" t="e">
        <f t="shared" si="46"/>
        <v>#DIV/0!</v>
      </c>
      <c r="O105" s="319" t="e">
        <f t="shared" si="46"/>
        <v>#DIV/0!</v>
      </c>
      <c r="P105" s="319" t="e">
        <f t="shared" si="46"/>
        <v>#DIV/0!</v>
      </c>
      <c r="Q105" s="319" t="e">
        <f t="shared" si="46"/>
        <v>#DIV/0!</v>
      </c>
      <c r="R105" s="319" t="e">
        <f t="shared" si="46"/>
        <v>#DIV/0!</v>
      </c>
      <c r="S105" s="319" t="e">
        <f t="shared" si="46"/>
        <v>#DIV/0!</v>
      </c>
      <c r="T105" s="319" t="e">
        <f t="shared" si="46"/>
        <v>#DIV/0!</v>
      </c>
      <c r="U105" s="319" t="e">
        <f t="shared" si="46"/>
        <v>#DIV/0!</v>
      </c>
      <c r="V105" s="319" t="e">
        <f t="shared" si="46"/>
        <v>#DIV/0!</v>
      </c>
      <c r="W105" s="319" t="e">
        <f t="shared" si="46"/>
        <v>#DIV/0!</v>
      </c>
      <c r="X105" s="319" t="e">
        <f t="shared" si="46"/>
        <v>#DIV/0!</v>
      </c>
      <c r="Y105" s="319" t="e">
        <f t="shared" si="46"/>
        <v>#DIV/0!</v>
      </c>
      <c r="Z105" s="319" t="e">
        <f t="shared" si="46"/>
        <v>#DIV/0!</v>
      </c>
      <c r="AA105" s="319" t="e">
        <f t="shared" si="46"/>
        <v>#DIV/0!</v>
      </c>
      <c r="AB105" s="319" t="e">
        <f t="shared" si="46"/>
        <v>#DIV/0!</v>
      </c>
      <c r="AC105" s="319" t="e">
        <f t="shared" si="46"/>
        <v>#DIV/0!</v>
      </c>
      <c r="AD105" s="319" t="e">
        <f t="shared" si="46"/>
        <v>#DIV/0!</v>
      </c>
      <c r="AE105" s="319" t="e">
        <f t="shared" si="46"/>
        <v>#DIV/0!</v>
      </c>
      <c r="AF105" s="319" t="e">
        <f t="shared" si="46"/>
        <v>#DIV/0!</v>
      </c>
      <c r="AG105" s="319" t="e">
        <f t="shared" si="46"/>
        <v>#DIV/0!</v>
      </c>
      <c r="AH105" s="319" t="e">
        <f t="shared" si="46"/>
        <v>#DIV/0!</v>
      </c>
      <c r="AI105" s="319" t="e">
        <f t="shared" si="46"/>
        <v>#DIV/0!</v>
      </c>
      <c r="AJ105" s="319" t="e">
        <f t="shared" si="46"/>
        <v>#DIV/0!</v>
      </c>
      <c r="AK105" s="319" t="e">
        <f t="shared" si="46"/>
        <v>#DIV/0!</v>
      </c>
      <c r="AL105" s="319" t="e">
        <f t="shared" si="46"/>
        <v>#DIV/0!</v>
      </c>
      <c r="AM105" s="319" t="e">
        <f t="shared" si="46"/>
        <v>#DIV/0!</v>
      </c>
      <c r="AN105" s="319" t="e">
        <f t="shared" si="46"/>
        <v>#DIV/0!</v>
      </c>
      <c r="AO105" s="319" t="e">
        <f t="shared" si="46"/>
        <v>#DIV/0!</v>
      </c>
      <c r="AP105" s="319" t="e">
        <f t="shared" si="46"/>
        <v>#DIV/0!</v>
      </c>
      <c r="AQ105" s="319" t="e">
        <f t="shared" si="46"/>
        <v>#DIV/0!</v>
      </c>
      <c r="AR105" s="319" t="e">
        <f t="shared" si="46"/>
        <v>#DIV/0!</v>
      </c>
      <c r="AS105" s="319" t="e">
        <f t="shared" si="46"/>
        <v>#DIV/0!</v>
      </c>
      <c r="AT105" s="319" t="e">
        <f t="shared" si="46"/>
        <v>#DIV/0!</v>
      </c>
      <c r="AU105" s="319" t="e">
        <f t="shared" si="46"/>
        <v>#DIV/0!</v>
      </c>
      <c r="AV105" s="319" t="e">
        <f t="shared" si="46"/>
        <v>#DIV/0!</v>
      </c>
      <c r="AW105" s="319" t="e">
        <f t="shared" si="46"/>
        <v>#DIV/0!</v>
      </c>
      <c r="AX105" s="319" t="e">
        <f t="shared" si="46"/>
        <v>#DIV/0!</v>
      </c>
      <c r="AY105" s="319" t="e">
        <f t="shared" si="46"/>
        <v>#DIV/0!</v>
      </c>
      <c r="AZ105" s="319" t="e">
        <f t="shared" si="46"/>
        <v>#DIV/0!</v>
      </c>
      <c r="BA105" s="319" t="e">
        <f t="shared" si="46"/>
        <v>#DIV/0!</v>
      </c>
      <c r="BB105" s="319" t="e">
        <f t="shared" si="46"/>
        <v>#DIV/0!</v>
      </c>
      <c r="BC105" s="319" t="e">
        <f t="shared" si="46"/>
        <v>#DIV/0!</v>
      </c>
      <c r="BD105" s="319" t="e">
        <f t="shared" si="46"/>
        <v>#DIV/0!</v>
      </c>
      <c r="BE105" s="319" t="e">
        <f t="shared" si="46"/>
        <v>#DIV/0!</v>
      </c>
      <c r="BF105" s="319" t="e">
        <f t="shared" si="46"/>
        <v>#DIV/0!</v>
      </c>
      <c r="BG105" s="319" t="e">
        <f t="shared" si="46"/>
        <v>#DIV/0!</v>
      </c>
      <c r="BH105" s="319" t="e">
        <f t="shared" si="46"/>
        <v>#DIV/0!</v>
      </c>
      <c r="BI105" s="319" t="e">
        <f t="shared" si="46"/>
        <v>#DIV/0!</v>
      </c>
      <c r="BJ105" s="319" t="e">
        <f t="shared" si="46"/>
        <v>#DIV/0!</v>
      </c>
      <c r="BK105" s="319" t="e">
        <f t="shared" si="46"/>
        <v>#DIV/0!</v>
      </c>
      <c r="BL105" s="319" t="e">
        <f t="shared" si="46"/>
        <v>#DIV/0!</v>
      </c>
      <c r="BM105" s="319" t="e">
        <f t="shared" si="46"/>
        <v>#DIV/0!</v>
      </c>
      <c r="BN105" s="319" t="e">
        <f t="shared" si="46"/>
        <v>#DIV/0!</v>
      </c>
      <c r="BO105" s="319" t="e">
        <f t="shared" si="46"/>
        <v>#DIV/0!</v>
      </c>
      <c r="BP105" s="319" t="e">
        <f t="shared" si="46"/>
        <v>#DIV/0!</v>
      </c>
      <c r="BQ105" s="319" t="e">
        <f t="shared" si="46"/>
        <v>#DIV/0!</v>
      </c>
      <c r="BR105" s="319" t="e">
        <f t="shared" si="46"/>
        <v>#DIV/0!</v>
      </c>
      <c r="BS105" s="319" t="e">
        <f t="shared" ref="BS105:ED105" si="47">ROUND(BS103+0.5*BS104,1)</f>
        <v>#DIV/0!</v>
      </c>
      <c r="BT105" s="319" t="e">
        <f t="shared" si="47"/>
        <v>#DIV/0!</v>
      </c>
      <c r="BU105" s="319" t="e">
        <f t="shared" si="47"/>
        <v>#DIV/0!</v>
      </c>
      <c r="BV105" s="319" t="e">
        <f t="shared" si="47"/>
        <v>#DIV/0!</v>
      </c>
      <c r="BW105" s="319" t="e">
        <f t="shared" si="47"/>
        <v>#DIV/0!</v>
      </c>
      <c r="BX105" s="319" t="e">
        <f t="shared" si="47"/>
        <v>#DIV/0!</v>
      </c>
      <c r="BY105" s="319" t="e">
        <f t="shared" si="47"/>
        <v>#DIV/0!</v>
      </c>
      <c r="BZ105" s="319" t="e">
        <f t="shared" si="47"/>
        <v>#DIV/0!</v>
      </c>
      <c r="CA105" s="319" t="e">
        <f t="shared" si="47"/>
        <v>#DIV/0!</v>
      </c>
      <c r="CB105" s="319" t="e">
        <f t="shared" si="47"/>
        <v>#DIV/0!</v>
      </c>
      <c r="CC105" s="319" t="e">
        <f t="shared" si="47"/>
        <v>#DIV/0!</v>
      </c>
      <c r="CD105" s="319" t="e">
        <f t="shared" si="47"/>
        <v>#DIV/0!</v>
      </c>
      <c r="CE105" s="319" t="e">
        <f t="shared" si="47"/>
        <v>#DIV/0!</v>
      </c>
      <c r="CF105" s="319" t="e">
        <f t="shared" si="47"/>
        <v>#DIV/0!</v>
      </c>
      <c r="CG105" s="319" t="e">
        <f t="shared" si="47"/>
        <v>#DIV/0!</v>
      </c>
      <c r="CH105" s="319" t="e">
        <f t="shared" si="47"/>
        <v>#DIV/0!</v>
      </c>
      <c r="CI105" s="319" t="e">
        <f t="shared" si="47"/>
        <v>#DIV/0!</v>
      </c>
      <c r="CJ105" s="319" t="e">
        <f t="shared" si="47"/>
        <v>#DIV/0!</v>
      </c>
      <c r="CK105" s="319" t="e">
        <f t="shared" si="47"/>
        <v>#DIV/0!</v>
      </c>
      <c r="CL105" s="319" t="e">
        <f t="shared" si="47"/>
        <v>#DIV/0!</v>
      </c>
      <c r="CM105" s="319" t="e">
        <f t="shared" si="47"/>
        <v>#DIV/0!</v>
      </c>
      <c r="CN105" s="319" t="e">
        <f t="shared" si="47"/>
        <v>#DIV/0!</v>
      </c>
      <c r="CO105" s="319" t="e">
        <f t="shared" si="47"/>
        <v>#DIV/0!</v>
      </c>
      <c r="CP105" s="319" t="e">
        <f t="shared" si="47"/>
        <v>#DIV/0!</v>
      </c>
      <c r="CQ105" s="319" t="e">
        <f t="shared" si="47"/>
        <v>#DIV/0!</v>
      </c>
      <c r="CR105" s="319" t="e">
        <f t="shared" si="47"/>
        <v>#DIV/0!</v>
      </c>
      <c r="CS105" s="319" t="e">
        <f t="shared" si="47"/>
        <v>#DIV/0!</v>
      </c>
      <c r="CT105" s="319" t="e">
        <f t="shared" si="47"/>
        <v>#DIV/0!</v>
      </c>
      <c r="CU105" s="319" t="e">
        <f t="shared" si="47"/>
        <v>#DIV/0!</v>
      </c>
      <c r="CV105" s="319" t="e">
        <f t="shared" si="47"/>
        <v>#DIV/0!</v>
      </c>
      <c r="CW105" s="319" t="e">
        <f t="shared" si="47"/>
        <v>#DIV/0!</v>
      </c>
      <c r="CX105" s="319" t="e">
        <f t="shared" si="47"/>
        <v>#DIV/0!</v>
      </c>
      <c r="CY105" s="319" t="e">
        <f t="shared" si="47"/>
        <v>#DIV/0!</v>
      </c>
      <c r="CZ105" s="319" t="e">
        <f t="shared" si="47"/>
        <v>#DIV/0!</v>
      </c>
      <c r="DA105" s="319" t="e">
        <f t="shared" si="47"/>
        <v>#DIV/0!</v>
      </c>
      <c r="DB105" s="319" t="e">
        <f t="shared" si="47"/>
        <v>#DIV/0!</v>
      </c>
      <c r="DC105" s="319" t="e">
        <f t="shared" si="47"/>
        <v>#DIV/0!</v>
      </c>
      <c r="DD105" s="319" t="e">
        <f t="shared" si="47"/>
        <v>#DIV/0!</v>
      </c>
      <c r="DE105" s="319" t="e">
        <f t="shared" si="47"/>
        <v>#DIV/0!</v>
      </c>
      <c r="DF105" s="319" t="e">
        <f t="shared" si="47"/>
        <v>#DIV/0!</v>
      </c>
      <c r="DG105" s="319" t="e">
        <f t="shared" si="47"/>
        <v>#DIV/0!</v>
      </c>
      <c r="DH105" s="319" t="e">
        <f t="shared" si="47"/>
        <v>#DIV/0!</v>
      </c>
      <c r="DI105" s="319" t="e">
        <f t="shared" si="47"/>
        <v>#DIV/0!</v>
      </c>
      <c r="DJ105" s="319" t="e">
        <f t="shared" si="47"/>
        <v>#DIV/0!</v>
      </c>
      <c r="DK105" s="319" t="e">
        <f t="shared" si="47"/>
        <v>#DIV/0!</v>
      </c>
      <c r="DL105" s="319" t="e">
        <f t="shared" si="47"/>
        <v>#DIV/0!</v>
      </c>
      <c r="DM105" s="319" t="e">
        <f t="shared" si="47"/>
        <v>#DIV/0!</v>
      </c>
      <c r="DN105" s="319" t="e">
        <f t="shared" si="47"/>
        <v>#DIV/0!</v>
      </c>
      <c r="DO105" s="319" t="e">
        <f t="shared" si="47"/>
        <v>#DIV/0!</v>
      </c>
      <c r="DP105" s="319" t="e">
        <f t="shared" si="47"/>
        <v>#DIV/0!</v>
      </c>
      <c r="DQ105" s="319" t="e">
        <f t="shared" si="47"/>
        <v>#DIV/0!</v>
      </c>
      <c r="DR105" s="319" t="e">
        <f t="shared" si="47"/>
        <v>#DIV/0!</v>
      </c>
      <c r="DS105" s="319" t="e">
        <f t="shared" si="47"/>
        <v>#DIV/0!</v>
      </c>
      <c r="DT105" s="319" t="e">
        <f t="shared" si="47"/>
        <v>#DIV/0!</v>
      </c>
      <c r="DU105" s="319" t="e">
        <f t="shared" si="47"/>
        <v>#DIV/0!</v>
      </c>
      <c r="DV105" s="319" t="e">
        <f t="shared" si="47"/>
        <v>#DIV/0!</v>
      </c>
      <c r="DW105" s="319" t="e">
        <f t="shared" si="47"/>
        <v>#DIV/0!</v>
      </c>
      <c r="DX105" s="319" t="e">
        <f t="shared" si="47"/>
        <v>#DIV/0!</v>
      </c>
      <c r="DY105" s="319" t="e">
        <f t="shared" si="47"/>
        <v>#DIV/0!</v>
      </c>
      <c r="DZ105" s="319" t="e">
        <f t="shared" si="47"/>
        <v>#DIV/0!</v>
      </c>
      <c r="EA105" s="319" t="e">
        <f t="shared" si="47"/>
        <v>#DIV/0!</v>
      </c>
      <c r="EB105" s="319" t="e">
        <f t="shared" si="47"/>
        <v>#DIV/0!</v>
      </c>
      <c r="EC105" s="319" t="e">
        <f t="shared" si="47"/>
        <v>#DIV/0!</v>
      </c>
      <c r="ED105" s="319" t="e">
        <f t="shared" si="47"/>
        <v>#DIV/0!</v>
      </c>
      <c r="EE105" s="319" t="e">
        <f t="shared" ref="EE105:GP105" si="48">ROUND(EE103+0.5*EE104,1)</f>
        <v>#DIV/0!</v>
      </c>
      <c r="EF105" s="319" t="e">
        <f t="shared" si="48"/>
        <v>#DIV/0!</v>
      </c>
      <c r="EG105" s="319" t="e">
        <f t="shared" si="48"/>
        <v>#DIV/0!</v>
      </c>
      <c r="EH105" s="319" t="e">
        <f t="shared" si="48"/>
        <v>#DIV/0!</v>
      </c>
      <c r="EI105" s="319" t="e">
        <f t="shared" si="48"/>
        <v>#DIV/0!</v>
      </c>
      <c r="EJ105" s="319" t="e">
        <f t="shared" si="48"/>
        <v>#DIV/0!</v>
      </c>
      <c r="EK105" s="319" t="e">
        <f t="shared" si="48"/>
        <v>#DIV/0!</v>
      </c>
      <c r="EL105" s="319" t="e">
        <f t="shared" si="48"/>
        <v>#DIV/0!</v>
      </c>
      <c r="EM105" s="319" t="e">
        <f t="shared" si="48"/>
        <v>#DIV/0!</v>
      </c>
      <c r="EN105" s="319" t="e">
        <f t="shared" si="48"/>
        <v>#DIV/0!</v>
      </c>
      <c r="EO105" s="319" t="e">
        <f t="shared" si="48"/>
        <v>#DIV/0!</v>
      </c>
      <c r="EP105" s="319" t="e">
        <f t="shared" si="48"/>
        <v>#DIV/0!</v>
      </c>
      <c r="EQ105" s="319" t="e">
        <f t="shared" si="48"/>
        <v>#DIV/0!</v>
      </c>
      <c r="ER105" s="319" t="e">
        <f t="shared" si="48"/>
        <v>#DIV/0!</v>
      </c>
      <c r="ES105" s="319" t="e">
        <f t="shared" si="48"/>
        <v>#DIV/0!</v>
      </c>
      <c r="ET105" s="319" t="e">
        <f t="shared" si="48"/>
        <v>#DIV/0!</v>
      </c>
      <c r="EU105" s="319" t="e">
        <f t="shared" si="48"/>
        <v>#DIV/0!</v>
      </c>
      <c r="EV105" s="319" t="e">
        <f t="shared" si="48"/>
        <v>#DIV/0!</v>
      </c>
      <c r="EW105" s="319" t="e">
        <f t="shared" si="48"/>
        <v>#DIV/0!</v>
      </c>
      <c r="EX105" s="319" t="e">
        <f t="shared" si="48"/>
        <v>#DIV/0!</v>
      </c>
      <c r="EY105" s="319" t="e">
        <f t="shared" si="48"/>
        <v>#DIV/0!</v>
      </c>
      <c r="EZ105" s="319" t="e">
        <f t="shared" si="48"/>
        <v>#DIV/0!</v>
      </c>
      <c r="FA105" s="319" t="e">
        <f t="shared" si="48"/>
        <v>#DIV/0!</v>
      </c>
      <c r="FB105" s="319" t="e">
        <f t="shared" si="48"/>
        <v>#DIV/0!</v>
      </c>
      <c r="FC105" s="319" t="e">
        <f t="shared" si="48"/>
        <v>#DIV/0!</v>
      </c>
      <c r="FD105" s="319" t="e">
        <f t="shared" si="48"/>
        <v>#DIV/0!</v>
      </c>
      <c r="FE105" s="319" t="e">
        <f t="shared" si="48"/>
        <v>#DIV/0!</v>
      </c>
      <c r="FF105" s="319" t="e">
        <f t="shared" si="48"/>
        <v>#DIV/0!</v>
      </c>
      <c r="FG105" s="319" t="e">
        <f t="shared" si="48"/>
        <v>#DIV/0!</v>
      </c>
      <c r="FH105" s="319" t="e">
        <f t="shared" si="48"/>
        <v>#DIV/0!</v>
      </c>
      <c r="FI105" s="319" t="e">
        <f t="shared" si="48"/>
        <v>#DIV/0!</v>
      </c>
      <c r="FJ105" s="319" t="e">
        <f t="shared" si="48"/>
        <v>#DIV/0!</v>
      </c>
      <c r="FK105" s="319" t="e">
        <f t="shared" si="48"/>
        <v>#DIV/0!</v>
      </c>
      <c r="FL105" s="319" t="e">
        <f t="shared" si="48"/>
        <v>#DIV/0!</v>
      </c>
      <c r="FM105" s="319" t="e">
        <f t="shared" si="48"/>
        <v>#DIV/0!</v>
      </c>
      <c r="FN105" s="319" t="e">
        <f t="shared" si="48"/>
        <v>#DIV/0!</v>
      </c>
      <c r="FO105" s="319" t="e">
        <f t="shared" si="48"/>
        <v>#DIV/0!</v>
      </c>
      <c r="FP105" s="319" t="e">
        <f t="shared" si="48"/>
        <v>#DIV/0!</v>
      </c>
      <c r="FQ105" s="319" t="e">
        <f t="shared" si="48"/>
        <v>#DIV/0!</v>
      </c>
      <c r="FR105" s="319" t="e">
        <f t="shared" si="48"/>
        <v>#DIV/0!</v>
      </c>
      <c r="FS105" s="319" t="e">
        <f t="shared" si="48"/>
        <v>#DIV/0!</v>
      </c>
      <c r="FT105" s="319" t="e">
        <f t="shared" si="48"/>
        <v>#DIV/0!</v>
      </c>
      <c r="FU105" s="319" t="e">
        <f t="shared" si="48"/>
        <v>#DIV/0!</v>
      </c>
      <c r="FV105" s="319" t="e">
        <f t="shared" si="48"/>
        <v>#DIV/0!</v>
      </c>
      <c r="FW105" s="319" t="e">
        <f t="shared" si="48"/>
        <v>#DIV/0!</v>
      </c>
      <c r="FX105" s="319" t="e">
        <f t="shared" si="48"/>
        <v>#DIV/0!</v>
      </c>
      <c r="FY105" s="319" t="e">
        <f t="shared" si="48"/>
        <v>#DIV/0!</v>
      </c>
      <c r="FZ105" s="319" t="e">
        <f t="shared" si="48"/>
        <v>#DIV/0!</v>
      </c>
      <c r="GA105" s="319" t="e">
        <f t="shared" si="48"/>
        <v>#DIV/0!</v>
      </c>
      <c r="GB105" s="319" t="e">
        <f t="shared" si="48"/>
        <v>#DIV/0!</v>
      </c>
      <c r="GC105" s="319" t="e">
        <f t="shared" si="48"/>
        <v>#DIV/0!</v>
      </c>
      <c r="GD105" s="319" t="e">
        <f t="shared" si="48"/>
        <v>#DIV/0!</v>
      </c>
      <c r="GE105" s="319" t="e">
        <f t="shared" si="48"/>
        <v>#DIV/0!</v>
      </c>
      <c r="GF105" s="319" t="e">
        <f t="shared" si="48"/>
        <v>#DIV/0!</v>
      </c>
      <c r="GG105" s="319" t="e">
        <f t="shared" si="48"/>
        <v>#DIV/0!</v>
      </c>
      <c r="GH105" s="319" t="e">
        <f t="shared" si="48"/>
        <v>#DIV/0!</v>
      </c>
      <c r="GI105" s="319" t="e">
        <f t="shared" si="48"/>
        <v>#DIV/0!</v>
      </c>
      <c r="GJ105" s="319" t="e">
        <f t="shared" si="48"/>
        <v>#DIV/0!</v>
      </c>
      <c r="GK105" s="319" t="e">
        <f t="shared" si="48"/>
        <v>#DIV/0!</v>
      </c>
      <c r="GL105" s="319" t="e">
        <f t="shared" si="48"/>
        <v>#DIV/0!</v>
      </c>
      <c r="GM105" s="319" t="e">
        <f t="shared" si="48"/>
        <v>#DIV/0!</v>
      </c>
      <c r="GN105" s="319" t="e">
        <f t="shared" si="48"/>
        <v>#DIV/0!</v>
      </c>
      <c r="GO105" s="319" t="e">
        <f t="shared" si="48"/>
        <v>#DIV/0!</v>
      </c>
      <c r="GP105" s="319" t="e">
        <f t="shared" si="48"/>
        <v>#DIV/0!</v>
      </c>
      <c r="GQ105" s="319" t="e">
        <f t="shared" ref="GQ105:JB105" si="49">ROUND(GQ103+0.5*GQ104,1)</f>
        <v>#DIV/0!</v>
      </c>
      <c r="GR105" s="319" t="e">
        <f t="shared" si="49"/>
        <v>#DIV/0!</v>
      </c>
      <c r="GS105" s="319" t="e">
        <f t="shared" si="49"/>
        <v>#DIV/0!</v>
      </c>
      <c r="GT105" s="319" t="e">
        <f t="shared" si="49"/>
        <v>#DIV/0!</v>
      </c>
      <c r="GU105" s="319" t="e">
        <f t="shared" si="49"/>
        <v>#DIV/0!</v>
      </c>
      <c r="GV105" s="319" t="e">
        <f t="shared" si="49"/>
        <v>#DIV/0!</v>
      </c>
      <c r="GW105" s="319" t="e">
        <f t="shared" si="49"/>
        <v>#DIV/0!</v>
      </c>
      <c r="GX105" s="319" t="e">
        <f t="shared" si="49"/>
        <v>#DIV/0!</v>
      </c>
      <c r="GY105" s="319" t="e">
        <f t="shared" si="49"/>
        <v>#DIV/0!</v>
      </c>
      <c r="GZ105" s="319" t="e">
        <f t="shared" si="49"/>
        <v>#DIV/0!</v>
      </c>
      <c r="HA105" s="319" t="e">
        <f t="shared" si="49"/>
        <v>#DIV/0!</v>
      </c>
      <c r="HB105" s="319" t="e">
        <f t="shared" si="49"/>
        <v>#DIV/0!</v>
      </c>
      <c r="HC105" s="319" t="e">
        <f t="shared" si="49"/>
        <v>#DIV/0!</v>
      </c>
      <c r="HD105" s="319" t="e">
        <f t="shared" si="49"/>
        <v>#DIV/0!</v>
      </c>
      <c r="HE105" s="319" t="e">
        <f t="shared" si="49"/>
        <v>#DIV/0!</v>
      </c>
      <c r="HF105" s="319" t="e">
        <f t="shared" si="49"/>
        <v>#DIV/0!</v>
      </c>
      <c r="HG105" s="319" t="e">
        <f t="shared" si="49"/>
        <v>#DIV/0!</v>
      </c>
      <c r="HH105" s="319" t="e">
        <f t="shared" si="49"/>
        <v>#DIV/0!</v>
      </c>
      <c r="HI105" s="319" t="e">
        <f t="shared" si="49"/>
        <v>#DIV/0!</v>
      </c>
      <c r="HJ105" s="319" t="e">
        <f t="shared" si="49"/>
        <v>#DIV/0!</v>
      </c>
      <c r="HK105" s="319" t="e">
        <f t="shared" si="49"/>
        <v>#DIV/0!</v>
      </c>
      <c r="HL105" s="319" t="e">
        <f t="shared" si="49"/>
        <v>#DIV/0!</v>
      </c>
      <c r="HM105" s="319" t="e">
        <f t="shared" si="49"/>
        <v>#DIV/0!</v>
      </c>
      <c r="HN105" s="319" t="e">
        <f t="shared" si="49"/>
        <v>#DIV/0!</v>
      </c>
      <c r="HO105" s="319" t="e">
        <f t="shared" si="49"/>
        <v>#DIV/0!</v>
      </c>
      <c r="HP105" s="319" t="e">
        <f t="shared" si="49"/>
        <v>#DIV/0!</v>
      </c>
      <c r="HQ105" s="319" t="e">
        <f t="shared" si="49"/>
        <v>#DIV/0!</v>
      </c>
      <c r="HR105" s="319" t="e">
        <f t="shared" si="49"/>
        <v>#DIV/0!</v>
      </c>
      <c r="HS105" s="319" t="e">
        <f t="shared" si="49"/>
        <v>#DIV/0!</v>
      </c>
      <c r="HT105" s="319" t="e">
        <f t="shared" si="49"/>
        <v>#DIV/0!</v>
      </c>
      <c r="HU105" s="319" t="e">
        <f t="shared" si="49"/>
        <v>#DIV/0!</v>
      </c>
      <c r="HV105" s="319" t="e">
        <f t="shared" si="49"/>
        <v>#DIV/0!</v>
      </c>
      <c r="HW105" s="319" t="e">
        <f t="shared" si="49"/>
        <v>#DIV/0!</v>
      </c>
      <c r="HX105" s="319" t="e">
        <f t="shared" si="49"/>
        <v>#DIV/0!</v>
      </c>
      <c r="HY105" s="319" t="e">
        <f t="shared" si="49"/>
        <v>#DIV/0!</v>
      </c>
      <c r="HZ105" s="319" t="e">
        <f t="shared" si="49"/>
        <v>#DIV/0!</v>
      </c>
      <c r="IA105" s="319" t="e">
        <f t="shared" si="49"/>
        <v>#DIV/0!</v>
      </c>
      <c r="IB105" s="319" t="e">
        <f t="shared" si="49"/>
        <v>#DIV/0!</v>
      </c>
      <c r="IC105" s="319" t="e">
        <f t="shared" si="49"/>
        <v>#DIV/0!</v>
      </c>
      <c r="ID105" s="319" t="e">
        <f t="shared" si="49"/>
        <v>#DIV/0!</v>
      </c>
      <c r="IE105" s="319" t="e">
        <f t="shared" si="49"/>
        <v>#DIV/0!</v>
      </c>
      <c r="IF105" s="319" t="e">
        <f t="shared" si="49"/>
        <v>#DIV/0!</v>
      </c>
      <c r="IG105" s="319" t="e">
        <f t="shared" si="49"/>
        <v>#DIV/0!</v>
      </c>
      <c r="IH105" s="319" t="e">
        <f t="shared" si="49"/>
        <v>#DIV/0!</v>
      </c>
      <c r="II105" s="319" t="e">
        <f t="shared" si="49"/>
        <v>#DIV/0!</v>
      </c>
      <c r="IJ105" s="319" t="e">
        <f t="shared" si="49"/>
        <v>#DIV/0!</v>
      </c>
      <c r="IK105" s="319" t="e">
        <f t="shared" si="49"/>
        <v>#DIV/0!</v>
      </c>
      <c r="IL105" s="319" t="e">
        <f t="shared" si="49"/>
        <v>#DIV/0!</v>
      </c>
      <c r="IM105" s="319" t="e">
        <f t="shared" si="49"/>
        <v>#DIV/0!</v>
      </c>
      <c r="IN105" s="319" t="e">
        <f t="shared" si="49"/>
        <v>#DIV/0!</v>
      </c>
      <c r="IO105" s="319" t="e">
        <f t="shared" si="49"/>
        <v>#DIV/0!</v>
      </c>
      <c r="IP105" s="319" t="e">
        <f t="shared" si="49"/>
        <v>#DIV/0!</v>
      </c>
      <c r="IQ105" s="319" t="e">
        <f t="shared" si="49"/>
        <v>#DIV/0!</v>
      </c>
      <c r="IR105" s="319" t="e">
        <f t="shared" si="49"/>
        <v>#DIV/0!</v>
      </c>
      <c r="IS105" s="319" t="e">
        <f t="shared" si="49"/>
        <v>#DIV/0!</v>
      </c>
      <c r="IT105" s="319" t="e">
        <f t="shared" si="49"/>
        <v>#DIV/0!</v>
      </c>
      <c r="IU105" s="319" t="e">
        <f t="shared" si="49"/>
        <v>#DIV/0!</v>
      </c>
      <c r="IV105" s="319" t="e">
        <f t="shared" si="49"/>
        <v>#DIV/0!</v>
      </c>
      <c r="IW105" s="319" t="e">
        <f t="shared" si="49"/>
        <v>#DIV/0!</v>
      </c>
      <c r="IX105" s="319" t="e">
        <f t="shared" si="49"/>
        <v>#DIV/0!</v>
      </c>
      <c r="IY105" s="319" t="e">
        <f t="shared" si="49"/>
        <v>#DIV/0!</v>
      </c>
      <c r="IZ105" s="319" t="e">
        <f t="shared" si="49"/>
        <v>#DIV/0!</v>
      </c>
      <c r="JA105" s="319" t="e">
        <f t="shared" si="49"/>
        <v>#DIV/0!</v>
      </c>
      <c r="JB105" s="319" t="e">
        <f t="shared" si="49"/>
        <v>#DIV/0!</v>
      </c>
      <c r="JC105" s="319" t="e">
        <f t="shared" ref="JC105:JP105" si="50">ROUND(JC103+0.5*JC104,1)</f>
        <v>#DIV/0!</v>
      </c>
      <c r="JD105" s="319" t="e">
        <f t="shared" si="50"/>
        <v>#DIV/0!</v>
      </c>
      <c r="JE105" s="319" t="e">
        <f t="shared" si="50"/>
        <v>#DIV/0!</v>
      </c>
      <c r="JF105" s="319" t="e">
        <f t="shared" si="50"/>
        <v>#DIV/0!</v>
      </c>
      <c r="JG105" s="319" t="e">
        <f t="shared" si="50"/>
        <v>#DIV/0!</v>
      </c>
      <c r="JH105" s="319" t="e">
        <f t="shared" si="50"/>
        <v>#DIV/0!</v>
      </c>
      <c r="JI105" s="319" t="e">
        <f t="shared" si="50"/>
        <v>#DIV/0!</v>
      </c>
      <c r="JJ105" s="319" t="e">
        <f t="shared" si="50"/>
        <v>#DIV/0!</v>
      </c>
      <c r="JK105" s="319" t="e">
        <f t="shared" si="50"/>
        <v>#DIV/0!</v>
      </c>
      <c r="JL105" s="319" t="e">
        <f t="shared" si="50"/>
        <v>#DIV/0!</v>
      </c>
      <c r="JM105" s="319" t="e">
        <f t="shared" si="50"/>
        <v>#DIV/0!</v>
      </c>
      <c r="JN105" s="319" t="e">
        <f t="shared" si="50"/>
        <v>#DIV/0!</v>
      </c>
      <c r="JO105" s="319" t="e">
        <f t="shared" si="50"/>
        <v>#DIV/0!</v>
      </c>
      <c r="JP105" s="319" t="e">
        <f t="shared" si="50"/>
        <v>#DIV/0!</v>
      </c>
    </row>
    <row r="106" spans="4:277" ht="15" customHeight="1" x14ac:dyDescent="0.2">
      <c r="D106" s="316">
        <v>2.2000000000000002</v>
      </c>
      <c r="E106" s="317" t="s">
        <v>443</v>
      </c>
      <c r="F106" s="319" t="e">
        <f t="shared" ref="F106:BQ106" si="51">F103-0.5*F104</f>
        <v>#DIV/0!</v>
      </c>
      <c r="G106" s="319" t="e">
        <f t="shared" si="51"/>
        <v>#DIV/0!</v>
      </c>
      <c r="H106" s="319" t="e">
        <f t="shared" si="51"/>
        <v>#DIV/0!</v>
      </c>
      <c r="I106" s="319" t="e">
        <f t="shared" si="51"/>
        <v>#DIV/0!</v>
      </c>
      <c r="J106" s="319" t="e">
        <f t="shared" si="51"/>
        <v>#DIV/0!</v>
      </c>
      <c r="K106" s="319" t="e">
        <f t="shared" si="51"/>
        <v>#DIV/0!</v>
      </c>
      <c r="L106" s="319" t="e">
        <f t="shared" si="51"/>
        <v>#DIV/0!</v>
      </c>
      <c r="M106" s="319" t="e">
        <f t="shared" si="51"/>
        <v>#DIV/0!</v>
      </c>
      <c r="N106" s="319" t="e">
        <f t="shared" si="51"/>
        <v>#DIV/0!</v>
      </c>
      <c r="O106" s="319" t="e">
        <f t="shared" si="51"/>
        <v>#DIV/0!</v>
      </c>
      <c r="P106" s="319" t="e">
        <f t="shared" si="51"/>
        <v>#DIV/0!</v>
      </c>
      <c r="Q106" s="319" t="e">
        <f t="shared" si="51"/>
        <v>#DIV/0!</v>
      </c>
      <c r="R106" s="319" t="e">
        <f t="shared" si="51"/>
        <v>#DIV/0!</v>
      </c>
      <c r="S106" s="319" t="e">
        <f t="shared" si="51"/>
        <v>#DIV/0!</v>
      </c>
      <c r="T106" s="319" t="e">
        <f t="shared" si="51"/>
        <v>#DIV/0!</v>
      </c>
      <c r="U106" s="319" t="e">
        <f t="shared" si="51"/>
        <v>#DIV/0!</v>
      </c>
      <c r="V106" s="319" t="e">
        <f t="shared" si="51"/>
        <v>#DIV/0!</v>
      </c>
      <c r="W106" s="319" t="e">
        <f t="shared" si="51"/>
        <v>#DIV/0!</v>
      </c>
      <c r="X106" s="319" t="e">
        <f t="shared" si="51"/>
        <v>#DIV/0!</v>
      </c>
      <c r="Y106" s="319" t="e">
        <f t="shared" si="51"/>
        <v>#DIV/0!</v>
      </c>
      <c r="Z106" s="319" t="e">
        <f t="shared" si="51"/>
        <v>#DIV/0!</v>
      </c>
      <c r="AA106" s="319" t="e">
        <f t="shared" si="51"/>
        <v>#DIV/0!</v>
      </c>
      <c r="AB106" s="319" t="e">
        <f t="shared" si="51"/>
        <v>#DIV/0!</v>
      </c>
      <c r="AC106" s="319" t="e">
        <f t="shared" si="51"/>
        <v>#DIV/0!</v>
      </c>
      <c r="AD106" s="319" t="e">
        <f t="shared" si="51"/>
        <v>#DIV/0!</v>
      </c>
      <c r="AE106" s="319" t="e">
        <f t="shared" si="51"/>
        <v>#DIV/0!</v>
      </c>
      <c r="AF106" s="319" t="e">
        <f t="shared" si="51"/>
        <v>#DIV/0!</v>
      </c>
      <c r="AG106" s="319" t="e">
        <f t="shared" si="51"/>
        <v>#DIV/0!</v>
      </c>
      <c r="AH106" s="319" t="e">
        <f t="shared" si="51"/>
        <v>#DIV/0!</v>
      </c>
      <c r="AI106" s="319" t="e">
        <f t="shared" si="51"/>
        <v>#DIV/0!</v>
      </c>
      <c r="AJ106" s="319" t="e">
        <f t="shared" si="51"/>
        <v>#DIV/0!</v>
      </c>
      <c r="AK106" s="319" t="e">
        <f t="shared" si="51"/>
        <v>#DIV/0!</v>
      </c>
      <c r="AL106" s="319" t="e">
        <f t="shared" si="51"/>
        <v>#DIV/0!</v>
      </c>
      <c r="AM106" s="319" t="e">
        <f t="shared" si="51"/>
        <v>#DIV/0!</v>
      </c>
      <c r="AN106" s="319" t="e">
        <f t="shared" si="51"/>
        <v>#DIV/0!</v>
      </c>
      <c r="AO106" s="319" t="e">
        <f t="shared" si="51"/>
        <v>#DIV/0!</v>
      </c>
      <c r="AP106" s="319" t="e">
        <f t="shared" si="51"/>
        <v>#DIV/0!</v>
      </c>
      <c r="AQ106" s="319" t="e">
        <f t="shared" si="51"/>
        <v>#DIV/0!</v>
      </c>
      <c r="AR106" s="319" t="e">
        <f t="shared" si="51"/>
        <v>#DIV/0!</v>
      </c>
      <c r="AS106" s="319" t="e">
        <f t="shared" si="51"/>
        <v>#DIV/0!</v>
      </c>
      <c r="AT106" s="319" t="e">
        <f t="shared" si="51"/>
        <v>#DIV/0!</v>
      </c>
      <c r="AU106" s="319" t="e">
        <f t="shared" si="51"/>
        <v>#DIV/0!</v>
      </c>
      <c r="AV106" s="319" t="e">
        <f t="shared" si="51"/>
        <v>#DIV/0!</v>
      </c>
      <c r="AW106" s="319" t="e">
        <f t="shared" si="51"/>
        <v>#DIV/0!</v>
      </c>
      <c r="AX106" s="319" t="e">
        <f t="shared" si="51"/>
        <v>#DIV/0!</v>
      </c>
      <c r="AY106" s="319" t="e">
        <f t="shared" si="51"/>
        <v>#DIV/0!</v>
      </c>
      <c r="AZ106" s="319" t="e">
        <f t="shared" si="51"/>
        <v>#DIV/0!</v>
      </c>
      <c r="BA106" s="319" t="e">
        <f t="shared" si="51"/>
        <v>#DIV/0!</v>
      </c>
      <c r="BB106" s="319" t="e">
        <f t="shared" si="51"/>
        <v>#DIV/0!</v>
      </c>
      <c r="BC106" s="319" t="e">
        <f t="shared" si="51"/>
        <v>#DIV/0!</v>
      </c>
      <c r="BD106" s="319" t="e">
        <f t="shared" si="51"/>
        <v>#DIV/0!</v>
      </c>
      <c r="BE106" s="319" t="e">
        <f t="shared" si="51"/>
        <v>#DIV/0!</v>
      </c>
      <c r="BF106" s="319" t="e">
        <f t="shared" si="51"/>
        <v>#DIV/0!</v>
      </c>
      <c r="BG106" s="319" t="e">
        <f t="shared" si="51"/>
        <v>#DIV/0!</v>
      </c>
      <c r="BH106" s="319" t="e">
        <f t="shared" si="51"/>
        <v>#DIV/0!</v>
      </c>
      <c r="BI106" s="319" t="e">
        <f t="shared" si="51"/>
        <v>#DIV/0!</v>
      </c>
      <c r="BJ106" s="319" t="e">
        <f t="shared" si="51"/>
        <v>#DIV/0!</v>
      </c>
      <c r="BK106" s="319" t="e">
        <f t="shared" si="51"/>
        <v>#DIV/0!</v>
      </c>
      <c r="BL106" s="319" t="e">
        <f t="shared" si="51"/>
        <v>#DIV/0!</v>
      </c>
      <c r="BM106" s="319" t="e">
        <f t="shared" si="51"/>
        <v>#DIV/0!</v>
      </c>
      <c r="BN106" s="319" t="e">
        <f t="shared" si="51"/>
        <v>#DIV/0!</v>
      </c>
      <c r="BO106" s="319" t="e">
        <f t="shared" si="51"/>
        <v>#DIV/0!</v>
      </c>
      <c r="BP106" s="319" t="e">
        <f t="shared" si="51"/>
        <v>#DIV/0!</v>
      </c>
      <c r="BQ106" s="319" t="e">
        <f t="shared" si="51"/>
        <v>#DIV/0!</v>
      </c>
      <c r="BR106" s="319" t="e">
        <f t="shared" ref="BR106:EC106" si="52">BR103-0.5*BR104</f>
        <v>#DIV/0!</v>
      </c>
      <c r="BS106" s="319" t="e">
        <f t="shared" si="52"/>
        <v>#DIV/0!</v>
      </c>
      <c r="BT106" s="319" t="e">
        <f t="shared" si="52"/>
        <v>#DIV/0!</v>
      </c>
      <c r="BU106" s="319" t="e">
        <f t="shared" si="52"/>
        <v>#DIV/0!</v>
      </c>
      <c r="BV106" s="319" t="e">
        <f t="shared" si="52"/>
        <v>#DIV/0!</v>
      </c>
      <c r="BW106" s="319" t="e">
        <f t="shared" si="52"/>
        <v>#DIV/0!</v>
      </c>
      <c r="BX106" s="319" t="e">
        <f t="shared" si="52"/>
        <v>#DIV/0!</v>
      </c>
      <c r="BY106" s="319" t="e">
        <f t="shared" si="52"/>
        <v>#DIV/0!</v>
      </c>
      <c r="BZ106" s="319" t="e">
        <f t="shared" si="52"/>
        <v>#DIV/0!</v>
      </c>
      <c r="CA106" s="319" t="e">
        <f t="shared" si="52"/>
        <v>#DIV/0!</v>
      </c>
      <c r="CB106" s="319" t="e">
        <f t="shared" si="52"/>
        <v>#DIV/0!</v>
      </c>
      <c r="CC106" s="319" t="e">
        <f t="shared" si="52"/>
        <v>#DIV/0!</v>
      </c>
      <c r="CD106" s="319" t="e">
        <f t="shared" si="52"/>
        <v>#DIV/0!</v>
      </c>
      <c r="CE106" s="319" t="e">
        <f t="shared" si="52"/>
        <v>#DIV/0!</v>
      </c>
      <c r="CF106" s="319" t="e">
        <f t="shared" si="52"/>
        <v>#DIV/0!</v>
      </c>
      <c r="CG106" s="319" t="e">
        <f t="shared" si="52"/>
        <v>#DIV/0!</v>
      </c>
      <c r="CH106" s="319" t="e">
        <f t="shared" si="52"/>
        <v>#DIV/0!</v>
      </c>
      <c r="CI106" s="319" t="e">
        <f t="shared" si="52"/>
        <v>#DIV/0!</v>
      </c>
      <c r="CJ106" s="319" t="e">
        <f t="shared" si="52"/>
        <v>#DIV/0!</v>
      </c>
      <c r="CK106" s="319" t="e">
        <f t="shared" si="52"/>
        <v>#DIV/0!</v>
      </c>
      <c r="CL106" s="319" t="e">
        <f t="shared" si="52"/>
        <v>#DIV/0!</v>
      </c>
      <c r="CM106" s="319" t="e">
        <f t="shared" si="52"/>
        <v>#DIV/0!</v>
      </c>
      <c r="CN106" s="319" t="e">
        <f t="shared" si="52"/>
        <v>#DIV/0!</v>
      </c>
      <c r="CO106" s="319" t="e">
        <f t="shared" si="52"/>
        <v>#DIV/0!</v>
      </c>
      <c r="CP106" s="319" t="e">
        <f t="shared" si="52"/>
        <v>#DIV/0!</v>
      </c>
      <c r="CQ106" s="319" t="e">
        <f t="shared" si="52"/>
        <v>#DIV/0!</v>
      </c>
      <c r="CR106" s="319" t="e">
        <f t="shared" si="52"/>
        <v>#DIV/0!</v>
      </c>
      <c r="CS106" s="319" t="e">
        <f t="shared" si="52"/>
        <v>#DIV/0!</v>
      </c>
      <c r="CT106" s="319" t="e">
        <f t="shared" si="52"/>
        <v>#DIV/0!</v>
      </c>
      <c r="CU106" s="319" t="e">
        <f t="shared" si="52"/>
        <v>#DIV/0!</v>
      </c>
      <c r="CV106" s="319" t="e">
        <f t="shared" si="52"/>
        <v>#DIV/0!</v>
      </c>
      <c r="CW106" s="319" t="e">
        <f t="shared" si="52"/>
        <v>#DIV/0!</v>
      </c>
      <c r="CX106" s="319" t="e">
        <f t="shared" si="52"/>
        <v>#DIV/0!</v>
      </c>
      <c r="CY106" s="319" t="e">
        <f t="shared" si="52"/>
        <v>#DIV/0!</v>
      </c>
      <c r="CZ106" s="319" t="e">
        <f t="shared" si="52"/>
        <v>#DIV/0!</v>
      </c>
      <c r="DA106" s="319" t="e">
        <f t="shared" si="52"/>
        <v>#DIV/0!</v>
      </c>
      <c r="DB106" s="319" t="e">
        <f t="shared" si="52"/>
        <v>#DIV/0!</v>
      </c>
      <c r="DC106" s="319" t="e">
        <f t="shared" si="52"/>
        <v>#DIV/0!</v>
      </c>
      <c r="DD106" s="319" t="e">
        <f t="shared" si="52"/>
        <v>#DIV/0!</v>
      </c>
      <c r="DE106" s="319" t="e">
        <f t="shared" si="52"/>
        <v>#DIV/0!</v>
      </c>
      <c r="DF106" s="319" t="e">
        <f t="shared" si="52"/>
        <v>#DIV/0!</v>
      </c>
      <c r="DG106" s="319" t="e">
        <f t="shared" si="52"/>
        <v>#DIV/0!</v>
      </c>
      <c r="DH106" s="319" t="e">
        <f t="shared" si="52"/>
        <v>#DIV/0!</v>
      </c>
      <c r="DI106" s="319" t="e">
        <f t="shared" si="52"/>
        <v>#DIV/0!</v>
      </c>
      <c r="DJ106" s="319" t="e">
        <f t="shared" si="52"/>
        <v>#DIV/0!</v>
      </c>
      <c r="DK106" s="319" t="e">
        <f t="shared" si="52"/>
        <v>#DIV/0!</v>
      </c>
      <c r="DL106" s="319" t="e">
        <f t="shared" si="52"/>
        <v>#DIV/0!</v>
      </c>
      <c r="DM106" s="319" t="e">
        <f t="shared" si="52"/>
        <v>#DIV/0!</v>
      </c>
      <c r="DN106" s="319" t="e">
        <f t="shared" si="52"/>
        <v>#DIV/0!</v>
      </c>
      <c r="DO106" s="319" t="e">
        <f t="shared" si="52"/>
        <v>#DIV/0!</v>
      </c>
      <c r="DP106" s="319" t="e">
        <f t="shared" si="52"/>
        <v>#DIV/0!</v>
      </c>
      <c r="DQ106" s="319" t="e">
        <f t="shared" si="52"/>
        <v>#DIV/0!</v>
      </c>
      <c r="DR106" s="319" t="e">
        <f t="shared" si="52"/>
        <v>#DIV/0!</v>
      </c>
      <c r="DS106" s="319" t="e">
        <f t="shared" si="52"/>
        <v>#DIV/0!</v>
      </c>
      <c r="DT106" s="319" t="e">
        <f t="shared" si="52"/>
        <v>#DIV/0!</v>
      </c>
      <c r="DU106" s="319" t="e">
        <f t="shared" si="52"/>
        <v>#DIV/0!</v>
      </c>
      <c r="DV106" s="319" t="e">
        <f t="shared" si="52"/>
        <v>#DIV/0!</v>
      </c>
      <c r="DW106" s="319" t="e">
        <f t="shared" si="52"/>
        <v>#DIV/0!</v>
      </c>
      <c r="DX106" s="319" t="e">
        <f t="shared" si="52"/>
        <v>#DIV/0!</v>
      </c>
      <c r="DY106" s="319" t="e">
        <f t="shared" si="52"/>
        <v>#DIV/0!</v>
      </c>
      <c r="DZ106" s="319" t="e">
        <f t="shared" si="52"/>
        <v>#DIV/0!</v>
      </c>
      <c r="EA106" s="319" t="e">
        <f t="shared" si="52"/>
        <v>#DIV/0!</v>
      </c>
      <c r="EB106" s="319" t="e">
        <f t="shared" si="52"/>
        <v>#DIV/0!</v>
      </c>
      <c r="EC106" s="319" t="e">
        <f t="shared" si="52"/>
        <v>#DIV/0!</v>
      </c>
      <c r="ED106" s="319" t="e">
        <f t="shared" ref="ED106:GO106" si="53">ED103-0.5*ED104</f>
        <v>#DIV/0!</v>
      </c>
      <c r="EE106" s="319" t="e">
        <f t="shared" si="53"/>
        <v>#DIV/0!</v>
      </c>
      <c r="EF106" s="319" t="e">
        <f t="shared" si="53"/>
        <v>#DIV/0!</v>
      </c>
      <c r="EG106" s="319" t="e">
        <f t="shared" si="53"/>
        <v>#DIV/0!</v>
      </c>
      <c r="EH106" s="319" t="e">
        <f t="shared" si="53"/>
        <v>#DIV/0!</v>
      </c>
      <c r="EI106" s="319" t="e">
        <f t="shared" si="53"/>
        <v>#DIV/0!</v>
      </c>
      <c r="EJ106" s="319" t="e">
        <f t="shared" si="53"/>
        <v>#DIV/0!</v>
      </c>
      <c r="EK106" s="319" t="e">
        <f t="shared" si="53"/>
        <v>#DIV/0!</v>
      </c>
      <c r="EL106" s="319" t="e">
        <f t="shared" si="53"/>
        <v>#DIV/0!</v>
      </c>
      <c r="EM106" s="319" t="e">
        <f t="shared" si="53"/>
        <v>#DIV/0!</v>
      </c>
      <c r="EN106" s="319" t="e">
        <f t="shared" si="53"/>
        <v>#DIV/0!</v>
      </c>
      <c r="EO106" s="319" t="e">
        <f t="shared" si="53"/>
        <v>#DIV/0!</v>
      </c>
      <c r="EP106" s="319" t="e">
        <f t="shared" si="53"/>
        <v>#DIV/0!</v>
      </c>
      <c r="EQ106" s="319" t="e">
        <f t="shared" si="53"/>
        <v>#DIV/0!</v>
      </c>
      <c r="ER106" s="319" t="e">
        <f t="shared" si="53"/>
        <v>#DIV/0!</v>
      </c>
      <c r="ES106" s="319" t="e">
        <f t="shared" si="53"/>
        <v>#DIV/0!</v>
      </c>
      <c r="ET106" s="319" t="e">
        <f t="shared" si="53"/>
        <v>#DIV/0!</v>
      </c>
      <c r="EU106" s="319" t="e">
        <f t="shared" si="53"/>
        <v>#DIV/0!</v>
      </c>
      <c r="EV106" s="319" t="e">
        <f t="shared" si="53"/>
        <v>#DIV/0!</v>
      </c>
      <c r="EW106" s="319" t="e">
        <f t="shared" si="53"/>
        <v>#DIV/0!</v>
      </c>
      <c r="EX106" s="319" t="e">
        <f t="shared" si="53"/>
        <v>#DIV/0!</v>
      </c>
      <c r="EY106" s="319" t="e">
        <f t="shared" si="53"/>
        <v>#DIV/0!</v>
      </c>
      <c r="EZ106" s="319" t="e">
        <f t="shared" si="53"/>
        <v>#DIV/0!</v>
      </c>
      <c r="FA106" s="319" t="e">
        <f t="shared" si="53"/>
        <v>#DIV/0!</v>
      </c>
      <c r="FB106" s="319" t="e">
        <f t="shared" si="53"/>
        <v>#DIV/0!</v>
      </c>
      <c r="FC106" s="319" t="e">
        <f t="shared" si="53"/>
        <v>#DIV/0!</v>
      </c>
      <c r="FD106" s="319" t="e">
        <f t="shared" si="53"/>
        <v>#DIV/0!</v>
      </c>
      <c r="FE106" s="319" t="e">
        <f t="shared" si="53"/>
        <v>#DIV/0!</v>
      </c>
      <c r="FF106" s="319" t="e">
        <f t="shared" si="53"/>
        <v>#DIV/0!</v>
      </c>
      <c r="FG106" s="319" t="e">
        <f t="shared" si="53"/>
        <v>#DIV/0!</v>
      </c>
      <c r="FH106" s="319" t="e">
        <f t="shared" si="53"/>
        <v>#DIV/0!</v>
      </c>
      <c r="FI106" s="319" t="e">
        <f t="shared" si="53"/>
        <v>#DIV/0!</v>
      </c>
      <c r="FJ106" s="319" t="e">
        <f t="shared" si="53"/>
        <v>#DIV/0!</v>
      </c>
      <c r="FK106" s="319" t="e">
        <f t="shared" si="53"/>
        <v>#DIV/0!</v>
      </c>
      <c r="FL106" s="319" t="e">
        <f t="shared" si="53"/>
        <v>#DIV/0!</v>
      </c>
      <c r="FM106" s="319" t="e">
        <f t="shared" si="53"/>
        <v>#DIV/0!</v>
      </c>
      <c r="FN106" s="319" t="e">
        <f t="shared" si="53"/>
        <v>#DIV/0!</v>
      </c>
      <c r="FO106" s="319" t="e">
        <f t="shared" si="53"/>
        <v>#DIV/0!</v>
      </c>
      <c r="FP106" s="319" t="e">
        <f t="shared" si="53"/>
        <v>#DIV/0!</v>
      </c>
      <c r="FQ106" s="319" t="e">
        <f t="shared" si="53"/>
        <v>#DIV/0!</v>
      </c>
      <c r="FR106" s="319" t="e">
        <f t="shared" si="53"/>
        <v>#DIV/0!</v>
      </c>
      <c r="FS106" s="319" t="e">
        <f t="shared" si="53"/>
        <v>#DIV/0!</v>
      </c>
      <c r="FT106" s="319" t="e">
        <f t="shared" si="53"/>
        <v>#DIV/0!</v>
      </c>
      <c r="FU106" s="319" t="e">
        <f t="shared" si="53"/>
        <v>#DIV/0!</v>
      </c>
      <c r="FV106" s="319" t="e">
        <f t="shared" si="53"/>
        <v>#DIV/0!</v>
      </c>
      <c r="FW106" s="319" t="e">
        <f t="shared" si="53"/>
        <v>#DIV/0!</v>
      </c>
      <c r="FX106" s="319" t="e">
        <f t="shared" si="53"/>
        <v>#DIV/0!</v>
      </c>
      <c r="FY106" s="319" t="e">
        <f t="shared" si="53"/>
        <v>#DIV/0!</v>
      </c>
      <c r="FZ106" s="319" t="e">
        <f t="shared" si="53"/>
        <v>#DIV/0!</v>
      </c>
      <c r="GA106" s="319" t="e">
        <f t="shared" si="53"/>
        <v>#DIV/0!</v>
      </c>
      <c r="GB106" s="319" t="e">
        <f t="shared" si="53"/>
        <v>#DIV/0!</v>
      </c>
      <c r="GC106" s="319" t="e">
        <f t="shared" si="53"/>
        <v>#DIV/0!</v>
      </c>
      <c r="GD106" s="319" t="e">
        <f t="shared" si="53"/>
        <v>#DIV/0!</v>
      </c>
      <c r="GE106" s="319" t="e">
        <f t="shared" si="53"/>
        <v>#DIV/0!</v>
      </c>
      <c r="GF106" s="319" t="e">
        <f t="shared" si="53"/>
        <v>#DIV/0!</v>
      </c>
      <c r="GG106" s="319" t="e">
        <f t="shared" si="53"/>
        <v>#DIV/0!</v>
      </c>
      <c r="GH106" s="319" t="e">
        <f t="shared" si="53"/>
        <v>#DIV/0!</v>
      </c>
      <c r="GI106" s="319" t="e">
        <f t="shared" si="53"/>
        <v>#DIV/0!</v>
      </c>
      <c r="GJ106" s="319" t="e">
        <f t="shared" si="53"/>
        <v>#DIV/0!</v>
      </c>
      <c r="GK106" s="319" t="e">
        <f t="shared" si="53"/>
        <v>#DIV/0!</v>
      </c>
      <c r="GL106" s="319" t="e">
        <f t="shared" si="53"/>
        <v>#DIV/0!</v>
      </c>
      <c r="GM106" s="319" t="e">
        <f t="shared" si="53"/>
        <v>#DIV/0!</v>
      </c>
      <c r="GN106" s="319" t="e">
        <f t="shared" si="53"/>
        <v>#DIV/0!</v>
      </c>
      <c r="GO106" s="319" t="e">
        <f t="shared" si="53"/>
        <v>#DIV/0!</v>
      </c>
      <c r="GP106" s="319" t="e">
        <f t="shared" ref="GP106:JA106" si="54">GP103-0.5*GP104</f>
        <v>#DIV/0!</v>
      </c>
      <c r="GQ106" s="319" t="e">
        <f t="shared" si="54"/>
        <v>#DIV/0!</v>
      </c>
      <c r="GR106" s="319" t="e">
        <f t="shared" si="54"/>
        <v>#DIV/0!</v>
      </c>
      <c r="GS106" s="319" t="e">
        <f t="shared" si="54"/>
        <v>#DIV/0!</v>
      </c>
      <c r="GT106" s="319" t="e">
        <f t="shared" si="54"/>
        <v>#DIV/0!</v>
      </c>
      <c r="GU106" s="319" t="e">
        <f t="shared" si="54"/>
        <v>#DIV/0!</v>
      </c>
      <c r="GV106" s="319" t="e">
        <f t="shared" si="54"/>
        <v>#DIV/0!</v>
      </c>
      <c r="GW106" s="319" t="e">
        <f t="shared" si="54"/>
        <v>#DIV/0!</v>
      </c>
      <c r="GX106" s="319" t="e">
        <f t="shared" si="54"/>
        <v>#DIV/0!</v>
      </c>
      <c r="GY106" s="319" t="e">
        <f t="shared" si="54"/>
        <v>#DIV/0!</v>
      </c>
      <c r="GZ106" s="319" t="e">
        <f t="shared" si="54"/>
        <v>#DIV/0!</v>
      </c>
      <c r="HA106" s="319" t="e">
        <f t="shared" si="54"/>
        <v>#DIV/0!</v>
      </c>
      <c r="HB106" s="319" t="e">
        <f t="shared" si="54"/>
        <v>#DIV/0!</v>
      </c>
      <c r="HC106" s="319" t="e">
        <f t="shared" si="54"/>
        <v>#DIV/0!</v>
      </c>
      <c r="HD106" s="319" t="e">
        <f t="shared" si="54"/>
        <v>#DIV/0!</v>
      </c>
      <c r="HE106" s="319" t="e">
        <f t="shared" si="54"/>
        <v>#DIV/0!</v>
      </c>
      <c r="HF106" s="319" t="e">
        <f t="shared" si="54"/>
        <v>#DIV/0!</v>
      </c>
      <c r="HG106" s="319" t="e">
        <f t="shared" si="54"/>
        <v>#DIV/0!</v>
      </c>
      <c r="HH106" s="319" t="e">
        <f t="shared" si="54"/>
        <v>#DIV/0!</v>
      </c>
      <c r="HI106" s="319" t="e">
        <f t="shared" si="54"/>
        <v>#DIV/0!</v>
      </c>
      <c r="HJ106" s="319" t="e">
        <f t="shared" si="54"/>
        <v>#DIV/0!</v>
      </c>
      <c r="HK106" s="319" t="e">
        <f t="shared" si="54"/>
        <v>#DIV/0!</v>
      </c>
      <c r="HL106" s="319" t="e">
        <f t="shared" si="54"/>
        <v>#DIV/0!</v>
      </c>
      <c r="HM106" s="319" t="e">
        <f t="shared" si="54"/>
        <v>#DIV/0!</v>
      </c>
      <c r="HN106" s="319" t="e">
        <f t="shared" si="54"/>
        <v>#DIV/0!</v>
      </c>
      <c r="HO106" s="319" t="e">
        <f t="shared" si="54"/>
        <v>#DIV/0!</v>
      </c>
      <c r="HP106" s="319" t="e">
        <f t="shared" si="54"/>
        <v>#DIV/0!</v>
      </c>
      <c r="HQ106" s="319" t="e">
        <f t="shared" si="54"/>
        <v>#DIV/0!</v>
      </c>
      <c r="HR106" s="319" t="e">
        <f t="shared" si="54"/>
        <v>#DIV/0!</v>
      </c>
      <c r="HS106" s="319" t="e">
        <f t="shared" si="54"/>
        <v>#DIV/0!</v>
      </c>
      <c r="HT106" s="319" t="e">
        <f t="shared" si="54"/>
        <v>#DIV/0!</v>
      </c>
      <c r="HU106" s="319" t="e">
        <f t="shared" si="54"/>
        <v>#DIV/0!</v>
      </c>
      <c r="HV106" s="319" t="e">
        <f t="shared" si="54"/>
        <v>#DIV/0!</v>
      </c>
      <c r="HW106" s="319" t="e">
        <f t="shared" si="54"/>
        <v>#DIV/0!</v>
      </c>
      <c r="HX106" s="319" t="e">
        <f t="shared" si="54"/>
        <v>#DIV/0!</v>
      </c>
      <c r="HY106" s="319" t="e">
        <f t="shared" si="54"/>
        <v>#DIV/0!</v>
      </c>
      <c r="HZ106" s="319" t="e">
        <f t="shared" si="54"/>
        <v>#DIV/0!</v>
      </c>
      <c r="IA106" s="319" t="e">
        <f t="shared" si="54"/>
        <v>#DIV/0!</v>
      </c>
      <c r="IB106" s="319" t="e">
        <f t="shared" si="54"/>
        <v>#DIV/0!</v>
      </c>
      <c r="IC106" s="319" t="e">
        <f t="shared" si="54"/>
        <v>#DIV/0!</v>
      </c>
      <c r="ID106" s="319" t="e">
        <f t="shared" si="54"/>
        <v>#DIV/0!</v>
      </c>
      <c r="IE106" s="319" t="e">
        <f t="shared" si="54"/>
        <v>#DIV/0!</v>
      </c>
      <c r="IF106" s="319" t="e">
        <f t="shared" si="54"/>
        <v>#DIV/0!</v>
      </c>
      <c r="IG106" s="319" t="e">
        <f t="shared" si="54"/>
        <v>#DIV/0!</v>
      </c>
      <c r="IH106" s="319" t="e">
        <f t="shared" si="54"/>
        <v>#DIV/0!</v>
      </c>
      <c r="II106" s="319" t="e">
        <f t="shared" si="54"/>
        <v>#DIV/0!</v>
      </c>
      <c r="IJ106" s="319" t="e">
        <f t="shared" si="54"/>
        <v>#DIV/0!</v>
      </c>
      <c r="IK106" s="319" t="e">
        <f t="shared" si="54"/>
        <v>#DIV/0!</v>
      </c>
      <c r="IL106" s="319" t="e">
        <f t="shared" si="54"/>
        <v>#DIV/0!</v>
      </c>
      <c r="IM106" s="319" t="e">
        <f t="shared" si="54"/>
        <v>#DIV/0!</v>
      </c>
      <c r="IN106" s="319" t="e">
        <f t="shared" si="54"/>
        <v>#DIV/0!</v>
      </c>
      <c r="IO106" s="319" t="e">
        <f t="shared" si="54"/>
        <v>#DIV/0!</v>
      </c>
      <c r="IP106" s="319" t="e">
        <f t="shared" si="54"/>
        <v>#DIV/0!</v>
      </c>
      <c r="IQ106" s="319" t="e">
        <f t="shared" si="54"/>
        <v>#DIV/0!</v>
      </c>
      <c r="IR106" s="319" t="e">
        <f t="shared" si="54"/>
        <v>#DIV/0!</v>
      </c>
      <c r="IS106" s="319" t="e">
        <f t="shared" si="54"/>
        <v>#DIV/0!</v>
      </c>
      <c r="IT106" s="319" t="e">
        <f t="shared" si="54"/>
        <v>#DIV/0!</v>
      </c>
      <c r="IU106" s="319" t="e">
        <f t="shared" si="54"/>
        <v>#DIV/0!</v>
      </c>
      <c r="IV106" s="319" t="e">
        <f t="shared" si="54"/>
        <v>#DIV/0!</v>
      </c>
      <c r="IW106" s="319" t="e">
        <f t="shared" si="54"/>
        <v>#DIV/0!</v>
      </c>
      <c r="IX106" s="319" t="e">
        <f t="shared" si="54"/>
        <v>#DIV/0!</v>
      </c>
      <c r="IY106" s="319" t="e">
        <f t="shared" si="54"/>
        <v>#DIV/0!</v>
      </c>
      <c r="IZ106" s="319" t="e">
        <f t="shared" si="54"/>
        <v>#DIV/0!</v>
      </c>
      <c r="JA106" s="319" t="e">
        <f t="shared" si="54"/>
        <v>#DIV/0!</v>
      </c>
      <c r="JB106" s="319" t="e">
        <f t="shared" ref="JB106:JP106" si="55">JB103-0.5*JB104</f>
        <v>#DIV/0!</v>
      </c>
      <c r="JC106" s="319" t="e">
        <f t="shared" si="55"/>
        <v>#DIV/0!</v>
      </c>
      <c r="JD106" s="319" t="e">
        <f t="shared" si="55"/>
        <v>#DIV/0!</v>
      </c>
      <c r="JE106" s="319" t="e">
        <f t="shared" si="55"/>
        <v>#DIV/0!</v>
      </c>
      <c r="JF106" s="319" t="e">
        <f t="shared" si="55"/>
        <v>#DIV/0!</v>
      </c>
      <c r="JG106" s="319" t="e">
        <f t="shared" si="55"/>
        <v>#DIV/0!</v>
      </c>
      <c r="JH106" s="319" t="e">
        <f t="shared" si="55"/>
        <v>#DIV/0!</v>
      </c>
      <c r="JI106" s="319" t="e">
        <f t="shared" si="55"/>
        <v>#DIV/0!</v>
      </c>
      <c r="JJ106" s="319" t="e">
        <f t="shared" si="55"/>
        <v>#DIV/0!</v>
      </c>
      <c r="JK106" s="319" t="e">
        <f t="shared" si="55"/>
        <v>#DIV/0!</v>
      </c>
      <c r="JL106" s="319" t="e">
        <f t="shared" si="55"/>
        <v>#DIV/0!</v>
      </c>
      <c r="JM106" s="319" t="e">
        <f t="shared" si="55"/>
        <v>#DIV/0!</v>
      </c>
      <c r="JN106" s="319" t="e">
        <f t="shared" si="55"/>
        <v>#DIV/0!</v>
      </c>
      <c r="JO106" s="319" t="e">
        <f t="shared" si="55"/>
        <v>#DIV/0!</v>
      </c>
      <c r="JP106" s="319" t="e">
        <f t="shared" si="55"/>
        <v>#DIV/0!</v>
      </c>
    </row>
    <row r="107" spans="4:277" ht="15" customHeight="1" x14ac:dyDescent="0.2">
      <c r="D107" s="316">
        <v>2.5</v>
      </c>
      <c r="E107" s="317" t="s">
        <v>444</v>
      </c>
      <c r="F107" s="319" t="e">
        <f t="shared" ref="F107:BQ107" si="56">F103+F104</f>
        <v>#DIV/0!</v>
      </c>
      <c r="G107" s="319" t="e">
        <f t="shared" si="56"/>
        <v>#DIV/0!</v>
      </c>
      <c r="H107" s="319" t="e">
        <f t="shared" si="56"/>
        <v>#DIV/0!</v>
      </c>
      <c r="I107" s="319" t="e">
        <f t="shared" si="56"/>
        <v>#DIV/0!</v>
      </c>
      <c r="J107" s="319" t="e">
        <f t="shared" si="56"/>
        <v>#DIV/0!</v>
      </c>
      <c r="K107" s="319" t="e">
        <f t="shared" si="56"/>
        <v>#DIV/0!</v>
      </c>
      <c r="L107" s="319" t="e">
        <f t="shared" si="56"/>
        <v>#DIV/0!</v>
      </c>
      <c r="M107" s="319" t="e">
        <f t="shared" si="56"/>
        <v>#DIV/0!</v>
      </c>
      <c r="N107" s="319" t="e">
        <f t="shared" si="56"/>
        <v>#DIV/0!</v>
      </c>
      <c r="O107" s="319" t="e">
        <f t="shared" si="56"/>
        <v>#DIV/0!</v>
      </c>
      <c r="P107" s="319" t="e">
        <f t="shared" si="56"/>
        <v>#DIV/0!</v>
      </c>
      <c r="Q107" s="319" t="e">
        <f t="shared" si="56"/>
        <v>#DIV/0!</v>
      </c>
      <c r="R107" s="319" t="e">
        <f t="shared" si="56"/>
        <v>#DIV/0!</v>
      </c>
      <c r="S107" s="319" t="e">
        <f t="shared" si="56"/>
        <v>#DIV/0!</v>
      </c>
      <c r="T107" s="319" t="e">
        <f t="shared" si="56"/>
        <v>#DIV/0!</v>
      </c>
      <c r="U107" s="319" t="e">
        <f t="shared" si="56"/>
        <v>#DIV/0!</v>
      </c>
      <c r="V107" s="319" t="e">
        <f t="shared" si="56"/>
        <v>#DIV/0!</v>
      </c>
      <c r="W107" s="319" t="e">
        <f t="shared" si="56"/>
        <v>#DIV/0!</v>
      </c>
      <c r="X107" s="319" t="e">
        <f t="shared" si="56"/>
        <v>#DIV/0!</v>
      </c>
      <c r="Y107" s="319" t="e">
        <f t="shared" si="56"/>
        <v>#DIV/0!</v>
      </c>
      <c r="Z107" s="319" t="e">
        <f t="shared" si="56"/>
        <v>#DIV/0!</v>
      </c>
      <c r="AA107" s="319" t="e">
        <f t="shared" si="56"/>
        <v>#DIV/0!</v>
      </c>
      <c r="AB107" s="319" t="e">
        <f t="shared" si="56"/>
        <v>#DIV/0!</v>
      </c>
      <c r="AC107" s="319" t="e">
        <f t="shared" si="56"/>
        <v>#DIV/0!</v>
      </c>
      <c r="AD107" s="319" t="e">
        <f t="shared" si="56"/>
        <v>#DIV/0!</v>
      </c>
      <c r="AE107" s="319" t="e">
        <f t="shared" si="56"/>
        <v>#DIV/0!</v>
      </c>
      <c r="AF107" s="319" t="e">
        <f t="shared" si="56"/>
        <v>#DIV/0!</v>
      </c>
      <c r="AG107" s="319" t="e">
        <f t="shared" si="56"/>
        <v>#DIV/0!</v>
      </c>
      <c r="AH107" s="319" t="e">
        <f t="shared" si="56"/>
        <v>#DIV/0!</v>
      </c>
      <c r="AI107" s="319" t="e">
        <f t="shared" si="56"/>
        <v>#DIV/0!</v>
      </c>
      <c r="AJ107" s="319" t="e">
        <f t="shared" si="56"/>
        <v>#DIV/0!</v>
      </c>
      <c r="AK107" s="319" t="e">
        <f t="shared" si="56"/>
        <v>#DIV/0!</v>
      </c>
      <c r="AL107" s="319" t="e">
        <f t="shared" si="56"/>
        <v>#DIV/0!</v>
      </c>
      <c r="AM107" s="319" t="e">
        <f t="shared" si="56"/>
        <v>#DIV/0!</v>
      </c>
      <c r="AN107" s="319" t="e">
        <f t="shared" si="56"/>
        <v>#DIV/0!</v>
      </c>
      <c r="AO107" s="319" t="e">
        <f t="shared" si="56"/>
        <v>#DIV/0!</v>
      </c>
      <c r="AP107" s="319" t="e">
        <f t="shared" si="56"/>
        <v>#DIV/0!</v>
      </c>
      <c r="AQ107" s="319" t="e">
        <f t="shared" si="56"/>
        <v>#DIV/0!</v>
      </c>
      <c r="AR107" s="319" t="e">
        <f t="shared" si="56"/>
        <v>#DIV/0!</v>
      </c>
      <c r="AS107" s="319" t="e">
        <f t="shared" si="56"/>
        <v>#DIV/0!</v>
      </c>
      <c r="AT107" s="319" t="e">
        <f t="shared" si="56"/>
        <v>#DIV/0!</v>
      </c>
      <c r="AU107" s="319" t="e">
        <f t="shared" si="56"/>
        <v>#DIV/0!</v>
      </c>
      <c r="AV107" s="319" t="e">
        <f t="shared" si="56"/>
        <v>#DIV/0!</v>
      </c>
      <c r="AW107" s="319" t="e">
        <f t="shared" si="56"/>
        <v>#DIV/0!</v>
      </c>
      <c r="AX107" s="319" t="e">
        <f t="shared" si="56"/>
        <v>#DIV/0!</v>
      </c>
      <c r="AY107" s="319" t="e">
        <f t="shared" si="56"/>
        <v>#DIV/0!</v>
      </c>
      <c r="AZ107" s="319" t="e">
        <f t="shared" si="56"/>
        <v>#DIV/0!</v>
      </c>
      <c r="BA107" s="319" t="e">
        <f t="shared" si="56"/>
        <v>#DIV/0!</v>
      </c>
      <c r="BB107" s="319" t="e">
        <f t="shared" si="56"/>
        <v>#DIV/0!</v>
      </c>
      <c r="BC107" s="319" t="e">
        <f t="shared" si="56"/>
        <v>#DIV/0!</v>
      </c>
      <c r="BD107" s="319" t="e">
        <f t="shared" si="56"/>
        <v>#DIV/0!</v>
      </c>
      <c r="BE107" s="319" t="e">
        <f t="shared" si="56"/>
        <v>#DIV/0!</v>
      </c>
      <c r="BF107" s="319" t="e">
        <f t="shared" si="56"/>
        <v>#DIV/0!</v>
      </c>
      <c r="BG107" s="319" t="e">
        <f t="shared" si="56"/>
        <v>#DIV/0!</v>
      </c>
      <c r="BH107" s="319" t="e">
        <f t="shared" si="56"/>
        <v>#DIV/0!</v>
      </c>
      <c r="BI107" s="319" t="e">
        <f t="shared" si="56"/>
        <v>#DIV/0!</v>
      </c>
      <c r="BJ107" s="319" t="e">
        <f t="shared" si="56"/>
        <v>#DIV/0!</v>
      </c>
      <c r="BK107" s="319" t="e">
        <f t="shared" si="56"/>
        <v>#DIV/0!</v>
      </c>
      <c r="BL107" s="319" t="e">
        <f t="shared" si="56"/>
        <v>#DIV/0!</v>
      </c>
      <c r="BM107" s="319" t="e">
        <f t="shared" si="56"/>
        <v>#DIV/0!</v>
      </c>
      <c r="BN107" s="319" t="e">
        <f t="shared" si="56"/>
        <v>#DIV/0!</v>
      </c>
      <c r="BO107" s="319" t="e">
        <f t="shared" si="56"/>
        <v>#DIV/0!</v>
      </c>
      <c r="BP107" s="319" t="e">
        <f t="shared" si="56"/>
        <v>#DIV/0!</v>
      </c>
      <c r="BQ107" s="319" t="e">
        <f t="shared" si="56"/>
        <v>#DIV/0!</v>
      </c>
      <c r="BR107" s="319" t="e">
        <f t="shared" ref="BR107:EC107" si="57">BR103+BR104</f>
        <v>#DIV/0!</v>
      </c>
      <c r="BS107" s="319" t="e">
        <f t="shared" si="57"/>
        <v>#DIV/0!</v>
      </c>
      <c r="BT107" s="319" t="e">
        <f t="shared" si="57"/>
        <v>#DIV/0!</v>
      </c>
      <c r="BU107" s="319" t="e">
        <f t="shared" si="57"/>
        <v>#DIV/0!</v>
      </c>
      <c r="BV107" s="319" t="e">
        <f t="shared" si="57"/>
        <v>#DIV/0!</v>
      </c>
      <c r="BW107" s="319" t="e">
        <f t="shared" si="57"/>
        <v>#DIV/0!</v>
      </c>
      <c r="BX107" s="319" t="e">
        <f t="shared" si="57"/>
        <v>#DIV/0!</v>
      </c>
      <c r="BY107" s="319" t="e">
        <f t="shared" si="57"/>
        <v>#DIV/0!</v>
      </c>
      <c r="BZ107" s="319" t="e">
        <f t="shared" si="57"/>
        <v>#DIV/0!</v>
      </c>
      <c r="CA107" s="319" t="e">
        <f t="shared" si="57"/>
        <v>#DIV/0!</v>
      </c>
      <c r="CB107" s="319" t="e">
        <f t="shared" si="57"/>
        <v>#DIV/0!</v>
      </c>
      <c r="CC107" s="319" t="e">
        <f t="shared" si="57"/>
        <v>#DIV/0!</v>
      </c>
      <c r="CD107" s="319" t="e">
        <f t="shared" si="57"/>
        <v>#DIV/0!</v>
      </c>
      <c r="CE107" s="319" t="e">
        <f t="shared" si="57"/>
        <v>#DIV/0!</v>
      </c>
      <c r="CF107" s="319" t="e">
        <f t="shared" si="57"/>
        <v>#DIV/0!</v>
      </c>
      <c r="CG107" s="319" t="e">
        <f t="shared" si="57"/>
        <v>#DIV/0!</v>
      </c>
      <c r="CH107" s="319" t="e">
        <f t="shared" si="57"/>
        <v>#DIV/0!</v>
      </c>
      <c r="CI107" s="319" t="e">
        <f t="shared" si="57"/>
        <v>#DIV/0!</v>
      </c>
      <c r="CJ107" s="319" t="e">
        <f t="shared" si="57"/>
        <v>#DIV/0!</v>
      </c>
      <c r="CK107" s="319" t="e">
        <f t="shared" si="57"/>
        <v>#DIV/0!</v>
      </c>
      <c r="CL107" s="319" t="e">
        <f t="shared" si="57"/>
        <v>#DIV/0!</v>
      </c>
      <c r="CM107" s="319" t="e">
        <f t="shared" si="57"/>
        <v>#DIV/0!</v>
      </c>
      <c r="CN107" s="319" t="e">
        <f t="shared" si="57"/>
        <v>#DIV/0!</v>
      </c>
      <c r="CO107" s="319" t="e">
        <f t="shared" si="57"/>
        <v>#DIV/0!</v>
      </c>
      <c r="CP107" s="319" t="e">
        <f t="shared" si="57"/>
        <v>#DIV/0!</v>
      </c>
      <c r="CQ107" s="319" t="e">
        <f t="shared" si="57"/>
        <v>#DIV/0!</v>
      </c>
      <c r="CR107" s="319" t="e">
        <f t="shared" si="57"/>
        <v>#DIV/0!</v>
      </c>
      <c r="CS107" s="319" t="e">
        <f t="shared" si="57"/>
        <v>#DIV/0!</v>
      </c>
      <c r="CT107" s="319" t="e">
        <f t="shared" si="57"/>
        <v>#DIV/0!</v>
      </c>
      <c r="CU107" s="319" t="e">
        <f t="shared" si="57"/>
        <v>#DIV/0!</v>
      </c>
      <c r="CV107" s="319" t="e">
        <f t="shared" si="57"/>
        <v>#DIV/0!</v>
      </c>
      <c r="CW107" s="319" t="e">
        <f t="shared" si="57"/>
        <v>#DIV/0!</v>
      </c>
      <c r="CX107" s="319" t="e">
        <f t="shared" si="57"/>
        <v>#DIV/0!</v>
      </c>
      <c r="CY107" s="319" t="e">
        <f t="shared" si="57"/>
        <v>#DIV/0!</v>
      </c>
      <c r="CZ107" s="319" t="e">
        <f t="shared" si="57"/>
        <v>#DIV/0!</v>
      </c>
      <c r="DA107" s="319" t="e">
        <f t="shared" si="57"/>
        <v>#DIV/0!</v>
      </c>
      <c r="DB107" s="319" t="e">
        <f t="shared" si="57"/>
        <v>#DIV/0!</v>
      </c>
      <c r="DC107" s="319" t="e">
        <f t="shared" si="57"/>
        <v>#DIV/0!</v>
      </c>
      <c r="DD107" s="319" t="e">
        <f t="shared" si="57"/>
        <v>#DIV/0!</v>
      </c>
      <c r="DE107" s="319" t="e">
        <f t="shared" si="57"/>
        <v>#DIV/0!</v>
      </c>
      <c r="DF107" s="319" t="e">
        <f t="shared" si="57"/>
        <v>#DIV/0!</v>
      </c>
      <c r="DG107" s="319" t="e">
        <f t="shared" si="57"/>
        <v>#DIV/0!</v>
      </c>
      <c r="DH107" s="319" t="e">
        <f t="shared" si="57"/>
        <v>#DIV/0!</v>
      </c>
      <c r="DI107" s="319" t="e">
        <f t="shared" si="57"/>
        <v>#DIV/0!</v>
      </c>
      <c r="DJ107" s="319" t="e">
        <f t="shared" si="57"/>
        <v>#DIV/0!</v>
      </c>
      <c r="DK107" s="319" t="e">
        <f t="shared" si="57"/>
        <v>#DIV/0!</v>
      </c>
      <c r="DL107" s="319" t="e">
        <f t="shared" si="57"/>
        <v>#DIV/0!</v>
      </c>
      <c r="DM107" s="319" t="e">
        <f t="shared" si="57"/>
        <v>#DIV/0!</v>
      </c>
      <c r="DN107" s="319" t="e">
        <f t="shared" si="57"/>
        <v>#DIV/0!</v>
      </c>
      <c r="DO107" s="319" t="e">
        <f t="shared" si="57"/>
        <v>#DIV/0!</v>
      </c>
      <c r="DP107" s="319" t="e">
        <f t="shared" si="57"/>
        <v>#DIV/0!</v>
      </c>
      <c r="DQ107" s="319" t="e">
        <f t="shared" si="57"/>
        <v>#DIV/0!</v>
      </c>
      <c r="DR107" s="319" t="e">
        <f t="shared" si="57"/>
        <v>#DIV/0!</v>
      </c>
      <c r="DS107" s="319" t="e">
        <f t="shared" si="57"/>
        <v>#DIV/0!</v>
      </c>
      <c r="DT107" s="319" t="e">
        <f t="shared" si="57"/>
        <v>#DIV/0!</v>
      </c>
      <c r="DU107" s="319" t="e">
        <f t="shared" si="57"/>
        <v>#DIV/0!</v>
      </c>
      <c r="DV107" s="319" t="e">
        <f t="shared" si="57"/>
        <v>#DIV/0!</v>
      </c>
      <c r="DW107" s="319" t="e">
        <f t="shared" si="57"/>
        <v>#DIV/0!</v>
      </c>
      <c r="DX107" s="319" t="e">
        <f t="shared" si="57"/>
        <v>#DIV/0!</v>
      </c>
      <c r="DY107" s="319" t="e">
        <f t="shared" si="57"/>
        <v>#DIV/0!</v>
      </c>
      <c r="DZ107" s="319" t="e">
        <f t="shared" si="57"/>
        <v>#DIV/0!</v>
      </c>
      <c r="EA107" s="319" t="e">
        <f t="shared" si="57"/>
        <v>#DIV/0!</v>
      </c>
      <c r="EB107" s="319" t="e">
        <f t="shared" si="57"/>
        <v>#DIV/0!</v>
      </c>
      <c r="EC107" s="319" t="e">
        <f t="shared" si="57"/>
        <v>#DIV/0!</v>
      </c>
      <c r="ED107" s="319" t="e">
        <f t="shared" ref="ED107:GO107" si="58">ED103+ED104</f>
        <v>#DIV/0!</v>
      </c>
      <c r="EE107" s="319" t="e">
        <f t="shared" si="58"/>
        <v>#DIV/0!</v>
      </c>
      <c r="EF107" s="319" t="e">
        <f t="shared" si="58"/>
        <v>#DIV/0!</v>
      </c>
      <c r="EG107" s="319" t="e">
        <f t="shared" si="58"/>
        <v>#DIV/0!</v>
      </c>
      <c r="EH107" s="319" t="e">
        <f t="shared" si="58"/>
        <v>#DIV/0!</v>
      </c>
      <c r="EI107" s="319" t="e">
        <f t="shared" si="58"/>
        <v>#DIV/0!</v>
      </c>
      <c r="EJ107" s="319" t="e">
        <f t="shared" si="58"/>
        <v>#DIV/0!</v>
      </c>
      <c r="EK107" s="319" t="e">
        <f t="shared" si="58"/>
        <v>#DIV/0!</v>
      </c>
      <c r="EL107" s="319" t="e">
        <f t="shared" si="58"/>
        <v>#DIV/0!</v>
      </c>
      <c r="EM107" s="319" t="e">
        <f t="shared" si="58"/>
        <v>#DIV/0!</v>
      </c>
      <c r="EN107" s="319" t="e">
        <f t="shared" si="58"/>
        <v>#DIV/0!</v>
      </c>
      <c r="EO107" s="319" t="e">
        <f t="shared" si="58"/>
        <v>#DIV/0!</v>
      </c>
      <c r="EP107" s="319" t="e">
        <f t="shared" si="58"/>
        <v>#DIV/0!</v>
      </c>
      <c r="EQ107" s="319" t="e">
        <f t="shared" si="58"/>
        <v>#DIV/0!</v>
      </c>
      <c r="ER107" s="319" t="e">
        <f t="shared" si="58"/>
        <v>#DIV/0!</v>
      </c>
      <c r="ES107" s="319" t="e">
        <f t="shared" si="58"/>
        <v>#DIV/0!</v>
      </c>
      <c r="ET107" s="319" t="e">
        <f t="shared" si="58"/>
        <v>#DIV/0!</v>
      </c>
      <c r="EU107" s="319" t="e">
        <f t="shared" si="58"/>
        <v>#DIV/0!</v>
      </c>
      <c r="EV107" s="319" t="e">
        <f t="shared" si="58"/>
        <v>#DIV/0!</v>
      </c>
      <c r="EW107" s="319" t="e">
        <f t="shared" si="58"/>
        <v>#DIV/0!</v>
      </c>
      <c r="EX107" s="319" t="e">
        <f t="shared" si="58"/>
        <v>#DIV/0!</v>
      </c>
      <c r="EY107" s="319" t="e">
        <f t="shared" si="58"/>
        <v>#DIV/0!</v>
      </c>
      <c r="EZ107" s="319" t="e">
        <f t="shared" si="58"/>
        <v>#DIV/0!</v>
      </c>
      <c r="FA107" s="319" t="e">
        <f t="shared" si="58"/>
        <v>#DIV/0!</v>
      </c>
      <c r="FB107" s="319" t="e">
        <f t="shared" si="58"/>
        <v>#DIV/0!</v>
      </c>
      <c r="FC107" s="319" t="e">
        <f t="shared" si="58"/>
        <v>#DIV/0!</v>
      </c>
      <c r="FD107" s="319" t="e">
        <f t="shared" si="58"/>
        <v>#DIV/0!</v>
      </c>
      <c r="FE107" s="319" t="e">
        <f t="shared" si="58"/>
        <v>#DIV/0!</v>
      </c>
      <c r="FF107" s="319" t="e">
        <f t="shared" si="58"/>
        <v>#DIV/0!</v>
      </c>
      <c r="FG107" s="319" t="e">
        <f t="shared" si="58"/>
        <v>#DIV/0!</v>
      </c>
      <c r="FH107" s="319" t="e">
        <f t="shared" si="58"/>
        <v>#DIV/0!</v>
      </c>
      <c r="FI107" s="319" t="e">
        <f t="shared" si="58"/>
        <v>#DIV/0!</v>
      </c>
      <c r="FJ107" s="319" t="e">
        <f t="shared" si="58"/>
        <v>#DIV/0!</v>
      </c>
      <c r="FK107" s="319" t="e">
        <f t="shared" si="58"/>
        <v>#DIV/0!</v>
      </c>
      <c r="FL107" s="319" t="e">
        <f t="shared" si="58"/>
        <v>#DIV/0!</v>
      </c>
      <c r="FM107" s="319" t="e">
        <f t="shared" si="58"/>
        <v>#DIV/0!</v>
      </c>
      <c r="FN107" s="319" t="e">
        <f t="shared" si="58"/>
        <v>#DIV/0!</v>
      </c>
      <c r="FO107" s="319" t="e">
        <f t="shared" si="58"/>
        <v>#DIV/0!</v>
      </c>
      <c r="FP107" s="319" t="e">
        <f t="shared" si="58"/>
        <v>#DIV/0!</v>
      </c>
      <c r="FQ107" s="319" t="e">
        <f t="shared" si="58"/>
        <v>#DIV/0!</v>
      </c>
      <c r="FR107" s="319" t="e">
        <f t="shared" si="58"/>
        <v>#DIV/0!</v>
      </c>
      <c r="FS107" s="319" t="e">
        <f t="shared" si="58"/>
        <v>#DIV/0!</v>
      </c>
      <c r="FT107" s="319" t="e">
        <f t="shared" si="58"/>
        <v>#DIV/0!</v>
      </c>
      <c r="FU107" s="319" t="e">
        <f t="shared" si="58"/>
        <v>#DIV/0!</v>
      </c>
      <c r="FV107" s="319" t="e">
        <f t="shared" si="58"/>
        <v>#DIV/0!</v>
      </c>
      <c r="FW107" s="319" t="e">
        <f t="shared" si="58"/>
        <v>#DIV/0!</v>
      </c>
      <c r="FX107" s="319" t="e">
        <f t="shared" si="58"/>
        <v>#DIV/0!</v>
      </c>
      <c r="FY107" s="319" t="e">
        <f t="shared" si="58"/>
        <v>#DIV/0!</v>
      </c>
      <c r="FZ107" s="319" t="e">
        <f t="shared" si="58"/>
        <v>#DIV/0!</v>
      </c>
      <c r="GA107" s="319" t="e">
        <f t="shared" si="58"/>
        <v>#DIV/0!</v>
      </c>
      <c r="GB107" s="319" t="e">
        <f t="shared" si="58"/>
        <v>#DIV/0!</v>
      </c>
      <c r="GC107" s="319" t="e">
        <f t="shared" si="58"/>
        <v>#DIV/0!</v>
      </c>
      <c r="GD107" s="319" t="e">
        <f t="shared" si="58"/>
        <v>#DIV/0!</v>
      </c>
      <c r="GE107" s="319" t="e">
        <f t="shared" si="58"/>
        <v>#DIV/0!</v>
      </c>
      <c r="GF107" s="319" t="e">
        <f t="shared" si="58"/>
        <v>#DIV/0!</v>
      </c>
      <c r="GG107" s="319" t="e">
        <f t="shared" si="58"/>
        <v>#DIV/0!</v>
      </c>
      <c r="GH107" s="319" t="e">
        <f t="shared" si="58"/>
        <v>#DIV/0!</v>
      </c>
      <c r="GI107" s="319" t="e">
        <f t="shared" si="58"/>
        <v>#DIV/0!</v>
      </c>
      <c r="GJ107" s="319" t="e">
        <f t="shared" si="58"/>
        <v>#DIV/0!</v>
      </c>
      <c r="GK107" s="319" t="e">
        <f t="shared" si="58"/>
        <v>#DIV/0!</v>
      </c>
      <c r="GL107" s="319" t="e">
        <f t="shared" si="58"/>
        <v>#DIV/0!</v>
      </c>
      <c r="GM107" s="319" t="e">
        <f t="shared" si="58"/>
        <v>#DIV/0!</v>
      </c>
      <c r="GN107" s="319" t="e">
        <f t="shared" si="58"/>
        <v>#DIV/0!</v>
      </c>
      <c r="GO107" s="319" t="e">
        <f t="shared" si="58"/>
        <v>#DIV/0!</v>
      </c>
      <c r="GP107" s="319" t="e">
        <f t="shared" ref="GP107:JA107" si="59">GP103+GP104</f>
        <v>#DIV/0!</v>
      </c>
      <c r="GQ107" s="319" t="e">
        <f t="shared" si="59"/>
        <v>#DIV/0!</v>
      </c>
      <c r="GR107" s="319" t="e">
        <f t="shared" si="59"/>
        <v>#DIV/0!</v>
      </c>
      <c r="GS107" s="319" t="e">
        <f t="shared" si="59"/>
        <v>#DIV/0!</v>
      </c>
      <c r="GT107" s="319" t="e">
        <f t="shared" si="59"/>
        <v>#DIV/0!</v>
      </c>
      <c r="GU107" s="319" t="e">
        <f t="shared" si="59"/>
        <v>#DIV/0!</v>
      </c>
      <c r="GV107" s="319" t="e">
        <f t="shared" si="59"/>
        <v>#DIV/0!</v>
      </c>
      <c r="GW107" s="319" t="e">
        <f t="shared" si="59"/>
        <v>#DIV/0!</v>
      </c>
      <c r="GX107" s="319" t="e">
        <f t="shared" si="59"/>
        <v>#DIV/0!</v>
      </c>
      <c r="GY107" s="319" t="e">
        <f t="shared" si="59"/>
        <v>#DIV/0!</v>
      </c>
      <c r="GZ107" s="319" t="e">
        <f t="shared" si="59"/>
        <v>#DIV/0!</v>
      </c>
      <c r="HA107" s="319" t="e">
        <f t="shared" si="59"/>
        <v>#DIV/0!</v>
      </c>
      <c r="HB107" s="319" t="e">
        <f t="shared" si="59"/>
        <v>#DIV/0!</v>
      </c>
      <c r="HC107" s="319" t="e">
        <f t="shared" si="59"/>
        <v>#DIV/0!</v>
      </c>
      <c r="HD107" s="319" t="e">
        <f t="shared" si="59"/>
        <v>#DIV/0!</v>
      </c>
      <c r="HE107" s="319" t="e">
        <f t="shared" si="59"/>
        <v>#DIV/0!</v>
      </c>
      <c r="HF107" s="319" t="e">
        <f t="shared" si="59"/>
        <v>#DIV/0!</v>
      </c>
      <c r="HG107" s="319" t="e">
        <f t="shared" si="59"/>
        <v>#DIV/0!</v>
      </c>
      <c r="HH107" s="319" t="e">
        <f t="shared" si="59"/>
        <v>#DIV/0!</v>
      </c>
      <c r="HI107" s="319" t="e">
        <f t="shared" si="59"/>
        <v>#DIV/0!</v>
      </c>
      <c r="HJ107" s="319" t="e">
        <f t="shared" si="59"/>
        <v>#DIV/0!</v>
      </c>
      <c r="HK107" s="319" t="e">
        <f t="shared" si="59"/>
        <v>#DIV/0!</v>
      </c>
      <c r="HL107" s="319" t="e">
        <f t="shared" si="59"/>
        <v>#DIV/0!</v>
      </c>
      <c r="HM107" s="319" t="e">
        <f t="shared" si="59"/>
        <v>#DIV/0!</v>
      </c>
      <c r="HN107" s="319" t="e">
        <f t="shared" si="59"/>
        <v>#DIV/0!</v>
      </c>
      <c r="HO107" s="319" t="e">
        <f t="shared" si="59"/>
        <v>#DIV/0!</v>
      </c>
      <c r="HP107" s="319" t="e">
        <f t="shared" si="59"/>
        <v>#DIV/0!</v>
      </c>
      <c r="HQ107" s="319" t="e">
        <f t="shared" si="59"/>
        <v>#DIV/0!</v>
      </c>
      <c r="HR107" s="319" t="e">
        <f t="shared" si="59"/>
        <v>#DIV/0!</v>
      </c>
      <c r="HS107" s="319" t="e">
        <f t="shared" si="59"/>
        <v>#DIV/0!</v>
      </c>
      <c r="HT107" s="319" t="e">
        <f t="shared" si="59"/>
        <v>#DIV/0!</v>
      </c>
      <c r="HU107" s="319" t="e">
        <f t="shared" si="59"/>
        <v>#DIV/0!</v>
      </c>
      <c r="HV107" s="319" t="e">
        <f t="shared" si="59"/>
        <v>#DIV/0!</v>
      </c>
      <c r="HW107" s="319" t="e">
        <f t="shared" si="59"/>
        <v>#DIV/0!</v>
      </c>
      <c r="HX107" s="319" t="e">
        <f t="shared" si="59"/>
        <v>#DIV/0!</v>
      </c>
      <c r="HY107" s="319" t="e">
        <f t="shared" si="59"/>
        <v>#DIV/0!</v>
      </c>
      <c r="HZ107" s="319" t="e">
        <f t="shared" si="59"/>
        <v>#DIV/0!</v>
      </c>
      <c r="IA107" s="319" t="e">
        <f t="shared" si="59"/>
        <v>#DIV/0!</v>
      </c>
      <c r="IB107" s="319" t="e">
        <f t="shared" si="59"/>
        <v>#DIV/0!</v>
      </c>
      <c r="IC107" s="319" t="e">
        <f t="shared" si="59"/>
        <v>#DIV/0!</v>
      </c>
      <c r="ID107" s="319" t="e">
        <f t="shared" si="59"/>
        <v>#DIV/0!</v>
      </c>
      <c r="IE107" s="319" t="e">
        <f t="shared" si="59"/>
        <v>#DIV/0!</v>
      </c>
      <c r="IF107" s="319" t="e">
        <f t="shared" si="59"/>
        <v>#DIV/0!</v>
      </c>
      <c r="IG107" s="319" t="e">
        <f t="shared" si="59"/>
        <v>#DIV/0!</v>
      </c>
      <c r="IH107" s="319" t="e">
        <f t="shared" si="59"/>
        <v>#DIV/0!</v>
      </c>
      <c r="II107" s="319" t="e">
        <f t="shared" si="59"/>
        <v>#DIV/0!</v>
      </c>
      <c r="IJ107" s="319" t="e">
        <f t="shared" si="59"/>
        <v>#DIV/0!</v>
      </c>
      <c r="IK107" s="319" t="e">
        <f t="shared" si="59"/>
        <v>#DIV/0!</v>
      </c>
      <c r="IL107" s="319" t="e">
        <f t="shared" si="59"/>
        <v>#DIV/0!</v>
      </c>
      <c r="IM107" s="319" t="e">
        <f t="shared" si="59"/>
        <v>#DIV/0!</v>
      </c>
      <c r="IN107" s="319" t="e">
        <f t="shared" si="59"/>
        <v>#DIV/0!</v>
      </c>
      <c r="IO107" s="319" t="e">
        <f t="shared" si="59"/>
        <v>#DIV/0!</v>
      </c>
      <c r="IP107" s="319" t="e">
        <f t="shared" si="59"/>
        <v>#DIV/0!</v>
      </c>
      <c r="IQ107" s="319" t="e">
        <f t="shared" si="59"/>
        <v>#DIV/0!</v>
      </c>
      <c r="IR107" s="319" t="e">
        <f t="shared" si="59"/>
        <v>#DIV/0!</v>
      </c>
      <c r="IS107" s="319" t="e">
        <f t="shared" si="59"/>
        <v>#DIV/0!</v>
      </c>
      <c r="IT107" s="319" t="e">
        <f t="shared" si="59"/>
        <v>#DIV/0!</v>
      </c>
      <c r="IU107" s="319" t="e">
        <f t="shared" si="59"/>
        <v>#DIV/0!</v>
      </c>
      <c r="IV107" s="319" t="e">
        <f t="shared" si="59"/>
        <v>#DIV/0!</v>
      </c>
      <c r="IW107" s="319" t="e">
        <f t="shared" si="59"/>
        <v>#DIV/0!</v>
      </c>
      <c r="IX107" s="319" t="e">
        <f t="shared" si="59"/>
        <v>#DIV/0!</v>
      </c>
      <c r="IY107" s="319" t="e">
        <f t="shared" si="59"/>
        <v>#DIV/0!</v>
      </c>
      <c r="IZ107" s="319" t="e">
        <f t="shared" si="59"/>
        <v>#DIV/0!</v>
      </c>
      <c r="JA107" s="319" t="e">
        <f t="shared" si="59"/>
        <v>#DIV/0!</v>
      </c>
      <c r="JB107" s="319" t="e">
        <f t="shared" ref="JB107:JP107" si="60">JB103+JB104</f>
        <v>#DIV/0!</v>
      </c>
      <c r="JC107" s="319" t="e">
        <f t="shared" si="60"/>
        <v>#DIV/0!</v>
      </c>
      <c r="JD107" s="319" t="e">
        <f t="shared" si="60"/>
        <v>#DIV/0!</v>
      </c>
      <c r="JE107" s="319" t="e">
        <f t="shared" si="60"/>
        <v>#DIV/0!</v>
      </c>
      <c r="JF107" s="319" t="e">
        <f t="shared" si="60"/>
        <v>#DIV/0!</v>
      </c>
      <c r="JG107" s="319" t="e">
        <f t="shared" si="60"/>
        <v>#DIV/0!</v>
      </c>
      <c r="JH107" s="319" t="e">
        <f t="shared" si="60"/>
        <v>#DIV/0!</v>
      </c>
      <c r="JI107" s="319" t="e">
        <f t="shared" si="60"/>
        <v>#DIV/0!</v>
      </c>
      <c r="JJ107" s="319" t="e">
        <f t="shared" si="60"/>
        <v>#DIV/0!</v>
      </c>
      <c r="JK107" s="319" t="e">
        <f t="shared" si="60"/>
        <v>#DIV/0!</v>
      </c>
      <c r="JL107" s="319" t="e">
        <f t="shared" si="60"/>
        <v>#DIV/0!</v>
      </c>
      <c r="JM107" s="319" t="e">
        <f t="shared" si="60"/>
        <v>#DIV/0!</v>
      </c>
      <c r="JN107" s="319" t="e">
        <f t="shared" si="60"/>
        <v>#DIV/0!</v>
      </c>
      <c r="JO107" s="319" t="e">
        <f t="shared" si="60"/>
        <v>#DIV/0!</v>
      </c>
      <c r="JP107" s="319" t="e">
        <f t="shared" si="60"/>
        <v>#DIV/0!</v>
      </c>
    </row>
    <row r="108" spans="4:277" ht="15" customHeight="1" x14ac:dyDescent="0.2">
      <c r="D108" s="316">
        <v>2.1</v>
      </c>
      <c r="E108" s="317" t="s">
        <v>445</v>
      </c>
      <c r="F108" s="319" t="e">
        <f t="shared" ref="F108:BQ108" si="61">F103-F104</f>
        <v>#DIV/0!</v>
      </c>
      <c r="G108" s="319" t="e">
        <f t="shared" si="61"/>
        <v>#DIV/0!</v>
      </c>
      <c r="H108" s="319" t="e">
        <f t="shared" si="61"/>
        <v>#DIV/0!</v>
      </c>
      <c r="I108" s="319" t="e">
        <f t="shared" si="61"/>
        <v>#DIV/0!</v>
      </c>
      <c r="J108" s="319" t="e">
        <f t="shared" si="61"/>
        <v>#DIV/0!</v>
      </c>
      <c r="K108" s="319" t="e">
        <f t="shared" si="61"/>
        <v>#DIV/0!</v>
      </c>
      <c r="L108" s="319" t="e">
        <f t="shared" si="61"/>
        <v>#DIV/0!</v>
      </c>
      <c r="M108" s="319" t="e">
        <f t="shared" si="61"/>
        <v>#DIV/0!</v>
      </c>
      <c r="N108" s="319" t="e">
        <f t="shared" si="61"/>
        <v>#DIV/0!</v>
      </c>
      <c r="O108" s="319" t="e">
        <f t="shared" si="61"/>
        <v>#DIV/0!</v>
      </c>
      <c r="P108" s="319" t="e">
        <f t="shared" si="61"/>
        <v>#DIV/0!</v>
      </c>
      <c r="Q108" s="319" t="e">
        <f t="shared" si="61"/>
        <v>#DIV/0!</v>
      </c>
      <c r="R108" s="319" t="e">
        <f t="shared" si="61"/>
        <v>#DIV/0!</v>
      </c>
      <c r="S108" s="319" t="e">
        <f t="shared" si="61"/>
        <v>#DIV/0!</v>
      </c>
      <c r="T108" s="319" t="e">
        <f t="shared" si="61"/>
        <v>#DIV/0!</v>
      </c>
      <c r="U108" s="319" t="e">
        <f t="shared" si="61"/>
        <v>#DIV/0!</v>
      </c>
      <c r="V108" s="319" t="e">
        <f t="shared" si="61"/>
        <v>#DIV/0!</v>
      </c>
      <c r="W108" s="319" t="e">
        <f t="shared" si="61"/>
        <v>#DIV/0!</v>
      </c>
      <c r="X108" s="319" t="e">
        <f t="shared" si="61"/>
        <v>#DIV/0!</v>
      </c>
      <c r="Y108" s="319" t="e">
        <f t="shared" si="61"/>
        <v>#DIV/0!</v>
      </c>
      <c r="Z108" s="319" t="e">
        <f t="shared" si="61"/>
        <v>#DIV/0!</v>
      </c>
      <c r="AA108" s="319" t="e">
        <f t="shared" si="61"/>
        <v>#DIV/0!</v>
      </c>
      <c r="AB108" s="319" t="e">
        <f t="shared" si="61"/>
        <v>#DIV/0!</v>
      </c>
      <c r="AC108" s="319" t="e">
        <f t="shared" si="61"/>
        <v>#DIV/0!</v>
      </c>
      <c r="AD108" s="319" t="e">
        <f t="shared" si="61"/>
        <v>#DIV/0!</v>
      </c>
      <c r="AE108" s="319" t="e">
        <f t="shared" si="61"/>
        <v>#DIV/0!</v>
      </c>
      <c r="AF108" s="319" t="e">
        <f t="shared" si="61"/>
        <v>#DIV/0!</v>
      </c>
      <c r="AG108" s="319" t="e">
        <f t="shared" si="61"/>
        <v>#DIV/0!</v>
      </c>
      <c r="AH108" s="319" t="e">
        <f t="shared" si="61"/>
        <v>#DIV/0!</v>
      </c>
      <c r="AI108" s="319" t="e">
        <f t="shared" si="61"/>
        <v>#DIV/0!</v>
      </c>
      <c r="AJ108" s="319" t="e">
        <f t="shared" si="61"/>
        <v>#DIV/0!</v>
      </c>
      <c r="AK108" s="319" t="e">
        <f t="shared" si="61"/>
        <v>#DIV/0!</v>
      </c>
      <c r="AL108" s="319" t="e">
        <f t="shared" si="61"/>
        <v>#DIV/0!</v>
      </c>
      <c r="AM108" s="319" t="e">
        <f t="shared" si="61"/>
        <v>#DIV/0!</v>
      </c>
      <c r="AN108" s="319" t="e">
        <f t="shared" si="61"/>
        <v>#DIV/0!</v>
      </c>
      <c r="AO108" s="319" t="e">
        <f t="shared" si="61"/>
        <v>#DIV/0!</v>
      </c>
      <c r="AP108" s="319" t="e">
        <f t="shared" si="61"/>
        <v>#DIV/0!</v>
      </c>
      <c r="AQ108" s="319" t="e">
        <f t="shared" si="61"/>
        <v>#DIV/0!</v>
      </c>
      <c r="AR108" s="319" t="e">
        <f t="shared" si="61"/>
        <v>#DIV/0!</v>
      </c>
      <c r="AS108" s="319" t="e">
        <f t="shared" si="61"/>
        <v>#DIV/0!</v>
      </c>
      <c r="AT108" s="319" t="e">
        <f t="shared" si="61"/>
        <v>#DIV/0!</v>
      </c>
      <c r="AU108" s="319" t="e">
        <f t="shared" si="61"/>
        <v>#DIV/0!</v>
      </c>
      <c r="AV108" s="319" t="e">
        <f t="shared" si="61"/>
        <v>#DIV/0!</v>
      </c>
      <c r="AW108" s="319" t="e">
        <f t="shared" si="61"/>
        <v>#DIV/0!</v>
      </c>
      <c r="AX108" s="319" t="e">
        <f t="shared" si="61"/>
        <v>#DIV/0!</v>
      </c>
      <c r="AY108" s="319" t="e">
        <f t="shared" si="61"/>
        <v>#DIV/0!</v>
      </c>
      <c r="AZ108" s="319" t="e">
        <f t="shared" si="61"/>
        <v>#DIV/0!</v>
      </c>
      <c r="BA108" s="319" t="e">
        <f t="shared" si="61"/>
        <v>#DIV/0!</v>
      </c>
      <c r="BB108" s="319" t="e">
        <f t="shared" si="61"/>
        <v>#DIV/0!</v>
      </c>
      <c r="BC108" s="319" t="e">
        <f t="shared" si="61"/>
        <v>#DIV/0!</v>
      </c>
      <c r="BD108" s="319" t="e">
        <f t="shared" si="61"/>
        <v>#DIV/0!</v>
      </c>
      <c r="BE108" s="319" t="e">
        <f t="shared" si="61"/>
        <v>#DIV/0!</v>
      </c>
      <c r="BF108" s="319" t="e">
        <f t="shared" si="61"/>
        <v>#DIV/0!</v>
      </c>
      <c r="BG108" s="319" t="e">
        <f t="shared" si="61"/>
        <v>#DIV/0!</v>
      </c>
      <c r="BH108" s="319" t="e">
        <f t="shared" si="61"/>
        <v>#DIV/0!</v>
      </c>
      <c r="BI108" s="319" t="e">
        <f t="shared" si="61"/>
        <v>#DIV/0!</v>
      </c>
      <c r="BJ108" s="319" t="e">
        <f t="shared" si="61"/>
        <v>#DIV/0!</v>
      </c>
      <c r="BK108" s="319" t="e">
        <f t="shared" si="61"/>
        <v>#DIV/0!</v>
      </c>
      <c r="BL108" s="319" t="e">
        <f t="shared" si="61"/>
        <v>#DIV/0!</v>
      </c>
      <c r="BM108" s="319" t="e">
        <f t="shared" si="61"/>
        <v>#DIV/0!</v>
      </c>
      <c r="BN108" s="319" t="e">
        <f t="shared" si="61"/>
        <v>#DIV/0!</v>
      </c>
      <c r="BO108" s="319" t="e">
        <f t="shared" si="61"/>
        <v>#DIV/0!</v>
      </c>
      <c r="BP108" s="319" t="e">
        <f t="shared" si="61"/>
        <v>#DIV/0!</v>
      </c>
      <c r="BQ108" s="319" t="e">
        <f t="shared" si="61"/>
        <v>#DIV/0!</v>
      </c>
      <c r="BR108" s="319" t="e">
        <f t="shared" ref="BR108:EC108" si="62">BR103-BR104</f>
        <v>#DIV/0!</v>
      </c>
      <c r="BS108" s="319" t="e">
        <f t="shared" si="62"/>
        <v>#DIV/0!</v>
      </c>
      <c r="BT108" s="319" t="e">
        <f t="shared" si="62"/>
        <v>#DIV/0!</v>
      </c>
      <c r="BU108" s="319" t="e">
        <f t="shared" si="62"/>
        <v>#DIV/0!</v>
      </c>
      <c r="BV108" s="319" t="e">
        <f t="shared" si="62"/>
        <v>#DIV/0!</v>
      </c>
      <c r="BW108" s="319" t="e">
        <f t="shared" si="62"/>
        <v>#DIV/0!</v>
      </c>
      <c r="BX108" s="319" t="e">
        <f t="shared" si="62"/>
        <v>#DIV/0!</v>
      </c>
      <c r="BY108" s="319" t="e">
        <f t="shared" si="62"/>
        <v>#DIV/0!</v>
      </c>
      <c r="BZ108" s="319" t="e">
        <f t="shared" si="62"/>
        <v>#DIV/0!</v>
      </c>
      <c r="CA108" s="319" t="e">
        <f t="shared" si="62"/>
        <v>#DIV/0!</v>
      </c>
      <c r="CB108" s="319" t="e">
        <f t="shared" si="62"/>
        <v>#DIV/0!</v>
      </c>
      <c r="CC108" s="319" t="e">
        <f t="shared" si="62"/>
        <v>#DIV/0!</v>
      </c>
      <c r="CD108" s="319" t="e">
        <f t="shared" si="62"/>
        <v>#DIV/0!</v>
      </c>
      <c r="CE108" s="319" t="e">
        <f t="shared" si="62"/>
        <v>#DIV/0!</v>
      </c>
      <c r="CF108" s="319" t="e">
        <f t="shared" si="62"/>
        <v>#DIV/0!</v>
      </c>
      <c r="CG108" s="319" t="e">
        <f t="shared" si="62"/>
        <v>#DIV/0!</v>
      </c>
      <c r="CH108" s="319" t="e">
        <f t="shared" si="62"/>
        <v>#DIV/0!</v>
      </c>
      <c r="CI108" s="319" t="e">
        <f t="shared" si="62"/>
        <v>#DIV/0!</v>
      </c>
      <c r="CJ108" s="319" t="e">
        <f t="shared" si="62"/>
        <v>#DIV/0!</v>
      </c>
      <c r="CK108" s="319" t="e">
        <f t="shared" si="62"/>
        <v>#DIV/0!</v>
      </c>
      <c r="CL108" s="319" t="e">
        <f t="shared" si="62"/>
        <v>#DIV/0!</v>
      </c>
      <c r="CM108" s="319" t="e">
        <f t="shared" si="62"/>
        <v>#DIV/0!</v>
      </c>
      <c r="CN108" s="319" t="e">
        <f t="shared" si="62"/>
        <v>#DIV/0!</v>
      </c>
      <c r="CO108" s="319" t="e">
        <f t="shared" si="62"/>
        <v>#DIV/0!</v>
      </c>
      <c r="CP108" s="319" t="e">
        <f t="shared" si="62"/>
        <v>#DIV/0!</v>
      </c>
      <c r="CQ108" s="319" t="e">
        <f t="shared" si="62"/>
        <v>#DIV/0!</v>
      </c>
      <c r="CR108" s="319" t="e">
        <f t="shared" si="62"/>
        <v>#DIV/0!</v>
      </c>
      <c r="CS108" s="319" t="e">
        <f t="shared" si="62"/>
        <v>#DIV/0!</v>
      </c>
      <c r="CT108" s="319" t="e">
        <f t="shared" si="62"/>
        <v>#DIV/0!</v>
      </c>
      <c r="CU108" s="319" t="e">
        <f t="shared" si="62"/>
        <v>#DIV/0!</v>
      </c>
      <c r="CV108" s="319" t="e">
        <f t="shared" si="62"/>
        <v>#DIV/0!</v>
      </c>
      <c r="CW108" s="319" t="e">
        <f t="shared" si="62"/>
        <v>#DIV/0!</v>
      </c>
      <c r="CX108" s="319" t="e">
        <f t="shared" si="62"/>
        <v>#DIV/0!</v>
      </c>
      <c r="CY108" s="319" t="e">
        <f t="shared" si="62"/>
        <v>#DIV/0!</v>
      </c>
      <c r="CZ108" s="319" t="e">
        <f t="shared" si="62"/>
        <v>#DIV/0!</v>
      </c>
      <c r="DA108" s="319" t="e">
        <f t="shared" si="62"/>
        <v>#DIV/0!</v>
      </c>
      <c r="DB108" s="319" t="e">
        <f t="shared" si="62"/>
        <v>#DIV/0!</v>
      </c>
      <c r="DC108" s="319" t="e">
        <f t="shared" si="62"/>
        <v>#DIV/0!</v>
      </c>
      <c r="DD108" s="319" t="e">
        <f t="shared" si="62"/>
        <v>#DIV/0!</v>
      </c>
      <c r="DE108" s="319" t="e">
        <f t="shared" si="62"/>
        <v>#DIV/0!</v>
      </c>
      <c r="DF108" s="319" t="e">
        <f t="shared" si="62"/>
        <v>#DIV/0!</v>
      </c>
      <c r="DG108" s="319" t="e">
        <f t="shared" si="62"/>
        <v>#DIV/0!</v>
      </c>
      <c r="DH108" s="319" t="e">
        <f t="shared" si="62"/>
        <v>#DIV/0!</v>
      </c>
      <c r="DI108" s="319" t="e">
        <f t="shared" si="62"/>
        <v>#DIV/0!</v>
      </c>
      <c r="DJ108" s="319" t="e">
        <f t="shared" si="62"/>
        <v>#DIV/0!</v>
      </c>
      <c r="DK108" s="319" t="e">
        <f t="shared" si="62"/>
        <v>#DIV/0!</v>
      </c>
      <c r="DL108" s="319" t="e">
        <f t="shared" si="62"/>
        <v>#DIV/0!</v>
      </c>
      <c r="DM108" s="319" t="e">
        <f t="shared" si="62"/>
        <v>#DIV/0!</v>
      </c>
      <c r="DN108" s="319" t="e">
        <f t="shared" si="62"/>
        <v>#DIV/0!</v>
      </c>
      <c r="DO108" s="319" t="e">
        <f t="shared" si="62"/>
        <v>#DIV/0!</v>
      </c>
      <c r="DP108" s="319" t="e">
        <f t="shared" si="62"/>
        <v>#DIV/0!</v>
      </c>
      <c r="DQ108" s="319" t="e">
        <f t="shared" si="62"/>
        <v>#DIV/0!</v>
      </c>
      <c r="DR108" s="319" t="e">
        <f t="shared" si="62"/>
        <v>#DIV/0!</v>
      </c>
      <c r="DS108" s="319" t="e">
        <f t="shared" si="62"/>
        <v>#DIV/0!</v>
      </c>
      <c r="DT108" s="319" t="e">
        <f t="shared" si="62"/>
        <v>#DIV/0!</v>
      </c>
      <c r="DU108" s="319" t="e">
        <f t="shared" si="62"/>
        <v>#DIV/0!</v>
      </c>
      <c r="DV108" s="319" t="e">
        <f t="shared" si="62"/>
        <v>#DIV/0!</v>
      </c>
      <c r="DW108" s="319" t="e">
        <f t="shared" si="62"/>
        <v>#DIV/0!</v>
      </c>
      <c r="DX108" s="319" t="e">
        <f t="shared" si="62"/>
        <v>#DIV/0!</v>
      </c>
      <c r="DY108" s="319" t="e">
        <f t="shared" si="62"/>
        <v>#DIV/0!</v>
      </c>
      <c r="DZ108" s="319" t="e">
        <f t="shared" si="62"/>
        <v>#DIV/0!</v>
      </c>
      <c r="EA108" s="319" t="e">
        <f t="shared" si="62"/>
        <v>#DIV/0!</v>
      </c>
      <c r="EB108" s="319" t="e">
        <f t="shared" si="62"/>
        <v>#DIV/0!</v>
      </c>
      <c r="EC108" s="319" t="e">
        <f t="shared" si="62"/>
        <v>#DIV/0!</v>
      </c>
      <c r="ED108" s="319" t="e">
        <f t="shared" ref="ED108:GO108" si="63">ED103-ED104</f>
        <v>#DIV/0!</v>
      </c>
      <c r="EE108" s="319" t="e">
        <f t="shared" si="63"/>
        <v>#DIV/0!</v>
      </c>
      <c r="EF108" s="319" t="e">
        <f t="shared" si="63"/>
        <v>#DIV/0!</v>
      </c>
      <c r="EG108" s="319" t="e">
        <f t="shared" si="63"/>
        <v>#DIV/0!</v>
      </c>
      <c r="EH108" s="319" t="e">
        <f t="shared" si="63"/>
        <v>#DIV/0!</v>
      </c>
      <c r="EI108" s="319" t="e">
        <f t="shared" si="63"/>
        <v>#DIV/0!</v>
      </c>
      <c r="EJ108" s="319" t="e">
        <f t="shared" si="63"/>
        <v>#DIV/0!</v>
      </c>
      <c r="EK108" s="319" t="e">
        <f t="shared" si="63"/>
        <v>#DIV/0!</v>
      </c>
      <c r="EL108" s="319" t="e">
        <f t="shared" si="63"/>
        <v>#DIV/0!</v>
      </c>
      <c r="EM108" s="319" t="e">
        <f t="shared" si="63"/>
        <v>#DIV/0!</v>
      </c>
      <c r="EN108" s="319" t="e">
        <f t="shared" si="63"/>
        <v>#DIV/0!</v>
      </c>
      <c r="EO108" s="319" t="e">
        <f t="shared" si="63"/>
        <v>#DIV/0!</v>
      </c>
      <c r="EP108" s="319" t="e">
        <f t="shared" si="63"/>
        <v>#DIV/0!</v>
      </c>
      <c r="EQ108" s="319" t="e">
        <f t="shared" si="63"/>
        <v>#DIV/0!</v>
      </c>
      <c r="ER108" s="319" t="e">
        <f t="shared" si="63"/>
        <v>#DIV/0!</v>
      </c>
      <c r="ES108" s="319" t="e">
        <f t="shared" si="63"/>
        <v>#DIV/0!</v>
      </c>
      <c r="ET108" s="319" t="e">
        <f t="shared" si="63"/>
        <v>#DIV/0!</v>
      </c>
      <c r="EU108" s="319" t="e">
        <f t="shared" si="63"/>
        <v>#DIV/0!</v>
      </c>
      <c r="EV108" s="319" t="e">
        <f t="shared" si="63"/>
        <v>#DIV/0!</v>
      </c>
      <c r="EW108" s="319" t="e">
        <f t="shared" si="63"/>
        <v>#DIV/0!</v>
      </c>
      <c r="EX108" s="319" t="e">
        <f t="shared" si="63"/>
        <v>#DIV/0!</v>
      </c>
      <c r="EY108" s="319" t="e">
        <f t="shared" si="63"/>
        <v>#DIV/0!</v>
      </c>
      <c r="EZ108" s="319" t="e">
        <f t="shared" si="63"/>
        <v>#DIV/0!</v>
      </c>
      <c r="FA108" s="319" t="e">
        <f t="shared" si="63"/>
        <v>#DIV/0!</v>
      </c>
      <c r="FB108" s="319" t="e">
        <f t="shared" si="63"/>
        <v>#DIV/0!</v>
      </c>
      <c r="FC108" s="319" t="e">
        <f t="shared" si="63"/>
        <v>#DIV/0!</v>
      </c>
      <c r="FD108" s="319" t="e">
        <f t="shared" si="63"/>
        <v>#DIV/0!</v>
      </c>
      <c r="FE108" s="319" t="e">
        <f t="shared" si="63"/>
        <v>#DIV/0!</v>
      </c>
      <c r="FF108" s="319" t="e">
        <f t="shared" si="63"/>
        <v>#DIV/0!</v>
      </c>
      <c r="FG108" s="319" t="e">
        <f t="shared" si="63"/>
        <v>#DIV/0!</v>
      </c>
      <c r="FH108" s="319" t="e">
        <f t="shared" si="63"/>
        <v>#DIV/0!</v>
      </c>
      <c r="FI108" s="319" t="e">
        <f t="shared" si="63"/>
        <v>#DIV/0!</v>
      </c>
      <c r="FJ108" s="319" t="e">
        <f t="shared" si="63"/>
        <v>#DIV/0!</v>
      </c>
      <c r="FK108" s="319" t="e">
        <f t="shared" si="63"/>
        <v>#DIV/0!</v>
      </c>
      <c r="FL108" s="319" t="e">
        <f t="shared" si="63"/>
        <v>#DIV/0!</v>
      </c>
      <c r="FM108" s="319" t="e">
        <f t="shared" si="63"/>
        <v>#DIV/0!</v>
      </c>
      <c r="FN108" s="319" t="e">
        <f t="shared" si="63"/>
        <v>#DIV/0!</v>
      </c>
      <c r="FO108" s="319" t="e">
        <f t="shared" si="63"/>
        <v>#DIV/0!</v>
      </c>
      <c r="FP108" s="319" t="e">
        <f t="shared" si="63"/>
        <v>#DIV/0!</v>
      </c>
      <c r="FQ108" s="319" t="e">
        <f t="shared" si="63"/>
        <v>#DIV/0!</v>
      </c>
      <c r="FR108" s="319" t="e">
        <f t="shared" si="63"/>
        <v>#DIV/0!</v>
      </c>
      <c r="FS108" s="319" t="e">
        <f t="shared" si="63"/>
        <v>#DIV/0!</v>
      </c>
      <c r="FT108" s="319" t="e">
        <f t="shared" si="63"/>
        <v>#DIV/0!</v>
      </c>
      <c r="FU108" s="319" t="e">
        <f t="shared" si="63"/>
        <v>#DIV/0!</v>
      </c>
      <c r="FV108" s="319" t="e">
        <f t="shared" si="63"/>
        <v>#DIV/0!</v>
      </c>
      <c r="FW108" s="319" t="e">
        <f t="shared" si="63"/>
        <v>#DIV/0!</v>
      </c>
      <c r="FX108" s="319" t="e">
        <f t="shared" si="63"/>
        <v>#DIV/0!</v>
      </c>
      <c r="FY108" s="319" t="e">
        <f t="shared" si="63"/>
        <v>#DIV/0!</v>
      </c>
      <c r="FZ108" s="319" t="e">
        <f t="shared" si="63"/>
        <v>#DIV/0!</v>
      </c>
      <c r="GA108" s="319" t="e">
        <f t="shared" si="63"/>
        <v>#DIV/0!</v>
      </c>
      <c r="GB108" s="319" t="e">
        <f t="shared" si="63"/>
        <v>#DIV/0!</v>
      </c>
      <c r="GC108" s="319" t="e">
        <f t="shared" si="63"/>
        <v>#DIV/0!</v>
      </c>
      <c r="GD108" s="319" t="e">
        <f t="shared" si="63"/>
        <v>#DIV/0!</v>
      </c>
      <c r="GE108" s="319" t="e">
        <f t="shared" si="63"/>
        <v>#DIV/0!</v>
      </c>
      <c r="GF108" s="319" t="e">
        <f t="shared" si="63"/>
        <v>#DIV/0!</v>
      </c>
      <c r="GG108" s="319" t="e">
        <f t="shared" si="63"/>
        <v>#DIV/0!</v>
      </c>
      <c r="GH108" s="319" t="e">
        <f t="shared" si="63"/>
        <v>#DIV/0!</v>
      </c>
      <c r="GI108" s="319" t="e">
        <f t="shared" si="63"/>
        <v>#DIV/0!</v>
      </c>
      <c r="GJ108" s="319" t="e">
        <f t="shared" si="63"/>
        <v>#DIV/0!</v>
      </c>
      <c r="GK108" s="319" t="e">
        <f t="shared" si="63"/>
        <v>#DIV/0!</v>
      </c>
      <c r="GL108" s="319" t="e">
        <f t="shared" si="63"/>
        <v>#DIV/0!</v>
      </c>
      <c r="GM108" s="319" t="e">
        <f t="shared" si="63"/>
        <v>#DIV/0!</v>
      </c>
      <c r="GN108" s="319" t="e">
        <f t="shared" si="63"/>
        <v>#DIV/0!</v>
      </c>
      <c r="GO108" s="319" t="e">
        <f t="shared" si="63"/>
        <v>#DIV/0!</v>
      </c>
      <c r="GP108" s="319" t="e">
        <f t="shared" ref="GP108:JA108" si="64">GP103-GP104</f>
        <v>#DIV/0!</v>
      </c>
      <c r="GQ108" s="319" t="e">
        <f t="shared" si="64"/>
        <v>#DIV/0!</v>
      </c>
      <c r="GR108" s="319" t="e">
        <f t="shared" si="64"/>
        <v>#DIV/0!</v>
      </c>
      <c r="GS108" s="319" t="e">
        <f t="shared" si="64"/>
        <v>#DIV/0!</v>
      </c>
      <c r="GT108" s="319" t="e">
        <f t="shared" si="64"/>
        <v>#DIV/0!</v>
      </c>
      <c r="GU108" s="319" t="e">
        <f t="shared" si="64"/>
        <v>#DIV/0!</v>
      </c>
      <c r="GV108" s="319" t="e">
        <f t="shared" si="64"/>
        <v>#DIV/0!</v>
      </c>
      <c r="GW108" s="319" t="e">
        <f t="shared" si="64"/>
        <v>#DIV/0!</v>
      </c>
      <c r="GX108" s="319" t="e">
        <f t="shared" si="64"/>
        <v>#DIV/0!</v>
      </c>
      <c r="GY108" s="319" t="e">
        <f t="shared" si="64"/>
        <v>#DIV/0!</v>
      </c>
      <c r="GZ108" s="319" t="e">
        <f t="shared" si="64"/>
        <v>#DIV/0!</v>
      </c>
      <c r="HA108" s="319" t="e">
        <f t="shared" si="64"/>
        <v>#DIV/0!</v>
      </c>
      <c r="HB108" s="319" t="e">
        <f t="shared" si="64"/>
        <v>#DIV/0!</v>
      </c>
      <c r="HC108" s="319" t="e">
        <f t="shared" si="64"/>
        <v>#DIV/0!</v>
      </c>
      <c r="HD108" s="319" t="e">
        <f t="shared" si="64"/>
        <v>#DIV/0!</v>
      </c>
      <c r="HE108" s="319" t="e">
        <f t="shared" si="64"/>
        <v>#DIV/0!</v>
      </c>
      <c r="HF108" s="319" t="e">
        <f t="shared" si="64"/>
        <v>#DIV/0!</v>
      </c>
      <c r="HG108" s="319" t="e">
        <f t="shared" si="64"/>
        <v>#DIV/0!</v>
      </c>
      <c r="HH108" s="319" t="e">
        <f t="shared" si="64"/>
        <v>#DIV/0!</v>
      </c>
      <c r="HI108" s="319" t="e">
        <f t="shared" si="64"/>
        <v>#DIV/0!</v>
      </c>
      <c r="HJ108" s="319" t="e">
        <f t="shared" si="64"/>
        <v>#DIV/0!</v>
      </c>
      <c r="HK108" s="319" t="e">
        <f t="shared" si="64"/>
        <v>#DIV/0!</v>
      </c>
      <c r="HL108" s="319" t="e">
        <f t="shared" si="64"/>
        <v>#DIV/0!</v>
      </c>
      <c r="HM108" s="319" t="e">
        <f t="shared" si="64"/>
        <v>#DIV/0!</v>
      </c>
      <c r="HN108" s="319" t="e">
        <f t="shared" si="64"/>
        <v>#DIV/0!</v>
      </c>
      <c r="HO108" s="319" t="e">
        <f t="shared" si="64"/>
        <v>#DIV/0!</v>
      </c>
      <c r="HP108" s="319" t="e">
        <f t="shared" si="64"/>
        <v>#DIV/0!</v>
      </c>
      <c r="HQ108" s="319" t="e">
        <f t="shared" si="64"/>
        <v>#DIV/0!</v>
      </c>
      <c r="HR108" s="319" t="e">
        <f t="shared" si="64"/>
        <v>#DIV/0!</v>
      </c>
      <c r="HS108" s="319" t="e">
        <f t="shared" si="64"/>
        <v>#DIV/0!</v>
      </c>
      <c r="HT108" s="319" t="e">
        <f t="shared" si="64"/>
        <v>#DIV/0!</v>
      </c>
      <c r="HU108" s="319" t="e">
        <f t="shared" si="64"/>
        <v>#DIV/0!</v>
      </c>
      <c r="HV108" s="319" t="e">
        <f t="shared" si="64"/>
        <v>#DIV/0!</v>
      </c>
      <c r="HW108" s="319" t="e">
        <f t="shared" si="64"/>
        <v>#DIV/0!</v>
      </c>
      <c r="HX108" s="319" t="e">
        <f t="shared" si="64"/>
        <v>#DIV/0!</v>
      </c>
      <c r="HY108" s="319" t="e">
        <f t="shared" si="64"/>
        <v>#DIV/0!</v>
      </c>
      <c r="HZ108" s="319" t="e">
        <f t="shared" si="64"/>
        <v>#DIV/0!</v>
      </c>
      <c r="IA108" s="319" t="e">
        <f t="shared" si="64"/>
        <v>#DIV/0!</v>
      </c>
      <c r="IB108" s="319" t="e">
        <f t="shared" si="64"/>
        <v>#DIV/0!</v>
      </c>
      <c r="IC108" s="319" t="e">
        <f t="shared" si="64"/>
        <v>#DIV/0!</v>
      </c>
      <c r="ID108" s="319" t="e">
        <f t="shared" si="64"/>
        <v>#DIV/0!</v>
      </c>
      <c r="IE108" s="319" t="e">
        <f t="shared" si="64"/>
        <v>#DIV/0!</v>
      </c>
      <c r="IF108" s="319" t="e">
        <f t="shared" si="64"/>
        <v>#DIV/0!</v>
      </c>
      <c r="IG108" s="319" t="e">
        <f t="shared" si="64"/>
        <v>#DIV/0!</v>
      </c>
      <c r="IH108" s="319" t="e">
        <f t="shared" si="64"/>
        <v>#DIV/0!</v>
      </c>
      <c r="II108" s="319" t="e">
        <f t="shared" si="64"/>
        <v>#DIV/0!</v>
      </c>
      <c r="IJ108" s="319" t="e">
        <f t="shared" si="64"/>
        <v>#DIV/0!</v>
      </c>
      <c r="IK108" s="319" t="e">
        <f t="shared" si="64"/>
        <v>#DIV/0!</v>
      </c>
      <c r="IL108" s="319" t="e">
        <f t="shared" si="64"/>
        <v>#DIV/0!</v>
      </c>
      <c r="IM108" s="319" t="e">
        <f t="shared" si="64"/>
        <v>#DIV/0!</v>
      </c>
      <c r="IN108" s="319" t="e">
        <f t="shared" si="64"/>
        <v>#DIV/0!</v>
      </c>
      <c r="IO108" s="319" t="e">
        <f t="shared" si="64"/>
        <v>#DIV/0!</v>
      </c>
      <c r="IP108" s="319" t="e">
        <f t="shared" si="64"/>
        <v>#DIV/0!</v>
      </c>
      <c r="IQ108" s="319" t="e">
        <f t="shared" si="64"/>
        <v>#DIV/0!</v>
      </c>
      <c r="IR108" s="319" t="e">
        <f t="shared" si="64"/>
        <v>#DIV/0!</v>
      </c>
      <c r="IS108" s="319" t="e">
        <f t="shared" si="64"/>
        <v>#DIV/0!</v>
      </c>
      <c r="IT108" s="319" t="e">
        <f t="shared" si="64"/>
        <v>#DIV/0!</v>
      </c>
      <c r="IU108" s="319" t="e">
        <f t="shared" si="64"/>
        <v>#DIV/0!</v>
      </c>
      <c r="IV108" s="319" t="e">
        <f t="shared" si="64"/>
        <v>#DIV/0!</v>
      </c>
      <c r="IW108" s="319" t="e">
        <f t="shared" si="64"/>
        <v>#DIV/0!</v>
      </c>
      <c r="IX108" s="319" t="e">
        <f t="shared" si="64"/>
        <v>#DIV/0!</v>
      </c>
      <c r="IY108" s="319" t="e">
        <f t="shared" si="64"/>
        <v>#DIV/0!</v>
      </c>
      <c r="IZ108" s="319" t="e">
        <f t="shared" si="64"/>
        <v>#DIV/0!</v>
      </c>
      <c r="JA108" s="319" t="e">
        <f t="shared" si="64"/>
        <v>#DIV/0!</v>
      </c>
      <c r="JB108" s="319" t="e">
        <f t="shared" ref="JB108:JP108" si="65">JB103-JB104</f>
        <v>#DIV/0!</v>
      </c>
      <c r="JC108" s="319" t="e">
        <f t="shared" si="65"/>
        <v>#DIV/0!</v>
      </c>
      <c r="JD108" s="319" t="e">
        <f t="shared" si="65"/>
        <v>#DIV/0!</v>
      </c>
      <c r="JE108" s="319" t="e">
        <f t="shared" si="65"/>
        <v>#DIV/0!</v>
      </c>
      <c r="JF108" s="319" t="e">
        <f t="shared" si="65"/>
        <v>#DIV/0!</v>
      </c>
      <c r="JG108" s="319" t="e">
        <f t="shared" si="65"/>
        <v>#DIV/0!</v>
      </c>
      <c r="JH108" s="319" t="e">
        <f t="shared" si="65"/>
        <v>#DIV/0!</v>
      </c>
      <c r="JI108" s="319" t="e">
        <f t="shared" si="65"/>
        <v>#DIV/0!</v>
      </c>
      <c r="JJ108" s="319" t="e">
        <f t="shared" si="65"/>
        <v>#DIV/0!</v>
      </c>
      <c r="JK108" s="319" t="e">
        <f t="shared" si="65"/>
        <v>#DIV/0!</v>
      </c>
      <c r="JL108" s="319" t="e">
        <f t="shared" si="65"/>
        <v>#DIV/0!</v>
      </c>
      <c r="JM108" s="319" t="e">
        <f t="shared" si="65"/>
        <v>#DIV/0!</v>
      </c>
      <c r="JN108" s="319" t="e">
        <f t="shared" si="65"/>
        <v>#DIV/0!</v>
      </c>
      <c r="JO108" s="319" t="e">
        <f t="shared" si="65"/>
        <v>#DIV/0!</v>
      </c>
      <c r="JP108" s="319" t="e">
        <f t="shared" si="65"/>
        <v>#DIV/0!</v>
      </c>
    </row>
    <row r="109" spans="4:277" ht="15" customHeight="1" x14ac:dyDescent="0.2">
      <c r="D109" s="316">
        <v>3.2</v>
      </c>
      <c r="E109" s="317" t="s">
        <v>454</v>
      </c>
      <c r="F109" s="318" t="e">
        <f t="array" ref="F109">QUARTILE(IF($JS21:$JS68&lt;&gt;"",F21:F68),1)</f>
        <v>#NUM!</v>
      </c>
      <c r="G109" s="318" t="e">
        <f t="array" ref="G109">QUARTILE(IF($JS21:$JS68&lt;&gt;"",G21:G68),1)</f>
        <v>#NUM!</v>
      </c>
      <c r="H109" s="318" t="e">
        <f t="array" ref="H109">QUARTILE(IF($JS21:$JS68&lt;&gt;"",H21:H68),1)</f>
        <v>#NUM!</v>
      </c>
      <c r="I109" s="318" t="e">
        <f t="array" ref="I109">QUARTILE(IF($JS21:$JS68&lt;&gt;"",I21:I68),1)</f>
        <v>#NUM!</v>
      </c>
      <c r="J109" s="318" t="e">
        <f t="array" ref="J109">QUARTILE(IF($JS21:$JS68&lt;&gt;"",J21:J68),1)</f>
        <v>#NUM!</v>
      </c>
      <c r="K109" s="318" t="e">
        <f t="array" ref="K109">QUARTILE(IF($JS21:$JS68&lt;&gt;"",K21:K68),1)</f>
        <v>#NUM!</v>
      </c>
      <c r="L109" s="318" t="e">
        <f t="array" ref="L109">QUARTILE(IF($JS21:$JS68&lt;&gt;"",L21:L68),1)</f>
        <v>#NUM!</v>
      </c>
      <c r="M109" s="318" t="e">
        <f t="array" ref="M109">QUARTILE(IF($JS21:$JS68&lt;&gt;"",M21:M68),1)</f>
        <v>#NUM!</v>
      </c>
      <c r="N109" s="318" t="e">
        <f t="array" ref="N109">QUARTILE(IF($JS21:$JS68&lt;&gt;"",N21:N68),1)</f>
        <v>#NUM!</v>
      </c>
      <c r="O109" s="318" t="e">
        <f t="array" ref="O109">QUARTILE(IF($JS21:$JS68&lt;&gt;"",O21:O68),1)</f>
        <v>#NUM!</v>
      </c>
      <c r="P109" s="318" t="e">
        <f t="array" ref="P109">QUARTILE(IF($JS21:$JS68&lt;&gt;"",P21:P68),1)</f>
        <v>#NUM!</v>
      </c>
      <c r="Q109" s="318" t="e">
        <f t="array" ref="Q109">QUARTILE(IF($JS21:$JS68&lt;&gt;"",Q21:Q68),1)</f>
        <v>#NUM!</v>
      </c>
      <c r="R109" s="318" t="e">
        <f t="array" ref="R109">QUARTILE(IF($JS21:$JS68&lt;&gt;"",R21:R68),1)</f>
        <v>#NUM!</v>
      </c>
      <c r="S109" s="318" t="e">
        <f t="array" ref="S109">QUARTILE(IF($JS21:$JS68&lt;&gt;"",S21:S68),1)</f>
        <v>#NUM!</v>
      </c>
      <c r="T109" s="318" t="e">
        <f t="array" ref="T109">QUARTILE(IF($JS21:$JS68&lt;&gt;"",T21:T68),1)</f>
        <v>#NUM!</v>
      </c>
      <c r="U109" s="318" t="e">
        <f t="array" ref="U109">QUARTILE(IF($JS21:$JS68&lt;&gt;"",U21:U68),1)</f>
        <v>#NUM!</v>
      </c>
      <c r="V109" s="318" t="e">
        <f t="array" ref="V109">QUARTILE(IF($JS21:$JS68&lt;&gt;"",V21:V68),1)</f>
        <v>#NUM!</v>
      </c>
      <c r="W109" s="318" t="e">
        <f t="array" ref="W109">QUARTILE(IF($JS21:$JS68&lt;&gt;"",W21:W68),1)</f>
        <v>#NUM!</v>
      </c>
      <c r="X109" s="318" t="e">
        <f t="array" ref="X109">QUARTILE(IF($JS21:$JS68&lt;&gt;"",X21:X68),1)</f>
        <v>#NUM!</v>
      </c>
      <c r="Y109" s="318" t="e">
        <f t="array" ref="Y109">QUARTILE(IF($JS21:$JS68&lt;&gt;"",Y21:Y68),1)</f>
        <v>#NUM!</v>
      </c>
      <c r="Z109" s="318" t="e">
        <f t="array" ref="Z109">QUARTILE(IF($JS21:$JS68&lt;&gt;"",Z21:Z68),1)</f>
        <v>#NUM!</v>
      </c>
      <c r="AA109" s="318" t="e">
        <f t="array" ref="AA109">QUARTILE(IF($JS21:$JS68&lt;&gt;"",AA21:AA68),1)</f>
        <v>#NUM!</v>
      </c>
      <c r="AB109" s="318" t="e">
        <f t="array" ref="AB109">QUARTILE(IF($JS21:$JS68&lt;&gt;"",AB21:AB68),1)</f>
        <v>#NUM!</v>
      </c>
      <c r="AC109" s="318" t="e">
        <f t="array" ref="AC109">QUARTILE(IF($JS21:$JS68&lt;&gt;"",AC21:AC68),1)</f>
        <v>#NUM!</v>
      </c>
      <c r="AD109" s="318" t="e">
        <f t="array" ref="AD109">QUARTILE(IF($JS21:$JS68&lt;&gt;"",AD21:AD68),1)</f>
        <v>#NUM!</v>
      </c>
      <c r="AE109" s="318" t="e">
        <f t="array" ref="AE109">QUARTILE(IF($JS21:$JS68&lt;&gt;"",AE21:AE68),1)</f>
        <v>#NUM!</v>
      </c>
      <c r="AF109" s="318" t="e">
        <f t="array" ref="AF109">QUARTILE(IF($JS21:$JS68&lt;&gt;"",AF21:AF68),1)</f>
        <v>#NUM!</v>
      </c>
      <c r="AG109" s="318" t="e">
        <f t="array" ref="AG109">QUARTILE(IF($JS21:$JS68&lt;&gt;"",AG21:AG68),1)</f>
        <v>#NUM!</v>
      </c>
      <c r="AH109" s="318" t="e">
        <f t="array" ref="AH109">QUARTILE(IF($JS21:$JS68&lt;&gt;"",AH21:AH68),1)</f>
        <v>#NUM!</v>
      </c>
      <c r="AI109" s="318" t="e">
        <f t="array" ref="AI109">QUARTILE(IF($JS21:$JS68&lt;&gt;"",AI21:AI68),1)</f>
        <v>#NUM!</v>
      </c>
      <c r="AJ109" s="318" t="e">
        <f t="array" ref="AJ109">QUARTILE(IF($JS21:$JS68&lt;&gt;"",AJ21:AJ68),1)</f>
        <v>#NUM!</v>
      </c>
      <c r="AK109" s="318" t="e">
        <f t="array" ref="AK109">QUARTILE(IF($JS21:$JS68&lt;&gt;"",AK21:AK68),1)</f>
        <v>#NUM!</v>
      </c>
      <c r="AL109" s="318" t="e">
        <f t="array" ref="AL109">QUARTILE(IF($JS21:$JS68&lt;&gt;"",AL21:AL68),1)</f>
        <v>#NUM!</v>
      </c>
      <c r="AM109" s="318" t="e">
        <f t="array" ref="AM109">QUARTILE(IF($JS21:$JS68&lt;&gt;"",AM21:AM68),1)</f>
        <v>#NUM!</v>
      </c>
      <c r="AN109" s="318" t="e">
        <f t="array" ref="AN109">QUARTILE(IF($JS21:$JS68&lt;&gt;"",AN21:AN68),1)</f>
        <v>#NUM!</v>
      </c>
      <c r="AO109" s="318" t="e">
        <f t="array" ref="AO109">QUARTILE(IF($JS21:$JS68&lt;&gt;"",AO21:AO68),1)</f>
        <v>#NUM!</v>
      </c>
      <c r="AP109" s="318" t="e">
        <f t="array" ref="AP109">QUARTILE(IF($JS21:$JS68&lt;&gt;"",AP21:AP68),1)</f>
        <v>#NUM!</v>
      </c>
      <c r="AQ109" s="318" t="e">
        <f t="array" ref="AQ109">QUARTILE(IF($JS21:$JS68&lt;&gt;"",AQ21:AQ68),1)</f>
        <v>#NUM!</v>
      </c>
      <c r="AR109" s="318" t="e">
        <f t="array" ref="AR109">QUARTILE(IF($JS21:$JS68&lt;&gt;"",AR21:AR68),1)</f>
        <v>#NUM!</v>
      </c>
      <c r="AS109" s="318" t="e">
        <f t="array" ref="AS109">QUARTILE(IF($JS21:$JS68&lt;&gt;"",AS21:AS68),1)</f>
        <v>#NUM!</v>
      </c>
      <c r="AT109" s="318" t="e">
        <f t="array" ref="AT109">QUARTILE(IF($JS21:$JS68&lt;&gt;"",AT21:AT68),1)</f>
        <v>#NUM!</v>
      </c>
      <c r="AU109" s="318" t="e">
        <f t="array" ref="AU109">QUARTILE(IF($JS21:$JS68&lt;&gt;"",AU21:AU68),1)</f>
        <v>#NUM!</v>
      </c>
      <c r="AV109" s="318" t="e">
        <f t="array" ref="AV109">QUARTILE(IF($JS21:$JS68&lt;&gt;"",AV21:AV68),1)</f>
        <v>#NUM!</v>
      </c>
      <c r="AW109" s="318" t="e">
        <f t="array" ref="AW109">QUARTILE(IF($JS21:$JS68&lt;&gt;"",AW21:AW68),1)</f>
        <v>#NUM!</v>
      </c>
      <c r="AX109" s="318" t="e">
        <f t="array" ref="AX109">QUARTILE(IF($JS21:$JS68&lt;&gt;"",AX21:AX68),1)</f>
        <v>#NUM!</v>
      </c>
      <c r="AY109" s="318" t="e">
        <f t="array" ref="AY109">QUARTILE(IF($JS21:$JS68&lt;&gt;"",AY21:AY68),1)</f>
        <v>#NUM!</v>
      </c>
      <c r="AZ109" s="318" t="e">
        <f t="array" ref="AZ109">QUARTILE(IF($JS21:$JS68&lt;&gt;"",AZ21:AZ68),1)</f>
        <v>#NUM!</v>
      </c>
      <c r="BA109" s="318" t="e">
        <f t="array" ref="BA109">QUARTILE(IF($JS21:$JS68&lt;&gt;"",BA21:BA68),1)</f>
        <v>#NUM!</v>
      </c>
      <c r="BB109" s="318" t="e">
        <f t="array" ref="BB109">QUARTILE(IF($JS21:$JS68&lt;&gt;"",BB21:BB68),1)</f>
        <v>#NUM!</v>
      </c>
      <c r="BC109" s="318" t="e">
        <f t="array" ref="BC109">QUARTILE(IF($JS21:$JS68&lt;&gt;"",BC21:BC68),1)</f>
        <v>#NUM!</v>
      </c>
      <c r="BD109" s="318" t="e">
        <f t="array" ref="BD109">QUARTILE(IF($JS21:$JS68&lt;&gt;"",BD21:BD68),1)</f>
        <v>#NUM!</v>
      </c>
      <c r="BE109" s="318" t="e">
        <f t="array" ref="BE109">QUARTILE(IF($JS21:$JS68&lt;&gt;"",BE21:BE68),1)</f>
        <v>#NUM!</v>
      </c>
      <c r="BF109" s="318" t="e">
        <f t="array" ref="BF109">QUARTILE(IF($JS21:$JS68&lt;&gt;"",BF21:BF68),1)</f>
        <v>#NUM!</v>
      </c>
      <c r="BG109" s="318" t="e">
        <f t="array" ref="BG109">QUARTILE(IF($JS21:$JS68&lt;&gt;"",BG21:BG68),1)</f>
        <v>#NUM!</v>
      </c>
      <c r="BH109" s="318" t="e">
        <f t="array" ref="BH109">QUARTILE(IF($JS21:$JS68&lt;&gt;"",BH21:BH68),1)</f>
        <v>#NUM!</v>
      </c>
      <c r="BI109" s="318" t="e">
        <f t="array" ref="BI109">QUARTILE(IF($JS21:$JS68&lt;&gt;"",BI21:BI68),1)</f>
        <v>#NUM!</v>
      </c>
      <c r="BJ109" s="318" t="e">
        <f t="array" ref="BJ109">QUARTILE(IF($JS21:$JS68&lt;&gt;"",BJ21:BJ68),1)</f>
        <v>#NUM!</v>
      </c>
      <c r="BK109" s="318" t="e">
        <f t="array" ref="BK109">QUARTILE(IF($JS21:$JS68&lt;&gt;"",BK21:BK68),1)</f>
        <v>#NUM!</v>
      </c>
      <c r="BL109" s="318" t="e">
        <f t="array" ref="BL109">QUARTILE(IF($JS21:$JS68&lt;&gt;"",BL21:BL68),1)</f>
        <v>#NUM!</v>
      </c>
      <c r="BM109" s="318" t="e">
        <f t="array" ref="BM109">QUARTILE(IF($JS21:$JS68&lt;&gt;"",BM21:BM68),1)</f>
        <v>#NUM!</v>
      </c>
      <c r="BN109" s="318" t="e">
        <f t="array" ref="BN109">QUARTILE(IF($JS21:$JS68&lt;&gt;"",BN21:BN68),1)</f>
        <v>#NUM!</v>
      </c>
      <c r="BO109" s="318" t="e">
        <f t="array" ref="BO109">QUARTILE(IF($JS21:$JS68&lt;&gt;"",BO21:BO68),1)</f>
        <v>#NUM!</v>
      </c>
      <c r="BP109" s="318" t="e">
        <f t="array" ref="BP109">QUARTILE(IF($JS21:$JS68&lt;&gt;"",BP21:BP68),1)</f>
        <v>#NUM!</v>
      </c>
      <c r="BQ109" s="318" t="e">
        <f t="array" ref="BQ109">QUARTILE(IF($JS21:$JS68&lt;&gt;"",BQ21:BQ68),1)</f>
        <v>#NUM!</v>
      </c>
      <c r="BR109" s="318" t="e">
        <f t="array" ref="BR109">QUARTILE(IF($JS21:$JS68&lt;&gt;"",BR21:BR68),1)</f>
        <v>#NUM!</v>
      </c>
      <c r="BS109" s="318" t="e">
        <f t="array" ref="BS109">QUARTILE(IF($JS21:$JS68&lt;&gt;"",BS21:BS68),1)</f>
        <v>#NUM!</v>
      </c>
      <c r="BT109" s="318" t="e">
        <f t="array" ref="BT109">QUARTILE(IF($JS21:$JS68&lt;&gt;"",BT21:BT68),1)</f>
        <v>#NUM!</v>
      </c>
      <c r="BU109" s="318" t="e">
        <f t="array" ref="BU109">QUARTILE(IF($JS21:$JS68&lt;&gt;"",BU21:BU68),1)</f>
        <v>#NUM!</v>
      </c>
      <c r="BV109" s="318" t="e">
        <f t="array" ref="BV109">QUARTILE(IF($JS21:$JS68&lt;&gt;"",BV21:BV68),1)</f>
        <v>#NUM!</v>
      </c>
      <c r="BW109" s="318" t="e">
        <f t="array" ref="BW109">QUARTILE(IF($JS21:$JS68&lt;&gt;"",BW21:BW68),1)</f>
        <v>#NUM!</v>
      </c>
      <c r="BX109" s="318" t="e">
        <f t="array" ref="BX109">QUARTILE(IF($JS21:$JS68&lt;&gt;"",BX21:BX68),1)</f>
        <v>#NUM!</v>
      </c>
      <c r="BY109" s="318" t="e">
        <f t="array" ref="BY109">QUARTILE(IF($JS21:$JS68&lt;&gt;"",BY21:BY68),1)</f>
        <v>#NUM!</v>
      </c>
      <c r="BZ109" s="318" t="e">
        <f t="array" ref="BZ109">QUARTILE(IF($JS21:$JS68&lt;&gt;"",BZ21:BZ68),1)</f>
        <v>#NUM!</v>
      </c>
      <c r="CA109" s="318" t="e">
        <f t="array" ref="CA109">QUARTILE(IF($JS21:$JS68&lt;&gt;"",CA21:CA68),1)</f>
        <v>#NUM!</v>
      </c>
      <c r="CB109" s="318" t="e">
        <f t="array" ref="CB109">QUARTILE(IF($JS21:$JS68&lt;&gt;"",CB21:CB68),1)</f>
        <v>#NUM!</v>
      </c>
      <c r="CC109" s="318" t="e">
        <f t="array" ref="CC109">QUARTILE(IF($JS21:$JS68&lt;&gt;"",CC21:CC68),1)</f>
        <v>#NUM!</v>
      </c>
      <c r="CD109" s="318" t="e">
        <f t="array" ref="CD109">QUARTILE(IF($JS21:$JS68&lt;&gt;"",CD21:CD68),1)</f>
        <v>#NUM!</v>
      </c>
      <c r="CE109" s="318" t="e">
        <f t="array" ref="CE109">QUARTILE(IF($JS21:$JS68&lt;&gt;"",CE21:CE68),1)</f>
        <v>#NUM!</v>
      </c>
      <c r="CF109" s="318" t="e">
        <f t="array" ref="CF109">QUARTILE(IF($JS21:$JS68&lt;&gt;"",CF21:CF68),1)</f>
        <v>#NUM!</v>
      </c>
      <c r="CG109" s="318" t="e">
        <f t="array" ref="CG109">QUARTILE(IF($JS21:$JS68&lt;&gt;"",CG21:CG68),1)</f>
        <v>#NUM!</v>
      </c>
      <c r="CH109" s="318" t="e">
        <f t="array" ref="CH109">QUARTILE(IF($JS21:$JS68&lt;&gt;"",CH21:CH68),1)</f>
        <v>#NUM!</v>
      </c>
      <c r="CI109" s="318" t="e">
        <f t="array" ref="CI109">QUARTILE(IF($JS21:$JS68&lt;&gt;"",CI21:CI68),1)</f>
        <v>#NUM!</v>
      </c>
      <c r="CJ109" s="318" t="e">
        <f t="array" ref="CJ109">QUARTILE(IF($JS21:$JS68&lt;&gt;"",CJ21:CJ68),1)</f>
        <v>#NUM!</v>
      </c>
      <c r="CK109" s="318" t="e">
        <f t="array" ref="CK109">QUARTILE(IF($JS21:$JS68&lt;&gt;"",CK21:CK68),1)</f>
        <v>#NUM!</v>
      </c>
      <c r="CL109" s="318" t="e">
        <f t="array" ref="CL109">QUARTILE(IF($JS21:$JS68&lt;&gt;"",CL21:CL68),1)</f>
        <v>#NUM!</v>
      </c>
      <c r="CM109" s="318" t="e">
        <f t="array" ref="CM109">QUARTILE(IF($JS21:$JS68&lt;&gt;"",CM21:CM68),1)</f>
        <v>#NUM!</v>
      </c>
      <c r="CN109" s="318" t="e">
        <f t="array" ref="CN109">QUARTILE(IF($JS21:$JS68&lt;&gt;"",CN21:CN68),1)</f>
        <v>#NUM!</v>
      </c>
      <c r="CO109" s="318" t="e">
        <f t="array" ref="CO109">QUARTILE(IF($JS21:$JS68&lt;&gt;"",CO21:CO68),1)</f>
        <v>#NUM!</v>
      </c>
      <c r="CP109" s="318" t="e">
        <f t="array" ref="CP109">QUARTILE(IF($JS21:$JS68&lt;&gt;"",CP21:CP68),1)</f>
        <v>#NUM!</v>
      </c>
      <c r="CQ109" s="318" t="e">
        <f t="array" ref="CQ109">QUARTILE(IF($JS21:$JS68&lt;&gt;"",CQ21:CQ68),1)</f>
        <v>#NUM!</v>
      </c>
      <c r="CR109" s="318" t="e">
        <f t="array" ref="CR109">QUARTILE(IF($JS21:$JS68&lt;&gt;"",CR21:CR68),1)</f>
        <v>#NUM!</v>
      </c>
      <c r="CS109" s="318" t="e">
        <f t="array" ref="CS109">QUARTILE(IF($JS21:$JS68&lt;&gt;"",CS21:CS68),1)</f>
        <v>#NUM!</v>
      </c>
      <c r="CT109" s="318" t="e">
        <f t="array" ref="CT109">QUARTILE(IF($JS21:$JS68&lt;&gt;"",CT21:CT68),1)</f>
        <v>#NUM!</v>
      </c>
      <c r="CU109" s="318" t="e">
        <f t="array" ref="CU109">QUARTILE(IF($JS21:$JS68&lt;&gt;"",CU21:CU68),1)</f>
        <v>#NUM!</v>
      </c>
      <c r="CV109" s="318" t="e">
        <f t="array" ref="CV109">QUARTILE(IF($JS21:$JS68&lt;&gt;"",CV21:CV68),1)</f>
        <v>#NUM!</v>
      </c>
      <c r="CW109" s="318" t="e">
        <f t="array" ref="CW109">QUARTILE(IF($JS21:$JS68&lt;&gt;"",CW21:CW68),1)</f>
        <v>#NUM!</v>
      </c>
      <c r="CX109" s="318" t="e">
        <f t="array" ref="CX109">QUARTILE(IF($JS21:$JS68&lt;&gt;"",CX21:CX68),1)</f>
        <v>#NUM!</v>
      </c>
      <c r="CY109" s="318" t="e">
        <f t="array" ref="CY109">QUARTILE(IF($JS21:$JS68&lt;&gt;"",CY21:CY68),1)</f>
        <v>#NUM!</v>
      </c>
      <c r="CZ109" s="318" t="e">
        <f t="array" ref="CZ109">QUARTILE(IF($JS21:$JS68&lt;&gt;"",CZ21:CZ68),1)</f>
        <v>#NUM!</v>
      </c>
      <c r="DA109" s="318" t="e">
        <f t="array" ref="DA109">QUARTILE(IF($JS21:$JS68&lt;&gt;"",DA21:DA68),1)</f>
        <v>#NUM!</v>
      </c>
      <c r="DB109" s="318" t="e">
        <f t="array" ref="DB109">QUARTILE(IF($JS21:$JS68&lt;&gt;"",DB21:DB68),1)</f>
        <v>#NUM!</v>
      </c>
      <c r="DC109" s="318" t="e">
        <f t="array" ref="DC109">QUARTILE(IF($JS21:$JS68&lt;&gt;"",DC21:DC68),1)</f>
        <v>#NUM!</v>
      </c>
      <c r="DD109" s="318" t="e">
        <f t="array" ref="DD109">QUARTILE(IF($JS21:$JS68&lt;&gt;"",DD21:DD68),1)</f>
        <v>#NUM!</v>
      </c>
      <c r="DE109" s="318" t="e">
        <f t="array" ref="DE109">QUARTILE(IF($JS21:$JS68&lt;&gt;"",DE21:DE68),1)</f>
        <v>#NUM!</v>
      </c>
      <c r="DF109" s="318" t="e">
        <f t="array" ref="DF109">QUARTILE(IF($JS21:$JS68&lt;&gt;"",DF21:DF68),1)</f>
        <v>#NUM!</v>
      </c>
      <c r="DG109" s="318" t="e">
        <f t="array" ref="DG109">QUARTILE(IF($JS21:$JS68&lt;&gt;"",DG21:DG68),1)</f>
        <v>#NUM!</v>
      </c>
      <c r="DH109" s="318" t="e">
        <f t="array" ref="DH109">QUARTILE(IF($JS21:$JS68&lt;&gt;"",DH21:DH68),1)</f>
        <v>#NUM!</v>
      </c>
      <c r="DI109" s="318" t="e">
        <f t="array" ref="DI109">QUARTILE(IF($JS21:$JS68&lt;&gt;"",DI21:DI68),1)</f>
        <v>#NUM!</v>
      </c>
      <c r="DJ109" s="318" t="e">
        <f t="array" ref="DJ109">QUARTILE(IF($JS21:$JS68&lt;&gt;"",DJ21:DJ68),1)</f>
        <v>#NUM!</v>
      </c>
      <c r="DK109" s="318" t="e">
        <f t="array" ref="DK109">QUARTILE(IF($JS21:$JS68&lt;&gt;"",DK21:DK68),1)</f>
        <v>#NUM!</v>
      </c>
      <c r="DL109" s="318" t="e">
        <f t="array" ref="DL109">QUARTILE(IF($JS21:$JS68&lt;&gt;"",DL21:DL68),1)</f>
        <v>#NUM!</v>
      </c>
      <c r="DM109" s="318" t="e">
        <f t="array" ref="DM109">QUARTILE(IF($JS21:$JS68&lt;&gt;"",DM21:DM68),1)</f>
        <v>#NUM!</v>
      </c>
      <c r="DN109" s="318" t="e">
        <f t="array" ref="DN109">QUARTILE(IF($JS21:$JS68&lt;&gt;"",DN21:DN68),1)</f>
        <v>#NUM!</v>
      </c>
      <c r="DO109" s="318" t="e">
        <f t="array" ref="DO109">QUARTILE(IF($JS21:$JS68&lt;&gt;"",DO21:DO68),1)</f>
        <v>#NUM!</v>
      </c>
      <c r="DP109" s="318" t="e">
        <f t="array" ref="DP109">QUARTILE(IF($JS21:$JS68&lt;&gt;"",DP21:DP68),1)</f>
        <v>#NUM!</v>
      </c>
      <c r="DQ109" s="318" t="e">
        <f t="array" ref="DQ109">QUARTILE(IF($JS21:$JS68&lt;&gt;"",DQ21:DQ68),1)</f>
        <v>#NUM!</v>
      </c>
      <c r="DR109" s="318" t="e">
        <f t="array" ref="DR109">QUARTILE(IF($JS21:$JS68&lt;&gt;"",DR21:DR68),1)</f>
        <v>#NUM!</v>
      </c>
      <c r="DS109" s="318" t="e">
        <f t="array" ref="DS109">QUARTILE(IF($JS21:$JS68&lt;&gt;"",DS21:DS68),1)</f>
        <v>#NUM!</v>
      </c>
      <c r="DT109" s="318" t="e">
        <f t="array" ref="DT109">QUARTILE(IF($JS21:$JS68&lt;&gt;"",DT21:DT68),1)</f>
        <v>#NUM!</v>
      </c>
      <c r="DU109" s="318" t="e">
        <f t="array" ref="DU109">QUARTILE(IF($JS21:$JS68&lt;&gt;"",DU21:DU68),1)</f>
        <v>#NUM!</v>
      </c>
      <c r="DV109" s="318" t="e">
        <f t="array" ref="DV109">QUARTILE(IF($JS21:$JS68&lt;&gt;"",DV21:DV68),1)</f>
        <v>#NUM!</v>
      </c>
      <c r="DW109" s="318" t="e">
        <f t="array" ref="DW109">QUARTILE(IF($JS21:$JS68&lt;&gt;"",DW21:DW68),1)</f>
        <v>#NUM!</v>
      </c>
      <c r="DX109" s="318" t="e">
        <f t="array" ref="DX109">QUARTILE(IF($JS21:$JS68&lt;&gt;"",DX21:DX68),1)</f>
        <v>#NUM!</v>
      </c>
      <c r="DY109" s="318" t="e">
        <f t="array" ref="DY109">QUARTILE(IF($JS21:$JS68&lt;&gt;"",DY21:DY68),1)</f>
        <v>#NUM!</v>
      </c>
      <c r="DZ109" s="318" t="e">
        <f t="array" ref="DZ109">QUARTILE(IF($JS21:$JS68&lt;&gt;"",DZ21:DZ68),1)</f>
        <v>#NUM!</v>
      </c>
      <c r="EA109" s="318" t="e">
        <f t="array" ref="EA109">QUARTILE(IF($JS21:$JS68&lt;&gt;"",EA21:EA68),1)</f>
        <v>#NUM!</v>
      </c>
      <c r="EB109" s="318" t="e">
        <f t="array" ref="EB109">QUARTILE(IF($JS21:$JS68&lt;&gt;"",EB21:EB68),1)</f>
        <v>#NUM!</v>
      </c>
      <c r="EC109" s="318" t="e">
        <f t="array" ref="EC109">QUARTILE(IF($JS21:$JS68&lt;&gt;"",EC21:EC68),1)</f>
        <v>#NUM!</v>
      </c>
      <c r="ED109" s="318" t="e">
        <f t="array" ref="ED109">QUARTILE(IF($JS21:$JS68&lt;&gt;"",ED21:ED68),1)</f>
        <v>#NUM!</v>
      </c>
      <c r="EE109" s="318" t="e">
        <f t="array" ref="EE109">QUARTILE(IF($JS21:$JS68&lt;&gt;"",EE21:EE68),1)</f>
        <v>#NUM!</v>
      </c>
      <c r="EF109" s="318" t="e">
        <f t="array" ref="EF109">QUARTILE(IF($JS21:$JS68&lt;&gt;"",EF21:EF68),1)</f>
        <v>#NUM!</v>
      </c>
      <c r="EG109" s="318" t="e">
        <f t="array" ref="EG109">QUARTILE(IF($JS21:$JS68&lt;&gt;"",EG21:EG68),1)</f>
        <v>#NUM!</v>
      </c>
      <c r="EH109" s="318" t="e">
        <f t="array" ref="EH109">QUARTILE(IF($JS21:$JS68&lt;&gt;"",EH21:EH68),1)</f>
        <v>#NUM!</v>
      </c>
      <c r="EI109" s="318" t="e">
        <f t="array" ref="EI109">QUARTILE(IF($JS21:$JS68&lt;&gt;"",EI21:EI68),1)</f>
        <v>#NUM!</v>
      </c>
      <c r="EJ109" s="318" t="e">
        <f t="array" ref="EJ109">QUARTILE(IF($JS21:$JS68&lt;&gt;"",EJ21:EJ68),1)</f>
        <v>#NUM!</v>
      </c>
      <c r="EK109" s="318" t="e">
        <f t="array" ref="EK109">QUARTILE(IF($JS21:$JS68&lt;&gt;"",EK21:EK68),1)</f>
        <v>#NUM!</v>
      </c>
      <c r="EL109" s="318" t="e">
        <f t="array" ref="EL109">QUARTILE(IF($JS21:$JS68&lt;&gt;"",EL21:EL68),1)</f>
        <v>#NUM!</v>
      </c>
      <c r="EM109" s="318" t="e">
        <f t="array" ref="EM109">QUARTILE(IF($JS21:$JS68&lt;&gt;"",EM21:EM68),1)</f>
        <v>#NUM!</v>
      </c>
      <c r="EN109" s="318" t="e">
        <f t="array" ref="EN109">QUARTILE(IF($JS21:$JS68&lt;&gt;"",EN21:EN68),1)</f>
        <v>#NUM!</v>
      </c>
      <c r="EO109" s="318" t="e">
        <f t="array" ref="EO109">QUARTILE(IF($JS21:$JS68&lt;&gt;"",EO21:EO68),1)</f>
        <v>#NUM!</v>
      </c>
      <c r="EP109" s="318" t="e">
        <f t="array" ref="EP109">QUARTILE(IF($JS21:$JS68&lt;&gt;"",EP21:EP68),1)</f>
        <v>#NUM!</v>
      </c>
      <c r="EQ109" s="318" t="e">
        <f t="array" ref="EQ109">QUARTILE(IF($JS21:$JS68&lt;&gt;"",EQ21:EQ68),1)</f>
        <v>#NUM!</v>
      </c>
      <c r="ER109" s="318" t="e">
        <f t="array" ref="ER109">QUARTILE(IF($JS21:$JS68&lt;&gt;"",ER21:ER68),1)</f>
        <v>#NUM!</v>
      </c>
      <c r="ES109" s="318" t="e">
        <f t="array" ref="ES109">QUARTILE(IF($JS21:$JS68&lt;&gt;"",ES21:ES68),1)</f>
        <v>#NUM!</v>
      </c>
      <c r="ET109" s="318" t="e">
        <f t="array" ref="ET109">QUARTILE(IF($JS21:$JS68&lt;&gt;"",ET21:ET68),1)</f>
        <v>#NUM!</v>
      </c>
      <c r="EU109" s="318" t="e">
        <f t="array" ref="EU109">QUARTILE(IF($JS21:$JS68&lt;&gt;"",EU21:EU68),1)</f>
        <v>#NUM!</v>
      </c>
      <c r="EV109" s="318" t="e">
        <f t="array" ref="EV109">QUARTILE(IF($JS21:$JS68&lt;&gt;"",EV21:EV68),1)</f>
        <v>#NUM!</v>
      </c>
      <c r="EW109" s="318" t="e">
        <f t="array" ref="EW109">QUARTILE(IF($JS21:$JS68&lt;&gt;"",EW21:EW68),1)</f>
        <v>#NUM!</v>
      </c>
      <c r="EX109" s="318" t="e">
        <f t="array" ref="EX109">QUARTILE(IF($JS21:$JS68&lt;&gt;"",EX21:EX68),1)</f>
        <v>#NUM!</v>
      </c>
      <c r="EY109" s="318" t="e">
        <f t="array" ref="EY109">QUARTILE(IF($JS21:$JS68&lt;&gt;"",EY21:EY68),1)</f>
        <v>#NUM!</v>
      </c>
      <c r="EZ109" s="318" t="e">
        <f t="array" ref="EZ109">QUARTILE(IF($JS21:$JS68&lt;&gt;"",EZ21:EZ68),1)</f>
        <v>#NUM!</v>
      </c>
      <c r="FA109" s="318" t="e">
        <f t="array" ref="FA109">QUARTILE(IF($JS21:$JS68&lt;&gt;"",FA21:FA68),1)</f>
        <v>#NUM!</v>
      </c>
      <c r="FB109" s="318" t="e">
        <f t="array" ref="FB109">QUARTILE(IF($JS21:$JS68&lt;&gt;"",FB21:FB68),1)</f>
        <v>#NUM!</v>
      </c>
      <c r="FC109" s="318" t="e">
        <f t="array" ref="FC109">QUARTILE(IF($JS21:$JS68&lt;&gt;"",FC21:FC68),1)</f>
        <v>#NUM!</v>
      </c>
      <c r="FD109" s="318" t="e">
        <f t="array" ref="FD109">QUARTILE(IF($JS21:$JS68&lt;&gt;"",FD21:FD68),1)</f>
        <v>#NUM!</v>
      </c>
      <c r="FE109" s="318" t="e">
        <f t="array" ref="FE109">QUARTILE(IF($JS21:$JS68&lt;&gt;"",FE21:FE68),1)</f>
        <v>#NUM!</v>
      </c>
      <c r="FF109" s="318" t="e">
        <f t="array" ref="FF109">QUARTILE(IF($JS21:$JS68&lt;&gt;"",FF21:FF68),1)</f>
        <v>#NUM!</v>
      </c>
      <c r="FG109" s="318" t="e">
        <f t="array" ref="FG109">QUARTILE(IF($JS21:$JS68&lt;&gt;"",FG21:FG68),1)</f>
        <v>#NUM!</v>
      </c>
      <c r="FH109" s="318" t="e">
        <f t="array" ref="FH109">QUARTILE(IF($JS21:$JS68&lt;&gt;"",FH21:FH68),1)</f>
        <v>#NUM!</v>
      </c>
      <c r="FI109" s="318" t="e">
        <f t="array" ref="FI109">QUARTILE(IF($JS21:$JS68&lt;&gt;"",FI21:FI68),1)</f>
        <v>#NUM!</v>
      </c>
      <c r="FJ109" s="318" t="e">
        <f t="array" ref="FJ109">QUARTILE(IF($JS21:$JS68&lt;&gt;"",FJ21:FJ68),1)</f>
        <v>#NUM!</v>
      </c>
      <c r="FK109" s="318" t="e">
        <f t="array" ref="FK109">QUARTILE(IF($JS21:$JS68&lt;&gt;"",FK21:FK68),1)</f>
        <v>#NUM!</v>
      </c>
      <c r="FL109" s="318" t="e">
        <f t="array" ref="FL109">QUARTILE(IF($JS21:$JS68&lt;&gt;"",FL21:FL68),1)</f>
        <v>#NUM!</v>
      </c>
      <c r="FM109" s="318" t="e">
        <f t="array" ref="FM109">QUARTILE(IF($JS21:$JS68&lt;&gt;"",FM21:FM68),1)</f>
        <v>#NUM!</v>
      </c>
      <c r="FN109" s="318" t="e">
        <f t="array" ref="FN109">QUARTILE(IF($JS21:$JS68&lt;&gt;"",FN21:FN68),1)</f>
        <v>#NUM!</v>
      </c>
      <c r="FO109" s="318" t="e">
        <f t="array" ref="FO109">QUARTILE(IF($JS21:$JS68&lt;&gt;"",FO21:FO68),1)</f>
        <v>#NUM!</v>
      </c>
      <c r="FP109" s="318" t="e">
        <f t="array" ref="FP109">QUARTILE(IF($JS21:$JS68&lt;&gt;"",FP21:FP68),1)</f>
        <v>#NUM!</v>
      </c>
      <c r="FQ109" s="318" t="e">
        <f t="array" ref="FQ109">QUARTILE(IF($JS21:$JS68&lt;&gt;"",FQ21:FQ68),1)</f>
        <v>#NUM!</v>
      </c>
      <c r="FR109" s="318" t="e">
        <f t="array" ref="FR109">QUARTILE(IF($JS21:$JS68&lt;&gt;"",FR21:FR68),1)</f>
        <v>#NUM!</v>
      </c>
      <c r="FS109" s="318" t="e">
        <f t="array" ref="FS109">QUARTILE(IF($JS21:$JS68&lt;&gt;"",FS21:FS68),1)</f>
        <v>#NUM!</v>
      </c>
      <c r="FT109" s="318" t="e">
        <f t="array" ref="FT109">QUARTILE(IF($JS21:$JS68&lt;&gt;"",FT21:FT68),1)</f>
        <v>#NUM!</v>
      </c>
      <c r="FU109" s="318" t="e">
        <f t="array" ref="FU109">QUARTILE(IF($JS21:$JS68&lt;&gt;"",FU21:FU68),1)</f>
        <v>#NUM!</v>
      </c>
      <c r="FV109" s="318" t="e">
        <f t="array" ref="FV109">QUARTILE(IF($JS21:$JS68&lt;&gt;"",FV21:FV68),1)</f>
        <v>#NUM!</v>
      </c>
      <c r="FW109" s="318" t="e">
        <f t="array" ref="FW109">QUARTILE(IF($JS21:$JS68&lt;&gt;"",FW21:FW68),1)</f>
        <v>#NUM!</v>
      </c>
      <c r="FX109" s="318" t="e">
        <f t="array" ref="FX109">QUARTILE(IF($JS21:$JS68&lt;&gt;"",FX21:FX68),1)</f>
        <v>#NUM!</v>
      </c>
      <c r="FY109" s="318" t="e">
        <f t="array" ref="FY109">QUARTILE(IF($JS21:$JS68&lt;&gt;"",FY21:FY68),1)</f>
        <v>#NUM!</v>
      </c>
      <c r="FZ109" s="318" t="e">
        <f t="array" ref="FZ109">QUARTILE(IF($JS21:$JS68&lt;&gt;"",FZ21:FZ68),1)</f>
        <v>#NUM!</v>
      </c>
      <c r="GA109" s="318" t="e">
        <f t="array" ref="GA109">QUARTILE(IF($JS21:$JS68&lt;&gt;"",GA21:GA68),1)</f>
        <v>#NUM!</v>
      </c>
      <c r="GB109" s="318" t="e">
        <f t="array" ref="GB109">QUARTILE(IF($JS21:$JS68&lt;&gt;"",GB21:GB68),1)</f>
        <v>#NUM!</v>
      </c>
      <c r="GC109" s="318" t="e">
        <f t="array" ref="GC109">QUARTILE(IF($JS21:$JS68&lt;&gt;"",GC21:GC68),1)</f>
        <v>#NUM!</v>
      </c>
      <c r="GD109" s="318" t="e">
        <f t="array" ref="GD109">QUARTILE(IF($JS21:$JS68&lt;&gt;"",GD21:GD68),1)</f>
        <v>#NUM!</v>
      </c>
      <c r="GE109" s="318" t="e">
        <f t="array" ref="GE109">QUARTILE(IF($JS21:$JS68&lt;&gt;"",GE21:GE68),1)</f>
        <v>#NUM!</v>
      </c>
      <c r="GF109" s="318" t="e">
        <f t="array" ref="GF109">QUARTILE(IF($JS21:$JS68&lt;&gt;"",GF21:GF68),1)</f>
        <v>#NUM!</v>
      </c>
      <c r="GG109" s="318" t="e">
        <f t="array" ref="GG109">QUARTILE(IF($JS21:$JS68&lt;&gt;"",GG21:GG68),1)</f>
        <v>#NUM!</v>
      </c>
      <c r="GH109" s="318" t="e">
        <f t="array" ref="GH109">QUARTILE(IF($JS21:$JS68&lt;&gt;"",GH21:GH68),1)</f>
        <v>#NUM!</v>
      </c>
      <c r="GI109" s="318" t="e">
        <f t="array" ref="GI109">QUARTILE(IF($JS21:$JS68&lt;&gt;"",GI21:GI68),1)</f>
        <v>#NUM!</v>
      </c>
      <c r="GJ109" s="318" t="e">
        <f t="array" ref="GJ109">QUARTILE(IF($JS21:$JS68&lt;&gt;"",GJ21:GJ68),1)</f>
        <v>#NUM!</v>
      </c>
      <c r="GK109" s="318" t="e">
        <f t="array" ref="GK109">QUARTILE(IF($JS21:$JS68&lt;&gt;"",GK21:GK68),1)</f>
        <v>#NUM!</v>
      </c>
      <c r="GL109" s="318" t="e">
        <f t="array" ref="GL109">QUARTILE(IF($JS21:$JS68&lt;&gt;"",GL21:GL68),1)</f>
        <v>#NUM!</v>
      </c>
      <c r="GM109" s="318" t="e">
        <f t="array" ref="GM109">QUARTILE(IF($JS21:$JS68&lt;&gt;"",GM21:GM68),1)</f>
        <v>#NUM!</v>
      </c>
      <c r="GN109" s="318" t="e">
        <f t="array" ref="GN109">QUARTILE(IF($JS21:$JS68&lt;&gt;"",GN21:GN68),1)</f>
        <v>#NUM!</v>
      </c>
      <c r="GO109" s="318" t="e">
        <f t="array" ref="GO109">QUARTILE(IF($JS21:$JS68&lt;&gt;"",GO21:GO68),1)</f>
        <v>#NUM!</v>
      </c>
      <c r="GP109" s="318" t="e">
        <f t="array" ref="GP109">QUARTILE(IF($JS21:$JS68&lt;&gt;"",GP21:GP68),1)</f>
        <v>#NUM!</v>
      </c>
      <c r="GQ109" s="318" t="e">
        <f t="array" ref="GQ109">QUARTILE(IF($JS21:$JS68&lt;&gt;"",GQ21:GQ68),1)</f>
        <v>#NUM!</v>
      </c>
      <c r="GR109" s="318" t="e">
        <f t="array" ref="GR109">QUARTILE(IF($JS21:$JS68&lt;&gt;"",GR21:GR68),1)</f>
        <v>#NUM!</v>
      </c>
      <c r="GS109" s="318" t="e">
        <f t="array" ref="GS109">QUARTILE(IF($JS21:$JS68&lt;&gt;"",GS21:GS68),1)</f>
        <v>#NUM!</v>
      </c>
      <c r="GT109" s="318" t="e">
        <f t="array" ref="GT109">QUARTILE(IF($JS21:$JS68&lt;&gt;"",GT21:GT68),1)</f>
        <v>#NUM!</v>
      </c>
      <c r="GU109" s="318" t="e">
        <f t="array" ref="GU109">QUARTILE(IF($JS21:$JS68&lt;&gt;"",GU21:GU68),1)</f>
        <v>#NUM!</v>
      </c>
      <c r="GV109" s="318" t="e">
        <f t="array" ref="GV109">QUARTILE(IF($JS21:$JS68&lt;&gt;"",GV21:GV68),1)</f>
        <v>#NUM!</v>
      </c>
      <c r="GW109" s="318" t="e">
        <f t="array" ref="GW109">QUARTILE(IF($JS21:$JS68&lt;&gt;"",GW21:GW68),1)</f>
        <v>#NUM!</v>
      </c>
      <c r="GX109" s="318" t="e">
        <f t="array" ref="GX109">QUARTILE(IF($JS21:$JS68&lt;&gt;"",GX21:GX68),1)</f>
        <v>#NUM!</v>
      </c>
      <c r="GY109" s="318" t="e">
        <f t="array" ref="GY109">QUARTILE(IF($JS21:$JS68&lt;&gt;"",GY21:GY68),1)</f>
        <v>#NUM!</v>
      </c>
      <c r="GZ109" s="318" t="e">
        <f t="array" ref="GZ109">QUARTILE(IF($JS21:$JS68&lt;&gt;"",GZ21:GZ68),1)</f>
        <v>#NUM!</v>
      </c>
      <c r="HA109" s="318" t="e">
        <f t="array" ref="HA109">QUARTILE(IF($JS21:$JS68&lt;&gt;"",HA21:HA68),1)</f>
        <v>#NUM!</v>
      </c>
      <c r="HB109" s="318" t="e">
        <f t="array" ref="HB109">QUARTILE(IF($JS21:$JS68&lt;&gt;"",HB21:HB68),1)</f>
        <v>#NUM!</v>
      </c>
      <c r="HC109" s="318" t="e">
        <f t="array" ref="HC109">QUARTILE(IF($JS21:$JS68&lt;&gt;"",HC21:HC68),1)</f>
        <v>#NUM!</v>
      </c>
      <c r="HD109" s="318" t="e">
        <f t="array" ref="HD109">QUARTILE(IF($JS21:$JS68&lt;&gt;"",HD21:HD68),1)</f>
        <v>#NUM!</v>
      </c>
      <c r="HE109" s="318" t="e">
        <f t="array" ref="HE109">QUARTILE(IF($JS21:$JS68&lt;&gt;"",HE21:HE68),1)</f>
        <v>#NUM!</v>
      </c>
      <c r="HF109" s="318" t="e">
        <f t="array" ref="HF109">QUARTILE(IF($JS21:$JS68&lt;&gt;"",HF21:HF68),1)</f>
        <v>#NUM!</v>
      </c>
      <c r="HG109" s="318" t="e">
        <f t="array" ref="HG109">QUARTILE(IF($JS21:$JS68&lt;&gt;"",HG21:HG68),1)</f>
        <v>#NUM!</v>
      </c>
      <c r="HH109" s="318" t="e">
        <f t="array" ref="HH109">QUARTILE(IF($JS21:$JS68&lt;&gt;"",HH21:HH68),1)</f>
        <v>#NUM!</v>
      </c>
      <c r="HI109" s="318" t="e">
        <f t="array" ref="HI109">QUARTILE(IF($JS21:$JS68&lt;&gt;"",HI21:HI68),1)</f>
        <v>#NUM!</v>
      </c>
      <c r="HJ109" s="318" t="e">
        <f t="array" ref="HJ109">QUARTILE(IF($JS21:$JS68&lt;&gt;"",HJ21:HJ68),1)</f>
        <v>#NUM!</v>
      </c>
      <c r="HK109" s="318" t="e">
        <f t="array" ref="HK109">QUARTILE(IF($JS21:$JS68&lt;&gt;"",HK21:HK68),1)</f>
        <v>#NUM!</v>
      </c>
      <c r="HL109" s="318" t="e">
        <f t="array" ref="HL109">QUARTILE(IF($JS21:$JS68&lt;&gt;"",HL21:HL68),1)</f>
        <v>#NUM!</v>
      </c>
      <c r="HM109" s="318" t="e">
        <f t="array" ref="HM109">QUARTILE(IF($JS21:$JS68&lt;&gt;"",HM21:HM68),1)</f>
        <v>#NUM!</v>
      </c>
      <c r="HN109" s="318" t="e">
        <f t="array" ref="HN109">QUARTILE(IF($JS21:$JS68&lt;&gt;"",HN21:HN68),1)</f>
        <v>#NUM!</v>
      </c>
      <c r="HO109" s="318" t="e">
        <f t="array" ref="HO109">QUARTILE(IF($JS21:$JS68&lt;&gt;"",HO21:HO68),1)</f>
        <v>#NUM!</v>
      </c>
      <c r="HP109" s="318" t="e">
        <f t="array" ref="HP109">QUARTILE(IF($JS21:$JS68&lt;&gt;"",HP21:HP68),1)</f>
        <v>#NUM!</v>
      </c>
      <c r="HQ109" s="318" t="e">
        <f t="array" ref="HQ109">QUARTILE(IF($JS21:$JS68&lt;&gt;"",HQ21:HQ68),1)</f>
        <v>#NUM!</v>
      </c>
      <c r="HR109" s="318" t="e">
        <f t="array" ref="HR109">QUARTILE(IF($JS21:$JS68&lt;&gt;"",HR21:HR68),1)</f>
        <v>#NUM!</v>
      </c>
      <c r="HS109" s="318" t="e">
        <f t="array" ref="HS109">QUARTILE(IF($JS21:$JS68&lt;&gt;"",HS21:HS68),1)</f>
        <v>#NUM!</v>
      </c>
      <c r="HT109" s="318" t="e">
        <f t="array" ref="HT109">QUARTILE(IF($JS21:$JS68&lt;&gt;"",HT21:HT68),1)</f>
        <v>#NUM!</v>
      </c>
      <c r="HU109" s="318" t="e">
        <f t="array" ref="HU109">QUARTILE(IF($JS21:$JS68&lt;&gt;"",HU21:HU68),1)</f>
        <v>#NUM!</v>
      </c>
      <c r="HV109" s="318" t="e">
        <f t="array" ref="HV109">QUARTILE(IF($JS21:$JS68&lt;&gt;"",HV21:HV68),1)</f>
        <v>#NUM!</v>
      </c>
      <c r="HW109" s="318" t="e">
        <f t="array" ref="HW109">QUARTILE(IF($JS21:$JS68&lt;&gt;"",HW21:HW68),1)</f>
        <v>#NUM!</v>
      </c>
      <c r="HX109" s="318" t="e">
        <f t="array" ref="HX109">QUARTILE(IF($JS21:$JS68&lt;&gt;"",HX21:HX68),1)</f>
        <v>#NUM!</v>
      </c>
      <c r="HY109" s="318" t="e">
        <f t="array" ref="HY109">QUARTILE(IF($JS21:$JS68&lt;&gt;"",HY21:HY68),1)</f>
        <v>#NUM!</v>
      </c>
      <c r="HZ109" s="318" t="e">
        <f t="array" ref="HZ109">QUARTILE(IF($JS21:$JS68&lt;&gt;"",HZ21:HZ68),1)</f>
        <v>#NUM!</v>
      </c>
      <c r="IA109" s="318" t="e">
        <f t="array" ref="IA109">QUARTILE(IF($JS21:$JS68&lt;&gt;"",IA21:IA68),1)</f>
        <v>#NUM!</v>
      </c>
      <c r="IB109" s="318" t="e">
        <f t="array" ref="IB109">QUARTILE(IF($JS21:$JS68&lt;&gt;"",IB21:IB68),1)</f>
        <v>#NUM!</v>
      </c>
      <c r="IC109" s="318" t="e">
        <f t="array" ref="IC109">QUARTILE(IF($JS21:$JS68&lt;&gt;"",IC21:IC68),1)</f>
        <v>#NUM!</v>
      </c>
      <c r="ID109" s="318" t="e">
        <f t="array" ref="ID109">QUARTILE(IF($JS21:$JS68&lt;&gt;"",ID21:ID68),1)</f>
        <v>#NUM!</v>
      </c>
      <c r="IE109" s="318" t="e">
        <f t="array" ref="IE109">QUARTILE(IF($JS21:$JS68&lt;&gt;"",IE21:IE68),1)</f>
        <v>#NUM!</v>
      </c>
      <c r="IF109" s="318" t="e">
        <f t="array" ref="IF109">QUARTILE(IF($JS21:$JS68&lt;&gt;"",IF21:IF68),1)</f>
        <v>#NUM!</v>
      </c>
      <c r="IG109" s="318" t="e">
        <f t="array" ref="IG109">QUARTILE(IF($JS21:$JS68&lt;&gt;"",IG21:IG68),1)</f>
        <v>#NUM!</v>
      </c>
      <c r="IH109" s="318" t="e">
        <f t="array" ref="IH109">QUARTILE(IF($JS21:$JS68&lt;&gt;"",IH21:IH68),1)</f>
        <v>#NUM!</v>
      </c>
      <c r="II109" s="318" t="e">
        <f t="array" ref="II109">QUARTILE(IF($JS21:$JS68&lt;&gt;"",II21:II68),1)</f>
        <v>#NUM!</v>
      </c>
      <c r="IJ109" s="318" t="e">
        <f t="array" ref="IJ109">QUARTILE(IF($JS21:$JS68&lt;&gt;"",IJ21:IJ68),1)</f>
        <v>#NUM!</v>
      </c>
      <c r="IK109" s="318" t="e">
        <f t="array" ref="IK109">QUARTILE(IF($JS21:$JS68&lt;&gt;"",IK21:IK68),1)</f>
        <v>#NUM!</v>
      </c>
      <c r="IL109" s="318" t="e">
        <f t="array" ref="IL109">QUARTILE(IF($JS21:$JS68&lt;&gt;"",IL21:IL68),1)</f>
        <v>#NUM!</v>
      </c>
      <c r="IM109" s="318" t="e">
        <f t="array" ref="IM109">QUARTILE(IF($JS21:$JS68&lt;&gt;"",IM21:IM68),1)</f>
        <v>#NUM!</v>
      </c>
      <c r="IN109" s="318" t="e">
        <f t="array" ref="IN109">QUARTILE(IF($JS21:$JS68&lt;&gt;"",IN21:IN68),1)</f>
        <v>#NUM!</v>
      </c>
      <c r="IO109" s="318" t="e">
        <f t="array" ref="IO109">QUARTILE(IF($JS21:$JS68&lt;&gt;"",IO21:IO68),1)</f>
        <v>#NUM!</v>
      </c>
      <c r="IP109" s="318" t="e">
        <f t="array" ref="IP109">QUARTILE(IF($JS21:$JS68&lt;&gt;"",IP21:IP68),1)</f>
        <v>#NUM!</v>
      </c>
      <c r="IQ109" s="318" t="e">
        <f t="array" ref="IQ109">QUARTILE(IF($JS21:$JS68&lt;&gt;"",IQ21:IQ68),1)</f>
        <v>#NUM!</v>
      </c>
      <c r="IR109" s="318" t="e">
        <f t="array" ref="IR109">QUARTILE(IF($JS21:$JS68&lt;&gt;"",IR21:IR68),1)</f>
        <v>#NUM!</v>
      </c>
      <c r="IS109" s="318" t="e">
        <f t="array" ref="IS109">QUARTILE(IF($JS21:$JS68&lt;&gt;"",IS21:IS68),1)</f>
        <v>#NUM!</v>
      </c>
      <c r="IT109" s="318" t="e">
        <f t="array" ref="IT109">QUARTILE(IF($JS21:$JS68&lt;&gt;"",IT21:IT68),1)</f>
        <v>#NUM!</v>
      </c>
      <c r="IU109" s="318" t="e">
        <f t="array" ref="IU109">QUARTILE(IF($JS21:$JS68&lt;&gt;"",IU21:IU68),1)</f>
        <v>#NUM!</v>
      </c>
      <c r="IV109" s="318" t="e">
        <f t="array" ref="IV109">QUARTILE(IF($JS21:$JS68&lt;&gt;"",IV21:IV68),1)</f>
        <v>#NUM!</v>
      </c>
      <c r="IW109" s="318" t="e">
        <f t="array" ref="IW109">QUARTILE(IF($JS21:$JS68&lt;&gt;"",IW21:IW68),1)</f>
        <v>#NUM!</v>
      </c>
      <c r="IX109" s="318" t="e">
        <f t="array" ref="IX109">QUARTILE(IF($JS21:$JS68&lt;&gt;"",IX21:IX68),1)</f>
        <v>#NUM!</v>
      </c>
      <c r="IY109" s="318" t="e">
        <f t="array" ref="IY109">QUARTILE(IF($JS21:$JS68&lt;&gt;"",IY21:IY68),1)</f>
        <v>#NUM!</v>
      </c>
      <c r="IZ109" s="318" t="e">
        <f t="array" ref="IZ109">QUARTILE(IF($JS21:$JS68&lt;&gt;"",IZ21:IZ68),1)</f>
        <v>#NUM!</v>
      </c>
      <c r="JA109" s="318" t="e">
        <f t="array" ref="JA109">QUARTILE(IF($JS21:$JS68&lt;&gt;"",JA21:JA68),1)</f>
        <v>#NUM!</v>
      </c>
      <c r="JB109" s="318" t="e">
        <f t="array" ref="JB109">QUARTILE(IF($JS21:$JS68&lt;&gt;"",JB21:JB68),1)</f>
        <v>#NUM!</v>
      </c>
      <c r="JC109" s="318" t="e">
        <f t="array" ref="JC109">QUARTILE(IF($JS21:$JS68&lt;&gt;"",JC21:JC68),1)</f>
        <v>#NUM!</v>
      </c>
      <c r="JD109" s="318" t="e">
        <f t="array" ref="JD109">QUARTILE(IF($JS21:$JS68&lt;&gt;"",JD21:JD68),1)</f>
        <v>#NUM!</v>
      </c>
      <c r="JE109" s="318" t="e">
        <f t="array" ref="JE109">QUARTILE(IF($JS21:$JS68&lt;&gt;"",JE21:JE68),1)</f>
        <v>#NUM!</v>
      </c>
      <c r="JF109" s="318" t="e">
        <f t="array" ref="JF109">QUARTILE(IF($JS21:$JS68&lt;&gt;"",JF21:JF68),1)</f>
        <v>#NUM!</v>
      </c>
      <c r="JG109" s="318" t="e">
        <f t="array" ref="JG109">QUARTILE(IF($JS21:$JS68&lt;&gt;"",JG21:JG68),1)</f>
        <v>#NUM!</v>
      </c>
      <c r="JH109" s="318" t="e">
        <f t="array" ref="JH109">QUARTILE(IF($JS21:$JS68&lt;&gt;"",JH21:JH68),1)</f>
        <v>#NUM!</v>
      </c>
      <c r="JI109" s="318" t="e">
        <f t="array" ref="JI109">QUARTILE(IF($JS21:$JS68&lt;&gt;"",JI21:JI68),1)</f>
        <v>#NUM!</v>
      </c>
      <c r="JJ109" s="318" t="e">
        <f t="array" ref="JJ109">QUARTILE(IF($JS21:$JS68&lt;&gt;"",JJ21:JJ68),1)</f>
        <v>#NUM!</v>
      </c>
      <c r="JK109" s="318" t="e">
        <f t="array" ref="JK109">QUARTILE(IF($JS21:$JS68&lt;&gt;"",JK21:JK68),1)</f>
        <v>#NUM!</v>
      </c>
      <c r="JL109" s="318" t="e">
        <f t="array" ref="JL109">QUARTILE(IF($JS21:$JS68&lt;&gt;"",JL21:JL68),1)</f>
        <v>#NUM!</v>
      </c>
      <c r="JM109" s="318" t="e">
        <f t="array" ref="JM109">QUARTILE(IF($JS21:$JS68&lt;&gt;"",JM21:JM68),1)</f>
        <v>#NUM!</v>
      </c>
      <c r="JN109" s="318" t="e">
        <f t="array" ref="JN109">QUARTILE(IF($JS21:$JS68&lt;&gt;"",JN21:JN68),1)</f>
        <v>#NUM!</v>
      </c>
      <c r="JO109" s="318" t="e">
        <f t="array" ref="JO109">QUARTILE(IF($JS21:$JS68&lt;&gt;"",JO21:JO68),1)</f>
        <v>#NUM!</v>
      </c>
      <c r="JP109" s="318" t="e">
        <f t="array" ref="JP109">QUARTILE(IF($JS21:$JS68&lt;&gt;"",JP21:JP68),1)</f>
        <v>#NUM!</v>
      </c>
      <c r="JQ109" s="304"/>
    </row>
    <row r="110" spans="4:277" ht="15" customHeight="1" x14ac:dyDescent="0.2">
      <c r="D110" s="316">
        <v>3.3</v>
      </c>
      <c r="E110" s="317" t="s">
        <v>455</v>
      </c>
      <c r="F110" s="318" t="e">
        <f t="array" ref="F110">QUARTILE(IF($JS21:$JS68&lt;&gt;"",F21:F68),2)</f>
        <v>#NUM!</v>
      </c>
      <c r="G110" s="318" t="e">
        <f t="array" ref="G110">QUARTILE(IF($JS21:$JS68&lt;&gt;"",G21:G68),2)</f>
        <v>#NUM!</v>
      </c>
      <c r="H110" s="318" t="e">
        <f t="array" ref="H110">QUARTILE(IF($JS21:$JS68&lt;&gt;"",H21:H68),2)</f>
        <v>#NUM!</v>
      </c>
      <c r="I110" s="318" t="e">
        <f t="array" ref="I110">QUARTILE(IF($JS21:$JS68&lt;&gt;"",I21:I68),2)</f>
        <v>#NUM!</v>
      </c>
      <c r="J110" s="318" t="e">
        <f t="array" ref="J110">QUARTILE(IF($JS21:$JS68&lt;&gt;"",J21:J68),2)</f>
        <v>#NUM!</v>
      </c>
      <c r="K110" s="318" t="e">
        <f t="array" ref="K110">QUARTILE(IF($JS21:$JS68&lt;&gt;"",K21:K68),2)</f>
        <v>#NUM!</v>
      </c>
      <c r="L110" s="318" t="e">
        <f t="array" ref="L110">QUARTILE(IF($JS21:$JS68&lt;&gt;"",L21:L68),2)</f>
        <v>#NUM!</v>
      </c>
      <c r="M110" s="318" t="e">
        <f t="array" ref="M110">QUARTILE(IF($JS21:$JS68&lt;&gt;"",M21:M68),2)</f>
        <v>#NUM!</v>
      </c>
      <c r="N110" s="318" t="e">
        <f t="array" ref="N110">QUARTILE(IF($JS21:$JS68&lt;&gt;"",N21:N68),2)</f>
        <v>#NUM!</v>
      </c>
      <c r="O110" s="318" t="e">
        <f t="array" ref="O110">QUARTILE(IF($JS21:$JS68&lt;&gt;"",O21:O68),2)</f>
        <v>#NUM!</v>
      </c>
      <c r="P110" s="318" t="e">
        <f t="array" ref="P110">QUARTILE(IF($JS21:$JS68&lt;&gt;"",P21:P68),2)</f>
        <v>#NUM!</v>
      </c>
      <c r="Q110" s="318" t="e">
        <f t="array" ref="Q110">QUARTILE(IF($JS21:$JS68&lt;&gt;"",Q21:Q68),2)</f>
        <v>#NUM!</v>
      </c>
      <c r="R110" s="318" t="e">
        <f t="array" ref="R110">QUARTILE(IF($JS21:$JS68&lt;&gt;"",R21:R68),2)</f>
        <v>#NUM!</v>
      </c>
      <c r="S110" s="318" t="e">
        <f t="array" ref="S110">QUARTILE(IF($JS21:$JS68&lt;&gt;"",S21:S68),2)</f>
        <v>#NUM!</v>
      </c>
      <c r="T110" s="318" t="e">
        <f t="array" ref="T110">QUARTILE(IF($JS21:$JS68&lt;&gt;"",T21:T68),2)</f>
        <v>#NUM!</v>
      </c>
      <c r="U110" s="318" t="e">
        <f t="array" ref="U110">QUARTILE(IF($JS21:$JS68&lt;&gt;"",U21:U68),2)</f>
        <v>#NUM!</v>
      </c>
      <c r="V110" s="318" t="e">
        <f t="array" ref="V110">QUARTILE(IF($JS21:$JS68&lt;&gt;"",V21:V68),2)</f>
        <v>#NUM!</v>
      </c>
      <c r="W110" s="318" t="e">
        <f t="array" ref="W110">QUARTILE(IF($JS21:$JS68&lt;&gt;"",W21:W68),2)</f>
        <v>#NUM!</v>
      </c>
      <c r="X110" s="318" t="e">
        <f t="array" ref="X110">QUARTILE(IF($JS21:$JS68&lt;&gt;"",X21:X68),2)</f>
        <v>#NUM!</v>
      </c>
      <c r="Y110" s="318" t="e">
        <f t="array" ref="Y110">QUARTILE(IF($JS21:$JS68&lt;&gt;"",Y21:Y68),2)</f>
        <v>#NUM!</v>
      </c>
      <c r="Z110" s="318" t="e">
        <f t="array" ref="Z110">QUARTILE(IF($JS21:$JS68&lt;&gt;"",Z21:Z68),2)</f>
        <v>#NUM!</v>
      </c>
      <c r="AA110" s="318" t="e">
        <f t="array" ref="AA110">QUARTILE(IF($JS21:$JS68&lt;&gt;"",AA21:AA68),2)</f>
        <v>#NUM!</v>
      </c>
      <c r="AB110" s="318" t="e">
        <f t="array" ref="AB110">QUARTILE(IF($JS21:$JS68&lt;&gt;"",AB21:AB68),2)</f>
        <v>#NUM!</v>
      </c>
      <c r="AC110" s="318" t="e">
        <f t="array" ref="AC110">QUARTILE(IF($JS21:$JS68&lt;&gt;"",AC21:AC68),2)</f>
        <v>#NUM!</v>
      </c>
      <c r="AD110" s="318" t="e">
        <f t="array" ref="AD110">QUARTILE(IF($JS21:$JS68&lt;&gt;"",AD21:AD68),2)</f>
        <v>#NUM!</v>
      </c>
      <c r="AE110" s="318" t="e">
        <f t="array" ref="AE110">QUARTILE(IF($JS21:$JS68&lt;&gt;"",AE21:AE68),2)</f>
        <v>#NUM!</v>
      </c>
      <c r="AF110" s="318" t="e">
        <f t="array" ref="AF110">QUARTILE(IF($JS21:$JS68&lt;&gt;"",AF21:AF68),2)</f>
        <v>#NUM!</v>
      </c>
      <c r="AG110" s="318" t="e">
        <f t="array" ref="AG110">QUARTILE(IF($JS21:$JS68&lt;&gt;"",AG21:AG68),2)</f>
        <v>#NUM!</v>
      </c>
      <c r="AH110" s="318" t="e">
        <f t="array" ref="AH110">QUARTILE(IF($JS21:$JS68&lt;&gt;"",AH21:AH68),2)</f>
        <v>#NUM!</v>
      </c>
      <c r="AI110" s="318" t="e">
        <f t="array" ref="AI110">QUARTILE(IF($JS21:$JS68&lt;&gt;"",AI21:AI68),2)</f>
        <v>#NUM!</v>
      </c>
      <c r="AJ110" s="318" t="e">
        <f t="array" ref="AJ110">QUARTILE(IF($JS21:$JS68&lt;&gt;"",AJ21:AJ68),2)</f>
        <v>#NUM!</v>
      </c>
      <c r="AK110" s="318" t="e">
        <f t="array" ref="AK110">QUARTILE(IF($JS21:$JS68&lt;&gt;"",AK21:AK68),2)</f>
        <v>#NUM!</v>
      </c>
      <c r="AL110" s="318" t="e">
        <f t="array" ref="AL110">QUARTILE(IF($JS21:$JS68&lt;&gt;"",AL21:AL68),2)</f>
        <v>#NUM!</v>
      </c>
      <c r="AM110" s="318" t="e">
        <f t="array" ref="AM110">QUARTILE(IF($JS21:$JS68&lt;&gt;"",AM21:AM68),2)</f>
        <v>#NUM!</v>
      </c>
      <c r="AN110" s="318" t="e">
        <f t="array" ref="AN110">QUARTILE(IF($JS21:$JS68&lt;&gt;"",AN21:AN68),2)</f>
        <v>#NUM!</v>
      </c>
      <c r="AO110" s="318" t="e">
        <f t="array" ref="AO110">QUARTILE(IF($JS21:$JS68&lt;&gt;"",AO21:AO68),2)</f>
        <v>#NUM!</v>
      </c>
      <c r="AP110" s="318" t="e">
        <f t="array" ref="AP110">QUARTILE(IF($JS21:$JS68&lt;&gt;"",AP21:AP68),2)</f>
        <v>#NUM!</v>
      </c>
      <c r="AQ110" s="318" t="e">
        <f t="array" ref="AQ110">QUARTILE(IF($JS21:$JS68&lt;&gt;"",AQ21:AQ68),2)</f>
        <v>#NUM!</v>
      </c>
      <c r="AR110" s="318" t="e">
        <f t="array" ref="AR110">QUARTILE(IF($JS21:$JS68&lt;&gt;"",AR21:AR68),2)</f>
        <v>#NUM!</v>
      </c>
      <c r="AS110" s="318" t="e">
        <f t="array" ref="AS110">QUARTILE(IF($JS21:$JS68&lt;&gt;"",AS21:AS68),2)</f>
        <v>#NUM!</v>
      </c>
      <c r="AT110" s="318" t="e">
        <f t="array" ref="AT110">QUARTILE(IF($JS21:$JS68&lt;&gt;"",AT21:AT68),2)</f>
        <v>#NUM!</v>
      </c>
      <c r="AU110" s="318" t="e">
        <f t="array" ref="AU110">QUARTILE(IF($JS21:$JS68&lt;&gt;"",AU21:AU68),2)</f>
        <v>#NUM!</v>
      </c>
      <c r="AV110" s="318" t="e">
        <f t="array" ref="AV110">QUARTILE(IF($JS21:$JS68&lt;&gt;"",AV21:AV68),2)</f>
        <v>#NUM!</v>
      </c>
      <c r="AW110" s="318" t="e">
        <f t="array" ref="AW110">QUARTILE(IF($JS21:$JS68&lt;&gt;"",AW21:AW68),2)</f>
        <v>#NUM!</v>
      </c>
      <c r="AX110" s="318" t="e">
        <f t="array" ref="AX110">QUARTILE(IF($JS21:$JS68&lt;&gt;"",AX21:AX68),2)</f>
        <v>#NUM!</v>
      </c>
      <c r="AY110" s="318" t="e">
        <f t="array" ref="AY110">QUARTILE(IF($JS21:$JS68&lt;&gt;"",AY21:AY68),2)</f>
        <v>#NUM!</v>
      </c>
      <c r="AZ110" s="318" t="e">
        <f t="array" ref="AZ110">QUARTILE(IF($JS21:$JS68&lt;&gt;"",AZ21:AZ68),2)</f>
        <v>#NUM!</v>
      </c>
      <c r="BA110" s="318" t="e">
        <f t="array" ref="BA110">QUARTILE(IF($JS21:$JS68&lt;&gt;"",BA21:BA68),2)</f>
        <v>#NUM!</v>
      </c>
      <c r="BB110" s="318" t="e">
        <f t="array" ref="BB110">QUARTILE(IF($JS21:$JS68&lt;&gt;"",BB21:BB68),2)</f>
        <v>#NUM!</v>
      </c>
      <c r="BC110" s="318" t="e">
        <f t="array" ref="BC110">QUARTILE(IF($JS21:$JS68&lt;&gt;"",BC21:BC68),2)</f>
        <v>#NUM!</v>
      </c>
      <c r="BD110" s="318" t="e">
        <f t="array" ref="BD110">QUARTILE(IF($JS21:$JS68&lt;&gt;"",BD21:BD68),2)</f>
        <v>#NUM!</v>
      </c>
      <c r="BE110" s="318" t="e">
        <f t="array" ref="BE110">QUARTILE(IF($JS21:$JS68&lt;&gt;"",BE21:BE68),2)</f>
        <v>#NUM!</v>
      </c>
      <c r="BF110" s="318" t="e">
        <f t="array" ref="BF110">QUARTILE(IF($JS21:$JS68&lt;&gt;"",BF21:BF68),2)</f>
        <v>#NUM!</v>
      </c>
      <c r="BG110" s="318" t="e">
        <f t="array" ref="BG110">QUARTILE(IF($JS21:$JS68&lt;&gt;"",BG21:BG68),2)</f>
        <v>#NUM!</v>
      </c>
      <c r="BH110" s="318" t="e">
        <f t="array" ref="BH110">QUARTILE(IF($JS21:$JS68&lt;&gt;"",BH21:BH68),2)</f>
        <v>#NUM!</v>
      </c>
      <c r="BI110" s="318" t="e">
        <f t="array" ref="BI110">QUARTILE(IF($JS21:$JS68&lt;&gt;"",BI21:BI68),2)</f>
        <v>#NUM!</v>
      </c>
      <c r="BJ110" s="318" t="e">
        <f t="array" ref="BJ110">QUARTILE(IF($JS21:$JS68&lt;&gt;"",BJ21:BJ68),2)</f>
        <v>#NUM!</v>
      </c>
      <c r="BK110" s="318" t="e">
        <f t="array" ref="BK110">QUARTILE(IF($JS21:$JS68&lt;&gt;"",BK21:BK68),2)</f>
        <v>#NUM!</v>
      </c>
      <c r="BL110" s="318" t="e">
        <f t="array" ref="BL110">QUARTILE(IF($JS21:$JS68&lt;&gt;"",BL21:BL68),2)</f>
        <v>#NUM!</v>
      </c>
      <c r="BM110" s="318" t="e">
        <f t="array" ref="BM110">QUARTILE(IF($JS21:$JS68&lt;&gt;"",BM21:BM68),2)</f>
        <v>#NUM!</v>
      </c>
      <c r="BN110" s="318" t="e">
        <f t="array" ref="BN110">QUARTILE(IF($JS21:$JS68&lt;&gt;"",BN21:BN68),2)</f>
        <v>#NUM!</v>
      </c>
      <c r="BO110" s="318" t="e">
        <f t="array" ref="BO110">QUARTILE(IF($JS21:$JS68&lt;&gt;"",BO21:BO68),2)</f>
        <v>#NUM!</v>
      </c>
      <c r="BP110" s="318" t="e">
        <f t="array" ref="BP110">QUARTILE(IF($JS21:$JS68&lt;&gt;"",BP21:BP68),2)</f>
        <v>#NUM!</v>
      </c>
      <c r="BQ110" s="318" t="e">
        <f t="array" ref="BQ110">QUARTILE(IF($JS21:$JS68&lt;&gt;"",BQ21:BQ68),2)</f>
        <v>#NUM!</v>
      </c>
      <c r="BR110" s="318" t="e">
        <f t="array" ref="BR110">QUARTILE(IF($JS21:$JS68&lt;&gt;"",BR21:BR68),2)</f>
        <v>#NUM!</v>
      </c>
      <c r="BS110" s="318" t="e">
        <f t="array" ref="BS110">QUARTILE(IF($JS21:$JS68&lt;&gt;"",BS21:BS68),2)</f>
        <v>#NUM!</v>
      </c>
      <c r="BT110" s="318" t="e">
        <f t="array" ref="BT110">QUARTILE(IF($JS21:$JS68&lt;&gt;"",BT21:BT68),2)</f>
        <v>#NUM!</v>
      </c>
      <c r="BU110" s="318" t="e">
        <f t="array" ref="BU110">QUARTILE(IF($JS21:$JS68&lt;&gt;"",BU21:BU68),2)</f>
        <v>#NUM!</v>
      </c>
      <c r="BV110" s="318" t="e">
        <f t="array" ref="BV110">QUARTILE(IF($JS21:$JS68&lt;&gt;"",BV21:BV68),2)</f>
        <v>#NUM!</v>
      </c>
      <c r="BW110" s="318" t="e">
        <f t="array" ref="BW110">QUARTILE(IF($JS21:$JS68&lt;&gt;"",BW21:BW68),2)</f>
        <v>#NUM!</v>
      </c>
      <c r="BX110" s="318" t="e">
        <f t="array" ref="BX110">QUARTILE(IF($JS21:$JS68&lt;&gt;"",BX21:BX68),2)</f>
        <v>#NUM!</v>
      </c>
      <c r="BY110" s="318" t="e">
        <f t="array" ref="BY110">QUARTILE(IF($JS21:$JS68&lt;&gt;"",BY21:BY68),2)</f>
        <v>#NUM!</v>
      </c>
      <c r="BZ110" s="318" t="e">
        <f t="array" ref="BZ110">QUARTILE(IF($JS21:$JS68&lt;&gt;"",BZ21:BZ68),2)</f>
        <v>#NUM!</v>
      </c>
      <c r="CA110" s="318" t="e">
        <f t="array" ref="CA110">QUARTILE(IF($JS21:$JS68&lt;&gt;"",CA21:CA68),2)</f>
        <v>#NUM!</v>
      </c>
      <c r="CB110" s="318" t="e">
        <f t="array" ref="CB110">QUARTILE(IF($JS21:$JS68&lt;&gt;"",CB21:CB68),2)</f>
        <v>#NUM!</v>
      </c>
      <c r="CC110" s="318" t="e">
        <f t="array" ref="CC110">QUARTILE(IF($JS21:$JS68&lt;&gt;"",CC21:CC68),2)</f>
        <v>#NUM!</v>
      </c>
      <c r="CD110" s="318" t="e">
        <f t="array" ref="CD110">QUARTILE(IF($JS21:$JS68&lt;&gt;"",CD21:CD68),2)</f>
        <v>#NUM!</v>
      </c>
      <c r="CE110" s="318" t="e">
        <f t="array" ref="CE110">QUARTILE(IF($JS21:$JS68&lt;&gt;"",CE21:CE68),2)</f>
        <v>#NUM!</v>
      </c>
      <c r="CF110" s="318" t="e">
        <f t="array" ref="CF110">QUARTILE(IF($JS21:$JS68&lt;&gt;"",CF21:CF68),2)</f>
        <v>#NUM!</v>
      </c>
      <c r="CG110" s="318" t="e">
        <f t="array" ref="CG110">QUARTILE(IF($JS21:$JS68&lt;&gt;"",CG21:CG68),2)</f>
        <v>#NUM!</v>
      </c>
      <c r="CH110" s="318" t="e">
        <f t="array" ref="CH110">QUARTILE(IF($JS21:$JS68&lt;&gt;"",CH21:CH68),2)</f>
        <v>#NUM!</v>
      </c>
      <c r="CI110" s="318" t="e">
        <f t="array" ref="CI110">QUARTILE(IF($JS21:$JS68&lt;&gt;"",CI21:CI68),2)</f>
        <v>#NUM!</v>
      </c>
      <c r="CJ110" s="318" t="e">
        <f t="array" ref="CJ110">QUARTILE(IF($JS21:$JS68&lt;&gt;"",CJ21:CJ68),2)</f>
        <v>#NUM!</v>
      </c>
      <c r="CK110" s="318" t="e">
        <f t="array" ref="CK110">QUARTILE(IF($JS21:$JS68&lt;&gt;"",CK21:CK68),2)</f>
        <v>#NUM!</v>
      </c>
      <c r="CL110" s="318" t="e">
        <f t="array" ref="CL110">QUARTILE(IF($JS21:$JS68&lt;&gt;"",CL21:CL68),2)</f>
        <v>#NUM!</v>
      </c>
      <c r="CM110" s="318" t="e">
        <f t="array" ref="CM110">QUARTILE(IF($JS21:$JS68&lt;&gt;"",CM21:CM68),2)</f>
        <v>#NUM!</v>
      </c>
      <c r="CN110" s="318" t="e">
        <f t="array" ref="CN110">QUARTILE(IF($JS21:$JS68&lt;&gt;"",CN21:CN68),2)</f>
        <v>#NUM!</v>
      </c>
      <c r="CO110" s="318" t="e">
        <f t="array" ref="CO110">QUARTILE(IF($JS21:$JS68&lt;&gt;"",CO21:CO68),2)</f>
        <v>#NUM!</v>
      </c>
      <c r="CP110" s="318" t="e">
        <f t="array" ref="CP110">QUARTILE(IF($JS21:$JS68&lt;&gt;"",CP21:CP68),2)</f>
        <v>#NUM!</v>
      </c>
      <c r="CQ110" s="318" t="e">
        <f t="array" ref="CQ110">QUARTILE(IF($JS21:$JS68&lt;&gt;"",CQ21:CQ68),2)</f>
        <v>#NUM!</v>
      </c>
      <c r="CR110" s="318" t="e">
        <f t="array" ref="CR110">QUARTILE(IF($JS21:$JS68&lt;&gt;"",CR21:CR68),2)</f>
        <v>#NUM!</v>
      </c>
      <c r="CS110" s="318" t="e">
        <f t="array" ref="CS110">QUARTILE(IF($JS21:$JS68&lt;&gt;"",CS21:CS68),2)</f>
        <v>#NUM!</v>
      </c>
      <c r="CT110" s="318" t="e">
        <f t="array" ref="CT110">QUARTILE(IF($JS21:$JS68&lt;&gt;"",CT21:CT68),2)</f>
        <v>#NUM!</v>
      </c>
      <c r="CU110" s="318" t="e">
        <f t="array" ref="CU110">QUARTILE(IF($JS21:$JS68&lt;&gt;"",CU21:CU68),2)</f>
        <v>#NUM!</v>
      </c>
      <c r="CV110" s="318" t="e">
        <f t="array" ref="CV110">QUARTILE(IF($JS21:$JS68&lt;&gt;"",CV21:CV68),2)</f>
        <v>#NUM!</v>
      </c>
      <c r="CW110" s="318" t="e">
        <f t="array" ref="CW110">QUARTILE(IF($JS21:$JS68&lt;&gt;"",CW21:CW68),2)</f>
        <v>#NUM!</v>
      </c>
      <c r="CX110" s="318" t="e">
        <f t="array" ref="CX110">QUARTILE(IF($JS21:$JS68&lt;&gt;"",CX21:CX68),2)</f>
        <v>#NUM!</v>
      </c>
      <c r="CY110" s="318" t="e">
        <f t="array" ref="CY110">QUARTILE(IF($JS21:$JS68&lt;&gt;"",CY21:CY68),2)</f>
        <v>#NUM!</v>
      </c>
      <c r="CZ110" s="318" t="e">
        <f t="array" ref="CZ110">QUARTILE(IF($JS21:$JS68&lt;&gt;"",CZ21:CZ68),2)</f>
        <v>#NUM!</v>
      </c>
      <c r="DA110" s="318" t="e">
        <f t="array" ref="DA110">QUARTILE(IF($JS21:$JS68&lt;&gt;"",DA21:DA68),2)</f>
        <v>#NUM!</v>
      </c>
      <c r="DB110" s="318" t="e">
        <f t="array" ref="DB110">QUARTILE(IF($JS21:$JS68&lt;&gt;"",DB21:DB68),2)</f>
        <v>#NUM!</v>
      </c>
      <c r="DC110" s="318" t="e">
        <f t="array" ref="DC110">QUARTILE(IF($JS21:$JS68&lt;&gt;"",DC21:DC68),2)</f>
        <v>#NUM!</v>
      </c>
      <c r="DD110" s="318" t="e">
        <f t="array" ref="DD110">QUARTILE(IF($JS21:$JS68&lt;&gt;"",DD21:DD68),2)</f>
        <v>#NUM!</v>
      </c>
      <c r="DE110" s="318" t="e">
        <f t="array" ref="DE110">QUARTILE(IF($JS21:$JS68&lt;&gt;"",DE21:DE68),2)</f>
        <v>#NUM!</v>
      </c>
      <c r="DF110" s="318" t="e">
        <f t="array" ref="DF110">QUARTILE(IF($JS21:$JS68&lt;&gt;"",DF21:DF68),2)</f>
        <v>#NUM!</v>
      </c>
      <c r="DG110" s="318" t="e">
        <f t="array" ref="DG110">QUARTILE(IF($JS21:$JS68&lt;&gt;"",DG21:DG68),2)</f>
        <v>#NUM!</v>
      </c>
      <c r="DH110" s="318" t="e">
        <f t="array" ref="DH110">QUARTILE(IF($JS21:$JS68&lt;&gt;"",DH21:DH68),2)</f>
        <v>#NUM!</v>
      </c>
      <c r="DI110" s="318" t="e">
        <f t="array" ref="DI110">QUARTILE(IF($JS21:$JS68&lt;&gt;"",DI21:DI68),2)</f>
        <v>#NUM!</v>
      </c>
      <c r="DJ110" s="318" t="e">
        <f t="array" ref="DJ110">QUARTILE(IF($JS21:$JS68&lt;&gt;"",DJ21:DJ68),2)</f>
        <v>#NUM!</v>
      </c>
      <c r="DK110" s="318" t="e">
        <f t="array" ref="DK110">QUARTILE(IF($JS21:$JS68&lt;&gt;"",DK21:DK68),2)</f>
        <v>#NUM!</v>
      </c>
      <c r="DL110" s="318" t="e">
        <f t="array" ref="DL110">QUARTILE(IF($JS21:$JS68&lt;&gt;"",DL21:DL68),2)</f>
        <v>#NUM!</v>
      </c>
      <c r="DM110" s="318" t="e">
        <f t="array" ref="DM110">QUARTILE(IF($JS21:$JS68&lt;&gt;"",DM21:DM68),2)</f>
        <v>#NUM!</v>
      </c>
      <c r="DN110" s="318" t="e">
        <f t="array" ref="DN110">QUARTILE(IF($JS21:$JS68&lt;&gt;"",DN21:DN68),2)</f>
        <v>#NUM!</v>
      </c>
      <c r="DO110" s="318" t="e">
        <f t="array" ref="DO110">QUARTILE(IF($JS21:$JS68&lt;&gt;"",DO21:DO68),2)</f>
        <v>#NUM!</v>
      </c>
      <c r="DP110" s="318" t="e">
        <f t="array" ref="DP110">QUARTILE(IF($JS21:$JS68&lt;&gt;"",DP21:DP68),2)</f>
        <v>#NUM!</v>
      </c>
      <c r="DQ110" s="318" t="e">
        <f t="array" ref="DQ110">QUARTILE(IF($JS21:$JS68&lt;&gt;"",DQ21:DQ68),2)</f>
        <v>#NUM!</v>
      </c>
      <c r="DR110" s="318" t="e">
        <f t="array" ref="DR110">QUARTILE(IF($JS21:$JS68&lt;&gt;"",DR21:DR68),2)</f>
        <v>#NUM!</v>
      </c>
      <c r="DS110" s="318" t="e">
        <f t="array" ref="DS110">QUARTILE(IF($JS21:$JS68&lt;&gt;"",DS21:DS68),2)</f>
        <v>#NUM!</v>
      </c>
      <c r="DT110" s="318" t="e">
        <f t="array" ref="DT110">QUARTILE(IF($JS21:$JS68&lt;&gt;"",DT21:DT68),2)</f>
        <v>#NUM!</v>
      </c>
      <c r="DU110" s="318" t="e">
        <f t="array" ref="DU110">QUARTILE(IF($JS21:$JS68&lt;&gt;"",DU21:DU68),2)</f>
        <v>#NUM!</v>
      </c>
      <c r="DV110" s="318" t="e">
        <f t="array" ref="DV110">QUARTILE(IF($JS21:$JS68&lt;&gt;"",DV21:DV68),2)</f>
        <v>#NUM!</v>
      </c>
      <c r="DW110" s="318" t="e">
        <f t="array" ref="DW110">QUARTILE(IF($JS21:$JS68&lt;&gt;"",DW21:DW68),2)</f>
        <v>#NUM!</v>
      </c>
      <c r="DX110" s="318" t="e">
        <f t="array" ref="DX110">QUARTILE(IF($JS21:$JS68&lt;&gt;"",DX21:DX68),2)</f>
        <v>#NUM!</v>
      </c>
      <c r="DY110" s="318" t="e">
        <f t="array" ref="DY110">QUARTILE(IF($JS21:$JS68&lt;&gt;"",DY21:DY68),2)</f>
        <v>#NUM!</v>
      </c>
      <c r="DZ110" s="318" t="e">
        <f t="array" ref="DZ110">QUARTILE(IF($JS21:$JS68&lt;&gt;"",DZ21:DZ68),2)</f>
        <v>#NUM!</v>
      </c>
      <c r="EA110" s="318" t="e">
        <f t="array" ref="EA110">QUARTILE(IF($JS21:$JS68&lt;&gt;"",EA21:EA68),2)</f>
        <v>#NUM!</v>
      </c>
      <c r="EB110" s="318" t="e">
        <f t="array" ref="EB110">QUARTILE(IF($JS21:$JS68&lt;&gt;"",EB21:EB68),2)</f>
        <v>#NUM!</v>
      </c>
      <c r="EC110" s="318" t="e">
        <f t="array" ref="EC110">QUARTILE(IF($JS21:$JS68&lt;&gt;"",EC21:EC68),2)</f>
        <v>#NUM!</v>
      </c>
      <c r="ED110" s="318" t="e">
        <f t="array" ref="ED110">QUARTILE(IF($JS21:$JS68&lt;&gt;"",ED21:ED68),2)</f>
        <v>#NUM!</v>
      </c>
      <c r="EE110" s="318" t="e">
        <f t="array" ref="EE110">QUARTILE(IF($JS21:$JS68&lt;&gt;"",EE21:EE68),2)</f>
        <v>#NUM!</v>
      </c>
      <c r="EF110" s="318" t="e">
        <f t="array" ref="EF110">QUARTILE(IF($JS21:$JS68&lt;&gt;"",EF21:EF68),2)</f>
        <v>#NUM!</v>
      </c>
      <c r="EG110" s="318" t="e">
        <f t="array" ref="EG110">QUARTILE(IF($JS21:$JS68&lt;&gt;"",EG21:EG68),2)</f>
        <v>#NUM!</v>
      </c>
      <c r="EH110" s="318" t="e">
        <f t="array" ref="EH110">QUARTILE(IF($JS21:$JS68&lt;&gt;"",EH21:EH68),2)</f>
        <v>#NUM!</v>
      </c>
      <c r="EI110" s="318" t="e">
        <f t="array" ref="EI110">QUARTILE(IF($JS21:$JS68&lt;&gt;"",EI21:EI68),2)</f>
        <v>#NUM!</v>
      </c>
      <c r="EJ110" s="318" t="e">
        <f t="array" ref="EJ110">QUARTILE(IF($JS21:$JS68&lt;&gt;"",EJ21:EJ68),2)</f>
        <v>#NUM!</v>
      </c>
      <c r="EK110" s="318" t="e">
        <f t="array" ref="EK110">QUARTILE(IF($JS21:$JS68&lt;&gt;"",EK21:EK68),2)</f>
        <v>#NUM!</v>
      </c>
      <c r="EL110" s="318" t="e">
        <f t="array" ref="EL110">QUARTILE(IF($JS21:$JS68&lt;&gt;"",EL21:EL68),2)</f>
        <v>#NUM!</v>
      </c>
      <c r="EM110" s="318" t="e">
        <f t="array" ref="EM110">QUARTILE(IF($JS21:$JS68&lt;&gt;"",EM21:EM68),2)</f>
        <v>#NUM!</v>
      </c>
      <c r="EN110" s="318" t="e">
        <f t="array" ref="EN110">QUARTILE(IF($JS21:$JS68&lt;&gt;"",EN21:EN68),2)</f>
        <v>#NUM!</v>
      </c>
      <c r="EO110" s="318" t="e">
        <f t="array" ref="EO110">QUARTILE(IF($JS21:$JS68&lt;&gt;"",EO21:EO68),2)</f>
        <v>#NUM!</v>
      </c>
      <c r="EP110" s="318" t="e">
        <f t="array" ref="EP110">QUARTILE(IF($JS21:$JS68&lt;&gt;"",EP21:EP68),2)</f>
        <v>#NUM!</v>
      </c>
      <c r="EQ110" s="318" t="e">
        <f t="array" ref="EQ110">QUARTILE(IF($JS21:$JS68&lt;&gt;"",EQ21:EQ68),2)</f>
        <v>#NUM!</v>
      </c>
      <c r="ER110" s="318" t="e">
        <f t="array" ref="ER110">QUARTILE(IF($JS21:$JS68&lt;&gt;"",ER21:ER68),2)</f>
        <v>#NUM!</v>
      </c>
      <c r="ES110" s="318" t="e">
        <f t="array" ref="ES110">QUARTILE(IF($JS21:$JS68&lt;&gt;"",ES21:ES68),2)</f>
        <v>#NUM!</v>
      </c>
      <c r="ET110" s="318" t="e">
        <f t="array" ref="ET110">QUARTILE(IF($JS21:$JS68&lt;&gt;"",ET21:ET68),2)</f>
        <v>#NUM!</v>
      </c>
      <c r="EU110" s="318" t="e">
        <f t="array" ref="EU110">QUARTILE(IF($JS21:$JS68&lt;&gt;"",EU21:EU68),2)</f>
        <v>#NUM!</v>
      </c>
      <c r="EV110" s="318" t="e">
        <f t="array" ref="EV110">QUARTILE(IF($JS21:$JS68&lt;&gt;"",EV21:EV68),2)</f>
        <v>#NUM!</v>
      </c>
      <c r="EW110" s="318" t="e">
        <f t="array" ref="EW110">QUARTILE(IF($JS21:$JS68&lt;&gt;"",EW21:EW68),2)</f>
        <v>#NUM!</v>
      </c>
      <c r="EX110" s="318" t="e">
        <f t="array" ref="EX110">QUARTILE(IF($JS21:$JS68&lt;&gt;"",EX21:EX68),2)</f>
        <v>#NUM!</v>
      </c>
      <c r="EY110" s="318" t="e">
        <f t="array" ref="EY110">QUARTILE(IF($JS21:$JS68&lt;&gt;"",EY21:EY68),2)</f>
        <v>#NUM!</v>
      </c>
      <c r="EZ110" s="318" t="e">
        <f t="array" ref="EZ110">QUARTILE(IF($JS21:$JS68&lt;&gt;"",EZ21:EZ68),2)</f>
        <v>#NUM!</v>
      </c>
      <c r="FA110" s="318" t="e">
        <f t="array" ref="FA110">QUARTILE(IF($JS21:$JS68&lt;&gt;"",FA21:FA68),2)</f>
        <v>#NUM!</v>
      </c>
      <c r="FB110" s="318" t="e">
        <f t="array" ref="FB110">QUARTILE(IF($JS21:$JS68&lt;&gt;"",FB21:FB68),2)</f>
        <v>#NUM!</v>
      </c>
      <c r="FC110" s="318" t="e">
        <f t="array" ref="FC110">QUARTILE(IF($JS21:$JS68&lt;&gt;"",FC21:FC68),2)</f>
        <v>#NUM!</v>
      </c>
      <c r="FD110" s="318" t="e">
        <f t="array" ref="FD110">QUARTILE(IF($JS21:$JS68&lt;&gt;"",FD21:FD68),2)</f>
        <v>#NUM!</v>
      </c>
      <c r="FE110" s="318" t="e">
        <f t="array" ref="FE110">QUARTILE(IF($JS21:$JS68&lt;&gt;"",FE21:FE68),2)</f>
        <v>#NUM!</v>
      </c>
      <c r="FF110" s="318" t="e">
        <f t="array" ref="FF110">QUARTILE(IF($JS21:$JS68&lt;&gt;"",FF21:FF68),2)</f>
        <v>#NUM!</v>
      </c>
      <c r="FG110" s="318" t="e">
        <f t="array" ref="FG110">QUARTILE(IF($JS21:$JS68&lt;&gt;"",FG21:FG68),2)</f>
        <v>#NUM!</v>
      </c>
      <c r="FH110" s="318" t="e">
        <f t="array" ref="FH110">QUARTILE(IF($JS21:$JS68&lt;&gt;"",FH21:FH68),2)</f>
        <v>#NUM!</v>
      </c>
      <c r="FI110" s="318" t="e">
        <f t="array" ref="FI110">QUARTILE(IF($JS21:$JS68&lt;&gt;"",FI21:FI68),2)</f>
        <v>#NUM!</v>
      </c>
      <c r="FJ110" s="318" t="e">
        <f t="array" ref="FJ110">QUARTILE(IF($JS21:$JS68&lt;&gt;"",FJ21:FJ68),2)</f>
        <v>#NUM!</v>
      </c>
      <c r="FK110" s="318" t="e">
        <f t="array" ref="FK110">QUARTILE(IF($JS21:$JS68&lt;&gt;"",FK21:FK68),2)</f>
        <v>#NUM!</v>
      </c>
      <c r="FL110" s="318" t="e">
        <f t="array" ref="FL110">QUARTILE(IF($JS21:$JS68&lt;&gt;"",FL21:FL68),2)</f>
        <v>#NUM!</v>
      </c>
      <c r="FM110" s="318" t="e">
        <f t="array" ref="FM110">QUARTILE(IF($JS21:$JS68&lt;&gt;"",FM21:FM68),2)</f>
        <v>#NUM!</v>
      </c>
      <c r="FN110" s="318" t="e">
        <f t="array" ref="FN110">QUARTILE(IF($JS21:$JS68&lt;&gt;"",FN21:FN68),2)</f>
        <v>#NUM!</v>
      </c>
      <c r="FO110" s="318" t="e">
        <f t="array" ref="FO110">QUARTILE(IF($JS21:$JS68&lt;&gt;"",FO21:FO68),2)</f>
        <v>#NUM!</v>
      </c>
      <c r="FP110" s="318" t="e">
        <f t="array" ref="FP110">QUARTILE(IF($JS21:$JS68&lt;&gt;"",FP21:FP68),2)</f>
        <v>#NUM!</v>
      </c>
      <c r="FQ110" s="318" t="e">
        <f t="array" ref="FQ110">QUARTILE(IF($JS21:$JS68&lt;&gt;"",FQ21:FQ68),2)</f>
        <v>#NUM!</v>
      </c>
      <c r="FR110" s="318" t="e">
        <f t="array" ref="FR110">QUARTILE(IF($JS21:$JS68&lt;&gt;"",FR21:FR68),2)</f>
        <v>#NUM!</v>
      </c>
      <c r="FS110" s="318" t="e">
        <f t="array" ref="FS110">QUARTILE(IF($JS21:$JS68&lt;&gt;"",FS21:FS68),2)</f>
        <v>#NUM!</v>
      </c>
      <c r="FT110" s="318" t="e">
        <f t="array" ref="FT110">QUARTILE(IF($JS21:$JS68&lt;&gt;"",FT21:FT68),2)</f>
        <v>#NUM!</v>
      </c>
      <c r="FU110" s="318" t="e">
        <f t="array" ref="FU110">QUARTILE(IF($JS21:$JS68&lt;&gt;"",FU21:FU68),2)</f>
        <v>#NUM!</v>
      </c>
      <c r="FV110" s="318" t="e">
        <f t="array" ref="FV110">QUARTILE(IF($JS21:$JS68&lt;&gt;"",FV21:FV68),2)</f>
        <v>#NUM!</v>
      </c>
      <c r="FW110" s="318" t="e">
        <f t="array" ref="FW110">QUARTILE(IF($JS21:$JS68&lt;&gt;"",FW21:FW68),2)</f>
        <v>#NUM!</v>
      </c>
      <c r="FX110" s="318" t="e">
        <f t="array" ref="FX110">QUARTILE(IF($JS21:$JS68&lt;&gt;"",FX21:FX68),2)</f>
        <v>#NUM!</v>
      </c>
      <c r="FY110" s="318" t="e">
        <f t="array" ref="FY110">QUARTILE(IF($JS21:$JS68&lt;&gt;"",FY21:FY68),2)</f>
        <v>#NUM!</v>
      </c>
      <c r="FZ110" s="318" t="e">
        <f t="array" ref="FZ110">QUARTILE(IF($JS21:$JS68&lt;&gt;"",FZ21:FZ68),2)</f>
        <v>#NUM!</v>
      </c>
      <c r="GA110" s="318" t="e">
        <f t="array" ref="GA110">QUARTILE(IF($JS21:$JS68&lt;&gt;"",GA21:GA68),2)</f>
        <v>#NUM!</v>
      </c>
      <c r="GB110" s="318" t="e">
        <f t="array" ref="GB110">QUARTILE(IF($JS21:$JS68&lt;&gt;"",GB21:GB68),2)</f>
        <v>#NUM!</v>
      </c>
      <c r="GC110" s="318" t="e">
        <f t="array" ref="GC110">QUARTILE(IF($JS21:$JS68&lt;&gt;"",GC21:GC68),2)</f>
        <v>#NUM!</v>
      </c>
      <c r="GD110" s="318" t="e">
        <f t="array" ref="GD110">QUARTILE(IF($JS21:$JS68&lt;&gt;"",GD21:GD68),2)</f>
        <v>#NUM!</v>
      </c>
      <c r="GE110" s="318" t="e">
        <f t="array" ref="GE110">QUARTILE(IF($JS21:$JS68&lt;&gt;"",GE21:GE68),2)</f>
        <v>#NUM!</v>
      </c>
      <c r="GF110" s="318" t="e">
        <f t="array" ref="GF110">QUARTILE(IF($JS21:$JS68&lt;&gt;"",GF21:GF68),2)</f>
        <v>#NUM!</v>
      </c>
      <c r="GG110" s="318" t="e">
        <f t="array" ref="GG110">QUARTILE(IF($JS21:$JS68&lt;&gt;"",GG21:GG68),2)</f>
        <v>#NUM!</v>
      </c>
      <c r="GH110" s="318" t="e">
        <f t="array" ref="GH110">QUARTILE(IF($JS21:$JS68&lt;&gt;"",GH21:GH68),2)</f>
        <v>#NUM!</v>
      </c>
      <c r="GI110" s="318" t="e">
        <f t="array" ref="GI110">QUARTILE(IF($JS21:$JS68&lt;&gt;"",GI21:GI68),2)</f>
        <v>#NUM!</v>
      </c>
      <c r="GJ110" s="318" t="e">
        <f t="array" ref="GJ110">QUARTILE(IF($JS21:$JS68&lt;&gt;"",GJ21:GJ68),2)</f>
        <v>#NUM!</v>
      </c>
      <c r="GK110" s="318" t="e">
        <f t="array" ref="GK110">QUARTILE(IF($JS21:$JS68&lt;&gt;"",GK21:GK68),2)</f>
        <v>#NUM!</v>
      </c>
      <c r="GL110" s="318" t="e">
        <f t="array" ref="GL110">QUARTILE(IF($JS21:$JS68&lt;&gt;"",GL21:GL68),2)</f>
        <v>#NUM!</v>
      </c>
      <c r="GM110" s="318" t="e">
        <f t="array" ref="GM110">QUARTILE(IF($JS21:$JS68&lt;&gt;"",GM21:GM68),2)</f>
        <v>#NUM!</v>
      </c>
      <c r="GN110" s="318" t="e">
        <f t="array" ref="GN110">QUARTILE(IF($JS21:$JS68&lt;&gt;"",GN21:GN68),2)</f>
        <v>#NUM!</v>
      </c>
      <c r="GO110" s="318" t="e">
        <f t="array" ref="GO110">QUARTILE(IF($JS21:$JS68&lt;&gt;"",GO21:GO68),2)</f>
        <v>#NUM!</v>
      </c>
      <c r="GP110" s="318" t="e">
        <f t="array" ref="GP110">QUARTILE(IF($JS21:$JS68&lt;&gt;"",GP21:GP68),2)</f>
        <v>#NUM!</v>
      </c>
      <c r="GQ110" s="318" t="e">
        <f t="array" ref="GQ110">QUARTILE(IF($JS21:$JS68&lt;&gt;"",GQ21:GQ68),2)</f>
        <v>#NUM!</v>
      </c>
      <c r="GR110" s="318" t="e">
        <f t="array" ref="GR110">QUARTILE(IF($JS21:$JS68&lt;&gt;"",GR21:GR68),2)</f>
        <v>#NUM!</v>
      </c>
      <c r="GS110" s="318" t="e">
        <f t="array" ref="GS110">QUARTILE(IF($JS21:$JS68&lt;&gt;"",GS21:GS68),2)</f>
        <v>#NUM!</v>
      </c>
      <c r="GT110" s="318" t="e">
        <f t="array" ref="GT110">QUARTILE(IF($JS21:$JS68&lt;&gt;"",GT21:GT68),2)</f>
        <v>#NUM!</v>
      </c>
      <c r="GU110" s="318" t="e">
        <f t="array" ref="GU110">QUARTILE(IF($JS21:$JS68&lt;&gt;"",GU21:GU68),2)</f>
        <v>#NUM!</v>
      </c>
      <c r="GV110" s="318" t="e">
        <f t="array" ref="GV110">QUARTILE(IF($JS21:$JS68&lt;&gt;"",GV21:GV68),2)</f>
        <v>#NUM!</v>
      </c>
      <c r="GW110" s="318" t="e">
        <f t="array" ref="GW110">QUARTILE(IF($JS21:$JS68&lt;&gt;"",GW21:GW68),2)</f>
        <v>#NUM!</v>
      </c>
      <c r="GX110" s="318" t="e">
        <f t="array" ref="GX110">QUARTILE(IF($JS21:$JS68&lt;&gt;"",GX21:GX68),2)</f>
        <v>#NUM!</v>
      </c>
      <c r="GY110" s="318" t="e">
        <f t="array" ref="GY110">QUARTILE(IF($JS21:$JS68&lt;&gt;"",GY21:GY68),2)</f>
        <v>#NUM!</v>
      </c>
      <c r="GZ110" s="318" t="e">
        <f t="array" ref="GZ110">QUARTILE(IF($JS21:$JS68&lt;&gt;"",GZ21:GZ68),2)</f>
        <v>#NUM!</v>
      </c>
      <c r="HA110" s="318" t="e">
        <f t="array" ref="HA110">QUARTILE(IF($JS21:$JS68&lt;&gt;"",HA21:HA68),2)</f>
        <v>#NUM!</v>
      </c>
      <c r="HB110" s="318" t="e">
        <f t="array" ref="HB110">QUARTILE(IF($JS21:$JS68&lt;&gt;"",HB21:HB68),2)</f>
        <v>#NUM!</v>
      </c>
      <c r="HC110" s="318" t="e">
        <f t="array" ref="HC110">QUARTILE(IF($JS21:$JS68&lt;&gt;"",HC21:HC68),2)</f>
        <v>#NUM!</v>
      </c>
      <c r="HD110" s="318" t="e">
        <f t="array" ref="HD110">QUARTILE(IF($JS21:$JS68&lt;&gt;"",HD21:HD68),2)</f>
        <v>#NUM!</v>
      </c>
      <c r="HE110" s="318" t="e">
        <f t="array" ref="HE110">QUARTILE(IF($JS21:$JS68&lt;&gt;"",HE21:HE68),2)</f>
        <v>#NUM!</v>
      </c>
      <c r="HF110" s="318" t="e">
        <f t="array" ref="HF110">QUARTILE(IF($JS21:$JS68&lt;&gt;"",HF21:HF68),2)</f>
        <v>#NUM!</v>
      </c>
      <c r="HG110" s="318" t="e">
        <f t="array" ref="HG110">QUARTILE(IF($JS21:$JS68&lt;&gt;"",HG21:HG68),2)</f>
        <v>#NUM!</v>
      </c>
      <c r="HH110" s="318" t="e">
        <f t="array" ref="HH110">QUARTILE(IF($JS21:$JS68&lt;&gt;"",HH21:HH68),2)</f>
        <v>#NUM!</v>
      </c>
      <c r="HI110" s="318" t="e">
        <f t="array" ref="HI110">QUARTILE(IF($JS21:$JS68&lt;&gt;"",HI21:HI68),2)</f>
        <v>#NUM!</v>
      </c>
      <c r="HJ110" s="318" t="e">
        <f t="array" ref="HJ110">QUARTILE(IF($JS21:$JS68&lt;&gt;"",HJ21:HJ68),2)</f>
        <v>#NUM!</v>
      </c>
      <c r="HK110" s="318" t="e">
        <f t="array" ref="HK110">QUARTILE(IF($JS21:$JS68&lt;&gt;"",HK21:HK68),2)</f>
        <v>#NUM!</v>
      </c>
      <c r="HL110" s="318" t="e">
        <f t="array" ref="HL110">QUARTILE(IF($JS21:$JS68&lt;&gt;"",HL21:HL68),2)</f>
        <v>#NUM!</v>
      </c>
      <c r="HM110" s="318" t="e">
        <f t="array" ref="HM110">QUARTILE(IF($JS21:$JS68&lt;&gt;"",HM21:HM68),2)</f>
        <v>#NUM!</v>
      </c>
      <c r="HN110" s="318" t="e">
        <f t="array" ref="HN110">QUARTILE(IF($JS21:$JS68&lt;&gt;"",HN21:HN68),2)</f>
        <v>#NUM!</v>
      </c>
      <c r="HO110" s="318" t="e">
        <f t="array" ref="HO110">QUARTILE(IF($JS21:$JS68&lt;&gt;"",HO21:HO68),2)</f>
        <v>#NUM!</v>
      </c>
      <c r="HP110" s="318" t="e">
        <f t="array" ref="HP110">QUARTILE(IF($JS21:$JS68&lt;&gt;"",HP21:HP68),2)</f>
        <v>#NUM!</v>
      </c>
      <c r="HQ110" s="318" t="e">
        <f t="array" ref="HQ110">QUARTILE(IF($JS21:$JS68&lt;&gt;"",HQ21:HQ68),2)</f>
        <v>#NUM!</v>
      </c>
      <c r="HR110" s="318" t="e">
        <f t="array" ref="HR110">QUARTILE(IF($JS21:$JS68&lt;&gt;"",HR21:HR68),2)</f>
        <v>#NUM!</v>
      </c>
      <c r="HS110" s="318" t="e">
        <f t="array" ref="HS110">QUARTILE(IF($JS21:$JS68&lt;&gt;"",HS21:HS68),2)</f>
        <v>#NUM!</v>
      </c>
      <c r="HT110" s="318" t="e">
        <f t="array" ref="HT110">QUARTILE(IF($JS21:$JS68&lt;&gt;"",HT21:HT68),2)</f>
        <v>#NUM!</v>
      </c>
      <c r="HU110" s="318" t="e">
        <f t="array" ref="HU110">QUARTILE(IF($JS21:$JS68&lt;&gt;"",HU21:HU68),2)</f>
        <v>#NUM!</v>
      </c>
      <c r="HV110" s="318" t="e">
        <f t="array" ref="HV110">QUARTILE(IF($JS21:$JS68&lt;&gt;"",HV21:HV68),2)</f>
        <v>#NUM!</v>
      </c>
      <c r="HW110" s="318" t="e">
        <f t="array" ref="HW110">QUARTILE(IF($JS21:$JS68&lt;&gt;"",HW21:HW68),2)</f>
        <v>#NUM!</v>
      </c>
      <c r="HX110" s="318" t="e">
        <f t="array" ref="HX110">QUARTILE(IF($JS21:$JS68&lt;&gt;"",HX21:HX68),2)</f>
        <v>#NUM!</v>
      </c>
      <c r="HY110" s="318" t="e">
        <f t="array" ref="HY110">QUARTILE(IF($JS21:$JS68&lt;&gt;"",HY21:HY68),2)</f>
        <v>#NUM!</v>
      </c>
      <c r="HZ110" s="318" t="e">
        <f t="array" ref="HZ110">QUARTILE(IF($JS21:$JS68&lt;&gt;"",HZ21:HZ68),2)</f>
        <v>#NUM!</v>
      </c>
      <c r="IA110" s="318" t="e">
        <f t="array" ref="IA110">QUARTILE(IF($JS21:$JS68&lt;&gt;"",IA21:IA68),2)</f>
        <v>#NUM!</v>
      </c>
      <c r="IB110" s="318" t="e">
        <f t="array" ref="IB110">QUARTILE(IF($JS21:$JS68&lt;&gt;"",IB21:IB68),2)</f>
        <v>#NUM!</v>
      </c>
      <c r="IC110" s="318" t="e">
        <f t="array" ref="IC110">QUARTILE(IF($JS21:$JS68&lt;&gt;"",IC21:IC68),2)</f>
        <v>#NUM!</v>
      </c>
      <c r="ID110" s="318" t="e">
        <f t="array" ref="ID110">QUARTILE(IF($JS21:$JS68&lt;&gt;"",ID21:ID68),2)</f>
        <v>#NUM!</v>
      </c>
      <c r="IE110" s="318" t="e">
        <f t="array" ref="IE110">QUARTILE(IF($JS21:$JS68&lt;&gt;"",IE21:IE68),2)</f>
        <v>#NUM!</v>
      </c>
      <c r="IF110" s="318" t="e">
        <f t="array" ref="IF110">QUARTILE(IF($JS21:$JS68&lt;&gt;"",IF21:IF68),2)</f>
        <v>#NUM!</v>
      </c>
      <c r="IG110" s="318" t="e">
        <f t="array" ref="IG110">QUARTILE(IF($JS21:$JS68&lt;&gt;"",IG21:IG68),2)</f>
        <v>#NUM!</v>
      </c>
      <c r="IH110" s="318" t="e">
        <f t="array" ref="IH110">QUARTILE(IF($JS21:$JS68&lt;&gt;"",IH21:IH68),2)</f>
        <v>#NUM!</v>
      </c>
      <c r="II110" s="318" t="e">
        <f t="array" ref="II110">QUARTILE(IF($JS21:$JS68&lt;&gt;"",II21:II68),2)</f>
        <v>#NUM!</v>
      </c>
      <c r="IJ110" s="318" t="e">
        <f t="array" ref="IJ110">QUARTILE(IF($JS21:$JS68&lt;&gt;"",IJ21:IJ68),2)</f>
        <v>#NUM!</v>
      </c>
      <c r="IK110" s="318" t="e">
        <f t="array" ref="IK110">QUARTILE(IF($JS21:$JS68&lt;&gt;"",IK21:IK68),2)</f>
        <v>#NUM!</v>
      </c>
      <c r="IL110" s="318" t="e">
        <f t="array" ref="IL110">QUARTILE(IF($JS21:$JS68&lt;&gt;"",IL21:IL68),2)</f>
        <v>#NUM!</v>
      </c>
      <c r="IM110" s="318" t="e">
        <f t="array" ref="IM110">QUARTILE(IF($JS21:$JS68&lt;&gt;"",IM21:IM68),2)</f>
        <v>#NUM!</v>
      </c>
      <c r="IN110" s="318" t="e">
        <f t="array" ref="IN110">QUARTILE(IF($JS21:$JS68&lt;&gt;"",IN21:IN68),2)</f>
        <v>#NUM!</v>
      </c>
      <c r="IO110" s="318" t="e">
        <f t="array" ref="IO110">QUARTILE(IF($JS21:$JS68&lt;&gt;"",IO21:IO68),2)</f>
        <v>#NUM!</v>
      </c>
      <c r="IP110" s="318" t="e">
        <f t="array" ref="IP110">QUARTILE(IF($JS21:$JS68&lt;&gt;"",IP21:IP68),2)</f>
        <v>#NUM!</v>
      </c>
      <c r="IQ110" s="318" t="e">
        <f t="array" ref="IQ110">QUARTILE(IF($JS21:$JS68&lt;&gt;"",IQ21:IQ68),2)</f>
        <v>#NUM!</v>
      </c>
      <c r="IR110" s="318" t="e">
        <f t="array" ref="IR110">QUARTILE(IF($JS21:$JS68&lt;&gt;"",IR21:IR68),2)</f>
        <v>#NUM!</v>
      </c>
      <c r="IS110" s="318" t="e">
        <f t="array" ref="IS110">QUARTILE(IF($JS21:$JS68&lt;&gt;"",IS21:IS68),2)</f>
        <v>#NUM!</v>
      </c>
      <c r="IT110" s="318" t="e">
        <f t="array" ref="IT110">QUARTILE(IF($JS21:$JS68&lt;&gt;"",IT21:IT68),2)</f>
        <v>#NUM!</v>
      </c>
      <c r="IU110" s="318" t="e">
        <f t="array" ref="IU110">QUARTILE(IF($JS21:$JS68&lt;&gt;"",IU21:IU68),2)</f>
        <v>#NUM!</v>
      </c>
      <c r="IV110" s="318" t="e">
        <f t="array" ref="IV110">QUARTILE(IF($JS21:$JS68&lt;&gt;"",IV21:IV68),2)</f>
        <v>#NUM!</v>
      </c>
      <c r="IW110" s="318" t="e">
        <f t="array" ref="IW110">QUARTILE(IF($JS21:$JS68&lt;&gt;"",IW21:IW68),2)</f>
        <v>#NUM!</v>
      </c>
      <c r="IX110" s="318" t="e">
        <f t="array" ref="IX110">QUARTILE(IF($JS21:$JS68&lt;&gt;"",IX21:IX68),2)</f>
        <v>#NUM!</v>
      </c>
      <c r="IY110" s="318" t="e">
        <f t="array" ref="IY110">QUARTILE(IF($JS21:$JS68&lt;&gt;"",IY21:IY68),2)</f>
        <v>#NUM!</v>
      </c>
      <c r="IZ110" s="318" t="e">
        <f t="array" ref="IZ110">QUARTILE(IF($JS21:$JS68&lt;&gt;"",IZ21:IZ68),2)</f>
        <v>#NUM!</v>
      </c>
      <c r="JA110" s="318" t="e">
        <f t="array" ref="JA110">QUARTILE(IF($JS21:$JS68&lt;&gt;"",JA21:JA68),2)</f>
        <v>#NUM!</v>
      </c>
      <c r="JB110" s="318" t="e">
        <f t="array" ref="JB110">QUARTILE(IF($JS21:$JS68&lt;&gt;"",JB21:JB68),2)</f>
        <v>#NUM!</v>
      </c>
      <c r="JC110" s="318" t="e">
        <f t="array" ref="JC110">QUARTILE(IF($JS21:$JS68&lt;&gt;"",JC21:JC68),2)</f>
        <v>#NUM!</v>
      </c>
      <c r="JD110" s="318" t="e">
        <f t="array" ref="JD110">QUARTILE(IF($JS21:$JS68&lt;&gt;"",JD21:JD68),2)</f>
        <v>#NUM!</v>
      </c>
      <c r="JE110" s="318" t="e">
        <f t="array" ref="JE110">QUARTILE(IF($JS21:$JS68&lt;&gt;"",JE21:JE68),2)</f>
        <v>#NUM!</v>
      </c>
      <c r="JF110" s="318" t="e">
        <f t="array" ref="JF110">QUARTILE(IF($JS21:$JS68&lt;&gt;"",JF21:JF68),2)</f>
        <v>#NUM!</v>
      </c>
      <c r="JG110" s="318" t="e">
        <f t="array" ref="JG110">QUARTILE(IF($JS21:$JS68&lt;&gt;"",JG21:JG68),2)</f>
        <v>#NUM!</v>
      </c>
      <c r="JH110" s="318" t="e">
        <f t="array" ref="JH110">QUARTILE(IF($JS21:$JS68&lt;&gt;"",JH21:JH68),2)</f>
        <v>#NUM!</v>
      </c>
      <c r="JI110" s="318" t="e">
        <f t="array" ref="JI110">QUARTILE(IF($JS21:$JS68&lt;&gt;"",JI21:JI68),2)</f>
        <v>#NUM!</v>
      </c>
      <c r="JJ110" s="318" t="e">
        <f t="array" ref="JJ110">QUARTILE(IF($JS21:$JS68&lt;&gt;"",JJ21:JJ68),2)</f>
        <v>#NUM!</v>
      </c>
      <c r="JK110" s="318" t="e">
        <f t="array" ref="JK110">QUARTILE(IF($JS21:$JS68&lt;&gt;"",JK21:JK68),2)</f>
        <v>#NUM!</v>
      </c>
      <c r="JL110" s="318" t="e">
        <f t="array" ref="JL110">QUARTILE(IF($JS21:$JS68&lt;&gt;"",JL21:JL68),2)</f>
        <v>#NUM!</v>
      </c>
      <c r="JM110" s="318" t="e">
        <f t="array" ref="JM110">QUARTILE(IF($JS21:$JS68&lt;&gt;"",JM21:JM68),2)</f>
        <v>#NUM!</v>
      </c>
      <c r="JN110" s="318" t="e">
        <f t="array" ref="JN110">QUARTILE(IF($JS21:$JS68&lt;&gt;"",JN21:JN68),2)</f>
        <v>#NUM!</v>
      </c>
      <c r="JO110" s="318" t="e">
        <f t="array" ref="JO110">QUARTILE(IF($JS21:$JS68&lt;&gt;"",JO21:JO68),2)</f>
        <v>#NUM!</v>
      </c>
      <c r="JP110" s="318" t="e">
        <f t="array" ref="JP110">QUARTILE(IF($JS21:$JS68&lt;&gt;"",JP21:JP68),2)</f>
        <v>#NUM!</v>
      </c>
      <c r="JQ110" s="304"/>
    </row>
    <row r="111" spans="4:277" ht="15" customHeight="1" x14ac:dyDescent="0.2">
      <c r="D111" s="316">
        <v>3.4</v>
      </c>
      <c r="E111" s="317" t="s">
        <v>456</v>
      </c>
      <c r="F111" s="318" t="e">
        <f t="array" ref="F111">QUARTILE(IF($JS21:$JS68&lt;&gt;"",F21:F68),3)</f>
        <v>#NUM!</v>
      </c>
      <c r="G111" s="318" t="e">
        <f t="array" ref="G111">QUARTILE(IF($JS21:$JS68&lt;&gt;"",G21:G68),3)</f>
        <v>#NUM!</v>
      </c>
      <c r="H111" s="318" t="e">
        <f t="array" ref="H111">QUARTILE(IF($JS21:$JS68&lt;&gt;"",H21:H68),3)</f>
        <v>#NUM!</v>
      </c>
      <c r="I111" s="318" t="e">
        <f t="array" ref="I111">QUARTILE(IF($JS21:$JS68&lt;&gt;"",I21:I68),3)</f>
        <v>#NUM!</v>
      </c>
      <c r="J111" s="318" t="e">
        <f t="array" ref="J111">QUARTILE(IF($JS21:$JS68&lt;&gt;"",J21:J68),3)</f>
        <v>#NUM!</v>
      </c>
      <c r="K111" s="318" t="e">
        <f t="array" ref="K111">QUARTILE(IF($JS21:$JS68&lt;&gt;"",K21:K68),3)</f>
        <v>#NUM!</v>
      </c>
      <c r="L111" s="318" t="e">
        <f t="array" ref="L111">QUARTILE(IF($JS21:$JS68&lt;&gt;"",L21:L68),3)</f>
        <v>#NUM!</v>
      </c>
      <c r="M111" s="318" t="e">
        <f t="array" ref="M111">QUARTILE(IF($JS21:$JS68&lt;&gt;"",M21:M68),3)</f>
        <v>#NUM!</v>
      </c>
      <c r="N111" s="318" t="e">
        <f t="array" ref="N111">QUARTILE(IF($JS21:$JS68&lt;&gt;"",N21:N68),3)</f>
        <v>#NUM!</v>
      </c>
      <c r="O111" s="318" t="e">
        <f t="array" ref="O111">QUARTILE(IF($JS21:$JS68&lt;&gt;"",O21:O68),3)</f>
        <v>#NUM!</v>
      </c>
      <c r="P111" s="318" t="e">
        <f t="array" ref="P111">QUARTILE(IF($JS21:$JS68&lt;&gt;"",P21:P68),3)</f>
        <v>#NUM!</v>
      </c>
      <c r="Q111" s="318" t="e">
        <f t="array" ref="Q111">QUARTILE(IF($JS21:$JS68&lt;&gt;"",Q21:Q68),3)</f>
        <v>#NUM!</v>
      </c>
      <c r="R111" s="318" t="e">
        <f t="array" ref="R111">QUARTILE(IF($JS21:$JS68&lt;&gt;"",R21:R68),3)</f>
        <v>#NUM!</v>
      </c>
      <c r="S111" s="318" t="e">
        <f t="array" ref="S111">QUARTILE(IF($JS21:$JS68&lt;&gt;"",S21:S68),3)</f>
        <v>#NUM!</v>
      </c>
      <c r="T111" s="318" t="e">
        <f t="array" ref="T111">QUARTILE(IF($JS21:$JS68&lt;&gt;"",T21:T68),3)</f>
        <v>#NUM!</v>
      </c>
      <c r="U111" s="318" t="e">
        <f t="array" ref="U111">QUARTILE(IF($JS21:$JS68&lt;&gt;"",U21:U68),3)</f>
        <v>#NUM!</v>
      </c>
      <c r="V111" s="318" t="e">
        <f t="array" ref="V111">QUARTILE(IF($JS21:$JS68&lt;&gt;"",V21:V68),3)</f>
        <v>#NUM!</v>
      </c>
      <c r="W111" s="318" t="e">
        <f t="array" ref="W111">QUARTILE(IF($JS21:$JS68&lt;&gt;"",W21:W68),3)</f>
        <v>#NUM!</v>
      </c>
      <c r="X111" s="318" t="e">
        <f t="array" ref="X111">QUARTILE(IF($JS21:$JS68&lt;&gt;"",X21:X68),3)</f>
        <v>#NUM!</v>
      </c>
      <c r="Y111" s="318" t="e">
        <f t="array" ref="Y111">QUARTILE(IF($JS21:$JS68&lt;&gt;"",Y21:Y68),3)</f>
        <v>#NUM!</v>
      </c>
      <c r="Z111" s="318" t="e">
        <f t="array" ref="Z111">QUARTILE(IF($JS21:$JS68&lt;&gt;"",Z21:Z68),3)</f>
        <v>#NUM!</v>
      </c>
      <c r="AA111" s="318" t="e">
        <f t="array" ref="AA111">QUARTILE(IF($JS21:$JS68&lt;&gt;"",AA21:AA68),3)</f>
        <v>#NUM!</v>
      </c>
      <c r="AB111" s="318" t="e">
        <f t="array" ref="AB111">QUARTILE(IF($JS21:$JS68&lt;&gt;"",AB21:AB68),3)</f>
        <v>#NUM!</v>
      </c>
      <c r="AC111" s="318" t="e">
        <f t="array" ref="AC111">QUARTILE(IF($JS21:$JS68&lt;&gt;"",AC21:AC68),3)</f>
        <v>#NUM!</v>
      </c>
      <c r="AD111" s="318" t="e">
        <f t="array" ref="AD111">QUARTILE(IF($JS21:$JS68&lt;&gt;"",AD21:AD68),3)</f>
        <v>#NUM!</v>
      </c>
      <c r="AE111" s="318" t="e">
        <f t="array" ref="AE111">QUARTILE(IF($JS21:$JS68&lt;&gt;"",AE21:AE68),3)</f>
        <v>#NUM!</v>
      </c>
      <c r="AF111" s="318" t="e">
        <f t="array" ref="AF111">QUARTILE(IF($JS21:$JS68&lt;&gt;"",AF21:AF68),3)</f>
        <v>#NUM!</v>
      </c>
      <c r="AG111" s="318" t="e">
        <f t="array" ref="AG111">QUARTILE(IF($JS21:$JS68&lt;&gt;"",AG21:AG68),3)</f>
        <v>#NUM!</v>
      </c>
      <c r="AH111" s="318" t="e">
        <f t="array" ref="AH111">QUARTILE(IF($JS21:$JS68&lt;&gt;"",AH21:AH68),3)</f>
        <v>#NUM!</v>
      </c>
      <c r="AI111" s="318" t="e">
        <f t="array" ref="AI111">QUARTILE(IF($JS21:$JS68&lt;&gt;"",AI21:AI68),3)</f>
        <v>#NUM!</v>
      </c>
      <c r="AJ111" s="318" t="e">
        <f t="array" ref="AJ111">QUARTILE(IF($JS21:$JS68&lt;&gt;"",AJ21:AJ68),3)</f>
        <v>#NUM!</v>
      </c>
      <c r="AK111" s="318" t="e">
        <f t="array" ref="AK111">QUARTILE(IF($JS21:$JS68&lt;&gt;"",AK21:AK68),3)</f>
        <v>#NUM!</v>
      </c>
      <c r="AL111" s="318" t="e">
        <f t="array" ref="AL111">QUARTILE(IF($JS21:$JS68&lt;&gt;"",AL21:AL68),3)</f>
        <v>#NUM!</v>
      </c>
      <c r="AM111" s="318" t="e">
        <f t="array" ref="AM111">QUARTILE(IF($JS21:$JS68&lt;&gt;"",AM21:AM68),3)</f>
        <v>#NUM!</v>
      </c>
      <c r="AN111" s="318" t="e">
        <f t="array" ref="AN111">QUARTILE(IF($JS21:$JS68&lt;&gt;"",AN21:AN68),3)</f>
        <v>#NUM!</v>
      </c>
      <c r="AO111" s="318" t="e">
        <f t="array" ref="AO111">QUARTILE(IF($JS21:$JS68&lt;&gt;"",AO21:AO68),3)</f>
        <v>#NUM!</v>
      </c>
      <c r="AP111" s="318" t="e">
        <f t="array" ref="AP111">QUARTILE(IF($JS21:$JS68&lt;&gt;"",AP21:AP68),3)</f>
        <v>#NUM!</v>
      </c>
      <c r="AQ111" s="318" t="e">
        <f t="array" ref="AQ111">QUARTILE(IF($JS21:$JS68&lt;&gt;"",AQ21:AQ68),3)</f>
        <v>#NUM!</v>
      </c>
      <c r="AR111" s="318" t="e">
        <f t="array" ref="AR111">QUARTILE(IF($JS21:$JS68&lt;&gt;"",AR21:AR68),3)</f>
        <v>#NUM!</v>
      </c>
      <c r="AS111" s="318" t="e">
        <f t="array" ref="AS111">QUARTILE(IF($JS21:$JS68&lt;&gt;"",AS21:AS68),3)</f>
        <v>#NUM!</v>
      </c>
      <c r="AT111" s="318" t="e">
        <f t="array" ref="AT111">QUARTILE(IF($JS21:$JS68&lt;&gt;"",AT21:AT68),3)</f>
        <v>#NUM!</v>
      </c>
      <c r="AU111" s="318" t="e">
        <f t="array" ref="AU111">QUARTILE(IF($JS21:$JS68&lt;&gt;"",AU21:AU68),3)</f>
        <v>#NUM!</v>
      </c>
      <c r="AV111" s="318" t="e">
        <f t="array" ref="AV111">QUARTILE(IF($JS21:$JS68&lt;&gt;"",AV21:AV68),3)</f>
        <v>#NUM!</v>
      </c>
      <c r="AW111" s="318" t="e">
        <f t="array" ref="AW111">QUARTILE(IF($JS21:$JS68&lt;&gt;"",AW21:AW68),3)</f>
        <v>#NUM!</v>
      </c>
      <c r="AX111" s="318" t="e">
        <f t="array" ref="AX111">QUARTILE(IF($JS21:$JS68&lt;&gt;"",AX21:AX68),3)</f>
        <v>#NUM!</v>
      </c>
      <c r="AY111" s="318" t="e">
        <f t="array" ref="AY111">QUARTILE(IF($JS21:$JS68&lt;&gt;"",AY21:AY68),3)</f>
        <v>#NUM!</v>
      </c>
      <c r="AZ111" s="318" t="e">
        <f t="array" ref="AZ111">QUARTILE(IF($JS21:$JS68&lt;&gt;"",AZ21:AZ68),3)</f>
        <v>#NUM!</v>
      </c>
      <c r="BA111" s="318" t="e">
        <f t="array" ref="BA111">QUARTILE(IF($JS21:$JS68&lt;&gt;"",BA21:BA68),3)</f>
        <v>#NUM!</v>
      </c>
      <c r="BB111" s="318" t="e">
        <f t="array" ref="BB111">QUARTILE(IF($JS21:$JS68&lt;&gt;"",BB21:BB68),3)</f>
        <v>#NUM!</v>
      </c>
      <c r="BC111" s="318" t="e">
        <f t="array" ref="BC111">QUARTILE(IF($JS21:$JS68&lt;&gt;"",BC21:BC68),3)</f>
        <v>#NUM!</v>
      </c>
      <c r="BD111" s="318" t="e">
        <f t="array" ref="BD111">QUARTILE(IF($JS21:$JS68&lt;&gt;"",BD21:BD68),3)</f>
        <v>#NUM!</v>
      </c>
      <c r="BE111" s="318" t="e">
        <f t="array" ref="BE111">QUARTILE(IF($JS21:$JS68&lt;&gt;"",BE21:BE68),3)</f>
        <v>#NUM!</v>
      </c>
      <c r="BF111" s="318" t="e">
        <f t="array" ref="BF111">QUARTILE(IF($JS21:$JS68&lt;&gt;"",BF21:BF68),3)</f>
        <v>#NUM!</v>
      </c>
      <c r="BG111" s="318" t="e">
        <f t="array" ref="BG111">QUARTILE(IF($JS21:$JS68&lt;&gt;"",BG21:BG68),3)</f>
        <v>#NUM!</v>
      </c>
      <c r="BH111" s="318" t="e">
        <f t="array" ref="BH111">QUARTILE(IF($JS21:$JS68&lt;&gt;"",BH21:BH68),3)</f>
        <v>#NUM!</v>
      </c>
      <c r="BI111" s="318" t="e">
        <f t="array" ref="BI111">QUARTILE(IF($JS21:$JS68&lt;&gt;"",BI21:BI68),3)</f>
        <v>#NUM!</v>
      </c>
      <c r="BJ111" s="318" t="e">
        <f t="array" ref="BJ111">QUARTILE(IF($JS21:$JS68&lt;&gt;"",BJ21:BJ68),3)</f>
        <v>#NUM!</v>
      </c>
      <c r="BK111" s="318" t="e">
        <f t="array" ref="BK111">QUARTILE(IF($JS21:$JS68&lt;&gt;"",BK21:BK68),3)</f>
        <v>#NUM!</v>
      </c>
      <c r="BL111" s="318" t="e">
        <f t="array" ref="BL111">QUARTILE(IF($JS21:$JS68&lt;&gt;"",BL21:BL68),3)</f>
        <v>#NUM!</v>
      </c>
      <c r="BM111" s="318" t="e">
        <f t="array" ref="BM111">QUARTILE(IF($JS21:$JS68&lt;&gt;"",BM21:BM68),3)</f>
        <v>#NUM!</v>
      </c>
      <c r="BN111" s="318" t="e">
        <f t="array" ref="BN111">QUARTILE(IF($JS21:$JS68&lt;&gt;"",BN21:BN68),3)</f>
        <v>#NUM!</v>
      </c>
      <c r="BO111" s="318" t="e">
        <f t="array" ref="BO111">QUARTILE(IF($JS21:$JS68&lt;&gt;"",BO21:BO68),3)</f>
        <v>#NUM!</v>
      </c>
      <c r="BP111" s="318" t="e">
        <f t="array" ref="BP111">QUARTILE(IF($JS21:$JS68&lt;&gt;"",BP21:BP68),3)</f>
        <v>#NUM!</v>
      </c>
      <c r="BQ111" s="318" t="e">
        <f t="array" ref="BQ111">QUARTILE(IF($JS21:$JS68&lt;&gt;"",BQ21:BQ68),3)</f>
        <v>#NUM!</v>
      </c>
      <c r="BR111" s="318" t="e">
        <f t="array" ref="BR111">QUARTILE(IF($JS21:$JS68&lt;&gt;"",BR21:BR68),3)</f>
        <v>#NUM!</v>
      </c>
      <c r="BS111" s="318" t="e">
        <f t="array" ref="BS111">QUARTILE(IF($JS21:$JS68&lt;&gt;"",BS21:BS68),3)</f>
        <v>#NUM!</v>
      </c>
      <c r="BT111" s="318" t="e">
        <f t="array" ref="BT111">QUARTILE(IF($JS21:$JS68&lt;&gt;"",BT21:BT68),3)</f>
        <v>#NUM!</v>
      </c>
      <c r="BU111" s="318" t="e">
        <f t="array" ref="BU111">QUARTILE(IF($JS21:$JS68&lt;&gt;"",BU21:BU68),3)</f>
        <v>#NUM!</v>
      </c>
      <c r="BV111" s="318" t="e">
        <f t="array" ref="BV111">QUARTILE(IF($JS21:$JS68&lt;&gt;"",BV21:BV68),3)</f>
        <v>#NUM!</v>
      </c>
      <c r="BW111" s="318" t="e">
        <f t="array" ref="BW111">QUARTILE(IF($JS21:$JS68&lt;&gt;"",BW21:BW68),3)</f>
        <v>#NUM!</v>
      </c>
      <c r="BX111" s="318" t="e">
        <f t="array" ref="BX111">QUARTILE(IF($JS21:$JS68&lt;&gt;"",BX21:BX68),3)</f>
        <v>#NUM!</v>
      </c>
      <c r="BY111" s="318" t="e">
        <f t="array" ref="BY111">QUARTILE(IF($JS21:$JS68&lt;&gt;"",BY21:BY68),3)</f>
        <v>#NUM!</v>
      </c>
      <c r="BZ111" s="318" t="e">
        <f t="array" ref="BZ111">QUARTILE(IF($JS21:$JS68&lt;&gt;"",BZ21:BZ68),3)</f>
        <v>#NUM!</v>
      </c>
      <c r="CA111" s="318" t="e">
        <f t="array" ref="CA111">QUARTILE(IF($JS21:$JS68&lt;&gt;"",CA21:CA68),3)</f>
        <v>#NUM!</v>
      </c>
      <c r="CB111" s="318" t="e">
        <f t="array" ref="CB111">QUARTILE(IF($JS21:$JS68&lt;&gt;"",CB21:CB68),3)</f>
        <v>#NUM!</v>
      </c>
      <c r="CC111" s="318" t="e">
        <f t="array" ref="CC111">QUARTILE(IF($JS21:$JS68&lt;&gt;"",CC21:CC68),3)</f>
        <v>#NUM!</v>
      </c>
      <c r="CD111" s="318" t="e">
        <f t="array" ref="CD111">QUARTILE(IF($JS21:$JS68&lt;&gt;"",CD21:CD68),3)</f>
        <v>#NUM!</v>
      </c>
      <c r="CE111" s="318" t="e">
        <f t="array" ref="CE111">QUARTILE(IF($JS21:$JS68&lt;&gt;"",CE21:CE68),3)</f>
        <v>#NUM!</v>
      </c>
      <c r="CF111" s="318" t="e">
        <f t="array" ref="CF111">QUARTILE(IF($JS21:$JS68&lt;&gt;"",CF21:CF68),3)</f>
        <v>#NUM!</v>
      </c>
      <c r="CG111" s="318" t="e">
        <f t="array" ref="CG111">QUARTILE(IF($JS21:$JS68&lt;&gt;"",CG21:CG68),3)</f>
        <v>#NUM!</v>
      </c>
      <c r="CH111" s="318" t="e">
        <f t="array" ref="CH111">QUARTILE(IF($JS21:$JS68&lt;&gt;"",CH21:CH68),3)</f>
        <v>#NUM!</v>
      </c>
      <c r="CI111" s="318" t="e">
        <f t="array" ref="CI111">QUARTILE(IF($JS21:$JS68&lt;&gt;"",CI21:CI68),3)</f>
        <v>#NUM!</v>
      </c>
      <c r="CJ111" s="318" t="e">
        <f t="array" ref="CJ111">QUARTILE(IF($JS21:$JS68&lt;&gt;"",CJ21:CJ68),3)</f>
        <v>#NUM!</v>
      </c>
      <c r="CK111" s="318" t="e">
        <f t="array" ref="CK111">QUARTILE(IF($JS21:$JS68&lt;&gt;"",CK21:CK68),3)</f>
        <v>#NUM!</v>
      </c>
      <c r="CL111" s="318" t="e">
        <f t="array" ref="CL111">QUARTILE(IF($JS21:$JS68&lt;&gt;"",CL21:CL68),3)</f>
        <v>#NUM!</v>
      </c>
      <c r="CM111" s="318" t="e">
        <f t="array" ref="CM111">QUARTILE(IF($JS21:$JS68&lt;&gt;"",CM21:CM68),3)</f>
        <v>#NUM!</v>
      </c>
      <c r="CN111" s="318" t="e">
        <f t="array" ref="CN111">QUARTILE(IF($JS21:$JS68&lt;&gt;"",CN21:CN68),3)</f>
        <v>#NUM!</v>
      </c>
      <c r="CO111" s="318" t="e">
        <f t="array" ref="CO111">QUARTILE(IF($JS21:$JS68&lt;&gt;"",CO21:CO68),3)</f>
        <v>#NUM!</v>
      </c>
      <c r="CP111" s="318" t="e">
        <f t="array" ref="CP111">QUARTILE(IF($JS21:$JS68&lt;&gt;"",CP21:CP68),3)</f>
        <v>#NUM!</v>
      </c>
      <c r="CQ111" s="318" t="e">
        <f t="array" ref="CQ111">QUARTILE(IF($JS21:$JS68&lt;&gt;"",CQ21:CQ68),3)</f>
        <v>#NUM!</v>
      </c>
      <c r="CR111" s="318" t="e">
        <f t="array" ref="CR111">QUARTILE(IF($JS21:$JS68&lt;&gt;"",CR21:CR68),3)</f>
        <v>#NUM!</v>
      </c>
      <c r="CS111" s="318" t="e">
        <f t="array" ref="CS111">QUARTILE(IF($JS21:$JS68&lt;&gt;"",CS21:CS68),3)</f>
        <v>#NUM!</v>
      </c>
      <c r="CT111" s="318" t="e">
        <f t="array" ref="CT111">QUARTILE(IF($JS21:$JS68&lt;&gt;"",CT21:CT68),3)</f>
        <v>#NUM!</v>
      </c>
      <c r="CU111" s="318" t="e">
        <f t="array" ref="CU111">QUARTILE(IF($JS21:$JS68&lt;&gt;"",CU21:CU68),3)</f>
        <v>#NUM!</v>
      </c>
      <c r="CV111" s="318" t="e">
        <f t="array" ref="CV111">QUARTILE(IF($JS21:$JS68&lt;&gt;"",CV21:CV68),3)</f>
        <v>#NUM!</v>
      </c>
      <c r="CW111" s="318" t="e">
        <f t="array" ref="CW111">QUARTILE(IF($JS21:$JS68&lt;&gt;"",CW21:CW68),3)</f>
        <v>#NUM!</v>
      </c>
      <c r="CX111" s="318" t="e">
        <f t="array" ref="CX111">QUARTILE(IF($JS21:$JS68&lt;&gt;"",CX21:CX68),3)</f>
        <v>#NUM!</v>
      </c>
      <c r="CY111" s="318" t="e">
        <f t="array" ref="CY111">QUARTILE(IF($JS21:$JS68&lt;&gt;"",CY21:CY68),3)</f>
        <v>#NUM!</v>
      </c>
      <c r="CZ111" s="318" t="e">
        <f t="array" ref="CZ111">QUARTILE(IF($JS21:$JS68&lt;&gt;"",CZ21:CZ68),3)</f>
        <v>#NUM!</v>
      </c>
      <c r="DA111" s="318" t="e">
        <f t="array" ref="DA111">QUARTILE(IF($JS21:$JS68&lt;&gt;"",DA21:DA68),3)</f>
        <v>#NUM!</v>
      </c>
      <c r="DB111" s="318" t="e">
        <f t="array" ref="DB111">QUARTILE(IF($JS21:$JS68&lt;&gt;"",DB21:DB68),3)</f>
        <v>#NUM!</v>
      </c>
      <c r="DC111" s="318" t="e">
        <f t="array" ref="DC111">QUARTILE(IF($JS21:$JS68&lt;&gt;"",DC21:DC68),3)</f>
        <v>#NUM!</v>
      </c>
      <c r="DD111" s="318" t="e">
        <f t="array" ref="DD111">QUARTILE(IF($JS21:$JS68&lt;&gt;"",DD21:DD68),3)</f>
        <v>#NUM!</v>
      </c>
      <c r="DE111" s="318" t="e">
        <f t="array" ref="DE111">QUARTILE(IF($JS21:$JS68&lt;&gt;"",DE21:DE68),3)</f>
        <v>#NUM!</v>
      </c>
      <c r="DF111" s="318" t="e">
        <f t="array" ref="DF111">QUARTILE(IF($JS21:$JS68&lt;&gt;"",DF21:DF68),3)</f>
        <v>#NUM!</v>
      </c>
      <c r="DG111" s="318" t="e">
        <f t="array" ref="DG111">QUARTILE(IF($JS21:$JS68&lt;&gt;"",DG21:DG68),3)</f>
        <v>#NUM!</v>
      </c>
      <c r="DH111" s="318" t="e">
        <f t="array" ref="DH111">QUARTILE(IF($JS21:$JS68&lt;&gt;"",DH21:DH68),3)</f>
        <v>#NUM!</v>
      </c>
      <c r="DI111" s="318" t="e">
        <f t="array" ref="DI111">QUARTILE(IF($JS21:$JS68&lt;&gt;"",DI21:DI68),3)</f>
        <v>#NUM!</v>
      </c>
      <c r="DJ111" s="318" t="e">
        <f t="array" ref="DJ111">QUARTILE(IF($JS21:$JS68&lt;&gt;"",DJ21:DJ68),3)</f>
        <v>#NUM!</v>
      </c>
      <c r="DK111" s="318" t="e">
        <f t="array" ref="DK111">QUARTILE(IF($JS21:$JS68&lt;&gt;"",DK21:DK68),3)</f>
        <v>#NUM!</v>
      </c>
      <c r="DL111" s="318" t="e">
        <f t="array" ref="DL111">QUARTILE(IF($JS21:$JS68&lt;&gt;"",DL21:DL68),3)</f>
        <v>#NUM!</v>
      </c>
      <c r="DM111" s="318" t="e">
        <f t="array" ref="DM111">QUARTILE(IF($JS21:$JS68&lt;&gt;"",DM21:DM68),3)</f>
        <v>#NUM!</v>
      </c>
      <c r="DN111" s="318" t="e">
        <f t="array" ref="DN111">QUARTILE(IF($JS21:$JS68&lt;&gt;"",DN21:DN68),3)</f>
        <v>#NUM!</v>
      </c>
      <c r="DO111" s="318" t="e">
        <f t="array" ref="DO111">QUARTILE(IF($JS21:$JS68&lt;&gt;"",DO21:DO68),3)</f>
        <v>#NUM!</v>
      </c>
      <c r="DP111" s="318" t="e">
        <f t="array" ref="DP111">QUARTILE(IF($JS21:$JS68&lt;&gt;"",DP21:DP68),3)</f>
        <v>#NUM!</v>
      </c>
      <c r="DQ111" s="318" t="e">
        <f t="array" ref="DQ111">QUARTILE(IF($JS21:$JS68&lt;&gt;"",DQ21:DQ68),3)</f>
        <v>#NUM!</v>
      </c>
      <c r="DR111" s="318" t="e">
        <f t="array" ref="DR111">QUARTILE(IF($JS21:$JS68&lt;&gt;"",DR21:DR68),3)</f>
        <v>#NUM!</v>
      </c>
      <c r="DS111" s="318" t="e">
        <f t="array" ref="DS111">QUARTILE(IF($JS21:$JS68&lt;&gt;"",DS21:DS68),3)</f>
        <v>#NUM!</v>
      </c>
      <c r="DT111" s="318" t="e">
        <f t="array" ref="DT111">QUARTILE(IF($JS21:$JS68&lt;&gt;"",DT21:DT68),3)</f>
        <v>#NUM!</v>
      </c>
      <c r="DU111" s="318" t="e">
        <f t="array" ref="DU111">QUARTILE(IF($JS21:$JS68&lt;&gt;"",DU21:DU68),3)</f>
        <v>#NUM!</v>
      </c>
      <c r="DV111" s="318" t="e">
        <f t="array" ref="DV111">QUARTILE(IF($JS21:$JS68&lt;&gt;"",DV21:DV68),3)</f>
        <v>#NUM!</v>
      </c>
      <c r="DW111" s="318" t="e">
        <f t="array" ref="DW111">QUARTILE(IF($JS21:$JS68&lt;&gt;"",DW21:DW68),3)</f>
        <v>#NUM!</v>
      </c>
      <c r="DX111" s="318" t="e">
        <f t="array" ref="DX111">QUARTILE(IF($JS21:$JS68&lt;&gt;"",DX21:DX68),3)</f>
        <v>#NUM!</v>
      </c>
      <c r="DY111" s="318" t="e">
        <f t="array" ref="DY111">QUARTILE(IF($JS21:$JS68&lt;&gt;"",DY21:DY68),3)</f>
        <v>#NUM!</v>
      </c>
      <c r="DZ111" s="318" t="e">
        <f t="array" ref="DZ111">QUARTILE(IF($JS21:$JS68&lt;&gt;"",DZ21:DZ68),3)</f>
        <v>#NUM!</v>
      </c>
      <c r="EA111" s="318" t="e">
        <f t="array" ref="EA111">QUARTILE(IF($JS21:$JS68&lt;&gt;"",EA21:EA68),3)</f>
        <v>#NUM!</v>
      </c>
      <c r="EB111" s="318" t="e">
        <f t="array" ref="EB111">QUARTILE(IF($JS21:$JS68&lt;&gt;"",EB21:EB68),3)</f>
        <v>#NUM!</v>
      </c>
      <c r="EC111" s="318" t="e">
        <f t="array" ref="EC111">QUARTILE(IF($JS21:$JS68&lt;&gt;"",EC21:EC68),3)</f>
        <v>#NUM!</v>
      </c>
      <c r="ED111" s="318" t="e">
        <f t="array" ref="ED111">QUARTILE(IF($JS21:$JS68&lt;&gt;"",ED21:ED68),3)</f>
        <v>#NUM!</v>
      </c>
      <c r="EE111" s="318" t="e">
        <f t="array" ref="EE111">QUARTILE(IF($JS21:$JS68&lt;&gt;"",EE21:EE68),3)</f>
        <v>#NUM!</v>
      </c>
      <c r="EF111" s="318" t="e">
        <f t="array" ref="EF111">QUARTILE(IF($JS21:$JS68&lt;&gt;"",EF21:EF68),3)</f>
        <v>#NUM!</v>
      </c>
      <c r="EG111" s="318" t="e">
        <f t="array" ref="EG111">QUARTILE(IF($JS21:$JS68&lt;&gt;"",EG21:EG68),3)</f>
        <v>#NUM!</v>
      </c>
      <c r="EH111" s="318" t="e">
        <f t="array" ref="EH111">QUARTILE(IF($JS21:$JS68&lt;&gt;"",EH21:EH68),3)</f>
        <v>#NUM!</v>
      </c>
      <c r="EI111" s="318" t="e">
        <f t="array" ref="EI111">QUARTILE(IF($JS21:$JS68&lt;&gt;"",EI21:EI68),3)</f>
        <v>#NUM!</v>
      </c>
      <c r="EJ111" s="318" t="e">
        <f t="array" ref="EJ111">QUARTILE(IF($JS21:$JS68&lt;&gt;"",EJ21:EJ68),3)</f>
        <v>#NUM!</v>
      </c>
      <c r="EK111" s="318" t="e">
        <f t="array" ref="EK111">QUARTILE(IF($JS21:$JS68&lt;&gt;"",EK21:EK68),3)</f>
        <v>#NUM!</v>
      </c>
      <c r="EL111" s="318" t="e">
        <f t="array" ref="EL111">QUARTILE(IF($JS21:$JS68&lt;&gt;"",EL21:EL68),3)</f>
        <v>#NUM!</v>
      </c>
      <c r="EM111" s="318" t="e">
        <f t="array" ref="EM111">QUARTILE(IF($JS21:$JS68&lt;&gt;"",EM21:EM68),3)</f>
        <v>#NUM!</v>
      </c>
      <c r="EN111" s="318" t="e">
        <f t="array" ref="EN111">QUARTILE(IF($JS21:$JS68&lt;&gt;"",EN21:EN68),3)</f>
        <v>#NUM!</v>
      </c>
      <c r="EO111" s="318" t="e">
        <f t="array" ref="EO111">QUARTILE(IF($JS21:$JS68&lt;&gt;"",EO21:EO68),3)</f>
        <v>#NUM!</v>
      </c>
      <c r="EP111" s="318" t="e">
        <f t="array" ref="EP111">QUARTILE(IF($JS21:$JS68&lt;&gt;"",EP21:EP68),3)</f>
        <v>#NUM!</v>
      </c>
      <c r="EQ111" s="318" t="e">
        <f t="array" ref="EQ111">QUARTILE(IF($JS21:$JS68&lt;&gt;"",EQ21:EQ68),3)</f>
        <v>#NUM!</v>
      </c>
      <c r="ER111" s="318" t="e">
        <f t="array" ref="ER111">QUARTILE(IF($JS21:$JS68&lt;&gt;"",ER21:ER68),3)</f>
        <v>#NUM!</v>
      </c>
      <c r="ES111" s="318" t="e">
        <f t="array" ref="ES111">QUARTILE(IF($JS21:$JS68&lt;&gt;"",ES21:ES68),3)</f>
        <v>#NUM!</v>
      </c>
      <c r="ET111" s="318" t="e">
        <f t="array" ref="ET111">QUARTILE(IF($JS21:$JS68&lt;&gt;"",ET21:ET68),3)</f>
        <v>#NUM!</v>
      </c>
      <c r="EU111" s="318" t="e">
        <f t="array" ref="EU111">QUARTILE(IF($JS21:$JS68&lt;&gt;"",EU21:EU68),3)</f>
        <v>#NUM!</v>
      </c>
      <c r="EV111" s="318" t="e">
        <f t="array" ref="EV111">QUARTILE(IF($JS21:$JS68&lt;&gt;"",EV21:EV68),3)</f>
        <v>#NUM!</v>
      </c>
      <c r="EW111" s="318" t="e">
        <f t="array" ref="EW111">QUARTILE(IF($JS21:$JS68&lt;&gt;"",EW21:EW68),3)</f>
        <v>#NUM!</v>
      </c>
      <c r="EX111" s="318" t="e">
        <f t="array" ref="EX111">QUARTILE(IF($JS21:$JS68&lt;&gt;"",EX21:EX68),3)</f>
        <v>#NUM!</v>
      </c>
      <c r="EY111" s="318" t="e">
        <f t="array" ref="EY111">QUARTILE(IF($JS21:$JS68&lt;&gt;"",EY21:EY68),3)</f>
        <v>#NUM!</v>
      </c>
      <c r="EZ111" s="318" t="e">
        <f t="array" ref="EZ111">QUARTILE(IF($JS21:$JS68&lt;&gt;"",EZ21:EZ68),3)</f>
        <v>#NUM!</v>
      </c>
      <c r="FA111" s="318" t="e">
        <f t="array" ref="FA111">QUARTILE(IF($JS21:$JS68&lt;&gt;"",FA21:FA68),3)</f>
        <v>#NUM!</v>
      </c>
      <c r="FB111" s="318" t="e">
        <f t="array" ref="FB111">QUARTILE(IF($JS21:$JS68&lt;&gt;"",FB21:FB68),3)</f>
        <v>#NUM!</v>
      </c>
      <c r="FC111" s="318" t="e">
        <f t="array" ref="FC111">QUARTILE(IF($JS21:$JS68&lt;&gt;"",FC21:FC68),3)</f>
        <v>#NUM!</v>
      </c>
      <c r="FD111" s="318" t="e">
        <f t="array" ref="FD111">QUARTILE(IF($JS21:$JS68&lt;&gt;"",FD21:FD68),3)</f>
        <v>#NUM!</v>
      </c>
      <c r="FE111" s="318" t="e">
        <f t="array" ref="FE111">QUARTILE(IF($JS21:$JS68&lt;&gt;"",FE21:FE68),3)</f>
        <v>#NUM!</v>
      </c>
      <c r="FF111" s="318" t="e">
        <f t="array" ref="FF111">QUARTILE(IF($JS21:$JS68&lt;&gt;"",FF21:FF68),3)</f>
        <v>#NUM!</v>
      </c>
      <c r="FG111" s="318" t="e">
        <f t="array" ref="FG111">QUARTILE(IF($JS21:$JS68&lt;&gt;"",FG21:FG68),3)</f>
        <v>#NUM!</v>
      </c>
      <c r="FH111" s="318" t="e">
        <f t="array" ref="FH111">QUARTILE(IF($JS21:$JS68&lt;&gt;"",FH21:FH68),3)</f>
        <v>#NUM!</v>
      </c>
      <c r="FI111" s="318" t="e">
        <f t="array" ref="FI111">QUARTILE(IF($JS21:$JS68&lt;&gt;"",FI21:FI68),3)</f>
        <v>#NUM!</v>
      </c>
      <c r="FJ111" s="318" t="e">
        <f t="array" ref="FJ111">QUARTILE(IF($JS21:$JS68&lt;&gt;"",FJ21:FJ68),3)</f>
        <v>#NUM!</v>
      </c>
      <c r="FK111" s="318" t="e">
        <f t="array" ref="FK111">QUARTILE(IF($JS21:$JS68&lt;&gt;"",FK21:FK68),3)</f>
        <v>#NUM!</v>
      </c>
      <c r="FL111" s="318" t="e">
        <f t="array" ref="FL111">QUARTILE(IF($JS21:$JS68&lt;&gt;"",FL21:FL68),3)</f>
        <v>#NUM!</v>
      </c>
      <c r="FM111" s="318" t="e">
        <f t="array" ref="FM111">QUARTILE(IF($JS21:$JS68&lt;&gt;"",FM21:FM68),3)</f>
        <v>#NUM!</v>
      </c>
      <c r="FN111" s="318" t="e">
        <f t="array" ref="FN111">QUARTILE(IF($JS21:$JS68&lt;&gt;"",FN21:FN68),3)</f>
        <v>#NUM!</v>
      </c>
      <c r="FO111" s="318" t="e">
        <f t="array" ref="FO111">QUARTILE(IF($JS21:$JS68&lt;&gt;"",FO21:FO68),3)</f>
        <v>#NUM!</v>
      </c>
      <c r="FP111" s="318" t="e">
        <f t="array" ref="FP111">QUARTILE(IF($JS21:$JS68&lt;&gt;"",FP21:FP68),3)</f>
        <v>#NUM!</v>
      </c>
      <c r="FQ111" s="318" t="e">
        <f t="array" ref="FQ111">QUARTILE(IF($JS21:$JS68&lt;&gt;"",FQ21:FQ68),3)</f>
        <v>#NUM!</v>
      </c>
      <c r="FR111" s="318" t="e">
        <f t="array" ref="FR111">QUARTILE(IF($JS21:$JS68&lt;&gt;"",FR21:FR68),3)</f>
        <v>#NUM!</v>
      </c>
      <c r="FS111" s="318" t="e">
        <f t="array" ref="FS111">QUARTILE(IF($JS21:$JS68&lt;&gt;"",FS21:FS68),3)</f>
        <v>#NUM!</v>
      </c>
      <c r="FT111" s="318" t="e">
        <f t="array" ref="FT111">QUARTILE(IF($JS21:$JS68&lt;&gt;"",FT21:FT68),3)</f>
        <v>#NUM!</v>
      </c>
      <c r="FU111" s="318" t="e">
        <f t="array" ref="FU111">QUARTILE(IF($JS21:$JS68&lt;&gt;"",FU21:FU68),3)</f>
        <v>#NUM!</v>
      </c>
      <c r="FV111" s="318" t="e">
        <f t="array" ref="FV111">QUARTILE(IF($JS21:$JS68&lt;&gt;"",FV21:FV68),3)</f>
        <v>#NUM!</v>
      </c>
      <c r="FW111" s="318" t="e">
        <f t="array" ref="FW111">QUARTILE(IF($JS21:$JS68&lt;&gt;"",FW21:FW68),3)</f>
        <v>#NUM!</v>
      </c>
      <c r="FX111" s="318" t="e">
        <f t="array" ref="FX111">QUARTILE(IF($JS21:$JS68&lt;&gt;"",FX21:FX68),3)</f>
        <v>#NUM!</v>
      </c>
      <c r="FY111" s="318" t="e">
        <f t="array" ref="FY111">QUARTILE(IF($JS21:$JS68&lt;&gt;"",FY21:FY68),3)</f>
        <v>#NUM!</v>
      </c>
      <c r="FZ111" s="318" t="e">
        <f t="array" ref="FZ111">QUARTILE(IF($JS21:$JS68&lt;&gt;"",FZ21:FZ68),3)</f>
        <v>#NUM!</v>
      </c>
      <c r="GA111" s="318" t="e">
        <f t="array" ref="GA111">QUARTILE(IF($JS21:$JS68&lt;&gt;"",GA21:GA68),3)</f>
        <v>#NUM!</v>
      </c>
      <c r="GB111" s="318" t="e">
        <f t="array" ref="GB111">QUARTILE(IF($JS21:$JS68&lt;&gt;"",GB21:GB68),3)</f>
        <v>#NUM!</v>
      </c>
      <c r="GC111" s="318" t="e">
        <f t="array" ref="GC111">QUARTILE(IF($JS21:$JS68&lt;&gt;"",GC21:GC68),3)</f>
        <v>#NUM!</v>
      </c>
      <c r="GD111" s="318" t="e">
        <f t="array" ref="GD111">QUARTILE(IF($JS21:$JS68&lt;&gt;"",GD21:GD68),3)</f>
        <v>#NUM!</v>
      </c>
      <c r="GE111" s="318" t="e">
        <f t="array" ref="GE111">QUARTILE(IF($JS21:$JS68&lt;&gt;"",GE21:GE68),3)</f>
        <v>#NUM!</v>
      </c>
      <c r="GF111" s="318" t="e">
        <f t="array" ref="GF111">QUARTILE(IF($JS21:$JS68&lt;&gt;"",GF21:GF68),3)</f>
        <v>#NUM!</v>
      </c>
      <c r="GG111" s="318" t="e">
        <f t="array" ref="GG111">QUARTILE(IF($JS21:$JS68&lt;&gt;"",GG21:GG68),3)</f>
        <v>#NUM!</v>
      </c>
      <c r="GH111" s="318" t="e">
        <f t="array" ref="GH111">QUARTILE(IF($JS21:$JS68&lt;&gt;"",GH21:GH68),3)</f>
        <v>#NUM!</v>
      </c>
      <c r="GI111" s="318" t="e">
        <f t="array" ref="GI111">QUARTILE(IF($JS21:$JS68&lt;&gt;"",GI21:GI68),3)</f>
        <v>#NUM!</v>
      </c>
      <c r="GJ111" s="318" t="e">
        <f t="array" ref="GJ111">QUARTILE(IF($JS21:$JS68&lt;&gt;"",GJ21:GJ68),3)</f>
        <v>#NUM!</v>
      </c>
      <c r="GK111" s="318" t="e">
        <f t="array" ref="GK111">QUARTILE(IF($JS21:$JS68&lt;&gt;"",GK21:GK68),3)</f>
        <v>#NUM!</v>
      </c>
      <c r="GL111" s="318" t="e">
        <f t="array" ref="GL111">QUARTILE(IF($JS21:$JS68&lt;&gt;"",GL21:GL68),3)</f>
        <v>#NUM!</v>
      </c>
      <c r="GM111" s="318" t="e">
        <f t="array" ref="GM111">QUARTILE(IF($JS21:$JS68&lt;&gt;"",GM21:GM68),3)</f>
        <v>#NUM!</v>
      </c>
      <c r="GN111" s="318" t="e">
        <f t="array" ref="GN111">QUARTILE(IF($JS21:$JS68&lt;&gt;"",GN21:GN68),3)</f>
        <v>#NUM!</v>
      </c>
      <c r="GO111" s="318" t="e">
        <f t="array" ref="GO111">QUARTILE(IF($JS21:$JS68&lt;&gt;"",GO21:GO68),3)</f>
        <v>#NUM!</v>
      </c>
      <c r="GP111" s="318" t="e">
        <f t="array" ref="GP111">QUARTILE(IF($JS21:$JS68&lt;&gt;"",GP21:GP68),3)</f>
        <v>#NUM!</v>
      </c>
      <c r="GQ111" s="318" t="e">
        <f t="array" ref="GQ111">QUARTILE(IF($JS21:$JS68&lt;&gt;"",GQ21:GQ68),3)</f>
        <v>#NUM!</v>
      </c>
      <c r="GR111" s="318" t="e">
        <f t="array" ref="GR111">QUARTILE(IF($JS21:$JS68&lt;&gt;"",GR21:GR68),3)</f>
        <v>#NUM!</v>
      </c>
      <c r="GS111" s="318" t="e">
        <f t="array" ref="GS111">QUARTILE(IF($JS21:$JS68&lt;&gt;"",GS21:GS68),3)</f>
        <v>#NUM!</v>
      </c>
      <c r="GT111" s="318" t="e">
        <f t="array" ref="GT111">QUARTILE(IF($JS21:$JS68&lt;&gt;"",GT21:GT68),3)</f>
        <v>#NUM!</v>
      </c>
      <c r="GU111" s="318" t="e">
        <f t="array" ref="GU111">QUARTILE(IF($JS21:$JS68&lt;&gt;"",GU21:GU68),3)</f>
        <v>#NUM!</v>
      </c>
      <c r="GV111" s="318" t="e">
        <f t="array" ref="GV111">QUARTILE(IF($JS21:$JS68&lt;&gt;"",GV21:GV68),3)</f>
        <v>#NUM!</v>
      </c>
      <c r="GW111" s="318" t="e">
        <f t="array" ref="GW111">QUARTILE(IF($JS21:$JS68&lt;&gt;"",GW21:GW68),3)</f>
        <v>#NUM!</v>
      </c>
      <c r="GX111" s="318" t="e">
        <f t="array" ref="GX111">QUARTILE(IF($JS21:$JS68&lt;&gt;"",GX21:GX68),3)</f>
        <v>#NUM!</v>
      </c>
      <c r="GY111" s="318" t="e">
        <f t="array" ref="GY111">QUARTILE(IF($JS21:$JS68&lt;&gt;"",GY21:GY68),3)</f>
        <v>#NUM!</v>
      </c>
      <c r="GZ111" s="318" t="e">
        <f t="array" ref="GZ111">QUARTILE(IF($JS21:$JS68&lt;&gt;"",GZ21:GZ68),3)</f>
        <v>#NUM!</v>
      </c>
      <c r="HA111" s="318" t="e">
        <f t="array" ref="HA111">QUARTILE(IF($JS21:$JS68&lt;&gt;"",HA21:HA68),3)</f>
        <v>#NUM!</v>
      </c>
      <c r="HB111" s="318" t="e">
        <f t="array" ref="HB111">QUARTILE(IF($JS21:$JS68&lt;&gt;"",HB21:HB68),3)</f>
        <v>#NUM!</v>
      </c>
      <c r="HC111" s="318" t="e">
        <f t="array" ref="HC111">QUARTILE(IF($JS21:$JS68&lt;&gt;"",HC21:HC68),3)</f>
        <v>#NUM!</v>
      </c>
      <c r="HD111" s="318" t="e">
        <f t="array" ref="HD111">QUARTILE(IF($JS21:$JS68&lt;&gt;"",HD21:HD68),3)</f>
        <v>#NUM!</v>
      </c>
      <c r="HE111" s="318" t="e">
        <f t="array" ref="HE111">QUARTILE(IF($JS21:$JS68&lt;&gt;"",HE21:HE68),3)</f>
        <v>#NUM!</v>
      </c>
      <c r="HF111" s="318" t="e">
        <f t="array" ref="HF111">QUARTILE(IF($JS21:$JS68&lt;&gt;"",HF21:HF68),3)</f>
        <v>#NUM!</v>
      </c>
      <c r="HG111" s="318" t="e">
        <f t="array" ref="HG111">QUARTILE(IF($JS21:$JS68&lt;&gt;"",HG21:HG68),3)</f>
        <v>#NUM!</v>
      </c>
      <c r="HH111" s="318" t="e">
        <f t="array" ref="HH111">QUARTILE(IF($JS21:$JS68&lt;&gt;"",HH21:HH68),3)</f>
        <v>#NUM!</v>
      </c>
      <c r="HI111" s="318" t="e">
        <f t="array" ref="HI111">QUARTILE(IF($JS21:$JS68&lt;&gt;"",HI21:HI68),3)</f>
        <v>#NUM!</v>
      </c>
      <c r="HJ111" s="318" t="e">
        <f t="array" ref="HJ111">QUARTILE(IF($JS21:$JS68&lt;&gt;"",HJ21:HJ68),3)</f>
        <v>#NUM!</v>
      </c>
      <c r="HK111" s="318" t="e">
        <f t="array" ref="HK111">QUARTILE(IF($JS21:$JS68&lt;&gt;"",HK21:HK68),3)</f>
        <v>#NUM!</v>
      </c>
      <c r="HL111" s="318" t="e">
        <f t="array" ref="HL111">QUARTILE(IF($JS21:$JS68&lt;&gt;"",HL21:HL68),3)</f>
        <v>#NUM!</v>
      </c>
      <c r="HM111" s="318" t="e">
        <f t="array" ref="HM111">QUARTILE(IF($JS21:$JS68&lt;&gt;"",HM21:HM68),3)</f>
        <v>#NUM!</v>
      </c>
      <c r="HN111" s="318" t="e">
        <f t="array" ref="HN111">QUARTILE(IF($JS21:$JS68&lt;&gt;"",HN21:HN68),3)</f>
        <v>#NUM!</v>
      </c>
      <c r="HO111" s="318" t="e">
        <f t="array" ref="HO111">QUARTILE(IF($JS21:$JS68&lt;&gt;"",HO21:HO68),3)</f>
        <v>#NUM!</v>
      </c>
      <c r="HP111" s="318" t="e">
        <f t="array" ref="HP111">QUARTILE(IF($JS21:$JS68&lt;&gt;"",HP21:HP68),3)</f>
        <v>#NUM!</v>
      </c>
      <c r="HQ111" s="318" t="e">
        <f t="array" ref="HQ111">QUARTILE(IF($JS21:$JS68&lt;&gt;"",HQ21:HQ68),3)</f>
        <v>#NUM!</v>
      </c>
      <c r="HR111" s="318" t="e">
        <f t="array" ref="HR111">QUARTILE(IF($JS21:$JS68&lt;&gt;"",HR21:HR68),3)</f>
        <v>#NUM!</v>
      </c>
      <c r="HS111" s="318" t="e">
        <f t="array" ref="HS111">QUARTILE(IF($JS21:$JS68&lt;&gt;"",HS21:HS68),3)</f>
        <v>#NUM!</v>
      </c>
      <c r="HT111" s="318" t="e">
        <f t="array" ref="HT111">QUARTILE(IF($JS21:$JS68&lt;&gt;"",HT21:HT68),3)</f>
        <v>#NUM!</v>
      </c>
      <c r="HU111" s="318" t="e">
        <f t="array" ref="HU111">QUARTILE(IF($JS21:$JS68&lt;&gt;"",HU21:HU68),3)</f>
        <v>#NUM!</v>
      </c>
      <c r="HV111" s="318" t="e">
        <f t="array" ref="HV111">QUARTILE(IF($JS21:$JS68&lt;&gt;"",HV21:HV68),3)</f>
        <v>#NUM!</v>
      </c>
      <c r="HW111" s="318" t="e">
        <f t="array" ref="HW111">QUARTILE(IF($JS21:$JS68&lt;&gt;"",HW21:HW68),3)</f>
        <v>#NUM!</v>
      </c>
      <c r="HX111" s="318" t="e">
        <f t="array" ref="HX111">QUARTILE(IF($JS21:$JS68&lt;&gt;"",HX21:HX68),3)</f>
        <v>#NUM!</v>
      </c>
      <c r="HY111" s="318" t="e">
        <f t="array" ref="HY111">QUARTILE(IF($JS21:$JS68&lt;&gt;"",HY21:HY68),3)</f>
        <v>#NUM!</v>
      </c>
      <c r="HZ111" s="318" t="e">
        <f t="array" ref="HZ111">QUARTILE(IF($JS21:$JS68&lt;&gt;"",HZ21:HZ68),3)</f>
        <v>#NUM!</v>
      </c>
      <c r="IA111" s="318" t="e">
        <f t="array" ref="IA111">QUARTILE(IF($JS21:$JS68&lt;&gt;"",IA21:IA68),3)</f>
        <v>#NUM!</v>
      </c>
      <c r="IB111" s="318" t="e">
        <f t="array" ref="IB111">QUARTILE(IF($JS21:$JS68&lt;&gt;"",IB21:IB68),3)</f>
        <v>#NUM!</v>
      </c>
      <c r="IC111" s="318" t="e">
        <f t="array" ref="IC111">QUARTILE(IF($JS21:$JS68&lt;&gt;"",IC21:IC68),3)</f>
        <v>#NUM!</v>
      </c>
      <c r="ID111" s="318" t="e">
        <f t="array" ref="ID111">QUARTILE(IF($JS21:$JS68&lt;&gt;"",ID21:ID68),3)</f>
        <v>#NUM!</v>
      </c>
      <c r="IE111" s="318" t="e">
        <f t="array" ref="IE111">QUARTILE(IF($JS21:$JS68&lt;&gt;"",IE21:IE68),3)</f>
        <v>#NUM!</v>
      </c>
      <c r="IF111" s="318" t="e">
        <f t="array" ref="IF111">QUARTILE(IF($JS21:$JS68&lt;&gt;"",IF21:IF68),3)</f>
        <v>#NUM!</v>
      </c>
      <c r="IG111" s="318" t="e">
        <f t="array" ref="IG111">QUARTILE(IF($JS21:$JS68&lt;&gt;"",IG21:IG68),3)</f>
        <v>#NUM!</v>
      </c>
      <c r="IH111" s="318" t="e">
        <f t="array" ref="IH111">QUARTILE(IF($JS21:$JS68&lt;&gt;"",IH21:IH68),3)</f>
        <v>#NUM!</v>
      </c>
      <c r="II111" s="318" t="e">
        <f t="array" ref="II111">QUARTILE(IF($JS21:$JS68&lt;&gt;"",II21:II68),3)</f>
        <v>#NUM!</v>
      </c>
      <c r="IJ111" s="318" t="e">
        <f t="array" ref="IJ111">QUARTILE(IF($JS21:$JS68&lt;&gt;"",IJ21:IJ68),3)</f>
        <v>#NUM!</v>
      </c>
      <c r="IK111" s="318" t="e">
        <f t="array" ref="IK111">QUARTILE(IF($JS21:$JS68&lt;&gt;"",IK21:IK68),3)</f>
        <v>#NUM!</v>
      </c>
      <c r="IL111" s="318" t="e">
        <f t="array" ref="IL111">QUARTILE(IF($JS21:$JS68&lt;&gt;"",IL21:IL68),3)</f>
        <v>#NUM!</v>
      </c>
      <c r="IM111" s="318" t="e">
        <f t="array" ref="IM111">QUARTILE(IF($JS21:$JS68&lt;&gt;"",IM21:IM68),3)</f>
        <v>#NUM!</v>
      </c>
      <c r="IN111" s="318" t="e">
        <f t="array" ref="IN111">QUARTILE(IF($JS21:$JS68&lt;&gt;"",IN21:IN68),3)</f>
        <v>#NUM!</v>
      </c>
      <c r="IO111" s="318" t="e">
        <f t="array" ref="IO111">QUARTILE(IF($JS21:$JS68&lt;&gt;"",IO21:IO68),3)</f>
        <v>#NUM!</v>
      </c>
      <c r="IP111" s="318" t="e">
        <f t="array" ref="IP111">QUARTILE(IF($JS21:$JS68&lt;&gt;"",IP21:IP68),3)</f>
        <v>#NUM!</v>
      </c>
      <c r="IQ111" s="318" t="e">
        <f t="array" ref="IQ111">QUARTILE(IF($JS21:$JS68&lt;&gt;"",IQ21:IQ68),3)</f>
        <v>#NUM!</v>
      </c>
      <c r="IR111" s="318" t="e">
        <f t="array" ref="IR111">QUARTILE(IF($JS21:$JS68&lt;&gt;"",IR21:IR68),3)</f>
        <v>#NUM!</v>
      </c>
      <c r="IS111" s="318" t="e">
        <f t="array" ref="IS111">QUARTILE(IF($JS21:$JS68&lt;&gt;"",IS21:IS68),3)</f>
        <v>#NUM!</v>
      </c>
      <c r="IT111" s="318" t="e">
        <f t="array" ref="IT111">QUARTILE(IF($JS21:$JS68&lt;&gt;"",IT21:IT68),3)</f>
        <v>#NUM!</v>
      </c>
      <c r="IU111" s="318" t="e">
        <f t="array" ref="IU111">QUARTILE(IF($JS21:$JS68&lt;&gt;"",IU21:IU68),3)</f>
        <v>#NUM!</v>
      </c>
      <c r="IV111" s="318" t="e">
        <f t="array" ref="IV111">QUARTILE(IF($JS21:$JS68&lt;&gt;"",IV21:IV68),3)</f>
        <v>#NUM!</v>
      </c>
      <c r="IW111" s="318" t="e">
        <f t="array" ref="IW111">QUARTILE(IF($JS21:$JS68&lt;&gt;"",IW21:IW68),3)</f>
        <v>#NUM!</v>
      </c>
      <c r="IX111" s="318" t="e">
        <f t="array" ref="IX111">QUARTILE(IF($JS21:$JS68&lt;&gt;"",IX21:IX68),3)</f>
        <v>#NUM!</v>
      </c>
      <c r="IY111" s="318" t="e">
        <f t="array" ref="IY111">QUARTILE(IF($JS21:$JS68&lt;&gt;"",IY21:IY68),3)</f>
        <v>#NUM!</v>
      </c>
      <c r="IZ111" s="318" t="e">
        <f t="array" ref="IZ111">QUARTILE(IF($JS21:$JS68&lt;&gt;"",IZ21:IZ68),3)</f>
        <v>#NUM!</v>
      </c>
      <c r="JA111" s="318" t="e">
        <f t="array" ref="JA111">QUARTILE(IF($JS21:$JS68&lt;&gt;"",JA21:JA68),3)</f>
        <v>#NUM!</v>
      </c>
      <c r="JB111" s="318" t="e">
        <f t="array" ref="JB111">QUARTILE(IF($JS21:$JS68&lt;&gt;"",JB21:JB68),3)</f>
        <v>#NUM!</v>
      </c>
      <c r="JC111" s="318" t="e">
        <f t="array" ref="JC111">QUARTILE(IF($JS21:$JS68&lt;&gt;"",JC21:JC68),3)</f>
        <v>#NUM!</v>
      </c>
      <c r="JD111" s="318" t="e">
        <f t="array" ref="JD111">QUARTILE(IF($JS21:$JS68&lt;&gt;"",JD21:JD68),3)</f>
        <v>#NUM!</v>
      </c>
      <c r="JE111" s="318" t="e">
        <f t="array" ref="JE111">QUARTILE(IF($JS21:$JS68&lt;&gt;"",JE21:JE68),3)</f>
        <v>#NUM!</v>
      </c>
      <c r="JF111" s="318" t="e">
        <f t="array" ref="JF111">QUARTILE(IF($JS21:$JS68&lt;&gt;"",JF21:JF68),3)</f>
        <v>#NUM!</v>
      </c>
      <c r="JG111" s="318" t="e">
        <f t="array" ref="JG111">QUARTILE(IF($JS21:$JS68&lt;&gt;"",JG21:JG68),3)</f>
        <v>#NUM!</v>
      </c>
      <c r="JH111" s="318" t="e">
        <f t="array" ref="JH111">QUARTILE(IF($JS21:$JS68&lt;&gt;"",JH21:JH68),3)</f>
        <v>#NUM!</v>
      </c>
      <c r="JI111" s="318" t="e">
        <f t="array" ref="JI111">QUARTILE(IF($JS21:$JS68&lt;&gt;"",JI21:JI68),3)</f>
        <v>#NUM!</v>
      </c>
      <c r="JJ111" s="318" t="e">
        <f t="array" ref="JJ111">QUARTILE(IF($JS21:$JS68&lt;&gt;"",JJ21:JJ68),3)</f>
        <v>#NUM!</v>
      </c>
      <c r="JK111" s="318" t="e">
        <f t="array" ref="JK111">QUARTILE(IF($JS21:$JS68&lt;&gt;"",JK21:JK68),3)</f>
        <v>#NUM!</v>
      </c>
      <c r="JL111" s="318" t="e">
        <f t="array" ref="JL111">QUARTILE(IF($JS21:$JS68&lt;&gt;"",JL21:JL68),3)</f>
        <v>#NUM!</v>
      </c>
      <c r="JM111" s="318" t="e">
        <f t="array" ref="JM111">QUARTILE(IF($JS21:$JS68&lt;&gt;"",JM21:JM68),3)</f>
        <v>#NUM!</v>
      </c>
      <c r="JN111" s="318" t="e">
        <f t="array" ref="JN111">QUARTILE(IF($JS21:$JS68&lt;&gt;"",JN21:JN68),3)</f>
        <v>#NUM!</v>
      </c>
      <c r="JO111" s="318" t="e">
        <f t="array" ref="JO111">QUARTILE(IF($JS21:$JS68&lt;&gt;"",JO21:JO68),3)</f>
        <v>#NUM!</v>
      </c>
      <c r="JP111" s="318" t="e">
        <f t="array" ref="JP111">QUARTILE(IF($JS21:$JS68&lt;&gt;"",JP21:JP68),3)</f>
        <v>#NUM!</v>
      </c>
      <c r="JQ111" s="304"/>
    </row>
    <row r="112" spans="4:277" ht="15" customHeight="1" x14ac:dyDescent="0.2">
      <c r="D112" s="316">
        <v>3.1</v>
      </c>
      <c r="E112" s="317" t="s">
        <v>457</v>
      </c>
      <c r="F112" s="318">
        <f t="array" ref="F112">MIN(IF($JS21:$JS68&lt;&gt;"",F21:F68),1)</f>
        <v>1</v>
      </c>
      <c r="G112" s="318">
        <f t="array" ref="G112">MIN(IF($JS21:$JS68&lt;&gt;"",G21:G68),1)</f>
        <v>1</v>
      </c>
      <c r="H112" s="318">
        <f t="array" ref="H112">MIN(IF($JS21:$JS68&lt;&gt;"",H21:H68),1)</f>
        <v>1</v>
      </c>
      <c r="I112" s="318">
        <f t="array" ref="I112">MIN(IF($JS21:$JS68&lt;&gt;"",I21:I68),1)</f>
        <v>1</v>
      </c>
      <c r="J112" s="318">
        <f t="array" ref="J112">MIN(IF($JS21:$JS68&lt;&gt;"",J21:J68),1)</f>
        <v>1</v>
      </c>
      <c r="K112" s="318">
        <f t="array" ref="K112">MIN(IF($JS21:$JS68&lt;&gt;"",K21:K68),1)</f>
        <v>1</v>
      </c>
      <c r="L112" s="318">
        <f t="array" ref="L112">MIN(IF($JS21:$JS68&lt;&gt;"",L21:L68),1)</f>
        <v>1</v>
      </c>
      <c r="M112" s="318">
        <f t="array" ref="M112">MIN(IF($JS21:$JS68&lt;&gt;"",M21:M68),1)</f>
        <v>1</v>
      </c>
      <c r="N112" s="318">
        <f t="array" ref="N112">MIN(IF($JS21:$JS68&lt;&gt;"",N21:N68),1)</f>
        <v>1</v>
      </c>
      <c r="O112" s="318">
        <f t="array" ref="O112">MIN(IF($JS21:$JS68&lt;&gt;"",O21:O68),1)</f>
        <v>1</v>
      </c>
      <c r="P112" s="318">
        <f t="array" ref="P112">MIN(IF($JS21:$JS68&lt;&gt;"",P21:P68),1)</f>
        <v>1</v>
      </c>
      <c r="Q112" s="318">
        <f t="array" ref="Q112">MIN(IF($JS21:$JS68&lt;&gt;"",Q21:Q68),1)</f>
        <v>1</v>
      </c>
      <c r="R112" s="318">
        <f t="array" ref="R112">MIN(IF($JS21:$JS68&lt;&gt;"",R21:R68),1)</f>
        <v>1</v>
      </c>
      <c r="S112" s="318">
        <f t="array" ref="S112">MIN(IF($JS21:$JS68&lt;&gt;"",S21:S68),1)</f>
        <v>1</v>
      </c>
      <c r="T112" s="318">
        <f t="array" ref="T112">MIN(IF($JS21:$JS68&lt;&gt;"",T21:T68),1)</f>
        <v>1</v>
      </c>
      <c r="U112" s="318">
        <f t="array" ref="U112">MIN(IF($JS21:$JS68&lt;&gt;"",U21:U68),1)</f>
        <v>1</v>
      </c>
      <c r="V112" s="318">
        <f t="array" ref="V112">MIN(IF($JS21:$JS68&lt;&gt;"",V21:V68),1)</f>
        <v>1</v>
      </c>
      <c r="W112" s="318">
        <f t="array" ref="W112">MIN(IF($JS21:$JS68&lt;&gt;"",W21:W68),1)</f>
        <v>1</v>
      </c>
      <c r="X112" s="318">
        <f t="array" ref="X112">MIN(IF($JS21:$JS68&lt;&gt;"",X21:X68),1)</f>
        <v>1</v>
      </c>
      <c r="Y112" s="318">
        <f t="array" ref="Y112">MIN(IF($JS21:$JS68&lt;&gt;"",Y21:Y68),1)</f>
        <v>1</v>
      </c>
      <c r="Z112" s="318">
        <f t="array" ref="Z112">MIN(IF($JS21:$JS68&lt;&gt;"",Z21:Z68),1)</f>
        <v>1</v>
      </c>
      <c r="AA112" s="318">
        <f t="array" ref="AA112">MIN(IF($JS21:$JS68&lt;&gt;"",AA21:AA68),1)</f>
        <v>1</v>
      </c>
      <c r="AB112" s="318">
        <f t="array" ref="AB112">MIN(IF($JS21:$JS68&lt;&gt;"",AB21:AB68),1)</f>
        <v>1</v>
      </c>
      <c r="AC112" s="318">
        <f t="array" ref="AC112">MIN(IF($JS21:$JS68&lt;&gt;"",AC21:AC68),1)</f>
        <v>1</v>
      </c>
      <c r="AD112" s="318">
        <f t="array" ref="AD112">MIN(IF($JS21:$JS68&lt;&gt;"",AD21:AD68),1)</f>
        <v>1</v>
      </c>
      <c r="AE112" s="318">
        <f t="array" ref="AE112">MIN(IF($JS21:$JS68&lt;&gt;"",AE21:AE68),1)</f>
        <v>1</v>
      </c>
      <c r="AF112" s="318">
        <f t="array" ref="AF112">MIN(IF($JS21:$JS68&lt;&gt;"",AF21:AF68),1)</f>
        <v>1</v>
      </c>
      <c r="AG112" s="318">
        <f t="array" ref="AG112">MIN(IF($JS21:$JS68&lt;&gt;"",AG21:AG68),1)</f>
        <v>1</v>
      </c>
      <c r="AH112" s="318">
        <f t="array" ref="AH112">MIN(IF($JS21:$JS68&lt;&gt;"",AH21:AH68),1)</f>
        <v>1</v>
      </c>
      <c r="AI112" s="318">
        <f t="array" ref="AI112">MIN(IF($JS21:$JS68&lt;&gt;"",AI21:AI68),1)</f>
        <v>1</v>
      </c>
      <c r="AJ112" s="318">
        <f t="array" ref="AJ112">MIN(IF($JS21:$JS68&lt;&gt;"",AJ21:AJ68),1)</f>
        <v>1</v>
      </c>
      <c r="AK112" s="318">
        <f t="array" ref="AK112">MIN(IF($JS21:$JS68&lt;&gt;"",AK21:AK68),1)</f>
        <v>1</v>
      </c>
      <c r="AL112" s="318">
        <f t="array" ref="AL112">MIN(IF($JS21:$JS68&lt;&gt;"",AL21:AL68),1)</f>
        <v>1</v>
      </c>
      <c r="AM112" s="318">
        <f t="array" ref="AM112">MIN(IF($JS21:$JS68&lt;&gt;"",AM21:AM68),1)</f>
        <v>1</v>
      </c>
      <c r="AN112" s="318">
        <f t="array" ref="AN112">MIN(IF($JS21:$JS68&lt;&gt;"",AN21:AN68),1)</f>
        <v>1</v>
      </c>
      <c r="AO112" s="318">
        <f t="array" ref="AO112">MIN(IF($JS21:$JS68&lt;&gt;"",AO21:AO68),1)</f>
        <v>1</v>
      </c>
      <c r="AP112" s="318">
        <f t="array" ref="AP112">MIN(IF($JS21:$JS68&lt;&gt;"",AP21:AP68),1)</f>
        <v>1</v>
      </c>
      <c r="AQ112" s="318">
        <f t="array" ref="AQ112">MIN(IF($JS21:$JS68&lt;&gt;"",AQ21:AQ68),1)</f>
        <v>1</v>
      </c>
      <c r="AR112" s="318">
        <f t="array" ref="AR112">MIN(IF($JS21:$JS68&lt;&gt;"",AR21:AR68),1)</f>
        <v>1</v>
      </c>
      <c r="AS112" s="318">
        <f t="array" ref="AS112">MIN(IF($JS21:$JS68&lt;&gt;"",AS21:AS68),1)</f>
        <v>1</v>
      </c>
      <c r="AT112" s="318">
        <f t="array" ref="AT112">MIN(IF($JS21:$JS68&lt;&gt;"",AT21:AT68),1)</f>
        <v>1</v>
      </c>
      <c r="AU112" s="318">
        <f t="array" ref="AU112">MIN(IF($JS21:$JS68&lt;&gt;"",AU21:AU68),1)</f>
        <v>1</v>
      </c>
      <c r="AV112" s="318">
        <f t="array" ref="AV112">MIN(IF($JS21:$JS68&lt;&gt;"",AV21:AV68),1)</f>
        <v>1</v>
      </c>
      <c r="AW112" s="318">
        <f t="array" ref="AW112">MIN(IF($JS21:$JS68&lt;&gt;"",AW21:AW68),1)</f>
        <v>1</v>
      </c>
      <c r="AX112" s="318">
        <f t="array" ref="AX112">MIN(IF($JS21:$JS68&lt;&gt;"",AX21:AX68),1)</f>
        <v>1</v>
      </c>
      <c r="AY112" s="318">
        <f t="array" ref="AY112">MIN(IF($JS21:$JS68&lt;&gt;"",AY21:AY68),1)</f>
        <v>1</v>
      </c>
      <c r="AZ112" s="318">
        <f t="array" ref="AZ112">MIN(IF($JS21:$JS68&lt;&gt;"",AZ21:AZ68),1)</f>
        <v>1</v>
      </c>
      <c r="BA112" s="318">
        <f t="array" ref="BA112">MIN(IF($JS21:$JS68&lt;&gt;"",BA21:BA68),1)</f>
        <v>1</v>
      </c>
      <c r="BB112" s="318">
        <f t="array" ref="BB112">MIN(IF($JS21:$JS68&lt;&gt;"",BB21:BB68),1)</f>
        <v>1</v>
      </c>
      <c r="BC112" s="318">
        <f t="array" ref="BC112">MIN(IF($JS21:$JS68&lt;&gt;"",BC21:BC68),1)</f>
        <v>1</v>
      </c>
      <c r="BD112" s="318">
        <f t="array" ref="BD112">MIN(IF($JS21:$JS68&lt;&gt;"",BD21:BD68),1)</f>
        <v>1</v>
      </c>
      <c r="BE112" s="318">
        <f t="array" ref="BE112">MIN(IF($JS21:$JS68&lt;&gt;"",BE21:BE68),1)</f>
        <v>1</v>
      </c>
      <c r="BF112" s="318">
        <f t="array" ref="BF112">MIN(IF($JS21:$JS68&lt;&gt;"",BF21:BF68),1)</f>
        <v>1</v>
      </c>
      <c r="BG112" s="318">
        <f t="array" ref="BG112">MIN(IF($JS21:$JS68&lt;&gt;"",BG21:BG68),1)</f>
        <v>1</v>
      </c>
      <c r="BH112" s="318">
        <f t="array" ref="BH112">MIN(IF($JS21:$JS68&lt;&gt;"",BH21:BH68),1)</f>
        <v>1</v>
      </c>
      <c r="BI112" s="318">
        <f t="array" ref="BI112">MIN(IF($JS21:$JS68&lt;&gt;"",BI21:BI68),1)</f>
        <v>1</v>
      </c>
      <c r="BJ112" s="318">
        <f t="array" ref="BJ112">MIN(IF($JS21:$JS68&lt;&gt;"",BJ21:BJ68),1)</f>
        <v>1</v>
      </c>
      <c r="BK112" s="318">
        <f t="array" ref="BK112">MIN(IF($JS21:$JS68&lt;&gt;"",BK21:BK68),1)</f>
        <v>1</v>
      </c>
      <c r="BL112" s="318">
        <f t="array" ref="BL112">MIN(IF($JS21:$JS68&lt;&gt;"",BL21:BL68),1)</f>
        <v>1</v>
      </c>
      <c r="BM112" s="318">
        <f t="array" ref="BM112">MIN(IF($JS21:$JS68&lt;&gt;"",BM21:BM68),1)</f>
        <v>1</v>
      </c>
      <c r="BN112" s="318">
        <f t="array" ref="BN112">MIN(IF($JS21:$JS68&lt;&gt;"",BN21:BN68),1)</f>
        <v>1</v>
      </c>
      <c r="BO112" s="318">
        <f t="array" ref="BO112">MIN(IF($JS21:$JS68&lt;&gt;"",BO21:BO68),1)</f>
        <v>1</v>
      </c>
      <c r="BP112" s="318">
        <f t="array" ref="BP112">MIN(IF($JS21:$JS68&lt;&gt;"",BP21:BP68),1)</f>
        <v>1</v>
      </c>
      <c r="BQ112" s="318">
        <f t="array" ref="BQ112">MIN(IF($JS21:$JS68&lt;&gt;"",BQ21:BQ68),1)</f>
        <v>1</v>
      </c>
      <c r="BR112" s="318">
        <f t="array" ref="BR112">MIN(IF($JS21:$JS68&lt;&gt;"",BR21:BR68),1)</f>
        <v>1</v>
      </c>
      <c r="BS112" s="318">
        <f t="array" ref="BS112">MIN(IF($JS21:$JS68&lt;&gt;"",BS21:BS68),1)</f>
        <v>1</v>
      </c>
      <c r="BT112" s="318">
        <f t="array" ref="BT112">MIN(IF($JS21:$JS68&lt;&gt;"",BT21:BT68),1)</f>
        <v>1</v>
      </c>
      <c r="BU112" s="318">
        <f t="array" ref="BU112">MIN(IF($JS21:$JS68&lt;&gt;"",BU21:BU68),1)</f>
        <v>1</v>
      </c>
      <c r="BV112" s="318">
        <f t="array" ref="BV112">MIN(IF($JS21:$JS68&lt;&gt;"",BV21:BV68),1)</f>
        <v>1</v>
      </c>
      <c r="BW112" s="318">
        <f t="array" ref="BW112">MIN(IF($JS21:$JS68&lt;&gt;"",BW21:BW68),1)</f>
        <v>1</v>
      </c>
      <c r="BX112" s="318">
        <f t="array" ref="BX112">MIN(IF($JS21:$JS68&lt;&gt;"",BX21:BX68),1)</f>
        <v>1</v>
      </c>
      <c r="BY112" s="318">
        <f t="array" ref="BY112">MIN(IF($JS21:$JS68&lt;&gt;"",BY21:BY68),1)</f>
        <v>1</v>
      </c>
      <c r="BZ112" s="318">
        <f t="array" ref="BZ112">MIN(IF($JS21:$JS68&lt;&gt;"",BZ21:BZ68),1)</f>
        <v>1</v>
      </c>
      <c r="CA112" s="318">
        <f t="array" ref="CA112">MIN(IF($JS21:$JS68&lt;&gt;"",CA21:CA68),1)</f>
        <v>1</v>
      </c>
      <c r="CB112" s="318">
        <f t="array" ref="CB112">MIN(IF($JS21:$JS68&lt;&gt;"",CB21:CB68),1)</f>
        <v>1</v>
      </c>
      <c r="CC112" s="318">
        <f t="array" ref="CC112">MIN(IF($JS21:$JS68&lt;&gt;"",CC21:CC68),1)</f>
        <v>1</v>
      </c>
      <c r="CD112" s="318">
        <f t="array" ref="CD112">MIN(IF($JS21:$JS68&lt;&gt;"",CD21:CD68),1)</f>
        <v>1</v>
      </c>
      <c r="CE112" s="318">
        <f t="array" ref="CE112">MIN(IF($JS21:$JS68&lt;&gt;"",CE21:CE68),1)</f>
        <v>1</v>
      </c>
      <c r="CF112" s="318">
        <f t="array" ref="CF112">MIN(IF($JS21:$JS68&lt;&gt;"",CF21:CF68),1)</f>
        <v>1</v>
      </c>
      <c r="CG112" s="318">
        <f t="array" ref="CG112">MIN(IF($JS21:$JS68&lt;&gt;"",CG21:CG68),1)</f>
        <v>1</v>
      </c>
      <c r="CH112" s="318">
        <f t="array" ref="CH112">MIN(IF($JS21:$JS68&lt;&gt;"",CH21:CH68),1)</f>
        <v>1</v>
      </c>
      <c r="CI112" s="318">
        <f t="array" ref="CI112">MIN(IF($JS21:$JS68&lt;&gt;"",CI21:CI68),1)</f>
        <v>1</v>
      </c>
      <c r="CJ112" s="318">
        <f t="array" ref="CJ112">MIN(IF($JS21:$JS68&lt;&gt;"",CJ21:CJ68),1)</f>
        <v>1</v>
      </c>
      <c r="CK112" s="318">
        <f t="array" ref="CK112">MIN(IF($JS21:$JS68&lt;&gt;"",CK21:CK68),1)</f>
        <v>1</v>
      </c>
      <c r="CL112" s="318">
        <f t="array" ref="CL112">MIN(IF($JS21:$JS68&lt;&gt;"",CL21:CL68),1)</f>
        <v>1</v>
      </c>
      <c r="CM112" s="318">
        <f t="array" ref="CM112">MIN(IF($JS21:$JS68&lt;&gt;"",CM21:CM68),1)</f>
        <v>1</v>
      </c>
      <c r="CN112" s="318">
        <f t="array" ref="CN112">MIN(IF($JS21:$JS68&lt;&gt;"",CN21:CN68),1)</f>
        <v>1</v>
      </c>
      <c r="CO112" s="318">
        <f t="array" ref="CO112">MIN(IF($JS21:$JS68&lt;&gt;"",CO21:CO68),1)</f>
        <v>1</v>
      </c>
      <c r="CP112" s="318">
        <f t="array" ref="CP112">MIN(IF($JS21:$JS68&lt;&gt;"",CP21:CP68),1)</f>
        <v>1</v>
      </c>
      <c r="CQ112" s="318">
        <f t="array" ref="CQ112">MIN(IF($JS21:$JS68&lt;&gt;"",CQ21:CQ68),1)</f>
        <v>1</v>
      </c>
      <c r="CR112" s="318">
        <f t="array" ref="CR112">MIN(IF($JS21:$JS68&lt;&gt;"",CR21:CR68),1)</f>
        <v>1</v>
      </c>
      <c r="CS112" s="318">
        <f t="array" ref="CS112">MIN(IF($JS21:$JS68&lt;&gt;"",CS21:CS68),1)</f>
        <v>1</v>
      </c>
      <c r="CT112" s="318">
        <f t="array" ref="CT112">MIN(IF($JS21:$JS68&lt;&gt;"",CT21:CT68),1)</f>
        <v>1</v>
      </c>
      <c r="CU112" s="318">
        <f t="array" ref="CU112">MIN(IF($JS21:$JS68&lt;&gt;"",CU21:CU68),1)</f>
        <v>1</v>
      </c>
      <c r="CV112" s="318">
        <f t="array" ref="CV112">MIN(IF($JS21:$JS68&lt;&gt;"",CV21:CV68),1)</f>
        <v>1</v>
      </c>
      <c r="CW112" s="318">
        <f t="array" ref="CW112">MIN(IF($JS21:$JS68&lt;&gt;"",CW21:CW68),1)</f>
        <v>1</v>
      </c>
      <c r="CX112" s="318">
        <f t="array" ref="CX112">MIN(IF($JS21:$JS68&lt;&gt;"",CX21:CX68),1)</f>
        <v>1</v>
      </c>
      <c r="CY112" s="318">
        <f t="array" ref="CY112">MIN(IF($JS21:$JS68&lt;&gt;"",CY21:CY68),1)</f>
        <v>1</v>
      </c>
      <c r="CZ112" s="318">
        <f t="array" ref="CZ112">MIN(IF($JS21:$JS68&lt;&gt;"",CZ21:CZ68),1)</f>
        <v>1</v>
      </c>
      <c r="DA112" s="318">
        <f t="array" ref="DA112">MIN(IF($JS21:$JS68&lt;&gt;"",DA21:DA68),1)</f>
        <v>1</v>
      </c>
      <c r="DB112" s="318">
        <f t="array" ref="DB112">MIN(IF($JS21:$JS68&lt;&gt;"",DB21:DB68),1)</f>
        <v>1</v>
      </c>
      <c r="DC112" s="318">
        <f t="array" ref="DC112">MIN(IF($JS21:$JS68&lt;&gt;"",DC21:DC68),1)</f>
        <v>1</v>
      </c>
      <c r="DD112" s="318">
        <f t="array" ref="DD112">MIN(IF($JS21:$JS68&lt;&gt;"",DD21:DD68),1)</f>
        <v>1</v>
      </c>
      <c r="DE112" s="318">
        <f t="array" ref="DE112">MIN(IF($JS21:$JS68&lt;&gt;"",DE21:DE68),1)</f>
        <v>1</v>
      </c>
      <c r="DF112" s="318">
        <f t="array" ref="DF112">MIN(IF($JS21:$JS68&lt;&gt;"",DF21:DF68),1)</f>
        <v>1</v>
      </c>
      <c r="DG112" s="318">
        <f t="array" ref="DG112">MIN(IF($JS21:$JS68&lt;&gt;"",DG21:DG68),1)</f>
        <v>1</v>
      </c>
      <c r="DH112" s="318">
        <f t="array" ref="DH112">MIN(IF($JS21:$JS68&lt;&gt;"",DH21:DH68),1)</f>
        <v>1</v>
      </c>
      <c r="DI112" s="318">
        <f t="array" ref="DI112">MIN(IF($JS21:$JS68&lt;&gt;"",DI21:DI68),1)</f>
        <v>1</v>
      </c>
      <c r="DJ112" s="318">
        <f t="array" ref="DJ112">MIN(IF($JS21:$JS68&lt;&gt;"",DJ21:DJ68),1)</f>
        <v>1</v>
      </c>
      <c r="DK112" s="318">
        <f t="array" ref="DK112">MIN(IF($JS21:$JS68&lt;&gt;"",DK21:DK68),1)</f>
        <v>1</v>
      </c>
      <c r="DL112" s="318">
        <f t="array" ref="DL112">MIN(IF($JS21:$JS68&lt;&gt;"",DL21:DL68),1)</f>
        <v>1</v>
      </c>
      <c r="DM112" s="318">
        <f t="array" ref="DM112">MIN(IF($JS21:$JS68&lt;&gt;"",DM21:DM68),1)</f>
        <v>1</v>
      </c>
      <c r="DN112" s="318">
        <f t="array" ref="DN112">MIN(IF($JS21:$JS68&lt;&gt;"",DN21:DN68),1)</f>
        <v>1</v>
      </c>
      <c r="DO112" s="318">
        <f t="array" ref="DO112">MIN(IF($JS21:$JS68&lt;&gt;"",DO21:DO68),1)</f>
        <v>1</v>
      </c>
      <c r="DP112" s="318">
        <f t="array" ref="DP112">MIN(IF($JS21:$JS68&lt;&gt;"",DP21:DP68),1)</f>
        <v>1</v>
      </c>
      <c r="DQ112" s="318">
        <f t="array" ref="DQ112">MIN(IF($JS21:$JS68&lt;&gt;"",DQ21:DQ68),1)</f>
        <v>1</v>
      </c>
      <c r="DR112" s="318">
        <f t="array" ref="DR112">MIN(IF($JS21:$JS68&lt;&gt;"",DR21:DR68),1)</f>
        <v>1</v>
      </c>
      <c r="DS112" s="318">
        <f t="array" ref="DS112">MIN(IF($JS21:$JS68&lt;&gt;"",DS21:DS68),1)</f>
        <v>1</v>
      </c>
      <c r="DT112" s="318">
        <f t="array" ref="DT112">MIN(IF($JS21:$JS68&lt;&gt;"",DT21:DT68),1)</f>
        <v>1</v>
      </c>
      <c r="DU112" s="318">
        <f t="array" ref="DU112">MIN(IF($JS21:$JS68&lt;&gt;"",DU21:DU68),1)</f>
        <v>1</v>
      </c>
      <c r="DV112" s="318">
        <f t="array" ref="DV112">MIN(IF($JS21:$JS68&lt;&gt;"",DV21:DV68),1)</f>
        <v>1</v>
      </c>
      <c r="DW112" s="318">
        <f t="array" ref="DW112">MIN(IF($JS21:$JS68&lt;&gt;"",DW21:DW68),1)</f>
        <v>1</v>
      </c>
      <c r="DX112" s="318">
        <f t="array" ref="DX112">MIN(IF($JS21:$JS68&lt;&gt;"",DX21:DX68),1)</f>
        <v>1</v>
      </c>
      <c r="DY112" s="318">
        <f t="array" ref="DY112">MIN(IF($JS21:$JS68&lt;&gt;"",DY21:DY68),1)</f>
        <v>1</v>
      </c>
      <c r="DZ112" s="318">
        <f t="array" ref="DZ112">MIN(IF($JS21:$JS68&lt;&gt;"",DZ21:DZ68),1)</f>
        <v>1</v>
      </c>
      <c r="EA112" s="318">
        <f t="array" ref="EA112">MIN(IF($JS21:$JS68&lt;&gt;"",EA21:EA68),1)</f>
        <v>1</v>
      </c>
      <c r="EB112" s="318">
        <f t="array" ref="EB112">MIN(IF($JS21:$JS68&lt;&gt;"",EB21:EB68),1)</f>
        <v>1</v>
      </c>
      <c r="EC112" s="318">
        <f t="array" ref="EC112">MIN(IF($JS21:$JS68&lt;&gt;"",EC21:EC68),1)</f>
        <v>1</v>
      </c>
      <c r="ED112" s="318">
        <f t="array" ref="ED112">MIN(IF($JS21:$JS68&lt;&gt;"",ED21:ED68),1)</f>
        <v>1</v>
      </c>
      <c r="EE112" s="318">
        <f t="array" ref="EE112">MIN(IF($JS21:$JS68&lt;&gt;"",EE21:EE68),1)</f>
        <v>1</v>
      </c>
      <c r="EF112" s="318">
        <f t="array" ref="EF112">MIN(IF($JS21:$JS68&lt;&gt;"",EF21:EF68),1)</f>
        <v>1</v>
      </c>
      <c r="EG112" s="318">
        <f t="array" ref="EG112">MIN(IF($JS21:$JS68&lt;&gt;"",EG21:EG68),1)</f>
        <v>1</v>
      </c>
      <c r="EH112" s="318">
        <f t="array" ref="EH112">MIN(IF($JS21:$JS68&lt;&gt;"",EH21:EH68),1)</f>
        <v>1</v>
      </c>
      <c r="EI112" s="318">
        <f t="array" ref="EI112">MIN(IF($JS21:$JS68&lt;&gt;"",EI21:EI68),1)</f>
        <v>1</v>
      </c>
      <c r="EJ112" s="318">
        <f t="array" ref="EJ112">MIN(IF($JS21:$JS68&lt;&gt;"",EJ21:EJ68),1)</f>
        <v>1</v>
      </c>
      <c r="EK112" s="318">
        <f t="array" ref="EK112">MIN(IF($JS21:$JS68&lt;&gt;"",EK21:EK68),1)</f>
        <v>1</v>
      </c>
      <c r="EL112" s="318">
        <f t="array" ref="EL112">MIN(IF($JS21:$JS68&lt;&gt;"",EL21:EL68),1)</f>
        <v>1</v>
      </c>
      <c r="EM112" s="318">
        <f t="array" ref="EM112">MIN(IF($JS21:$JS68&lt;&gt;"",EM21:EM68),1)</f>
        <v>1</v>
      </c>
      <c r="EN112" s="318">
        <f t="array" ref="EN112">MIN(IF($JS21:$JS68&lt;&gt;"",EN21:EN68),1)</f>
        <v>1</v>
      </c>
      <c r="EO112" s="318">
        <f t="array" ref="EO112">MIN(IF($JS21:$JS68&lt;&gt;"",EO21:EO68),1)</f>
        <v>1</v>
      </c>
      <c r="EP112" s="318">
        <f t="array" ref="EP112">MIN(IF($JS21:$JS68&lt;&gt;"",EP21:EP68),1)</f>
        <v>1</v>
      </c>
      <c r="EQ112" s="318">
        <f t="array" ref="EQ112">MIN(IF($JS21:$JS68&lt;&gt;"",EQ21:EQ68),1)</f>
        <v>1</v>
      </c>
      <c r="ER112" s="318">
        <f t="array" ref="ER112">MIN(IF($JS21:$JS68&lt;&gt;"",ER21:ER68),1)</f>
        <v>1</v>
      </c>
      <c r="ES112" s="318">
        <f t="array" ref="ES112">MIN(IF($JS21:$JS68&lt;&gt;"",ES21:ES68),1)</f>
        <v>1</v>
      </c>
      <c r="ET112" s="318">
        <f t="array" ref="ET112">MIN(IF($JS21:$JS68&lt;&gt;"",ET21:ET68),1)</f>
        <v>1</v>
      </c>
      <c r="EU112" s="318">
        <f t="array" ref="EU112">MIN(IF($JS21:$JS68&lt;&gt;"",EU21:EU68),1)</f>
        <v>1</v>
      </c>
      <c r="EV112" s="318">
        <f t="array" ref="EV112">MIN(IF($JS21:$JS68&lt;&gt;"",EV21:EV68),1)</f>
        <v>1</v>
      </c>
      <c r="EW112" s="318">
        <f t="array" ref="EW112">MIN(IF($JS21:$JS68&lt;&gt;"",EW21:EW68),1)</f>
        <v>1</v>
      </c>
      <c r="EX112" s="318">
        <f t="array" ref="EX112">MIN(IF($JS21:$JS68&lt;&gt;"",EX21:EX68),1)</f>
        <v>1</v>
      </c>
      <c r="EY112" s="318">
        <f t="array" ref="EY112">MIN(IF($JS21:$JS68&lt;&gt;"",EY21:EY68),1)</f>
        <v>1</v>
      </c>
      <c r="EZ112" s="318">
        <f t="array" ref="EZ112">MIN(IF($JS21:$JS68&lt;&gt;"",EZ21:EZ68),1)</f>
        <v>1</v>
      </c>
      <c r="FA112" s="318">
        <f t="array" ref="FA112">MIN(IF($JS21:$JS68&lt;&gt;"",FA21:FA68),1)</f>
        <v>1</v>
      </c>
      <c r="FB112" s="318">
        <f t="array" ref="FB112">MIN(IF($JS21:$JS68&lt;&gt;"",FB21:FB68),1)</f>
        <v>1</v>
      </c>
      <c r="FC112" s="318">
        <f t="array" ref="FC112">MIN(IF($JS21:$JS68&lt;&gt;"",FC21:FC68),1)</f>
        <v>1</v>
      </c>
      <c r="FD112" s="318">
        <f t="array" ref="FD112">MIN(IF($JS21:$JS68&lt;&gt;"",FD21:FD68),1)</f>
        <v>1</v>
      </c>
      <c r="FE112" s="318">
        <f t="array" ref="FE112">MIN(IF($JS21:$JS68&lt;&gt;"",FE21:FE68),1)</f>
        <v>1</v>
      </c>
      <c r="FF112" s="318">
        <f t="array" ref="FF112">MIN(IF($JS21:$JS68&lt;&gt;"",FF21:FF68),1)</f>
        <v>1</v>
      </c>
      <c r="FG112" s="318">
        <f t="array" ref="FG112">MIN(IF($JS21:$JS68&lt;&gt;"",FG21:FG68),1)</f>
        <v>1</v>
      </c>
      <c r="FH112" s="318">
        <f t="array" ref="FH112">MIN(IF($JS21:$JS68&lt;&gt;"",FH21:FH68),1)</f>
        <v>1</v>
      </c>
      <c r="FI112" s="318">
        <f t="array" ref="FI112">MIN(IF($JS21:$JS68&lt;&gt;"",FI21:FI68),1)</f>
        <v>1</v>
      </c>
      <c r="FJ112" s="318">
        <f t="array" ref="FJ112">MIN(IF($JS21:$JS68&lt;&gt;"",FJ21:FJ68),1)</f>
        <v>1</v>
      </c>
      <c r="FK112" s="318">
        <f t="array" ref="FK112">MIN(IF($JS21:$JS68&lt;&gt;"",FK21:FK68),1)</f>
        <v>1</v>
      </c>
      <c r="FL112" s="318">
        <f t="array" ref="FL112">MIN(IF($JS21:$JS68&lt;&gt;"",FL21:FL68),1)</f>
        <v>1</v>
      </c>
      <c r="FM112" s="318">
        <f t="array" ref="FM112">MIN(IF($JS21:$JS68&lt;&gt;"",FM21:FM68),1)</f>
        <v>1</v>
      </c>
      <c r="FN112" s="318">
        <f t="array" ref="FN112">MIN(IF($JS21:$JS68&lt;&gt;"",FN21:FN68),1)</f>
        <v>1</v>
      </c>
      <c r="FO112" s="318">
        <f t="array" ref="FO112">MIN(IF($JS21:$JS68&lt;&gt;"",FO21:FO68),1)</f>
        <v>1</v>
      </c>
      <c r="FP112" s="318">
        <f t="array" ref="FP112">MIN(IF($JS21:$JS68&lt;&gt;"",FP21:FP68),1)</f>
        <v>1</v>
      </c>
      <c r="FQ112" s="318">
        <f t="array" ref="FQ112">MIN(IF($JS21:$JS68&lt;&gt;"",FQ21:FQ68),1)</f>
        <v>1</v>
      </c>
      <c r="FR112" s="318">
        <f t="array" ref="FR112">MIN(IF($JS21:$JS68&lt;&gt;"",FR21:FR68),1)</f>
        <v>1</v>
      </c>
      <c r="FS112" s="318">
        <f t="array" ref="FS112">MIN(IF($JS21:$JS68&lt;&gt;"",FS21:FS68),1)</f>
        <v>1</v>
      </c>
      <c r="FT112" s="318">
        <f t="array" ref="FT112">MIN(IF($JS21:$JS68&lt;&gt;"",FT21:FT68),1)</f>
        <v>1</v>
      </c>
      <c r="FU112" s="318">
        <f t="array" ref="FU112">MIN(IF($JS21:$JS68&lt;&gt;"",FU21:FU68),1)</f>
        <v>1</v>
      </c>
      <c r="FV112" s="318">
        <f t="array" ref="FV112">MIN(IF($JS21:$JS68&lt;&gt;"",FV21:FV68),1)</f>
        <v>1</v>
      </c>
      <c r="FW112" s="318">
        <f t="array" ref="FW112">MIN(IF($JS21:$JS68&lt;&gt;"",FW21:FW68),1)</f>
        <v>1</v>
      </c>
      <c r="FX112" s="318">
        <f t="array" ref="FX112">MIN(IF($JS21:$JS68&lt;&gt;"",FX21:FX68),1)</f>
        <v>1</v>
      </c>
      <c r="FY112" s="318">
        <f t="array" ref="FY112">MIN(IF($JS21:$JS68&lt;&gt;"",FY21:FY68),1)</f>
        <v>1</v>
      </c>
      <c r="FZ112" s="318">
        <f t="array" ref="FZ112">MIN(IF($JS21:$JS68&lt;&gt;"",FZ21:FZ68),1)</f>
        <v>1</v>
      </c>
      <c r="GA112" s="318">
        <f t="array" ref="GA112">MIN(IF($JS21:$JS68&lt;&gt;"",GA21:GA68),1)</f>
        <v>1</v>
      </c>
      <c r="GB112" s="318">
        <f t="array" ref="GB112">MIN(IF($JS21:$JS68&lt;&gt;"",GB21:GB68),1)</f>
        <v>1</v>
      </c>
      <c r="GC112" s="318">
        <f t="array" ref="GC112">MIN(IF($JS21:$JS68&lt;&gt;"",GC21:GC68),1)</f>
        <v>1</v>
      </c>
      <c r="GD112" s="318">
        <f t="array" ref="GD112">MIN(IF($JS21:$JS68&lt;&gt;"",GD21:GD68),1)</f>
        <v>1</v>
      </c>
      <c r="GE112" s="318">
        <f t="array" ref="GE112">MIN(IF($JS21:$JS68&lt;&gt;"",GE21:GE68),1)</f>
        <v>1</v>
      </c>
      <c r="GF112" s="318">
        <f t="array" ref="GF112">MIN(IF($JS21:$JS68&lt;&gt;"",GF21:GF68),1)</f>
        <v>1</v>
      </c>
      <c r="GG112" s="318">
        <f t="array" ref="GG112">MIN(IF($JS21:$JS68&lt;&gt;"",GG21:GG68),1)</f>
        <v>1</v>
      </c>
      <c r="GH112" s="318">
        <f t="array" ref="GH112">MIN(IF($JS21:$JS68&lt;&gt;"",GH21:GH68),1)</f>
        <v>1</v>
      </c>
      <c r="GI112" s="318">
        <f t="array" ref="GI112">MIN(IF($JS21:$JS68&lt;&gt;"",GI21:GI68),1)</f>
        <v>1</v>
      </c>
      <c r="GJ112" s="318">
        <f t="array" ref="GJ112">MIN(IF($JS21:$JS68&lt;&gt;"",GJ21:GJ68),1)</f>
        <v>1</v>
      </c>
      <c r="GK112" s="318">
        <f t="array" ref="GK112">MIN(IF($JS21:$JS68&lt;&gt;"",GK21:GK68),1)</f>
        <v>1</v>
      </c>
      <c r="GL112" s="318">
        <f t="array" ref="GL112">MIN(IF($JS21:$JS68&lt;&gt;"",GL21:GL68),1)</f>
        <v>1</v>
      </c>
      <c r="GM112" s="318">
        <f t="array" ref="GM112">MIN(IF($JS21:$JS68&lt;&gt;"",GM21:GM68),1)</f>
        <v>1</v>
      </c>
      <c r="GN112" s="318">
        <f t="array" ref="GN112">MIN(IF($JS21:$JS68&lt;&gt;"",GN21:GN68),1)</f>
        <v>1</v>
      </c>
      <c r="GO112" s="318">
        <f t="array" ref="GO112">MIN(IF($JS21:$JS68&lt;&gt;"",GO21:GO68),1)</f>
        <v>1</v>
      </c>
      <c r="GP112" s="318">
        <f t="array" ref="GP112">MIN(IF($JS21:$JS68&lt;&gt;"",GP21:GP68),1)</f>
        <v>1</v>
      </c>
      <c r="GQ112" s="318">
        <f t="array" ref="GQ112">MIN(IF($JS21:$JS68&lt;&gt;"",GQ21:GQ68),1)</f>
        <v>1</v>
      </c>
      <c r="GR112" s="318">
        <f t="array" ref="GR112">MIN(IF($JS21:$JS68&lt;&gt;"",GR21:GR68),1)</f>
        <v>1</v>
      </c>
      <c r="GS112" s="318">
        <f t="array" ref="GS112">MIN(IF($JS21:$JS68&lt;&gt;"",GS21:GS68),1)</f>
        <v>1</v>
      </c>
      <c r="GT112" s="318">
        <f t="array" ref="GT112">MIN(IF($JS21:$JS68&lt;&gt;"",GT21:GT68),1)</f>
        <v>1</v>
      </c>
      <c r="GU112" s="318">
        <f t="array" ref="GU112">MIN(IF($JS21:$JS68&lt;&gt;"",GU21:GU68),1)</f>
        <v>1</v>
      </c>
      <c r="GV112" s="318">
        <f t="array" ref="GV112">MIN(IF($JS21:$JS68&lt;&gt;"",GV21:GV68),1)</f>
        <v>1</v>
      </c>
      <c r="GW112" s="318">
        <f t="array" ref="GW112">MIN(IF($JS21:$JS68&lt;&gt;"",GW21:GW68),1)</f>
        <v>1</v>
      </c>
      <c r="GX112" s="318">
        <f t="array" ref="GX112">MIN(IF($JS21:$JS68&lt;&gt;"",GX21:GX68),1)</f>
        <v>1</v>
      </c>
      <c r="GY112" s="318">
        <f t="array" ref="GY112">MIN(IF($JS21:$JS68&lt;&gt;"",GY21:GY68),1)</f>
        <v>1</v>
      </c>
      <c r="GZ112" s="318">
        <f t="array" ref="GZ112">MIN(IF($JS21:$JS68&lt;&gt;"",GZ21:GZ68),1)</f>
        <v>1</v>
      </c>
      <c r="HA112" s="318">
        <f t="array" ref="HA112">MIN(IF($JS21:$JS68&lt;&gt;"",HA21:HA68),1)</f>
        <v>1</v>
      </c>
      <c r="HB112" s="318">
        <f t="array" ref="HB112">MIN(IF($JS21:$JS68&lt;&gt;"",HB21:HB68),1)</f>
        <v>1</v>
      </c>
      <c r="HC112" s="318">
        <f t="array" ref="HC112">MIN(IF($JS21:$JS68&lt;&gt;"",HC21:HC68),1)</f>
        <v>1</v>
      </c>
      <c r="HD112" s="318">
        <f t="array" ref="HD112">MIN(IF($JS21:$JS68&lt;&gt;"",HD21:HD68),1)</f>
        <v>1</v>
      </c>
      <c r="HE112" s="318">
        <f t="array" ref="HE112">MIN(IF($JS21:$JS68&lt;&gt;"",HE21:HE68),1)</f>
        <v>1</v>
      </c>
      <c r="HF112" s="318">
        <f t="array" ref="HF112">MIN(IF($JS21:$JS68&lt;&gt;"",HF21:HF68),1)</f>
        <v>1</v>
      </c>
      <c r="HG112" s="318">
        <f t="array" ref="HG112">MIN(IF($JS21:$JS68&lt;&gt;"",HG21:HG68),1)</f>
        <v>1</v>
      </c>
      <c r="HH112" s="318">
        <f t="array" ref="HH112">MIN(IF($JS21:$JS68&lt;&gt;"",HH21:HH68),1)</f>
        <v>1</v>
      </c>
      <c r="HI112" s="318">
        <f t="array" ref="HI112">MIN(IF($JS21:$JS68&lt;&gt;"",HI21:HI68),1)</f>
        <v>1</v>
      </c>
      <c r="HJ112" s="318">
        <f t="array" ref="HJ112">MIN(IF($JS21:$JS68&lt;&gt;"",HJ21:HJ68),1)</f>
        <v>1</v>
      </c>
      <c r="HK112" s="318">
        <f t="array" ref="HK112">MIN(IF($JS21:$JS68&lt;&gt;"",HK21:HK68),1)</f>
        <v>1</v>
      </c>
      <c r="HL112" s="318">
        <f t="array" ref="HL112">MIN(IF($JS21:$JS68&lt;&gt;"",HL21:HL68),1)</f>
        <v>1</v>
      </c>
      <c r="HM112" s="318">
        <f t="array" ref="HM112">MIN(IF($JS21:$JS68&lt;&gt;"",HM21:HM68),1)</f>
        <v>1</v>
      </c>
      <c r="HN112" s="318">
        <f t="array" ref="HN112">MIN(IF($JS21:$JS68&lt;&gt;"",HN21:HN68),1)</f>
        <v>1</v>
      </c>
      <c r="HO112" s="318">
        <f t="array" ref="HO112">MIN(IF($JS21:$JS68&lt;&gt;"",HO21:HO68),1)</f>
        <v>1</v>
      </c>
      <c r="HP112" s="318">
        <f t="array" ref="HP112">MIN(IF($JS21:$JS68&lt;&gt;"",HP21:HP68),1)</f>
        <v>1</v>
      </c>
      <c r="HQ112" s="318">
        <f t="array" ref="HQ112">MIN(IF($JS21:$JS68&lt;&gt;"",HQ21:HQ68),1)</f>
        <v>1</v>
      </c>
      <c r="HR112" s="318">
        <f t="array" ref="HR112">MIN(IF($JS21:$JS68&lt;&gt;"",HR21:HR68),1)</f>
        <v>1</v>
      </c>
      <c r="HS112" s="318">
        <f t="array" ref="HS112">MIN(IF($JS21:$JS68&lt;&gt;"",HS21:HS68),1)</f>
        <v>1</v>
      </c>
      <c r="HT112" s="318">
        <f t="array" ref="HT112">MIN(IF($JS21:$JS68&lt;&gt;"",HT21:HT68),1)</f>
        <v>1</v>
      </c>
      <c r="HU112" s="318">
        <f t="array" ref="HU112">MIN(IF($JS21:$JS68&lt;&gt;"",HU21:HU68),1)</f>
        <v>1</v>
      </c>
      <c r="HV112" s="318">
        <f t="array" ref="HV112">MIN(IF($JS21:$JS68&lt;&gt;"",HV21:HV68),1)</f>
        <v>1</v>
      </c>
      <c r="HW112" s="318">
        <f t="array" ref="HW112">MIN(IF($JS21:$JS68&lt;&gt;"",HW21:HW68),1)</f>
        <v>1</v>
      </c>
      <c r="HX112" s="318">
        <f t="array" ref="HX112">MIN(IF($JS21:$JS68&lt;&gt;"",HX21:HX68),1)</f>
        <v>1</v>
      </c>
      <c r="HY112" s="318">
        <f t="array" ref="HY112">MIN(IF($JS21:$JS68&lt;&gt;"",HY21:HY68),1)</f>
        <v>1</v>
      </c>
      <c r="HZ112" s="318">
        <f t="array" ref="HZ112">MIN(IF($JS21:$JS68&lt;&gt;"",HZ21:HZ68),1)</f>
        <v>1</v>
      </c>
      <c r="IA112" s="318">
        <f t="array" ref="IA112">MIN(IF($JS21:$JS68&lt;&gt;"",IA21:IA68),1)</f>
        <v>1</v>
      </c>
      <c r="IB112" s="318">
        <f t="array" ref="IB112">MIN(IF($JS21:$JS68&lt;&gt;"",IB21:IB68),1)</f>
        <v>1</v>
      </c>
      <c r="IC112" s="318">
        <f t="array" ref="IC112">MIN(IF($JS21:$JS68&lt;&gt;"",IC21:IC68),1)</f>
        <v>1</v>
      </c>
      <c r="ID112" s="318">
        <f t="array" ref="ID112">MIN(IF($JS21:$JS68&lt;&gt;"",ID21:ID68),1)</f>
        <v>1</v>
      </c>
      <c r="IE112" s="318">
        <f t="array" ref="IE112">MIN(IF($JS21:$JS68&lt;&gt;"",IE21:IE68),1)</f>
        <v>1</v>
      </c>
      <c r="IF112" s="318">
        <f t="array" ref="IF112">MIN(IF($JS21:$JS68&lt;&gt;"",IF21:IF68),1)</f>
        <v>1</v>
      </c>
      <c r="IG112" s="318">
        <f t="array" ref="IG112">MIN(IF($JS21:$JS68&lt;&gt;"",IG21:IG68),1)</f>
        <v>1</v>
      </c>
      <c r="IH112" s="318">
        <f t="array" ref="IH112">MIN(IF($JS21:$JS68&lt;&gt;"",IH21:IH68),1)</f>
        <v>1</v>
      </c>
      <c r="II112" s="318">
        <f t="array" ref="II112">MIN(IF($JS21:$JS68&lt;&gt;"",II21:II68),1)</f>
        <v>1</v>
      </c>
      <c r="IJ112" s="318">
        <f t="array" ref="IJ112">MIN(IF($JS21:$JS68&lt;&gt;"",IJ21:IJ68),1)</f>
        <v>1</v>
      </c>
      <c r="IK112" s="318">
        <f t="array" ref="IK112">MIN(IF($JS21:$JS68&lt;&gt;"",IK21:IK68),1)</f>
        <v>1</v>
      </c>
      <c r="IL112" s="318">
        <f t="array" ref="IL112">MIN(IF($JS21:$JS68&lt;&gt;"",IL21:IL68),1)</f>
        <v>1</v>
      </c>
      <c r="IM112" s="318">
        <f t="array" ref="IM112">MIN(IF($JS21:$JS68&lt;&gt;"",IM21:IM68),1)</f>
        <v>1</v>
      </c>
      <c r="IN112" s="318">
        <f t="array" ref="IN112">MIN(IF($JS21:$JS68&lt;&gt;"",IN21:IN68),1)</f>
        <v>1</v>
      </c>
      <c r="IO112" s="318">
        <f t="array" ref="IO112">MIN(IF($JS21:$JS68&lt;&gt;"",IO21:IO68),1)</f>
        <v>1</v>
      </c>
      <c r="IP112" s="318">
        <f t="array" ref="IP112">MIN(IF($JS21:$JS68&lt;&gt;"",IP21:IP68),1)</f>
        <v>1</v>
      </c>
      <c r="IQ112" s="318">
        <f t="array" ref="IQ112">MIN(IF($JS21:$JS68&lt;&gt;"",IQ21:IQ68),1)</f>
        <v>1</v>
      </c>
      <c r="IR112" s="318">
        <f t="array" ref="IR112">MIN(IF($JS21:$JS68&lt;&gt;"",IR21:IR68),1)</f>
        <v>1</v>
      </c>
      <c r="IS112" s="318">
        <f t="array" ref="IS112">MIN(IF($JS21:$JS68&lt;&gt;"",IS21:IS68),1)</f>
        <v>1</v>
      </c>
      <c r="IT112" s="318">
        <f t="array" ref="IT112">MIN(IF($JS21:$JS68&lt;&gt;"",IT21:IT68),1)</f>
        <v>1</v>
      </c>
      <c r="IU112" s="318">
        <f t="array" ref="IU112">MIN(IF($JS21:$JS68&lt;&gt;"",IU21:IU68),1)</f>
        <v>1</v>
      </c>
      <c r="IV112" s="318">
        <f t="array" ref="IV112">MIN(IF($JS21:$JS68&lt;&gt;"",IV21:IV68),1)</f>
        <v>1</v>
      </c>
      <c r="IW112" s="318">
        <f t="array" ref="IW112">MIN(IF($JS21:$JS68&lt;&gt;"",IW21:IW68),1)</f>
        <v>1</v>
      </c>
      <c r="IX112" s="318">
        <f t="array" ref="IX112">MIN(IF($JS21:$JS68&lt;&gt;"",IX21:IX68),1)</f>
        <v>1</v>
      </c>
      <c r="IY112" s="318">
        <f t="array" ref="IY112">MIN(IF($JS21:$JS68&lt;&gt;"",IY21:IY68),1)</f>
        <v>1</v>
      </c>
      <c r="IZ112" s="318">
        <f t="array" ref="IZ112">MIN(IF($JS21:$JS68&lt;&gt;"",IZ21:IZ68),1)</f>
        <v>1</v>
      </c>
      <c r="JA112" s="318">
        <f t="array" ref="JA112">MIN(IF($JS21:$JS68&lt;&gt;"",JA21:JA68),1)</f>
        <v>1</v>
      </c>
      <c r="JB112" s="318">
        <f t="array" ref="JB112">MIN(IF($JS21:$JS68&lt;&gt;"",JB21:JB68),1)</f>
        <v>1</v>
      </c>
      <c r="JC112" s="318">
        <f t="array" ref="JC112">MIN(IF($JS21:$JS68&lt;&gt;"",JC21:JC68),1)</f>
        <v>1</v>
      </c>
      <c r="JD112" s="318">
        <f t="array" ref="JD112">MIN(IF($JS21:$JS68&lt;&gt;"",JD21:JD68),1)</f>
        <v>1</v>
      </c>
      <c r="JE112" s="318">
        <f t="array" ref="JE112">MIN(IF($JS21:$JS68&lt;&gt;"",JE21:JE68),1)</f>
        <v>1</v>
      </c>
      <c r="JF112" s="318">
        <f t="array" ref="JF112">MIN(IF($JS21:$JS68&lt;&gt;"",JF21:JF68),1)</f>
        <v>1</v>
      </c>
      <c r="JG112" s="318">
        <f t="array" ref="JG112">MIN(IF($JS21:$JS68&lt;&gt;"",JG21:JG68),1)</f>
        <v>1</v>
      </c>
      <c r="JH112" s="318">
        <f t="array" ref="JH112">MIN(IF($JS21:$JS68&lt;&gt;"",JH21:JH68),1)</f>
        <v>1</v>
      </c>
      <c r="JI112" s="318">
        <f t="array" ref="JI112">MIN(IF($JS21:$JS68&lt;&gt;"",JI21:JI68),1)</f>
        <v>1</v>
      </c>
      <c r="JJ112" s="318">
        <f t="array" ref="JJ112">MIN(IF($JS21:$JS68&lt;&gt;"",JJ21:JJ68),1)</f>
        <v>1</v>
      </c>
      <c r="JK112" s="318">
        <f t="array" ref="JK112">MIN(IF($JS21:$JS68&lt;&gt;"",JK21:JK68),1)</f>
        <v>1</v>
      </c>
      <c r="JL112" s="318">
        <f t="array" ref="JL112">MIN(IF($JS21:$JS68&lt;&gt;"",JL21:JL68),1)</f>
        <v>1</v>
      </c>
      <c r="JM112" s="318">
        <f t="array" ref="JM112">MIN(IF($JS21:$JS68&lt;&gt;"",JM21:JM68),1)</f>
        <v>1</v>
      </c>
      <c r="JN112" s="318">
        <f t="array" ref="JN112">MIN(IF($JS21:$JS68&lt;&gt;"",JN21:JN68),1)</f>
        <v>1</v>
      </c>
      <c r="JO112" s="318">
        <f t="array" ref="JO112">MIN(IF($JS21:$JS68&lt;&gt;"",JO21:JO68),1)</f>
        <v>1</v>
      </c>
      <c r="JP112" s="318">
        <f t="array" ref="JP112">MIN(IF($JS21:$JS68&lt;&gt;"",JP21:JP68),1)</f>
        <v>1</v>
      </c>
      <c r="JQ112" s="304"/>
    </row>
    <row r="113" spans="4:277" ht="15" customHeight="1" x14ac:dyDescent="0.2">
      <c r="D113" s="316">
        <v>3.5</v>
      </c>
      <c r="E113" s="317" t="s">
        <v>458</v>
      </c>
      <c r="F113" s="318">
        <f t="array" ref="F113">MAX(IF($JS21:$JS68&lt;&gt;"",F21:F68),1)</f>
        <v>1</v>
      </c>
      <c r="G113" s="318">
        <f t="array" ref="G113">MAX(IF($JS21:$JS68&lt;&gt;"",G21:G68),1)</f>
        <v>1</v>
      </c>
      <c r="H113" s="318">
        <f t="array" ref="H113">MAX(IF($JS21:$JS68&lt;&gt;"",H21:H68),1)</f>
        <v>1</v>
      </c>
      <c r="I113" s="318">
        <f t="array" ref="I113">MAX(IF($JS21:$JS68&lt;&gt;"",I21:I68),1)</f>
        <v>1</v>
      </c>
      <c r="J113" s="318">
        <f t="array" ref="J113">MAX(IF($JS21:$JS68&lt;&gt;"",J21:J68),1)</f>
        <v>1</v>
      </c>
      <c r="K113" s="318">
        <f t="array" ref="K113">MAX(IF($JS21:$JS68&lt;&gt;"",K21:K68),1)</f>
        <v>1</v>
      </c>
      <c r="L113" s="318">
        <f t="array" ref="L113">MAX(IF($JS21:$JS68&lt;&gt;"",L21:L68),1)</f>
        <v>1</v>
      </c>
      <c r="M113" s="318">
        <f t="array" ref="M113">MAX(IF($JS21:$JS68&lt;&gt;"",M21:M68),1)</f>
        <v>1</v>
      </c>
      <c r="N113" s="318">
        <f t="array" ref="N113">MAX(IF($JS21:$JS68&lt;&gt;"",N21:N68),1)</f>
        <v>1</v>
      </c>
      <c r="O113" s="318">
        <f t="array" ref="O113">MAX(IF($JS21:$JS68&lt;&gt;"",O21:O68),1)</f>
        <v>1</v>
      </c>
      <c r="P113" s="318">
        <f t="array" ref="P113">MAX(IF($JS21:$JS68&lt;&gt;"",P21:P68),1)</f>
        <v>1</v>
      </c>
      <c r="Q113" s="318">
        <f t="array" ref="Q113">MAX(IF($JS21:$JS68&lt;&gt;"",Q21:Q68),1)</f>
        <v>1</v>
      </c>
      <c r="R113" s="318">
        <f t="array" ref="R113">MAX(IF($JS21:$JS68&lt;&gt;"",R21:R68),1)</f>
        <v>1</v>
      </c>
      <c r="S113" s="318">
        <f t="array" ref="S113">MAX(IF($JS21:$JS68&lt;&gt;"",S21:S68),1)</f>
        <v>1</v>
      </c>
      <c r="T113" s="318">
        <f t="array" ref="T113">MAX(IF($JS21:$JS68&lt;&gt;"",T21:T68),1)</f>
        <v>1</v>
      </c>
      <c r="U113" s="318">
        <f t="array" ref="U113">MAX(IF($JS21:$JS68&lt;&gt;"",U21:U68),1)</f>
        <v>1</v>
      </c>
      <c r="V113" s="318">
        <f t="array" ref="V113">MAX(IF($JS21:$JS68&lt;&gt;"",V21:V68),1)</f>
        <v>1</v>
      </c>
      <c r="W113" s="318">
        <f t="array" ref="W113">MAX(IF($JS21:$JS68&lt;&gt;"",W21:W68),1)</f>
        <v>1</v>
      </c>
      <c r="X113" s="318">
        <f t="array" ref="X113">MAX(IF($JS21:$JS68&lt;&gt;"",X21:X68),1)</f>
        <v>1</v>
      </c>
      <c r="Y113" s="318">
        <f t="array" ref="Y113">MAX(IF($JS21:$JS68&lt;&gt;"",Y21:Y68),1)</f>
        <v>1</v>
      </c>
      <c r="Z113" s="318">
        <f t="array" ref="Z113">MAX(IF($JS21:$JS68&lt;&gt;"",Z21:Z68),1)</f>
        <v>1</v>
      </c>
      <c r="AA113" s="318">
        <f t="array" ref="AA113">MAX(IF($JS21:$JS68&lt;&gt;"",AA21:AA68),1)</f>
        <v>1</v>
      </c>
      <c r="AB113" s="318">
        <f t="array" ref="AB113">MAX(IF($JS21:$JS68&lt;&gt;"",AB21:AB68),1)</f>
        <v>1</v>
      </c>
      <c r="AC113" s="318">
        <f t="array" ref="AC113">MAX(IF($JS21:$JS68&lt;&gt;"",AC21:AC68),1)</f>
        <v>1</v>
      </c>
      <c r="AD113" s="318">
        <f t="array" ref="AD113">MAX(IF($JS21:$JS68&lt;&gt;"",AD21:AD68),1)</f>
        <v>1</v>
      </c>
      <c r="AE113" s="318">
        <f t="array" ref="AE113">MAX(IF($JS21:$JS68&lt;&gt;"",AE21:AE68),1)</f>
        <v>1</v>
      </c>
      <c r="AF113" s="318">
        <f t="array" ref="AF113">MAX(IF($JS21:$JS68&lt;&gt;"",AF21:AF68),1)</f>
        <v>1</v>
      </c>
      <c r="AG113" s="318">
        <f t="array" ref="AG113">MAX(IF($JS21:$JS68&lt;&gt;"",AG21:AG68),1)</f>
        <v>1</v>
      </c>
      <c r="AH113" s="318">
        <f t="array" ref="AH113">MAX(IF($JS21:$JS68&lt;&gt;"",AH21:AH68),1)</f>
        <v>1</v>
      </c>
      <c r="AI113" s="318">
        <f t="array" ref="AI113">MAX(IF($JS21:$JS68&lt;&gt;"",AI21:AI68),1)</f>
        <v>1</v>
      </c>
      <c r="AJ113" s="318">
        <f t="array" ref="AJ113">MAX(IF($JS21:$JS68&lt;&gt;"",AJ21:AJ68),1)</f>
        <v>1</v>
      </c>
      <c r="AK113" s="318">
        <f t="array" ref="AK113">MAX(IF($JS21:$JS68&lt;&gt;"",AK21:AK68),1)</f>
        <v>1</v>
      </c>
      <c r="AL113" s="318">
        <f t="array" ref="AL113">MAX(IF($JS21:$JS68&lt;&gt;"",AL21:AL68),1)</f>
        <v>1</v>
      </c>
      <c r="AM113" s="318">
        <f t="array" ref="AM113">MAX(IF($JS21:$JS68&lt;&gt;"",AM21:AM68),1)</f>
        <v>1</v>
      </c>
      <c r="AN113" s="318">
        <f t="array" ref="AN113">MAX(IF($JS21:$JS68&lt;&gt;"",AN21:AN68),1)</f>
        <v>1</v>
      </c>
      <c r="AO113" s="318">
        <f t="array" ref="AO113">MAX(IF($JS21:$JS68&lt;&gt;"",AO21:AO68),1)</f>
        <v>1</v>
      </c>
      <c r="AP113" s="318">
        <f t="array" ref="AP113">MAX(IF($JS21:$JS68&lt;&gt;"",AP21:AP68),1)</f>
        <v>1</v>
      </c>
      <c r="AQ113" s="318">
        <f t="array" ref="AQ113">MAX(IF($JS21:$JS68&lt;&gt;"",AQ21:AQ68),1)</f>
        <v>1</v>
      </c>
      <c r="AR113" s="318">
        <f t="array" ref="AR113">MAX(IF($JS21:$JS68&lt;&gt;"",AR21:AR68),1)</f>
        <v>1</v>
      </c>
      <c r="AS113" s="318">
        <f t="array" ref="AS113">MAX(IF($JS21:$JS68&lt;&gt;"",AS21:AS68),1)</f>
        <v>1</v>
      </c>
      <c r="AT113" s="318">
        <f t="array" ref="AT113">MAX(IF($JS21:$JS68&lt;&gt;"",AT21:AT68),1)</f>
        <v>1</v>
      </c>
      <c r="AU113" s="318">
        <f t="array" ref="AU113">MAX(IF($JS21:$JS68&lt;&gt;"",AU21:AU68),1)</f>
        <v>1</v>
      </c>
      <c r="AV113" s="318">
        <f t="array" ref="AV113">MAX(IF($JS21:$JS68&lt;&gt;"",AV21:AV68),1)</f>
        <v>1</v>
      </c>
      <c r="AW113" s="318">
        <f t="array" ref="AW113">MAX(IF($JS21:$JS68&lt;&gt;"",AW21:AW68),1)</f>
        <v>1</v>
      </c>
      <c r="AX113" s="318">
        <f t="array" ref="AX113">MAX(IF($JS21:$JS68&lt;&gt;"",AX21:AX68),1)</f>
        <v>1</v>
      </c>
      <c r="AY113" s="318">
        <f t="array" ref="AY113">MAX(IF($JS21:$JS68&lt;&gt;"",AY21:AY68),1)</f>
        <v>1</v>
      </c>
      <c r="AZ113" s="318">
        <f t="array" ref="AZ113">MAX(IF($JS21:$JS68&lt;&gt;"",AZ21:AZ68),1)</f>
        <v>1</v>
      </c>
      <c r="BA113" s="318">
        <f t="array" ref="BA113">MAX(IF($JS21:$JS68&lt;&gt;"",BA21:BA68),1)</f>
        <v>1</v>
      </c>
      <c r="BB113" s="318">
        <f t="array" ref="BB113">MAX(IF($JS21:$JS68&lt;&gt;"",BB21:BB68),1)</f>
        <v>1</v>
      </c>
      <c r="BC113" s="318">
        <f t="array" ref="BC113">MAX(IF($JS21:$JS68&lt;&gt;"",BC21:BC68),1)</f>
        <v>1</v>
      </c>
      <c r="BD113" s="318">
        <f t="array" ref="BD113">MAX(IF($JS21:$JS68&lt;&gt;"",BD21:BD68),1)</f>
        <v>1</v>
      </c>
      <c r="BE113" s="318">
        <f t="array" ref="BE113">MAX(IF($JS21:$JS68&lt;&gt;"",BE21:BE68),1)</f>
        <v>1</v>
      </c>
      <c r="BF113" s="318">
        <f t="array" ref="BF113">MAX(IF($JS21:$JS68&lt;&gt;"",BF21:BF68),1)</f>
        <v>1</v>
      </c>
      <c r="BG113" s="318">
        <f t="array" ref="BG113">MAX(IF($JS21:$JS68&lt;&gt;"",BG21:BG68),1)</f>
        <v>1</v>
      </c>
      <c r="BH113" s="318">
        <f t="array" ref="BH113">MAX(IF($JS21:$JS68&lt;&gt;"",BH21:BH68),1)</f>
        <v>1</v>
      </c>
      <c r="BI113" s="318">
        <f t="array" ref="BI113">MAX(IF($JS21:$JS68&lt;&gt;"",BI21:BI68),1)</f>
        <v>1</v>
      </c>
      <c r="BJ113" s="318">
        <f t="array" ref="BJ113">MAX(IF($JS21:$JS68&lt;&gt;"",BJ21:BJ68),1)</f>
        <v>1</v>
      </c>
      <c r="BK113" s="318">
        <f t="array" ref="BK113">MAX(IF($JS21:$JS68&lt;&gt;"",BK21:BK68),1)</f>
        <v>1</v>
      </c>
      <c r="BL113" s="318">
        <f t="array" ref="BL113">MAX(IF($JS21:$JS68&lt;&gt;"",BL21:BL68),1)</f>
        <v>1</v>
      </c>
      <c r="BM113" s="318">
        <f t="array" ref="BM113">MAX(IF($JS21:$JS68&lt;&gt;"",BM21:BM68),1)</f>
        <v>1</v>
      </c>
      <c r="BN113" s="318">
        <f t="array" ref="BN113">MAX(IF($JS21:$JS68&lt;&gt;"",BN21:BN68),1)</f>
        <v>1</v>
      </c>
      <c r="BO113" s="318">
        <f t="array" ref="BO113">MAX(IF($JS21:$JS68&lt;&gt;"",BO21:BO68),1)</f>
        <v>1</v>
      </c>
      <c r="BP113" s="318">
        <f t="array" ref="BP113">MAX(IF($JS21:$JS68&lt;&gt;"",BP21:BP68),1)</f>
        <v>1</v>
      </c>
      <c r="BQ113" s="318">
        <f t="array" ref="BQ113">MAX(IF($JS21:$JS68&lt;&gt;"",BQ21:BQ68),1)</f>
        <v>1</v>
      </c>
      <c r="BR113" s="318">
        <f t="array" ref="BR113">MAX(IF($JS21:$JS68&lt;&gt;"",BR21:BR68),1)</f>
        <v>1</v>
      </c>
      <c r="BS113" s="318">
        <f t="array" ref="BS113">MAX(IF($JS21:$JS68&lt;&gt;"",BS21:BS68),1)</f>
        <v>1</v>
      </c>
      <c r="BT113" s="318">
        <f t="array" ref="BT113">MAX(IF($JS21:$JS68&lt;&gt;"",BT21:BT68),1)</f>
        <v>1</v>
      </c>
      <c r="BU113" s="318">
        <f t="array" ref="BU113">MAX(IF($JS21:$JS68&lt;&gt;"",BU21:BU68),1)</f>
        <v>1</v>
      </c>
      <c r="BV113" s="318">
        <f t="array" ref="BV113">MAX(IF($JS21:$JS68&lt;&gt;"",BV21:BV68),1)</f>
        <v>1</v>
      </c>
      <c r="BW113" s="318">
        <f t="array" ref="BW113">MAX(IF($JS21:$JS68&lt;&gt;"",BW21:BW68),1)</f>
        <v>1</v>
      </c>
      <c r="BX113" s="318">
        <f t="array" ref="BX113">MAX(IF($JS21:$JS68&lt;&gt;"",BX21:BX68),1)</f>
        <v>1</v>
      </c>
      <c r="BY113" s="318">
        <f t="array" ref="BY113">MAX(IF($JS21:$JS68&lt;&gt;"",BY21:BY68),1)</f>
        <v>1</v>
      </c>
      <c r="BZ113" s="318">
        <f t="array" ref="BZ113">MAX(IF($JS21:$JS68&lt;&gt;"",BZ21:BZ68),1)</f>
        <v>1</v>
      </c>
      <c r="CA113" s="318">
        <f t="array" ref="CA113">MAX(IF($JS21:$JS68&lt;&gt;"",CA21:CA68),1)</f>
        <v>1</v>
      </c>
      <c r="CB113" s="318">
        <f t="array" ref="CB113">MAX(IF($JS21:$JS68&lt;&gt;"",CB21:CB68),1)</f>
        <v>1</v>
      </c>
      <c r="CC113" s="318">
        <f t="array" ref="CC113">MAX(IF($JS21:$JS68&lt;&gt;"",CC21:CC68),1)</f>
        <v>1</v>
      </c>
      <c r="CD113" s="318">
        <f t="array" ref="CD113">MAX(IF($JS21:$JS68&lt;&gt;"",CD21:CD68),1)</f>
        <v>1</v>
      </c>
      <c r="CE113" s="318">
        <f t="array" ref="CE113">MAX(IF($JS21:$JS68&lt;&gt;"",CE21:CE68),1)</f>
        <v>1</v>
      </c>
      <c r="CF113" s="318">
        <f t="array" ref="CF113">MAX(IF($JS21:$JS68&lt;&gt;"",CF21:CF68),1)</f>
        <v>1</v>
      </c>
      <c r="CG113" s="318">
        <f t="array" ref="CG113">MAX(IF($JS21:$JS68&lt;&gt;"",CG21:CG68),1)</f>
        <v>1</v>
      </c>
      <c r="CH113" s="318">
        <f t="array" ref="CH113">MAX(IF($JS21:$JS68&lt;&gt;"",CH21:CH68),1)</f>
        <v>1</v>
      </c>
      <c r="CI113" s="318">
        <f t="array" ref="CI113">MAX(IF($JS21:$JS68&lt;&gt;"",CI21:CI68),1)</f>
        <v>1</v>
      </c>
      <c r="CJ113" s="318">
        <f t="array" ref="CJ113">MAX(IF($JS21:$JS68&lt;&gt;"",CJ21:CJ68),1)</f>
        <v>1</v>
      </c>
      <c r="CK113" s="318">
        <f t="array" ref="CK113">MAX(IF($JS21:$JS68&lt;&gt;"",CK21:CK68),1)</f>
        <v>1</v>
      </c>
      <c r="CL113" s="318">
        <f t="array" ref="CL113">MAX(IF($JS21:$JS68&lt;&gt;"",CL21:CL68),1)</f>
        <v>1</v>
      </c>
      <c r="CM113" s="318">
        <f t="array" ref="CM113">MAX(IF($JS21:$JS68&lt;&gt;"",CM21:CM68),1)</f>
        <v>1</v>
      </c>
      <c r="CN113" s="318">
        <f t="array" ref="CN113">MAX(IF($JS21:$JS68&lt;&gt;"",CN21:CN68),1)</f>
        <v>1</v>
      </c>
      <c r="CO113" s="318">
        <f t="array" ref="CO113">MAX(IF($JS21:$JS68&lt;&gt;"",CO21:CO68),1)</f>
        <v>1</v>
      </c>
      <c r="CP113" s="318">
        <f t="array" ref="CP113">MAX(IF($JS21:$JS68&lt;&gt;"",CP21:CP68),1)</f>
        <v>1</v>
      </c>
      <c r="CQ113" s="318">
        <f t="array" ref="CQ113">MAX(IF($JS21:$JS68&lt;&gt;"",CQ21:CQ68),1)</f>
        <v>1</v>
      </c>
      <c r="CR113" s="318">
        <f t="array" ref="CR113">MAX(IF($JS21:$JS68&lt;&gt;"",CR21:CR68),1)</f>
        <v>1</v>
      </c>
      <c r="CS113" s="318">
        <f t="array" ref="CS113">MAX(IF($JS21:$JS68&lt;&gt;"",CS21:CS68),1)</f>
        <v>1</v>
      </c>
      <c r="CT113" s="318">
        <f t="array" ref="CT113">MAX(IF($JS21:$JS68&lt;&gt;"",CT21:CT68),1)</f>
        <v>1</v>
      </c>
      <c r="CU113" s="318">
        <f t="array" ref="CU113">MAX(IF($JS21:$JS68&lt;&gt;"",CU21:CU68),1)</f>
        <v>1</v>
      </c>
      <c r="CV113" s="318">
        <f t="array" ref="CV113">MAX(IF($JS21:$JS68&lt;&gt;"",CV21:CV68),1)</f>
        <v>1</v>
      </c>
      <c r="CW113" s="318">
        <f t="array" ref="CW113">MAX(IF($JS21:$JS68&lt;&gt;"",CW21:CW68),1)</f>
        <v>1</v>
      </c>
      <c r="CX113" s="318">
        <f t="array" ref="CX113">MAX(IF($JS21:$JS68&lt;&gt;"",CX21:CX68),1)</f>
        <v>1</v>
      </c>
      <c r="CY113" s="318">
        <f t="array" ref="CY113">MAX(IF($JS21:$JS68&lt;&gt;"",CY21:CY68),1)</f>
        <v>1</v>
      </c>
      <c r="CZ113" s="318">
        <f t="array" ref="CZ113">MAX(IF($JS21:$JS68&lt;&gt;"",CZ21:CZ68),1)</f>
        <v>1</v>
      </c>
      <c r="DA113" s="318">
        <f t="array" ref="DA113">MAX(IF($JS21:$JS68&lt;&gt;"",DA21:DA68),1)</f>
        <v>1</v>
      </c>
      <c r="DB113" s="318">
        <f t="array" ref="DB113">MAX(IF($JS21:$JS68&lt;&gt;"",DB21:DB68),1)</f>
        <v>1</v>
      </c>
      <c r="DC113" s="318">
        <f t="array" ref="DC113">MAX(IF($JS21:$JS68&lt;&gt;"",DC21:DC68),1)</f>
        <v>1</v>
      </c>
      <c r="DD113" s="318">
        <f t="array" ref="DD113">MAX(IF($JS21:$JS68&lt;&gt;"",DD21:DD68),1)</f>
        <v>1</v>
      </c>
      <c r="DE113" s="318">
        <f t="array" ref="DE113">MAX(IF($JS21:$JS68&lt;&gt;"",DE21:DE68),1)</f>
        <v>1</v>
      </c>
      <c r="DF113" s="318">
        <f t="array" ref="DF113">MAX(IF($JS21:$JS68&lt;&gt;"",DF21:DF68),1)</f>
        <v>1</v>
      </c>
      <c r="DG113" s="318">
        <f t="array" ref="DG113">MAX(IF($JS21:$JS68&lt;&gt;"",DG21:DG68),1)</f>
        <v>1</v>
      </c>
      <c r="DH113" s="318">
        <f t="array" ref="DH113">MAX(IF($JS21:$JS68&lt;&gt;"",DH21:DH68),1)</f>
        <v>1</v>
      </c>
      <c r="DI113" s="318">
        <f t="array" ref="DI113">MAX(IF($JS21:$JS68&lt;&gt;"",DI21:DI68),1)</f>
        <v>1</v>
      </c>
      <c r="DJ113" s="318">
        <f t="array" ref="DJ113">MAX(IF($JS21:$JS68&lt;&gt;"",DJ21:DJ68),1)</f>
        <v>1</v>
      </c>
      <c r="DK113" s="318">
        <f t="array" ref="DK113">MAX(IF($JS21:$JS68&lt;&gt;"",DK21:DK68),1)</f>
        <v>1</v>
      </c>
      <c r="DL113" s="318">
        <f t="array" ref="DL113">MAX(IF($JS21:$JS68&lt;&gt;"",DL21:DL68),1)</f>
        <v>1</v>
      </c>
      <c r="DM113" s="318">
        <f t="array" ref="DM113">MAX(IF($JS21:$JS68&lt;&gt;"",DM21:DM68),1)</f>
        <v>1</v>
      </c>
      <c r="DN113" s="318">
        <f t="array" ref="DN113">MAX(IF($JS21:$JS68&lt;&gt;"",DN21:DN68),1)</f>
        <v>1</v>
      </c>
      <c r="DO113" s="318">
        <f t="array" ref="DO113">MAX(IF($JS21:$JS68&lt;&gt;"",DO21:DO68),1)</f>
        <v>1</v>
      </c>
      <c r="DP113" s="318">
        <f t="array" ref="DP113">MAX(IF($JS21:$JS68&lt;&gt;"",DP21:DP68),1)</f>
        <v>1</v>
      </c>
      <c r="DQ113" s="318">
        <f t="array" ref="DQ113">MAX(IF($JS21:$JS68&lt;&gt;"",DQ21:DQ68),1)</f>
        <v>1</v>
      </c>
      <c r="DR113" s="318">
        <f t="array" ref="DR113">MAX(IF($JS21:$JS68&lt;&gt;"",DR21:DR68),1)</f>
        <v>1</v>
      </c>
      <c r="DS113" s="318">
        <f t="array" ref="DS113">MAX(IF($JS21:$JS68&lt;&gt;"",DS21:DS68),1)</f>
        <v>1</v>
      </c>
      <c r="DT113" s="318">
        <f t="array" ref="DT113">MAX(IF($JS21:$JS68&lt;&gt;"",DT21:DT68),1)</f>
        <v>1</v>
      </c>
      <c r="DU113" s="318">
        <f t="array" ref="DU113">MAX(IF($JS21:$JS68&lt;&gt;"",DU21:DU68),1)</f>
        <v>1</v>
      </c>
      <c r="DV113" s="318">
        <f t="array" ref="DV113">MAX(IF($JS21:$JS68&lt;&gt;"",DV21:DV68),1)</f>
        <v>1</v>
      </c>
      <c r="DW113" s="318">
        <f t="array" ref="DW113">MAX(IF($JS21:$JS68&lt;&gt;"",DW21:DW68),1)</f>
        <v>1</v>
      </c>
      <c r="DX113" s="318">
        <f t="array" ref="DX113">MAX(IF($JS21:$JS68&lt;&gt;"",DX21:DX68),1)</f>
        <v>1</v>
      </c>
      <c r="DY113" s="318">
        <f t="array" ref="DY113">MAX(IF($JS21:$JS68&lt;&gt;"",DY21:DY68),1)</f>
        <v>1</v>
      </c>
      <c r="DZ113" s="318">
        <f t="array" ref="DZ113">MAX(IF($JS21:$JS68&lt;&gt;"",DZ21:DZ68),1)</f>
        <v>1</v>
      </c>
      <c r="EA113" s="318">
        <f t="array" ref="EA113">MAX(IF($JS21:$JS68&lt;&gt;"",EA21:EA68),1)</f>
        <v>1</v>
      </c>
      <c r="EB113" s="318">
        <f t="array" ref="EB113">MAX(IF($JS21:$JS68&lt;&gt;"",EB21:EB68),1)</f>
        <v>1</v>
      </c>
      <c r="EC113" s="318">
        <f t="array" ref="EC113">MAX(IF($JS21:$JS68&lt;&gt;"",EC21:EC68),1)</f>
        <v>1</v>
      </c>
      <c r="ED113" s="318">
        <f t="array" ref="ED113">MAX(IF($JS21:$JS68&lt;&gt;"",ED21:ED68),1)</f>
        <v>1</v>
      </c>
      <c r="EE113" s="318">
        <f t="array" ref="EE113">MAX(IF($JS21:$JS68&lt;&gt;"",EE21:EE68),1)</f>
        <v>1</v>
      </c>
      <c r="EF113" s="318">
        <f t="array" ref="EF113">MAX(IF($JS21:$JS68&lt;&gt;"",EF21:EF68),1)</f>
        <v>1</v>
      </c>
      <c r="EG113" s="318">
        <f t="array" ref="EG113">MAX(IF($JS21:$JS68&lt;&gt;"",EG21:EG68),1)</f>
        <v>1</v>
      </c>
      <c r="EH113" s="318">
        <f t="array" ref="EH113">MAX(IF($JS21:$JS68&lt;&gt;"",EH21:EH68),1)</f>
        <v>1</v>
      </c>
      <c r="EI113" s="318">
        <f t="array" ref="EI113">MAX(IF($JS21:$JS68&lt;&gt;"",EI21:EI68),1)</f>
        <v>1</v>
      </c>
      <c r="EJ113" s="318">
        <f t="array" ref="EJ113">MAX(IF($JS21:$JS68&lt;&gt;"",EJ21:EJ68),1)</f>
        <v>1</v>
      </c>
      <c r="EK113" s="318">
        <f t="array" ref="EK113">MAX(IF($JS21:$JS68&lt;&gt;"",EK21:EK68),1)</f>
        <v>1</v>
      </c>
      <c r="EL113" s="318">
        <f t="array" ref="EL113">MAX(IF($JS21:$JS68&lt;&gt;"",EL21:EL68),1)</f>
        <v>1</v>
      </c>
      <c r="EM113" s="318">
        <f t="array" ref="EM113">MAX(IF($JS21:$JS68&lt;&gt;"",EM21:EM68),1)</f>
        <v>1</v>
      </c>
      <c r="EN113" s="318">
        <f t="array" ref="EN113">MAX(IF($JS21:$JS68&lt;&gt;"",EN21:EN68),1)</f>
        <v>1</v>
      </c>
      <c r="EO113" s="318">
        <f t="array" ref="EO113">MAX(IF($JS21:$JS68&lt;&gt;"",EO21:EO68),1)</f>
        <v>1</v>
      </c>
      <c r="EP113" s="318">
        <f t="array" ref="EP113">MAX(IF($JS21:$JS68&lt;&gt;"",EP21:EP68),1)</f>
        <v>1</v>
      </c>
      <c r="EQ113" s="318">
        <f t="array" ref="EQ113">MAX(IF($JS21:$JS68&lt;&gt;"",EQ21:EQ68),1)</f>
        <v>1</v>
      </c>
      <c r="ER113" s="318">
        <f t="array" ref="ER113">MAX(IF($JS21:$JS68&lt;&gt;"",ER21:ER68),1)</f>
        <v>1</v>
      </c>
      <c r="ES113" s="318">
        <f t="array" ref="ES113">MAX(IF($JS21:$JS68&lt;&gt;"",ES21:ES68),1)</f>
        <v>1</v>
      </c>
      <c r="ET113" s="318">
        <f t="array" ref="ET113">MAX(IF($JS21:$JS68&lt;&gt;"",ET21:ET68),1)</f>
        <v>1</v>
      </c>
      <c r="EU113" s="318">
        <f t="array" ref="EU113">MAX(IF($JS21:$JS68&lt;&gt;"",EU21:EU68),1)</f>
        <v>1</v>
      </c>
      <c r="EV113" s="318">
        <f t="array" ref="EV113">MAX(IF($JS21:$JS68&lt;&gt;"",EV21:EV68),1)</f>
        <v>1</v>
      </c>
      <c r="EW113" s="318">
        <f t="array" ref="EW113">MAX(IF($JS21:$JS68&lt;&gt;"",EW21:EW68),1)</f>
        <v>1</v>
      </c>
      <c r="EX113" s="318">
        <f t="array" ref="EX113">MAX(IF($JS21:$JS68&lt;&gt;"",EX21:EX68),1)</f>
        <v>1</v>
      </c>
      <c r="EY113" s="318">
        <f t="array" ref="EY113">MAX(IF($JS21:$JS68&lt;&gt;"",EY21:EY68),1)</f>
        <v>1</v>
      </c>
      <c r="EZ113" s="318">
        <f t="array" ref="EZ113">MAX(IF($JS21:$JS68&lt;&gt;"",EZ21:EZ68),1)</f>
        <v>1</v>
      </c>
      <c r="FA113" s="318">
        <f t="array" ref="FA113">MAX(IF($JS21:$JS68&lt;&gt;"",FA21:FA68),1)</f>
        <v>1</v>
      </c>
      <c r="FB113" s="318">
        <f t="array" ref="FB113">MAX(IF($JS21:$JS68&lt;&gt;"",FB21:FB68),1)</f>
        <v>1</v>
      </c>
      <c r="FC113" s="318">
        <f t="array" ref="FC113">MAX(IF($JS21:$JS68&lt;&gt;"",FC21:FC68),1)</f>
        <v>1</v>
      </c>
      <c r="FD113" s="318">
        <f t="array" ref="FD113">MAX(IF($JS21:$JS68&lt;&gt;"",FD21:FD68),1)</f>
        <v>1</v>
      </c>
      <c r="FE113" s="318">
        <f t="array" ref="FE113">MAX(IF($JS21:$JS68&lt;&gt;"",FE21:FE68),1)</f>
        <v>1</v>
      </c>
      <c r="FF113" s="318">
        <f t="array" ref="FF113">MAX(IF($JS21:$JS68&lt;&gt;"",FF21:FF68),1)</f>
        <v>1</v>
      </c>
      <c r="FG113" s="318">
        <f t="array" ref="FG113">MAX(IF($JS21:$JS68&lt;&gt;"",FG21:FG68),1)</f>
        <v>1</v>
      </c>
      <c r="FH113" s="318">
        <f t="array" ref="FH113">MAX(IF($JS21:$JS68&lt;&gt;"",FH21:FH68),1)</f>
        <v>1</v>
      </c>
      <c r="FI113" s="318">
        <f t="array" ref="FI113">MAX(IF($JS21:$JS68&lt;&gt;"",FI21:FI68),1)</f>
        <v>1</v>
      </c>
      <c r="FJ113" s="318">
        <f t="array" ref="FJ113">MAX(IF($JS21:$JS68&lt;&gt;"",FJ21:FJ68),1)</f>
        <v>1</v>
      </c>
      <c r="FK113" s="318">
        <f t="array" ref="FK113">MAX(IF($JS21:$JS68&lt;&gt;"",FK21:FK68),1)</f>
        <v>1</v>
      </c>
      <c r="FL113" s="318">
        <f t="array" ref="FL113">MAX(IF($JS21:$JS68&lt;&gt;"",FL21:FL68),1)</f>
        <v>1</v>
      </c>
      <c r="FM113" s="318">
        <f t="array" ref="FM113">MAX(IF($JS21:$JS68&lt;&gt;"",FM21:FM68),1)</f>
        <v>1</v>
      </c>
      <c r="FN113" s="318">
        <f t="array" ref="FN113">MAX(IF($JS21:$JS68&lt;&gt;"",FN21:FN68),1)</f>
        <v>1</v>
      </c>
      <c r="FO113" s="318">
        <f t="array" ref="FO113">MAX(IF($JS21:$JS68&lt;&gt;"",FO21:FO68),1)</f>
        <v>1</v>
      </c>
      <c r="FP113" s="318">
        <f t="array" ref="FP113">MAX(IF($JS21:$JS68&lt;&gt;"",FP21:FP68),1)</f>
        <v>1</v>
      </c>
      <c r="FQ113" s="318">
        <f t="array" ref="FQ113">MAX(IF($JS21:$JS68&lt;&gt;"",FQ21:FQ68),1)</f>
        <v>1</v>
      </c>
      <c r="FR113" s="318">
        <f t="array" ref="FR113">MAX(IF($JS21:$JS68&lt;&gt;"",FR21:FR68),1)</f>
        <v>1</v>
      </c>
      <c r="FS113" s="318">
        <f t="array" ref="FS113">MAX(IF($JS21:$JS68&lt;&gt;"",FS21:FS68),1)</f>
        <v>1</v>
      </c>
      <c r="FT113" s="318">
        <f t="array" ref="FT113">MAX(IF($JS21:$JS68&lt;&gt;"",FT21:FT68),1)</f>
        <v>1</v>
      </c>
      <c r="FU113" s="318">
        <f t="array" ref="FU113">MAX(IF($JS21:$JS68&lt;&gt;"",FU21:FU68),1)</f>
        <v>1</v>
      </c>
      <c r="FV113" s="318">
        <f t="array" ref="FV113">MAX(IF($JS21:$JS68&lt;&gt;"",FV21:FV68),1)</f>
        <v>1</v>
      </c>
      <c r="FW113" s="318">
        <f t="array" ref="FW113">MAX(IF($JS21:$JS68&lt;&gt;"",FW21:FW68),1)</f>
        <v>1</v>
      </c>
      <c r="FX113" s="318">
        <f t="array" ref="FX113">MAX(IF($JS21:$JS68&lt;&gt;"",FX21:FX68),1)</f>
        <v>1</v>
      </c>
      <c r="FY113" s="318">
        <f t="array" ref="FY113">MAX(IF($JS21:$JS68&lt;&gt;"",FY21:FY68),1)</f>
        <v>1</v>
      </c>
      <c r="FZ113" s="318">
        <f t="array" ref="FZ113">MAX(IF($JS21:$JS68&lt;&gt;"",FZ21:FZ68),1)</f>
        <v>1</v>
      </c>
      <c r="GA113" s="318">
        <f t="array" ref="GA113">MAX(IF($JS21:$JS68&lt;&gt;"",GA21:GA68),1)</f>
        <v>1</v>
      </c>
      <c r="GB113" s="318">
        <f t="array" ref="GB113">MAX(IF($JS21:$JS68&lt;&gt;"",GB21:GB68),1)</f>
        <v>1</v>
      </c>
      <c r="GC113" s="318">
        <f t="array" ref="GC113">MAX(IF($JS21:$JS68&lt;&gt;"",GC21:GC68),1)</f>
        <v>1</v>
      </c>
      <c r="GD113" s="318">
        <f t="array" ref="GD113">MAX(IF($JS21:$JS68&lt;&gt;"",GD21:GD68),1)</f>
        <v>1</v>
      </c>
      <c r="GE113" s="318">
        <f t="array" ref="GE113">MAX(IF($JS21:$JS68&lt;&gt;"",GE21:GE68),1)</f>
        <v>1</v>
      </c>
      <c r="GF113" s="318">
        <f t="array" ref="GF113">MAX(IF($JS21:$JS68&lt;&gt;"",GF21:GF68),1)</f>
        <v>1</v>
      </c>
      <c r="GG113" s="318">
        <f t="array" ref="GG113">MAX(IF($JS21:$JS68&lt;&gt;"",GG21:GG68),1)</f>
        <v>1</v>
      </c>
      <c r="GH113" s="318">
        <f t="array" ref="GH113">MAX(IF($JS21:$JS68&lt;&gt;"",GH21:GH68),1)</f>
        <v>1</v>
      </c>
      <c r="GI113" s="318">
        <f t="array" ref="GI113">MAX(IF($JS21:$JS68&lt;&gt;"",GI21:GI68),1)</f>
        <v>1</v>
      </c>
      <c r="GJ113" s="318">
        <f t="array" ref="GJ113">MAX(IF($JS21:$JS68&lt;&gt;"",GJ21:GJ68),1)</f>
        <v>1</v>
      </c>
      <c r="GK113" s="318">
        <f t="array" ref="GK113">MAX(IF($JS21:$JS68&lt;&gt;"",GK21:GK68),1)</f>
        <v>1</v>
      </c>
      <c r="GL113" s="318">
        <f t="array" ref="GL113">MAX(IF($JS21:$JS68&lt;&gt;"",GL21:GL68),1)</f>
        <v>1</v>
      </c>
      <c r="GM113" s="318">
        <f t="array" ref="GM113">MAX(IF($JS21:$JS68&lt;&gt;"",GM21:GM68),1)</f>
        <v>1</v>
      </c>
      <c r="GN113" s="318">
        <f t="array" ref="GN113">MAX(IF($JS21:$JS68&lt;&gt;"",GN21:GN68),1)</f>
        <v>1</v>
      </c>
      <c r="GO113" s="318">
        <f t="array" ref="GO113">MAX(IF($JS21:$JS68&lt;&gt;"",GO21:GO68),1)</f>
        <v>1</v>
      </c>
      <c r="GP113" s="318">
        <f t="array" ref="GP113">MAX(IF($JS21:$JS68&lt;&gt;"",GP21:GP68),1)</f>
        <v>1</v>
      </c>
      <c r="GQ113" s="318">
        <f t="array" ref="GQ113">MAX(IF($JS21:$JS68&lt;&gt;"",GQ21:GQ68),1)</f>
        <v>1</v>
      </c>
      <c r="GR113" s="318">
        <f t="array" ref="GR113">MAX(IF($JS21:$JS68&lt;&gt;"",GR21:GR68),1)</f>
        <v>1</v>
      </c>
      <c r="GS113" s="318">
        <f t="array" ref="GS113">MAX(IF($JS21:$JS68&lt;&gt;"",GS21:GS68),1)</f>
        <v>1</v>
      </c>
      <c r="GT113" s="318">
        <f t="array" ref="GT113">MAX(IF($JS21:$JS68&lt;&gt;"",GT21:GT68),1)</f>
        <v>1</v>
      </c>
      <c r="GU113" s="318">
        <f t="array" ref="GU113">MAX(IF($JS21:$JS68&lt;&gt;"",GU21:GU68),1)</f>
        <v>1</v>
      </c>
      <c r="GV113" s="318">
        <f t="array" ref="GV113">MAX(IF($JS21:$JS68&lt;&gt;"",GV21:GV68),1)</f>
        <v>1</v>
      </c>
      <c r="GW113" s="318">
        <f t="array" ref="GW113">MAX(IF($JS21:$JS68&lt;&gt;"",GW21:GW68),1)</f>
        <v>1</v>
      </c>
      <c r="GX113" s="318">
        <f t="array" ref="GX113">MAX(IF($JS21:$JS68&lt;&gt;"",GX21:GX68),1)</f>
        <v>1</v>
      </c>
      <c r="GY113" s="318">
        <f t="array" ref="GY113">MAX(IF($JS21:$JS68&lt;&gt;"",GY21:GY68),1)</f>
        <v>1</v>
      </c>
      <c r="GZ113" s="318">
        <f t="array" ref="GZ113">MAX(IF($JS21:$JS68&lt;&gt;"",GZ21:GZ68),1)</f>
        <v>1</v>
      </c>
      <c r="HA113" s="318">
        <f t="array" ref="HA113">MAX(IF($JS21:$JS68&lt;&gt;"",HA21:HA68),1)</f>
        <v>1</v>
      </c>
      <c r="HB113" s="318">
        <f t="array" ref="HB113">MAX(IF($JS21:$JS68&lt;&gt;"",HB21:HB68),1)</f>
        <v>1</v>
      </c>
      <c r="HC113" s="318">
        <f t="array" ref="HC113">MAX(IF($JS21:$JS68&lt;&gt;"",HC21:HC68),1)</f>
        <v>1</v>
      </c>
      <c r="HD113" s="318">
        <f t="array" ref="HD113">MAX(IF($JS21:$JS68&lt;&gt;"",HD21:HD68),1)</f>
        <v>1</v>
      </c>
      <c r="HE113" s="318">
        <f t="array" ref="HE113">MAX(IF($JS21:$JS68&lt;&gt;"",HE21:HE68),1)</f>
        <v>1</v>
      </c>
      <c r="HF113" s="318">
        <f t="array" ref="HF113">MAX(IF($JS21:$JS68&lt;&gt;"",HF21:HF68),1)</f>
        <v>1</v>
      </c>
      <c r="HG113" s="318">
        <f t="array" ref="HG113">MAX(IF($JS21:$JS68&lt;&gt;"",HG21:HG68),1)</f>
        <v>1</v>
      </c>
      <c r="HH113" s="318">
        <f t="array" ref="HH113">MAX(IF($JS21:$JS68&lt;&gt;"",HH21:HH68),1)</f>
        <v>1</v>
      </c>
      <c r="HI113" s="318">
        <f t="array" ref="HI113">MAX(IF($JS21:$JS68&lt;&gt;"",HI21:HI68),1)</f>
        <v>1</v>
      </c>
      <c r="HJ113" s="318">
        <f t="array" ref="HJ113">MAX(IF($JS21:$JS68&lt;&gt;"",HJ21:HJ68),1)</f>
        <v>1</v>
      </c>
      <c r="HK113" s="318">
        <f t="array" ref="HK113">MAX(IF($JS21:$JS68&lt;&gt;"",HK21:HK68),1)</f>
        <v>1</v>
      </c>
      <c r="HL113" s="318">
        <f t="array" ref="HL113">MAX(IF($JS21:$JS68&lt;&gt;"",HL21:HL68),1)</f>
        <v>1</v>
      </c>
      <c r="HM113" s="318">
        <f t="array" ref="HM113">MAX(IF($JS21:$JS68&lt;&gt;"",HM21:HM68),1)</f>
        <v>1</v>
      </c>
      <c r="HN113" s="318">
        <f t="array" ref="HN113">MAX(IF($JS21:$JS68&lt;&gt;"",HN21:HN68),1)</f>
        <v>1</v>
      </c>
      <c r="HO113" s="318">
        <f t="array" ref="HO113">MAX(IF($JS21:$JS68&lt;&gt;"",HO21:HO68),1)</f>
        <v>1</v>
      </c>
      <c r="HP113" s="318">
        <f t="array" ref="HP113">MAX(IF($JS21:$JS68&lt;&gt;"",HP21:HP68),1)</f>
        <v>1</v>
      </c>
      <c r="HQ113" s="318">
        <f t="array" ref="HQ113">MAX(IF($JS21:$JS68&lt;&gt;"",HQ21:HQ68),1)</f>
        <v>1</v>
      </c>
      <c r="HR113" s="318">
        <f t="array" ref="HR113">MAX(IF($JS21:$JS68&lt;&gt;"",HR21:HR68),1)</f>
        <v>1</v>
      </c>
      <c r="HS113" s="318">
        <f t="array" ref="HS113">MAX(IF($JS21:$JS68&lt;&gt;"",HS21:HS68),1)</f>
        <v>1</v>
      </c>
      <c r="HT113" s="318">
        <f t="array" ref="HT113">MAX(IF($JS21:$JS68&lt;&gt;"",HT21:HT68),1)</f>
        <v>1</v>
      </c>
      <c r="HU113" s="318">
        <f t="array" ref="HU113">MAX(IF($JS21:$JS68&lt;&gt;"",HU21:HU68),1)</f>
        <v>1</v>
      </c>
      <c r="HV113" s="318">
        <f t="array" ref="HV113">MAX(IF($JS21:$JS68&lt;&gt;"",HV21:HV68),1)</f>
        <v>1</v>
      </c>
      <c r="HW113" s="318">
        <f t="array" ref="HW113">MAX(IF($JS21:$JS68&lt;&gt;"",HW21:HW68),1)</f>
        <v>1</v>
      </c>
      <c r="HX113" s="318">
        <f t="array" ref="HX113">MAX(IF($JS21:$JS68&lt;&gt;"",HX21:HX68),1)</f>
        <v>1</v>
      </c>
      <c r="HY113" s="318">
        <f t="array" ref="HY113">MAX(IF($JS21:$JS68&lt;&gt;"",HY21:HY68),1)</f>
        <v>1</v>
      </c>
      <c r="HZ113" s="318">
        <f t="array" ref="HZ113">MAX(IF($JS21:$JS68&lt;&gt;"",HZ21:HZ68),1)</f>
        <v>1</v>
      </c>
      <c r="IA113" s="318">
        <f t="array" ref="IA113">MAX(IF($JS21:$JS68&lt;&gt;"",IA21:IA68),1)</f>
        <v>1</v>
      </c>
      <c r="IB113" s="318">
        <f t="array" ref="IB113">MAX(IF($JS21:$JS68&lt;&gt;"",IB21:IB68),1)</f>
        <v>1</v>
      </c>
      <c r="IC113" s="318">
        <f t="array" ref="IC113">MAX(IF($JS21:$JS68&lt;&gt;"",IC21:IC68),1)</f>
        <v>1</v>
      </c>
      <c r="ID113" s="318">
        <f t="array" ref="ID113">MAX(IF($JS21:$JS68&lt;&gt;"",ID21:ID68),1)</f>
        <v>1</v>
      </c>
      <c r="IE113" s="318">
        <f t="array" ref="IE113">MAX(IF($JS21:$JS68&lt;&gt;"",IE21:IE68),1)</f>
        <v>1</v>
      </c>
      <c r="IF113" s="318">
        <f t="array" ref="IF113">MAX(IF($JS21:$JS68&lt;&gt;"",IF21:IF68),1)</f>
        <v>1</v>
      </c>
      <c r="IG113" s="318">
        <f t="array" ref="IG113">MAX(IF($JS21:$JS68&lt;&gt;"",IG21:IG68),1)</f>
        <v>1</v>
      </c>
      <c r="IH113" s="318">
        <f t="array" ref="IH113">MAX(IF($JS21:$JS68&lt;&gt;"",IH21:IH68),1)</f>
        <v>1</v>
      </c>
      <c r="II113" s="318">
        <f t="array" ref="II113">MAX(IF($JS21:$JS68&lt;&gt;"",II21:II68),1)</f>
        <v>1</v>
      </c>
      <c r="IJ113" s="318">
        <f t="array" ref="IJ113">MAX(IF($JS21:$JS68&lt;&gt;"",IJ21:IJ68),1)</f>
        <v>1</v>
      </c>
      <c r="IK113" s="318">
        <f t="array" ref="IK113">MAX(IF($JS21:$JS68&lt;&gt;"",IK21:IK68),1)</f>
        <v>1</v>
      </c>
      <c r="IL113" s="318">
        <f t="array" ref="IL113">MAX(IF($JS21:$JS68&lt;&gt;"",IL21:IL68),1)</f>
        <v>1</v>
      </c>
      <c r="IM113" s="318">
        <f t="array" ref="IM113">MAX(IF($JS21:$JS68&lt;&gt;"",IM21:IM68),1)</f>
        <v>1</v>
      </c>
      <c r="IN113" s="318">
        <f t="array" ref="IN113">MAX(IF($JS21:$JS68&lt;&gt;"",IN21:IN68),1)</f>
        <v>1</v>
      </c>
      <c r="IO113" s="318">
        <f t="array" ref="IO113">MAX(IF($JS21:$JS68&lt;&gt;"",IO21:IO68),1)</f>
        <v>1</v>
      </c>
      <c r="IP113" s="318">
        <f t="array" ref="IP113">MAX(IF($JS21:$JS68&lt;&gt;"",IP21:IP68),1)</f>
        <v>1</v>
      </c>
      <c r="IQ113" s="318">
        <f t="array" ref="IQ113">MAX(IF($JS21:$JS68&lt;&gt;"",IQ21:IQ68),1)</f>
        <v>1</v>
      </c>
      <c r="IR113" s="318">
        <f t="array" ref="IR113">MAX(IF($JS21:$JS68&lt;&gt;"",IR21:IR68),1)</f>
        <v>1</v>
      </c>
      <c r="IS113" s="318">
        <f t="array" ref="IS113">MAX(IF($JS21:$JS68&lt;&gt;"",IS21:IS68),1)</f>
        <v>1</v>
      </c>
      <c r="IT113" s="318">
        <f t="array" ref="IT113">MAX(IF($JS21:$JS68&lt;&gt;"",IT21:IT68),1)</f>
        <v>1</v>
      </c>
      <c r="IU113" s="318">
        <f t="array" ref="IU113">MAX(IF($JS21:$JS68&lt;&gt;"",IU21:IU68),1)</f>
        <v>1</v>
      </c>
      <c r="IV113" s="318">
        <f t="array" ref="IV113">MAX(IF($JS21:$JS68&lt;&gt;"",IV21:IV68),1)</f>
        <v>1</v>
      </c>
      <c r="IW113" s="318">
        <f t="array" ref="IW113">MAX(IF($JS21:$JS68&lt;&gt;"",IW21:IW68),1)</f>
        <v>1</v>
      </c>
      <c r="IX113" s="318">
        <f t="array" ref="IX113">MAX(IF($JS21:$JS68&lt;&gt;"",IX21:IX68),1)</f>
        <v>1</v>
      </c>
      <c r="IY113" s="318">
        <f t="array" ref="IY113">MAX(IF($JS21:$JS68&lt;&gt;"",IY21:IY68),1)</f>
        <v>1</v>
      </c>
      <c r="IZ113" s="318">
        <f t="array" ref="IZ113">MAX(IF($JS21:$JS68&lt;&gt;"",IZ21:IZ68),1)</f>
        <v>1</v>
      </c>
      <c r="JA113" s="318">
        <f t="array" ref="JA113">MAX(IF($JS21:$JS68&lt;&gt;"",JA21:JA68),1)</f>
        <v>1</v>
      </c>
      <c r="JB113" s="318">
        <f t="array" ref="JB113">MAX(IF($JS21:$JS68&lt;&gt;"",JB21:JB68),1)</f>
        <v>1</v>
      </c>
      <c r="JC113" s="318">
        <f t="array" ref="JC113">MAX(IF($JS21:$JS68&lt;&gt;"",JC21:JC68),1)</f>
        <v>1</v>
      </c>
      <c r="JD113" s="318">
        <f t="array" ref="JD113">MAX(IF($JS21:$JS68&lt;&gt;"",JD21:JD68),1)</f>
        <v>1</v>
      </c>
      <c r="JE113" s="318">
        <f t="array" ref="JE113">MAX(IF($JS21:$JS68&lt;&gt;"",JE21:JE68),1)</f>
        <v>1</v>
      </c>
      <c r="JF113" s="318">
        <f t="array" ref="JF113">MAX(IF($JS21:$JS68&lt;&gt;"",JF21:JF68),1)</f>
        <v>1</v>
      </c>
      <c r="JG113" s="318">
        <f t="array" ref="JG113">MAX(IF($JS21:$JS68&lt;&gt;"",JG21:JG68),1)</f>
        <v>1</v>
      </c>
      <c r="JH113" s="318">
        <f t="array" ref="JH113">MAX(IF($JS21:$JS68&lt;&gt;"",JH21:JH68),1)</f>
        <v>1</v>
      </c>
      <c r="JI113" s="318">
        <f t="array" ref="JI113">MAX(IF($JS21:$JS68&lt;&gt;"",JI21:JI68),1)</f>
        <v>1</v>
      </c>
      <c r="JJ113" s="318">
        <f t="array" ref="JJ113">MAX(IF($JS21:$JS68&lt;&gt;"",JJ21:JJ68),1)</f>
        <v>1</v>
      </c>
      <c r="JK113" s="318">
        <f t="array" ref="JK113">MAX(IF($JS21:$JS68&lt;&gt;"",JK21:JK68),1)</f>
        <v>1</v>
      </c>
      <c r="JL113" s="318">
        <f t="array" ref="JL113">MAX(IF($JS21:$JS68&lt;&gt;"",JL21:JL68),1)</f>
        <v>1</v>
      </c>
      <c r="JM113" s="318">
        <f t="array" ref="JM113">MAX(IF($JS21:$JS68&lt;&gt;"",JM21:JM68),1)</f>
        <v>1</v>
      </c>
      <c r="JN113" s="318">
        <f t="array" ref="JN113">MAX(IF($JS21:$JS68&lt;&gt;"",JN21:JN68),1)</f>
        <v>1</v>
      </c>
      <c r="JO113" s="318">
        <f t="array" ref="JO113">MAX(IF($JS21:$JS68&lt;&gt;"",JO21:JO68),1)</f>
        <v>1</v>
      </c>
      <c r="JP113" s="318">
        <f t="array" ref="JP113">MAX(IF($JS21:$JS68&lt;&gt;"",JP21:JP68),1)</f>
        <v>1</v>
      </c>
      <c r="JQ113" s="304"/>
    </row>
    <row r="114" spans="4:277" ht="15" customHeight="1" x14ac:dyDescent="0.2">
      <c r="D114" s="316">
        <v>4.2</v>
      </c>
      <c r="E114" s="317" t="s">
        <v>461</v>
      </c>
      <c r="F114" s="318" t="e">
        <f t="array" ref="F114">QUARTILE(IF($JU21:$JU68&lt;&gt;"",F21:F68),1)</f>
        <v>#NUM!</v>
      </c>
      <c r="G114" s="318" t="e">
        <f t="array" ref="G114">QUARTILE(IF($JU21:$JU68&lt;&gt;"",G21:G68),1)</f>
        <v>#NUM!</v>
      </c>
      <c r="H114" s="318" t="e">
        <f t="array" ref="H114">QUARTILE(IF($JU21:$JU68&lt;&gt;"",H21:H68),1)</f>
        <v>#NUM!</v>
      </c>
      <c r="I114" s="318" t="e">
        <f t="array" ref="I114">QUARTILE(IF($JU21:$JU68&lt;&gt;"",I21:I68),1)</f>
        <v>#NUM!</v>
      </c>
      <c r="J114" s="318" t="e">
        <f t="array" ref="J114">QUARTILE(IF($JU21:$JU68&lt;&gt;"",J21:J68),1)</f>
        <v>#NUM!</v>
      </c>
      <c r="K114" s="318" t="e">
        <f t="array" ref="K114">QUARTILE(IF($JU21:$JU68&lt;&gt;"",K21:K68),1)</f>
        <v>#NUM!</v>
      </c>
      <c r="L114" s="318" t="e">
        <f t="array" ref="L114">QUARTILE(IF($JU21:$JU68&lt;&gt;"",L21:L68),1)</f>
        <v>#NUM!</v>
      </c>
      <c r="M114" s="318" t="e">
        <f t="array" ref="M114">QUARTILE(IF($JU21:$JU68&lt;&gt;"",M21:M68),1)</f>
        <v>#NUM!</v>
      </c>
      <c r="N114" s="318" t="e">
        <f t="array" ref="N114">QUARTILE(IF($JU21:$JU68&lt;&gt;"",N21:N68),1)</f>
        <v>#NUM!</v>
      </c>
      <c r="O114" s="318" t="e">
        <f t="array" ref="O114">QUARTILE(IF($JU21:$JU68&lt;&gt;"",O21:O68),1)</f>
        <v>#NUM!</v>
      </c>
      <c r="P114" s="318" t="e">
        <f t="array" ref="P114">QUARTILE(IF($JU21:$JU68&lt;&gt;"",P21:P68),1)</f>
        <v>#NUM!</v>
      </c>
      <c r="Q114" s="318" t="e">
        <f t="array" ref="Q114">QUARTILE(IF($JU21:$JU68&lt;&gt;"",Q21:Q68),1)</f>
        <v>#NUM!</v>
      </c>
      <c r="R114" s="318" t="e">
        <f t="array" ref="R114">QUARTILE(IF($JU21:$JU68&lt;&gt;"",R21:R68),1)</f>
        <v>#NUM!</v>
      </c>
      <c r="S114" s="318" t="e">
        <f t="array" ref="S114">QUARTILE(IF($JU21:$JU68&lt;&gt;"",S21:S68),1)</f>
        <v>#NUM!</v>
      </c>
      <c r="T114" s="318" t="e">
        <f t="array" ref="T114">QUARTILE(IF($JU21:$JU68&lt;&gt;"",T21:T68),1)</f>
        <v>#NUM!</v>
      </c>
      <c r="U114" s="318" t="e">
        <f t="array" ref="U114">QUARTILE(IF($JU21:$JU68&lt;&gt;"",U21:U68),1)</f>
        <v>#NUM!</v>
      </c>
      <c r="V114" s="318" t="e">
        <f t="array" ref="V114">QUARTILE(IF($JU21:$JU68&lt;&gt;"",V21:V68),1)</f>
        <v>#NUM!</v>
      </c>
      <c r="W114" s="318" t="e">
        <f t="array" ref="W114">QUARTILE(IF($JU21:$JU68&lt;&gt;"",W21:W68),1)</f>
        <v>#NUM!</v>
      </c>
      <c r="X114" s="318" t="e">
        <f t="array" ref="X114">QUARTILE(IF($JU21:$JU68&lt;&gt;"",X21:X68),1)</f>
        <v>#NUM!</v>
      </c>
      <c r="Y114" s="318" t="e">
        <f t="array" ref="Y114">QUARTILE(IF($JU21:$JU68&lt;&gt;"",Y21:Y68),1)</f>
        <v>#NUM!</v>
      </c>
      <c r="Z114" s="318" t="e">
        <f t="array" ref="Z114">QUARTILE(IF($JU21:$JU68&lt;&gt;"",Z21:Z68),1)</f>
        <v>#NUM!</v>
      </c>
      <c r="AA114" s="318" t="e">
        <f t="array" ref="AA114">QUARTILE(IF($JU21:$JU68&lt;&gt;"",AA21:AA68),1)</f>
        <v>#NUM!</v>
      </c>
      <c r="AB114" s="318" t="e">
        <f t="array" ref="AB114">QUARTILE(IF($JU21:$JU68&lt;&gt;"",AB21:AB68),1)</f>
        <v>#NUM!</v>
      </c>
      <c r="AC114" s="318" t="e">
        <f t="array" ref="AC114">QUARTILE(IF($JU21:$JU68&lt;&gt;"",AC21:AC68),1)</f>
        <v>#NUM!</v>
      </c>
      <c r="AD114" s="318" t="e">
        <f t="array" ref="AD114">QUARTILE(IF($JU21:$JU68&lt;&gt;"",AD21:AD68),1)</f>
        <v>#NUM!</v>
      </c>
      <c r="AE114" s="318" t="e">
        <f t="array" ref="AE114">QUARTILE(IF($JU21:$JU68&lt;&gt;"",AE21:AE68),1)</f>
        <v>#NUM!</v>
      </c>
      <c r="AF114" s="318" t="e">
        <f t="array" ref="AF114">QUARTILE(IF($JU21:$JU68&lt;&gt;"",AF21:AF68),1)</f>
        <v>#NUM!</v>
      </c>
      <c r="AG114" s="318" t="e">
        <f t="array" ref="AG114">QUARTILE(IF($JU21:$JU68&lt;&gt;"",AG21:AG68),1)</f>
        <v>#NUM!</v>
      </c>
      <c r="AH114" s="318" t="e">
        <f t="array" ref="AH114">QUARTILE(IF($JU21:$JU68&lt;&gt;"",AH21:AH68),1)</f>
        <v>#NUM!</v>
      </c>
      <c r="AI114" s="318" t="e">
        <f t="array" ref="AI114">QUARTILE(IF($JU21:$JU68&lt;&gt;"",AI21:AI68),1)</f>
        <v>#NUM!</v>
      </c>
      <c r="AJ114" s="318" t="e">
        <f t="array" ref="AJ114">QUARTILE(IF($JU21:$JU68&lt;&gt;"",AJ21:AJ68),1)</f>
        <v>#NUM!</v>
      </c>
      <c r="AK114" s="318" t="e">
        <f t="array" ref="AK114">QUARTILE(IF($JU21:$JU68&lt;&gt;"",AK21:AK68),1)</f>
        <v>#NUM!</v>
      </c>
      <c r="AL114" s="318" t="e">
        <f t="array" ref="AL114">QUARTILE(IF($JU21:$JU68&lt;&gt;"",AL21:AL68),1)</f>
        <v>#NUM!</v>
      </c>
      <c r="AM114" s="318" t="e">
        <f t="array" ref="AM114">QUARTILE(IF($JU21:$JU68&lt;&gt;"",AM21:AM68),1)</f>
        <v>#NUM!</v>
      </c>
      <c r="AN114" s="318" t="e">
        <f t="array" ref="AN114">QUARTILE(IF($JU21:$JU68&lt;&gt;"",AN21:AN68),1)</f>
        <v>#NUM!</v>
      </c>
      <c r="AO114" s="318" t="e">
        <f t="array" ref="AO114">QUARTILE(IF($JU21:$JU68&lt;&gt;"",AO21:AO68),1)</f>
        <v>#NUM!</v>
      </c>
      <c r="AP114" s="318" t="e">
        <f t="array" ref="AP114">QUARTILE(IF($JU21:$JU68&lt;&gt;"",AP21:AP68),1)</f>
        <v>#NUM!</v>
      </c>
      <c r="AQ114" s="318" t="e">
        <f t="array" ref="AQ114">QUARTILE(IF($JU21:$JU68&lt;&gt;"",AQ21:AQ68),1)</f>
        <v>#NUM!</v>
      </c>
      <c r="AR114" s="318" t="e">
        <f t="array" ref="AR114">QUARTILE(IF($JU21:$JU68&lt;&gt;"",AR21:AR68),1)</f>
        <v>#NUM!</v>
      </c>
      <c r="AS114" s="318" t="e">
        <f t="array" ref="AS114">QUARTILE(IF($JU21:$JU68&lt;&gt;"",AS21:AS68),1)</f>
        <v>#NUM!</v>
      </c>
      <c r="AT114" s="318" t="e">
        <f t="array" ref="AT114">QUARTILE(IF($JU21:$JU68&lt;&gt;"",AT21:AT68),1)</f>
        <v>#NUM!</v>
      </c>
      <c r="AU114" s="318" t="e">
        <f t="array" ref="AU114">QUARTILE(IF($JU21:$JU68&lt;&gt;"",AU21:AU68),1)</f>
        <v>#NUM!</v>
      </c>
      <c r="AV114" s="318" t="e">
        <f t="array" ref="AV114">QUARTILE(IF($JU21:$JU68&lt;&gt;"",AV21:AV68),1)</f>
        <v>#NUM!</v>
      </c>
      <c r="AW114" s="318" t="e">
        <f t="array" ref="AW114">QUARTILE(IF($JU21:$JU68&lt;&gt;"",AW21:AW68),1)</f>
        <v>#NUM!</v>
      </c>
      <c r="AX114" s="318" t="e">
        <f t="array" ref="AX114">QUARTILE(IF($JU21:$JU68&lt;&gt;"",AX21:AX68),1)</f>
        <v>#NUM!</v>
      </c>
      <c r="AY114" s="318" t="e">
        <f t="array" ref="AY114">QUARTILE(IF($JU21:$JU68&lt;&gt;"",AY21:AY68),1)</f>
        <v>#NUM!</v>
      </c>
      <c r="AZ114" s="318" t="e">
        <f t="array" ref="AZ114">QUARTILE(IF($JU21:$JU68&lt;&gt;"",AZ21:AZ68),1)</f>
        <v>#NUM!</v>
      </c>
      <c r="BA114" s="318" t="e">
        <f t="array" ref="BA114">QUARTILE(IF($JU21:$JU68&lt;&gt;"",BA21:BA68),1)</f>
        <v>#NUM!</v>
      </c>
      <c r="BB114" s="318" t="e">
        <f t="array" ref="BB114">QUARTILE(IF($JU21:$JU68&lt;&gt;"",BB21:BB68),1)</f>
        <v>#NUM!</v>
      </c>
      <c r="BC114" s="318" t="e">
        <f t="array" ref="BC114">QUARTILE(IF($JU21:$JU68&lt;&gt;"",BC21:BC68),1)</f>
        <v>#NUM!</v>
      </c>
      <c r="BD114" s="318" t="e">
        <f t="array" ref="BD114">QUARTILE(IF($JU21:$JU68&lt;&gt;"",BD21:BD68),1)</f>
        <v>#NUM!</v>
      </c>
      <c r="BE114" s="318" t="e">
        <f t="array" ref="BE114">QUARTILE(IF($JU21:$JU68&lt;&gt;"",BE21:BE68),1)</f>
        <v>#NUM!</v>
      </c>
      <c r="BF114" s="318" t="e">
        <f t="array" ref="BF114">QUARTILE(IF($JU21:$JU68&lt;&gt;"",BF21:BF68),1)</f>
        <v>#NUM!</v>
      </c>
      <c r="BG114" s="318" t="e">
        <f t="array" ref="BG114">QUARTILE(IF($JU21:$JU68&lt;&gt;"",BG21:BG68),1)</f>
        <v>#NUM!</v>
      </c>
      <c r="BH114" s="318" t="e">
        <f t="array" ref="BH114">QUARTILE(IF($JU21:$JU68&lt;&gt;"",BH21:BH68),1)</f>
        <v>#NUM!</v>
      </c>
      <c r="BI114" s="318" t="e">
        <f t="array" ref="BI114">QUARTILE(IF($JU21:$JU68&lt;&gt;"",BI21:BI68),1)</f>
        <v>#NUM!</v>
      </c>
      <c r="BJ114" s="318" t="e">
        <f t="array" ref="BJ114">QUARTILE(IF($JU21:$JU68&lt;&gt;"",BJ21:BJ68),1)</f>
        <v>#NUM!</v>
      </c>
      <c r="BK114" s="318" t="e">
        <f t="array" ref="BK114">QUARTILE(IF($JU21:$JU68&lt;&gt;"",BK21:BK68),1)</f>
        <v>#NUM!</v>
      </c>
      <c r="BL114" s="318" t="e">
        <f t="array" ref="BL114">QUARTILE(IF($JU21:$JU68&lt;&gt;"",BL21:BL68),1)</f>
        <v>#NUM!</v>
      </c>
      <c r="BM114" s="318" t="e">
        <f t="array" ref="BM114">QUARTILE(IF($JU21:$JU68&lt;&gt;"",BM21:BM68),1)</f>
        <v>#NUM!</v>
      </c>
      <c r="BN114" s="318" t="e">
        <f t="array" ref="BN114">QUARTILE(IF($JU21:$JU68&lt;&gt;"",BN21:BN68),1)</f>
        <v>#NUM!</v>
      </c>
      <c r="BO114" s="318" t="e">
        <f t="array" ref="BO114">QUARTILE(IF($JU21:$JU68&lt;&gt;"",BO21:BO68),1)</f>
        <v>#NUM!</v>
      </c>
      <c r="BP114" s="318" t="e">
        <f t="array" ref="BP114">QUARTILE(IF($JU21:$JU68&lt;&gt;"",BP21:BP68),1)</f>
        <v>#NUM!</v>
      </c>
      <c r="BQ114" s="318" t="e">
        <f t="array" ref="BQ114">QUARTILE(IF($JU21:$JU68&lt;&gt;"",BQ21:BQ68),1)</f>
        <v>#NUM!</v>
      </c>
      <c r="BR114" s="318" t="e">
        <f t="array" ref="BR114">QUARTILE(IF($JU21:$JU68&lt;&gt;"",BR21:BR68),1)</f>
        <v>#NUM!</v>
      </c>
      <c r="BS114" s="318" t="e">
        <f t="array" ref="BS114">QUARTILE(IF($JU21:$JU68&lt;&gt;"",BS21:BS68),1)</f>
        <v>#NUM!</v>
      </c>
      <c r="BT114" s="318" t="e">
        <f t="array" ref="BT114">QUARTILE(IF($JU21:$JU68&lt;&gt;"",BT21:BT68),1)</f>
        <v>#NUM!</v>
      </c>
      <c r="BU114" s="318" t="e">
        <f t="array" ref="BU114">QUARTILE(IF($JU21:$JU68&lt;&gt;"",BU21:BU68),1)</f>
        <v>#NUM!</v>
      </c>
      <c r="BV114" s="318" t="e">
        <f t="array" ref="BV114">QUARTILE(IF($JU21:$JU68&lt;&gt;"",BV21:BV68),1)</f>
        <v>#NUM!</v>
      </c>
      <c r="BW114" s="318" t="e">
        <f t="array" ref="BW114">QUARTILE(IF($JU21:$JU68&lt;&gt;"",BW21:BW68),1)</f>
        <v>#NUM!</v>
      </c>
      <c r="BX114" s="318" t="e">
        <f t="array" ref="BX114">QUARTILE(IF($JU21:$JU68&lt;&gt;"",BX21:BX68),1)</f>
        <v>#NUM!</v>
      </c>
      <c r="BY114" s="318" t="e">
        <f t="array" ref="BY114">QUARTILE(IF($JU21:$JU68&lt;&gt;"",BY21:BY68),1)</f>
        <v>#NUM!</v>
      </c>
      <c r="BZ114" s="318" t="e">
        <f t="array" ref="BZ114">QUARTILE(IF($JU21:$JU68&lt;&gt;"",BZ21:BZ68),1)</f>
        <v>#NUM!</v>
      </c>
      <c r="CA114" s="318" t="e">
        <f t="array" ref="CA114">QUARTILE(IF($JU21:$JU68&lt;&gt;"",CA21:CA68),1)</f>
        <v>#NUM!</v>
      </c>
      <c r="CB114" s="318" t="e">
        <f t="array" ref="CB114">QUARTILE(IF($JU21:$JU68&lt;&gt;"",CB21:CB68),1)</f>
        <v>#NUM!</v>
      </c>
      <c r="CC114" s="318" t="e">
        <f t="array" ref="CC114">QUARTILE(IF($JU21:$JU68&lt;&gt;"",CC21:CC68),1)</f>
        <v>#NUM!</v>
      </c>
      <c r="CD114" s="318" t="e">
        <f t="array" ref="CD114">QUARTILE(IF($JU21:$JU68&lt;&gt;"",CD21:CD68),1)</f>
        <v>#NUM!</v>
      </c>
      <c r="CE114" s="318" t="e">
        <f t="array" ref="CE114">QUARTILE(IF($JU21:$JU68&lt;&gt;"",CE21:CE68),1)</f>
        <v>#NUM!</v>
      </c>
      <c r="CF114" s="318" t="e">
        <f t="array" ref="CF114">QUARTILE(IF($JU21:$JU68&lt;&gt;"",CF21:CF68),1)</f>
        <v>#NUM!</v>
      </c>
      <c r="CG114" s="318" t="e">
        <f t="array" ref="CG114">QUARTILE(IF($JU21:$JU68&lt;&gt;"",CG21:CG68),1)</f>
        <v>#NUM!</v>
      </c>
      <c r="CH114" s="318" t="e">
        <f t="array" ref="CH114">QUARTILE(IF($JU21:$JU68&lt;&gt;"",CH21:CH68),1)</f>
        <v>#NUM!</v>
      </c>
      <c r="CI114" s="318" t="e">
        <f t="array" ref="CI114">QUARTILE(IF($JU21:$JU68&lt;&gt;"",CI21:CI68),1)</f>
        <v>#NUM!</v>
      </c>
      <c r="CJ114" s="318" t="e">
        <f t="array" ref="CJ114">QUARTILE(IF($JU21:$JU68&lt;&gt;"",CJ21:CJ68),1)</f>
        <v>#NUM!</v>
      </c>
      <c r="CK114" s="318" t="e">
        <f t="array" ref="CK114">QUARTILE(IF($JU21:$JU68&lt;&gt;"",CK21:CK68),1)</f>
        <v>#NUM!</v>
      </c>
      <c r="CL114" s="318" t="e">
        <f t="array" ref="CL114">QUARTILE(IF($JU21:$JU68&lt;&gt;"",CL21:CL68),1)</f>
        <v>#NUM!</v>
      </c>
      <c r="CM114" s="318" t="e">
        <f t="array" ref="CM114">QUARTILE(IF($JU21:$JU68&lt;&gt;"",CM21:CM68),1)</f>
        <v>#NUM!</v>
      </c>
      <c r="CN114" s="318" t="e">
        <f t="array" ref="CN114">QUARTILE(IF($JU21:$JU68&lt;&gt;"",CN21:CN68),1)</f>
        <v>#NUM!</v>
      </c>
      <c r="CO114" s="318" t="e">
        <f t="array" ref="CO114">QUARTILE(IF($JU21:$JU68&lt;&gt;"",CO21:CO68),1)</f>
        <v>#NUM!</v>
      </c>
      <c r="CP114" s="318" t="e">
        <f t="array" ref="CP114">QUARTILE(IF($JU21:$JU68&lt;&gt;"",CP21:CP68),1)</f>
        <v>#NUM!</v>
      </c>
      <c r="CQ114" s="318" t="e">
        <f t="array" ref="CQ114">QUARTILE(IF($JU21:$JU68&lt;&gt;"",CQ21:CQ68),1)</f>
        <v>#NUM!</v>
      </c>
      <c r="CR114" s="318" t="e">
        <f t="array" ref="CR114">QUARTILE(IF($JU21:$JU68&lt;&gt;"",CR21:CR68),1)</f>
        <v>#NUM!</v>
      </c>
      <c r="CS114" s="318" t="e">
        <f t="array" ref="CS114">QUARTILE(IF($JU21:$JU68&lt;&gt;"",CS21:CS68),1)</f>
        <v>#NUM!</v>
      </c>
      <c r="CT114" s="318" t="e">
        <f t="array" ref="CT114">QUARTILE(IF($JU21:$JU68&lt;&gt;"",CT21:CT68),1)</f>
        <v>#NUM!</v>
      </c>
      <c r="CU114" s="318" t="e">
        <f t="array" ref="CU114">QUARTILE(IF($JU21:$JU68&lt;&gt;"",CU21:CU68),1)</f>
        <v>#NUM!</v>
      </c>
      <c r="CV114" s="318" t="e">
        <f t="array" ref="CV114">QUARTILE(IF($JU21:$JU68&lt;&gt;"",CV21:CV68),1)</f>
        <v>#NUM!</v>
      </c>
      <c r="CW114" s="318" t="e">
        <f t="array" ref="CW114">QUARTILE(IF($JU21:$JU68&lt;&gt;"",CW21:CW68),1)</f>
        <v>#NUM!</v>
      </c>
      <c r="CX114" s="318" t="e">
        <f t="array" ref="CX114">QUARTILE(IF($JU21:$JU68&lt;&gt;"",CX21:CX68),1)</f>
        <v>#NUM!</v>
      </c>
      <c r="CY114" s="318" t="e">
        <f t="array" ref="CY114">QUARTILE(IF($JU21:$JU68&lt;&gt;"",CY21:CY68),1)</f>
        <v>#NUM!</v>
      </c>
      <c r="CZ114" s="318" t="e">
        <f t="array" ref="CZ114">QUARTILE(IF($JU21:$JU68&lt;&gt;"",CZ21:CZ68),1)</f>
        <v>#NUM!</v>
      </c>
      <c r="DA114" s="318" t="e">
        <f t="array" ref="DA114">QUARTILE(IF($JU21:$JU68&lt;&gt;"",DA21:DA68),1)</f>
        <v>#NUM!</v>
      </c>
      <c r="DB114" s="318" t="e">
        <f t="array" ref="DB114">QUARTILE(IF($JU21:$JU68&lt;&gt;"",DB21:DB68),1)</f>
        <v>#NUM!</v>
      </c>
      <c r="DC114" s="318" t="e">
        <f t="array" ref="DC114">QUARTILE(IF($JU21:$JU68&lt;&gt;"",DC21:DC68),1)</f>
        <v>#NUM!</v>
      </c>
      <c r="DD114" s="318" t="e">
        <f t="array" ref="DD114">QUARTILE(IF($JU21:$JU68&lt;&gt;"",DD21:DD68),1)</f>
        <v>#NUM!</v>
      </c>
      <c r="DE114" s="318" t="e">
        <f t="array" ref="DE114">QUARTILE(IF($JU21:$JU68&lt;&gt;"",DE21:DE68),1)</f>
        <v>#NUM!</v>
      </c>
      <c r="DF114" s="318" t="e">
        <f t="array" ref="DF114">QUARTILE(IF($JU21:$JU68&lt;&gt;"",DF21:DF68),1)</f>
        <v>#NUM!</v>
      </c>
      <c r="DG114" s="318" t="e">
        <f t="array" ref="DG114">QUARTILE(IF($JU21:$JU68&lt;&gt;"",DG21:DG68),1)</f>
        <v>#NUM!</v>
      </c>
      <c r="DH114" s="318" t="e">
        <f t="array" ref="DH114">QUARTILE(IF($JU21:$JU68&lt;&gt;"",DH21:DH68),1)</f>
        <v>#NUM!</v>
      </c>
      <c r="DI114" s="318" t="e">
        <f t="array" ref="DI114">QUARTILE(IF($JU21:$JU68&lt;&gt;"",DI21:DI68),1)</f>
        <v>#NUM!</v>
      </c>
      <c r="DJ114" s="318" t="e">
        <f t="array" ref="DJ114">QUARTILE(IF($JU21:$JU68&lt;&gt;"",DJ21:DJ68),1)</f>
        <v>#NUM!</v>
      </c>
      <c r="DK114" s="318" t="e">
        <f t="array" ref="DK114">QUARTILE(IF($JU21:$JU68&lt;&gt;"",DK21:DK68),1)</f>
        <v>#NUM!</v>
      </c>
      <c r="DL114" s="318" t="e">
        <f t="array" ref="DL114">QUARTILE(IF($JU21:$JU68&lt;&gt;"",DL21:DL68),1)</f>
        <v>#NUM!</v>
      </c>
      <c r="DM114" s="318" t="e">
        <f t="array" ref="DM114">QUARTILE(IF($JU21:$JU68&lt;&gt;"",DM21:DM68),1)</f>
        <v>#NUM!</v>
      </c>
      <c r="DN114" s="318" t="e">
        <f t="array" ref="DN114">QUARTILE(IF($JU21:$JU68&lt;&gt;"",DN21:DN68),1)</f>
        <v>#NUM!</v>
      </c>
      <c r="DO114" s="318" t="e">
        <f t="array" ref="DO114">QUARTILE(IF($JU21:$JU68&lt;&gt;"",DO21:DO68),1)</f>
        <v>#NUM!</v>
      </c>
      <c r="DP114" s="318" t="e">
        <f t="array" ref="DP114">QUARTILE(IF($JU21:$JU68&lt;&gt;"",DP21:DP68),1)</f>
        <v>#NUM!</v>
      </c>
      <c r="DQ114" s="318" t="e">
        <f t="array" ref="DQ114">QUARTILE(IF($JU21:$JU68&lt;&gt;"",DQ21:DQ68),1)</f>
        <v>#NUM!</v>
      </c>
      <c r="DR114" s="318" t="e">
        <f t="array" ref="DR114">QUARTILE(IF($JU21:$JU68&lt;&gt;"",DR21:DR68),1)</f>
        <v>#NUM!</v>
      </c>
      <c r="DS114" s="318" t="e">
        <f t="array" ref="DS114">QUARTILE(IF($JU21:$JU68&lt;&gt;"",DS21:DS68),1)</f>
        <v>#NUM!</v>
      </c>
      <c r="DT114" s="318" t="e">
        <f t="array" ref="DT114">QUARTILE(IF($JU21:$JU68&lt;&gt;"",DT21:DT68),1)</f>
        <v>#NUM!</v>
      </c>
      <c r="DU114" s="318" t="e">
        <f t="array" ref="DU114">QUARTILE(IF($JU21:$JU68&lt;&gt;"",DU21:DU68),1)</f>
        <v>#NUM!</v>
      </c>
      <c r="DV114" s="318" t="e">
        <f t="array" ref="DV114">QUARTILE(IF($JU21:$JU68&lt;&gt;"",DV21:DV68),1)</f>
        <v>#NUM!</v>
      </c>
      <c r="DW114" s="318" t="e">
        <f t="array" ref="DW114">QUARTILE(IF($JU21:$JU68&lt;&gt;"",DW21:DW68),1)</f>
        <v>#NUM!</v>
      </c>
      <c r="DX114" s="318" t="e">
        <f t="array" ref="DX114">QUARTILE(IF($JU21:$JU68&lt;&gt;"",DX21:DX68),1)</f>
        <v>#NUM!</v>
      </c>
      <c r="DY114" s="318" t="e">
        <f t="array" ref="DY114">QUARTILE(IF($JU21:$JU68&lt;&gt;"",DY21:DY68),1)</f>
        <v>#NUM!</v>
      </c>
      <c r="DZ114" s="318" t="e">
        <f t="array" ref="DZ114">QUARTILE(IF($JU21:$JU68&lt;&gt;"",DZ21:DZ68),1)</f>
        <v>#NUM!</v>
      </c>
      <c r="EA114" s="318" t="e">
        <f t="array" ref="EA114">QUARTILE(IF($JU21:$JU68&lt;&gt;"",EA21:EA68),1)</f>
        <v>#NUM!</v>
      </c>
      <c r="EB114" s="318" t="e">
        <f t="array" ref="EB114">QUARTILE(IF($JU21:$JU68&lt;&gt;"",EB21:EB68),1)</f>
        <v>#NUM!</v>
      </c>
      <c r="EC114" s="318" t="e">
        <f t="array" ref="EC114">QUARTILE(IF($JU21:$JU68&lt;&gt;"",EC21:EC68),1)</f>
        <v>#NUM!</v>
      </c>
      <c r="ED114" s="318" t="e">
        <f t="array" ref="ED114">QUARTILE(IF($JU21:$JU68&lt;&gt;"",ED21:ED68),1)</f>
        <v>#NUM!</v>
      </c>
      <c r="EE114" s="318" t="e">
        <f t="array" ref="EE114">QUARTILE(IF($JU21:$JU68&lt;&gt;"",EE21:EE68),1)</f>
        <v>#NUM!</v>
      </c>
      <c r="EF114" s="318" t="e">
        <f t="array" ref="EF114">QUARTILE(IF($JU21:$JU68&lt;&gt;"",EF21:EF68),1)</f>
        <v>#NUM!</v>
      </c>
      <c r="EG114" s="318" t="e">
        <f t="array" ref="EG114">QUARTILE(IF($JU21:$JU68&lt;&gt;"",EG21:EG68),1)</f>
        <v>#NUM!</v>
      </c>
      <c r="EH114" s="318" t="e">
        <f t="array" ref="EH114">QUARTILE(IF($JU21:$JU68&lt;&gt;"",EH21:EH68),1)</f>
        <v>#NUM!</v>
      </c>
      <c r="EI114" s="318" t="e">
        <f t="array" ref="EI114">QUARTILE(IF($JU21:$JU68&lt;&gt;"",EI21:EI68),1)</f>
        <v>#NUM!</v>
      </c>
      <c r="EJ114" s="318" t="e">
        <f t="array" ref="EJ114">QUARTILE(IF($JU21:$JU68&lt;&gt;"",EJ21:EJ68),1)</f>
        <v>#NUM!</v>
      </c>
      <c r="EK114" s="318" t="e">
        <f t="array" ref="EK114">QUARTILE(IF($JU21:$JU68&lt;&gt;"",EK21:EK68),1)</f>
        <v>#NUM!</v>
      </c>
      <c r="EL114" s="318" t="e">
        <f t="array" ref="EL114">QUARTILE(IF($JU21:$JU68&lt;&gt;"",EL21:EL68),1)</f>
        <v>#NUM!</v>
      </c>
      <c r="EM114" s="318" t="e">
        <f t="array" ref="EM114">QUARTILE(IF($JU21:$JU68&lt;&gt;"",EM21:EM68),1)</f>
        <v>#NUM!</v>
      </c>
      <c r="EN114" s="318" t="e">
        <f t="array" ref="EN114">QUARTILE(IF($JU21:$JU68&lt;&gt;"",EN21:EN68),1)</f>
        <v>#NUM!</v>
      </c>
      <c r="EO114" s="318" t="e">
        <f t="array" ref="EO114">QUARTILE(IF($JU21:$JU68&lt;&gt;"",EO21:EO68),1)</f>
        <v>#NUM!</v>
      </c>
      <c r="EP114" s="318" t="e">
        <f t="array" ref="EP114">QUARTILE(IF($JU21:$JU68&lt;&gt;"",EP21:EP68),1)</f>
        <v>#NUM!</v>
      </c>
      <c r="EQ114" s="318" t="e">
        <f t="array" ref="EQ114">QUARTILE(IF($JU21:$JU68&lt;&gt;"",EQ21:EQ68),1)</f>
        <v>#NUM!</v>
      </c>
      <c r="ER114" s="318" t="e">
        <f t="array" ref="ER114">QUARTILE(IF($JU21:$JU68&lt;&gt;"",ER21:ER68),1)</f>
        <v>#NUM!</v>
      </c>
      <c r="ES114" s="318" t="e">
        <f t="array" ref="ES114">QUARTILE(IF($JU21:$JU68&lt;&gt;"",ES21:ES68),1)</f>
        <v>#NUM!</v>
      </c>
      <c r="ET114" s="318" t="e">
        <f t="array" ref="ET114">QUARTILE(IF($JU21:$JU68&lt;&gt;"",ET21:ET68),1)</f>
        <v>#NUM!</v>
      </c>
      <c r="EU114" s="318" t="e">
        <f t="array" ref="EU114">QUARTILE(IF($JU21:$JU68&lt;&gt;"",EU21:EU68),1)</f>
        <v>#NUM!</v>
      </c>
      <c r="EV114" s="318" t="e">
        <f t="array" ref="EV114">QUARTILE(IF($JU21:$JU68&lt;&gt;"",EV21:EV68),1)</f>
        <v>#NUM!</v>
      </c>
      <c r="EW114" s="318" t="e">
        <f t="array" ref="EW114">QUARTILE(IF($JU21:$JU68&lt;&gt;"",EW21:EW68),1)</f>
        <v>#NUM!</v>
      </c>
      <c r="EX114" s="318" t="e">
        <f t="array" ref="EX114">QUARTILE(IF($JU21:$JU68&lt;&gt;"",EX21:EX68),1)</f>
        <v>#NUM!</v>
      </c>
      <c r="EY114" s="318" t="e">
        <f t="array" ref="EY114">QUARTILE(IF($JU21:$JU68&lt;&gt;"",EY21:EY68),1)</f>
        <v>#NUM!</v>
      </c>
      <c r="EZ114" s="318" t="e">
        <f t="array" ref="EZ114">QUARTILE(IF($JU21:$JU68&lt;&gt;"",EZ21:EZ68),1)</f>
        <v>#NUM!</v>
      </c>
      <c r="FA114" s="318" t="e">
        <f t="array" ref="FA114">QUARTILE(IF($JU21:$JU68&lt;&gt;"",FA21:FA68),1)</f>
        <v>#NUM!</v>
      </c>
      <c r="FB114" s="318" t="e">
        <f t="array" ref="FB114">QUARTILE(IF($JU21:$JU68&lt;&gt;"",FB21:FB68),1)</f>
        <v>#NUM!</v>
      </c>
      <c r="FC114" s="318" t="e">
        <f t="array" ref="FC114">QUARTILE(IF($JU21:$JU68&lt;&gt;"",FC21:FC68),1)</f>
        <v>#NUM!</v>
      </c>
      <c r="FD114" s="318" t="e">
        <f t="array" ref="FD114">QUARTILE(IF($JU21:$JU68&lt;&gt;"",FD21:FD68),1)</f>
        <v>#NUM!</v>
      </c>
      <c r="FE114" s="318" t="e">
        <f t="array" ref="FE114">QUARTILE(IF($JU21:$JU68&lt;&gt;"",FE21:FE68),1)</f>
        <v>#NUM!</v>
      </c>
      <c r="FF114" s="318" t="e">
        <f t="array" ref="FF114">QUARTILE(IF($JU21:$JU68&lt;&gt;"",FF21:FF68),1)</f>
        <v>#NUM!</v>
      </c>
      <c r="FG114" s="318" t="e">
        <f t="array" ref="FG114">QUARTILE(IF($JU21:$JU68&lt;&gt;"",FG21:FG68),1)</f>
        <v>#NUM!</v>
      </c>
      <c r="FH114" s="318" t="e">
        <f t="array" ref="FH114">QUARTILE(IF($JU21:$JU68&lt;&gt;"",FH21:FH68),1)</f>
        <v>#NUM!</v>
      </c>
      <c r="FI114" s="318" t="e">
        <f t="array" ref="FI114">QUARTILE(IF($JU21:$JU68&lt;&gt;"",FI21:FI68),1)</f>
        <v>#NUM!</v>
      </c>
      <c r="FJ114" s="318" t="e">
        <f t="array" ref="FJ114">QUARTILE(IF($JU21:$JU68&lt;&gt;"",FJ21:FJ68),1)</f>
        <v>#NUM!</v>
      </c>
      <c r="FK114" s="318" t="e">
        <f t="array" ref="FK114">QUARTILE(IF($JU21:$JU68&lt;&gt;"",FK21:FK68),1)</f>
        <v>#NUM!</v>
      </c>
      <c r="FL114" s="318" t="e">
        <f t="array" ref="FL114">QUARTILE(IF($JU21:$JU68&lt;&gt;"",FL21:FL68),1)</f>
        <v>#NUM!</v>
      </c>
      <c r="FM114" s="318" t="e">
        <f t="array" ref="FM114">QUARTILE(IF($JU21:$JU68&lt;&gt;"",FM21:FM68),1)</f>
        <v>#NUM!</v>
      </c>
      <c r="FN114" s="318" t="e">
        <f t="array" ref="FN114">QUARTILE(IF($JU21:$JU68&lt;&gt;"",FN21:FN68),1)</f>
        <v>#NUM!</v>
      </c>
      <c r="FO114" s="318" t="e">
        <f t="array" ref="FO114">QUARTILE(IF($JU21:$JU68&lt;&gt;"",FO21:FO68),1)</f>
        <v>#NUM!</v>
      </c>
      <c r="FP114" s="318" t="e">
        <f t="array" ref="FP114">QUARTILE(IF($JU21:$JU68&lt;&gt;"",FP21:FP68),1)</f>
        <v>#NUM!</v>
      </c>
      <c r="FQ114" s="318" t="e">
        <f t="array" ref="FQ114">QUARTILE(IF($JU21:$JU68&lt;&gt;"",FQ21:FQ68),1)</f>
        <v>#NUM!</v>
      </c>
      <c r="FR114" s="318" t="e">
        <f t="array" ref="FR114">QUARTILE(IF($JU21:$JU68&lt;&gt;"",FR21:FR68),1)</f>
        <v>#NUM!</v>
      </c>
      <c r="FS114" s="318" t="e">
        <f t="array" ref="FS114">QUARTILE(IF($JU21:$JU68&lt;&gt;"",FS21:FS68),1)</f>
        <v>#NUM!</v>
      </c>
      <c r="FT114" s="318" t="e">
        <f t="array" ref="FT114">QUARTILE(IF($JU21:$JU68&lt;&gt;"",FT21:FT68),1)</f>
        <v>#NUM!</v>
      </c>
      <c r="FU114" s="318" t="e">
        <f t="array" ref="FU114">QUARTILE(IF($JU21:$JU68&lt;&gt;"",FU21:FU68),1)</f>
        <v>#NUM!</v>
      </c>
      <c r="FV114" s="318" t="e">
        <f t="array" ref="FV114">QUARTILE(IF($JU21:$JU68&lt;&gt;"",FV21:FV68),1)</f>
        <v>#NUM!</v>
      </c>
      <c r="FW114" s="318" t="e">
        <f t="array" ref="FW114">QUARTILE(IF($JU21:$JU68&lt;&gt;"",FW21:FW68),1)</f>
        <v>#NUM!</v>
      </c>
      <c r="FX114" s="318" t="e">
        <f t="array" ref="FX114">QUARTILE(IF($JU21:$JU68&lt;&gt;"",FX21:FX68),1)</f>
        <v>#NUM!</v>
      </c>
      <c r="FY114" s="318" t="e">
        <f t="array" ref="FY114">QUARTILE(IF($JU21:$JU68&lt;&gt;"",FY21:FY68),1)</f>
        <v>#NUM!</v>
      </c>
      <c r="FZ114" s="318" t="e">
        <f t="array" ref="FZ114">QUARTILE(IF($JU21:$JU68&lt;&gt;"",FZ21:FZ68),1)</f>
        <v>#NUM!</v>
      </c>
      <c r="GA114" s="318" t="e">
        <f t="array" ref="GA114">QUARTILE(IF($JU21:$JU68&lt;&gt;"",GA21:GA68),1)</f>
        <v>#NUM!</v>
      </c>
      <c r="GB114" s="318" t="e">
        <f t="array" ref="GB114">QUARTILE(IF($JU21:$JU68&lt;&gt;"",GB21:GB68),1)</f>
        <v>#NUM!</v>
      </c>
      <c r="GC114" s="318" t="e">
        <f t="array" ref="GC114">QUARTILE(IF($JU21:$JU68&lt;&gt;"",GC21:GC68),1)</f>
        <v>#NUM!</v>
      </c>
      <c r="GD114" s="318" t="e">
        <f t="array" ref="GD114">QUARTILE(IF($JU21:$JU68&lt;&gt;"",GD21:GD68),1)</f>
        <v>#NUM!</v>
      </c>
      <c r="GE114" s="318" t="e">
        <f t="array" ref="GE114">QUARTILE(IF($JU21:$JU68&lt;&gt;"",GE21:GE68),1)</f>
        <v>#NUM!</v>
      </c>
      <c r="GF114" s="318" t="e">
        <f t="array" ref="GF114">QUARTILE(IF($JU21:$JU68&lt;&gt;"",GF21:GF68),1)</f>
        <v>#NUM!</v>
      </c>
      <c r="GG114" s="318" t="e">
        <f t="array" ref="GG114">QUARTILE(IF($JU21:$JU68&lt;&gt;"",GG21:GG68),1)</f>
        <v>#NUM!</v>
      </c>
      <c r="GH114" s="318" t="e">
        <f t="array" ref="GH114">QUARTILE(IF($JU21:$JU68&lt;&gt;"",GH21:GH68),1)</f>
        <v>#NUM!</v>
      </c>
      <c r="GI114" s="318" t="e">
        <f t="array" ref="GI114">QUARTILE(IF($JU21:$JU68&lt;&gt;"",GI21:GI68),1)</f>
        <v>#NUM!</v>
      </c>
      <c r="GJ114" s="318" t="e">
        <f t="array" ref="GJ114">QUARTILE(IF($JU21:$JU68&lt;&gt;"",GJ21:GJ68),1)</f>
        <v>#NUM!</v>
      </c>
      <c r="GK114" s="318" t="e">
        <f t="array" ref="GK114">QUARTILE(IF($JU21:$JU68&lt;&gt;"",GK21:GK68),1)</f>
        <v>#NUM!</v>
      </c>
      <c r="GL114" s="318" t="e">
        <f t="array" ref="GL114">QUARTILE(IF($JU21:$JU68&lt;&gt;"",GL21:GL68),1)</f>
        <v>#NUM!</v>
      </c>
      <c r="GM114" s="318" t="e">
        <f t="array" ref="GM114">QUARTILE(IF($JU21:$JU68&lt;&gt;"",GM21:GM68),1)</f>
        <v>#NUM!</v>
      </c>
      <c r="GN114" s="318" t="e">
        <f t="array" ref="GN114">QUARTILE(IF($JU21:$JU68&lt;&gt;"",GN21:GN68),1)</f>
        <v>#NUM!</v>
      </c>
      <c r="GO114" s="318" t="e">
        <f t="array" ref="GO114">QUARTILE(IF($JU21:$JU68&lt;&gt;"",GO21:GO68),1)</f>
        <v>#NUM!</v>
      </c>
      <c r="GP114" s="318" t="e">
        <f t="array" ref="GP114">QUARTILE(IF($JU21:$JU68&lt;&gt;"",GP21:GP68),1)</f>
        <v>#NUM!</v>
      </c>
      <c r="GQ114" s="318" t="e">
        <f t="array" ref="GQ114">QUARTILE(IF($JU21:$JU68&lt;&gt;"",GQ21:GQ68),1)</f>
        <v>#NUM!</v>
      </c>
      <c r="GR114" s="318" t="e">
        <f t="array" ref="GR114">QUARTILE(IF($JU21:$JU68&lt;&gt;"",GR21:GR68),1)</f>
        <v>#NUM!</v>
      </c>
      <c r="GS114" s="318" t="e">
        <f t="array" ref="GS114">QUARTILE(IF($JU21:$JU68&lt;&gt;"",GS21:GS68),1)</f>
        <v>#NUM!</v>
      </c>
      <c r="GT114" s="318" t="e">
        <f t="array" ref="GT114">QUARTILE(IF($JU21:$JU68&lt;&gt;"",GT21:GT68),1)</f>
        <v>#NUM!</v>
      </c>
      <c r="GU114" s="318" t="e">
        <f t="array" ref="GU114">QUARTILE(IF($JU21:$JU68&lt;&gt;"",GU21:GU68),1)</f>
        <v>#NUM!</v>
      </c>
      <c r="GV114" s="318" t="e">
        <f t="array" ref="GV114">QUARTILE(IF($JU21:$JU68&lt;&gt;"",GV21:GV68),1)</f>
        <v>#NUM!</v>
      </c>
      <c r="GW114" s="318" t="e">
        <f t="array" ref="GW114">QUARTILE(IF($JU21:$JU68&lt;&gt;"",GW21:GW68),1)</f>
        <v>#NUM!</v>
      </c>
      <c r="GX114" s="318" t="e">
        <f t="array" ref="GX114">QUARTILE(IF($JU21:$JU68&lt;&gt;"",GX21:GX68),1)</f>
        <v>#NUM!</v>
      </c>
      <c r="GY114" s="318" t="e">
        <f t="array" ref="GY114">QUARTILE(IF($JU21:$JU68&lt;&gt;"",GY21:GY68),1)</f>
        <v>#NUM!</v>
      </c>
      <c r="GZ114" s="318" t="e">
        <f t="array" ref="GZ114">QUARTILE(IF($JU21:$JU68&lt;&gt;"",GZ21:GZ68),1)</f>
        <v>#NUM!</v>
      </c>
      <c r="HA114" s="318" t="e">
        <f t="array" ref="HA114">QUARTILE(IF($JU21:$JU68&lt;&gt;"",HA21:HA68),1)</f>
        <v>#NUM!</v>
      </c>
      <c r="HB114" s="318" t="e">
        <f t="array" ref="HB114">QUARTILE(IF($JU21:$JU68&lt;&gt;"",HB21:HB68),1)</f>
        <v>#NUM!</v>
      </c>
      <c r="HC114" s="318" t="e">
        <f t="array" ref="HC114">QUARTILE(IF($JU21:$JU68&lt;&gt;"",HC21:HC68),1)</f>
        <v>#NUM!</v>
      </c>
      <c r="HD114" s="318" t="e">
        <f t="array" ref="HD114">QUARTILE(IF($JU21:$JU68&lt;&gt;"",HD21:HD68),1)</f>
        <v>#NUM!</v>
      </c>
      <c r="HE114" s="318" t="e">
        <f t="array" ref="HE114">QUARTILE(IF($JU21:$JU68&lt;&gt;"",HE21:HE68),1)</f>
        <v>#NUM!</v>
      </c>
      <c r="HF114" s="318" t="e">
        <f t="array" ref="HF114">QUARTILE(IF($JU21:$JU68&lt;&gt;"",HF21:HF68),1)</f>
        <v>#NUM!</v>
      </c>
      <c r="HG114" s="318" t="e">
        <f t="array" ref="HG114">QUARTILE(IF($JU21:$JU68&lt;&gt;"",HG21:HG68),1)</f>
        <v>#NUM!</v>
      </c>
      <c r="HH114" s="318" t="e">
        <f t="array" ref="HH114">QUARTILE(IF($JU21:$JU68&lt;&gt;"",HH21:HH68),1)</f>
        <v>#NUM!</v>
      </c>
      <c r="HI114" s="318" t="e">
        <f t="array" ref="HI114">QUARTILE(IF($JU21:$JU68&lt;&gt;"",HI21:HI68),1)</f>
        <v>#NUM!</v>
      </c>
      <c r="HJ114" s="318" t="e">
        <f t="array" ref="HJ114">QUARTILE(IF($JU21:$JU68&lt;&gt;"",HJ21:HJ68),1)</f>
        <v>#NUM!</v>
      </c>
      <c r="HK114" s="318" t="e">
        <f t="array" ref="HK114">QUARTILE(IF($JU21:$JU68&lt;&gt;"",HK21:HK68),1)</f>
        <v>#NUM!</v>
      </c>
      <c r="HL114" s="318" t="e">
        <f t="array" ref="HL114">QUARTILE(IF($JU21:$JU68&lt;&gt;"",HL21:HL68),1)</f>
        <v>#NUM!</v>
      </c>
      <c r="HM114" s="318" t="e">
        <f t="array" ref="HM114">QUARTILE(IF($JU21:$JU68&lt;&gt;"",HM21:HM68),1)</f>
        <v>#NUM!</v>
      </c>
      <c r="HN114" s="318" t="e">
        <f t="array" ref="HN114">QUARTILE(IF($JU21:$JU68&lt;&gt;"",HN21:HN68),1)</f>
        <v>#NUM!</v>
      </c>
      <c r="HO114" s="318" t="e">
        <f t="array" ref="HO114">QUARTILE(IF($JU21:$JU68&lt;&gt;"",HO21:HO68),1)</f>
        <v>#NUM!</v>
      </c>
      <c r="HP114" s="318" t="e">
        <f t="array" ref="HP114">QUARTILE(IF($JU21:$JU68&lt;&gt;"",HP21:HP68),1)</f>
        <v>#NUM!</v>
      </c>
      <c r="HQ114" s="318" t="e">
        <f t="array" ref="HQ114">QUARTILE(IF($JU21:$JU68&lt;&gt;"",HQ21:HQ68),1)</f>
        <v>#NUM!</v>
      </c>
      <c r="HR114" s="318" t="e">
        <f t="array" ref="HR114">QUARTILE(IF($JU21:$JU68&lt;&gt;"",HR21:HR68),1)</f>
        <v>#NUM!</v>
      </c>
      <c r="HS114" s="318" t="e">
        <f t="array" ref="HS114">QUARTILE(IF($JU21:$JU68&lt;&gt;"",HS21:HS68),1)</f>
        <v>#NUM!</v>
      </c>
      <c r="HT114" s="318" t="e">
        <f t="array" ref="HT114">QUARTILE(IF($JU21:$JU68&lt;&gt;"",HT21:HT68),1)</f>
        <v>#NUM!</v>
      </c>
      <c r="HU114" s="318" t="e">
        <f t="array" ref="HU114">QUARTILE(IF($JU21:$JU68&lt;&gt;"",HU21:HU68),1)</f>
        <v>#NUM!</v>
      </c>
      <c r="HV114" s="318" t="e">
        <f t="array" ref="HV114">QUARTILE(IF($JU21:$JU68&lt;&gt;"",HV21:HV68),1)</f>
        <v>#NUM!</v>
      </c>
      <c r="HW114" s="318" t="e">
        <f t="array" ref="HW114">QUARTILE(IF($JU21:$JU68&lt;&gt;"",HW21:HW68),1)</f>
        <v>#NUM!</v>
      </c>
      <c r="HX114" s="318" t="e">
        <f t="array" ref="HX114">QUARTILE(IF($JU21:$JU68&lt;&gt;"",HX21:HX68),1)</f>
        <v>#NUM!</v>
      </c>
      <c r="HY114" s="318" t="e">
        <f t="array" ref="HY114">QUARTILE(IF($JU21:$JU68&lt;&gt;"",HY21:HY68),1)</f>
        <v>#NUM!</v>
      </c>
      <c r="HZ114" s="318" t="e">
        <f t="array" ref="HZ114">QUARTILE(IF($JU21:$JU68&lt;&gt;"",HZ21:HZ68),1)</f>
        <v>#NUM!</v>
      </c>
      <c r="IA114" s="318" t="e">
        <f t="array" ref="IA114">QUARTILE(IF($JU21:$JU68&lt;&gt;"",IA21:IA68),1)</f>
        <v>#NUM!</v>
      </c>
      <c r="IB114" s="318" t="e">
        <f t="array" ref="IB114">QUARTILE(IF($JU21:$JU68&lt;&gt;"",IB21:IB68),1)</f>
        <v>#NUM!</v>
      </c>
      <c r="IC114" s="318" t="e">
        <f t="array" ref="IC114">QUARTILE(IF($JU21:$JU68&lt;&gt;"",IC21:IC68),1)</f>
        <v>#NUM!</v>
      </c>
      <c r="ID114" s="318" t="e">
        <f t="array" ref="ID114">QUARTILE(IF($JU21:$JU68&lt;&gt;"",ID21:ID68),1)</f>
        <v>#NUM!</v>
      </c>
      <c r="IE114" s="318" t="e">
        <f t="array" ref="IE114">QUARTILE(IF($JU21:$JU68&lt;&gt;"",IE21:IE68),1)</f>
        <v>#NUM!</v>
      </c>
      <c r="IF114" s="318" t="e">
        <f t="array" ref="IF114">QUARTILE(IF($JU21:$JU68&lt;&gt;"",IF21:IF68),1)</f>
        <v>#NUM!</v>
      </c>
      <c r="IG114" s="318" t="e">
        <f t="array" ref="IG114">QUARTILE(IF($JU21:$JU68&lt;&gt;"",IG21:IG68),1)</f>
        <v>#NUM!</v>
      </c>
      <c r="IH114" s="318" t="e">
        <f t="array" ref="IH114">QUARTILE(IF($JU21:$JU68&lt;&gt;"",IH21:IH68),1)</f>
        <v>#NUM!</v>
      </c>
      <c r="II114" s="318" t="e">
        <f t="array" ref="II114">QUARTILE(IF($JU21:$JU68&lt;&gt;"",II21:II68),1)</f>
        <v>#NUM!</v>
      </c>
      <c r="IJ114" s="318" t="e">
        <f t="array" ref="IJ114">QUARTILE(IF($JU21:$JU68&lt;&gt;"",IJ21:IJ68),1)</f>
        <v>#NUM!</v>
      </c>
      <c r="IK114" s="318" t="e">
        <f t="array" ref="IK114">QUARTILE(IF($JU21:$JU68&lt;&gt;"",IK21:IK68),1)</f>
        <v>#NUM!</v>
      </c>
      <c r="IL114" s="318" t="e">
        <f t="array" ref="IL114">QUARTILE(IF($JU21:$JU68&lt;&gt;"",IL21:IL68),1)</f>
        <v>#NUM!</v>
      </c>
      <c r="IM114" s="318" t="e">
        <f t="array" ref="IM114">QUARTILE(IF($JU21:$JU68&lt;&gt;"",IM21:IM68),1)</f>
        <v>#NUM!</v>
      </c>
      <c r="IN114" s="318" t="e">
        <f t="array" ref="IN114">QUARTILE(IF($JU21:$JU68&lt;&gt;"",IN21:IN68),1)</f>
        <v>#NUM!</v>
      </c>
      <c r="IO114" s="318" t="e">
        <f t="array" ref="IO114">QUARTILE(IF($JU21:$JU68&lt;&gt;"",IO21:IO68),1)</f>
        <v>#NUM!</v>
      </c>
      <c r="IP114" s="318" t="e">
        <f t="array" ref="IP114">QUARTILE(IF($JU21:$JU68&lt;&gt;"",IP21:IP68),1)</f>
        <v>#NUM!</v>
      </c>
      <c r="IQ114" s="318" t="e">
        <f t="array" ref="IQ114">QUARTILE(IF($JU21:$JU68&lt;&gt;"",IQ21:IQ68),1)</f>
        <v>#NUM!</v>
      </c>
      <c r="IR114" s="318" t="e">
        <f t="array" ref="IR114">QUARTILE(IF($JU21:$JU68&lt;&gt;"",IR21:IR68),1)</f>
        <v>#NUM!</v>
      </c>
      <c r="IS114" s="318" t="e">
        <f t="array" ref="IS114">QUARTILE(IF($JU21:$JU68&lt;&gt;"",IS21:IS68),1)</f>
        <v>#NUM!</v>
      </c>
      <c r="IT114" s="318" t="e">
        <f t="array" ref="IT114">QUARTILE(IF($JU21:$JU68&lt;&gt;"",IT21:IT68),1)</f>
        <v>#NUM!</v>
      </c>
      <c r="IU114" s="318" t="e">
        <f t="array" ref="IU114">QUARTILE(IF($JU21:$JU68&lt;&gt;"",IU21:IU68),1)</f>
        <v>#NUM!</v>
      </c>
      <c r="IV114" s="318" t="e">
        <f t="array" ref="IV114">QUARTILE(IF($JU21:$JU68&lt;&gt;"",IV21:IV68),1)</f>
        <v>#NUM!</v>
      </c>
      <c r="IW114" s="318" t="e">
        <f t="array" ref="IW114">QUARTILE(IF($JU21:$JU68&lt;&gt;"",IW21:IW68),1)</f>
        <v>#NUM!</v>
      </c>
      <c r="IX114" s="318" t="e">
        <f t="array" ref="IX114">QUARTILE(IF($JU21:$JU68&lt;&gt;"",IX21:IX68),1)</f>
        <v>#NUM!</v>
      </c>
      <c r="IY114" s="318" t="e">
        <f t="array" ref="IY114">QUARTILE(IF($JU21:$JU68&lt;&gt;"",IY21:IY68),1)</f>
        <v>#NUM!</v>
      </c>
      <c r="IZ114" s="318" t="e">
        <f t="array" ref="IZ114">QUARTILE(IF($JU21:$JU68&lt;&gt;"",IZ21:IZ68),1)</f>
        <v>#NUM!</v>
      </c>
      <c r="JA114" s="318" t="e">
        <f t="array" ref="JA114">QUARTILE(IF($JU21:$JU68&lt;&gt;"",JA21:JA68),1)</f>
        <v>#NUM!</v>
      </c>
      <c r="JB114" s="318" t="e">
        <f t="array" ref="JB114">QUARTILE(IF($JU21:$JU68&lt;&gt;"",JB21:JB68),1)</f>
        <v>#NUM!</v>
      </c>
      <c r="JC114" s="318" t="e">
        <f t="array" ref="JC114">QUARTILE(IF($JU21:$JU68&lt;&gt;"",JC21:JC68),1)</f>
        <v>#NUM!</v>
      </c>
      <c r="JD114" s="318" t="e">
        <f t="array" ref="JD114">QUARTILE(IF($JU21:$JU68&lt;&gt;"",JD21:JD68),1)</f>
        <v>#NUM!</v>
      </c>
      <c r="JE114" s="318" t="e">
        <f t="array" ref="JE114">QUARTILE(IF($JU21:$JU68&lt;&gt;"",JE21:JE68),1)</f>
        <v>#NUM!</v>
      </c>
      <c r="JF114" s="318" t="e">
        <f t="array" ref="JF114">QUARTILE(IF($JU21:$JU68&lt;&gt;"",JF21:JF68),1)</f>
        <v>#NUM!</v>
      </c>
      <c r="JG114" s="318" t="e">
        <f t="array" ref="JG114">QUARTILE(IF($JU21:$JU68&lt;&gt;"",JG21:JG68),1)</f>
        <v>#NUM!</v>
      </c>
      <c r="JH114" s="318" t="e">
        <f t="array" ref="JH114">QUARTILE(IF($JU21:$JU68&lt;&gt;"",JH21:JH68),1)</f>
        <v>#NUM!</v>
      </c>
      <c r="JI114" s="318" t="e">
        <f t="array" ref="JI114">QUARTILE(IF($JU21:$JU68&lt;&gt;"",JI21:JI68),1)</f>
        <v>#NUM!</v>
      </c>
      <c r="JJ114" s="318" t="e">
        <f t="array" ref="JJ114">QUARTILE(IF($JU21:$JU68&lt;&gt;"",JJ21:JJ68),1)</f>
        <v>#NUM!</v>
      </c>
      <c r="JK114" s="318" t="e">
        <f t="array" ref="JK114">QUARTILE(IF($JU21:$JU68&lt;&gt;"",JK21:JK68),1)</f>
        <v>#NUM!</v>
      </c>
      <c r="JL114" s="318" t="e">
        <f t="array" ref="JL114">QUARTILE(IF($JU21:$JU68&lt;&gt;"",JL21:JL68),1)</f>
        <v>#NUM!</v>
      </c>
      <c r="JM114" s="318" t="e">
        <f t="array" ref="JM114">QUARTILE(IF($JU21:$JU68&lt;&gt;"",JM21:JM68),1)</f>
        <v>#NUM!</v>
      </c>
      <c r="JN114" s="318" t="e">
        <f t="array" ref="JN114">QUARTILE(IF($JU21:$JU68&lt;&gt;"",JN21:JN68),1)</f>
        <v>#NUM!</v>
      </c>
      <c r="JO114" s="318" t="e">
        <f t="array" ref="JO114">QUARTILE(IF($JU21:$JU68&lt;&gt;"",JO21:JO68),1)</f>
        <v>#NUM!</v>
      </c>
      <c r="JP114" s="318" t="e">
        <f t="array" ref="JP114">QUARTILE(IF($JU21:$JU68&lt;&gt;"",JP21:JP68),1)</f>
        <v>#NUM!</v>
      </c>
    </row>
    <row r="115" spans="4:277" ht="15" customHeight="1" x14ac:dyDescent="0.2">
      <c r="D115" s="316">
        <v>4.3</v>
      </c>
      <c r="E115" s="317" t="s">
        <v>462</v>
      </c>
      <c r="F115" s="318" t="e">
        <f t="array" ref="F115">QUARTILE(IF($JU21:$JU68&lt;&gt;"",F21:F68),2)</f>
        <v>#NUM!</v>
      </c>
      <c r="G115" s="318" t="e">
        <f t="array" ref="G115">QUARTILE(IF($JU21:$JU68&lt;&gt;"",G21:G68),2)</f>
        <v>#NUM!</v>
      </c>
      <c r="H115" s="318" t="e">
        <f t="array" ref="H115">QUARTILE(IF($JU21:$JU68&lt;&gt;"",H21:H68),2)</f>
        <v>#NUM!</v>
      </c>
      <c r="I115" s="318" t="e">
        <f t="array" ref="I115">QUARTILE(IF($JU21:$JU68&lt;&gt;"",I21:I68),2)</f>
        <v>#NUM!</v>
      </c>
      <c r="J115" s="318" t="e">
        <f t="array" ref="J115">QUARTILE(IF($JU21:$JU68&lt;&gt;"",J21:J68),2)</f>
        <v>#NUM!</v>
      </c>
      <c r="K115" s="318" t="e">
        <f t="array" ref="K115">QUARTILE(IF($JU21:$JU68&lt;&gt;"",K21:K68),2)</f>
        <v>#NUM!</v>
      </c>
      <c r="L115" s="318" t="e">
        <f t="array" ref="L115">QUARTILE(IF($JU21:$JU68&lt;&gt;"",L21:L68),2)</f>
        <v>#NUM!</v>
      </c>
      <c r="M115" s="318" t="e">
        <f t="array" ref="M115">QUARTILE(IF($JU21:$JU68&lt;&gt;"",M21:M68),2)</f>
        <v>#NUM!</v>
      </c>
      <c r="N115" s="318" t="e">
        <f t="array" ref="N115">QUARTILE(IF($JU21:$JU68&lt;&gt;"",N21:N68),2)</f>
        <v>#NUM!</v>
      </c>
      <c r="O115" s="318" t="e">
        <f t="array" ref="O115">QUARTILE(IF($JU21:$JU68&lt;&gt;"",O21:O68),2)</f>
        <v>#NUM!</v>
      </c>
      <c r="P115" s="318" t="e">
        <f t="array" ref="P115">QUARTILE(IF($JU21:$JU68&lt;&gt;"",P21:P68),2)</f>
        <v>#NUM!</v>
      </c>
      <c r="Q115" s="318" t="e">
        <f t="array" ref="Q115">QUARTILE(IF($JU21:$JU68&lt;&gt;"",Q21:Q68),2)</f>
        <v>#NUM!</v>
      </c>
      <c r="R115" s="318" t="e">
        <f t="array" ref="R115">QUARTILE(IF($JU21:$JU68&lt;&gt;"",R21:R68),2)</f>
        <v>#NUM!</v>
      </c>
      <c r="S115" s="318" t="e">
        <f t="array" ref="S115">QUARTILE(IF($JU21:$JU68&lt;&gt;"",S21:S68),2)</f>
        <v>#NUM!</v>
      </c>
      <c r="T115" s="318" t="e">
        <f t="array" ref="T115">QUARTILE(IF($JU21:$JU68&lt;&gt;"",T21:T68),2)</f>
        <v>#NUM!</v>
      </c>
      <c r="U115" s="318" t="e">
        <f t="array" ref="U115">QUARTILE(IF($JU21:$JU68&lt;&gt;"",U21:U68),2)</f>
        <v>#NUM!</v>
      </c>
      <c r="V115" s="318" t="e">
        <f t="array" ref="V115">QUARTILE(IF($JU21:$JU68&lt;&gt;"",V21:V68),2)</f>
        <v>#NUM!</v>
      </c>
      <c r="W115" s="318" t="e">
        <f t="array" ref="W115">QUARTILE(IF($JU21:$JU68&lt;&gt;"",W21:W68),2)</f>
        <v>#NUM!</v>
      </c>
      <c r="X115" s="318" t="e">
        <f t="array" ref="X115">QUARTILE(IF($JU21:$JU68&lt;&gt;"",X21:X68),2)</f>
        <v>#NUM!</v>
      </c>
      <c r="Y115" s="318" t="e">
        <f t="array" ref="Y115">QUARTILE(IF($JU21:$JU68&lt;&gt;"",Y21:Y68),2)</f>
        <v>#NUM!</v>
      </c>
      <c r="Z115" s="318" t="e">
        <f t="array" ref="Z115">QUARTILE(IF($JU21:$JU68&lt;&gt;"",Z21:Z68),2)</f>
        <v>#NUM!</v>
      </c>
      <c r="AA115" s="318" t="e">
        <f t="array" ref="AA115">QUARTILE(IF($JU21:$JU68&lt;&gt;"",AA21:AA68),2)</f>
        <v>#NUM!</v>
      </c>
      <c r="AB115" s="318" t="e">
        <f t="array" ref="AB115">QUARTILE(IF($JU21:$JU68&lt;&gt;"",AB21:AB68),2)</f>
        <v>#NUM!</v>
      </c>
      <c r="AC115" s="318" t="e">
        <f t="array" ref="AC115">QUARTILE(IF($JU21:$JU68&lt;&gt;"",AC21:AC68),2)</f>
        <v>#NUM!</v>
      </c>
      <c r="AD115" s="318" t="e">
        <f t="array" ref="AD115">QUARTILE(IF($JU21:$JU68&lt;&gt;"",AD21:AD68),2)</f>
        <v>#NUM!</v>
      </c>
      <c r="AE115" s="318" t="e">
        <f t="array" ref="AE115">QUARTILE(IF($JU21:$JU68&lt;&gt;"",AE21:AE68),2)</f>
        <v>#NUM!</v>
      </c>
      <c r="AF115" s="318" t="e">
        <f t="array" ref="AF115">QUARTILE(IF($JU21:$JU68&lt;&gt;"",AF21:AF68),2)</f>
        <v>#NUM!</v>
      </c>
      <c r="AG115" s="318" t="e">
        <f t="array" ref="AG115">QUARTILE(IF($JU21:$JU68&lt;&gt;"",AG21:AG68),2)</f>
        <v>#NUM!</v>
      </c>
      <c r="AH115" s="318" t="e">
        <f t="array" ref="AH115">QUARTILE(IF($JU21:$JU68&lt;&gt;"",AH21:AH68),2)</f>
        <v>#NUM!</v>
      </c>
      <c r="AI115" s="318" t="e">
        <f t="array" ref="AI115">QUARTILE(IF($JU21:$JU68&lt;&gt;"",AI21:AI68),2)</f>
        <v>#NUM!</v>
      </c>
      <c r="AJ115" s="318" t="e">
        <f t="array" ref="AJ115">QUARTILE(IF($JU21:$JU68&lt;&gt;"",AJ21:AJ68),2)</f>
        <v>#NUM!</v>
      </c>
      <c r="AK115" s="318" t="e">
        <f t="array" ref="AK115">QUARTILE(IF($JU21:$JU68&lt;&gt;"",AK21:AK68),2)</f>
        <v>#NUM!</v>
      </c>
      <c r="AL115" s="318" t="e">
        <f t="array" ref="AL115">QUARTILE(IF($JU21:$JU68&lt;&gt;"",AL21:AL68),2)</f>
        <v>#NUM!</v>
      </c>
      <c r="AM115" s="318" t="e">
        <f t="array" ref="AM115">QUARTILE(IF($JU21:$JU68&lt;&gt;"",AM21:AM68),2)</f>
        <v>#NUM!</v>
      </c>
      <c r="AN115" s="318" t="e">
        <f t="array" ref="AN115">QUARTILE(IF($JU21:$JU68&lt;&gt;"",AN21:AN68),2)</f>
        <v>#NUM!</v>
      </c>
      <c r="AO115" s="318" t="e">
        <f t="array" ref="AO115">QUARTILE(IF($JU21:$JU68&lt;&gt;"",AO21:AO68),2)</f>
        <v>#NUM!</v>
      </c>
      <c r="AP115" s="318" t="e">
        <f t="array" ref="AP115">QUARTILE(IF($JU21:$JU68&lt;&gt;"",AP21:AP68),2)</f>
        <v>#NUM!</v>
      </c>
      <c r="AQ115" s="318" t="e">
        <f t="array" ref="AQ115">QUARTILE(IF($JU21:$JU68&lt;&gt;"",AQ21:AQ68),2)</f>
        <v>#NUM!</v>
      </c>
      <c r="AR115" s="318" t="e">
        <f t="array" ref="AR115">QUARTILE(IF($JU21:$JU68&lt;&gt;"",AR21:AR68),2)</f>
        <v>#NUM!</v>
      </c>
      <c r="AS115" s="318" t="e">
        <f t="array" ref="AS115">QUARTILE(IF($JU21:$JU68&lt;&gt;"",AS21:AS68),2)</f>
        <v>#NUM!</v>
      </c>
      <c r="AT115" s="318" t="e">
        <f t="array" ref="AT115">QUARTILE(IF($JU21:$JU68&lt;&gt;"",AT21:AT68),2)</f>
        <v>#NUM!</v>
      </c>
      <c r="AU115" s="318" t="e">
        <f t="array" ref="AU115">QUARTILE(IF($JU21:$JU68&lt;&gt;"",AU21:AU68),2)</f>
        <v>#NUM!</v>
      </c>
      <c r="AV115" s="318" t="e">
        <f t="array" ref="AV115">QUARTILE(IF($JU21:$JU68&lt;&gt;"",AV21:AV68),2)</f>
        <v>#NUM!</v>
      </c>
      <c r="AW115" s="318" t="e">
        <f t="array" ref="AW115">QUARTILE(IF($JU21:$JU68&lt;&gt;"",AW21:AW68),2)</f>
        <v>#NUM!</v>
      </c>
      <c r="AX115" s="318" t="e">
        <f t="array" ref="AX115">QUARTILE(IF($JU21:$JU68&lt;&gt;"",AX21:AX68),2)</f>
        <v>#NUM!</v>
      </c>
      <c r="AY115" s="318" t="e">
        <f t="array" ref="AY115">QUARTILE(IF($JU21:$JU68&lt;&gt;"",AY21:AY68),2)</f>
        <v>#NUM!</v>
      </c>
      <c r="AZ115" s="318" t="e">
        <f t="array" ref="AZ115">QUARTILE(IF($JU21:$JU68&lt;&gt;"",AZ21:AZ68),2)</f>
        <v>#NUM!</v>
      </c>
      <c r="BA115" s="318" t="e">
        <f t="array" ref="BA115">QUARTILE(IF($JU21:$JU68&lt;&gt;"",BA21:BA68),2)</f>
        <v>#NUM!</v>
      </c>
      <c r="BB115" s="318" t="e">
        <f t="array" ref="BB115">QUARTILE(IF($JU21:$JU68&lt;&gt;"",BB21:BB68),2)</f>
        <v>#NUM!</v>
      </c>
      <c r="BC115" s="318" t="e">
        <f t="array" ref="BC115">QUARTILE(IF($JU21:$JU68&lt;&gt;"",BC21:BC68),2)</f>
        <v>#NUM!</v>
      </c>
      <c r="BD115" s="318" t="e">
        <f t="array" ref="BD115">QUARTILE(IF($JU21:$JU68&lt;&gt;"",BD21:BD68),2)</f>
        <v>#NUM!</v>
      </c>
      <c r="BE115" s="318" t="e">
        <f t="array" ref="BE115">QUARTILE(IF($JU21:$JU68&lt;&gt;"",BE21:BE68),2)</f>
        <v>#NUM!</v>
      </c>
      <c r="BF115" s="318" t="e">
        <f t="array" ref="BF115">QUARTILE(IF($JU21:$JU68&lt;&gt;"",BF21:BF68),2)</f>
        <v>#NUM!</v>
      </c>
      <c r="BG115" s="318" t="e">
        <f t="array" ref="BG115">QUARTILE(IF($JU21:$JU68&lt;&gt;"",BG21:BG68),2)</f>
        <v>#NUM!</v>
      </c>
      <c r="BH115" s="318" t="e">
        <f t="array" ref="BH115">QUARTILE(IF($JU21:$JU68&lt;&gt;"",BH21:BH68),2)</f>
        <v>#NUM!</v>
      </c>
      <c r="BI115" s="318" t="e">
        <f t="array" ref="BI115">QUARTILE(IF($JU21:$JU68&lt;&gt;"",BI21:BI68),2)</f>
        <v>#NUM!</v>
      </c>
      <c r="BJ115" s="318" t="e">
        <f t="array" ref="BJ115">QUARTILE(IF($JU21:$JU68&lt;&gt;"",BJ21:BJ68),2)</f>
        <v>#NUM!</v>
      </c>
      <c r="BK115" s="318" t="e">
        <f t="array" ref="BK115">QUARTILE(IF($JU21:$JU68&lt;&gt;"",BK21:BK68),2)</f>
        <v>#NUM!</v>
      </c>
      <c r="BL115" s="318" t="e">
        <f t="array" ref="BL115">QUARTILE(IF($JU21:$JU68&lt;&gt;"",BL21:BL68),2)</f>
        <v>#NUM!</v>
      </c>
      <c r="BM115" s="318" t="e">
        <f t="array" ref="BM115">QUARTILE(IF($JU21:$JU68&lt;&gt;"",BM21:BM68),2)</f>
        <v>#NUM!</v>
      </c>
      <c r="BN115" s="318" t="e">
        <f t="array" ref="BN115">QUARTILE(IF($JU21:$JU68&lt;&gt;"",BN21:BN68),2)</f>
        <v>#NUM!</v>
      </c>
      <c r="BO115" s="318" t="e">
        <f t="array" ref="BO115">QUARTILE(IF($JU21:$JU68&lt;&gt;"",BO21:BO68),2)</f>
        <v>#NUM!</v>
      </c>
      <c r="BP115" s="318" t="e">
        <f t="array" ref="BP115">QUARTILE(IF($JU21:$JU68&lt;&gt;"",BP21:BP68),2)</f>
        <v>#NUM!</v>
      </c>
      <c r="BQ115" s="318" t="e">
        <f t="array" ref="BQ115">QUARTILE(IF($JU21:$JU68&lt;&gt;"",BQ21:BQ68),2)</f>
        <v>#NUM!</v>
      </c>
      <c r="BR115" s="318" t="e">
        <f t="array" ref="BR115">QUARTILE(IF($JU21:$JU68&lt;&gt;"",BR21:BR68),2)</f>
        <v>#NUM!</v>
      </c>
      <c r="BS115" s="318" t="e">
        <f t="array" ref="BS115">QUARTILE(IF($JU21:$JU68&lt;&gt;"",BS21:BS68),2)</f>
        <v>#NUM!</v>
      </c>
      <c r="BT115" s="318" t="e">
        <f t="array" ref="BT115">QUARTILE(IF($JU21:$JU68&lt;&gt;"",BT21:BT68),2)</f>
        <v>#NUM!</v>
      </c>
      <c r="BU115" s="318" t="e">
        <f t="array" ref="BU115">QUARTILE(IF($JU21:$JU68&lt;&gt;"",BU21:BU68),2)</f>
        <v>#NUM!</v>
      </c>
      <c r="BV115" s="318" t="e">
        <f t="array" ref="BV115">QUARTILE(IF($JU21:$JU68&lt;&gt;"",BV21:BV68),2)</f>
        <v>#NUM!</v>
      </c>
      <c r="BW115" s="318" t="e">
        <f t="array" ref="BW115">QUARTILE(IF($JU21:$JU68&lt;&gt;"",BW21:BW68),2)</f>
        <v>#NUM!</v>
      </c>
      <c r="BX115" s="318" t="e">
        <f t="array" ref="BX115">QUARTILE(IF($JU21:$JU68&lt;&gt;"",BX21:BX68),2)</f>
        <v>#NUM!</v>
      </c>
      <c r="BY115" s="318" t="e">
        <f t="array" ref="BY115">QUARTILE(IF($JU21:$JU68&lt;&gt;"",BY21:BY68),2)</f>
        <v>#NUM!</v>
      </c>
      <c r="BZ115" s="318" t="e">
        <f t="array" ref="BZ115">QUARTILE(IF($JU21:$JU68&lt;&gt;"",BZ21:BZ68),2)</f>
        <v>#NUM!</v>
      </c>
      <c r="CA115" s="318" t="e">
        <f t="array" ref="CA115">QUARTILE(IF($JU21:$JU68&lt;&gt;"",CA21:CA68),2)</f>
        <v>#NUM!</v>
      </c>
      <c r="CB115" s="318" t="e">
        <f t="array" ref="CB115">QUARTILE(IF($JU21:$JU68&lt;&gt;"",CB21:CB68),2)</f>
        <v>#NUM!</v>
      </c>
      <c r="CC115" s="318" t="e">
        <f t="array" ref="CC115">QUARTILE(IF($JU21:$JU68&lt;&gt;"",CC21:CC68),2)</f>
        <v>#NUM!</v>
      </c>
      <c r="CD115" s="318" t="e">
        <f t="array" ref="CD115">QUARTILE(IF($JU21:$JU68&lt;&gt;"",CD21:CD68),2)</f>
        <v>#NUM!</v>
      </c>
      <c r="CE115" s="318" t="e">
        <f t="array" ref="CE115">QUARTILE(IF($JU21:$JU68&lt;&gt;"",CE21:CE68),2)</f>
        <v>#NUM!</v>
      </c>
      <c r="CF115" s="318" t="e">
        <f t="array" ref="CF115">QUARTILE(IF($JU21:$JU68&lt;&gt;"",CF21:CF68),2)</f>
        <v>#NUM!</v>
      </c>
      <c r="CG115" s="318" t="e">
        <f t="array" ref="CG115">QUARTILE(IF($JU21:$JU68&lt;&gt;"",CG21:CG68),2)</f>
        <v>#NUM!</v>
      </c>
      <c r="CH115" s="318" t="e">
        <f t="array" ref="CH115">QUARTILE(IF($JU21:$JU68&lt;&gt;"",CH21:CH68),2)</f>
        <v>#NUM!</v>
      </c>
      <c r="CI115" s="318" t="e">
        <f t="array" ref="CI115">QUARTILE(IF($JU21:$JU68&lt;&gt;"",CI21:CI68),2)</f>
        <v>#NUM!</v>
      </c>
      <c r="CJ115" s="318" t="e">
        <f t="array" ref="CJ115">QUARTILE(IF($JU21:$JU68&lt;&gt;"",CJ21:CJ68),2)</f>
        <v>#NUM!</v>
      </c>
      <c r="CK115" s="318" t="e">
        <f t="array" ref="CK115">QUARTILE(IF($JU21:$JU68&lt;&gt;"",CK21:CK68),2)</f>
        <v>#NUM!</v>
      </c>
      <c r="CL115" s="318" t="e">
        <f t="array" ref="CL115">QUARTILE(IF($JU21:$JU68&lt;&gt;"",CL21:CL68),2)</f>
        <v>#NUM!</v>
      </c>
      <c r="CM115" s="318" t="e">
        <f t="array" ref="CM115">QUARTILE(IF($JU21:$JU68&lt;&gt;"",CM21:CM68),2)</f>
        <v>#NUM!</v>
      </c>
      <c r="CN115" s="318" t="e">
        <f t="array" ref="CN115">QUARTILE(IF($JU21:$JU68&lt;&gt;"",CN21:CN68),2)</f>
        <v>#NUM!</v>
      </c>
      <c r="CO115" s="318" t="e">
        <f t="array" ref="CO115">QUARTILE(IF($JU21:$JU68&lt;&gt;"",CO21:CO68),2)</f>
        <v>#NUM!</v>
      </c>
      <c r="CP115" s="318" t="e">
        <f t="array" ref="CP115">QUARTILE(IF($JU21:$JU68&lt;&gt;"",CP21:CP68),2)</f>
        <v>#NUM!</v>
      </c>
      <c r="CQ115" s="318" t="e">
        <f t="array" ref="CQ115">QUARTILE(IF($JU21:$JU68&lt;&gt;"",CQ21:CQ68),2)</f>
        <v>#NUM!</v>
      </c>
      <c r="CR115" s="318" t="e">
        <f t="array" ref="CR115">QUARTILE(IF($JU21:$JU68&lt;&gt;"",CR21:CR68),2)</f>
        <v>#NUM!</v>
      </c>
      <c r="CS115" s="318" t="e">
        <f t="array" ref="CS115">QUARTILE(IF($JU21:$JU68&lt;&gt;"",CS21:CS68),2)</f>
        <v>#NUM!</v>
      </c>
      <c r="CT115" s="318" t="e">
        <f t="array" ref="CT115">QUARTILE(IF($JU21:$JU68&lt;&gt;"",CT21:CT68),2)</f>
        <v>#NUM!</v>
      </c>
      <c r="CU115" s="318" t="e">
        <f t="array" ref="CU115">QUARTILE(IF($JU21:$JU68&lt;&gt;"",CU21:CU68),2)</f>
        <v>#NUM!</v>
      </c>
      <c r="CV115" s="318" t="e">
        <f t="array" ref="CV115">QUARTILE(IF($JU21:$JU68&lt;&gt;"",CV21:CV68),2)</f>
        <v>#NUM!</v>
      </c>
      <c r="CW115" s="318" t="e">
        <f t="array" ref="CW115">QUARTILE(IF($JU21:$JU68&lt;&gt;"",CW21:CW68),2)</f>
        <v>#NUM!</v>
      </c>
      <c r="CX115" s="318" t="e">
        <f t="array" ref="CX115">QUARTILE(IF($JU21:$JU68&lt;&gt;"",CX21:CX68),2)</f>
        <v>#NUM!</v>
      </c>
      <c r="CY115" s="318" t="e">
        <f t="array" ref="CY115">QUARTILE(IF($JU21:$JU68&lt;&gt;"",CY21:CY68),2)</f>
        <v>#NUM!</v>
      </c>
      <c r="CZ115" s="318" t="e">
        <f t="array" ref="CZ115">QUARTILE(IF($JU21:$JU68&lt;&gt;"",CZ21:CZ68),2)</f>
        <v>#NUM!</v>
      </c>
      <c r="DA115" s="318" t="e">
        <f t="array" ref="DA115">QUARTILE(IF($JU21:$JU68&lt;&gt;"",DA21:DA68),2)</f>
        <v>#NUM!</v>
      </c>
      <c r="DB115" s="318" t="e">
        <f t="array" ref="DB115">QUARTILE(IF($JU21:$JU68&lt;&gt;"",DB21:DB68),2)</f>
        <v>#NUM!</v>
      </c>
      <c r="DC115" s="318" t="e">
        <f t="array" ref="DC115">QUARTILE(IF($JU21:$JU68&lt;&gt;"",DC21:DC68),2)</f>
        <v>#NUM!</v>
      </c>
      <c r="DD115" s="318" t="e">
        <f t="array" ref="DD115">QUARTILE(IF($JU21:$JU68&lt;&gt;"",DD21:DD68),2)</f>
        <v>#NUM!</v>
      </c>
      <c r="DE115" s="318" t="e">
        <f t="array" ref="DE115">QUARTILE(IF($JU21:$JU68&lt;&gt;"",DE21:DE68),2)</f>
        <v>#NUM!</v>
      </c>
      <c r="DF115" s="318" t="e">
        <f t="array" ref="DF115">QUARTILE(IF($JU21:$JU68&lt;&gt;"",DF21:DF68),2)</f>
        <v>#NUM!</v>
      </c>
      <c r="DG115" s="318" t="e">
        <f t="array" ref="DG115">QUARTILE(IF($JU21:$JU68&lt;&gt;"",DG21:DG68),2)</f>
        <v>#NUM!</v>
      </c>
      <c r="DH115" s="318" t="e">
        <f t="array" ref="DH115">QUARTILE(IF($JU21:$JU68&lt;&gt;"",DH21:DH68),2)</f>
        <v>#NUM!</v>
      </c>
      <c r="DI115" s="318" t="e">
        <f t="array" ref="DI115">QUARTILE(IF($JU21:$JU68&lt;&gt;"",DI21:DI68),2)</f>
        <v>#NUM!</v>
      </c>
      <c r="DJ115" s="318" t="e">
        <f t="array" ref="DJ115">QUARTILE(IF($JU21:$JU68&lt;&gt;"",DJ21:DJ68),2)</f>
        <v>#NUM!</v>
      </c>
      <c r="DK115" s="318" t="e">
        <f t="array" ref="DK115">QUARTILE(IF($JU21:$JU68&lt;&gt;"",DK21:DK68),2)</f>
        <v>#NUM!</v>
      </c>
      <c r="DL115" s="318" t="e">
        <f t="array" ref="DL115">QUARTILE(IF($JU21:$JU68&lt;&gt;"",DL21:DL68),2)</f>
        <v>#NUM!</v>
      </c>
      <c r="DM115" s="318" t="e">
        <f t="array" ref="DM115">QUARTILE(IF($JU21:$JU68&lt;&gt;"",DM21:DM68),2)</f>
        <v>#NUM!</v>
      </c>
      <c r="DN115" s="318" t="e">
        <f t="array" ref="DN115">QUARTILE(IF($JU21:$JU68&lt;&gt;"",DN21:DN68),2)</f>
        <v>#NUM!</v>
      </c>
      <c r="DO115" s="318" t="e">
        <f t="array" ref="DO115">QUARTILE(IF($JU21:$JU68&lt;&gt;"",DO21:DO68),2)</f>
        <v>#NUM!</v>
      </c>
      <c r="DP115" s="318" t="e">
        <f t="array" ref="DP115">QUARTILE(IF($JU21:$JU68&lt;&gt;"",DP21:DP68),2)</f>
        <v>#NUM!</v>
      </c>
      <c r="DQ115" s="318" t="e">
        <f t="array" ref="DQ115">QUARTILE(IF($JU21:$JU68&lt;&gt;"",DQ21:DQ68),2)</f>
        <v>#NUM!</v>
      </c>
      <c r="DR115" s="318" t="e">
        <f t="array" ref="DR115">QUARTILE(IF($JU21:$JU68&lt;&gt;"",DR21:DR68),2)</f>
        <v>#NUM!</v>
      </c>
      <c r="DS115" s="318" t="e">
        <f t="array" ref="DS115">QUARTILE(IF($JU21:$JU68&lt;&gt;"",DS21:DS68),2)</f>
        <v>#NUM!</v>
      </c>
      <c r="DT115" s="318" t="e">
        <f t="array" ref="DT115">QUARTILE(IF($JU21:$JU68&lt;&gt;"",DT21:DT68),2)</f>
        <v>#NUM!</v>
      </c>
      <c r="DU115" s="318" t="e">
        <f t="array" ref="DU115">QUARTILE(IF($JU21:$JU68&lt;&gt;"",DU21:DU68),2)</f>
        <v>#NUM!</v>
      </c>
      <c r="DV115" s="318" t="e">
        <f t="array" ref="DV115">QUARTILE(IF($JU21:$JU68&lt;&gt;"",DV21:DV68),2)</f>
        <v>#NUM!</v>
      </c>
      <c r="DW115" s="318" t="e">
        <f t="array" ref="DW115">QUARTILE(IF($JU21:$JU68&lt;&gt;"",DW21:DW68),2)</f>
        <v>#NUM!</v>
      </c>
      <c r="DX115" s="318" t="e">
        <f t="array" ref="DX115">QUARTILE(IF($JU21:$JU68&lt;&gt;"",DX21:DX68),2)</f>
        <v>#NUM!</v>
      </c>
      <c r="DY115" s="318" t="e">
        <f t="array" ref="DY115">QUARTILE(IF($JU21:$JU68&lt;&gt;"",DY21:DY68),2)</f>
        <v>#NUM!</v>
      </c>
      <c r="DZ115" s="318" t="e">
        <f t="array" ref="DZ115">QUARTILE(IF($JU21:$JU68&lt;&gt;"",DZ21:DZ68),2)</f>
        <v>#NUM!</v>
      </c>
      <c r="EA115" s="318" t="e">
        <f t="array" ref="EA115">QUARTILE(IF($JU21:$JU68&lt;&gt;"",EA21:EA68),2)</f>
        <v>#NUM!</v>
      </c>
      <c r="EB115" s="318" t="e">
        <f t="array" ref="EB115">QUARTILE(IF($JU21:$JU68&lt;&gt;"",EB21:EB68),2)</f>
        <v>#NUM!</v>
      </c>
      <c r="EC115" s="318" t="e">
        <f t="array" ref="EC115">QUARTILE(IF($JU21:$JU68&lt;&gt;"",EC21:EC68),2)</f>
        <v>#NUM!</v>
      </c>
      <c r="ED115" s="318" t="e">
        <f t="array" ref="ED115">QUARTILE(IF($JU21:$JU68&lt;&gt;"",ED21:ED68),2)</f>
        <v>#NUM!</v>
      </c>
      <c r="EE115" s="318" t="e">
        <f t="array" ref="EE115">QUARTILE(IF($JU21:$JU68&lt;&gt;"",EE21:EE68),2)</f>
        <v>#NUM!</v>
      </c>
      <c r="EF115" s="318" t="e">
        <f t="array" ref="EF115">QUARTILE(IF($JU21:$JU68&lt;&gt;"",EF21:EF68),2)</f>
        <v>#NUM!</v>
      </c>
      <c r="EG115" s="318" t="e">
        <f t="array" ref="EG115">QUARTILE(IF($JU21:$JU68&lt;&gt;"",EG21:EG68),2)</f>
        <v>#NUM!</v>
      </c>
      <c r="EH115" s="318" t="e">
        <f t="array" ref="EH115">QUARTILE(IF($JU21:$JU68&lt;&gt;"",EH21:EH68),2)</f>
        <v>#NUM!</v>
      </c>
      <c r="EI115" s="318" t="e">
        <f t="array" ref="EI115">QUARTILE(IF($JU21:$JU68&lt;&gt;"",EI21:EI68),2)</f>
        <v>#NUM!</v>
      </c>
      <c r="EJ115" s="318" t="e">
        <f t="array" ref="EJ115">QUARTILE(IF($JU21:$JU68&lt;&gt;"",EJ21:EJ68),2)</f>
        <v>#NUM!</v>
      </c>
      <c r="EK115" s="318" t="e">
        <f t="array" ref="EK115">QUARTILE(IF($JU21:$JU68&lt;&gt;"",EK21:EK68),2)</f>
        <v>#NUM!</v>
      </c>
      <c r="EL115" s="318" t="e">
        <f t="array" ref="EL115">QUARTILE(IF($JU21:$JU68&lt;&gt;"",EL21:EL68),2)</f>
        <v>#NUM!</v>
      </c>
      <c r="EM115" s="318" t="e">
        <f t="array" ref="EM115">QUARTILE(IF($JU21:$JU68&lt;&gt;"",EM21:EM68),2)</f>
        <v>#NUM!</v>
      </c>
      <c r="EN115" s="318" t="e">
        <f t="array" ref="EN115">QUARTILE(IF($JU21:$JU68&lt;&gt;"",EN21:EN68),2)</f>
        <v>#NUM!</v>
      </c>
      <c r="EO115" s="318" t="e">
        <f t="array" ref="EO115">QUARTILE(IF($JU21:$JU68&lt;&gt;"",EO21:EO68),2)</f>
        <v>#NUM!</v>
      </c>
      <c r="EP115" s="318" t="e">
        <f t="array" ref="EP115">QUARTILE(IF($JU21:$JU68&lt;&gt;"",EP21:EP68),2)</f>
        <v>#NUM!</v>
      </c>
      <c r="EQ115" s="318" t="e">
        <f t="array" ref="EQ115">QUARTILE(IF($JU21:$JU68&lt;&gt;"",EQ21:EQ68),2)</f>
        <v>#NUM!</v>
      </c>
      <c r="ER115" s="318" t="e">
        <f t="array" ref="ER115">QUARTILE(IF($JU21:$JU68&lt;&gt;"",ER21:ER68),2)</f>
        <v>#NUM!</v>
      </c>
      <c r="ES115" s="318" t="e">
        <f t="array" ref="ES115">QUARTILE(IF($JU21:$JU68&lt;&gt;"",ES21:ES68),2)</f>
        <v>#NUM!</v>
      </c>
      <c r="ET115" s="318" t="e">
        <f t="array" ref="ET115">QUARTILE(IF($JU21:$JU68&lt;&gt;"",ET21:ET68),2)</f>
        <v>#NUM!</v>
      </c>
      <c r="EU115" s="318" t="e">
        <f t="array" ref="EU115">QUARTILE(IF($JU21:$JU68&lt;&gt;"",EU21:EU68),2)</f>
        <v>#NUM!</v>
      </c>
      <c r="EV115" s="318" t="e">
        <f t="array" ref="EV115">QUARTILE(IF($JU21:$JU68&lt;&gt;"",EV21:EV68),2)</f>
        <v>#NUM!</v>
      </c>
      <c r="EW115" s="318" t="e">
        <f t="array" ref="EW115">QUARTILE(IF($JU21:$JU68&lt;&gt;"",EW21:EW68),2)</f>
        <v>#NUM!</v>
      </c>
      <c r="EX115" s="318" t="e">
        <f t="array" ref="EX115">QUARTILE(IF($JU21:$JU68&lt;&gt;"",EX21:EX68),2)</f>
        <v>#NUM!</v>
      </c>
      <c r="EY115" s="318" t="e">
        <f t="array" ref="EY115">QUARTILE(IF($JU21:$JU68&lt;&gt;"",EY21:EY68),2)</f>
        <v>#NUM!</v>
      </c>
      <c r="EZ115" s="318" t="e">
        <f t="array" ref="EZ115">QUARTILE(IF($JU21:$JU68&lt;&gt;"",EZ21:EZ68),2)</f>
        <v>#NUM!</v>
      </c>
      <c r="FA115" s="318" t="e">
        <f t="array" ref="FA115">QUARTILE(IF($JU21:$JU68&lt;&gt;"",FA21:FA68),2)</f>
        <v>#NUM!</v>
      </c>
      <c r="FB115" s="318" t="e">
        <f t="array" ref="FB115">QUARTILE(IF($JU21:$JU68&lt;&gt;"",FB21:FB68),2)</f>
        <v>#NUM!</v>
      </c>
      <c r="FC115" s="318" t="e">
        <f t="array" ref="FC115">QUARTILE(IF($JU21:$JU68&lt;&gt;"",FC21:FC68),2)</f>
        <v>#NUM!</v>
      </c>
      <c r="FD115" s="318" t="e">
        <f t="array" ref="FD115">QUARTILE(IF($JU21:$JU68&lt;&gt;"",FD21:FD68),2)</f>
        <v>#NUM!</v>
      </c>
      <c r="FE115" s="318" t="e">
        <f t="array" ref="FE115">QUARTILE(IF($JU21:$JU68&lt;&gt;"",FE21:FE68),2)</f>
        <v>#NUM!</v>
      </c>
      <c r="FF115" s="318" t="e">
        <f t="array" ref="FF115">QUARTILE(IF($JU21:$JU68&lt;&gt;"",FF21:FF68),2)</f>
        <v>#NUM!</v>
      </c>
      <c r="FG115" s="318" t="e">
        <f t="array" ref="FG115">QUARTILE(IF($JU21:$JU68&lt;&gt;"",FG21:FG68),2)</f>
        <v>#NUM!</v>
      </c>
      <c r="FH115" s="318" t="e">
        <f t="array" ref="FH115">QUARTILE(IF($JU21:$JU68&lt;&gt;"",FH21:FH68),2)</f>
        <v>#NUM!</v>
      </c>
      <c r="FI115" s="318" t="e">
        <f t="array" ref="FI115">QUARTILE(IF($JU21:$JU68&lt;&gt;"",FI21:FI68),2)</f>
        <v>#NUM!</v>
      </c>
      <c r="FJ115" s="318" t="e">
        <f t="array" ref="FJ115">QUARTILE(IF($JU21:$JU68&lt;&gt;"",FJ21:FJ68),2)</f>
        <v>#NUM!</v>
      </c>
      <c r="FK115" s="318" t="e">
        <f t="array" ref="FK115">QUARTILE(IF($JU21:$JU68&lt;&gt;"",FK21:FK68),2)</f>
        <v>#NUM!</v>
      </c>
      <c r="FL115" s="318" t="e">
        <f t="array" ref="FL115">QUARTILE(IF($JU21:$JU68&lt;&gt;"",FL21:FL68),2)</f>
        <v>#NUM!</v>
      </c>
      <c r="FM115" s="318" t="e">
        <f t="array" ref="FM115">QUARTILE(IF($JU21:$JU68&lt;&gt;"",FM21:FM68),2)</f>
        <v>#NUM!</v>
      </c>
      <c r="FN115" s="318" t="e">
        <f t="array" ref="FN115">QUARTILE(IF($JU21:$JU68&lt;&gt;"",FN21:FN68),2)</f>
        <v>#NUM!</v>
      </c>
      <c r="FO115" s="318" t="e">
        <f t="array" ref="FO115">QUARTILE(IF($JU21:$JU68&lt;&gt;"",FO21:FO68),2)</f>
        <v>#NUM!</v>
      </c>
      <c r="FP115" s="318" t="e">
        <f t="array" ref="FP115">QUARTILE(IF($JU21:$JU68&lt;&gt;"",FP21:FP68),2)</f>
        <v>#NUM!</v>
      </c>
      <c r="FQ115" s="318" t="e">
        <f t="array" ref="FQ115">QUARTILE(IF($JU21:$JU68&lt;&gt;"",FQ21:FQ68),2)</f>
        <v>#NUM!</v>
      </c>
      <c r="FR115" s="318" t="e">
        <f t="array" ref="FR115">QUARTILE(IF($JU21:$JU68&lt;&gt;"",FR21:FR68),2)</f>
        <v>#NUM!</v>
      </c>
      <c r="FS115" s="318" t="e">
        <f t="array" ref="FS115">QUARTILE(IF($JU21:$JU68&lt;&gt;"",FS21:FS68),2)</f>
        <v>#NUM!</v>
      </c>
      <c r="FT115" s="318" t="e">
        <f t="array" ref="FT115">QUARTILE(IF($JU21:$JU68&lt;&gt;"",FT21:FT68),2)</f>
        <v>#NUM!</v>
      </c>
      <c r="FU115" s="318" t="e">
        <f t="array" ref="FU115">QUARTILE(IF($JU21:$JU68&lt;&gt;"",FU21:FU68),2)</f>
        <v>#NUM!</v>
      </c>
      <c r="FV115" s="318" t="e">
        <f t="array" ref="FV115">QUARTILE(IF($JU21:$JU68&lt;&gt;"",FV21:FV68),2)</f>
        <v>#NUM!</v>
      </c>
      <c r="FW115" s="318" t="e">
        <f t="array" ref="FW115">QUARTILE(IF($JU21:$JU68&lt;&gt;"",FW21:FW68),2)</f>
        <v>#NUM!</v>
      </c>
      <c r="FX115" s="318" t="e">
        <f t="array" ref="FX115">QUARTILE(IF($JU21:$JU68&lt;&gt;"",FX21:FX68),2)</f>
        <v>#NUM!</v>
      </c>
      <c r="FY115" s="318" t="e">
        <f t="array" ref="FY115">QUARTILE(IF($JU21:$JU68&lt;&gt;"",FY21:FY68),2)</f>
        <v>#NUM!</v>
      </c>
      <c r="FZ115" s="318" t="e">
        <f t="array" ref="FZ115">QUARTILE(IF($JU21:$JU68&lt;&gt;"",FZ21:FZ68),2)</f>
        <v>#NUM!</v>
      </c>
      <c r="GA115" s="318" t="e">
        <f t="array" ref="GA115">QUARTILE(IF($JU21:$JU68&lt;&gt;"",GA21:GA68),2)</f>
        <v>#NUM!</v>
      </c>
      <c r="GB115" s="318" t="e">
        <f t="array" ref="GB115">QUARTILE(IF($JU21:$JU68&lt;&gt;"",GB21:GB68),2)</f>
        <v>#NUM!</v>
      </c>
      <c r="GC115" s="318" t="e">
        <f t="array" ref="GC115">QUARTILE(IF($JU21:$JU68&lt;&gt;"",GC21:GC68),2)</f>
        <v>#NUM!</v>
      </c>
      <c r="GD115" s="318" t="e">
        <f t="array" ref="GD115">QUARTILE(IF($JU21:$JU68&lt;&gt;"",GD21:GD68),2)</f>
        <v>#NUM!</v>
      </c>
      <c r="GE115" s="318" t="e">
        <f t="array" ref="GE115">QUARTILE(IF($JU21:$JU68&lt;&gt;"",GE21:GE68),2)</f>
        <v>#NUM!</v>
      </c>
      <c r="GF115" s="318" t="e">
        <f t="array" ref="GF115">QUARTILE(IF($JU21:$JU68&lt;&gt;"",GF21:GF68),2)</f>
        <v>#NUM!</v>
      </c>
      <c r="GG115" s="318" t="e">
        <f t="array" ref="GG115">QUARTILE(IF($JU21:$JU68&lt;&gt;"",GG21:GG68),2)</f>
        <v>#NUM!</v>
      </c>
      <c r="GH115" s="318" t="e">
        <f t="array" ref="GH115">QUARTILE(IF($JU21:$JU68&lt;&gt;"",GH21:GH68),2)</f>
        <v>#NUM!</v>
      </c>
      <c r="GI115" s="318" t="e">
        <f t="array" ref="GI115">QUARTILE(IF($JU21:$JU68&lt;&gt;"",GI21:GI68),2)</f>
        <v>#NUM!</v>
      </c>
      <c r="GJ115" s="318" t="e">
        <f t="array" ref="GJ115">QUARTILE(IF($JU21:$JU68&lt;&gt;"",GJ21:GJ68),2)</f>
        <v>#NUM!</v>
      </c>
      <c r="GK115" s="318" t="e">
        <f t="array" ref="GK115">QUARTILE(IF($JU21:$JU68&lt;&gt;"",GK21:GK68),2)</f>
        <v>#NUM!</v>
      </c>
      <c r="GL115" s="318" t="e">
        <f t="array" ref="GL115">QUARTILE(IF($JU21:$JU68&lt;&gt;"",GL21:GL68),2)</f>
        <v>#NUM!</v>
      </c>
      <c r="GM115" s="318" t="e">
        <f t="array" ref="GM115">QUARTILE(IF($JU21:$JU68&lt;&gt;"",GM21:GM68),2)</f>
        <v>#NUM!</v>
      </c>
      <c r="GN115" s="318" t="e">
        <f t="array" ref="GN115">QUARTILE(IF($JU21:$JU68&lt;&gt;"",GN21:GN68),2)</f>
        <v>#NUM!</v>
      </c>
      <c r="GO115" s="318" t="e">
        <f t="array" ref="GO115">QUARTILE(IF($JU21:$JU68&lt;&gt;"",GO21:GO68),2)</f>
        <v>#NUM!</v>
      </c>
      <c r="GP115" s="318" t="e">
        <f t="array" ref="GP115">QUARTILE(IF($JU21:$JU68&lt;&gt;"",GP21:GP68),2)</f>
        <v>#NUM!</v>
      </c>
      <c r="GQ115" s="318" t="e">
        <f t="array" ref="GQ115">QUARTILE(IF($JU21:$JU68&lt;&gt;"",GQ21:GQ68),2)</f>
        <v>#NUM!</v>
      </c>
      <c r="GR115" s="318" t="e">
        <f t="array" ref="GR115">QUARTILE(IF($JU21:$JU68&lt;&gt;"",GR21:GR68),2)</f>
        <v>#NUM!</v>
      </c>
      <c r="GS115" s="318" t="e">
        <f t="array" ref="GS115">QUARTILE(IF($JU21:$JU68&lt;&gt;"",GS21:GS68),2)</f>
        <v>#NUM!</v>
      </c>
      <c r="GT115" s="318" t="e">
        <f t="array" ref="GT115">QUARTILE(IF($JU21:$JU68&lt;&gt;"",GT21:GT68),2)</f>
        <v>#NUM!</v>
      </c>
      <c r="GU115" s="318" t="e">
        <f t="array" ref="GU115">QUARTILE(IF($JU21:$JU68&lt;&gt;"",GU21:GU68),2)</f>
        <v>#NUM!</v>
      </c>
      <c r="GV115" s="318" t="e">
        <f t="array" ref="GV115">QUARTILE(IF($JU21:$JU68&lt;&gt;"",GV21:GV68),2)</f>
        <v>#NUM!</v>
      </c>
      <c r="GW115" s="318" t="e">
        <f t="array" ref="GW115">QUARTILE(IF($JU21:$JU68&lt;&gt;"",GW21:GW68),2)</f>
        <v>#NUM!</v>
      </c>
      <c r="GX115" s="318" t="e">
        <f t="array" ref="GX115">QUARTILE(IF($JU21:$JU68&lt;&gt;"",GX21:GX68),2)</f>
        <v>#NUM!</v>
      </c>
      <c r="GY115" s="318" t="e">
        <f t="array" ref="GY115">QUARTILE(IF($JU21:$JU68&lt;&gt;"",GY21:GY68),2)</f>
        <v>#NUM!</v>
      </c>
      <c r="GZ115" s="318" t="e">
        <f t="array" ref="GZ115">QUARTILE(IF($JU21:$JU68&lt;&gt;"",GZ21:GZ68),2)</f>
        <v>#NUM!</v>
      </c>
      <c r="HA115" s="318" t="e">
        <f t="array" ref="HA115">QUARTILE(IF($JU21:$JU68&lt;&gt;"",HA21:HA68),2)</f>
        <v>#NUM!</v>
      </c>
      <c r="HB115" s="318" t="e">
        <f t="array" ref="HB115">QUARTILE(IF($JU21:$JU68&lt;&gt;"",HB21:HB68),2)</f>
        <v>#NUM!</v>
      </c>
      <c r="HC115" s="318" t="e">
        <f t="array" ref="HC115">QUARTILE(IF($JU21:$JU68&lt;&gt;"",HC21:HC68),2)</f>
        <v>#NUM!</v>
      </c>
      <c r="HD115" s="318" t="e">
        <f t="array" ref="HD115">QUARTILE(IF($JU21:$JU68&lt;&gt;"",HD21:HD68),2)</f>
        <v>#NUM!</v>
      </c>
      <c r="HE115" s="318" t="e">
        <f t="array" ref="HE115">QUARTILE(IF($JU21:$JU68&lt;&gt;"",HE21:HE68),2)</f>
        <v>#NUM!</v>
      </c>
      <c r="HF115" s="318" t="e">
        <f t="array" ref="HF115">QUARTILE(IF($JU21:$JU68&lt;&gt;"",HF21:HF68),2)</f>
        <v>#NUM!</v>
      </c>
      <c r="HG115" s="318" t="e">
        <f t="array" ref="HG115">QUARTILE(IF($JU21:$JU68&lt;&gt;"",HG21:HG68),2)</f>
        <v>#NUM!</v>
      </c>
      <c r="HH115" s="318" t="e">
        <f t="array" ref="HH115">QUARTILE(IF($JU21:$JU68&lt;&gt;"",HH21:HH68),2)</f>
        <v>#NUM!</v>
      </c>
      <c r="HI115" s="318" t="e">
        <f t="array" ref="HI115">QUARTILE(IF($JU21:$JU68&lt;&gt;"",HI21:HI68),2)</f>
        <v>#NUM!</v>
      </c>
      <c r="HJ115" s="318" t="e">
        <f t="array" ref="HJ115">QUARTILE(IF($JU21:$JU68&lt;&gt;"",HJ21:HJ68),2)</f>
        <v>#NUM!</v>
      </c>
      <c r="HK115" s="318" t="e">
        <f t="array" ref="HK115">QUARTILE(IF($JU21:$JU68&lt;&gt;"",HK21:HK68),2)</f>
        <v>#NUM!</v>
      </c>
      <c r="HL115" s="318" t="e">
        <f t="array" ref="HL115">QUARTILE(IF($JU21:$JU68&lt;&gt;"",HL21:HL68),2)</f>
        <v>#NUM!</v>
      </c>
      <c r="HM115" s="318" t="e">
        <f t="array" ref="HM115">QUARTILE(IF($JU21:$JU68&lt;&gt;"",HM21:HM68),2)</f>
        <v>#NUM!</v>
      </c>
      <c r="HN115" s="318" t="e">
        <f t="array" ref="HN115">QUARTILE(IF($JU21:$JU68&lt;&gt;"",HN21:HN68),2)</f>
        <v>#NUM!</v>
      </c>
      <c r="HO115" s="318" t="e">
        <f t="array" ref="HO115">QUARTILE(IF($JU21:$JU68&lt;&gt;"",HO21:HO68),2)</f>
        <v>#NUM!</v>
      </c>
      <c r="HP115" s="318" t="e">
        <f t="array" ref="HP115">QUARTILE(IF($JU21:$JU68&lt;&gt;"",HP21:HP68),2)</f>
        <v>#NUM!</v>
      </c>
      <c r="HQ115" s="318" t="e">
        <f t="array" ref="HQ115">QUARTILE(IF($JU21:$JU68&lt;&gt;"",HQ21:HQ68),2)</f>
        <v>#NUM!</v>
      </c>
      <c r="HR115" s="318" t="e">
        <f t="array" ref="HR115">QUARTILE(IF($JU21:$JU68&lt;&gt;"",HR21:HR68),2)</f>
        <v>#NUM!</v>
      </c>
      <c r="HS115" s="318" t="e">
        <f t="array" ref="HS115">QUARTILE(IF($JU21:$JU68&lt;&gt;"",HS21:HS68),2)</f>
        <v>#NUM!</v>
      </c>
      <c r="HT115" s="318" t="e">
        <f t="array" ref="HT115">QUARTILE(IF($JU21:$JU68&lt;&gt;"",HT21:HT68),2)</f>
        <v>#NUM!</v>
      </c>
      <c r="HU115" s="318" t="e">
        <f t="array" ref="HU115">QUARTILE(IF($JU21:$JU68&lt;&gt;"",HU21:HU68),2)</f>
        <v>#NUM!</v>
      </c>
      <c r="HV115" s="318" t="e">
        <f t="array" ref="HV115">QUARTILE(IF($JU21:$JU68&lt;&gt;"",HV21:HV68),2)</f>
        <v>#NUM!</v>
      </c>
      <c r="HW115" s="318" t="e">
        <f t="array" ref="HW115">QUARTILE(IF($JU21:$JU68&lt;&gt;"",HW21:HW68),2)</f>
        <v>#NUM!</v>
      </c>
      <c r="HX115" s="318" t="e">
        <f t="array" ref="HX115">QUARTILE(IF($JU21:$JU68&lt;&gt;"",HX21:HX68),2)</f>
        <v>#NUM!</v>
      </c>
      <c r="HY115" s="318" t="e">
        <f t="array" ref="HY115">QUARTILE(IF($JU21:$JU68&lt;&gt;"",HY21:HY68),2)</f>
        <v>#NUM!</v>
      </c>
      <c r="HZ115" s="318" t="e">
        <f t="array" ref="HZ115">QUARTILE(IF($JU21:$JU68&lt;&gt;"",HZ21:HZ68),2)</f>
        <v>#NUM!</v>
      </c>
      <c r="IA115" s="318" t="e">
        <f t="array" ref="IA115">QUARTILE(IF($JU21:$JU68&lt;&gt;"",IA21:IA68),2)</f>
        <v>#NUM!</v>
      </c>
      <c r="IB115" s="318" t="e">
        <f t="array" ref="IB115">QUARTILE(IF($JU21:$JU68&lt;&gt;"",IB21:IB68),2)</f>
        <v>#NUM!</v>
      </c>
      <c r="IC115" s="318" t="e">
        <f t="array" ref="IC115">QUARTILE(IF($JU21:$JU68&lt;&gt;"",IC21:IC68),2)</f>
        <v>#NUM!</v>
      </c>
      <c r="ID115" s="318" t="e">
        <f t="array" ref="ID115">QUARTILE(IF($JU21:$JU68&lt;&gt;"",ID21:ID68),2)</f>
        <v>#NUM!</v>
      </c>
      <c r="IE115" s="318" t="e">
        <f t="array" ref="IE115">QUARTILE(IF($JU21:$JU68&lt;&gt;"",IE21:IE68),2)</f>
        <v>#NUM!</v>
      </c>
      <c r="IF115" s="318" t="e">
        <f t="array" ref="IF115">QUARTILE(IF($JU21:$JU68&lt;&gt;"",IF21:IF68),2)</f>
        <v>#NUM!</v>
      </c>
      <c r="IG115" s="318" t="e">
        <f t="array" ref="IG115">QUARTILE(IF($JU21:$JU68&lt;&gt;"",IG21:IG68),2)</f>
        <v>#NUM!</v>
      </c>
      <c r="IH115" s="318" t="e">
        <f t="array" ref="IH115">QUARTILE(IF($JU21:$JU68&lt;&gt;"",IH21:IH68),2)</f>
        <v>#NUM!</v>
      </c>
      <c r="II115" s="318" t="e">
        <f t="array" ref="II115">QUARTILE(IF($JU21:$JU68&lt;&gt;"",II21:II68),2)</f>
        <v>#NUM!</v>
      </c>
      <c r="IJ115" s="318" t="e">
        <f t="array" ref="IJ115">QUARTILE(IF($JU21:$JU68&lt;&gt;"",IJ21:IJ68),2)</f>
        <v>#NUM!</v>
      </c>
      <c r="IK115" s="318" t="e">
        <f t="array" ref="IK115">QUARTILE(IF($JU21:$JU68&lt;&gt;"",IK21:IK68),2)</f>
        <v>#NUM!</v>
      </c>
      <c r="IL115" s="318" t="e">
        <f t="array" ref="IL115">QUARTILE(IF($JU21:$JU68&lt;&gt;"",IL21:IL68),2)</f>
        <v>#NUM!</v>
      </c>
      <c r="IM115" s="318" t="e">
        <f t="array" ref="IM115">QUARTILE(IF($JU21:$JU68&lt;&gt;"",IM21:IM68),2)</f>
        <v>#NUM!</v>
      </c>
      <c r="IN115" s="318" t="e">
        <f t="array" ref="IN115">QUARTILE(IF($JU21:$JU68&lt;&gt;"",IN21:IN68),2)</f>
        <v>#NUM!</v>
      </c>
      <c r="IO115" s="318" t="e">
        <f t="array" ref="IO115">QUARTILE(IF($JU21:$JU68&lt;&gt;"",IO21:IO68),2)</f>
        <v>#NUM!</v>
      </c>
      <c r="IP115" s="318" t="e">
        <f t="array" ref="IP115">QUARTILE(IF($JU21:$JU68&lt;&gt;"",IP21:IP68),2)</f>
        <v>#NUM!</v>
      </c>
      <c r="IQ115" s="318" t="e">
        <f t="array" ref="IQ115">QUARTILE(IF($JU21:$JU68&lt;&gt;"",IQ21:IQ68),2)</f>
        <v>#NUM!</v>
      </c>
      <c r="IR115" s="318" t="e">
        <f t="array" ref="IR115">QUARTILE(IF($JU21:$JU68&lt;&gt;"",IR21:IR68),2)</f>
        <v>#NUM!</v>
      </c>
      <c r="IS115" s="318" t="e">
        <f t="array" ref="IS115">QUARTILE(IF($JU21:$JU68&lt;&gt;"",IS21:IS68),2)</f>
        <v>#NUM!</v>
      </c>
      <c r="IT115" s="318" t="e">
        <f t="array" ref="IT115">QUARTILE(IF($JU21:$JU68&lt;&gt;"",IT21:IT68),2)</f>
        <v>#NUM!</v>
      </c>
      <c r="IU115" s="318" t="e">
        <f t="array" ref="IU115">QUARTILE(IF($JU21:$JU68&lt;&gt;"",IU21:IU68),2)</f>
        <v>#NUM!</v>
      </c>
      <c r="IV115" s="318" t="e">
        <f t="array" ref="IV115">QUARTILE(IF($JU21:$JU68&lt;&gt;"",IV21:IV68),2)</f>
        <v>#NUM!</v>
      </c>
      <c r="IW115" s="318" t="e">
        <f t="array" ref="IW115">QUARTILE(IF($JU21:$JU68&lt;&gt;"",IW21:IW68),2)</f>
        <v>#NUM!</v>
      </c>
      <c r="IX115" s="318" t="e">
        <f t="array" ref="IX115">QUARTILE(IF($JU21:$JU68&lt;&gt;"",IX21:IX68),2)</f>
        <v>#NUM!</v>
      </c>
      <c r="IY115" s="318" t="e">
        <f t="array" ref="IY115">QUARTILE(IF($JU21:$JU68&lt;&gt;"",IY21:IY68),2)</f>
        <v>#NUM!</v>
      </c>
      <c r="IZ115" s="318" t="e">
        <f t="array" ref="IZ115">QUARTILE(IF($JU21:$JU68&lt;&gt;"",IZ21:IZ68),2)</f>
        <v>#NUM!</v>
      </c>
      <c r="JA115" s="318" t="e">
        <f t="array" ref="JA115">QUARTILE(IF($JU21:$JU68&lt;&gt;"",JA21:JA68),2)</f>
        <v>#NUM!</v>
      </c>
      <c r="JB115" s="318" t="e">
        <f t="array" ref="JB115">QUARTILE(IF($JU21:$JU68&lt;&gt;"",JB21:JB68),2)</f>
        <v>#NUM!</v>
      </c>
      <c r="JC115" s="318" t="e">
        <f t="array" ref="JC115">QUARTILE(IF($JU21:$JU68&lt;&gt;"",JC21:JC68),2)</f>
        <v>#NUM!</v>
      </c>
      <c r="JD115" s="318" t="e">
        <f t="array" ref="JD115">QUARTILE(IF($JU21:$JU68&lt;&gt;"",JD21:JD68),2)</f>
        <v>#NUM!</v>
      </c>
      <c r="JE115" s="318" t="e">
        <f t="array" ref="JE115">QUARTILE(IF($JU21:$JU68&lt;&gt;"",JE21:JE68),2)</f>
        <v>#NUM!</v>
      </c>
      <c r="JF115" s="318" t="e">
        <f t="array" ref="JF115">QUARTILE(IF($JU21:$JU68&lt;&gt;"",JF21:JF68),2)</f>
        <v>#NUM!</v>
      </c>
      <c r="JG115" s="318" t="e">
        <f t="array" ref="JG115">QUARTILE(IF($JU21:$JU68&lt;&gt;"",JG21:JG68),2)</f>
        <v>#NUM!</v>
      </c>
      <c r="JH115" s="318" t="e">
        <f t="array" ref="JH115">QUARTILE(IF($JU21:$JU68&lt;&gt;"",JH21:JH68),2)</f>
        <v>#NUM!</v>
      </c>
      <c r="JI115" s="318" t="e">
        <f t="array" ref="JI115">QUARTILE(IF($JU21:$JU68&lt;&gt;"",JI21:JI68),2)</f>
        <v>#NUM!</v>
      </c>
      <c r="JJ115" s="318" t="e">
        <f t="array" ref="JJ115">QUARTILE(IF($JU21:$JU68&lt;&gt;"",JJ21:JJ68),2)</f>
        <v>#NUM!</v>
      </c>
      <c r="JK115" s="318" t="e">
        <f t="array" ref="JK115">QUARTILE(IF($JU21:$JU68&lt;&gt;"",JK21:JK68),2)</f>
        <v>#NUM!</v>
      </c>
      <c r="JL115" s="318" t="e">
        <f t="array" ref="JL115">QUARTILE(IF($JU21:$JU68&lt;&gt;"",JL21:JL68),2)</f>
        <v>#NUM!</v>
      </c>
      <c r="JM115" s="318" t="e">
        <f t="array" ref="JM115">QUARTILE(IF($JU21:$JU68&lt;&gt;"",JM21:JM68),2)</f>
        <v>#NUM!</v>
      </c>
      <c r="JN115" s="318" t="e">
        <f t="array" ref="JN115">QUARTILE(IF($JU21:$JU68&lt;&gt;"",JN21:JN68),2)</f>
        <v>#NUM!</v>
      </c>
      <c r="JO115" s="318" t="e">
        <f t="array" ref="JO115">QUARTILE(IF($JU21:$JU68&lt;&gt;"",JO21:JO68),2)</f>
        <v>#NUM!</v>
      </c>
      <c r="JP115" s="318" t="e">
        <f t="array" ref="JP115">QUARTILE(IF($JU21:$JU68&lt;&gt;"",JP21:JP68),2)</f>
        <v>#NUM!</v>
      </c>
    </row>
    <row r="116" spans="4:277" ht="15" customHeight="1" x14ac:dyDescent="0.2">
      <c r="D116" s="316">
        <v>4.4000000000000004</v>
      </c>
      <c r="E116" s="317" t="s">
        <v>463</v>
      </c>
      <c r="F116" s="318" t="e">
        <f t="array" ref="F116">QUARTILE(IF($JU21:$JU68&lt;&gt;"",F21:F68),3)</f>
        <v>#NUM!</v>
      </c>
      <c r="G116" s="318" t="e">
        <f t="array" ref="G116">QUARTILE(IF($JU21:$JU68&lt;&gt;"",G21:G68),3)</f>
        <v>#NUM!</v>
      </c>
      <c r="H116" s="318" t="e">
        <f t="array" ref="H116">QUARTILE(IF($JU21:$JU68&lt;&gt;"",H21:H68),3)</f>
        <v>#NUM!</v>
      </c>
      <c r="I116" s="318" t="e">
        <f t="array" ref="I116">QUARTILE(IF($JU21:$JU68&lt;&gt;"",I21:I68),3)</f>
        <v>#NUM!</v>
      </c>
      <c r="J116" s="318" t="e">
        <f t="array" ref="J116">QUARTILE(IF($JU21:$JU68&lt;&gt;"",J21:J68),3)</f>
        <v>#NUM!</v>
      </c>
      <c r="K116" s="318" t="e">
        <f t="array" ref="K116">QUARTILE(IF($JU21:$JU68&lt;&gt;"",K21:K68),3)</f>
        <v>#NUM!</v>
      </c>
      <c r="L116" s="318" t="e">
        <f t="array" ref="L116">QUARTILE(IF($JU21:$JU68&lt;&gt;"",L21:L68),3)</f>
        <v>#NUM!</v>
      </c>
      <c r="M116" s="318" t="e">
        <f t="array" ref="M116">QUARTILE(IF($JU21:$JU68&lt;&gt;"",M21:M68),3)</f>
        <v>#NUM!</v>
      </c>
      <c r="N116" s="318" t="e">
        <f t="array" ref="N116">QUARTILE(IF($JU21:$JU68&lt;&gt;"",N21:N68),3)</f>
        <v>#NUM!</v>
      </c>
      <c r="O116" s="318" t="e">
        <f t="array" ref="O116">QUARTILE(IF($JU21:$JU68&lt;&gt;"",O21:O68),3)</f>
        <v>#NUM!</v>
      </c>
      <c r="P116" s="318" t="e">
        <f t="array" ref="P116">QUARTILE(IF($JU21:$JU68&lt;&gt;"",P21:P68),3)</f>
        <v>#NUM!</v>
      </c>
      <c r="Q116" s="318" t="e">
        <f t="array" ref="Q116">QUARTILE(IF($JU21:$JU68&lt;&gt;"",Q21:Q68),3)</f>
        <v>#NUM!</v>
      </c>
      <c r="R116" s="318" t="e">
        <f t="array" ref="R116">QUARTILE(IF($JU21:$JU68&lt;&gt;"",R21:R68),3)</f>
        <v>#NUM!</v>
      </c>
      <c r="S116" s="318" t="e">
        <f t="array" ref="S116">QUARTILE(IF($JU21:$JU68&lt;&gt;"",S21:S68),3)</f>
        <v>#NUM!</v>
      </c>
      <c r="T116" s="318" t="e">
        <f t="array" ref="T116">QUARTILE(IF($JU21:$JU68&lt;&gt;"",T21:T68),3)</f>
        <v>#NUM!</v>
      </c>
      <c r="U116" s="318" t="e">
        <f t="array" ref="U116">QUARTILE(IF($JU21:$JU68&lt;&gt;"",U21:U68),3)</f>
        <v>#NUM!</v>
      </c>
      <c r="V116" s="318" t="e">
        <f t="array" ref="V116">QUARTILE(IF($JU21:$JU68&lt;&gt;"",V21:V68),3)</f>
        <v>#NUM!</v>
      </c>
      <c r="W116" s="318" t="e">
        <f t="array" ref="W116">QUARTILE(IF($JU21:$JU68&lt;&gt;"",W21:W68),3)</f>
        <v>#NUM!</v>
      </c>
      <c r="X116" s="318" t="e">
        <f t="array" ref="X116">QUARTILE(IF($JU21:$JU68&lt;&gt;"",X21:X68),3)</f>
        <v>#NUM!</v>
      </c>
      <c r="Y116" s="318" t="e">
        <f t="array" ref="Y116">QUARTILE(IF($JU21:$JU68&lt;&gt;"",Y21:Y68),3)</f>
        <v>#NUM!</v>
      </c>
      <c r="Z116" s="318" t="e">
        <f t="array" ref="Z116">QUARTILE(IF($JU21:$JU68&lt;&gt;"",Z21:Z68),3)</f>
        <v>#NUM!</v>
      </c>
      <c r="AA116" s="318" t="e">
        <f t="array" ref="AA116">QUARTILE(IF($JU21:$JU68&lt;&gt;"",AA21:AA68),3)</f>
        <v>#NUM!</v>
      </c>
      <c r="AB116" s="318" t="e">
        <f t="array" ref="AB116">QUARTILE(IF($JU21:$JU68&lt;&gt;"",AB21:AB68),3)</f>
        <v>#NUM!</v>
      </c>
      <c r="AC116" s="318" t="e">
        <f t="array" ref="AC116">QUARTILE(IF($JU21:$JU68&lt;&gt;"",AC21:AC68),3)</f>
        <v>#NUM!</v>
      </c>
      <c r="AD116" s="318" t="e">
        <f t="array" ref="AD116">QUARTILE(IF($JU21:$JU68&lt;&gt;"",AD21:AD68),3)</f>
        <v>#NUM!</v>
      </c>
      <c r="AE116" s="318" t="e">
        <f t="array" ref="AE116">QUARTILE(IF($JU21:$JU68&lt;&gt;"",AE21:AE68),3)</f>
        <v>#NUM!</v>
      </c>
      <c r="AF116" s="318" t="e">
        <f t="array" ref="AF116">QUARTILE(IF($JU21:$JU68&lt;&gt;"",AF21:AF68),3)</f>
        <v>#NUM!</v>
      </c>
      <c r="AG116" s="318" t="e">
        <f t="array" ref="AG116">QUARTILE(IF($JU21:$JU68&lt;&gt;"",AG21:AG68),3)</f>
        <v>#NUM!</v>
      </c>
      <c r="AH116" s="318" t="e">
        <f t="array" ref="AH116">QUARTILE(IF($JU21:$JU68&lt;&gt;"",AH21:AH68),3)</f>
        <v>#NUM!</v>
      </c>
      <c r="AI116" s="318" t="e">
        <f t="array" ref="AI116">QUARTILE(IF($JU21:$JU68&lt;&gt;"",AI21:AI68),3)</f>
        <v>#NUM!</v>
      </c>
      <c r="AJ116" s="318" t="e">
        <f t="array" ref="AJ116">QUARTILE(IF($JU21:$JU68&lt;&gt;"",AJ21:AJ68),3)</f>
        <v>#NUM!</v>
      </c>
      <c r="AK116" s="318" t="e">
        <f t="array" ref="AK116">QUARTILE(IF($JU21:$JU68&lt;&gt;"",AK21:AK68),3)</f>
        <v>#NUM!</v>
      </c>
      <c r="AL116" s="318" t="e">
        <f t="array" ref="AL116">QUARTILE(IF($JU21:$JU68&lt;&gt;"",AL21:AL68),3)</f>
        <v>#NUM!</v>
      </c>
      <c r="AM116" s="318" t="e">
        <f t="array" ref="AM116">QUARTILE(IF($JU21:$JU68&lt;&gt;"",AM21:AM68),3)</f>
        <v>#NUM!</v>
      </c>
      <c r="AN116" s="318" t="e">
        <f t="array" ref="AN116">QUARTILE(IF($JU21:$JU68&lt;&gt;"",AN21:AN68),3)</f>
        <v>#NUM!</v>
      </c>
      <c r="AO116" s="318" t="e">
        <f t="array" ref="AO116">QUARTILE(IF($JU21:$JU68&lt;&gt;"",AO21:AO68),3)</f>
        <v>#NUM!</v>
      </c>
      <c r="AP116" s="318" t="e">
        <f t="array" ref="AP116">QUARTILE(IF($JU21:$JU68&lt;&gt;"",AP21:AP68),3)</f>
        <v>#NUM!</v>
      </c>
      <c r="AQ116" s="318" t="e">
        <f t="array" ref="AQ116">QUARTILE(IF($JU21:$JU68&lt;&gt;"",AQ21:AQ68),3)</f>
        <v>#NUM!</v>
      </c>
      <c r="AR116" s="318" t="e">
        <f t="array" ref="AR116">QUARTILE(IF($JU21:$JU68&lt;&gt;"",AR21:AR68),3)</f>
        <v>#NUM!</v>
      </c>
      <c r="AS116" s="318" t="e">
        <f t="array" ref="AS116">QUARTILE(IF($JU21:$JU68&lt;&gt;"",AS21:AS68),3)</f>
        <v>#NUM!</v>
      </c>
      <c r="AT116" s="318" t="e">
        <f t="array" ref="AT116">QUARTILE(IF($JU21:$JU68&lt;&gt;"",AT21:AT68),3)</f>
        <v>#NUM!</v>
      </c>
      <c r="AU116" s="318" t="e">
        <f t="array" ref="AU116">QUARTILE(IF($JU21:$JU68&lt;&gt;"",AU21:AU68),3)</f>
        <v>#NUM!</v>
      </c>
      <c r="AV116" s="318" t="e">
        <f t="array" ref="AV116">QUARTILE(IF($JU21:$JU68&lt;&gt;"",AV21:AV68),3)</f>
        <v>#NUM!</v>
      </c>
      <c r="AW116" s="318" t="e">
        <f t="array" ref="AW116">QUARTILE(IF($JU21:$JU68&lt;&gt;"",AW21:AW68),3)</f>
        <v>#NUM!</v>
      </c>
      <c r="AX116" s="318" t="e">
        <f t="array" ref="AX116">QUARTILE(IF($JU21:$JU68&lt;&gt;"",AX21:AX68),3)</f>
        <v>#NUM!</v>
      </c>
      <c r="AY116" s="318" t="e">
        <f t="array" ref="AY116">QUARTILE(IF($JU21:$JU68&lt;&gt;"",AY21:AY68),3)</f>
        <v>#NUM!</v>
      </c>
      <c r="AZ116" s="318" t="e">
        <f t="array" ref="AZ116">QUARTILE(IF($JU21:$JU68&lt;&gt;"",AZ21:AZ68),3)</f>
        <v>#NUM!</v>
      </c>
      <c r="BA116" s="318" t="e">
        <f t="array" ref="BA116">QUARTILE(IF($JU21:$JU68&lt;&gt;"",BA21:BA68),3)</f>
        <v>#NUM!</v>
      </c>
      <c r="BB116" s="318" t="e">
        <f t="array" ref="BB116">QUARTILE(IF($JU21:$JU68&lt;&gt;"",BB21:BB68),3)</f>
        <v>#NUM!</v>
      </c>
      <c r="BC116" s="318" t="e">
        <f t="array" ref="BC116">QUARTILE(IF($JU21:$JU68&lt;&gt;"",BC21:BC68),3)</f>
        <v>#NUM!</v>
      </c>
      <c r="BD116" s="318" t="e">
        <f t="array" ref="BD116">QUARTILE(IF($JU21:$JU68&lt;&gt;"",BD21:BD68),3)</f>
        <v>#NUM!</v>
      </c>
      <c r="BE116" s="318" t="e">
        <f t="array" ref="BE116">QUARTILE(IF($JU21:$JU68&lt;&gt;"",BE21:BE68),3)</f>
        <v>#NUM!</v>
      </c>
      <c r="BF116" s="318" t="e">
        <f t="array" ref="BF116">QUARTILE(IF($JU21:$JU68&lt;&gt;"",BF21:BF68),3)</f>
        <v>#NUM!</v>
      </c>
      <c r="BG116" s="318" t="e">
        <f t="array" ref="BG116">QUARTILE(IF($JU21:$JU68&lt;&gt;"",BG21:BG68),3)</f>
        <v>#NUM!</v>
      </c>
      <c r="BH116" s="318" t="e">
        <f t="array" ref="BH116">QUARTILE(IF($JU21:$JU68&lt;&gt;"",BH21:BH68),3)</f>
        <v>#NUM!</v>
      </c>
      <c r="BI116" s="318" t="e">
        <f t="array" ref="BI116">QUARTILE(IF($JU21:$JU68&lt;&gt;"",BI21:BI68),3)</f>
        <v>#NUM!</v>
      </c>
      <c r="BJ116" s="318" t="e">
        <f t="array" ref="BJ116">QUARTILE(IF($JU21:$JU68&lt;&gt;"",BJ21:BJ68),3)</f>
        <v>#NUM!</v>
      </c>
      <c r="BK116" s="318" t="e">
        <f t="array" ref="BK116">QUARTILE(IF($JU21:$JU68&lt;&gt;"",BK21:BK68),3)</f>
        <v>#NUM!</v>
      </c>
      <c r="BL116" s="318" t="e">
        <f t="array" ref="BL116">QUARTILE(IF($JU21:$JU68&lt;&gt;"",BL21:BL68),3)</f>
        <v>#NUM!</v>
      </c>
      <c r="BM116" s="318" t="e">
        <f t="array" ref="BM116">QUARTILE(IF($JU21:$JU68&lt;&gt;"",BM21:BM68),3)</f>
        <v>#NUM!</v>
      </c>
      <c r="BN116" s="318" t="e">
        <f t="array" ref="BN116">QUARTILE(IF($JU21:$JU68&lt;&gt;"",BN21:BN68),3)</f>
        <v>#NUM!</v>
      </c>
      <c r="BO116" s="318" t="e">
        <f t="array" ref="BO116">QUARTILE(IF($JU21:$JU68&lt;&gt;"",BO21:BO68),3)</f>
        <v>#NUM!</v>
      </c>
      <c r="BP116" s="318" t="e">
        <f t="array" ref="BP116">QUARTILE(IF($JU21:$JU68&lt;&gt;"",BP21:BP68),3)</f>
        <v>#NUM!</v>
      </c>
      <c r="BQ116" s="318" t="e">
        <f t="array" ref="BQ116">QUARTILE(IF($JU21:$JU68&lt;&gt;"",BQ21:BQ68),3)</f>
        <v>#NUM!</v>
      </c>
      <c r="BR116" s="318" t="e">
        <f t="array" ref="BR116">QUARTILE(IF($JU21:$JU68&lt;&gt;"",BR21:BR68),3)</f>
        <v>#NUM!</v>
      </c>
      <c r="BS116" s="318" t="e">
        <f t="array" ref="BS116">QUARTILE(IF($JU21:$JU68&lt;&gt;"",BS21:BS68),3)</f>
        <v>#NUM!</v>
      </c>
      <c r="BT116" s="318" t="e">
        <f t="array" ref="BT116">QUARTILE(IF($JU21:$JU68&lt;&gt;"",BT21:BT68),3)</f>
        <v>#NUM!</v>
      </c>
      <c r="BU116" s="318" t="e">
        <f t="array" ref="BU116">QUARTILE(IF($JU21:$JU68&lt;&gt;"",BU21:BU68),3)</f>
        <v>#NUM!</v>
      </c>
      <c r="BV116" s="318" t="e">
        <f t="array" ref="BV116">QUARTILE(IF($JU21:$JU68&lt;&gt;"",BV21:BV68),3)</f>
        <v>#NUM!</v>
      </c>
      <c r="BW116" s="318" t="e">
        <f t="array" ref="BW116">QUARTILE(IF($JU21:$JU68&lt;&gt;"",BW21:BW68),3)</f>
        <v>#NUM!</v>
      </c>
      <c r="BX116" s="318" t="e">
        <f t="array" ref="BX116">QUARTILE(IF($JU21:$JU68&lt;&gt;"",BX21:BX68),3)</f>
        <v>#NUM!</v>
      </c>
      <c r="BY116" s="318" t="e">
        <f t="array" ref="BY116">QUARTILE(IF($JU21:$JU68&lt;&gt;"",BY21:BY68),3)</f>
        <v>#NUM!</v>
      </c>
      <c r="BZ116" s="318" t="e">
        <f t="array" ref="BZ116">QUARTILE(IF($JU21:$JU68&lt;&gt;"",BZ21:BZ68),3)</f>
        <v>#NUM!</v>
      </c>
      <c r="CA116" s="318" t="e">
        <f t="array" ref="CA116">QUARTILE(IF($JU21:$JU68&lt;&gt;"",CA21:CA68),3)</f>
        <v>#NUM!</v>
      </c>
      <c r="CB116" s="318" t="e">
        <f t="array" ref="CB116">QUARTILE(IF($JU21:$JU68&lt;&gt;"",CB21:CB68),3)</f>
        <v>#NUM!</v>
      </c>
      <c r="CC116" s="318" t="e">
        <f t="array" ref="CC116">QUARTILE(IF($JU21:$JU68&lt;&gt;"",CC21:CC68),3)</f>
        <v>#NUM!</v>
      </c>
      <c r="CD116" s="318" t="e">
        <f t="array" ref="CD116">QUARTILE(IF($JU21:$JU68&lt;&gt;"",CD21:CD68),3)</f>
        <v>#NUM!</v>
      </c>
      <c r="CE116" s="318" t="e">
        <f t="array" ref="CE116">QUARTILE(IF($JU21:$JU68&lt;&gt;"",CE21:CE68),3)</f>
        <v>#NUM!</v>
      </c>
      <c r="CF116" s="318" t="e">
        <f t="array" ref="CF116">QUARTILE(IF($JU21:$JU68&lt;&gt;"",CF21:CF68),3)</f>
        <v>#NUM!</v>
      </c>
      <c r="CG116" s="318" t="e">
        <f t="array" ref="CG116">QUARTILE(IF($JU21:$JU68&lt;&gt;"",CG21:CG68),3)</f>
        <v>#NUM!</v>
      </c>
      <c r="CH116" s="318" t="e">
        <f t="array" ref="CH116">QUARTILE(IF($JU21:$JU68&lt;&gt;"",CH21:CH68),3)</f>
        <v>#NUM!</v>
      </c>
      <c r="CI116" s="318" t="e">
        <f t="array" ref="CI116">QUARTILE(IF($JU21:$JU68&lt;&gt;"",CI21:CI68),3)</f>
        <v>#NUM!</v>
      </c>
      <c r="CJ116" s="318" t="e">
        <f t="array" ref="CJ116">QUARTILE(IF($JU21:$JU68&lt;&gt;"",CJ21:CJ68),3)</f>
        <v>#NUM!</v>
      </c>
      <c r="CK116" s="318" t="e">
        <f t="array" ref="CK116">QUARTILE(IF($JU21:$JU68&lt;&gt;"",CK21:CK68),3)</f>
        <v>#NUM!</v>
      </c>
      <c r="CL116" s="318" t="e">
        <f t="array" ref="CL116">QUARTILE(IF($JU21:$JU68&lt;&gt;"",CL21:CL68),3)</f>
        <v>#NUM!</v>
      </c>
      <c r="CM116" s="318" t="e">
        <f t="array" ref="CM116">QUARTILE(IF($JU21:$JU68&lt;&gt;"",CM21:CM68),3)</f>
        <v>#NUM!</v>
      </c>
      <c r="CN116" s="318" t="e">
        <f t="array" ref="CN116">QUARTILE(IF($JU21:$JU68&lt;&gt;"",CN21:CN68),3)</f>
        <v>#NUM!</v>
      </c>
      <c r="CO116" s="318" t="e">
        <f t="array" ref="CO116">QUARTILE(IF($JU21:$JU68&lt;&gt;"",CO21:CO68),3)</f>
        <v>#NUM!</v>
      </c>
      <c r="CP116" s="318" t="e">
        <f t="array" ref="CP116">QUARTILE(IF($JU21:$JU68&lt;&gt;"",CP21:CP68),3)</f>
        <v>#NUM!</v>
      </c>
      <c r="CQ116" s="318" t="e">
        <f t="array" ref="CQ116">QUARTILE(IF($JU21:$JU68&lt;&gt;"",CQ21:CQ68),3)</f>
        <v>#NUM!</v>
      </c>
      <c r="CR116" s="318" t="e">
        <f t="array" ref="CR116">QUARTILE(IF($JU21:$JU68&lt;&gt;"",CR21:CR68),3)</f>
        <v>#NUM!</v>
      </c>
      <c r="CS116" s="318" t="e">
        <f t="array" ref="CS116">QUARTILE(IF($JU21:$JU68&lt;&gt;"",CS21:CS68),3)</f>
        <v>#NUM!</v>
      </c>
      <c r="CT116" s="318" t="e">
        <f t="array" ref="CT116">QUARTILE(IF($JU21:$JU68&lt;&gt;"",CT21:CT68),3)</f>
        <v>#NUM!</v>
      </c>
      <c r="CU116" s="318" t="e">
        <f t="array" ref="CU116">QUARTILE(IF($JU21:$JU68&lt;&gt;"",CU21:CU68),3)</f>
        <v>#NUM!</v>
      </c>
      <c r="CV116" s="318" t="e">
        <f t="array" ref="CV116">QUARTILE(IF($JU21:$JU68&lt;&gt;"",CV21:CV68),3)</f>
        <v>#NUM!</v>
      </c>
      <c r="CW116" s="318" t="e">
        <f t="array" ref="CW116">QUARTILE(IF($JU21:$JU68&lt;&gt;"",CW21:CW68),3)</f>
        <v>#NUM!</v>
      </c>
      <c r="CX116" s="318" t="e">
        <f t="array" ref="CX116">QUARTILE(IF($JU21:$JU68&lt;&gt;"",CX21:CX68),3)</f>
        <v>#NUM!</v>
      </c>
      <c r="CY116" s="318" t="e">
        <f t="array" ref="CY116">QUARTILE(IF($JU21:$JU68&lt;&gt;"",CY21:CY68),3)</f>
        <v>#NUM!</v>
      </c>
      <c r="CZ116" s="318" t="e">
        <f t="array" ref="CZ116">QUARTILE(IF($JU21:$JU68&lt;&gt;"",CZ21:CZ68),3)</f>
        <v>#NUM!</v>
      </c>
      <c r="DA116" s="318" t="e">
        <f t="array" ref="DA116">QUARTILE(IF($JU21:$JU68&lt;&gt;"",DA21:DA68),3)</f>
        <v>#NUM!</v>
      </c>
      <c r="DB116" s="318" t="e">
        <f t="array" ref="DB116">QUARTILE(IF($JU21:$JU68&lt;&gt;"",DB21:DB68),3)</f>
        <v>#NUM!</v>
      </c>
      <c r="DC116" s="318" t="e">
        <f t="array" ref="DC116">QUARTILE(IF($JU21:$JU68&lt;&gt;"",DC21:DC68),3)</f>
        <v>#NUM!</v>
      </c>
      <c r="DD116" s="318" t="e">
        <f t="array" ref="DD116">QUARTILE(IF($JU21:$JU68&lt;&gt;"",DD21:DD68),3)</f>
        <v>#NUM!</v>
      </c>
      <c r="DE116" s="318" t="e">
        <f t="array" ref="DE116">QUARTILE(IF($JU21:$JU68&lt;&gt;"",DE21:DE68),3)</f>
        <v>#NUM!</v>
      </c>
      <c r="DF116" s="318" t="e">
        <f t="array" ref="DF116">QUARTILE(IF($JU21:$JU68&lt;&gt;"",DF21:DF68),3)</f>
        <v>#NUM!</v>
      </c>
      <c r="DG116" s="318" t="e">
        <f t="array" ref="DG116">QUARTILE(IF($JU21:$JU68&lt;&gt;"",DG21:DG68),3)</f>
        <v>#NUM!</v>
      </c>
      <c r="DH116" s="318" t="e">
        <f t="array" ref="DH116">QUARTILE(IF($JU21:$JU68&lt;&gt;"",DH21:DH68),3)</f>
        <v>#NUM!</v>
      </c>
      <c r="DI116" s="318" t="e">
        <f t="array" ref="DI116">QUARTILE(IF($JU21:$JU68&lt;&gt;"",DI21:DI68),3)</f>
        <v>#NUM!</v>
      </c>
      <c r="DJ116" s="318" t="e">
        <f t="array" ref="DJ116">QUARTILE(IF($JU21:$JU68&lt;&gt;"",DJ21:DJ68),3)</f>
        <v>#NUM!</v>
      </c>
      <c r="DK116" s="318" t="e">
        <f t="array" ref="DK116">QUARTILE(IF($JU21:$JU68&lt;&gt;"",DK21:DK68),3)</f>
        <v>#NUM!</v>
      </c>
      <c r="DL116" s="318" t="e">
        <f t="array" ref="DL116">QUARTILE(IF($JU21:$JU68&lt;&gt;"",DL21:DL68),3)</f>
        <v>#NUM!</v>
      </c>
      <c r="DM116" s="318" t="e">
        <f t="array" ref="DM116">QUARTILE(IF($JU21:$JU68&lt;&gt;"",DM21:DM68),3)</f>
        <v>#NUM!</v>
      </c>
      <c r="DN116" s="318" t="e">
        <f t="array" ref="DN116">QUARTILE(IF($JU21:$JU68&lt;&gt;"",DN21:DN68),3)</f>
        <v>#NUM!</v>
      </c>
      <c r="DO116" s="318" t="e">
        <f t="array" ref="DO116">QUARTILE(IF($JU21:$JU68&lt;&gt;"",DO21:DO68),3)</f>
        <v>#NUM!</v>
      </c>
      <c r="DP116" s="318" t="e">
        <f t="array" ref="DP116">QUARTILE(IF($JU21:$JU68&lt;&gt;"",DP21:DP68),3)</f>
        <v>#NUM!</v>
      </c>
      <c r="DQ116" s="318" t="e">
        <f t="array" ref="DQ116">QUARTILE(IF($JU21:$JU68&lt;&gt;"",DQ21:DQ68),3)</f>
        <v>#NUM!</v>
      </c>
      <c r="DR116" s="318" t="e">
        <f t="array" ref="DR116">QUARTILE(IF($JU21:$JU68&lt;&gt;"",DR21:DR68),3)</f>
        <v>#NUM!</v>
      </c>
      <c r="DS116" s="318" t="e">
        <f t="array" ref="DS116">QUARTILE(IF($JU21:$JU68&lt;&gt;"",DS21:DS68),3)</f>
        <v>#NUM!</v>
      </c>
      <c r="DT116" s="318" t="e">
        <f t="array" ref="DT116">QUARTILE(IF($JU21:$JU68&lt;&gt;"",DT21:DT68),3)</f>
        <v>#NUM!</v>
      </c>
      <c r="DU116" s="318" t="e">
        <f t="array" ref="DU116">QUARTILE(IF($JU21:$JU68&lt;&gt;"",DU21:DU68),3)</f>
        <v>#NUM!</v>
      </c>
      <c r="DV116" s="318" t="e">
        <f t="array" ref="DV116">QUARTILE(IF($JU21:$JU68&lt;&gt;"",DV21:DV68),3)</f>
        <v>#NUM!</v>
      </c>
      <c r="DW116" s="318" t="e">
        <f t="array" ref="DW116">QUARTILE(IF($JU21:$JU68&lt;&gt;"",DW21:DW68),3)</f>
        <v>#NUM!</v>
      </c>
      <c r="DX116" s="318" t="e">
        <f t="array" ref="DX116">QUARTILE(IF($JU21:$JU68&lt;&gt;"",DX21:DX68),3)</f>
        <v>#NUM!</v>
      </c>
      <c r="DY116" s="318" t="e">
        <f t="array" ref="DY116">QUARTILE(IF($JU21:$JU68&lt;&gt;"",DY21:DY68),3)</f>
        <v>#NUM!</v>
      </c>
      <c r="DZ116" s="318" t="e">
        <f t="array" ref="DZ116">QUARTILE(IF($JU21:$JU68&lt;&gt;"",DZ21:DZ68),3)</f>
        <v>#NUM!</v>
      </c>
      <c r="EA116" s="318" t="e">
        <f t="array" ref="EA116">QUARTILE(IF($JU21:$JU68&lt;&gt;"",EA21:EA68),3)</f>
        <v>#NUM!</v>
      </c>
      <c r="EB116" s="318" t="e">
        <f t="array" ref="EB116">QUARTILE(IF($JU21:$JU68&lt;&gt;"",EB21:EB68),3)</f>
        <v>#NUM!</v>
      </c>
      <c r="EC116" s="318" t="e">
        <f t="array" ref="EC116">QUARTILE(IF($JU21:$JU68&lt;&gt;"",EC21:EC68),3)</f>
        <v>#NUM!</v>
      </c>
      <c r="ED116" s="318" t="e">
        <f t="array" ref="ED116">QUARTILE(IF($JU21:$JU68&lt;&gt;"",ED21:ED68),3)</f>
        <v>#NUM!</v>
      </c>
      <c r="EE116" s="318" t="e">
        <f t="array" ref="EE116">QUARTILE(IF($JU21:$JU68&lt;&gt;"",EE21:EE68),3)</f>
        <v>#NUM!</v>
      </c>
      <c r="EF116" s="318" t="e">
        <f t="array" ref="EF116">QUARTILE(IF($JU21:$JU68&lt;&gt;"",EF21:EF68),3)</f>
        <v>#NUM!</v>
      </c>
      <c r="EG116" s="318" t="e">
        <f t="array" ref="EG116">QUARTILE(IF($JU21:$JU68&lt;&gt;"",EG21:EG68),3)</f>
        <v>#NUM!</v>
      </c>
      <c r="EH116" s="318" t="e">
        <f t="array" ref="EH116">QUARTILE(IF($JU21:$JU68&lt;&gt;"",EH21:EH68),3)</f>
        <v>#NUM!</v>
      </c>
      <c r="EI116" s="318" t="e">
        <f t="array" ref="EI116">QUARTILE(IF($JU21:$JU68&lt;&gt;"",EI21:EI68),3)</f>
        <v>#NUM!</v>
      </c>
      <c r="EJ116" s="318" t="e">
        <f t="array" ref="EJ116">QUARTILE(IF($JU21:$JU68&lt;&gt;"",EJ21:EJ68),3)</f>
        <v>#NUM!</v>
      </c>
      <c r="EK116" s="318" t="e">
        <f t="array" ref="EK116">QUARTILE(IF($JU21:$JU68&lt;&gt;"",EK21:EK68),3)</f>
        <v>#NUM!</v>
      </c>
      <c r="EL116" s="318" t="e">
        <f t="array" ref="EL116">QUARTILE(IF($JU21:$JU68&lt;&gt;"",EL21:EL68),3)</f>
        <v>#NUM!</v>
      </c>
      <c r="EM116" s="318" t="e">
        <f t="array" ref="EM116">QUARTILE(IF($JU21:$JU68&lt;&gt;"",EM21:EM68),3)</f>
        <v>#NUM!</v>
      </c>
      <c r="EN116" s="318" t="e">
        <f t="array" ref="EN116">QUARTILE(IF($JU21:$JU68&lt;&gt;"",EN21:EN68),3)</f>
        <v>#NUM!</v>
      </c>
      <c r="EO116" s="318" t="e">
        <f t="array" ref="EO116">QUARTILE(IF($JU21:$JU68&lt;&gt;"",EO21:EO68),3)</f>
        <v>#NUM!</v>
      </c>
      <c r="EP116" s="318" t="e">
        <f t="array" ref="EP116">QUARTILE(IF($JU21:$JU68&lt;&gt;"",EP21:EP68),3)</f>
        <v>#NUM!</v>
      </c>
      <c r="EQ116" s="318" t="e">
        <f t="array" ref="EQ116">QUARTILE(IF($JU21:$JU68&lt;&gt;"",EQ21:EQ68),3)</f>
        <v>#NUM!</v>
      </c>
      <c r="ER116" s="318" t="e">
        <f t="array" ref="ER116">QUARTILE(IF($JU21:$JU68&lt;&gt;"",ER21:ER68),3)</f>
        <v>#NUM!</v>
      </c>
      <c r="ES116" s="318" t="e">
        <f t="array" ref="ES116">QUARTILE(IF($JU21:$JU68&lt;&gt;"",ES21:ES68),3)</f>
        <v>#NUM!</v>
      </c>
      <c r="ET116" s="318" t="e">
        <f t="array" ref="ET116">QUARTILE(IF($JU21:$JU68&lt;&gt;"",ET21:ET68),3)</f>
        <v>#NUM!</v>
      </c>
      <c r="EU116" s="318" t="e">
        <f t="array" ref="EU116">QUARTILE(IF($JU21:$JU68&lt;&gt;"",EU21:EU68),3)</f>
        <v>#NUM!</v>
      </c>
      <c r="EV116" s="318" t="e">
        <f t="array" ref="EV116">QUARTILE(IF($JU21:$JU68&lt;&gt;"",EV21:EV68),3)</f>
        <v>#NUM!</v>
      </c>
      <c r="EW116" s="318" t="e">
        <f t="array" ref="EW116">QUARTILE(IF($JU21:$JU68&lt;&gt;"",EW21:EW68),3)</f>
        <v>#NUM!</v>
      </c>
      <c r="EX116" s="318" t="e">
        <f t="array" ref="EX116">QUARTILE(IF($JU21:$JU68&lt;&gt;"",EX21:EX68),3)</f>
        <v>#NUM!</v>
      </c>
      <c r="EY116" s="318" t="e">
        <f t="array" ref="EY116">QUARTILE(IF($JU21:$JU68&lt;&gt;"",EY21:EY68),3)</f>
        <v>#NUM!</v>
      </c>
      <c r="EZ116" s="318" t="e">
        <f t="array" ref="EZ116">QUARTILE(IF($JU21:$JU68&lt;&gt;"",EZ21:EZ68),3)</f>
        <v>#NUM!</v>
      </c>
      <c r="FA116" s="318" t="e">
        <f t="array" ref="FA116">QUARTILE(IF($JU21:$JU68&lt;&gt;"",FA21:FA68),3)</f>
        <v>#NUM!</v>
      </c>
      <c r="FB116" s="318" t="e">
        <f t="array" ref="FB116">QUARTILE(IF($JU21:$JU68&lt;&gt;"",FB21:FB68),3)</f>
        <v>#NUM!</v>
      </c>
      <c r="FC116" s="318" t="e">
        <f t="array" ref="FC116">QUARTILE(IF($JU21:$JU68&lt;&gt;"",FC21:FC68),3)</f>
        <v>#NUM!</v>
      </c>
      <c r="FD116" s="318" t="e">
        <f t="array" ref="FD116">QUARTILE(IF($JU21:$JU68&lt;&gt;"",FD21:FD68),3)</f>
        <v>#NUM!</v>
      </c>
      <c r="FE116" s="318" t="e">
        <f t="array" ref="FE116">QUARTILE(IF($JU21:$JU68&lt;&gt;"",FE21:FE68),3)</f>
        <v>#NUM!</v>
      </c>
      <c r="FF116" s="318" t="e">
        <f t="array" ref="FF116">QUARTILE(IF($JU21:$JU68&lt;&gt;"",FF21:FF68),3)</f>
        <v>#NUM!</v>
      </c>
      <c r="FG116" s="318" t="e">
        <f t="array" ref="FG116">QUARTILE(IF($JU21:$JU68&lt;&gt;"",FG21:FG68),3)</f>
        <v>#NUM!</v>
      </c>
      <c r="FH116" s="318" t="e">
        <f t="array" ref="FH116">QUARTILE(IF($JU21:$JU68&lt;&gt;"",FH21:FH68),3)</f>
        <v>#NUM!</v>
      </c>
      <c r="FI116" s="318" t="e">
        <f t="array" ref="FI116">QUARTILE(IF($JU21:$JU68&lt;&gt;"",FI21:FI68),3)</f>
        <v>#NUM!</v>
      </c>
      <c r="FJ116" s="318" t="e">
        <f t="array" ref="FJ116">QUARTILE(IF($JU21:$JU68&lt;&gt;"",FJ21:FJ68),3)</f>
        <v>#NUM!</v>
      </c>
      <c r="FK116" s="318" t="e">
        <f t="array" ref="FK116">QUARTILE(IF($JU21:$JU68&lt;&gt;"",FK21:FK68),3)</f>
        <v>#NUM!</v>
      </c>
      <c r="FL116" s="318" t="e">
        <f t="array" ref="FL116">QUARTILE(IF($JU21:$JU68&lt;&gt;"",FL21:FL68),3)</f>
        <v>#NUM!</v>
      </c>
      <c r="FM116" s="318" t="e">
        <f t="array" ref="FM116">QUARTILE(IF($JU21:$JU68&lt;&gt;"",FM21:FM68),3)</f>
        <v>#NUM!</v>
      </c>
      <c r="FN116" s="318" t="e">
        <f t="array" ref="FN116">QUARTILE(IF($JU21:$JU68&lt;&gt;"",FN21:FN68),3)</f>
        <v>#NUM!</v>
      </c>
      <c r="FO116" s="318" t="e">
        <f t="array" ref="FO116">QUARTILE(IF($JU21:$JU68&lt;&gt;"",FO21:FO68),3)</f>
        <v>#NUM!</v>
      </c>
      <c r="FP116" s="318" t="e">
        <f t="array" ref="FP116">QUARTILE(IF($JU21:$JU68&lt;&gt;"",FP21:FP68),3)</f>
        <v>#NUM!</v>
      </c>
      <c r="FQ116" s="318" t="e">
        <f t="array" ref="FQ116">QUARTILE(IF($JU21:$JU68&lt;&gt;"",FQ21:FQ68),3)</f>
        <v>#NUM!</v>
      </c>
      <c r="FR116" s="318" t="e">
        <f t="array" ref="FR116">QUARTILE(IF($JU21:$JU68&lt;&gt;"",FR21:FR68),3)</f>
        <v>#NUM!</v>
      </c>
      <c r="FS116" s="318" t="e">
        <f t="array" ref="FS116">QUARTILE(IF($JU21:$JU68&lt;&gt;"",FS21:FS68),3)</f>
        <v>#NUM!</v>
      </c>
      <c r="FT116" s="318" t="e">
        <f t="array" ref="FT116">QUARTILE(IF($JU21:$JU68&lt;&gt;"",FT21:FT68),3)</f>
        <v>#NUM!</v>
      </c>
      <c r="FU116" s="318" t="e">
        <f t="array" ref="FU116">QUARTILE(IF($JU21:$JU68&lt;&gt;"",FU21:FU68),3)</f>
        <v>#NUM!</v>
      </c>
      <c r="FV116" s="318" t="e">
        <f t="array" ref="FV116">QUARTILE(IF($JU21:$JU68&lt;&gt;"",FV21:FV68),3)</f>
        <v>#NUM!</v>
      </c>
      <c r="FW116" s="318" t="e">
        <f t="array" ref="FW116">QUARTILE(IF($JU21:$JU68&lt;&gt;"",FW21:FW68),3)</f>
        <v>#NUM!</v>
      </c>
      <c r="FX116" s="318" t="e">
        <f t="array" ref="FX116">QUARTILE(IF($JU21:$JU68&lt;&gt;"",FX21:FX68),3)</f>
        <v>#NUM!</v>
      </c>
      <c r="FY116" s="318" t="e">
        <f t="array" ref="FY116">QUARTILE(IF($JU21:$JU68&lt;&gt;"",FY21:FY68),3)</f>
        <v>#NUM!</v>
      </c>
      <c r="FZ116" s="318" t="e">
        <f t="array" ref="FZ116">QUARTILE(IF($JU21:$JU68&lt;&gt;"",FZ21:FZ68),3)</f>
        <v>#NUM!</v>
      </c>
      <c r="GA116" s="318" t="e">
        <f t="array" ref="GA116">QUARTILE(IF($JU21:$JU68&lt;&gt;"",GA21:GA68),3)</f>
        <v>#NUM!</v>
      </c>
      <c r="GB116" s="318" t="e">
        <f t="array" ref="GB116">QUARTILE(IF($JU21:$JU68&lt;&gt;"",GB21:GB68),3)</f>
        <v>#NUM!</v>
      </c>
      <c r="GC116" s="318" t="e">
        <f t="array" ref="GC116">QUARTILE(IF($JU21:$JU68&lt;&gt;"",GC21:GC68),3)</f>
        <v>#NUM!</v>
      </c>
      <c r="GD116" s="318" t="e">
        <f t="array" ref="GD116">QUARTILE(IF($JU21:$JU68&lt;&gt;"",GD21:GD68),3)</f>
        <v>#NUM!</v>
      </c>
      <c r="GE116" s="318" t="e">
        <f t="array" ref="GE116">QUARTILE(IF($JU21:$JU68&lt;&gt;"",GE21:GE68),3)</f>
        <v>#NUM!</v>
      </c>
      <c r="GF116" s="318" t="e">
        <f t="array" ref="GF116">QUARTILE(IF($JU21:$JU68&lt;&gt;"",GF21:GF68),3)</f>
        <v>#NUM!</v>
      </c>
      <c r="GG116" s="318" t="e">
        <f t="array" ref="GG116">QUARTILE(IF($JU21:$JU68&lt;&gt;"",GG21:GG68),3)</f>
        <v>#NUM!</v>
      </c>
      <c r="GH116" s="318" t="e">
        <f t="array" ref="GH116">QUARTILE(IF($JU21:$JU68&lt;&gt;"",GH21:GH68),3)</f>
        <v>#NUM!</v>
      </c>
      <c r="GI116" s="318" t="e">
        <f t="array" ref="GI116">QUARTILE(IF($JU21:$JU68&lt;&gt;"",GI21:GI68),3)</f>
        <v>#NUM!</v>
      </c>
      <c r="GJ116" s="318" t="e">
        <f t="array" ref="GJ116">QUARTILE(IF($JU21:$JU68&lt;&gt;"",GJ21:GJ68),3)</f>
        <v>#NUM!</v>
      </c>
      <c r="GK116" s="318" t="e">
        <f t="array" ref="GK116">QUARTILE(IF($JU21:$JU68&lt;&gt;"",GK21:GK68),3)</f>
        <v>#NUM!</v>
      </c>
      <c r="GL116" s="318" t="e">
        <f t="array" ref="GL116">QUARTILE(IF($JU21:$JU68&lt;&gt;"",GL21:GL68),3)</f>
        <v>#NUM!</v>
      </c>
      <c r="GM116" s="318" t="e">
        <f t="array" ref="GM116">QUARTILE(IF($JU21:$JU68&lt;&gt;"",GM21:GM68),3)</f>
        <v>#NUM!</v>
      </c>
      <c r="GN116" s="318" t="e">
        <f t="array" ref="GN116">QUARTILE(IF($JU21:$JU68&lt;&gt;"",GN21:GN68),3)</f>
        <v>#NUM!</v>
      </c>
      <c r="GO116" s="318" t="e">
        <f t="array" ref="GO116">QUARTILE(IF($JU21:$JU68&lt;&gt;"",GO21:GO68),3)</f>
        <v>#NUM!</v>
      </c>
      <c r="GP116" s="318" t="e">
        <f t="array" ref="GP116">QUARTILE(IF($JU21:$JU68&lt;&gt;"",GP21:GP68),3)</f>
        <v>#NUM!</v>
      </c>
      <c r="GQ116" s="318" t="e">
        <f t="array" ref="GQ116">QUARTILE(IF($JU21:$JU68&lt;&gt;"",GQ21:GQ68),3)</f>
        <v>#NUM!</v>
      </c>
      <c r="GR116" s="318" t="e">
        <f t="array" ref="GR116">QUARTILE(IF($JU21:$JU68&lt;&gt;"",GR21:GR68),3)</f>
        <v>#NUM!</v>
      </c>
      <c r="GS116" s="318" t="e">
        <f t="array" ref="GS116">QUARTILE(IF($JU21:$JU68&lt;&gt;"",GS21:GS68),3)</f>
        <v>#NUM!</v>
      </c>
      <c r="GT116" s="318" t="e">
        <f t="array" ref="GT116">QUARTILE(IF($JU21:$JU68&lt;&gt;"",GT21:GT68),3)</f>
        <v>#NUM!</v>
      </c>
      <c r="GU116" s="318" t="e">
        <f t="array" ref="GU116">QUARTILE(IF($JU21:$JU68&lt;&gt;"",GU21:GU68),3)</f>
        <v>#NUM!</v>
      </c>
      <c r="GV116" s="318" t="e">
        <f t="array" ref="GV116">QUARTILE(IF($JU21:$JU68&lt;&gt;"",GV21:GV68),3)</f>
        <v>#NUM!</v>
      </c>
      <c r="GW116" s="318" t="e">
        <f t="array" ref="GW116">QUARTILE(IF($JU21:$JU68&lt;&gt;"",GW21:GW68),3)</f>
        <v>#NUM!</v>
      </c>
      <c r="GX116" s="318" t="e">
        <f t="array" ref="GX116">QUARTILE(IF($JU21:$JU68&lt;&gt;"",GX21:GX68),3)</f>
        <v>#NUM!</v>
      </c>
      <c r="GY116" s="318" t="e">
        <f t="array" ref="GY116">QUARTILE(IF($JU21:$JU68&lt;&gt;"",GY21:GY68),3)</f>
        <v>#NUM!</v>
      </c>
      <c r="GZ116" s="318" t="e">
        <f t="array" ref="GZ116">QUARTILE(IF($JU21:$JU68&lt;&gt;"",GZ21:GZ68),3)</f>
        <v>#NUM!</v>
      </c>
      <c r="HA116" s="318" t="e">
        <f t="array" ref="HA116">QUARTILE(IF($JU21:$JU68&lt;&gt;"",HA21:HA68),3)</f>
        <v>#NUM!</v>
      </c>
      <c r="HB116" s="318" t="e">
        <f t="array" ref="HB116">QUARTILE(IF($JU21:$JU68&lt;&gt;"",HB21:HB68),3)</f>
        <v>#NUM!</v>
      </c>
      <c r="HC116" s="318" t="e">
        <f t="array" ref="HC116">QUARTILE(IF($JU21:$JU68&lt;&gt;"",HC21:HC68),3)</f>
        <v>#NUM!</v>
      </c>
      <c r="HD116" s="318" t="e">
        <f t="array" ref="HD116">QUARTILE(IF($JU21:$JU68&lt;&gt;"",HD21:HD68),3)</f>
        <v>#NUM!</v>
      </c>
      <c r="HE116" s="318" t="e">
        <f t="array" ref="HE116">QUARTILE(IF($JU21:$JU68&lt;&gt;"",HE21:HE68),3)</f>
        <v>#NUM!</v>
      </c>
      <c r="HF116" s="318" t="e">
        <f t="array" ref="HF116">QUARTILE(IF($JU21:$JU68&lt;&gt;"",HF21:HF68),3)</f>
        <v>#NUM!</v>
      </c>
      <c r="HG116" s="318" t="e">
        <f t="array" ref="HG116">QUARTILE(IF($JU21:$JU68&lt;&gt;"",HG21:HG68),3)</f>
        <v>#NUM!</v>
      </c>
      <c r="HH116" s="318" t="e">
        <f t="array" ref="HH116">QUARTILE(IF($JU21:$JU68&lt;&gt;"",HH21:HH68),3)</f>
        <v>#NUM!</v>
      </c>
      <c r="HI116" s="318" t="e">
        <f t="array" ref="HI116">QUARTILE(IF($JU21:$JU68&lt;&gt;"",HI21:HI68),3)</f>
        <v>#NUM!</v>
      </c>
      <c r="HJ116" s="318" t="e">
        <f t="array" ref="HJ116">QUARTILE(IF($JU21:$JU68&lt;&gt;"",HJ21:HJ68),3)</f>
        <v>#NUM!</v>
      </c>
      <c r="HK116" s="318" t="e">
        <f t="array" ref="HK116">QUARTILE(IF($JU21:$JU68&lt;&gt;"",HK21:HK68),3)</f>
        <v>#NUM!</v>
      </c>
      <c r="HL116" s="318" t="e">
        <f t="array" ref="HL116">QUARTILE(IF($JU21:$JU68&lt;&gt;"",HL21:HL68),3)</f>
        <v>#NUM!</v>
      </c>
      <c r="HM116" s="318" t="e">
        <f t="array" ref="HM116">QUARTILE(IF($JU21:$JU68&lt;&gt;"",HM21:HM68),3)</f>
        <v>#NUM!</v>
      </c>
      <c r="HN116" s="318" t="e">
        <f t="array" ref="HN116">QUARTILE(IF($JU21:$JU68&lt;&gt;"",HN21:HN68),3)</f>
        <v>#NUM!</v>
      </c>
      <c r="HO116" s="318" t="e">
        <f t="array" ref="HO116">QUARTILE(IF($JU21:$JU68&lt;&gt;"",HO21:HO68),3)</f>
        <v>#NUM!</v>
      </c>
      <c r="HP116" s="318" t="e">
        <f t="array" ref="HP116">QUARTILE(IF($JU21:$JU68&lt;&gt;"",HP21:HP68),3)</f>
        <v>#NUM!</v>
      </c>
      <c r="HQ116" s="318" t="e">
        <f t="array" ref="HQ116">QUARTILE(IF($JU21:$JU68&lt;&gt;"",HQ21:HQ68),3)</f>
        <v>#NUM!</v>
      </c>
      <c r="HR116" s="318" t="e">
        <f t="array" ref="HR116">QUARTILE(IF($JU21:$JU68&lt;&gt;"",HR21:HR68),3)</f>
        <v>#NUM!</v>
      </c>
      <c r="HS116" s="318" t="e">
        <f t="array" ref="HS116">QUARTILE(IF($JU21:$JU68&lt;&gt;"",HS21:HS68),3)</f>
        <v>#NUM!</v>
      </c>
      <c r="HT116" s="318" t="e">
        <f t="array" ref="HT116">QUARTILE(IF($JU21:$JU68&lt;&gt;"",HT21:HT68),3)</f>
        <v>#NUM!</v>
      </c>
      <c r="HU116" s="318" t="e">
        <f t="array" ref="HU116">QUARTILE(IF($JU21:$JU68&lt;&gt;"",HU21:HU68),3)</f>
        <v>#NUM!</v>
      </c>
      <c r="HV116" s="318" t="e">
        <f t="array" ref="HV116">QUARTILE(IF($JU21:$JU68&lt;&gt;"",HV21:HV68),3)</f>
        <v>#NUM!</v>
      </c>
      <c r="HW116" s="318" t="e">
        <f t="array" ref="HW116">QUARTILE(IF($JU21:$JU68&lt;&gt;"",HW21:HW68),3)</f>
        <v>#NUM!</v>
      </c>
      <c r="HX116" s="318" t="e">
        <f t="array" ref="HX116">QUARTILE(IF($JU21:$JU68&lt;&gt;"",HX21:HX68),3)</f>
        <v>#NUM!</v>
      </c>
      <c r="HY116" s="318" t="e">
        <f t="array" ref="HY116">QUARTILE(IF($JU21:$JU68&lt;&gt;"",HY21:HY68),3)</f>
        <v>#NUM!</v>
      </c>
      <c r="HZ116" s="318" t="e">
        <f t="array" ref="HZ116">QUARTILE(IF($JU21:$JU68&lt;&gt;"",HZ21:HZ68),3)</f>
        <v>#NUM!</v>
      </c>
      <c r="IA116" s="318" t="e">
        <f t="array" ref="IA116">QUARTILE(IF($JU21:$JU68&lt;&gt;"",IA21:IA68),3)</f>
        <v>#NUM!</v>
      </c>
      <c r="IB116" s="318" t="e">
        <f t="array" ref="IB116">QUARTILE(IF($JU21:$JU68&lt;&gt;"",IB21:IB68),3)</f>
        <v>#NUM!</v>
      </c>
      <c r="IC116" s="318" t="e">
        <f t="array" ref="IC116">QUARTILE(IF($JU21:$JU68&lt;&gt;"",IC21:IC68),3)</f>
        <v>#NUM!</v>
      </c>
      <c r="ID116" s="318" t="e">
        <f t="array" ref="ID116">QUARTILE(IF($JU21:$JU68&lt;&gt;"",ID21:ID68),3)</f>
        <v>#NUM!</v>
      </c>
      <c r="IE116" s="318" t="e">
        <f t="array" ref="IE116">QUARTILE(IF($JU21:$JU68&lt;&gt;"",IE21:IE68),3)</f>
        <v>#NUM!</v>
      </c>
      <c r="IF116" s="318" t="e">
        <f t="array" ref="IF116">QUARTILE(IF($JU21:$JU68&lt;&gt;"",IF21:IF68),3)</f>
        <v>#NUM!</v>
      </c>
      <c r="IG116" s="318" t="e">
        <f t="array" ref="IG116">QUARTILE(IF($JU21:$JU68&lt;&gt;"",IG21:IG68),3)</f>
        <v>#NUM!</v>
      </c>
      <c r="IH116" s="318" t="e">
        <f t="array" ref="IH116">QUARTILE(IF($JU21:$JU68&lt;&gt;"",IH21:IH68),3)</f>
        <v>#NUM!</v>
      </c>
      <c r="II116" s="318" t="e">
        <f t="array" ref="II116">QUARTILE(IF($JU21:$JU68&lt;&gt;"",II21:II68),3)</f>
        <v>#NUM!</v>
      </c>
      <c r="IJ116" s="318" t="e">
        <f t="array" ref="IJ116">QUARTILE(IF($JU21:$JU68&lt;&gt;"",IJ21:IJ68),3)</f>
        <v>#NUM!</v>
      </c>
      <c r="IK116" s="318" t="e">
        <f t="array" ref="IK116">QUARTILE(IF($JU21:$JU68&lt;&gt;"",IK21:IK68),3)</f>
        <v>#NUM!</v>
      </c>
      <c r="IL116" s="318" t="e">
        <f t="array" ref="IL116">QUARTILE(IF($JU21:$JU68&lt;&gt;"",IL21:IL68),3)</f>
        <v>#NUM!</v>
      </c>
      <c r="IM116" s="318" t="e">
        <f t="array" ref="IM116">QUARTILE(IF($JU21:$JU68&lt;&gt;"",IM21:IM68),3)</f>
        <v>#NUM!</v>
      </c>
      <c r="IN116" s="318" t="e">
        <f t="array" ref="IN116">QUARTILE(IF($JU21:$JU68&lt;&gt;"",IN21:IN68),3)</f>
        <v>#NUM!</v>
      </c>
      <c r="IO116" s="318" t="e">
        <f t="array" ref="IO116">QUARTILE(IF($JU21:$JU68&lt;&gt;"",IO21:IO68),3)</f>
        <v>#NUM!</v>
      </c>
      <c r="IP116" s="318" t="e">
        <f t="array" ref="IP116">QUARTILE(IF($JU21:$JU68&lt;&gt;"",IP21:IP68),3)</f>
        <v>#NUM!</v>
      </c>
      <c r="IQ116" s="318" t="e">
        <f t="array" ref="IQ116">QUARTILE(IF($JU21:$JU68&lt;&gt;"",IQ21:IQ68),3)</f>
        <v>#NUM!</v>
      </c>
      <c r="IR116" s="318" t="e">
        <f t="array" ref="IR116">QUARTILE(IF($JU21:$JU68&lt;&gt;"",IR21:IR68),3)</f>
        <v>#NUM!</v>
      </c>
      <c r="IS116" s="318" t="e">
        <f t="array" ref="IS116">QUARTILE(IF($JU21:$JU68&lt;&gt;"",IS21:IS68),3)</f>
        <v>#NUM!</v>
      </c>
      <c r="IT116" s="318" t="e">
        <f t="array" ref="IT116">QUARTILE(IF($JU21:$JU68&lt;&gt;"",IT21:IT68),3)</f>
        <v>#NUM!</v>
      </c>
      <c r="IU116" s="318" t="e">
        <f t="array" ref="IU116">QUARTILE(IF($JU21:$JU68&lt;&gt;"",IU21:IU68),3)</f>
        <v>#NUM!</v>
      </c>
      <c r="IV116" s="318" t="e">
        <f t="array" ref="IV116">QUARTILE(IF($JU21:$JU68&lt;&gt;"",IV21:IV68),3)</f>
        <v>#NUM!</v>
      </c>
      <c r="IW116" s="318" t="e">
        <f t="array" ref="IW116">QUARTILE(IF($JU21:$JU68&lt;&gt;"",IW21:IW68),3)</f>
        <v>#NUM!</v>
      </c>
      <c r="IX116" s="318" t="e">
        <f t="array" ref="IX116">QUARTILE(IF($JU21:$JU68&lt;&gt;"",IX21:IX68),3)</f>
        <v>#NUM!</v>
      </c>
      <c r="IY116" s="318" t="e">
        <f t="array" ref="IY116">QUARTILE(IF($JU21:$JU68&lt;&gt;"",IY21:IY68),3)</f>
        <v>#NUM!</v>
      </c>
      <c r="IZ116" s="318" t="e">
        <f t="array" ref="IZ116">QUARTILE(IF($JU21:$JU68&lt;&gt;"",IZ21:IZ68),3)</f>
        <v>#NUM!</v>
      </c>
      <c r="JA116" s="318" t="e">
        <f t="array" ref="JA116">QUARTILE(IF($JU21:$JU68&lt;&gt;"",JA21:JA68),3)</f>
        <v>#NUM!</v>
      </c>
      <c r="JB116" s="318" t="e">
        <f t="array" ref="JB116">QUARTILE(IF($JU21:$JU68&lt;&gt;"",JB21:JB68),3)</f>
        <v>#NUM!</v>
      </c>
      <c r="JC116" s="318" t="e">
        <f t="array" ref="JC116">QUARTILE(IF($JU21:$JU68&lt;&gt;"",JC21:JC68),3)</f>
        <v>#NUM!</v>
      </c>
      <c r="JD116" s="318" t="e">
        <f t="array" ref="JD116">QUARTILE(IF($JU21:$JU68&lt;&gt;"",JD21:JD68),3)</f>
        <v>#NUM!</v>
      </c>
      <c r="JE116" s="318" t="e">
        <f t="array" ref="JE116">QUARTILE(IF($JU21:$JU68&lt;&gt;"",JE21:JE68),3)</f>
        <v>#NUM!</v>
      </c>
      <c r="JF116" s="318" t="e">
        <f t="array" ref="JF116">QUARTILE(IF($JU21:$JU68&lt;&gt;"",JF21:JF68),3)</f>
        <v>#NUM!</v>
      </c>
      <c r="JG116" s="318" t="e">
        <f t="array" ref="JG116">QUARTILE(IF($JU21:$JU68&lt;&gt;"",JG21:JG68),3)</f>
        <v>#NUM!</v>
      </c>
      <c r="JH116" s="318" t="e">
        <f t="array" ref="JH116">QUARTILE(IF($JU21:$JU68&lt;&gt;"",JH21:JH68),3)</f>
        <v>#NUM!</v>
      </c>
      <c r="JI116" s="318" t="e">
        <f t="array" ref="JI116">QUARTILE(IF($JU21:$JU68&lt;&gt;"",JI21:JI68),3)</f>
        <v>#NUM!</v>
      </c>
      <c r="JJ116" s="318" t="e">
        <f t="array" ref="JJ116">QUARTILE(IF($JU21:$JU68&lt;&gt;"",JJ21:JJ68),3)</f>
        <v>#NUM!</v>
      </c>
      <c r="JK116" s="318" t="e">
        <f t="array" ref="JK116">QUARTILE(IF($JU21:$JU68&lt;&gt;"",JK21:JK68),3)</f>
        <v>#NUM!</v>
      </c>
      <c r="JL116" s="318" t="e">
        <f t="array" ref="JL116">QUARTILE(IF($JU21:$JU68&lt;&gt;"",JL21:JL68),3)</f>
        <v>#NUM!</v>
      </c>
      <c r="JM116" s="318" t="e">
        <f t="array" ref="JM116">QUARTILE(IF($JU21:$JU68&lt;&gt;"",JM21:JM68),3)</f>
        <v>#NUM!</v>
      </c>
      <c r="JN116" s="318" t="e">
        <f t="array" ref="JN116">QUARTILE(IF($JU21:$JU68&lt;&gt;"",JN21:JN68),3)</f>
        <v>#NUM!</v>
      </c>
      <c r="JO116" s="318" t="e">
        <f t="array" ref="JO116">QUARTILE(IF($JU21:$JU68&lt;&gt;"",JO21:JO68),3)</f>
        <v>#NUM!</v>
      </c>
      <c r="JP116" s="318" t="e">
        <f t="array" ref="JP116">QUARTILE(IF($JU21:$JU68&lt;&gt;"",JP21:JP68),3)</f>
        <v>#NUM!</v>
      </c>
    </row>
    <row r="117" spans="4:277" ht="15" customHeight="1" x14ac:dyDescent="0.2">
      <c r="D117" s="316">
        <v>4.0999999999999996</v>
      </c>
      <c r="E117" s="317" t="s">
        <v>464</v>
      </c>
      <c r="F117" s="318">
        <f t="array" ref="F117">MIN(IF($JU21:$JU68&lt;&gt;"",F21:F68),1)</f>
        <v>1</v>
      </c>
      <c r="G117" s="318">
        <f t="array" ref="G117">MIN(IF($JU21:$JU68&lt;&gt;"",G21:G68),1)</f>
        <v>1</v>
      </c>
      <c r="H117" s="318">
        <f t="array" ref="H117">MIN(IF($JU21:$JU68&lt;&gt;"",H21:H68),1)</f>
        <v>1</v>
      </c>
      <c r="I117" s="318">
        <f t="array" ref="I117">MIN(IF($JU21:$JU68&lt;&gt;"",I21:I68),1)</f>
        <v>1</v>
      </c>
      <c r="J117" s="318">
        <f t="array" ref="J117">MIN(IF($JU21:$JU68&lt;&gt;"",J21:J68),1)</f>
        <v>1</v>
      </c>
      <c r="K117" s="318">
        <f t="array" ref="K117">MIN(IF($JU21:$JU68&lt;&gt;"",K21:K68),1)</f>
        <v>1</v>
      </c>
      <c r="L117" s="318">
        <f t="array" ref="L117">MIN(IF($JU21:$JU68&lt;&gt;"",L21:L68),1)</f>
        <v>1</v>
      </c>
      <c r="M117" s="318">
        <f t="array" ref="M117">MIN(IF($JU21:$JU68&lt;&gt;"",M21:M68),1)</f>
        <v>1</v>
      </c>
      <c r="N117" s="318">
        <f t="array" ref="N117">MIN(IF($JU21:$JU68&lt;&gt;"",N21:N68),1)</f>
        <v>1</v>
      </c>
      <c r="O117" s="318">
        <f t="array" ref="O117">MIN(IF($JU21:$JU68&lt;&gt;"",O21:O68),1)</f>
        <v>1</v>
      </c>
      <c r="P117" s="318">
        <f t="array" ref="P117">MIN(IF($JU21:$JU68&lt;&gt;"",P21:P68),1)</f>
        <v>1</v>
      </c>
      <c r="Q117" s="318">
        <f t="array" ref="Q117">MIN(IF($JU21:$JU68&lt;&gt;"",Q21:Q68),1)</f>
        <v>1</v>
      </c>
      <c r="R117" s="318">
        <f t="array" ref="R117">MIN(IF($JU21:$JU68&lt;&gt;"",R21:R68),1)</f>
        <v>1</v>
      </c>
      <c r="S117" s="318">
        <f t="array" ref="S117">MIN(IF($JU21:$JU68&lt;&gt;"",S21:S68),1)</f>
        <v>1</v>
      </c>
      <c r="T117" s="318">
        <f t="array" ref="T117">MIN(IF($JU21:$JU68&lt;&gt;"",T21:T68),1)</f>
        <v>1</v>
      </c>
      <c r="U117" s="318">
        <f t="array" ref="U117">MIN(IF($JU21:$JU68&lt;&gt;"",U21:U68),1)</f>
        <v>1</v>
      </c>
      <c r="V117" s="318">
        <f t="array" ref="V117">MIN(IF($JU21:$JU68&lt;&gt;"",V21:V68),1)</f>
        <v>1</v>
      </c>
      <c r="W117" s="318">
        <f t="array" ref="W117">MIN(IF($JU21:$JU68&lt;&gt;"",W21:W68),1)</f>
        <v>1</v>
      </c>
      <c r="X117" s="318">
        <f t="array" ref="X117">MIN(IF($JU21:$JU68&lt;&gt;"",X21:X68),1)</f>
        <v>1</v>
      </c>
      <c r="Y117" s="318">
        <f t="array" ref="Y117">MIN(IF($JU21:$JU68&lt;&gt;"",Y21:Y68),1)</f>
        <v>1</v>
      </c>
      <c r="Z117" s="318">
        <f t="array" ref="Z117">MIN(IF($JU21:$JU68&lt;&gt;"",Z21:Z68),1)</f>
        <v>1</v>
      </c>
      <c r="AA117" s="318">
        <f t="array" ref="AA117">MIN(IF($JU21:$JU68&lt;&gt;"",AA21:AA68),1)</f>
        <v>1</v>
      </c>
      <c r="AB117" s="318">
        <f t="array" ref="AB117">MIN(IF($JU21:$JU68&lt;&gt;"",AB21:AB68),1)</f>
        <v>1</v>
      </c>
      <c r="AC117" s="318">
        <f t="array" ref="AC117">MIN(IF($JU21:$JU68&lt;&gt;"",AC21:AC68),1)</f>
        <v>1</v>
      </c>
      <c r="AD117" s="318">
        <f t="array" ref="AD117">MIN(IF($JU21:$JU68&lt;&gt;"",AD21:AD68),1)</f>
        <v>1</v>
      </c>
      <c r="AE117" s="318">
        <f t="array" ref="AE117">MIN(IF($JU21:$JU68&lt;&gt;"",AE21:AE68),1)</f>
        <v>1</v>
      </c>
      <c r="AF117" s="318">
        <f t="array" ref="AF117">MIN(IF($JU21:$JU68&lt;&gt;"",AF21:AF68),1)</f>
        <v>1</v>
      </c>
      <c r="AG117" s="318">
        <f t="array" ref="AG117">MIN(IF($JU21:$JU68&lt;&gt;"",AG21:AG68),1)</f>
        <v>1</v>
      </c>
      <c r="AH117" s="318">
        <f t="array" ref="AH117">MIN(IF($JU21:$JU68&lt;&gt;"",AH21:AH68),1)</f>
        <v>1</v>
      </c>
      <c r="AI117" s="318">
        <f t="array" ref="AI117">MIN(IF($JU21:$JU68&lt;&gt;"",AI21:AI68),1)</f>
        <v>1</v>
      </c>
      <c r="AJ117" s="318">
        <f t="array" ref="AJ117">MIN(IF($JU21:$JU68&lt;&gt;"",AJ21:AJ68),1)</f>
        <v>1</v>
      </c>
      <c r="AK117" s="318">
        <f t="array" ref="AK117">MIN(IF($JU21:$JU68&lt;&gt;"",AK21:AK68),1)</f>
        <v>1</v>
      </c>
      <c r="AL117" s="318">
        <f t="array" ref="AL117">MIN(IF($JU21:$JU68&lt;&gt;"",AL21:AL68),1)</f>
        <v>1</v>
      </c>
      <c r="AM117" s="318">
        <f t="array" ref="AM117">MIN(IF($JU21:$JU68&lt;&gt;"",AM21:AM68),1)</f>
        <v>1</v>
      </c>
      <c r="AN117" s="318">
        <f t="array" ref="AN117">MIN(IF($JU21:$JU68&lt;&gt;"",AN21:AN68),1)</f>
        <v>1</v>
      </c>
      <c r="AO117" s="318">
        <f t="array" ref="AO117">MIN(IF($JU21:$JU68&lt;&gt;"",AO21:AO68),1)</f>
        <v>1</v>
      </c>
      <c r="AP117" s="318">
        <f t="array" ref="AP117">MIN(IF($JU21:$JU68&lt;&gt;"",AP21:AP68),1)</f>
        <v>1</v>
      </c>
      <c r="AQ117" s="318">
        <f t="array" ref="AQ117">MIN(IF($JU21:$JU68&lt;&gt;"",AQ21:AQ68),1)</f>
        <v>1</v>
      </c>
      <c r="AR117" s="318">
        <f t="array" ref="AR117">MIN(IF($JU21:$JU68&lt;&gt;"",AR21:AR68),1)</f>
        <v>1</v>
      </c>
      <c r="AS117" s="318">
        <f t="array" ref="AS117">MIN(IF($JU21:$JU68&lt;&gt;"",AS21:AS68),1)</f>
        <v>1</v>
      </c>
      <c r="AT117" s="318">
        <f t="array" ref="AT117">MIN(IF($JU21:$JU68&lt;&gt;"",AT21:AT68),1)</f>
        <v>1</v>
      </c>
      <c r="AU117" s="318">
        <f t="array" ref="AU117">MIN(IF($JU21:$JU68&lt;&gt;"",AU21:AU68),1)</f>
        <v>1</v>
      </c>
      <c r="AV117" s="318">
        <f t="array" ref="AV117">MIN(IF($JU21:$JU68&lt;&gt;"",AV21:AV68),1)</f>
        <v>1</v>
      </c>
      <c r="AW117" s="318">
        <f t="array" ref="AW117">MIN(IF($JU21:$JU68&lt;&gt;"",AW21:AW68),1)</f>
        <v>1</v>
      </c>
      <c r="AX117" s="318">
        <f t="array" ref="AX117">MIN(IF($JU21:$JU68&lt;&gt;"",AX21:AX68),1)</f>
        <v>1</v>
      </c>
      <c r="AY117" s="318">
        <f t="array" ref="AY117">MIN(IF($JU21:$JU68&lt;&gt;"",AY21:AY68),1)</f>
        <v>1</v>
      </c>
      <c r="AZ117" s="318">
        <f t="array" ref="AZ117">MIN(IF($JU21:$JU68&lt;&gt;"",AZ21:AZ68),1)</f>
        <v>1</v>
      </c>
      <c r="BA117" s="318">
        <f t="array" ref="BA117">MIN(IF($JU21:$JU68&lt;&gt;"",BA21:BA68),1)</f>
        <v>1</v>
      </c>
      <c r="BB117" s="318">
        <f t="array" ref="BB117">MIN(IF($JU21:$JU68&lt;&gt;"",BB21:BB68),1)</f>
        <v>1</v>
      </c>
      <c r="BC117" s="318">
        <f t="array" ref="BC117">MIN(IF($JU21:$JU68&lt;&gt;"",BC21:BC68),1)</f>
        <v>1</v>
      </c>
      <c r="BD117" s="318">
        <f t="array" ref="BD117">MIN(IF($JU21:$JU68&lt;&gt;"",BD21:BD68),1)</f>
        <v>1</v>
      </c>
      <c r="BE117" s="318">
        <f t="array" ref="BE117">MIN(IF($JU21:$JU68&lt;&gt;"",BE21:BE68),1)</f>
        <v>1</v>
      </c>
      <c r="BF117" s="318">
        <f t="array" ref="BF117">MIN(IF($JU21:$JU68&lt;&gt;"",BF21:BF68),1)</f>
        <v>1</v>
      </c>
      <c r="BG117" s="318">
        <f t="array" ref="BG117">MIN(IF($JU21:$JU68&lt;&gt;"",BG21:BG68),1)</f>
        <v>1</v>
      </c>
      <c r="BH117" s="318">
        <f t="array" ref="BH117">MIN(IF($JU21:$JU68&lt;&gt;"",BH21:BH68),1)</f>
        <v>1</v>
      </c>
      <c r="BI117" s="318">
        <f t="array" ref="BI117">MIN(IF($JU21:$JU68&lt;&gt;"",BI21:BI68),1)</f>
        <v>1</v>
      </c>
      <c r="BJ117" s="318">
        <f t="array" ref="BJ117">MIN(IF($JU21:$JU68&lt;&gt;"",BJ21:BJ68),1)</f>
        <v>1</v>
      </c>
      <c r="BK117" s="318">
        <f t="array" ref="BK117">MIN(IF($JU21:$JU68&lt;&gt;"",BK21:BK68),1)</f>
        <v>1</v>
      </c>
      <c r="BL117" s="318">
        <f t="array" ref="BL117">MIN(IF($JU21:$JU68&lt;&gt;"",BL21:BL68),1)</f>
        <v>1</v>
      </c>
      <c r="BM117" s="318">
        <f t="array" ref="BM117">MIN(IF($JU21:$JU68&lt;&gt;"",BM21:BM68),1)</f>
        <v>1</v>
      </c>
      <c r="BN117" s="318">
        <f t="array" ref="BN117">MIN(IF($JU21:$JU68&lt;&gt;"",BN21:BN68),1)</f>
        <v>1</v>
      </c>
      <c r="BO117" s="318">
        <f t="array" ref="BO117">MIN(IF($JU21:$JU68&lt;&gt;"",BO21:BO68),1)</f>
        <v>1</v>
      </c>
      <c r="BP117" s="318">
        <f t="array" ref="BP117">MIN(IF($JU21:$JU68&lt;&gt;"",BP21:BP68),1)</f>
        <v>1</v>
      </c>
      <c r="BQ117" s="318">
        <f t="array" ref="BQ117">MIN(IF($JU21:$JU68&lt;&gt;"",BQ21:BQ68),1)</f>
        <v>1</v>
      </c>
      <c r="BR117" s="318">
        <f t="array" ref="BR117">MIN(IF($JU21:$JU68&lt;&gt;"",BR21:BR68),1)</f>
        <v>1</v>
      </c>
      <c r="BS117" s="318">
        <f t="array" ref="BS117">MIN(IF($JU21:$JU68&lt;&gt;"",BS21:BS68),1)</f>
        <v>1</v>
      </c>
      <c r="BT117" s="318">
        <f t="array" ref="BT117">MIN(IF($JU21:$JU68&lt;&gt;"",BT21:BT68),1)</f>
        <v>1</v>
      </c>
      <c r="BU117" s="318">
        <f t="array" ref="BU117">MIN(IF($JU21:$JU68&lt;&gt;"",BU21:BU68),1)</f>
        <v>1</v>
      </c>
      <c r="BV117" s="318">
        <f t="array" ref="BV117">MIN(IF($JU21:$JU68&lt;&gt;"",BV21:BV68),1)</f>
        <v>1</v>
      </c>
      <c r="BW117" s="318">
        <f t="array" ref="BW117">MIN(IF($JU21:$JU68&lt;&gt;"",BW21:BW68),1)</f>
        <v>1</v>
      </c>
      <c r="BX117" s="318">
        <f t="array" ref="BX117">MIN(IF($JU21:$JU68&lt;&gt;"",BX21:BX68),1)</f>
        <v>1</v>
      </c>
      <c r="BY117" s="318">
        <f t="array" ref="BY117">MIN(IF($JU21:$JU68&lt;&gt;"",BY21:BY68),1)</f>
        <v>1</v>
      </c>
      <c r="BZ117" s="318">
        <f t="array" ref="BZ117">MIN(IF($JU21:$JU68&lt;&gt;"",BZ21:BZ68),1)</f>
        <v>1</v>
      </c>
      <c r="CA117" s="318">
        <f t="array" ref="CA117">MIN(IF($JU21:$JU68&lt;&gt;"",CA21:CA68),1)</f>
        <v>1</v>
      </c>
      <c r="CB117" s="318">
        <f t="array" ref="CB117">MIN(IF($JU21:$JU68&lt;&gt;"",CB21:CB68),1)</f>
        <v>1</v>
      </c>
      <c r="CC117" s="318">
        <f t="array" ref="CC117">MIN(IF($JU21:$JU68&lt;&gt;"",CC21:CC68),1)</f>
        <v>1</v>
      </c>
      <c r="CD117" s="318">
        <f t="array" ref="CD117">MIN(IF($JU21:$JU68&lt;&gt;"",CD21:CD68),1)</f>
        <v>1</v>
      </c>
      <c r="CE117" s="318">
        <f t="array" ref="CE117">MIN(IF($JU21:$JU68&lt;&gt;"",CE21:CE68),1)</f>
        <v>1</v>
      </c>
      <c r="CF117" s="318">
        <f t="array" ref="CF117">MIN(IF($JU21:$JU68&lt;&gt;"",CF21:CF68),1)</f>
        <v>1</v>
      </c>
      <c r="CG117" s="318">
        <f t="array" ref="CG117">MIN(IF($JU21:$JU68&lt;&gt;"",CG21:CG68),1)</f>
        <v>1</v>
      </c>
      <c r="CH117" s="318">
        <f t="array" ref="CH117">MIN(IF($JU21:$JU68&lt;&gt;"",CH21:CH68),1)</f>
        <v>1</v>
      </c>
      <c r="CI117" s="318">
        <f t="array" ref="CI117">MIN(IF($JU21:$JU68&lt;&gt;"",CI21:CI68),1)</f>
        <v>1</v>
      </c>
      <c r="CJ117" s="318">
        <f t="array" ref="CJ117">MIN(IF($JU21:$JU68&lt;&gt;"",CJ21:CJ68),1)</f>
        <v>1</v>
      </c>
      <c r="CK117" s="318">
        <f t="array" ref="CK117">MIN(IF($JU21:$JU68&lt;&gt;"",CK21:CK68),1)</f>
        <v>1</v>
      </c>
      <c r="CL117" s="318">
        <f t="array" ref="CL117">MIN(IF($JU21:$JU68&lt;&gt;"",CL21:CL68),1)</f>
        <v>1</v>
      </c>
      <c r="CM117" s="318">
        <f t="array" ref="CM117">MIN(IF($JU21:$JU68&lt;&gt;"",CM21:CM68),1)</f>
        <v>1</v>
      </c>
      <c r="CN117" s="318">
        <f t="array" ref="CN117">MIN(IF($JU21:$JU68&lt;&gt;"",CN21:CN68),1)</f>
        <v>1</v>
      </c>
      <c r="CO117" s="318">
        <f t="array" ref="CO117">MIN(IF($JU21:$JU68&lt;&gt;"",CO21:CO68),1)</f>
        <v>1</v>
      </c>
      <c r="CP117" s="318">
        <f t="array" ref="CP117">MIN(IF($JU21:$JU68&lt;&gt;"",CP21:CP68),1)</f>
        <v>1</v>
      </c>
      <c r="CQ117" s="318">
        <f t="array" ref="CQ117">MIN(IF($JU21:$JU68&lt;&gt;"",CQ21:CQ68),1)</f>
        <v>1</v>
      </c>
      <c r="CR117" s="318">
        <f t="array" ref="CR117">MIN(IF($JU21:$JU68&lt;&gt;"",CR21:CR68),1)</f>
        <v>1</v>
      </c>
      <c r="CS117" s="318">
        <f t="array" ref="CS117">MIN(IF($JU21:$JU68&lt;&gt;"",CS21:CS68),1)</f>
        <v>1</v>
      </c>
      <c r="CT117" s="318">
        <f t="array" ref="CT117">MIN(IF($JU21:$JU68&lt;&gt;"",CT21:CT68),1)</f>
        <v>1</v>
      </c>
      <c r="CU117" s="318">
        <f t="array" ref="CU117">MIN(IF($JU21:$JU68&lt;&gt;"",CU21:CU68),1)</f>
        <v>1</v>
      </c>
      <c r="CV117" s="318">
        <f t="array" ref="CV117">MIN(IF($JU21:$JU68&lt;&gt;"",CV21:CV68),1)</f>
        <v>1</v>
      </c>
      <c r="CW117" s="318">
        <f t="array" ref="CW117">MIN(IF($JU21:$JU68&lt;&gt;"",CW21:CW68),1)</f>
        <v>1</v>
      </c>
      <c r="CX117" s="318">
        <f t="array" ref="CX117">MIN(IF($JU21:$JU68&lt;&gt;"",CX21:CX68),1)</f>
        <v>1</v>
      </c>
      <c r="CY117" s="318">
        <f t="array" ref="CY117">MIN(IF($JU21:$JU68&lt;&gt;"",CY21:CY68),1)</f>
        <v>1</v>
      </c>
      <c r="CZ117" s="318">
        <f t="array" ref="CZ117">MIN(IF($JU21:$JU68&lt;&gt;"",CZ21:CZ68),1)</f>
        <v>1</v>
      </c>
      <c r="DA117" s="318">
        <f t="array" ref="DA117">MIN(IF($JU21:$JU68&lt;&gt;"",DA21:DA68),1)</f>
        <v>1</v>
      </c>
      <c r="DB117" s="318">
        <f t="array" ref="DB117">MIN(IF($JU21:$JU68&lt;&gt;"",DB21:DB68),1)</f>
        <v>1</v>
      </c>
      <c r="DC117" s="318">
        <f t="array" ref="DC117">MIN(IF($JU21:$JU68&lt;&gt;"",DC21:DC68),1)</f>
        <v>1</v>
      </c>
      <c r="DD117" s="318">
        <f t="array" ref="DD117">MIN(IF($JU21:$JU68&lt;&gt;"",DD21:DD68),1)</f>
        <v>1</v>
      </c>
      <c r="DE117" s="318">
        <f t="array" ref="DE117">MIN(IF($JU21:$JU68&lt;&gt;"",DE21:DE68),1)</f>
        <v>1</v>
      </c>
      <c r="DF117" s="318">
        <f t="array" ref="DF117">MIN(IF($JU21:$JU68&lt;&gt;"",DF21:DF68),1)</f>
        <v>1</v>
      </c>
      <c r="DG117" s="318">
        <f t="array" ref="DG117">MIN(IF($JU21:$JU68&lt;&gt;"",DG21:DG68),1)</f>
        <v>1</v>
      </c>
      <c r="DH117" s="318">
        <f t="array" ref="DH117">MIN(IF($JU21:$JU68&lt;&gt;"",DH21:DH68),1)</f>
        <v>1</v>
      </c>
      <c r="DI117" s="318">
        <f t="array" ref="DI117">MIN(IF($JU21:$JU68&lt;&gt;"",DI21:DI68),1)</f>
        <v>1</v>
      </c>
      <c r="DJ117" s="318">
        <f t="array" ref="DJ117">MIN(IF($JU21:$JU68&lt;&gt;"",DJ21:DJ68),1)</f>
        <v>1</v>
      </c>
      <c r="DK117" s="318">
        <f t="array" ref="DK117">MIN(IF($JU21:$JU68&lt;&gt;"",DK21:DK68),1)</f>
        <v>1</v>
      </c>
      <c r="DL117" s="318">
        <f t="array" ref="DL117">MIN(IF($JU21:$JU68&lt;&gt;"",DL21:DL68),1)</f>
        <v>1</v>
      </c>
      <c r="DM117" s="318">
        <f t="array" ref="DM117">MIN(IF($JU21:$JU68&lt;&gt;"",DM21:DM68),1)</f>
        <v>1</v>
      </c>
      <c r="DN117" s="318">
        <f t="array" ref="DN117">MIN(IF($JU21:$JU68&lt;&gt;"",DN21:DN68),1)</f>
        <v>1</v>
      </c>
      <c r="DO117" s="318">
        <f t="array" ref="DO117">MIN(IF($JU21:$JU68&lt;&gt;"",DO21:DO68),1)</f>
        <v>1</v>
      </c>
      <c r="DP117" s="318">
        <f t="array" ref="DP117">MIN(IF($JU21:$JU68&lt;&gt;"",DP21:DP68),1)</f>
        <v>1</v>
      </c>
      <c r="DQ117" s="318">
        <f t="array" ref="DQ117">MIN(IF($JU21:$JU68&lt;&gt;"",DQ21:DQ68),1)</f>
        <v>1</v>
      </c>
      <c r="DR117" s="318">
        <f t="array" ref="DR117">MIN(IF($JU21:$JU68&lt;&gt;"",DR21:DR68),1)</f>
        <v>1</v>
      </c>
      <c r="DS117" s="318">
        <f t="array" ref="DS117">MIN(IF($JU21:$JU68&lt;&gt;"",DS21:DS68),1)</f>
        <v>1</v>
      </c>
      <c r="DT117" s="318">
        <f t="array" ref="DT117">MIN(IF($JU21:$JU68&lt;&gt;"",DT21:DT68),1)</f>
        <v>1</v>
      </c>
      <c r="DU117" s="318">
        <f t="array" ref="DU117">MIN(IF($JU21:$JU68&lt;&gt;"",DU21:DU68),1)</f>
        <v>1</v>
      </c>
      <c r="DV117" s="318">
        <f t="array" ref="DV117">MIN(IF($JU21:$JU68&lt;&gt;"",DV21:DV68),1)</f>
        <v>1</v>
      </c>
      <c r="DW117" s="318">
        <f t="array" ref="DW117">MIN(IF($JU21:$JU68&lt;&gt;"",DW21:DW68),1)</f>
        <v>1</v>
      </c>
      <c r="DX117" s="318">
        <f t="array" ref="DX117">MIN(IF($JU21:$JU68&lt;&gt;"",DX21:DX68),1)</f>
        <v>1</v>
      </c>
      <c r="DY117" s="318">
        <f t="array" ref="DY117">MIN(IF($JU21:$JU68&lt;&gt;"",DY21:DY68),1)</f>
        <v>1</v>
      </c>
      <c r="DZ117" s="318">
        <f t="array" ref="DZ117">MIN(IF($JU21:$JU68&lt;&gt;"",DZ21:DZ68),1)</f>
        <v>1</v>
      </c>
      <c r="EA117" s="318">
        <f t="array" ref="EA117">MIN(IF($JU21:$JU68&lt;&gt;"",EA21:EA68),1)</f>
        <v>1</v>
      </c>
      <c r="EB117" s="318">
        <f t="array" ref="EB117">MIN(IF($JU21:$JU68&lt;&gt;"",EB21:EB68),1)</f>
        <v>1</v>
      </c>
      <c r="EC117" s="318">
        <f t="array" ref="EC117">MIN(IF($JU21:$JU68&lt;&gt;"",EC21:EC68),1)</f>
        <v>1</v>
      </c>
      <c r="ED117" s="318">
        <f t="array" ref="ED117">MIN(IF($JU21:$JU68&lt;&gt;"",ED21:ED68),1)</f>
        <v>1</v>
      </c>
      <c r="EE117" s="318">
        <f t="array" ref="EE117">MIN(IF($JU21:$JU68&lt;&gt;"",EE21:EE68),1)</f>
        <v>1</v>
      </c>
      <c r="EF117" s="318">
        <f t="array" ref="EF117">MIN(IF($JU21:$JU68&lt;&gt;"",EF21:EF68),1)</f>
        <v>1</v>
      </c>
      <c r="EG117" s="318">
        <f t="array" ref="EG117">MIN(IF($JU21:$JU68&lt;&gt;"",EG21:EG68),1)</f>
        <v>1</v>
      </c>
      <c r="EH117" s="318">
        <f t="array" ref="EH117">MIN(IF($JU21:$JU68&lt;&gt;"",EH21:EH68),1)</f>
        <v>1</v>
      </c>
      <c r="EI117" s="318">
        <f t="array" ref="EI117">MIN(IF($JU21:$JU68&lt;&gt;"",EI21:EI68),1)</f>
        <v>1</v>
      </c>
      <c r="EJ117" s="318">
        <f t="array" ref="EJ117">MIN(IF($JU21:$JU68&lt;&gt;"",EJ21:EJ68),1)</f>
        <v>1</v>
      </c>
      <c r="EK117" s="318">
        <f t="array" ref="EK117">MIN(IF($JU21:$JU68&lt;&gt;"",EK21:EK68),1)</f>
        <v>1</v>
      </c>
      <c r="EL117" s="318">
        <f t="array" ref="EL117">MIN(IF($JU21:$JU68&lt;&gt;"",EL21:EL68),1)</f>
        <v>1</v>
      </c>
      <c r="EM117" s="318">
        <f t="array" ref="EM117">MIN(IF($JU21:$JU68&lt;&gt;"",EM21:EM68),1)</f>
        <v>1</v>
      </c>
      <c r="EN117" s="318">
        <f t="array" ref="EN117">MIN(IF($JU21:$JU68&lt;&gt;"",EN21:EN68),1)</f>
        <v>1</v>
      </c>
      <c r="EO117" s="318">
        <f t="array" ref="EO117">MIN(IF($JU21:$JU68&lt;&gt;"",EO21:EO68),1)</f>
        <v>1</v>
      </c>
      <c r="EP117" s="318">
        <f t="array" ref="EP117">MIN(IF($JU21:$JU68&lt;&gt;"",EP21:EP68),1)</f>
        <v>1</v>
      </c>
      <c r="EQ117" s="318">
        <f t="array" ref="EQ117">MIN(IF($JU21:$JU68&lt;&gt;"",EQ21:EQ68),1)</f>
        <v>1</v>
      </c>
      <c r="ER117" s="318">
        <f t="array" ref="ER117">MIN(IF($JU21:$JU68&lt;&gt;"",ER21:ER68),1)</f>
        <v>1</v>
      </c>
      <c r="ES117" s="318">
        <f t="array" ref="ES117">MIN(IF($JU21:$JU68&lt;&gt;"",ES21:ES68),1)</f>
        <v>1</v>
      </c>
      <c r="ET117" s="318">
        <f t="array" ref="ET117">MIN(IF($JU21:$JU68&lt;&gt;"",ET21:ET68),1)</f>
        <v>1</v>
      </c>
      <c r="EU117" s="318">
        <f t="array" ref="EU117">MIN(IF($JU21:$JU68&lt;&gt;"",EU21:EU68),1)</f>
        <v>1</v>
      </c>
      <c r="EV117" s="318">
        <f t="array" ref="EV117">MIN(IF($JU21:$JU68&lt;&gt;"",EV21:EV68),1)</f>
        <v>1</v>
      </c>
      <c r="EW117" s="318">
        <f t="array" ref="EW117">MIN(IF($JU21:$JU68&lt;&gt;"",EW21:EW68),1)</f>
        <v>1</v>
      </c>
      <c r="EX117" s="318">
        <f t="array" ref="EX117">MIN(IF($JU21:$JU68&lt;&gt;"",EX21:EX68),1)</f>
        <v>1</v>
      </c>
      <c r="EY117" s="318">
        <f t="array" ref="EY117">MIN(IF($JU21:$JU68&lt;&gt;"",EY21:EY68),1)</f>
        <v>1</v>
      </c>
      <c r="EZ117" s="318">
        <f t="array" ref="EZ117">MIN(IF($JU21:$JU68&lt;&gt;"",EZ21:EZ68),1)</f>
        <v>1</v>
      </c>
      <c r="FA117" s="318">
        <f t="array" ref="FA117">MIN(IF($JU21:$JU68&lt;&gt;"",FA21:FA68),1)</f>
        <v>1</v>
      </c>
      <c r="FB117" s="318">
        <f t="array" ref="FB117">MIN(IF($JU21:$JU68&lt;&gt;"",FB21:FB68),1)</f>
        <v>1</v>
      </c>
      <c r="FC117" s="318">
        <f t="array" ref="FC117">MIN(IF($JU21:$JU68&lt;&gt;"",FC21:FC68),1)</f>
        <v>1</v>
      </c>
      <c r="FD117" s="318">
        <f t="array" ref="FD117">MIN(IF($JU21:$JU68&lt;&gt;"",FD21:FD68),1)</f>
        <v>1</v>
      </c>
      <c r="FE117" s="318">
        <f t="array" ref="FE117">MIN(IF($JU21:$JU68&lt;&gt;"",FE21:FE68),1)</f>
        <v>1</v>
      </c>
      <c r="FF117" s="318">
        <f t="array" ref="FF117">MIN(IF($JU21:$JU68&lt;&gt;"",FF21:FF68),1)</f>
        <v>1</v>
      </c>
      <c r="FG117" s="318">
        <f t="array" ref="FG117">MIN(IF($JU21:$JU68&lt;&gt;"",FG21:FG68),1)</f>
        <v>1</v>
      </c>
      <c r="FH117" s="318">
        <f t="array" ref="FH117">MIN(IF($JU21:$JU68&lt;&gt;"",FH21:FH68),1)</f>
        <v>1</v>
      </c>
      <c r="FI117" s="318">
        <f t="array" ref="FI117">MIN(IF($JU21:$JU68&lt;&gt;"",FI21:FI68),1)</f>
        <v>1</v>
      </c>
      <c r="FJ117" s="318">
        <f t="array" ref="FJ117">MIN(IF($JU21:$JU68&lt;&gt;"",FJ21:FJ68),1)</f>
        <v>1</v>
      </c>
      <c r="FK117" s="318">
        <f t="array" ref="FK117">MIN(IF($JU21:$JU68&lt;&gt;"",FK21:FK68),1)</f>
        <v>1</v>
      </c>
      <c r="FL117" s="318">
        <f t="array" ref="FL117">MIN(IF($JU21:$JU68&lt;&gt;"",FL21:FL68),1)</f>
        <v>1</v>
      </c>
      <c r="FM117" s="318">
        <f t="array" ref="FM117">MIN(IF($JU21:$JU68&lt;&gt;"",FM21:FM68),1)</f>
        <v>1</v>
      </c>
      <c r="FN117" s="318">
        <f t="array" ref="FN117">MIN(IF($JU21:$JU68&lt;&gt;"",FN21:FN68),1)</f>
        <v>1</v>
      </c>
      <c r="FO117" s="318">
        <f t="array" ref="FO117">MIN(IF($JU21:$JU68&lt;&gt;"",FO21:FO68),1)</f>
        <v>1</v>
      </c>
      <c r="FP117" s="318">
        <f t="array" ref="FP117">MIN(IF($JU21:$JU68&lt;&gt;"",FP21:FP68),1)</f>
        <v>1</v>
      </c>
      <c r="FQ117" s="318">
        <f t="array" ref="FQ117">MIN(IF($JU21:$JU68&lt;&gt;"",FQ21:FQ68),1)</f>
        <v>1</v>
      </c>
      <c r="FR117" s="318">
        <f t="array" ref="FR117">MIN(IF($JU21:$JU68&lt;&gt;"",FR21:FR68),1)</f>
        <v>1</v>
      </c>
      <c r="FS117" s="318">
        <f t="array" ref="FS117">MIN(IF($JU21:$JU68&lt;&gt;"",FS21:FS68),1)</f>
        <v>1</v>
      </c>
      <c r="FT117" s="318">
        <f t="array" ref="FT117">MIN(IF($JU21:$JU68&lt;&gt;"",FT21:FT68),1)</f>
        <v>1</v>
      </c>
      <c r="FU117" s="318">
        <f t="array" ref="FU117">MIN(IF($JU21:$JU68&lt;&gt;"",FU21:FU68),1)</f>
        <v>1</v>
      </c>
      <c r="FV117" s="318">
        <f t="array" ref="FV117">MIN(IF($JU21:$JU68&lt;&gt;"",FV21:FV68),1)</f>
        <v>1</v>
      </c>
      <c r="FW117" s="318">
        <f t="array" ref="FW117">MIN(IF($JU21:$JU68&lt;&gt;"",FW21:FW68),1)</f>
        <v>1</v>
      </c>
      <c r="FX117" s="318">
        <f t="array" ref="FX117">MIN(IF($JU21:$JU68&lt;&gt;"",FX21:FX68),1)</f>
        <v>1</v>
      </c>
      <c r="FY117" s="318">
        <f t="array" ref="FY117">MIN(IF($JU21:$JU68&lt;&gt;"",FY21:FY68),1)</f>
        <v>1</v>
      </c>
      <c r="FZ117" s="318">
        <f t="array" ref="FZ117">MIN(IF($JU21:$JU68&lt;&gt;"",FZ21:FZ68),1)</f>
        <v>1</v>
      </c>
      <c r="GA117" s="318">
        <f t="array" ref="GA117">MIN(IF($JU21:$JU68&lt;&gt;"",GA21:GA68),1)</f>
        <v>1</v>
      </c>
      <c r="GB117" s="318">
        <f t="array" ref="GB117">MIN(IF($JU21:$JU68&lt;&gt;"",GB21:GB68),1)</f>
        <v>1</v>
      </c>
      <c r="GC117" s="318">
        <f t="array" ref="GC117">MIN(IF($JU21:$JU68&lt;&gt;"",GC21:GC68),1)</f>
        <v>1</v>
      </c>
      <c r="GD117" s="318">
        <f t="array" ref="GD117">MIN(IF($JU21:$JU68&lt;&gt;"",GD21:GD68),1)</f>
        <v>1</v>
      </c>
      <c r="GE117" s="318">
        <f t="array" ref="GE117">MIN(IF($JU21:$JU68&lt;&gt;"",GE21:GE68),1)</f>
        <v>1</v>
      </c>
      <c r="GF117" s="318">
        <f t="array" ref="GF117">MIN(IF($JU21:$JU68&lt;&gt;"",GF21:GF68),1)</f>
        <v>1</v>
      </c>
      <c r="GG117" s="318">
        <f t="array" ref="GG117">MIN(IF($JU21:$JU68&lt;&gt;"",GG21:GG68),1)</f>
        <v>1</v>
      </c>
      <c r="GH117" s="318">
        <f t="array" ref="GH117">MIN(IF($JU21:$JU68&lt;&gt;"",GH21:GH68),1)</f>
        <v>1</v>
      </c>
      <c r="GI117" s="318">
        <f t="array" ref="GI117">MIN(IF($JU21:$JU68&lt;&gt;"",GI21:GI68),1)</f>
        <v>1</v>
      </c>
      <c r="GJ117" s="318">
        <f t="array" ref="GJ117">MIN(IF($JU21:$JU68&lt;&gt;"",GJ21:GJ68),1)</f>
        <v>1</v>
      </c>
      <c r="GK117" s="318">
        <f t="array" ref="GK117">MIN(IF($JU21:$JU68&lt;&gt;"",GK21:GK68),1)</f>
        <v>1</v>
      </c>
      <c r="GL117" s="318">
        <f t="array" ref="GL117">MIN(IF($JU21:$JU68&lt;&gt;"",GL21:GL68),1)</f>
        <v>1</v>
      </c>
      <c r="GM117" s="318">
        <f t="array" ref="GM117">MIN(IF($JU21:$JU68&lt;&gt;"",GM21:GM68),1)</f>
        <v>1</v>
      </c>
      <c r="GN117" s="318">
        <f t="array" ref="GN117">MIN(IF($JU21:$JU68&lt;&gt;"",GN21:GN68),1)</f>
        <v>1</v>
      </c>
      <c r="GO117" s="318">
        <f t="array" ref="GO117">MIN(IF($JU21:$JU68&lt;&gt;"",GO21:GO68),1)</f>
        <v>1</v>
      </c>
      <c r="GP117" s="318">
        <f t="array" ref="GP117">MIN(IF($JU21:$JU68&lt;&gt;"",GP21:GP68),1)</f>
        <v>1</v>
      </c>
      <c r="GQ117" s="318">
        <f t="array" ref="GQ117">MIN(IF($JU21:$JU68&lt;&gt;"",GQ21:GQ68),1)</f>
        <v>1</v>
      </c>
      <c r="GR117" s="318">
        <f t="array" ref="GR117">MIN(IF($JU21:$JU68&lt;&gt;"",GR21:GR68),1)</f>
        <v>1</v>
      </c>
      <c r="GS117" s="318">
        <f t="array" ref="GS117">MIN(IF($JU21:$JU68&lt;&gt;"",GS21:GS68),1)</f>
        <v>1</v>
      </c>
      <c r="GT117" s="318">
        <f t="array" ref="GT117">MIN(IF($JU21:$JU68&lt;&gt;"",GT21:GT68),1)</f>
        <v>1</v>
      </c>
      <c r="GU117" s="318">
        <f t="array" ref="GU117">MIN(IF($JU21:$JU68&lt;&gt;"",GU21:GU68),1)</f>
        <v>1</v>
      </c>
      <c r="GV117" s="318">
        <f t="array" ref="GV117">MIN(IF($JU21:$JU68&lt;&gt;"",GV21:GV68),1)</f>
        <v>1</v>
      </c>
      <c r="GW117" s="318">
        <f t="array" ref="GW117">MIN(IF($JU21:$JU68&lt;&gt;"",GW21:GW68),1)</f>
        <v>1</v>
      </c>
      <c r="GX117" s="318">
        <f t="array" ref="GX117">MIN(IF($JU21:$JU68&lt;&gt;"",GX21:GX68),1)</f>
        <v>1</v>
      </c>
      <c r="GY117" s="318">
        <f t="array" ref="GY117">MIN(IF($JU21:$JU68&lt;&gt;"",GY21:GY68),1)</f>
        <v>1</v>
      </c>
      <c r="GZ117" s="318">
        <f t="array" ref="GZ117">MIN(IF($JU21:$JU68&lt;&gt;"",GZ21:GZ68),1)</f>
        <v>1</v>
      </c>
      <c r="HA117" s="318">
        <f t="array" ref="HA117">MIN(IF($JU21:$JU68&lt;&gt;"",HA21:HA68),1)</f>
        <v>1</v>
      </c>
      <c r="HB117" s="318">
        <f t="array" ref="HB117">MIN(IF($JU21:$JU68&lt;&gt;"",HB21:HB68),1)</f>
        <v>1</v>
      </c>
      <c r="HC117" s="318">
        <f t="array" ref="HC117">MIN(IF($JU21:$JU68&lt;&gt;"",HC21:HC68),1)</f>
        <v>1</v>
      </c>
      <c r="HD117" s="318">
        <f t="array" ref="HD117">MIN(IF($JU21:$JU68&lt;&gt;"",HD21:HD68),1)</f>
        <v>1</v>
      </c>
      <c r="HE117" s="318">
        <f t="array" ref="HE117">MIN(IF($JU21:$JU68&lt;&gt;"",HE21:HE68),1)</f>
        <v>1</v>
      </c>
      <c r="HF117" s="318">
        <f t="array" ref="HF117">MIN(IF($JU21:$JU68&lt;&gt;"",HF21:HF68),1)</f>
        <v>1</v>
      </c>
      <c r="HG117" s="318">
        <f t="array" ref="HG117">MIN(IF($JU21:$JU68&lt;&gt;"",HG21:HG68),1)</f>
        <v>1</v>
      </c>
      <c r="HH117" s="318">
        <f t="array" ref="HH117">MIN(IF($JU21:$JU68&lt;&gt;"",HH21:HH68),1)</f>
        <v>1</v>
      </c>
      <c r="HI117" s="318">
        <f t="array" ref="HI117">MIN(IF($JU21:$JU68&lt;&gt;"",HI21:HI68),1)</f>
        <v>1</v>
      </c>
      <c r="HJ117" s="318">
        <f t="array" ref="HJ117">MIN(IF($JU21:$JU68&lt;&gt;"",HJ21:HJ68),1)</f>
        <v>1</v>
      </c>
      <c r="HK117" s="318">
        <f t="array" ref="HK117">MIN(IF($JU21:$JU68&lt;&gt;"",HK21:HK68),1)</f>
        <v>1</v>
      </c>
      <c r="HL117" s="318">
        <f t="array" ref="HL117">MIN(IF($JU21:$JU68&lt;&gt;"",HL21:HL68),1)</f>
        <v>1</v>
      </c>
      <c r="HM117" s="318">
        <f t="array" ref="HM117">MIN(IF($JU21:$JU68&lt;&gt;"",HM21:HM68),1)</f>
        <v>1</v>
      </c>
      <c r="HN117" s="318">
        <f t="array" ref="HN117">MIN(IF($JU21:$JU68&lt;&gt;"",HN21:HN68),1)</f>
        <v>1</v>
      </c>
      <c r="HO117" s="318">
        <f t="array" ref="HO117">MIN(IF($JU21:$JU68&lt;&gt;"",HO21:HO68),1)</f>
        <v>1</v>
      </c>
      <c r="HP117" s="318">
        <f t="array" ref="HP117">MIN(IF($JU21:$JU68&lt;&gt;"",HP21:HP68),1)</f>
        <v>1</v>
      </c>
      <c r="HQ117" s="318">
        <f t="array" ref="HQ117">MIN(IF($JU21:$JU68&lt;&gt;"",HQ21:HQ68),1)</f>
        <v>1</v>
      </c>
      <c r="HR117" s="318">
        <f t="array" ref="HR117">MIN(IF($JU21:$JU68&lt;&gt;"",HR21:HR68),1)</f>
        <v>1</v>
      </c>
      <c r="HS117" s="318">
        <f t="array" ref="HS117">MIN(IF($JU21:$JU68&lt;&gt;"",HS21:HS68),1)</f>
        <v>1</v>
      </c>
      <c r="HT117" s="318">
        <f t="array" ref="HT117">MIN(IF($JU21:$JU68&lt;&gt;"",HT21:HT68),1)</f>
        <v>1</v>
      </c>
      <c r="HU117" s="318">
        <f t="array" ref="HU117">MIN(IF($JU21:$JU68&lt;&gt;"",HU21:HU68),1)</f>
        <v>1</v>
      </c>
      <c r="HV117" s="318">
        <f t="array" ref="HV117">MIN(IF($JU21:$JU68&lt;&gt;"",HV21:HV68),1)</f>
        <v>1</v>
      </c>
      <c r="HW117" s="318">
        <f t="array" ref="HW117">MIN(IF($JU21:$JU68&lt;&gt;"",HW21:HW68),1)</f>
        <v>1</v>
      </c>
      <c r="HX117" s="318">
        <f t="array" ref="HX117">MIN(IF($JU21:$JU68&lt;&gt;"",HX21:HX68),1)</f>
        <v>1</v>
      </c>
      <c r="HY117" s="318">
        <f t="array" ref="HY117">MIN(IF($JU21:$JU68&lt;&gt;"",HY21:HY68),1)</f>
        <v>1</v>
      </c>
      <c r="HZ117" s="318">
        <f t="array" ref="HZ117">MIN(IF($JU21:$JU68&lt;&gt;"",HZ21:HZ68),1)</f>
        <v>1</v>
      </c>
      <c r="IA117" s="318">
        <f t="array" ref="IA117">MIN(IF($JU21:$JU68&lt;&gt;"",IA21:IA68),1)</f>
        <v>1</v>
      </c>
      <c r="IB117" s="318">
        <f t="array" ref="IB117">MIN(IF($JU21:$JU68&lt;&gt;"",IB21:IB68),1)</f>
        <v>1</v>
      </c>
      <c r="IC117" s="318">
        <f t="array" ref="IC117">MIN(IF($JU21:$JU68&lt;&gt;"",IC21:IC68),1)</f>
        <v>1</v>
      </c>
      <c r="ID117" s="318">
        <f t="array" ref="ID117">MIN(IF($JU21:$JU68&lt;&gt;"",ID21:ID68),1)</f>
        <v>1</v>
      </c>
      <c r="IE117" s="318">
        <f t="array" ref="IE117">MIN(IF($JU21:$JU68&lt;&gt;"",IE21:IE68),1)</f>
        <v>1</v>
      </c>
      <c r="IF117" s="318">
        <f t="array" ref="IF117">MIN(IF($JU21:$JU68&lt;&gt;"",IF21:IF68),1)</f>
        <v>1</v>
      </c>
      <c r="IG117" s="318">
        <f t="array" ref="IG117">MIN(IF($JU21:$JU68&lt;&gt;"",IG21:IG68),1)</f>
        <v>1</v>
      </c>
      <c r="IH117" s="318">
        <f t="array" ref="IH117">MIN(IF($JU21:$JU68&lt;&gt;"",IH21:IH68),1)</f>
        <v>1</v>
      </c>
      <c r="II117" s="318">
        <f t="array" ref="II117">MIN(IF($JU21:$JU68&lt;&gt;"",II21:II68),1)</f>
        <v>1</v>
      </c>
      <c r="IJ117" s="318">
        <f t="array" ref="IJ117">MIN(IF($JU21:$JU68&lt;&gt;"",IJ21:IJ68),1)</f>
        <v>1</v>
      </c>
      <c r="IK117" s="318">
        <f t="array" ref="IK117">MIN(IF($JU21:$JU68&lt;&gt;"",IK21:IK68),1)</f>
        <v>1</v>
      </c>
      <c r="IL117" s="318">
        <f t="array" ref="IL117">MIN(IF($JU21:$JU68&lt;&gt;"",IL21:IL68),1)</f>
        <v>1</v>
      </c>
      <c r="IM117" s="318">
        <f t="array" ref="IM117">MIN(IF($JU21:$JU68&lt;&gt;"",IM21:IM68),1)</f>
        <v>1</v>
      </c>
      <c r="IN117" s="318">
        <f t="array" ref="IN117">MIN(IF($JU21:$JU68&lt;&gt;"",IN21:IN68),1)</f>
        <v>1</v>
      </c>
      <c r="IO117" s="318">
        <f t="array" ref="IO117">MIN(IF($JU21:$JU68&lt;&gt;"",IO21:IO68),1)</f>
        <v>1</v>
      </c>
      <c r="IP117" s="318">
        <f t="array" ref="IP117">MIN(IF($JU21:$JU68&lt;&gt;"",IP21:IP68),1)</f>
        <v>1</v>
      </c>
      <c r="IQ117" s="318">
        <f t="array" ref="IQ117">MIN(IF($JU21:$JU68&lt;&gt;"",IQ21:IQ68),1)</f>
        <v>1</v>
      </c>
      <c r="IR117" s="318">
        <f t="array" ref="IR117">MIN(IF($JU21:$JU68&lt;&gt;"",IR21:IR68),1)</f>
        <v>1</v>
      </c>
      <c r="IS117" s="318">
        <f t="array" ref="IS117">MIN(IF($JU21:$JU68&lt;&gt;"",IS21:IS68),1)</f>
        <v>1</v>
      </c>
      <c r="IT117" s="318">
        <f t="array" ref="IT117">MIN(IF($JU21:$JU68&lt;&gt;"",IT21:IT68),1)</f>
        <v>1</v>
      </c>
      <c r="IU117" s="318">
        <f t="array" ref="IU117">MIN(IF($JU21:$JU68&lt;&gt;"",IU21:IU68),1)</f>
        <v>1</v>
      </c>
      <c r="IV117" s="318">
        <f t="array" ref="IV117">MIN(IF($JU21:$JU68&lt;&gt;"",IV21:IV68),1)</f>
        <v>1</v>
      </c>
      <c r="IW117" s="318">
        <f t="array" ref="IW117">MIN(IF($JU21:$JU68&lt;&gt;"",IW21:IW68),1)</f>
        <v>1</v>
      </c>
      <c r="IX117" s="318">
        <f t="array" ref="IX117">MIN(IF($JU21:$JU68&lt;&gt;"",IX21:IX68),1)</f>
        <v>1</v>
      </c>
      <c r="IY117" s="318">
        <f t="array" ref="IY117">MIN(IF($JU21:$JU68&lt;&gt;"",IY21:IY68),1)</f>
        <v>1</v>
      </c>
      <c r="IZ117" s="318">
        <f t="array" ref="IZ117">MIN(IF($JU21:$JU68&lt;&gt;"",IZ21:IZ68),1)</f>
        <v>1</v>
      </c>
      <c r="JA117" s="318">
        <f t="array" ref="JA117">MIN(IF($JU21:$JU68&lt;&gt;"",JA21:JA68),1)</f>
        <v>1</v>
      </c>
      <c r="JB117" s="318">
        <f t="array" ref="JB117">MIN(IF($JU21:$JU68&lt;&gt;"",JB21:JB68),1)</f>
        <v>1</v>
      </c>
      <c r="JC117" s="318">
        <f t="array" ref="JC117">MIN(IF($JU21:$JU68&lt;&gt;"",JC21:JC68),1)</f>
        <v>1</v>
      </c>
      <c r="JD117" s="318">
        <f t="array" ref="JD117">MIN(IF($JU21:$JU68&lt;&gt;"",JD21:JD68),1)</f>
        <v>1</v>
      </c>
      <c r="JE117" s="318">
        <f t="array" ref="JE117">MIN(IF($JU21:$JU68&lt;&gt;"",JE21:JE68),1)</f>
        <v>1</v>
      </c>
      <c r="JF117" s="318">
        <f t="array" ref="JF117">MIN(IF($JU21:$JU68&lt;&gt;"",JF21:JF68),1)</f>
        <v>1</v>
      </c>
      <c r="JG117" s="318">
        <f t="array" ref="JG117">MIN(IF($JU21:$JU68&lt;&gt;"",JG21:JG68),1)</f>
        <v>1</v>
      </c>
      <c r="JH117" s="318">
        <f t="array" ref="JH117">MIN(IF($JU21:$JU68&lt;&gt;"",JH21:JH68),1)</f>
        <v>1</v>
      </c>
      <c r="JI117" s="318">
        <f t="array" ref="JI117">MIN(IF($JU21:$JU68&lt;&gt;"",JI21:JI68),1)</f>
        <v>1</v>
      </c>
      <c r="JJ117" s="318">
        <f t="array" ref="JJ117">MIN(IF($JU21:$JU68&lt;&gt;"",JJ21:JJ68),1)</f>
        <v>1</v>
      </c>
      <c r="JK117" s="318">
        <f t="array" ref="JK117">MIN(IF($JU21:$JU68&lt;&gt;"",JK21:JK68),1)</f>
        <v>1</v>
      </c>
      <c r="JL117" s="318">
        <f t="array" ref="JL117">MIN(IF($JU21:$JU68&lt;&gt;"",JL21:JL68),1)</f>
        <v>1</v>
      </c>
      <c r="JM117" s="318">
        <f t="array" ref="JM117">MIN(IF($JU21:$JU68&lt;&gt;"",JM21:JM68),1)</f>
        <v>1</v>
      </c>
      <c r="JN117" s="318">
        <f t="array" ref="JN117">MIN(IF($JU21:$JU68&lt;&gt;"",JN21:JN68),1)</f>
        <v>1</v>
      </c>
      <c r="JO117" s="318">
        <f t="array" ref="JO117">MIN(IF($JU21:$JU68&lt;&gt;"",JO21:JO68),1)</f>
        <v>1</v>
      </c>
      <c r="JP117" s="318">
        <f t="array" ref="JP117">MIN(IF($JU21:$JU68&lt;&gt;"",JP21:JP68),1)</f>
        <v>1</v>
      </c>
    </row>
    <row r="118" spans="4:277" ht="15" customHeight="1" x14ac:dyDescent="0.2">
      <c r="D118" s="316">
        <v>4.5</v>
      </c>
      <c r="E118" s="317" t="s">
        <v>465</v>
      </c>
      <c r="F118" s="318">
        <f t="array" ref="F118">MAX(IF($JU21:$JU68&lt;&gt;"",F21:F68),1)</f>
        <v>1</v>
      </c>
      <c r="G118" s="318">
        <f t="array" ref="G118">MAX(IF($JU21:$JU68&lt;&gt;"",G21:G68),1)</f>
        <v>1</v>
      </c>
      <c r="H118" s="318">
        <f t="array" ref="H118">MAX(IF($JU21:$JU68&lt;&gt;"",H21:H68),1)</f>
        <v>1</v>
      </c>
      <c r="I118" s="318">
        <f t="array" ref="I118">MAX(IF($JU21:$JU68&lt;&gt;"",I21:I68),1)</f>
        <v>1</v>
      </c>
      <c r="J118" s="318">
        <f t="array" ref="J118">MAX(IF($JU21:$JU68&lt;&gt;"",J21:J68),1)</f>
        <v>1</v>
      </c>
      <c r="K118" s="318">
        <f t="array" ref="K118">MAX(IF($JU21:$JU68&lt;&gt;"",K21:K68),1)</f>
        <v>1</v>
      </c>
      <c r="L118" s="318">
        <f t="array" ref="L118">MAX(IF($JU21:$JU68&lt;&gt;"",L21:L68),1)</f>
        <v>1</v>
      </c>
      <c r="M118" s="318">
        <f t="array" ref="M118">MAX(IF($JU21:$JU68&lt;&gt;"",M21:M68),1)</f>
        <v>1</v>
      </c>
      <c r="N118" s="318">
        <f t="array" ref="N118">MAX(IF($JU21:$JU68&lt;&gt;"",N21:N68),1)</f>
        <v>1</v>
      </c>
      <c r="O118" s="318">
        <f t="array" ref="O118">MAX(IF($JU21:$JU68&lt;&gt;"",O21:O68),1)</f>
        <v>1</v>
      </c>
      <c r="P118" s="318">
        <f t="array" ref="P118">MAX(IF($JU21:$JU68&lt;&gt;"",P21:P68),1)</f>
        <v>1</v>
      </c>
      <c r="Q118" s="318">
        <f t="array" ref="Q118">MAX(IF($JU21:$JU68&lt;&gt;"",Q21:Q68),1)</f>
        <v>1</v>
      </c>
      <c r="R118" s="318">
        <f t="array" ref="R118">MAX(IF($JU21:$JU68&lt;&gt;"",R21:R68),1)</f>
        <v>1</v>
      </c>
      <c r="S118" s="318">
        <f t="array" ref="S118">MAX(IF($JU21:$JU68&lt;&gt;"",S21:S68),1)</f>
        <v>1</v>
      </c>
      <c r="T118" s="318">
        <f t="array" ref="T118">MAX(IF($JU21:$JU68&lt;&gt;"",T21:T68),1)</f>
        <v>1</v>
      </c>
      <c r="U118" s="318">
        <f t="array" ref="U118">MAX(IF($JU21:$JU68&lt;&gt;"",U21:U68),1)</f>
        <v>1</v>
      </c>
      <c r="V118" s="318">
        <f t="array" ref="V118">MAX(IF($JU21:$JU68&lt;&gt;"",V21:V68),1)</f>
        <v>1</v>
      </c>
      <c r="W118" s="318">
        <f t="array" ref="W118">MAX(IF($JU21:$JU68&lt;&gt;"",W21:W68),1)</f>
        <v>1</v>
      </c>
      <c r="X118" s="318">
        <f t="array" ref="X118">MAX(IF($JU21:$JU68&lt;&gt;"",X21:X68),1)</f>
        <v>1</v>
      </c>
      <c r="Y118" s="318">
        <f t="array" ref="Y118">MAX(IF($JU21:$JU68&lt;&gt;"",Y21:Y68),1)</f>
        <v>1</v>
      </c>
      <c r="Z118" s="318">
        <f t="array" ref="Z118">MAX(IF($JU21:$JU68&lt;&gt;"",Z21:Z68),1)</f>
        <v>1</v>
      </c>
      <c r="AA118" s="318">
        <f t="array" ref="AA118">MAX(IF($JU21:$JU68&lt;&gt;"",AA21:AA68),1)</f>
        <v>1</v>
      </c>
      <c r="AB118" s="318">
        <f t="array" ref="AB118">MAX(IF($JU21:$JU68&lt;&gt;"",AB21:AB68),1)</f>
        <v>1</v>
      </c>
      <c r="AC118" s="318">
        <f t="array" ref="AC118">MAX(IF($JU21:$JU68&lt;&gt;"",AC21:AC68),1)</f>
        <v>1</v>
      </c>
      <c r="AD118" s="318">
        <f t="array" ref="AD118">MAX(IF($JU21:$JU68&lt;&gt;"",AD21:AD68),1)</f>
        <v>1</v>
      </c>
      <c r="AE118" s="318">
        <f t="array" ref="AE118">MAX(IF($JU21:$JU68&lt;&gt;"",AE21:AE68),1)</f>
        <v>1</v>
      </c>
      <c r="AF118" s="318">
        <f t="array" ref="AF118">MAX(IF($JU21:$JU68&lt;&gt;"",AF21:AF68),1)</f>
        <v>1</v>
      </c>
      <c r="AG118" s="318">
        <f t="array" ref="AG118">MAX(IF($JU21:$JU68&lt;&gt;"",AG21:AG68),1)</f>
        <v>1</v>
      </c>
      <c r="AH118" s="318">
        <f t="array" ref="AH118">MAX(IF($JU21:$JU68&lt;&gt;"",AH21:AH68),1)</f>
        <v>1</v>
      </c>
      <c r="AI118" s="318">
        <f t="array" ref="AI118">MAX(IF($JU21:$JU68&lt;&gt;"",AI21:AI68),1)</f>
        <v>1</v>
      </c>
      <c r="AJ118" s="318">
        <f t="array" ref="AJ118">MAX(IF($JU21:$JU68&lt;&gt;"",AJ21:AJ68),1)</f>
        <v>1</v>
      </c>
      <c r="AK118" s="318">
        <f t="array" ref="AK118">MAX(IF($JU21:$JU68&lt;&gt;"",AK21:AK68),1)</f>
        <v>1</v>
      </c>
      <c r="AL118" s="318">
        <f t="array" ref="AL118">MAX(IF($JU21:$JU68&lt;&gt;"",AL21:AL68),1)</f>
        <v>1</v>
      </c>
      <c r="AM118" s="318">
        <f t="array" ref="AM118">MAX(IF($JU21:$JU68&lt;&gt;"",AM21:AM68),1)</f>
        <v>1</v>
      </c>
      <c r="AN118" s="318">
        <f t="array" ref="AN118">MAX(IF($JU21:$JU68&lt;&gt;"",AN21:AN68),1)</f>
        <v>1</v>
      </c>
      <c r="AO118" s="318">
        <f t="array" ref="AO118">MAX(IF($JU21:$JU68&lt;&gt;"",AO21:AO68),1)</f>
        <v>1</v>
      </c>
      <c r="AP118" s="318">
        <f t="array" ref="AP118">MAX(IF($JU21:$JU68&lt;&gt;"",AP21:AP68),1)</f>
        <v>1</v>
      </c>
      <c r="AQ118" s="318">
        <f t="array" ref="AQ118">MAX(IF($JU21:$JU68&lt;&gt;"",AQ21:AQ68),1)</f>
        <v>1</v>
      </c>
      <c r="AR118" s="318">
        <f t="array" ref="AR118">MAX(IF($JU21:$JU68&lt;&gt;"",AR21:AR68),1)</f>
        <v>1</v>
      </c>
      <c r="AS118" s="318">
        <f t="array" ref="AS118">MAX(IF($JU21:$JU68&lt;&gt;"",AS21:AS68),1)</f>
        <v>1</v>
      </c>
      <c r="AT118" s="318">
        <f t="array" ref="AT118">MAX(IF($JU21:$JU68&lt;&gt;"",AT21:AT68),1)</f>
        <v>1</v>
      </c>
      <c r="AU118" s="318">
        <f t="array" ref="AU118">MAX(IF($JU21:$JU68&lt;&gt;"",AU21:AU68),1)</f>
        <v>1</v>
      </c>
      <c r="AV118" s="318">
        <f t="array" ref="AV118">MAX(IF($JU21:$JU68&lt;&gt;"",AV21:AV68),1)</f>
        <v>1</v>
      </c>
      <c r="AW118" s="318">
        <f t="array" ref="AW118">MAX(IF($JU21:$JU68&lt;&gt;"",AW21:AW68),1)</f>
        <v>1</v>
      </c>
      <c r="AX118" s="318">
        <f t="array" ref="AX118">MAX(IF($JU21:$JU68&lt;&gt;"",AX21:AX68),1)</f>
        <v>1</v>
      </c>
      <c r="AY118" s="318">
        <f t="array" ref="AY118">MAX(IF($JU21:$JU68&lt;&gt;"",AY21:AY68),1)</f>
        <v>1</v>
      </c>
      <c r="AZ118" s="318">
        <f t="array" ref="AZ118">MAX(IF($JU21:$JU68&lt;&gt;"",AZ21:AZ68),1)</f>
        <v>1</v>
      </c>
      <c r="BA118" s="318">
        <f t="array" ref="BA118">MAX(IF($JU21:$JU68&lt;&gt;"",BA21:BA68),1)</f>
        <v>1</v>
      </c>
      <c r="BB118" s="318">
        <f t="array" ref="BB118">MAX(IF($JU21:$JU68&lt;&gt;"",BB21:BB68),1)</f>
        <v>1</v>
      </c>
      <c r="BC118" s="318">
        <f t="array" ref="BC118">MAX(IF($JU21:$JU68&lt;&gt;"",BC21:BC68),1)</f>
        <v>1</v>
      </c>
      <c r="BD118" s="318">
        <f t="array" ref="BD118">MAX(IF($JU21:$JU68&lt;&gt;"",BD21:BD68),1)</f>
        <v>1</v>
      </c>
      <c r="BE118" s="318">
        <f t="array" ref="BE118">MAX(IF($JU21:$JU68&lt;&gt;"",BE21:BE68),1)</f>
        <v>1</v>
      </c>
      <c r="BF118" s="318">
        <f t="array" ref="BF118">MAX(IF($JU21:$JU68&lt;&gt;"",BF21:BF68),1)</f>
        <v>1</v>
      </c>
      <c r="BG118" s="318">
        <f t="array" ref="BG118">MAX(IF($JU21:$JU68&lt;&gt;"",BG21:BG68),1)</f>
        <v>1</v>
      </c>
      <c r="BH118" s="318">
        <f t="array" ref="BH118">MAX(IF($JU21:$JU68&lt;&gt;"",BH21:BH68),1)</f>
        <v>1</v>
      </c>
      <c r="BI118" s="318">
        <f t="array" ref="BI118">MAX(IF($JU21:$JU68&lt;&gt;"",BI21:BI68),1)</f>
        <v>1</v>
      </c>
      <c r="BJ118" s="318">
        <f t="array" ref="BJ118">MAX(IF($JU21:$JU68&lt;&gt;"",BJ21:BJ68),1)</f>
        <v>1</v>
      </c>
      <c r="BK118" s="318">
        <f t="array" ref="BK118">MAX(IF($JU21:$JU68&lt;&gt;"",BK21:BK68),1)</f>
        <v>1</v>
      </c>
      <c r="BL118" s="318">
        <f t="array" ref="BL118">MAX(IF($JU21:$JU68&lt;&gt;"",BL21:BL68),1)</f>
        <v>1</v>
      </c>
      <c r="BM118" s="318">
        <f t="array" ref="BM118">MAX(IF($JU21:$JU68&lt;&gt;"",BM21:BM68),1)</f>
        <v>1</v>
      </c>
      <c r="BN118" s="318">
        <f t="array" ref="BN118">MAX(IF($JU21:$JU68&lt;&gt;"",BN21:BN68),1)</f>
        <v>1</v>
      </c>
      <c r="BO118" s="318">
        <f t="array" ref="BO118">MAX(IF($JU21:$JU68&lt;&gt;"",BO21:BO68),1)</f>
        <v>1</v>
      </c>
      <c r="BP118" s="318">
        <f t="array" ref="BP118">MAX(IF($JU21:$JU68&lt;&gt;"",BP21:BP68),1)</f>
        <v>1</v>
      </c>
      <c r="BQ118" s="318">
        <f t="array" ref="BQ118">MAX(IF($JU21:$JU68&lt;&gt;"",BQ21:BQ68),1)</f>
        <v>1</v>
      </c>
      <c r="BR118" s="318">
        <f t="array" ref="BR118">MAX(IF($JU21:$JU68&lt;&gt;"",BR21:BR68),1)</f>
        <v>1</v>
      </c>
      <c r="BS118" s="318">
        <f t="array" ref="BS118">MAX(IF($JU21:$JU68&lt;&gt;"",BS21:BS68),1)</f>
        <v>1</v>
      </c>
      <c r="BT118" s="318">
        <f t="array" ref="BT118">MAX(IF($JU21:$JU68&lt;&gt;"",BT21:BT68),1)</f>
        <v>1</v>
      </c>
      <c r="BU118" s="318">
        <f t="array" ref="BU118">MAX(IF($JU21:$JU68&lt;&gt;"",BU21:BU68),1)</f>
        <v>1</v>
      </c>
      <c r="BV118" s="318">
        <f t="array" ref="BV118">MAX(IF($JU21:$JU68&lt;&gt;"",BV21:BV68),1)</f>
        <v>1</v>
      </c>
      <c r="BW118" s="318">
        <f t="array" ref="BW118">MAX(IF($JU21:$JU68&lt;&gt;"",BW21:BW68),1)</f>
        <v>1</v>
      </c>
      <c r="BX118" s="318">
        <f t="array" ref="BX118">MAX(IF($JU21:$JU68&lt;&gt;"",BX21:BX68),1)</f>
        <v>1</v>
      </c>
      <c r="BY118" s="318">
        <f t="array" ref="BY118">MAX(IF($JU21:$JU68&lt;&gt;"",BY21:BY68),1)</f>
        <v>1</v>
      </c>
      <c r="BZ118" s="318">
        <f t="array" ref="BZ118">MAX(IF($JU21:$JU68&lt;&gt;"",BZ21:BZ68),1)</f>
        <v>1</v>
      </c>
      <c r="CA118" s="318">
        <f t="array" ref="CA118">MAX(IF($JU21:$JU68&lt;&gt;"",CA21:CA68),1)</f>
        <v>1</v>
      </c>
      <c r="CB118" s="318">
        <f t="array" ref="CB118">MAX(IF($JU21:$JU68&lt;&gt;"",CB21:CB68),1)</f>
        <v>1</v>
      </c>
      <c r="CC118" s="318">
        <f t="array" ref="CC118">MAX(IF($JU21:$JU68&lt;&gt;"",CC21:CC68),1)</f>
        <v>1</v>
      </c>
      <c r="CD118" s="318">
        <f t="array" ref="CD118">MAX(IF($JU21:$JU68&lt;&gt;"",CD21:CD68),1)</f>
        <v>1</v>
      </c>
      <c r="CE118" s="318">
        <f t="array" ref="CE118">MAX(IF($JU21:$JU68&lt;&gt;"",CE21:CE68),1)</f>
        <v>1</v>
      </c>
      <c r="CF118" s="318">
        <f t="array" ref="CF118">MAX(IF($JU21:$JU68&lt;&gt;"",CF21:CF68),1)</f>
        <v>1</v>
      </c>
      <c r="CG118" s="318">
        <f t="array" ref="CG118">MAX(IF($JU21:$JU68&lt;&gt;"",CG21:CG68),1)</f>
        <v>1</v>
      </c>
      <c r="CH118" s="318">
        <f t="array" ref="CH118">MAX(IF($JU21:$JU68&lt;&gt;"",CH21:CH68),1)</f>
        <v>1</v>
      </c>
      <c r="CI118" s="318">
        <f t="array" ref="CI118">MAX(IF($JU21:$JU68&lt;&gt;"",CI21:CI68),1)</f>
        <v>1</v>
      </c>
      <c r="CJ118" s="318">
        <f t="array" ref="CJ118">MAX(IF($JU21:$JU68&lt;&gt;"",CJ21:CJ68),1)</f>
        <v>1</v>
      </c>
      <c r="CK118" s="318">
        <f t="array" ref="CK118">MAX(IF($JU21:$JU68&lt;&gt;"",CK21:CK68),1)</f>
        <v>1</v>
      </c>
      <c r="CL118" s="318">
        <f t="array" ref="CL118">MAX(IF($JU21:$JU68&lt;&gt;"",CL21:CL68),1)</f>
        <v>1</v>
      </c>
      <c r="CM118" s="318">
        <f t="array" ref="CM118">MAX(IF($JU21:$JU68&lt;&gt;"",CM21:CM68),1)</f>
        <v>1</v>
      </c>
      <c r="CN118" s="318">
        <f t="array" ref="CN118">MAX(IF($JU21:$JU68&lt;&gt;"",CN21:CN68),1)</f>
        <v>1</v>
      </c>
      <c r="CO118" s="318">
        <f t="array" ref="CO118">MAX(IF($JU21:$JU68&lt;&gt;"",CO21:CO68),1)</f>
        <v>1</v>
      </c>
      <c r="CP118" s="318">
        <f t="array" ref="CP118">MAX(IF($JU21:$JU68&lt;&gt;"",CP21:CP68),1)</f>
        <v>1</v>
      </c>
      <c r="CQ118" s="318">
        <f t="array" ref="CQ118">MAX(IF($JU21:$JU68&lt;&gt;"",CQ21:CQ68),1)</f>
        <v>1</v>
      </c>
      <c r="CR118" s="318">
        <f t="array" ref="CR118">MAX(IF($JU21:$JU68&lt;&gt;"",CR21:CR68),1)</f>
        <v>1</v>
      </c>
      <c r="CS118" s="318">
        <f t="array" ref="CS118">MAX(IF($JU21:$JU68&lt;&gt;"",CS21:CS68),1)</f>
        <v>1</v>
      </c>
      <c r="CT118" s="318">
        <f t="array" ref="CT118">MAX(IF($JU21:$JU68&lt;&gt;"",CT21:CT68),1)</f>
        <v>1</v>
      </c>
      <c r="CU118" s="318">
        <f t="array" ref="CU118">MAX(IF($JU21:$JU68&lt;&gt;"",CU21:CU68),1)</f>
        <v>1</v>
      </c>
      <c r="CV118" s="318">
        <f t="array" ref="CV118">MAX(IF($JU21:$JU68&lt;&gt;"",CV21:CV68),1)</f>
        <v>1</v>
      </c>
      <c r="CW118" s="318">
        <f t="array" ref="CW118">MAX(IF($JU21:$JU68&lt;&gt;"",CW21:CW68),1)</f>
        <v>1</v>
      </c>
      <c r="CX118" s="318">
        <f t="array" ref="CX118">MAX(IF($JU21:$JU68&lt;&gt;"",CX21:CX68),1)</f>
        <v>1</v>
      </c>
      <c r="CY118" s="318">
        <f t="array" ref="CY118">MAX(IF($JU21:$JU68&lt;&gt;"",CY21:CY68),1)</f>
        <v>1</v>
      </c>
      <c r="CZ118" s="318">
        <f t="array" ref="CZ118">MAX(IF($JU21:$JU68&lt;&gt;"",CZ21:CZ68),1)</f>
        <v>1</v>
      </c>
      <c r="DA118" s="318">
        <f t="array" ref="DA118">MAX(IF($JU21:$JU68&lt;&gt;"",DA21:DA68),1)</f>
        <v>1</v>
      </c>
      <c r="DB118" s="318">
        <f t="array" ref="DB118">MAX(IF($JU21:$JU68&lt;&gt;"",DB21:DB68),1)</f>
        <v>1</v>
      </c>
      <c r="DC118" s="318">
        <f t="array" ref="DC118">MAX(IF($JU21:$JU68&lt;&gt;"",DC21:DC68),1)</f>
        <v>1</v>
      </c>
      <c r="DD118" s="318">
        <f t="array" ref="DD118">MAX(IF($JU21:$JU68&lt;&gt;"",DD21:DD68),1)</f>
        <v>1</v>
      </c>
      <c r="DE118" s="318">
        <f t="array" ref="DE118">MAX(IF($JU21:$JU68&lt;&gt;"",DE21:DE68),1)</f>
        <v>1</v>
      </c>
      <c r="DF118" s="318">
        <f t="array" ref="DF118">MAX(IF($JU21:$JU68&lt;&gt;"",DF21:DF68),1)</f>
        <v>1</v>
      </c>
      <c r="DG118" s="318">
        <f t="array" ref="DG118">MAX(IF($JU21:$JU68&lt;&gt;"",DG21:DG68),1)</f>
        <v>1</v>
      </c>
      <c r="DH118" s="318">
        <f t="array" ref="DH118">MAX(IF($JU21:$JU68&lt;&gt;"",DH21:DH68),1)</f>
        <v>1</v>
      </c>
      <c r="DI118" s="318">
        <f t="array" ref="DI118">MAX(IF($JU21:$JU68&lt;&gt;"",DI21:DI68),1)</f>
        <v>1</v>
      </c>
      <c r="DJ118" s="318">
        <f t="array" ref="DJ118">MAX(IF($JU21:$JU68&lt;&gt;"",DJ21:DJ68),1)</f>
        <v>1</v>
      </c>
      <c r="DK118" s="318">
        <f t="array" ref="DK118">MAX(IF($JU21:$JU68&lt;&gt;"",DK21:DK68),1)</f>
        <v>1</v>
      </c>
      <c r="DL118" s="318">
        <f t="array" ref="DL118">MAX(IF($JU21:$JU68&lt;&gt;"",DL21:DL68),1)</f>
        <v>1</v>
      </c>
      <c r="DM118" s="318">
        <f t="array" ref="DM118">MAX(IF($JU21:$JU68&lt;&gt;"",DM21:DM68),1)</f>
        <v>1</v>
      </c>
      <c r="DN118" s="318">
        <f t="array" ref="DN118">MAX(IF($JU21:$JU68&lt;&gt;"",DN21:DN68),1)</f>
        <v>1</v>
      </c>
      <c r="DO118" s="318">
        <f t="array" ref="DO118">MAX(IF($JU21:$JU68&lt;&gt;"",DO21:DO68),1)</f>
        <v>1</v>
      </c>
      <c r="DP118" s="318">
        <f t="array" ref="DP118">MAX(IF($JU21:$JU68&lt;&gt;"",DP21:DP68),1)</f>
        <v>1</v>
      </c>
      <c r="DQ118" s="318">
        <f t="array" ref="DQ118">MAX(IF($JU21:$JU68&lt;&gt;"",DQ21:DQ68),1)</f>
        <v>1</v>
      </c>
      <c r="DR118" s="318">
        <f t="array" ref="DR118">MAX(IF($JU21:$JU68&lt;&gt;"",DR21:DR68),1)</f>
        <v>1</v>
      </c>
      <c r="DS118" s="318">
        <f t="array" ref="DS118">MAX(IF($JU21:$JU68&lt;&gt;"",DS21:DS68),1)</f>
        <v>1</v>
      </c>
      <c r="DT118" s="318">
        <f t="array" ref="DT118">MAX(IF($JU21:$JU68&lt;&gt;"",DT21:DT68),1)</f>
        <v>1</v>
      </c>
      <c r="DU118" s="318">
        <f t="array" ref="DU118">MAX(IF($JU21:$JU68&lt;&gt;"",DU21:DU68),1)</f>
        <v>1</v>
      </c>
      <c r="DV118" s="318">
        <f t="array" ref="DV118">MAX(IF($JU21:$JU68&lt;&gt;"",DV21:DV68),1)</f>
        <v>1</v>
      </c>
      <c r="DW118" s="318">
        <f t="array" ref="DW118">MAX(IF($JU21:$JU68&lt;&gt;"",DW21:DW68),1)</f>
        <v>1</v>
      </c>
      <c r="DX118" s="318">
        <f t="array" ref="DX118">MAX(IF($JU21:$JU68&lt;&gt;"",DX21:DX68),1)</f>
        <v>1</v>
      </c>
      <c r="DY118" s="318">
        <f t="array" ref="DY118">MAX(IF($JU21:$JU68&lt;&gt;"",DY21:DY68),1)</f>
        <v>1</v>
      </c>
      <c r="DZ118" s="318">
        <f t="array" ref="DZ118">MAX(IF($JU21:$JU68&lt;&gt;"",DZ21:DZ68),1)</f>
        <v>1</v>
      </c>
      <c r="EA118" s="318">
        <f t="array" ref="EA118">MAX(IF($JU21:$JU68&lt;&gt;"",EA21:EA68),1)</f>
        <v>1</v>
      </c>
      <c r="EB118" s="318">
        <f t="array" ref="EB118">MAX(IF($JU21:$JU68&lt;&gt;"",EB21:EB68),1)</f>
        <v>1</v>
      </c>
      <c r="EC118" s="318">
        <f t="array" ref="EC118">MAX(IF($JU21:$JU68&lt;&gt;"",EC21:EC68),1)</f>
        <v>1</v>
      </c>
      <c r="ED118" s="318">
        <f t="array" ref="ED118">MAX(IF($JU21:$JU68&lt;&gt;"",ED21:ED68),1)</f>
        <v>1</v>
      </c>
      <c r="EE118" s="318">
        <f t="array" ref="EE118">MAX(IF($JU21:$JU68&lt;&gt;"",EE21:EE68),1)</f>
        <v>1</v>
      </c>
      <c r="EF118" s="318">
        <f t="array" ref="EF118">MAX(IF($JU21:$JU68&lt;&gt;"",EF21:EF68),1)</f>
        <v>1</v>
      </c>
      <c r="EG118" s="318">
        <f t="array" ref="EG118">MAX(IF($JU21:$JU68&lt;&gt;"",EG21:EG68),1)</f>
        <v>1</v>
      </c>
      <c r="EH118" s="318">
        <f t="array" ref="EH118">MAX(IF($JU21:$JU68&lt;&gt;"",EH21:EH68),1)</f>
        <v>1</v>
      </c>
      <c r="EI118" s="318">
        <f t="array" ref="EI118">MAX(IF($JU21:$JU68&lt;&gt;"",EI21:EI68),1)</f>
        <v>1</v>
      </c>
      <c r="EJ118" s="318">
        <f t="array" ref="EJ118">MAX(IF($JU21:$JU68&lt;&gt;"",EJ21:EJ68),1)</f>
        <v>1</v>
      </c>
      <c r="EK118" s="318">
        <f t="array" ref="EK118">MAX(IF($JU21:$JU68&lt;&gt;"",EK21:EK68),1)</f>
        <v>1</v>
      </c>
      <c r="EL118" s="318">
        <f t="array" ref="EL118">MAX(IF($JU21:$JU68&lt;&gt;"",EL21:EL68),1)</f>
        <v>1</v>
      </c>
      <c r="EM118" s="318">
        <f t="array" ref="EM118">MAX(IF($JU21:$JU68&lt;&gt;"",EM21:EM68),1)</f>
        <v>1</v>
      </c>
      <c r="EN118" s="318">
        <f t="array" ref="EN118">MAX(IF($JU21:$JU68&lt;&gt;"",EN21:EN68),1)</f>
        <v>1</v>
      </c>
      <c r="EO118" s="318">
        <f t="array" ref="EO118">MAX(IF($JU21:$JU68&lt;&gt;"",EO21:EO68),1)</f>
        <v>1</v>
      </c>
      <c r="EP118" s="318">
        <f t="array" ref="EP118">MAX(IF($JU21:$JU68&lt;&gt;"",EP21:EP68),1)</f>
        <v>1</v>
      </c>
      <c r="EQ118" s="318">
        <f t="array" ref="EQ118">MAX(IF($JU21:$JU68&lt;&gt;"",EQ21:EQ68),1)</f>
        <v>1</v>
      </c>
      <c r="ER118" s="318">
        <f t="array" ref="ER118">MAX(IF($JU21:$JU68&lt;&gt;"",ER21:ER68),1)</f>
        <v>1</v>
      </c>
      <c r="ES118" s="318">
        <f t="array" ref="ES118">MAX(IF($JU21:$JU68&lt;&gt;"",ES21:ES68),1)</f>
        <v>1</v>
      </c>
      <c r="ET118" s="318">
        <f t="array" ref="ET118">MAX(IF($JU21:$JU68&lt;&gt;"",ET21:ET68),1)</f>
        <v>1</v>
      </c>
      <c r="EU118" s="318">
        <f t="array" ref="EU118">MAX(IF($JU21:$JU68&lt;&gt;"",EU21:EU68),1)</f>
        <v>1</v>
      </c>
      <c r="EV118" s="318">
        <f t="array" ref="EV118">MAX(IF($JU21:$JU68&lt;&gt;"",EV21:EV68),1)</f>
        <v>1</v>
      </c>
      <c r="EW118" s="318">
        <f t="array" ref="EW118">MAX(IF($JU21:$JU68&lt;&gt;"",EW21:EW68),1)</f>
        <v>1</v>
      </c>
      <c r="EX118" s="318">
        <f t="array" ref="EX118">MAX(IF($JU21:$JU68&lt;&gt;"",EX21:EX68),1)</f>
        <v>1</v>
      </c>
      <c r="EY118" s="318">
        <f t="array" ref="EY118">MAX(IF($JU21:$JU68&lt;&gt;"",EY21:EY68),1)</f>
        <v>1</v>
      </c>
      <c r="EZ118" s="318">
        <f t="array" ref="EZ118">MAX(IF($JU21:$JU68&lt;&gt;"",EZ21:EZ68),1)</f>
        <v>1</v>
      </c>
      <c r="FA118" s="318">
        <f t="array" ref="FA118">MAX(IF($JU21:$JU68&lt;&gt;"",FA21:FA68),1)</f>
        <v>1</v>
      </c>
      <c r="FB118" s="318">
        <f t="array" ref="FB118">MAX(IF($JU21:$JU68&lt;&gt;"",FB21:FB68),1)</f>
        <v>1</v>
      </c>
      <c r="FC118" s="318">
        <f t="array" ref="FC118">MAX(IF($JU21:$JU68&lt;&gt;"",FC21:FC68),1)</f>
        <v>1</v>
      </c>
      <c r="FD118" s="318">
        <f t="array" ref="FD118">MAX(IF($JU21:$JU68&lt;&gt;"",FD21:FD68),1)</f>
        <v>1</v>
      </c>
      <c r="FE118" s="318">
        <f t="array" ref="FE118">MAX(IF($JU21:$JU68&lt;&gt;"",FE21:FE68),1)</f>
        <v>1</v>
      </c>
      <c r="FF118" s="318">
        <f t="array" ref="FF118">MAX(IF($JU21:$JU68&lt;&gt;"",FF21:FF68),1)</f>
        <v>1</v>
      </c>
      <c r="FG118" s="318">
        <f t="array" ref="FG118">MAX(IF($JU21:$JU68&lt;&gt;"",FG21:FG68),1)</f>
        <v>1</v>
      </c>
      <c r="FH118" s="318">
        <f t="array" ref="FH118">MAX(IF($JU21:$JU68&lt;&gt;"",FH21:FH68),1)</f>
        <v>1</v>
      </c>
      <c r="FI118" s="318">
        <f t="array" ref="FI118">MAX(IF($JU21:$JU68&lt;&gt;"",FI21:FI68),1)</f>
        <v>1</v>
      </c>
      <c r="FJ118" s="318">
        <f t="array" ref="FJ118">MAX(IF($JU21:$JU68&lt;&gt;"",FJ21:FJ68),1)</f>
        <v>1</v>
      </c>
      <c r="FK118" s="318">
        <f t="array" ref="FK118">MAX(IF($JU21:$JU68&lt;&gt;"",FK21:FK68),1)</f>
        <v>1</v>
      </c>
      <c r="FL118" s="318">
        <f t="array" ref="FL118">MAX(IF($JU21:$JU68&lt;&gt;"",FL21:FL68),1)</f>
        <v>1</v>
      </c>
      <c r="FM118" s="318">
        <f t="array" ref="FM118">MAX(IF($JU21:$JU68&lt;&gt;"",FM21:FM68),1)</f>
        <v>1</v>
      </c>
      <c r="FN118" s="318">
        <f t="array" ref="FN118">MAX(IF($JU21:$JU68&lt;&gt;"",FN21:FN68),1)</f>
        <v>1</v>
      </c>
      <c r="FO118" s="318">
        <f t="array" ref="FO118">MAX(IF($JU21:$JU68&lt;&gt;"",FO21:FO68),1)</f>
        <v>1</v>
      </c>
      <c r="FP118" s="318">
        <f t="array" ref="FP118">MAX(IF($JU21:$JU68&lt;&gt;"",FP21:FP68),1)</f>
        <v>1</v>
      </c>
      <c r="FQ118" s="318">
        <f t="array" ref="FQ118">MAX(IF($JU21:$JU68&lt;&gt;"",FQ21:FQ68),1)</f>
        <v>1</v>
      </c>
      <c r="FR118" s="318">
        <f t="array" ref="FR118">MAX(IF($JU21:$JU68&lt;&gt;"",FR21:FR68),1)</f>
        <v>1</v>
      </c>
      <c r="FS118" s="318">
        <f t="array" ref="FS118">MAX(IF($JU21:$JU68&lt;&gt;"",FS21:FS68),1)</f>
        <v>1</v>
      </c>
      <c r="FT118" s="318">
        <f t="array" ref="FT118">MAX(IF($JU21:$JU68&lt;&gt;"",FT21:FT68),1)</f>
        <v>1</v>
      </c>
      <c r="FU118" s="318">
        <f t="array" ref="FU118">MAX(IF($JU21:$JU68&lt;&gt;"",FU21:FU68),1)</f>
        <v>1</v>
      </c>
      <c r="FV118" s="318">
        <f t="array" ref="FV118">MAX(IF($JU21:$JU68&lt;&gt;"",FV21:FV68),1)</f>
        <v>1</v>
      </c>
      <c r="FW118" s="318">
        <f t="array" ref="FW118">MAX(IF($JU21:$JU68&lt;&gt;"",FW21:FW68),1)</f>
        <v>1</v>
      </c>
      <c r="FX118" s="318">
        <f t="array" ref="FX118">MAX(IF($JU21:$JU68&lt;&gt;"",FX21:FX68),1)</f>
        <v>1</v>
      </c>
      <c r="FY118" s="318">
        <f t="array" ref="FY118">MAX(IF($JU21:$JU68&lt;&gt;"",FY21:FY68),1)</f>
        <v>1</v>
      </c>
      <c r="FZ118" s="318">
        <f t="array" ref="FZ118">MAX(IF($JU21:$JU68&lt;&gt;"",FZ21:FZ68),1)</f>
        <v>1</v>
      </c>
      <c r="GA118" s="318">
        <f t="array" ref="GA118">MAX(IF($JU21:$JU68&lt;&gt;"",GA21:GA68),1)</f>
        <v>1</v>
      </c>
      <c r="GB118" s="318">
        <f t="array" ref="GB118">MAX(IF($JU21:$JU68&lt;&gt;"",GB21:GB68),1)</f>
        <v>1</v>
      </c>
      <c r="GC118" s="318">
        <f t="array" ref="GC118">MAX(IF($JU21:$JU68&lt;&gt;"",GC21:GC68),1)</f>
        <v>1</v>
      </c>
      <c r="GD118" s="318">
        <f t="array" ref="GD118">MAX(IF($JU21:$JU68&lt;&gt;"",GD21:GD68),1)</f>
        <v>1</v>
      </c>
      <c r="GE118" s="318">
        <f t="array" ref="GE118">MAX(IF($JU21:$JU68&lt;&gt;"",GE21:GE68),1)</f>
        <v>1</v>
      </c>
      <c r="GF118" s="318">
        <f t="array" ref="GF118">MAX(IF($JU21:$JU68&lt;&gt;"",GF21:GF68),1)</f>
        <v>1</v>
      </c>
      <c r="GG118" s="318">
        <f t="array" ref="GG118">MAX(IF($JU21:$JU68&lt;&gt;"",GG21:GG68),1)</f>
        <v>1</v>
      </c>
      <c r="GH118" s="318">
        <f t="array" ref="GH118">MAX(IF($JU21:$JU68&lt;&gt;"",GH21:GH68),1)</f>
        <v>1</v>
      </c>
      <c r="GI118" s="318">
        <f t="array" ref="GI118">MAX(IF($JU21:$JU68&lt;&gt;"",GI21:GI68),1)</f>
        <v>1</v>
      </c>
      <c r="GJ118" s="318">
        <f t="array" ref="GJ118">MAX(IF($JU21:$JU68&lt;&gt;"",GJ21:GJ68),1)</f>
        <v>1</v>
      </c>
      <c r="GK118" s="318">
        <f t="array" ref="GK118">MAX(IF($JU21:$JU68&lt;&gt;"",GK21:GK68),1)</f>
        <v>1</v>
      </c>
      <c r="GL118" s="318">
        <f t="array" ref="GL118">MAX(IF($JU21:$JU68&lt;&gt;"",GL21:GL68),1)</f>
        <v>1</v>
      </c>
      <c r="GM118" s="318">
        <f t="array" ref="GM118">MAX(IF($JU21:$JU68&lt;&gt;"",GM21:GM68),1)</f>
        <v>1</v>
      </c>
      <c r="GN118" s="318">
        <f t="array" ref="GN118">MAX(IF($JU21:$JU68&lt;&gt;"",GN21:GN68),1)</f>
        <v>1</v>
      </c>
      <c r="GO118" s="318">
        <f t="array" ref="GO118">MAX(IF($JU21:$JU68&lt;&gt;"",GO21:GO68),1)</f>
        <v>1</v>
      </c>
      <c r="GP118" s="318">
        <f t="array" ref="GP118">MAX(IF($JU21:$JU68&lt;&gt;"",GP21:GP68),1)</f>
        <v>1</v>
      </c>
      <c r="GQ118" s="318">
        <f t="array" ref="GQ118">MAX(IF($JU21:$JU68&lt;&gt;"",GQ21:GQ68),1)</f>
        <v>1</v>
      </c>
      <c r="GR118" s="318">
        <f t="array" ref="GR118">MAX(IF($JU21:$JU68&lt;&gt;"",GR21:GR68),1)</f>
        <v>1</v>
      </c>
      <c r="GS118" s="318">
        <f t="array" ref="GS118">MAX(IF($JU21:$JU68&lt;&gt;"",GS21:GS68),1)</f>
        <v>1</v>
      </c>
      <c r="GT118" s="318">
        <f t="array" ref="GT118">MAX(IF($JU21:$JU68&lt;&gt;"",GT21:GT68),1)</f>
        <v>1</v>
      </c>
      <c r="GU118" s="318">
        <f t="array" ref="GU118">MAX(IF($JU21:$JU68&lt;&gt;"",GU21:GU68),1)</f>
        <v>1</v>
      </c>
      <c r="GV118" s="318">
        <f t="array" ref="GV118">MAX(IF($JU21:$JU68&lt;&gt;"",GV21:GV68),1)</f>
        <v>1</v>
      </c>
      <c r="GW118" s="318">
        <f t="array" ref="GW118">MAX(IF($JU21:$JU68&lt;&gt;"",GW21:GW68),1)</f>
        <v>1</v>
      </c>
      <c r="GX118" s="318">
        <f t="array" ref="GX118">MAX(IF($JU21:$JU68&lt;&gt;"",GX21:GX68),1)</f>
        <v>1</v>
      </c>
      <c r="GY118" s="318">
        <f t="array" ref="GY118">MAX(IF($JU21:$JU68&lt;&gt;"",GY21:GY68),1)</f>
        <v>1</v>
      </c>
      <c r="GZ118" s="318">
        <f t="array" ref="GZ118">MAX(IF($JU21:$JU68&lt;&gt;"",GZ21:GZ68),1)</f>
        <v>1</v>
      </c>
      <c r="HA118" s="318">
        <f t="array" ref="HA118">MAX(IF($JU21:$JU68&lt;&gt;"",HA21:HA68),1)</f>
        <v>1</v>
      </c>
      <c r="HB118" s="318">
        <f t="array" ref="HB118">MAX(IF($JU21:$JU68&lt;&gt;"",HB21:HB68),1)</f>
        <v>1</v>
      </c>
      <c r="HC118" s="318">
        <f t="array" ref="HC118">MAX(IF($JU21:$JU68&lt;&gt;"",HC21:HC68),1)</f>
        <v>1</v>
      </c>
      <c r="HD118" s="318">
        <f t="array" ref="HD118">MAX(IF($JU21:$JU68&lt;&gt;"",HD21:HD68),1)</f>
        <v>1</v>
      </c>
      <c r="HE118" s="318">
        <f t="array" ref="HE118">MAX(IF($JU21:$JU68&lt;&gt;"",HE21:HE68),1)</f>
        <v>1</v>
      </c>
      <c r="HF118" s="318">
        <f t="array" ref="HF118">MAX(IF($JU21:$JU68&lt;&gt;"",HF21:HF68),1)</f>
        <v>1</v>
      </c>
      <c r="HG118" s="318">
        <f t="array" ref="HG118">MAX(IF($JU21:$JU68&lt;&gt;"",HG21:HG68),1)</f>
        <v>1</v>
      </c>
      <c r="HH118" s="318">
        <f t="array" ref="HH118">MAX(IF($JU21:$JU68&lt;&gt;"",HH21:HH68),1)</f>
        <v>1</v>
      </c>
      <c r="HI118" s="318">
        <f t="array" ref="HI118">MAX(IF($JU21:$JU68&lt;&gt;"",HI21:HI68),1)</f>
        <v>1</v>
      </c>
      <c r="HJ118" s="318">
        <f t="array" ref="HJ118">MAX(IF($JU21:$JU68&lt;&gt;"",HJ21:HJ68),1)</f>
        <v>1</v>
      </c>
      <c r="HK118" s="318">
        <f t="array" ref="HK118">MAX(IF($JU21:$JU68&lt;&gt;"",HK21:HK68),1)</f>
        <v>1</v>
      </c>
      <c r="HL118" s="318">
        <f t="array" ref="HL118">MAX(IF($JU21:$JU68&lt;&gt;"",HL21:HL68),1)</f>
        <v>1</v>
      </c>
      <c r="HM118" s="318">
        <f t="array" ref="HM118">MAX(IF($JU21:$JU68&lt;&gt;"",HM21:HM68),1)</f>
        <v>1</v>
      </c>
      <c r="HN118" s="318">
        <f t="array" ref="HN118">MAX(IF($JU21:$JU68&lt;&gt;"",HN21:HN68),1)</f>
        <v>1</v>
      </c>
      <c r="HO118" s="318">
        <f t="array" ref="HO118">MAX(IF($JU21:$JU68&lt;&gt;"",HO21:HO68),1)</f>
        <v>1</v>
      </c>
      <c r="HP118" s="318">
        <f t="array" ref="HP118">MAX(IF($JU21:$JU68&lt;&gt;"",HP21:HP68),1)</f>
        <v>1</v>
      </c>
      <c r="HQ118" s="318">
        <f t="array" ref="HQ118">MAX(IF($JU21:$JU68&lt;&gt;"",HQ21:HQ68),1)</f>
        <v>1</v>
      </c>
      <c r="HR118" s="318">
        <f t="array" ref="HR118">MAX(IF($JU21:$JU68&lt;&gt;"",HR21:HR68),1)</f>
        <v>1</v>
      </c>
      <c r="HS118" s="318">
        <f t="array" ref="HS118">MAX(IF($JU21:$JU68&lt;&gt;"",HS21:HS68),1)</f>
        <v>1</v>
      </c>
      <c r="HT118" s="318">
        <f t="array" ref="HT118">MAX(IF($JU21:$JU68&lt;&gt;"",HT21:HT68),1)</f>
        <v>1</v>
      </c>
      <c r="HU118" s="318">
        <f t="array" ref="HU118">MAX(IF($JU21:$JU68&lt;&gt;"",HU21:HU68),1)</f>
        <v>1</v>
      </c>
      <c r="HV118" s="318">
        <f t="array" ref="HV118">MAX(IF($JU21:$JU68&lt;&gt;"",HV21:HV68),1)</f>
        <v>1</v>
      </c>
      <c r="HW118" s="318">
        <f t="array" ref="HW118">MAX(IF($JU21:$JU68&lt;&gt;"",HW21:HW68),1)</f>
        <v>1</v>
      </c>
      <c r="HX118" s="318">
        <f t="array" ref="HX118">MAX(IF($JU21:$JU68&lt;&gt;"",HX21:HX68),1)</f>
        <v>1</v>
      </c>
      <c r="HY118" s="318">
        <f t="array" ref="HY118">MAX(IF($JU21:$JU68&lt;&gt;"",HY21:HY68),1)</f>
        <v>1</v>
      </c>
      <c r="HZ118" s="318">
        <f t="array" ref="HZ118">MAX(IF($JU21:$JU68&lt;&gt;"",HZ21:HZ68),1)</f>
        <v>1</v>
      </c>
      <c r="IA118" s="318">
        <f t="array" ref="IA118">MAX(IF($JU21:$JU68&lt;&gt;"",IA21:IA68),1)</f>
        <v>1</v>
      </c>
      <c r="IB118" s="318">
        <f t="array" ref="IB118">MAX(IF($JU21:$JU68&lt;&gt;"",IB21:IB68),1)</f>
        <v>1</v>
      </c>
      <c r="IC118" s="318">
        <f t="array" ref="IC118">MAX(IF($JU21:$JU68&lt;&gt;"",IC21:IC68),1)</f>
        <v>1</v>
      </c>
      <c r="ID118" s="318">
        <f t="array" ref="ID118">MAX(IF($JU21:$JU68&lt;&gt;"",ID21:ID68),1)</f>
        <v>1</v>
      </c>
      <c r="IE118" s="318">
        <f t="array" ref="IE118">MAX(IF($JU21:$JU68&lt;&gt;"",IE21:IE68),1)</f>
        <v>1</v>
      </c>
      <c r="IF118" s="318">
        <f t="array" ref="IF118">MAX(IF($JU21:$JU68&lt;&gt;"",IF21:IF68),1)</f>
        <v>1</v>
      </c>
      <c r="IG118" s="318">
        <f t="array" ref="IG118">MAX(IF($JU21:$JU68&lt;&gt;"",IG21:IG68),1)</f>
        <v>1</v>
      </c>
      <c r="IH118" s="318">
        <f t="array" ref="IH118">MAX(IF($JU21:$JU68&lt;&gt;"",IH21:IH68),1)</f>
        <v>1</v>
      </c>
      <c r="II118" s="318">
        <f t="array" ref="II118">MAX(IF($JU21:$JU68&lt;&gt;"",II21:II68),1)</f>
        <v>1</v>
      </c>
      <c r="IJ118" s="318">
        <f t="array" ref="IJ118">MAX(IF($JU21:$JU68&lt;&gt;"",IJ21:IJ68),1)</f>
        <v>1</v>
      </c>
      <c r="IK118" s="318">
        <f t="array" ref="IK118">MAX(IF($JU21:$JU68&lt;&gt;"",IK21:IK68),1)</f>
        <v>1</v>
      </c>
      <c r="IL118" s="318">
        <f t="array" ref="IL118">MAX(IF($JU21:$JU68&lt;&gt;"",IL21:IL68),1)</f>
        <v>1</v>
      </c>
      <c r="IM118" s="318">
        <f t="array" ref="IM118">MAX(IF($JU21:$JU68&lt;&gt;"",IM21:IM68),1)</f>
        <v>1</v>
      </c>
      <c r="IN118" s="318">
        <f t="array" ref="IN118">MAX(IF($JU21:$JU68&lt;&gt;"",IN21:IN68),1)</f>
        <v>1</v>
      </c>
      <c r="IO118" s="318">
        <f t="array" ref="IO118">MAX(IF($JU21:$JU68&lt;&gt;"",IO21:IO68),1)</f>
        <v>1</v>
      </c>
      <c r="IP118" s="318">
        <f t="array" ref="IP118">MAX(IF($JU21:$JU68&lt;&gt;"",IP21:IP68),1)</f>
        <v>1</v>
      </c>
      <c r="IQ118" s="318">
        <f t="array" ref="IQ118">MAX(IF($JU21:$JU68&lt;&gt;"",IQ21:IQ68),1)</f>
        <v>1</v>
      </c>
      <c r="IR118" s="318">
        <f t="array" ref="IR118">MAX(IF($JU21:$JU68&lt;&gt;"",IR21:IR68),1)</f>
        <v>1</v>
      </c>
      <c r="IS118" s="318">
        <f t="array" ref="IS118">MAX(IF($JU21:$JU68&lt;&gt;"",IS21:IS68),1)</f>
        <v>1</v>
      </c>
      <c r="IT118" s="318">
        <f t="array" ref="IT118">MAX(IF($JU21:$JU68&lt;&gt;"",IT21:IT68),1)</f>
        <v>1</v>
      </c>
      <c r="IU118" s="318">
        <f t="array" ref="IU118">MAX(IF($JU21:$JU68&lt;&gt;"",IU21:IU68),1)</f>
        <v>1</v>
      </c>
      <c r="IV118" s="318">
        <f t="array" ref="IV118">MAX(IF($JU21:$JU68&lt;&gt;"",IV21:IV68),1)</f>
        <v>1</v>
      </c>
      <c r="IW118" s="318">
        <f t="array" ref="IW118">MAX(IF($JU21:$JU68&lt;&gt;"",IW21:IW68),1)</f>
        <v>1</v>
      </c>
      <c r="IX118" s="318">
        <f t="array" ref="IX118">MAX(IF($JU21:$JU68&lt;&gt;"",IX21:IX68),1)</f>
        <v>1</v>
      </c>
      <c r="IY118" s="318">
        <f t="array" ref="IY118">MAX(IF($JU21:$JU68&lt;&gt;"",IY21:IY68),1)</f>
        <v>1</v>
      </c>
      <c r="IZ118" s="318">
        <f t="array" ref="IZ118">MAX(IF($JU21:$JU68&lt;&gt;"",IZ21:IZ68),1)</f>
        <v>1</v>
      </c>
      <c r="JA118" s="318">
        <f t="array" ref="JA118">MAX(IF($JU21:$JU68&lt;&gt;"",JA21:JA68),1)</f>
        <v>1</v>
      </c>
      <c r="JB118" s="318">
        <f t="array" ref="JB118">MAX(IF($JU21:$JU68&lt;&gt;"",JB21:JB68),1)</f>
        <v>1</v>
      </c>
      <c r="JC118" s="318">
        <f t="array" ref="JC118">MAX(IF($JU21:$JU68&lt;&gt;"",JC21:JC68),1)</f>
        <v>1</v>
      </c>
      <c r="JD118" s="318">
        <f t="array" ref="JD118">MAX(IF($JU21:$JU68&lt;&gt;"",JD21:JD68),1)</f>
        <v>1</v>
      </c>
      <c r="JE118" s="318">
        <f t="array" ref="JE118">MAX(IF($JU21:$JU68&lt;&gt;"",JE21:JE68),1)</f>
        <v>1</v>
      </c>
      <c r="JF118" s="318">
        <f t="array" ref="JF118">MAX(IF($JU21:$JU68&lt;&gt;"",JF21:JF68),1)</f>
        <v>1</v>
      </c>
      <c r="JG118" s="318">
        <f t="array" ref="JG118">MAX(IF($JU21:$JU68&lt;&gt;"",JG21:JG68),1)</f>
        <v>1</v>
      </c>
      <c r="JH118" s="318">
        <f t="array" ref="JH118">MAX(IF($JU21:$JU68&lt;&gt;"",JH21:JH68),1)</f>
        <v>1</v>
      </c>
      <c r="JI118" s="318">
        <f t="array" ref="JI118">MAX(IF($JU21:$JU68&lt;&gt;"",JI21:JI68),1)</f>
        <v>1</v>
      </c>
      <c r="JJ118" s="318">
        <f t="array" ref="JJ118">MAX(IF($JU21:$JU68&lt;&gt;"",JJ21:JJ68),1)</f>
        <v>1</v>
      </c>
      <c r="JK118" s="318">
        <f t="array" ref="JK118">MAX(IF($JU21:$JU68&lt;&gt;"",JK21:JK68),1)</f>
        <v>1</v>
      </c>
      <c r="JL118" s="318">
        <f t="array" ref="JL118">MAX(IF($JU21:$JU68&lt;&gt;"",JL21:JL68),1)</f>
        <v>1</v>
      </c>
      <c r="JM118" s="318">
        <f t="array" ref="JM118">MAX(IF($JU21:$JU68&lt;&gt;"",JM21:JM68),1)</f>
        <v>1</v>
      </c>
      <c r="JN118" s="318">
        <f t="array" ref="JN118">MAX(IF($JU21:$JU68&lt;&gt;"",JN21:JN68),1)</f>
        <v>1</v>
      </c>
      <c r="JO118" s="318">
        <f t="array" ref="JO118">MAX(IF($JU21:$JU68&lt;&gt;"",JO21:JO68),1)</f>
        <v>1</v>
      </c>
      <c r="JP118" s="318">
        <f t="array" ref="JP118">MAX(IF($JU21:$JU68&lt;&gt;"",JP21:JP68),1)</f>
        <v>1</v>
      </c>
    </row>
    <row r="119" spans="4:277" ht="15" customHeight="1" x14ac:dyDescent="0.2">
      <c r="D119" s="317">
        <v>5.3</v>
      </c>
      <c r="E119" s="317" t="s">
        <v>483</v>
      </c>
      <c r="F119" s="317">
        <f t="array" ref="F119">AVERAGE(IF($JS21:$JS68&gt;0,F21:F68))</f>
        <v>0</v>
      </c>
      <c r="G119" s="317">
        <f t="array" ref="G119">AVERAGE(IF($JS21:$JS68&gt;0,G21:G68))</f>
        <v>0</v>
      </c>
      <c r="H119" s="317">
        <f t="array" ref="H119">AVERAGE(IF($JS21:$JS68&gt;0,H21:H68))</f>
        <v>0</v>
      </c>
      <c r="I119" s="317">
        <f t="array" ref="I119">AVERAGE(IF($JS21:$JS68&gt;0,I21:I68))</f>
        <v>0</v>
      </c>
      <c r="J119" s="317">
        <f t="array" ref="J119">AVERAGE(IF($JS21:$JS68&gt;0,J21:J68))</f>
        <v>0</v>
      </c>
      <c r="K119" s="317">
        <f t="array" ref="K119">AVERAGE(IF($JS21:$JS68&gt;0,K21:K68))</f>
        <v>0</v>
      </c>
      <c r="L119" s="317">
        <f t="array" ref="L119">AVERAGE(IF($JS21:$JS68&gt;0,L21:L68))</f>
        <v>0</v>
      </c>
      <c r="M119" s="317">
        <f t="array" ref="M119">AVERAGE(IF($JS21:$JS68&gt;0,M21:M68))</f>
        <v>0</v>
      </c>
      <c r="N119" s="317">
        <f t="array" ref="N119">AVERAGE(IF($JS21:$JS68&gt;0,N21:N68))</f>
        <v>0</v>
      </c>
      <c r="O119" s="317">
        <f t="array" ref="O119">AVERAGE(IF($JS21:$JS68&gt;0,O21:O68))</f>
        <v>0</v>
      </c>
      <c r="P119" s="317">
        <f t="array" ref="P119">AVERAGE(IF($JS21:$JS68&gt;0,P21:P68))</f>
        <v>0</v>
      </c>
      <c r="Q119" s="317">
        <f t="array" ref="Q119">AVERAGE(IF($JS21:$JS68&gt;0,Q21:Q68))</f>
        <v>0</v>
      </c>
      <c r="R119" s="317">
        <f t="array" ref="R119">AVERAGE(IF($JS21:$JS68&gt;0,R21:R68))</f>
        <v>0</v>
      </c>
      <c r="S119" s="317">
        <f t="array" ref="S119">AVERAGE(IF($JS21:$JS68&gt;0,S21:S68))</f>
        <v>0</v>
      </c>
      <c r="T119" s="317">
        <f t="array" ref="T119">AVERAGE(IF($JS21:$JS68&gt;0,T21:T68))</f>
        <v>0</v>
      </c>
      <c r="U119" s="317">
        <f t="array" ref="U119">AVERAGE(IF($JS21:$JS68&gt;0,U21:U68))</f>
        <v>0</v>
      </c>
      <c r="V119" s="317">
        <f t="array" ref="V119">AVERAGE(IF($JS21:$JS68&gt;0,V21:V68))</f>
        <v>0</v>
      </c>
      <c r="W119" s="317">
        <f t="array" ref="W119">AVERAGE(IF($JS21:$JS68&gt;0,W21:W68))</f>
        <v>0</v>
      </c>
      <c r="X119" s="317">
        <f t="array" ref="X119">AVERAGE(IF($JS21:$JS68&gt;0,X21:X68))</f>
        <v>0</v>
      </c>
      <c r="Y119" s="317">
        <f t="array" ref="Y119">AVERAGE(IF($JS21:$JS68&gt;0,Y21:Y68))</f>
        <v>0</v>
      </c>
      <c r="Z119" s="317">
        <f t="array" ref="Z119">AVERAGE(IF($JS21:$JS68&gt;0,Z21:Z68))</f>
        <v>0</v>
      </c>
      <c r="AA119" s="317">
        <f t="array" ref="AA119">AVERAGE(IF($JS21:$JS68&gt;0,AA21:AA68))</f>
        <v>0</v>
      </c>
      <c r="AB119" s="317">
        <f t="array" ref="AB119">AVERAGE(IF($JS21:$JS68&gt;0,AB21:AB68))</f>
        <v>0</v>
      </c>
      <c r="AC119" s="317">
        <f t="array" ref="AC119">AVERAGE(IF($JS21:$JS68&gt;0,AC21:AC68))</f>
        <v>0</v>
      </c>
      <c r="AD119" s="317">
        <f t="array" ref="AD119">AVERAGE(IF($JS21:$JS68&gt;0,AD21:AD68))</f>
        <v>0</v>
      </c>
      <c r="AE119" s="317">
        <f t="array" ref="AE119">AVERAGE(IF($JS21:$JS68&gt;0,AE21:AE68))</f>
        <v>0</v>
      </c>
      <c r="AF119" s="317" t="e">
        <f t="array" ref="AF119">AVERAGE(IF($JS21:$JS68&gt;0,AF21:AF68))</f>
        <v>#DIV/0!</v>
      </c>
      <c r="AG119" s="317">
        <f t="array" ref="AG119">AVERAGE(IF($JS21:$JS68&gt;0,AG21:AG68))</f>
        <v>0</v>
      </c>
      <c r="AH119" s="317">
        <f t="array" ref="AH119">AVERAGE(IF($JS21:$JS68&gt;0,AH21:AH68))</f>
        <v>0</v>
      </c>
      <c r="AI119" s="317">
        <f t="array" ref="AI119">AVERAGE(IF($JS21:$JS68&gt;0,AI21:AI68))</f>
        <v>0</v>
      </c>
      <c r="AJ119" s="317">
        <f t="array" ref="AJ119">AVERAGE(IF($JS21:$JS68&gt;0,AJ21:AJ68))</f>
        <v>0</v>
      </c>
      <c r="AK119" s="317">
        <f t="array" ref="AK119">AVERAGE(IF($JS21:$JS68&gt;0,AK21:AK68))</f>
        <v>0</v>
      </c>
      <c r="AL119" s="317">
        <f t="array" ref="AL119">AVERAGE(IF($JS21:$JS68&gt;0,AL21:AL68))</f>
        <v>0</v>
      </c>
      <c r="AM119" s="317">
        <f t="array" ref="AM119">AVERAGE(IF($JS21:$JS68&gt;0,AM21:AM68))</f>
        <v>0</v>
      </c>
      <c r="AN119" s="317">
        <f t="array" ref="AN119">AVERAGE(IF($JS21:$JS68&gt;0,AN21:AN68))</f>
        <v>0</v>
      </c>
      <c r="AO119" s="317">
        <f t="array" ref="AO119">AVERAGE(IF($JS21:$JS68&gt;0,AO21:AO68))</f>
        <v>0</v>
      </c>
      <c r="AP119" s="317">
        <f t="array" ref="AP119">AVERAGE(IF($JS21:$JS68&gt;0,AP21:AP68))</f>
        <v>0</v>
      </c>
      <c r="AQ119" s="317">
        <f t="array" ref="AQ119">AVERAGE(IF($JS21:$JS68&gt;0,AQ21:AQ68))</f>
        <v>0</v>
      </c>
      <c r="AR119" s="317">
        <f t="array" ref="AR119">AVERAGE(IF($JS21:$JS68&gt;0,AR21:AR68))</f>
        <v>0</v>
      </c>
      <c r="AS119" s="317">
        <f t="array" ref="AS119">AVERAGE(IF($JS21:$JS68&gt;0,AS21:AS68))</f>
        <v>0</v>
      </c>
      <c r="AT119" s="317">
        <f t="array" ref="AT119">AVERAGE(IF($JS21:$JS68&gt;0,AT21:AT68))</f>
        <v>0</v>
      </c>
      <c r="AU119" s="317">
        <f t="array" ref="AU119">AVERAGE(IF($JS21:$JS68&gt;0,AU21:AU68))</f>
        <v>0</v>
      </c>
      <c r="AV119" s="317">
        <f t="array" ref="AV119">AVERAGE(IF($JS21:$JS68&gt;0,AV21:AV68))</f>
        <v>0</v>
      </c>
      <c r="AW119" s="317">
        <f t="array" ref="AW119">AVERAGE(IF($JS21:$JS68&gt;0,AW21:AW68))</f>
        <v>0</v>
      </c>
      <c r="AX119" s="317">
        <f t="array" ref="AX119">AVERAGE(IF($JS21:$JS68&gt;0,AX21:AX68))</f>
        <v>0</v>
      </c>
      <c r="AY119" s="317">
        <f t="array" ref="AY119">AVERAGE(IF($JS21:$JS68&gt;0,AY21:AY68))</f>
        <v>0</v>
      </c>
      <c r="AZ119" s="317">
        <f t="array" ref="AZ119">AVERAGE(IF($JS21:$JS68&gt;0,AZ21:AZ68))</f>
        <v>0</v>
      </c>
      <c r="BA119" s="317">
        <f t="array" ref="BA119">AVERAGE(IF($JS21:$JS68&gt;0,BA21:BA68))</f>
        <v>0</v>
      </c>
      <c r="BB119" s="317">
        <f t="array" ref="BB119">AVERAGE(IF($JS21:$JS68&gt;0,BB21:BB68))</f>
        <v>0</v>
      </c>
      <c r="BC119" s="317">
        <f t="array" ref="BC119">AVERAGE(IF($JS21:$JS68&gt;0,BC21:BC68))</f>
        <v>0</v>
      </c>
      <c r="BD119" s="317">
        <f t="array" ref="BD119">AVERAGE(IF($JS21:$JS68&gt;0,BD21:BD68))</f>
        <v>0</v>
      </c>
      <c r="BE119" s="317">
        <f t="array" ref="BE119">AVERAGE(IF($JS21:$JS68&gt;0,BE21:BE68))</f>
        <v>0</v>
      </c>
      <c r="BF119" s="317">
        <f t="array" ref="BF119">AVERAGE(IF($JS21:$JS68&gt;0,BF21:BF68))</f>
        <v>0</v>
      </c>
      <c r="BG119" s="317" t="e">
        <f t="array" ref="BG119">AVERAGE(IF($JS21:$JS68&gt;0,BG21:BG68))</f>
        <v>#DIV/0!</v>
      </c>
      <c r="BH119" s="317">
        <f t="array" ref="BH119">AVERAGE(IF($JS21:$JS68&gt;0,BH21:BH68))</f>
        <v>0</v>
      </c>
      <c r="BI119" s="317">
        <f t="array" ref="BI119">AVERAGE(IF($JS21:$JS68&gt;0,BI21:BI68))</f>
        <v>0</v>
      </c>
      <c r="BJ119" s="317">
        <f t="array" ref="BJ119">AVERAGE(IF($JS21:$JS68&gt;0,BJ21:BJ68))</f>
        <v>0</v>
      </c>
      <c r="BK119" s="317">
        <f t="array" ref="BK119">AVERAGE(IF($JS21:$JS68&gt;0,BK21:BK68))</f>
        <v>0</v>
      </c>
      <c r="BL119" s="317">
        <f t="array" ref="BL119">AVERAGE(IF($JS21:$JS68&gt;0,BL21:BL68))</f>
        <v>0</v>
      </c>
      <c r="BM119" s="317">
        <f t="array" ref="BM119">AVERAGE(IF($JS21:$JS68&gt;0,BM21:BM68))</f>
        <v>0</v>
      </c>
      <c r="BN119" s="317">
        <f t="array" ref="BN119">AVERAGE(IF($JS21:$JS68&gt;0,BN21:BN68))</f>
        <v>0</v>
      </c>
      <c r="BO119" s="317">
        <f t="array" ref="BO119">AVERAGE(IF($JS21:$JS68&gt;0,BO21:BO68))</f>
        <v>0</v>
      </c>
      <c r="BP119" s="317">
        <f t="array" ref="BP119">AVERAGE(IF($JS21:$JS68&gt;0,BP21:BP68))</f>
        <v>0</v>
      </c>
      <c r="BQ119" s="317">
        <f t="array" ref="BQ119">AVERAGE(IF($JS21:$JS68&gt;0,BQ21:BQ68))</f>
        <v>0</v>
      </c>
      <c r="BR119" s="317">
        <f t="array" ref="BR119">AVERAGE(IF($JS21:$JS68&gt;0,BR21:BR68))</f>
        <v>0</v>
      </c>
      <c r="BS119" s="317">
        <f t="array" ref="BS119">AVERAGE(IF($JS21:$JS68&gt;0,BS21:BS68))</f>
        <v>0</v>
      </c>
      <c r="BT119" s="317">
        <f t="array" ref="BT119">AVERAGE(IF($JS21:$JS68&gt;0,BT21:BT68))</f>
        <v>0</v>
      </c>
      <c r="BU119" s="317">
        <f t="array" ref="BU119">AVERAGE(IF($JS21:$JS68&gt;0,BU21:BU68))</f>
        <v>0</v>
      </c>
      <c r="BV119" s="317">
        <f t="array" ref="BV119">AVERAGE(IF($JS21:$JS68&gt;0,BV21:BV68))</f>
        <v>0</v>
      </c>
      <c r="BW119" s="317">
        <f t="array" ref="BW119">AVERAGE(IF($JS21:$JS68&gt;0,BW21:BW68))</f>
        <v>0</v>
      </c>
      <c r="BX119" s="317">
        <f t="array" ref="BX119">AVERAGE(IF($JS21:$JS68&gt;0,BX21:BX68))</f>
        <v>0</v>
      </c>
      <c r="BY119" s="317">
        <f t="array" ref="BY119">AVERAGE(IF($JS21:$JS68&gt;0,BY21:BY68))</f>
        <v>0</v>
      </c>
      <c r="BZ119" s="317">
        <f t="array" ref="BZ119">AVERAGE(IF($JS21:$JS68&gt;0,BZ21:BZ68))</f>
        <v>0</v>
      </c>
      <c r="CA119" s="317">
        <f t="array" ref="CA119">AVERAGE(IF($JS21:$JS68&gt;0,CA21:CA68))</f>
        <v>0</v>
      </c>
      <c r="CB119" s="317">
        <f t="array" ref="CB119">AVERAGE(IF($JS21:$JS68&gt;0,CB21:CB68))</f>
        <v>0</v>
      </c>
      <c r="CC119" s="317">
        <f t="array" ref="CC119">AVERAGE(IF($JS21:$JS68&gt;0,CC21:CC68))</f>
        <v>0</v>
      </c>
      <c r="CD119" s="317">
        <f t="array" ref="CD119">AVERAGE(IF($JS21:$JS68&gt;0,CD21:CD68))</f>
        <v>0</v>
      </c>
      <c r="CE119" s="317">
        <f t="array" ref="CE119">AVERAGE(IF($JS21:$JS68&gt;0,CE21:CE68))</f>
        <v>0</v>
      </c>
      <c r="CF119" s="317">
        <f t="array" ref="CF119">AVERAGE(IF($JS21:$JS68&gt;0,CF21:CF68))</f>
        <v>0</v>
      </c>
      <c r="CG119" s="317">
        <f t="array" ref="CG119">AVERAGE(IF($JS21:$JS68&gt;0,CG21:CG68))</f>
        <v>0</v>
      </c>
      <c r="CH119" s="317" t="e">
        <f t="array" ref="CH119">AVERAGE(IF($JS21:$JS68&gt;0,CH21:CH68))</f>
        <v>#DIV/0!</v>
      </c>
      <c r="CI119" s="317">
        <f t="array" ref="CI119">AVERAGE(IF($JS21:$JS68&gt;0,CI21:CI68))</f>
        <v>0</v>
      </c>
      <c r="CJ119" s="317">
        <f t="array" ref="CJ119">AVERAGE(IF($JS21:$JS68&gt;0,CJ21:CJ68))</f>
        <v>0</v>
      </c>
      <c r="CK119" s="317">
        <f t="array" ref="CK119">AVERAGE(IF($JS21:$JS68&gt;0,CK21:CK68))</f>
        <v>0</v>
      </c>
      <c r="CL119" s="317">
        <f t="array" ref="CL119">AVERAGE(IF($JS21:$JS68&gt;0,CL21:CL68))</f>
        <v>0</v>
      </c>
      <c r="CM119" s="317">
        <f t="array" ref="CM119">AVERAGE(IF($JS21:$JS68&gt;0,CM21:CM68))</f>
        <v>0</v>
      </c>
      <c r="CN119" s="317">
        <f t="array" ref="CN119">AVERAGE(IF($JS21:$JS68&gt;0,CN21:CN68))</f>
        <v>0</v>
      </c>
      <c r="CO119" s="317">
        <f t="array" ref="CO119">AVERAGE(IF($JS21:$JS68&gt;0,CO21:CO68))</f>
        <v>0</v>
      </c>
      <c r="CP119" s="317">
        <f t="array" ref="CP119">AVERAGE(IF($JS21:$JS68&gt;0,CP21:CP68))</f>
        <v>0</v>
      </c>
      <c r="CQ119" s="317">
        <f t="array" ref="CQ119">AVERAGE(IF($JS21:$JS68&gt;0,CQ21:CQ68))</f>
        <v>0</v>
      </c>
      <c r="CR119" s="317">
        <f t="array" ref="CR119">AVERAGE(IF($JS21:$JS68&gt;0,CR21:CR68))</f>
        <v>0</v>
      </c>
      <c r="CS119" s="317">
        <f t="array" ref="CS119">AVERAGE(IF($JS21:$JS68&gt;0,CS21:CS68))</f>
        <v>0</v>
      </c>
      <c r="CT119" s="317">
        <f t="array" ref="CT119">AVERAGE(IF($JS21:$JS68&gt;0,CT21:CT68))</f>
        <v>0</v>
      </c>
      <c r="CU119" s="317">
        <f t="array" ref="CU119">AVERAGE(IF($JS21:$JS68&gt;0,CU21:CU68))</f>
        <v>0</v>
      </c>
      <c r="CV119" s="317">
        <f t="array" ref="CV119">AVERAGE(IF($JS21:$JS68&gt;0,CV21:CV68))</f>
        <v>0</v>
      </c>
      <c r="CW119" s="317">
        <f t="array" ref="CW119">AVERAGE(IF($JS21:$JS68&gt;0,CW21:CW68))</f>
        <v>0</v>
      </c>
      <c r="CX119" s="317">
        <f t="array" ref="CX119">AVERAGE(IF($JS21:$JS68&gt;0,CX21:CX68))</f>
        <v>0</v>
      </c>
      <c r="CY119" s="317">
        <f t="array" ref="CY119">AVERAGE(IF($JS21:$JS68&gt;0,CY21:CY68))</f>
        <v>0</v>
      </c>
      <c r="CZ119" s="317">
        <f t="array" ref="CZ119">AVERAGE(IF($JS21:$JS68&gt;0,CZ21:CZ68))</f>
        <v>0</v>
      </c>
      <c r="DA119" s="317">
        <f t="array" ref="DA119">AVERAGE(IF($JS21:$JS68&gt;0,DA21:DA68))</f>
        <v>0</v>
      </c>
      <c r="DB119" s="317">
        <f t="array" ref="DB119">AVERAGE(IF($JS21:$JS68&gt;0,DB21:DB68))</f>
        <v>0</v>
      </c>
      <c r="DC119" s="317">
        <f t="array" ref="DC119">AVERAGE(IF($JS21:$JS68&gt;0,DC21:DC68))</f>
        <v>0</v>
      </c>
      <c r="DD119" s="317">
        <f t="array" ref="DD119">AVERAGE(IF($JS21:$JS68&gt;0,DD21:DD68))</f>
        <v>0</v>
      </c>
      <c r="DE119" s="317">
        <f t="array" ref="DE119">AVERAGE(IF($JS21:$JS68&gt;0,DE21:DE68))</f>
        <v>0</v>
      </c>
      <c r="DF119" s="317">
        <f t="array" ref="DF119">AVERAGE(IF($JS21:$JS68&gt;0,DF21:DF68))</f>
        <v>0</v>
      </c>
      <c r="DG119" s="317">
        <f t="array" ref="DG119">AVERAGE(IF($JS21:$JS68&gt;0,DG21:DG68))</f>
        <v>0</v>
      </c>
      <c r="DH119" s="317">
        <f t="array" ref="DH119">AVERAGE(IF($JS21:$JS68&gt;0,DH21:DH68))</f>
        <v>0</v>
      </c>
      <c r="DI119" s="317" t="e">
        <f t="array" ref="DI119">AVERAGE(IF($JS21:$JS68&gt;0,DI21:DI68))</f>
        <v>#DIV/0!</v>
      </c>
      <c r="DJ119" s="317">
        <f t="array" ref="DJ119">AVERAGE(IF($JS21:$JS68&gt;0,DJ21:DJ68))</f>
        <v>0</v>
      </c>
      <c r="DK119" s="317">
        <f t="array" ref="DK119">AVERAGE(IF($JS21:$JS68&gt;0,DK21:DK68))</f>
        <v>0</v>
      </c>
      <c r="DL119" s="317">
        <f t="array" ref="DL119">AVERAGE(IF($JS21:$JS68&gt;0,DL21:DL68))</f>
        <v>0</v>
      </c>
      <c r="DM119" s="317">
        <f t="array" ref="DM119">AVERAGE(IF($JS21:$JS68&gt;0,DM21:DM68))</f>
        <v>0</v>
      </c>
      <c r="DN119" s="317">
        <f t="array" ref="DN119">AVERAGE(IF($JS21:$JS68&gt;0,DN21:DN68))</f>
        <v>0</v>
      </c>
      <c r="DO119" s="317">
        <f t="array" ref="DO119">AVERAGE(IF($JS21:$JS68&gt;0,DO21:DO68))</f>
        <v>0</v>
      </c>
      <c r="DP119" s="317">
        <f t="array" ref="DP119">AVERAGE(IF($JS21:$JS68&gt;0,DP21:DP68))</f>
        <v>0</v>
      </c>
      <c r="DQ119" s="317">
        <f t="array" ref="DQ119">AVERAGE(IF($JS21:$JS68&gt;0,DQ21:DQ68))</f>
        <v>0</v>
      </c>
      <c r="DR119" s="317">
        <f t="array" ref="DR119">AVERAGE(IF($JS21:$JS68&gt;0,DR21:DR68))</f>
        <v>0</v>
      </c>
      <c r="DS119" s="317">
        <f t="array" ref="DS119">AVERAGE(IF($JS21:$JS68&gt;0,DS21:DS68))</f>
        <v>0</v>
      </c>
      <c r="DT119" s="317">
        <f t="array" ref="DT119">AVERAGE(IF($JS21:$JS68&gt;0,DT21:DT68))</f>
        <v>0</v>
      </c>
      <c r="DU119" s="317">
        <f t="array" ref="DU119">AVERAGE(IF($JS21:$JS68&gt;0,DU21:DU68))</f>
        <v>0</v>
      </c>
      <c r="DV119" s="317">
        <f t="array" ref="DV119">AVERAGE(IF($JS21:$JS68&gt;0,DV21:DV68))</f>
        <v>0</v>
      </c>
      <c r="DW119" s="317">
        <f t="array" ref="DW119">AVERAGE(IF($JS21:$JS68&gt;0,DW21:DW68))</f>
        <v>0</v>
      </c>
      <c r="DX119" s="317">
        <f t="array" ref="DX119">AVERAGE(IF($JS21:$JS68&gt;0,DX21:DX68))</f>
        <v>0</v>
      </c>
      <c r="DY119" s="317">
        <f t="array" ref="DY119">AVERAGE(IF($JS21:$JS68&gt;0,DY21:DY68))</f>
        <v>0</v>
      </c>
      <c r="DZ119" s="317">
        <f t="array" ref="DZ119">AVERAGE(IF($JS21:$JS68&gt;0,DZ21:DZ68))</f>
        <v>0</v>
      </c>
      <c r="EA119" s="317">
        <f t="array" ref="EA119">AVERAGE(IF($JS21:$JS68&gt;0,EA21:EA68))</f>
        <v>0</v>
      </c>
      <c r="EB119" s="317">
        <f t="array" ref="EB119">AVERAGE(IF($JS21:$JS68&gt;0,EB21:EB68))</f>
        <v>0</v>
      </c>
      <c r="EC119" s="317">
        <f t="array" ref="EC119">AVERAGE(IF($JS21:$JS68&gt;0,EC21:EC68))</f>
        <v>0</v>
      </c>
      <c r="ED119" s="317">
        <f t="array" ref="ED119">AVERAGE(IF($JS21:$JS68&gt;0,ED21:ED68))</f>
        <v>0</v>
      </c>
      <c r="EE119" s="317">
        <f t="array" ref="EE119">AVERAGE(IF($JS21:$JS68&gt;0,EE21:EE68))</f>
        <v>0</v>
      </c>
      <c r="EF119" s="317">
        <f t="array" ref="EF119">AVERAGE(IF($JS21:$JS68&gt;0,EF21:EF68))</f>
        <v>0</v>
      </c>
      <c r="EG119" s="317">
        <f t="array" ref="EG119">AVERAGE(IF($JS21:$JS68&gt;0,EG21:EG68))</f>
        <v>0</v>
      </c>
      <c r="EH119" s="317">
        <f t="array" ref="EH119">AVERAGE(IF($JS21:$JS68&gt;0,EH21:EH68))</f>
        <v>0</v>
      </c>
      <c r="EI119" s="317">
        <f t="array" ref="EI119">AVERAGE(IF($JS21:$JS68&gt;0,EI21:EI68))</f>
        <v>0</v>
      </c>
      <c r="EJ119" s="317" t="e">
        <f t="array" ref="EJ119">AVERAGE(IF($JS21:$JS68&gt;0,EJ21:EJ68))</f>
        <v>#DIV/0!</v>
      </c>
      <c r="EK119" s="317">
        <f t="array" ref="EK119">AVERAGE(IF($JS21:$JS68&gt;0,EK21:EK68))</f>
        <v>0</v>
      </c>
      <c r="EL119" s="317">
        <f t="array" ref="EL119">AVERAGE(IF($JS21:$JS68&gt;0,EL21:EL68))</f>
        <v>0</v>
      </c>
      <c r="EM119" s="317">
        <f t="array" ref="EM119">AVERAGE(IF($JS21:$JS68&gt;0,EM21:EM68))</f>
        <v>0</v>
      </c>
      <c r="EN119" s="317">
        <f t="array" ref="EN119">AVERAGE(IF($JS21:$JS68&gt;0,EN21:EN68))</f>
        <v>0</v>
      </c>
      <c r="EO119" s="317">
        <f t="array" ref="EO119">AVERAGE(IF($JS21:$JS68&gt;0,EO21:EO68))</f>
        <v>0</v>
      </c>
      <c r="EP119" s="317">
        <f t="array" ref="EP119">AVERAGE(IF($JS21:$JS68&gt;0,EP21:EP68))</f>
        <v>0</v>
      </c>
      <c r="EQ119" s="317">
        <f t="array" ref="EQ119">AVERAGE(IF($JS21:$JS68&gt;0,EQ21:EQ68))</f>
        <v>0</v>
      </c>
      <c r="ER119" s="317">
        <f t="array" ref="ER119">AVERAGE(IF($JS21:$JS68&gt;0,ER21:ER68))</f>
        <v>0</v>
      </c>
      <c r="ES119" s="317">
        <f t="array" ref="ES119">AVERAGE(IF($JS21:$JS68&gt;0,ES21:ES68))</f>
        <v>0</v>
      </c>
      <c r="ET119" s="317">
        <f t="array" ref="ET119">AVERAGE(IF($JS21:$JS68&gt;0,ET21:ET68))</f>
        <v>0</v>
      </c>
      <c r="EU119" s="317">
        <f t="array" ref="EU119">AVERAGE(IF($JS21:$JS68&gt;0,EU21:EU68))</f>
        <v>0</v>
      </c>
      <c r="EV119" s="317">
        <f t="array" ref="EV119">AVERAGE(IF($JS21:$JS68&gt;0,EV21:EV68))</f>
        <v>0</v>
      </c>
      <c r="EW119" s="317">
        <f t="array" ref="EW119">AVERAGE(IF($JS21:$JS68&gt;0,EW21:EW68))</f>
        <v>0</v>
      </c>
      <c r="EX119" s="317">
        <f t="array" ref="EX119">AVERAGE(IF($JS21:$JS68&gt;0,EX21:EX68))</f>
        <v>0</v>
      </c>
      <c r="EY119" s="317">
        <f t="array" ref="EY119">AVERAGE(IF($JS21:$JS68&gt;0,EY21:EY68))</f>
        <v>0</v>
      </c>
      <c r="EZ119" s="317">
        <f t="array" ref="EZ119">AVERAGE(IF($JS21:$JS68&gt;0,EZ21:EZ68))</f>
        <v>0</v>
      </c>
      <c r="FA119" s="317">
        <f t="array" ref="FA119">AVERAGE(IF($JS21:$JS68&gt;0,FA21:FA68))</f>
        <v>0</v>
      </c>
      <c r="FB119" s="317">
        <f t="array" ref="FB119">AVERAGE(IF($JS21:$JS68&gt;0,FB21:FB68))</f>
        <v>0</v>
      </c>
      <c r="FC119" s="317">
        <f t="array" ref="FC119">AVERAGE(IF($JS21:$JS68&gt;0,FC21:FC68))</f>
        <v>0</v>
      </c>
      <c r="FD119" s="317">
        <f t="array" ref="FD119">AVERAGE(IF($JS21:$JS68&gt;0,FD21:FD68))</f>
        <v>0</v>
      </c>
      <c r="FE119" s="317">
        <f t="array" ref="FE119">AVERAGE(IF($JS21:$JS68&gt;0,FE21:FE68))</f>
        <v>0</v>
      </c>
      <c r="FF119" s="317">
        <f t="array" ref="FF119">AVERAGE(IF($JS21:$JS68&gt;0,FF21:FF68))</f>
        <v>0</v>
      </c>
      <c r="FG119" s="317">
        <f t="array" ref="FG119">AVERAGE(IF($JS21:$JS68&gt;0,FG21:FG68))</f>
        <v>0</v>
      </c>
      <c r="FH119" s="317">
        <f t="array" ref="FH119">AVERAGE(IF($JS21:$JS68&gt;0,FH21:FH68))</f>
        <v>0</v>
      </c>
      <c r="FI119" s="317">
        <f t="array" ref="FI119">AVERAGE(IF($JS21:$JS68&gt;0,FI21:FI68))</f>
        <v>0</v>
      </c>
      <c r="FJ119" s="317">
        <f t="array" ref="FJ119">AVERAGE(IF($JS21:$JS68&gt;0,FJ21:FJ68))</f>
        <v>0</v>
      </c>
      <c r="FK119" s="317" t="e">
        <f t="array" ref="FK119">AVERAGE(IF($JS21:$JS68&gt;0,FK21:FK68))</f>
        <v>#DIV/0!</v>
      </c>
      <c r="FL119" s="317">
        <f t="array" ref="FL119">AVERAGE(IF($JS21:$JS68&gt;0,FL21:FL68))</f>
        <v>0</v>
      </c>
      <c r="FM119" s="317">
        <f t="array" ref="FM119">AVERAGE(IF($JS21:$JS68&gt;0,FM21:FM68))</f>
        <v>0</v>
      </c>
      <c r="FN119" s="317">
        <f t="array" ref="FN119">AVERAGE(IF($JS21:$JS68&gt;0,FN21:FN68))</f>
        <v>0</v>
      </c>
      <c r="FO119" s="317">
        <f t="array" ref="FO119">AVERAGE(IF($JS21:$JS68&gt;0,FO21:FO68))</f>
        <v>0</v>
      </c>
      <c r="FP119" s="317">
        <f t="array" ref="FP119">AVERAGE(IF($JS21:$JS68&gt;0,FP21:FP68))</f>
        <v>0</v>
      </c>
      <c r="FQ119" s="317">
        <f t="array" ref="FQ119">AVERAGE(IF($JS21:$JS68&gt;0,FQ21:FQ68))</f>
        <v>0</v>
      </c>
      <c r="FR119" s="317">
        <f t="array" ref="FR119">AVERAGE(IF($JS21:$JS68&gt;0,FR21:FR68))</f>
        <v>0</v>
      </c>
      <c r="FS119" s="317">
        <f t="array" ref="FS119">AVERAGE(IF($JS21:$JS68&gt;0,FS21:FS68))</f>
        <v>0</v>
      </c>
      <c r="FT119" s="317">
        <f t="array" ref="FT119">AVERAGE(IF($JS21:$JS68&gt;0,FT21:FT68))</f>
        <v>0</v>
      </c>
      <c r="FU119" s="317">
        <f t="array" ref="FU119">AVERAGE(IF($JS21:$JS68&gt;0,FU21:FU68))</f>
        <v>0</v>
      </c>
      <c r="FV119" s="317">
        <f t="array" ref="FV119">AVERAGE(IF($JS21:$JS68&gt;0,FV21:FV68))</f>
        <v>0</v>
      </c>
      <c r="FW119" s="317">
        <f t="array" ref="FW119">AVERAGE(IF($JS21:$JS68&gt;0,FW21:FW68))</f>
        <v>0</v>
      </c>
      <c r="FX119" s="317">
        <f t="array" ref="FX119">AVERAGE(IF($JS21:$JS68&gt;0,FX21:FX68))</f>
        <v>0</v>
      </c>
      <c r="FY119" s="317">
        <f t="array" ref="FY119">AVERAGE(IF($JS21:$JS68&gt;0,FY21:FY68))</f>
        <v>0</v>
      </c>
      <c r="FZ119" s="317">
        <f t="array" ref="FZ119">AVERAGE(IF($JS21:$JS68&gt;0,FZ21:FZ68))</f>
        <v>0</v>
      </c>
      <c r="GA119" s="317">
        <f t="array" ref="GA119">AVERAGE(IF($JS21:$JS68&gt;0,GA21:GA68))</f>
        <v>0</v>
      </c>
      <c r="GB119" s="317">
        <f t="array" ref="GB119">AVERAGE(IF($JS21:$JS68&gt;0,GB21:GB68))</f>
        <v>0</v>
      </c>
      <c r="GC119" s="317">
        <f t="array" ref="GC119">AVERAGE(IF($JS21:$JS68&gt;0,GC21:GC68))</f>
        <v>0</v>
      </c>
      <c r="GD119" s="317">
        <f t="array" ref="GD119">AVERAGE(IF($JS21:$JS68&gt;0,GD21:GD68))</f>
        <v>0</v>
      </c>
      <c r="GE119" s="317">
        <f t="array" ref="GE119">AVERAGE(IF($JS21:$JS68&gt;0,GE21:GE68))</f>
        <v>0</v>
      </c>
      <c r="GF119" s="317">
        <f t="array" ref="GF119">AVERAGE(IF($JS21:$JS68&gt;0,GF21:GF68))</f>
        <v>0</v>
      </c>
      <c r="GG119" s="317">
        <f t="array" ref="GG119">AVERAGE(IF($JS21:$JS68&gt;0,GG21:GG68))</f>
        <v>0</v>
      </c>
      <c r="GH119" s="317">
        <f t="array" ref="GH119">AVERAGE(IF($JS21:$JS68&gt;0,GH21:GH68))</f>
        <v>0</v>
      </c>
      <c r="GI119" s="317">
        <f t="array" ref="GI119">AVERAGE(IF($JS21:$JS68&gt;0,GI21:GI68))</f>
        <v>0</v>
      </c>
      <c r="GJ119" s="317">
        <f t="array" ref="GJ119">AVERAGE(IF($JS21:$JS68&gt;0,GJ21:GJ68))</f>
        <v>0</v>
      </c>
      <c r="GK119" s="317">
        <f t="array" ref="GK119">AVERAGE(IF($JS21:$JS68&gt;0,GK21:GK68))</f>
        <v>0</v>
      </c>
      <c r="GL119" s="317" t="e">
        <f t="array" ref="GL119">AVERAGE(IF($JS21:$JS68&gt;0,GL21:GL68))</f>
        <v>#DIV/0!</v>
      </c>
      <c r="GM119" s="317">
        <f t="array" ref="GM119">AVERAGE(IF($JS21:$JS68&gt;0,GM21:GM68))</f>
        <v>0</v>
      </c>
      <c r="GN119" s="317">
        <f t="array" ref="GN119">AVERAGE(IF($JS21:$JS68&gt;0,GN21:GN68))</f>
        <v>0</v>
      </c>
      <c r="GO119" s="317">
        <f t="array" ref="GO119">AVERAGE(IF($JS21:$JS68&gt;0,GO21:GO68))</f>
        <v>0</v>
      </c>
      <c r="GP119" s="317">
        <f t="array" ref="GP119">AVERAGE(IF($JS21:$JS68&gt;0,GP21:GP68))</f>
        <v>0</v>
      </c>
      <c r="GQ119" s="317">
        <f t="array" ref="GQ119">AVERAGE(IF($JS21:$JS68&gt;0,GQ21:GQ68))</f>
        <v>0</v>
      </c>
      <c r="GR119" s="317">
        <f t="array" ref="GR119">AVERAGE(IF($JS21:$JS68&gt;0,GR21:GR68))</f>
        <v>0</v>
      </c>
      <c r="GS119" s="317">
        <f t="array" ref="GS119">AVERAGE(IF($JS21:$JS68&gt;0,GS21:GS68))</f>
        <v>0</v>
      </c>
      <c r="GT119" s="317">
        <f t="array" ref="GT119">AVERAGE(IF($JS21:$JS68&gt;0,GT21:GT68))</f>
        <v>0</v>
      </c>
      <c r="GU119" s="317">
        <f t="array" ref="GU119">AVERAGE(IF($JS21:$JS68&gt;0,GU21:GU68))</f>
        <v>0</v>
      </c>
      <c r="GV119" s="317">
        <f t="array" ref="GV119">AVERAGE(IF($JS21:$JS68&gt;0,GV21:GV68))</f>
        <v>0</v>
      </c>
      <c r="GW119" s="317">
        <f t="array" ref="GW119">AVERAGE(IF($JS21:$JS68&gt;0,GW21:GW68))</f>
        <v>0</v>
      </c>
      <c r="GX119" s="317">
        <f t="array" ref="GX119">AVERAGE(IF($JS21:$JS68&gt;0,GX21:GX68))</f>
        <v>0</v>
      </c>
      <c r="GY119" s="317">
        <f t="array" ref="GY119">AVERAGE(IF($JS21:$JS68&gt;0,GY21:GY68))</f>
        <v>0</v>
      </c>
      <c r="GZ119" s="317">
        <f t="array" ref="GZ119">AVERAGE(IF($JS21:$JS68&gt;0,GZ21:GZ68))</f>
        <v>0</v>
      </c>
      <c r="HA119" s="317">
        <f t="array" ref="HA119">AVERAGE(IF($JS21:$JS68&gt;0,HA21:HA68))</f>
        <v>0</v>
      </c>
      <c r="HB119" s="317">
        <f t="array" ref="HB119">AVERAGE(IF($JS21:$JS68&gt;0,HB21:HB68))</f>
        <v>0</v>
      </c>
      <c r="HC119" s="317">
        <f t="array" ref="HC119">AVERAGE(IF($JS21:$JS68&gt;0,HC21:HC68))</f>
        <v>0</v>
      </c>
      <c r="HD119" s="317">
        <f t="array" ref="HD119">AVERAGE(IF($JS21:$JS68&gt;0,HD21:HD68))</f>
        <v>0</v>
      </c>
      <c r="HE119" s="317">
        <f t="array" ref="HE119">AVERAGE(IF($JS21:$JS68&gt;0,HE21:HE68))</f>
        <v>0</v>
      </c>
      <c r="HF119" s="317">
        <f t="array" ref="HF119">AVERAGE(IF($JS21:$JS68&gt;0,HF21:HF68))</f>
        <v>0</v>
      </c>
      <c r="HG119" s="317">
        <f t="array" ref="HG119">AVERAGE(IF($JS21:$JS68&gt;0,HG21:HG68))</f>
        <v>0</v>
      </c>
      <c r="HH119" s="317">
        <f t="array" ref="HH119">AVERAGE(IF($JS21:$JS68&gt;0,HH21:HH68))</f>
        <v>0</v>
      </c>
      <c r="HI119" s="317">
        <f t="array" ref="HI119">AVERAGE(IF($JS21:$JS68&gt;0,HI21:HI68))</f>
        <v>0</v>
      </c>
      <c r="HJ119" s="317">
        <f t="array" ref="HJ119">AVERAGE(IF($JS21:$JS68&gt;0,HJ21:HJ68))</f>
        <v>0</v>
      </c>
      <c r="HK119" s="317">
        <f t="array" ref="HK119">AVERAGE(IF($JS21:$JS68&gt;0,HK21:HK68))</f>
        <v>0</v>
      </c>
      <c r="HL119" s="317">
        <f t="array" ref="HL119">AVERAGE(IF($JS21:$JS68&gt;0,HL21:HL68))</f>
        <v>0</v>
      </c>
      <c r="HM119" s="317" t="e">
        <f t="array" ref="HM119">AVERAGE(IF($JS21:$JS68&gt;0,HM21:HM68))</f>
        <v>#DIV/0!</v>
      </c>
      <c r="HN119" s="317">
        <f t="array" ref="HN119">AVERAGE(IF($JS21:$JS68&gt;0,HN21:HN68))</f>
        <v>0</v>
      </c>
      <c r="HO119" s="317">
        <f t="array" ref="HO119">AVERAGE(IF($JS21:$JS68&gt;0,HO21:HO68))</f>
        <v>0</v>
      </c>
      <c r="HP119" s="317">
        <f t="array" ref="HP119">AVERAGE(IF($JS21:$JS68&gt;0,HP21:HP68))</f>
        <v>0</v>
      </c>
      <c r="HQ119" s="317">
        <f t="array" ref="HQ119">AVERAGE(IF($JS21:$JS68&gt;0,HQ21:HQ68))</f>
        <v>0</v>
      </c>
      <c r="HR119" s="317">
        <f t="array" ref="HR119">AVERAGE(IF($JS21:$JS68&gt;0,HR21:HR68))</f>
        <v>0</v>
      </c>
      <c r="HS119" s="317">
        <f t="array" ref="HS119">AVERAGE(IF($JS21:$JS68&gt;0,HS21:HS68))</f>
        <v>0</v>
      </c>
      <c r="HT119" s="317">
        <f t="array" ref="HT119">AVERAGE(IF($JS21:$JS68&gt;0,HT21:HT68))</f>
        <v>0</v>
      </c>
      <c r="HU119" s="317">
        <f t="array" ref="HU119">AVERAGE(IF($JS21:$JS68&gt;0,HU21:HU68))</f>
        <v>0</v>
      </c>
      <c r="HV119" s="317">
        <f t="array" ref="HV119">AVERAGE(IF($JS21:$JS68&gt;0,HV21:HV68))</f>
        <v>0</v>
      </c>
      <c r="HW119" s="317">
        <f t="array" ref="HW119">AVERAGE(IF($JS21:$JS68&gt;0,HW21:HW68))</f>
        <v>0</v>
      </c>
      <c r="HX119" s="317">
        <f t="array" ref="HX119">AVERAGE(IF($JS21:$JS68&gt;0,HX21:HX68))</f>
        <v>0</v>
      </c>
      <c r="HY119" s="317">
        <f t="array" ref="HY119">AVERAGE(IF($JS21:$JS68&gt;0,HY21:HY68))</f>
        <v>0</v>
      </c>
      <c r="HZ119" s="317">
        <f t="array" ref="HZ119">AVERAGE(IF($JS21:$JS68&gt;0,HZ21:HZ68))</f>
        <v>0</v>
      </c>
      <c r="IA119" s="317">
        <f t="array" ref="IA119">AVERAGE(IF($JS21:$JS68&gt;0,IA21:IA68))</f>
        <v>0</v>
      </c>
      <c r="IB119" s="317">
        <f t="array" ref="IB119">AVERAGE(IF($JS21:$JS68&gt;0,IB21:IB68))</f>
        <v>0</v>
      </c>
      <c r="IC119" s="317">
        <f t="array" ref="IC119">AVERAGE(IF($JS21:$JS68&gt;0,IC21:IC68))</f>
        <v>0</v>
      </c>
      <c r="ID119" s="317">
        <f t="array" ref="ID119">AVERAGE(IF($JS21:$JS68&gt;0,ID21:ID68))</f>
        <v>0</v>
      </c>
      <c r="IE119" s="317">
        <f t="array" ref="IE119">AVERAGE(IF($JS21:$JS68&gt;0,IE21:IE68))</f>
        <v>0</v>
      </c>
      <c r="IF119" s="317">
        <f t="array" ref="IF119">AVERAGE(IF($JS21:$JS68&gt;0,IF21:IF68))</f>
        <v>0</v>
      </c>
      <c r="IG119" s="317">
        <f t="array" ref="IG119">AVERAGE(IF($JS21:$JS68&gt;0,IG21:IG68))</f>
        <v>0</v>
      </c>
      <c r="IH119" s="317">
        <f t="array" ref="IH119">AVERAGE(IF($JS21:$JS68&gt;0,IH21:IH68))</f>
        <v>0</v>
      </c>
      <c r="II119" s="317">
        <f t="array" ref="II119">AVERAGE(IF($JS21:$JS68&gt;0,II21:II68))</f>
        <v>0</v>
      </c>
      <c r="IJ119" s="317">
        <f t="array" ref="IJ119">AVERAGE(IF($JS21:$JS68&gt;0,IJ21:IJ68))</f>
        <v>0</v>
      </c>
      <c r="IK119" s="317">
        <f t="array" ref="IK119">AVERAGE(IF($JS21:$JS68&gt;0,IK21:IK68))</f>
        <v>0</v>
      </c>
      <c r="IL119" s="317">
        <f t="array" ref="IL119">AVERAGE(IF($JS21:$JS68&gt;0,IL21:IL68))</f>
        <v>0</v>
      </c>
      <c r="IM119" s="317">
        <f t="array" ref="IM119">AVERAGE(IF($JS21:$JS68&gt;0,IM21:IM68))</f>
        <v>0</v>
      </c>
      <c r="IN119" s="317" t="e">
        <f t="array" ref="IN119">AVERAGE(IF($JS21:$JS68&gt;0,IN21:IN68))</f>
        <v>#DIV/0!</v>
      </c>
      <c r="IO119" s="317">
        <f t="array" ref="IO119">AVERAGE(IF($JS21:$JS68&gt;0,IO21:IO68))</f>
        <v>0</v>
      </c>
      <c r="IP119" s="317">
        <f t="array" ref="IP119">AVERAGE(IF($JS21:$JS68&gt;0,IP21:IP68))</f>
        <v>0</v>
      </c>
      <c r="IQ119" s="317">
        <f t="array" ref="IQ119">AVERAGE(IF($JS21:$JS68&gt;0,IQ21:IQ68))</f>
        <v>0</v>
      </c>
      <c r="IR119" s="317">
        <f t="array" ref="IR119">AVERAGE(IF($JS21:$JS68&gt;0,IR21:IR68))</f>
        <v>0</v>
      </c>
      <c r="IS119" s="317">
        <f t="array" ref="IS119">AVERAGE(IF($JS21:$JS68&gt;0,IS21:IS68))</f>
        <v>0</v>
      </c>
      <c r="IT119" s="317">
        <f t="array" ref="IT119">AVERAGE(IF($JS21:$JS68&gt;0,IT21:IT68))</f>
        <v>0</v>
      </c>
      <c r="IU119" s="317">
        <f t="array" ref="IU119">AVERAGE(IF($JS21:$JS68&gt;0,IU21:IU68))</f>
        <v>0</v>
      </c>
      <c r="IV119" s="317">
        <f t="array" ref="IV119">AVERAGE(IF($JS21:$JS68&gt;0,IV21:IV68))</f>
        <v>0</v>
      </c>
      <c r="IW119" s="317">
        <f t="array" ref="IW119">AVERAGE(IF($JS21:$JS68&gt;0,IW21:IW68))</f>
        <v>0</v>
      </c>
      <c r="IX119" s="317">
        <f t="array" ref="IX119">AVERAGE(IF($JS21:$JS68&gt;0,IX21:IX68))</f>
        <v>0</v>
      </c>
      <c r="IY119" s="317">
        <f t="array" ref="IY119">AVERAGE(IF($JS21:$JS68&gt;0,IY21:IY68))</f>
        <v>0</v>
      </c>
      <c r="IZ119" s="317">
        <f t="array" ref="IZ119">AVERAGE(IF($JS21:$JS68&gt;0,IZ21:IZ68))</f>
        <v>0</v>
      </c>
      <c r="JA119" s="317">
        <f t="array" ref="JA119">AVERAGE(IF($JS21:$JS68&gt;0,JA21:JA68))</f>
        <v>0</v>
      </c>
      <c r="JB119" s="317">
        <f t="array" ref="JB119">AVERAGE(IF($JS21:$JS68&gt;0,JB21:JB68))</f>
        <v>0</v>
      </c>
      <c r="JC119" s="317">
        <f t="array" ref="JC119">AVERAGE(IF($JS21:$JS68&gt;0,JC21:JC68))</f>
        <v>0</v>
      </c>
      <c r="JD119" s="317">
        <f t="array" ref="JD119">AVERAGE(IF($JS21:$JS68&gt;0,JD21:JD68))</f>
        <v>0</v>
      </c>
      <c r="JE119" s="317">
        <f t="array" ref="JE119">AVERAGE(IF($JS21:$JS68&gt;0,JE21:JE68))</f>
        <v>0</v>
      </c>
      <c r="JF119" s="317">
        <f t="array" ref="JF119">AVERAGE(IF($JS21:$JS68&gt;0,JF21:JF68))</f>
        <v>0</v>
      </c>
      <c r="JG119" s="317">
        <f t="array" ref="JG119">AVERAGE(IF($JS21:$JS68&gt;0,JG21:JG68))</f>
        <v>0</v>
      </c>
      <c r="JH119" s="317">
        <f t="array" ref="JH119">AVERAGE(IF($JS21:$JS68&gt;0,JH21:JH68))</f>
        <v>0</v>
      </c>
      <c r="JI119" s="317">
        <f t="array" ref="JI119">AVERAGE(IF($JS21:$JS68&gt;0,JI21:JI68))</f>
        <v>0</v>
      </c>
      <c r="JJ119" s="317">
        <f t="array" ref="JJ119">AVERAGE(IF($JS21:$JS68&gt;0,JJ21:JJ68))</f>
        <v>0</v>
      </c>
      <c r="JK119" s="317">
        <f t="array" ref="JK119">AVERAGE(IF($JS21:$JS68&gt;0,JK21:JK68))</f>
        <v>0</v>
      </c>
      <c r="JL119" s="317">
        <f t="array" ref="JL119">AVERAGE(IF($JS21:$JS68&gt;0,JL21:JL68))</f>
        <v>0</v>
      </c>
      <c r="JM119" s="317">
        <f t="array" ref="JM119">AVERAGE(IF($JS21:$JS68&gt;0,JM21:JM68))</f>
        <v>0</v>
      </c>
      <c r="JN119" s="317">
        <f t="array" ref="JN119">AVERAGE(IF($JS21:$JS68&gt;0,JN21:JN68))</f>
        <v>0</v>
      </c>
      <c r="JO119" s="317" t="e">
        <f t="array" ref="JO119">AVERAGE(IF($JS21:$JS68&gt;0,JO21:JO68))</f>
        <v>#DIV/0!</v>
      </c>
      <c r="JP119" s="317" t="e">
        <f t="array" ref="JP119">AVERAGE(IF($JS21:$JS68&gt;0,JP21:JP68))</f>
        <v>#DIV/0!</v>
      </c>
    </row>
    <row r="120" spans="4:277" ht="15" customHeight="1" x14ac:dyDescent="0.2">
      <c r="D120" s="317"/>
      <c r="E120" s="317" t="s">
        <v>484</v>
      </c>
      <c r="F120" s="317">
        <f t="array" ref="F120">STDEVP(IF($JS21:$JS68&gt;0,F21:F68))</f>
        <v>0</v>
      </c>
      <c r="G120" s="317">
        <f t="array" ref="G120">STDEVP(IF($JS21:$JS68&gt;0,G21:G68))</f>
        <v>0</v>
      </c>
      <c r="H120" s="317">
        <f t="array" ref="H120">STDEVP(IF($JS21:$JS68&gt;0,H21:H68))</f>
        <v>0</v>
      </c>
      <c r="I120" s="317">
        <f t="array" ref="I120">STDEVP(IF($JS21:$JS68&gt;0,I21:I68))</f>
        <v>0</v>
      </c>
      <c r="J120" s="317">
        <f t="array" ref="J120">STDEVP(IF($JS21:$JS68&gt;0,J21:J68))</f>
        <v>0</v>
      </c>
      <c r="K120" s="317">
        <f t="array" ref="K120">STDEVP(IF($JS21:$JS68&gt;0,K21:K68))</f>
        <v>0</v>
      </c>
      <c r="L120" s="317">
        <f t="array" ref="L120">STDEVP(IF($JS21:$JS68&gt;0,L21:L68))</f>
        <v>0</v>
      </c>
      <c r="M120" s="317">
        <f t="array" ref="M120">STDEVP(IF($JS21:$JS68&gt;0,M21:M68))</f>
        <v>0</v>
      </c>
      <c r="N120" s="317">
        <f t="array" ref="N120">STDEVP(IF($JS21:$JS68&gt;0,N21:N68))</f>
        <v>0</v>
      </c>
      <c r="O120" s="317">
        <f t="array" ref="O120">STDEVP(IF($JS21:$JS68&gt;0,O21:O68))</f>
        <v>0</v>
      </c>
      <c r="P120" s="317">
        <f t="array" ref="P120">STDEVP(IF($JS21:$JS68&gt;0,P21:P68))</f>
        <v>0</v>
      </c>
      <c r="Q120" s="317">
        <f t="array" ref="Q120">STDEVP(IF($JS21:$JS68&gt;0,Q21:Q68))</f>
        <v>0</v>
      </c>
      <c r="R120" s="317">
        <f t="array" ref="R120">STDEVP(IF($JS21:$JS68&gt;0,R21:R68))</f>
        <v>0</v>
      </c>
      <c r="S120" s="317">
        <f t="array" ref="S120">STDEVP(IF($JS21:$JS68&gt;0,S21:S68))</f>
        <v>0</v>
      </c>
      <c r="T120" s="317">
        <f t="array" ref="T120">STDEVP(IF($JS21:$JS68&gt;0,T21:T68))</f>
        <v>0</v>
      </c>
      <c r="U120" s="317">
        <f t="array" ref="U120">STDEVP(IF($JS21:$JS68&gt;0,U21:U68))</f>
        <v>0</v>
      </c>
      <c r="V120" s="317">
        <f t="array" ref="V120">STDEVP(IF($JS21:$JS68&gt;0,V21:V68))</f>
        <v>0</v>
      </c>
      <c r="W120" s="317">
        <f t="array" ref="W120">STDEVP(IF($JS21:$JS68&gt;0,W21:W68))</f>
        <v>0</v>
      </c>
      <c r="X120" s="317">
        <f t="array" ref="X120">STDEVP(IF($JS21:$JS68&gt;0,X21:X68))</f>
        <v>0</v>
      </c>
      <c r="Y120" s="317">
        <f t="array" ref="Y120">STDEVP(IF($JS21:$JS68&gt;0,Y21:Y68))</f>
        <v>0</v>
      </c>
      <c r="Z120" s="317">
        <f t="array" ref="Z120">STDEVP(IF($JS21:$JS68&gt;0,Z21:Z68))</f>
        <v>0</v>
      </c>
      <c r="AA120" s="317">
        <f t="array" ref="AA120">STDEVP(IF($JS21:$JS68&gt;0,AA21:AA68))</f>
        <v>0</v>
      </c>
      <c r="AB120" s="317">
        <f t="array" ref="AB120">STDEVP(IF($JS21:$JS68&gt;0,AB21:AB68))</f>
        <v>0</v>
      </c>
      <c r="AC120" s="317">
        <f t="array" ref="AC120">STDEVP(IF($JS21:$JS68&gt;0,AC21:AC68))</f>
        <v>0</v>
      </c>
      <c r="AD120" s="317">
        <f t="array" ref="AD120">STDEVP(IF($JS21:$JS68&gt;0,AD21:AD68))</f>
        <v>0</v>
      </c>
      <c r="AE120" s="317">
        <f t="array" ref="AE120">STDEVP(IF($JS21:$JS68&gt;0,AE21:AE68))</f>
        <v>0</v>
      </c>
      <c r="AF120" s="317" t="e">
        <f t="array" ref="AF120">STDEVP(IF($JS21:$JS68&gt;0,AF21:AF68))</f>
        <v>#DIV/0!</v>
      </c>
      <c r="AG120" s="317">
        <f t="array" ref="AG120">STDEVP(IF($JS21:$JS68&gt;0,AG21:AG68))</f>
        <v>0</v>
      </c>
      <c r="AH120" s="317">
        <f t="array" ref="AH120">STDEVP(IF($JS21:$JS68&gt;0,AH21:AH68))</f>
        <v>0</v>
      </c>
      <c r="AI120" s="317">
        <f t="array" ref="AI120">STDEVP(IF($JS21:$JS68&gt;0,AI21:AI68))</f>
        <v>0</v>
      </c>
      <c r="AJ120" s="317">
        <f t="array" ref="AJ120">STDEVP(IF($JS21:$JS68&gt;0,AJ21:AJ68))</f>
        <v>0</v>
      </c>
      <c r="AK120" s="317">
        <f t="array" ref="AK120">STDEVP(IF($JS21:$JS68&gt;0,AK21:AK68))</f>
        <v>0</v>
      </c>
      <c r="AL120" s="317">
        <f t="array" ref="AL120">STDEVP(IF($JS21:$JS68&gt;0,AL21:AL68))</f>
        <v>0</v>
      </c>
      <c r="AM120" s="317">
        <f t="array" ref="AM120">STDEVP(IF($JS21:$JS68&gt;0,AM21:AM68))</f>
        <v>0</v>
      </c>
      <c r="AN120" s="317">
        <f t="array" ref="AN120">STDEVP(IF($JS21:$JS68&gt;0,AN21:AN68))</f>
        <v>0</v>
      </c>
      <c r="AO120" s="317">
        <f t="array" ref="AO120">STDEVP(IF($JS21:$JS68&gt;0,AO21:AO68))</f>
        <v>0</v>
      </c>
      <c r="AP120" s="317">
        <f t="array" ref="AP120">STDEVP(IF($JS21:$JS68&gt;0,AP21:AP68))</f>
        <v>0</v>
      </c>
      <c r="AQ120" s="317">
        <f t="array" ref="AQ120">STDEVP(IF($JS21:$JS68&gt;0,AQ21:AQ68))</f>
        <v>0</v>
      </c>
      <c r="AR120" s="317">
        <f t="array" ref="AR120">STDEVP(IF($JS21:$JS68&gt;0,AR21:AR68))</f>
        <v>0</v>
      </c>
      <c r="AS120" s="317">
        <f t="array" ref="AS120">STDEVP(IF($JS21:$JS68&gt;0,AS21:AS68))</f>
        <v>0</v>
      </c>
      <c r="AT120" s="317">
        <f t="array" ref="AT120">STDEVP(IF($JS21:$JS68&gt;0,AT21:AT68))</f>
        <v>0</v>
      </c>
      <c r="AU120" s="317">
        <f t="array" ref="AU120">STDEVP(IF($JS21:$JS68&gt;0,AU21:AU68))</f>
        <v>0</v>
      </c>
      <c r="AV120" s="317">
        <f t="array" ref="AV120">STDEVP(IF($JS21:$JS68&gt;0,AV21:AV68))</f>
        <v>0</v>
      </c>
      <c r="AW120" s="317">
        <f t="array" ref="AW120">STDEVP(IF($JS21:$JS68&gt;0,AW21:AW68))</f>
        <v>0</v>
      </c>
      <c r="AX120" s="317">
        <f t="array" ref="AX120">STDEVP(IF($JS21:$JS68&gt;0,AX21:AX68))</f>
        <v>0</v>
      </c>
      <c r="AY120" s="317">
        <f t="array" ref="AY120">STDEVP(IF($JS21:$JS68&gt;0,AY21:AY68))</f>
        <v>0</v>
      </c>
      <c r="AZ120" s="317">
        <f t="array" ref="AZ120">STDEVP(IF($JS21:$JS68&gt;0,AZ21:AZ68))</f>
        <v>0</v>
      </c>
      <c r="BA120" s="317">
        <f t="array" ref="BA120">STDEVP(IF($JS21:$JS68&gt;0,BA21:BA68))</f>
        <v>0</v>
      </c>
      <c r="BB120" s="317">
        <f t="array" ref="BB120">STDEVP(IF($JS21:$JS68&gt;0,BB21:BB68))</f>
        <v>0</v>
      </c>
      <c r="BC120" s="317">
        <f t="array" ref="BC120">STDEVP(IF($JS21:$JS68&gt;0,BC21:BC68))</f>
        <v>0</v>
      </c>
      <c r="BD120" s="317">
        <f t="array" ref="BD120">STDEVP(IF($JS21:$JS68&gt;0,BD21:BD68))</f>
        <v>0</v>
      </c>
      <c r="BE120" s="317">
        <f t="array" ref="BE120">STDEVP(IF($JS21:$JS68&gt;0,BE21:BE68))</f>
        <v>0</v>
      </c>
      <c r="BF120" s="317">
        <f t="array" ref="BF120">STDEVP(IF($JS21:$JS68&gt;0,BF21:BF68))</f>
        <v>0</v>
      </c>
      <c r="BG120" s="317" t="e">
        <f t="array" ref="BG120">STDEVP(IF($JS21:$JS68&gt;0,BG21:BG68))</f>
        <v>#DIV/0!</v>
      </c>
      <c r="BH120" s="317">
        <f t="array" ref="BH120">STDEVP(IF($JS21:$JS68&gt;0,BH21:BH68))</f>
        <v>0</v>
      </c>
      <c r="BI120" s="317">
        <f t="array" ref="BI120">STDEVP(IF($JS21:$JS68&gt;0,BI21:BI68))</f>
        <v>0</v>
      </c>
      <c r="BJ120" s="317">
        <f t="array" ref="BJ120">STDEVP(IF($JS21:$JS68&gt;0,BJ21:BJ68))</f>
        <v>0</v>
      </c>
      <c r="BK120" s="317">
        <f t="array" ref="BK120">STDEVP(IF($JS21:$JS68&gt;0,BK21:BK68))</f>
        <v>0</v>
      </c>
      <c r="BL120" s="317">
        <f t="array" ref="BL120">STDEVP(IF($JS21:$JS68&gt;0,BL21:BL68))</f>
        <v>0</v>
      </c>
      <c r="BM120" s="317">
        <f t="array" ref="BM120">STDEVP(IF($JS21:$JS68&gt;0,BM21:BM68))</f>
        <v>0</v>
      </c>
      <c r="BN120" s="317">
        <f t="array" ref="BN120">STDEVP(IF($JS21:$JS68&gt;0,BN21:BN68))</f>
        <v>0</v>
      </c>
      <c r="BO120" s="317">
        <f t="array" ref="BO120">STDEVP(IF($JS21:$JS68&gt;0,BO21:BO68))</f>
        <v>0</v>
      </c>
      <c r="BP120" s="317">
        <f t="array" ref="BP120">STDEVP(IF($JS21:$JS68&gt;0,BP21:BP68))</f>
        <v>0</v>
      </c>
      <c r="BQ120" s="317">
        <f t="array" ref="BQ120">STDEVP(IF($JS21:$JS68&gt;0,BQ21:BQ68))</f>
        <v>0</v>
      </c>
      <c r="BR120" s="317">
        <f t="array" ref="BR120">STDEVP(IF($JS21:$JS68&gt;0,BR21:BR68))</f>
        <v>0</v>
      </c>
      <c r="BS120" s="317">
        <f t="array" ref="BS120">STDEVP(IF($JS21:$JS68&gt;0,BS21:BS68))</f>
        <v>0</v>
      </c>
      <c r="BT120" s="317">
        <f t="array" ref="BT120">STDEVP(IF($JS21:$JS68&gt;0,BT21:BT68))</f>
        <v>0</v>
      </c>
      <c r="BU120" s="317">
        <f t="array" ref="BU120">STDEVP(IF($JS21:$JS68&gt;0,BU21:BU68))</f>
        <v>0</v>
      </c>
      <c r="BV120" s="317">
        <f t="array" ref="BV120">STDEVP(IF($JS21:$JS68&gt;0,BV21:BV68))</f>
        <v>0</v>
      </c>
      <c r="BW120" s="317">
        <f t="array" ref="BW120">STDEVP(IF($JS21:$JS68&gt;0,BW21:BW68))</f>
        <v>0</v>
      </c>
      <c r="BX120" s="317">
        <f t="array" ref="BX120">STDEVP(IF($JS21:$JS68&gt;0,BX21:BX68))</f>
        <v>0</v>
      </c>
      <c r="BY120" s="317">
        <f t="array" ref="BY120">STDEVP(IF($JS21:$JS68&gt;0,BY21:BY68))</f>
        <v>0</v>
      </c>
      <c r="BZ120" s="317">
        <f t="array" ref="BZ120">STDEVP(IF($JS21:$JS68&gt;0,BZ21:BZ68))</f>
        <v>0</v>
      </c>
      <c r="CA120" s="317">
        <f t="array" ref="CA120">STDEVP(IF($JS21:$JS68&gt;0,CA21:CA68))</f>
        <v>0</v>
      </c>
      <c r="CB120" s="317">
        <f t="array" ref="CB120">STDEVP(IF($JS21:$JS68&gt;0,CB21:CB68))</f>
        <v>0</v>
      </c>
      <c r="CC120" s="317">
        <f t="array" ref="CC120">STDEVP(IF($JS21:$JS68&gt;0,CC21:CC68))</f>
        <v>0</v>
      </c>
      <c r="CD120" s="317">
        <f t="array" ref="CD120">STDEVP(IF($JS21:$JS68&gt;0,CD21:CD68))</f>
        <v>0</v>
      </c>
      <c r="CE120" s="317">
        <f t="array" ref="CE120">STDEVP(IF($JS21:$JS68&gt;0,CE21:CE68))</f>
        <v>0</v>
      </c>
      <c r="CF120" s="317">
        <f t="array" ref="CF120">STDEVP(IF($JS21:$JS68&gt;0,CF21:CF68))</f>
        <v>0</v>
      </c>
      <c r="CG120" s="317">
        <f t="array" ref="CG120">STDEVP(IF($JS21:$JS68&gt;0,CG21:CG68))</f>
        <v>0</v>
      </c>
      <c r="CH120" s="317" t="e">
        <f t="array" ref="CH120">STDEVP(IF($JS21:$JS68&gt;0,CH21:CH68))</f>
        <v>#DIV/0!</v>
      </c>
      <c r="CI120" s="317">
        <f t="array" ref="CI120">STDEVP(IF($JS21:$JS68&gt;0,CI21:CI68))</f>
        <v>0</v>
      </c>
      <c r="CJ120" s="317">
        <f t="array" ref="CJ120">STDEVP(IF($JS21:$JS68&gt;0,CJ21:CJ68))</f>
        <v>0</v>
      </c>
      <c r="CK120" s="317">
        <f t="array" ref="CK120">STDEVP(IF($JS21:$JS68&gt;0,CK21:CK68))</f>
        <v>0</v>
      </c>
      <c r="CL120" s="317">
        <f t="array" ref="CL120">STDEVP(IF($JS21:$JS68&gt;0,CL21:CL68))</f>
        <v>0</v>
      </c>
      <c r="CM120" s="317">
        <f t="array" ref="CM120">STDEVP(IF($JS21:$JS68&gt;0,CM21:CM68))</f>
        <v>0</v>
      </c>
      <c r="CN120" s="317">
        <f t="array" ref="CN120">STDEVP(IF($JS21:$JS68&gt;0,CN21:CN68))</f>
        <v>0</v>
      </c>
      <c r="CO120" s="317">
        <f t="array" ref="CO120">STDEVP(IF($JS21:$JS68&gt;0,CO21:CO68))</f>
        <v>0</v>
      </c>
      <c r="CP120" s="317">
        <f t="array" ref="CP120">STDEVP(IF($JS21:$JS68&gt;0,CP21:CP68))</f>
        <v>0</v>
      </c>
      <c r="CQ120" s="317">
        <f t="array" ref="CQ120">STDEVP(IF($JS21:$JS68&gt;0,CQ21:CQ68))</f>
        <v>0</v>
      </c>
      <c r="CR120" s="317">
        <f t="array" ref="CR120">STDEVP(IF($JS21:$JS68&gt;0,CR21:CR68))</f>
        <v>0</v>
      </c>
      <c r="CS120" s="317">
        <f t="array" ref="CS120">STDEVP(IF($JS21:$JS68&gt;0,CS21:CS68))</f>
        <v>0</v>
      </c>
      <c r="CT120" s="317">
        <f t="array" ref="CT120">STDEVP(IF($JS21:$JS68&gt;0,CT21:CT68))</f>
        <v>0</v>
      </c>
      <c r="CU120" s="317">
        <f t="array" ref="CU120">STDEVP(IF($JS21:$JS68&gt;0,CU21:CU68))</f>
        <v>0</v>
      </c>
      <c r="CV120" s="317">
        <f t="array" ref="CV120">STDEVP(IF($JS21:$JS68&gt;0,CV21:CV68))</f>
        <v>0</v>
      </c>
      <c r="CW120" s="317">
        <f t="array" ref="CW120">STDEVP(IF($JS21:$JS68&gt;0,CW21:CW68))</f>
        <v>0</v>
      </c>
      <c r="CX120" s="317">
        <f t="array" ref="CX120">STDEVP(IF($JS21:$JS68&gt;0,CX21:CX68))</f>
        <v>0</v>
      </c>
      <c r="CY120" s="317">
        <f t="array" ref="CY120">STDEVP(IF($JS21:$JS68&gt;0,CY21:CY68))</f>
        <v>0</v>
      </c>
      <c r="CZ120" s="317">
        <f t="array" ref="CZ120">STDEVP(IF($JS21:$JS68&gt;0,CZ21:CZ68))</f>
        <v>0</v>
      </c>
      <c r="DA120" s="317">
        <f t="array" ref="DA120">STDEVP(IF($JS21:$JS68&gt;0,DA21:DA68))</f>
        <v>0</v>
      </c>
      <c r="DB120" s="317">
        <f t="array" ref="DB120">STDEVP(IF($JS21:$JS68&gt;0,DB21:DB68))</f>
        <v>0</v>
      </c>
      <c r="DC120" s="317">
        <f t="array" ref="DC120">STDEVP(IF($JS21:$JS68&gt;0,DC21:DC68))</f>
        <v>0</v>
      </c>
      <c r="DD120" s="317">
        <f t="array" ref="DD120">STDEVP(IF($JS21:$JS68&gt;0,DD21:DD68))</f>
        <v>0</v>
      </c>
      <c r="DE120" s="317">
        <f t="array" ref="DE120">STDEVP(IF($JS21:$JS68&gt;0,DE21:DE68))</f>
        <v>0</v>
      </c>
      <c r="DF120" s="317">
        <f t="array" ref="DF120">STDEVP(IF($JS21:$JS68&gt;0,DF21:DF68))</f>
        <v>0</v>
      </c>
      <c r="DG120" s="317">
        <f t="array" ref="DG120">STDEVP(IF($JS21:$JS68&gt;0,DG21:DG68))</f>
        <v>0</v>
      </c>
      <c r="DH120" s="317">
        <f t="array" ref="DH120">STDEVP(IF($JS21:$JS68&gt;0,DH21:DH68))</f>
        <v>0</v>
      </c>
      <c r="DI120" s="317" t="e">
        <f t="array" ref="DI120">STDEVP(IF($JS21:$JS68&gt;0,DI21:DI68))</f>
        <v>#DIV/0!</v>
      </c>
      <c r="DJ120" s="317">
        <f t="array" ref="DJ120">STDEVP(IF($JS21:$JS68&gt;0,DJ21:DJ68))</f>
        <v>0</v>
      </c>
      <c r="DK120" s="317">
        <f t="array" ref="DK120">STDEVP(IF($JS21:$JS68&gt;0,DK21:DK68))</f>
        <v>0</v>
      </c>
      <c r="DL120" s="317">
        <f t="array" ref="DL120">STDEVP(IF($JS21:$JS68&gt;0,DL21:DL68))</f>
        <v>0</v>
      </c>
      <c r="DM120" s="317">
        <f t="array" ref="DM120">STDEVP(IF($JS21:$JS68&gt;0,DM21:DM68))</f>
        <v>0</v>
      </c>
      <c r="DN120" s="317">
        <f t="array" ref="DN120">STDEVP(IF($JS21:$JS68&gt;0,DN21:DN68))</f>
        <v>0</v>
      </c>
      <c r="DO120" s="317">
        <f t="array" ref="DO120">STDEVP(IF($JS21:$JS68&gt;0,DO21:DO68))</f>
        <v>0</v>
      </c>
      <c r="DP120" s="317">
        <f t="array" ref="DP120">STDEVP(IF($JS21:$JS68&gt;0,DP21:DP68))</f>
        <v>0</v>
      </c>
      <c r="DQ120" s="317">
        <f t="array" ref="DQ120">STDEVP(IF($JS21:$JS68&gt;0,DQ21:DQ68))</f>
        <v>0</v>
      </c>
      <c r="DR120" s="317">
        <f t="array" ref="DR120">STDEVP(IF($JS21:$JS68&gt;0,DR21:DR68))</f>
        <v>0</v>
      </c>
      <c r="DS120" s="317">
        <f t="array" ref="DS120">STDEVP(IF($JS21:$JS68&gt;0,DS21:DS68))</f>
        <v>0</v>
      </c>
      <c r="DT120" s="317">
        <f t="array" ref="DT120">STDEVP(IF($JS21:$JS68&gt;0,DT21:DT68))</f>
        <v>0</v>
      </c>
      <c r="DU120" s="317">
        <f t="array" ref="DU120">STDEVP(IF($JS21:$JS68&gt;0,DU21:DU68))</f>
        <v>0</v>
      </c>
      <c r="DV120" s="317">
        <f t="array" ref="DV120">STDEVP(IF($JS21:$JS68&gt;0,DV21:DV68))</f>
        <v>0</v>
      </c>
      <c r="DW120" s="317">
        <f t="array" ref="DW120">STDEVP(IF($JS21:$JS68&gt;0,DW21:DW68))</f>
        <v>0</v>
      </c>
      <c r="DX120" s="317">
        <f t="array" ref="DX120">STDEVP(IF($JS21:$JS68&gt;0,DX21:DX68))</f>
        <v>0</v>
      </c>
      <c r="DY120" s="317">
        <f t="array" ref="DY120">STDEVP(IF($JS21:$JS68&gt;0,DY21:DY68))</f>
        <v>0</v>
      </c>
      <c r="DZ120" s="317">
        <f t="array" ref="DZ120">STDEVP(IF($JS21:$JS68&gt;0,DZ21:DZ68))</f>
        <v>0</v>
      </c>
      <c r="EA120" s="317">
        <f t="array" ref="EA120">STDEVP(IF($JS21:$JS68&gt;0,EA21:EA68))</f>
        <v>0</v>
      </c>
      <c r="EB120" s="317">
        <f t="array" ref="EB120">STDEVP(IF($JS21:$JS68&gt;0,EB21:EB68))</f>
        <v>0</v>
      </c>
      <c r="EC120" s="317">
        <f t="array" ref="EC120">STDEVP(IF($JS21:$JS68&gt;0,EC21:EC68))</f>
        <v>0</v>
      </c>
      <c r="ED120" s="317">
        <f t="array" ref="ED120">STDEVP(IF($JS21:$JS68&gt;0,ED21:ED68))</f>
        <v>0</v>
      </c>
      <c r="EE120" s="317">
        <f t="array" ref="EE120">STDEVP(IF($JS21:$JS68&gt;0,EE21:EE68))</f>
        <v>0</v>
      </c>
      <c r="EF120" s="317">
        <f t="array" ref="EF120">STDEVP(IF($JS21:$JS68&gt;0,EF21:EF68))</f>
        <v>0</v>
      </c>
      <c r="EG120" s="317">
        <f t="array" ref="EG120">STDEVP(IF($JS21:$JS68&gt;0,EG21:EG68))</f>
        <v>0</v>
      </c>
      <c r="EH120" s="317">
        <f t="array" ref="EH120">STDEVP(IF($JS21:$JS68&gt;0,EH21:EH68))</f>
        <v>0</v>
      </c>
      <c r="EI120" s="317">
        <f t="array" ref="EI120">STDEVP(IF($JS21:$JS68&gt;0,EI21:EI68))</f>
        <v>0</v>
      </c>
      <c r="EJ120" s="317" t="e">
        <f t="array" ref="EJ120">STDEVP(IF($JS21:$JS68&gt;0,EJ21:EJ68))</f>
        <v>#DIV/0!</v>
      </c>
      <c r="EK120" s="317">
        <f t="array" ref="EK120">STDEVP(IF($JS21:$JS68&gt;0,EK21:EK68))</f>
        <v>0</v>
      </c>
      <c r="EL120" s="317">
        <f t="array" ref="EL120">STDEVP(IF($JS21:$JS68&gt;0,EL21:EL68))</f>
        <v>0</v>
      </c>
      <c r="EM120" s="317">
        <f t="array" ref="EM120">STDEVP(IF($JS21:$JS68&gt;0,EM21:EM68))</f>
        <v>0</v>
      </c>
      <c r="EN120" s="317">
        <f t="array" ref="EN120">STDEVP(IF($JS21:$JS68&gt;0,EN21:EN68))</f>
        <v>0</v>
      </c>
      <c r="EO120" s="317">
        <f t="array" ref="EO120">STDEVP(IF($JS21:$JS68&gt;0,EO21:EO68))</f>
        <v>0</v>
      </c>
      <c r="EP120" s="317">
        <f t="array" ref="EP120">STDEVP(IF($JS21:$JS68&gt;0,EP21:EP68))</f>
        <v>0</v>
      </c>
      <c r="EQ120" s="317">
        <f t="array" ref="EQ120">STDEVP(IF($JS21:$JS68&gt;0,EQ21:EQ68))</f>
        <v>0</v>
      </c>
      <c r="ER120" s="317">
        <f t="array" ref="ER120">STDEVP(IF($JS21:$JS68&gt;0,ER21:ER68))</f>
        <v>0</v>
      </c>
      <c r="ES120" s="317">
        <f t="array" ref="ES120">STDEVP(IF($JS21:$JS68&gt;0,ES21:ES68))</f>
        <v>0</v>
      </c>
      <c r="ET120" s="317">
        <f t="array" ref="ET120">STDEVP(IF($JS21:$JS68&gt;0,ET21:ET68))</f>
        <v>0</v>
      </c>
      <c r="EU120" s="317">
        <f t="array" ref="EU120">STDEVP(IF($JS21:$JS68&gt;0,EU21:EU68))</f>
        <v>0</v>
      </c>
      <c r="EV120" s="317">
        <f t="array" ref="EV120">STDEVP(IF($JS21:$JS68&gt;0,EV21:EV68))</f>
        <v>0</v>
      </c>
      <c r="EW120" s="317">
        <f t="array" ref="EW120">STDEVP(IF($JS21:$JS68&gt;0,EW21:EW68))</f>
        <v>0</v>
      </c>
      <c r="EX120" s="317">
        <f t="array" ref="EX120">STDEVP(IF($JS21:$JS68&gt;0,EX21:EX68))</f>
        <v>0</v>
      </c>
      <c r="EY120" s="317">
        <f t="array" ref="EY120">STDEVP(IF($JS21:$JS68&gt;0,EY21:EY68))</f>
        <v>0</v>
      </c>
      <c r="EZ120" s="317">
        <f t="array" ref="EZ120">STDEVP(IF($JS21:$JS68&gt;0,EZ21:EZ68))</f>
        <v>0</v>
      </c>
      <c r="FA120" s="317">
        <f t="array" ref="FA120">STDEVP(IF($JS21:$JS68&gt;0,FA21:FA68))</f>
        <v>0</v>
      </c>
      <c r="FB120" s="317">
        <f t="array" ref="FB120">STDEVP(IF($JS21:$JS68&gt;0,FB21:FB68))</f>
        <v>0</v>
      </c>
      <c r="FC120" s="317">
        <f t="array" ref="FC120">STDEVP(IF($JS21:$JS68&gt;0,FC21:FC68))</f>
        <v>0</v>
      </c>
      <c r="FD120" s="317">
        <f t="array" ref="FD120">STDEVP(IF($JS21:$JS68&gt;0,FD21:FD68))</f>
        <v>0</v>
      </c>
      <c r="FE120" s="317">
        <f t="array" ref="FE120">STDEVP(IF($JS21:$JS68&gt;0,FE21:FE68))</f>
        <v>0</v>
      </c>
      <c r="FF120" s="317">
        <f t="array" ref="FF120">STDEVP(IF($JS21:$JS68&gt;0,FF21:FF68))</f>
        <v>0</v>
      </c>
      <c r="FG120" s="317">
        <f t="array" ref="FG120">STDEVP(IF($JS21:$JS68&gt;0,FG21:FG68))</f>
        <v>0</v>
      </c>
      <c r="FH120" s="317">
        <f t="array" ref="FH120">STDEVP(IF($JS21:$JS68&gt;0,FH21:FH68))</f>
        <v>0</v>
      </c>
      <c r="FI120" s="317">
        <f t="array" ref="FI120">STDEVP(IF($JS21:$JS68&gt;0,FI21:FI68))</f>
        <v>0</v>
      </c>
      <c r="FJ120" s="317">
        <f t="array" ref="FJ120">STDEVP(IF($JS21:$JS68&gt;0,FJ21:FJ68))</f>
        <v>0</v>
      </c>
      <c r="FK120" s="317" t="e">
        <f t="array" ref="FK120">STDEVP(IF($JS21:$JS68&gt;0,FK21:FK68))</f>
        <v>#DIV/0!</v>
      </c>
      <c r="FL120" s="317">
        <f t="array" ref="FL120">STDEVP(IF($JS21:$JS68&gt;0,FL21:FL68))</f>
        <v>0</v>
      </c>
      <c r="FM120" s="317">
        <f t="array" ref="FM120">STDEVP(IF($JS21:$JS68&gt;0,FM21:FM68))</f>
        <v>0</v>
      </c>
      <c r="FN120" s="317">
        <f t="array" ref="FN120">STDEVP(IF($JS21:$JS68&gt;0,FN21:FN68))</f>
        <v>0</v>
      </c>
      <c r="FO120" s="317">
        <f t="array" ref="FO120">STDEVP(IF($JS21:$JS68&gt;0,FO21:FO68))</f>
        <v>0</v>
      </c>
      <c r="FP120" s="317">
        <f t="array" ref="FP120">STDEVP(IF($JS21:$JS68&gt;0,FP21:FP68))</f>
        <v>0</v>
      </c>
      <c r="FQ120" s="317">
        <f t="array" ref="FQ120">STDEVP(IF($JS21:$JS68&gt;0,FQ21:FQ68))</f>
        <v>0</v>
      </c>
      <c r="FR120" s="317">
        <f t="array" ref="FR120">STDEVP(IF($JS21:$JS68&gt;0,FR21:FR68))</f>
        <v>0</v>
      </c>
      <c r="FS120" s="317">
        <f t="array" ref="FS120">STDEVP(IF($JS21:$JS68&gt;0,FS21:FS68))</f>
        <v>0</v>
      </c>
      <c r="FT120" s="317">
        <f t="array" ref="FT120">STDEVP(IF($JS21:$JS68&gt;0,FT21:FT68))</f>
        <v>0</v>
      </c>
      <c r="FU120" s="317">
        <f t="array" ref="FU120">STDEVP(IF($JS21:$JS68&gt;0,FU21:FU68))</f>
        <v>0</v>
      </c>
      <c r="FV120" s="317">
        <f t="array" ref="FV120">STDEVP(IF($JS21:$JS68&gt;0,FV21:FV68))</f>
        <v>0</v>
      </c>
      <c r="FW120" s="317">
        <f t="array" ref="FW120">STDEVP(IF($JS21:$JS68&gt;0,FW21:FW68))</f>
        <v>0</v>
      </c>
      <c r="FX120" s="317">
        <f t="array" ref="FX120">STDEVP(IF($JS21:$JS68&gt;0,FX21:FX68))</f>
        <v>0</v>
      </c>
      <c r="FY120" s="317">
        <f t="array" ref="FY120">STDEVP(IF($JS21:$JS68&gt;0,FY21:FY68))</f>
        <v>0</v>
      </c>
      <c r="FZ120" s="317">
        <f t="array" ref="FZ120">STDEVP(IF($JS21:$JS68&gt;0,FZ21:FZ68))</f>
        <v>0</v>
      </c>
      <c r="GA120" s="317">
        <f t="array" ref="GA120">STDEVP(IF($JS21:$JS68&gt;0,GA21:GA68))</f>
        <v>0</v>
      </c>
      <c r="GB120" s="317">
        <f t="array" ref="GB120">STDEVP(IF($JS21:$JS68&gt;0,GB21:GB68))</f>
        <v>0</v>
      </c>
      <c r="GC120" s="317">
        <f t="array" ref="GC120">STDEVP(IF($JS21:$JS68&gt;0,GC21:GC68))</f>
        <v>0</v>
      </c>
      <c r="GD120" s="317">
        <f t="array" ref="GD120">STDEVP(IF($JS21:$JS68&gt;0,GD21:GD68))</f>
        <v>0</v>
      </c>
      <c r="GE120" s="317">
        <f t="array" ref="GE120">STDEVP(IF($JS21:$JS68&gt;0,GE21:GE68))</f>
        <v>0</v>
      </c>
      <c r="GF120" s="317">
        <f t="array" ref="GF120">STDEVP(IF($JS21:$JS68&gt;0,GF21:GF68))</f>
        <v>0</v>
      </c>
      <c r="GG120" s="317">
        <f t="array" ref="GG120">STDEVP(IF($JS21:$JS68&gt;0,GG21:GG68))</f>
        <v>0</v>
      </c>
      <c r="GH120" s="317">
        <f t="array" ref="GH120">STDEVP(IF($JS21:$JS68&gt;0,GH21:GH68))</f>
        <v>0</v>
      </c>
      <c r="GI120" s="317">
        <f t="array" ref="GI120">STDEVP(IF($JS21:$JS68&gt;0,GI21:GI68))</f>
        <v>0</v>
      </c>
      <c r="GJ120" s="317">
        <f t="array" ref="GJ120">STDEVP(IF($JS21:$JS68&gt;0,GJ21:GJ68))</f>
        <v>0</v>
      </c>
      <c r="GK120" s="317">
        <f t="array" ref="GK120">STDEVP(IF($JS21:$JS68&gt;0,GK21:GK68))</f>
        <v>0</v>
      </c>
      <c r="GL120" s="317" t="e">
        <f t="array" ref="GL120">STDEVP(IF($JS21:$JS68&gt;0,GL21:GL68))</f>
        <v>#DIV/0!</v>
      </c>
      <c r="GM120" s="317">
        <f t="array" ref="GM120">STDEVP(IF($JS21:$JS68&gt;0,GM21:GM68))</f>
        <v>0</v>
      </c>
      <c r="GN120" s="317">
        <f t="array" ref="GN120">STDEVP(IF($JS21:$JS68&gt;0,GN21:GN68))</f>
        <v>0</v>
      </c>
      <c r="GO120" s="317">
        <f t="array" ref="GO120">STDEVP(IF($JS21:$JS68&gt;0,GO21:GO68))</f>
        <v>0</v>
      </c>
      <c r="GP120" s="317">
        <f t="array" ref="GP120">STDEVP(IF($JS21:$JS68&gt;0,GP21:GP68))</f>
        <v>0</v>
      </c>
      <c r="GQ120" s="317">
        <f t="array" ref="GQ120">STDEVP(IF($JS21:$JS68&gt;0,GQ21:GQ68))</f>
        <v>0</v>
      </c>
      <c r="GR120" s="317">
        <f t="array" ref="GR120">STDEVP(IF($JS21:$JS68&gt;0,GR21:GR68))</f>
        <v>0</v>
      </c>
      <c r="GS120" s="317">
        <f t="array" ref="GS120">STDEVP(IF($JS21:$JS68&gt;0,GS21:GS68))</f>
        <v>0</v>
      </c>
      <c r="GT120" s="317">
        <f t="array" ref="GT120">STDEVP(IF($JS21:$JS68&gt;0,GT21:GT68))</f>
        <v>0</v>
      </c>
      <c r="GU120" s="317">
        <f t="array" ref="GU120">STDEVP(IF($JS21:$JS68&gt;0,GU21:GU68))</f>
        <v>0</v>
      </c>
      <c r="GV120" s="317">
        <f t="array" ref="GV120">STDEVP(IF($JS21:$JS68&gt;0,GV21:GV68))</f>
        <v>0</v>
      </c>
      <c r="GW120" s="317">
        <f t="array" ref="GW120">STDEVP(IF($JS21:$JS68&gt;0,GW21:GW68))</f>
        <v>0</v>
      </c>
      <c r="GX120" s="317">
        <f t="array" ref="GX120">STDEVP(IF($JS21:$JS68&gt;0,GX21:GX68))</f>
        <v>0</v>
      </c>
      <c r="GY120" s="317">
        <f t="array" ref="GY120">STDEVP(IF($JS21:$JS68&gt;0,GY21:GY68))</f>
        <v>0</v>
      </c>
      <c r="GZ120" s="317">
        <f t="array" ref="GZ120">STDEVP(IF($JS21:$JS68&gt;0,GZ21:GZ68))</f>
        <v>0</v>
      </c>
      <c r="HA120" s="317">
        <f t="array" ref="HA120">STDEVP(IF($JS21:$JS68&gt;0,HA21:HA68))</f>
        <v>0</v>
      </c>
      <c r="HB120" s="317">
        <f t="array" ref="HB120">STDEVP(IF($JS21:$JS68&gt;0,HB21:HB68))</f>
        <v>0</v>
      </c>
      <c r="HC120" s="317">
        <f t="array" ref="HC120">STDEVP(IF($JS21:$JS68&gt;0,HC21:HC68))</f>
        <v>0</v>
      </c>
      <c r="HD120" s="317">
        <f t="array" ref="HD120">STDEVP(IF($JS21:$JS68&gt;0,HD21:HD68))</f>
        <v>0</v>
      </c>
      <c r="HE120" s="317">
        <f t="array" ref="HE120">STDEVP(IF($JS21:$JS68&gt;0,HE21:HE68))</f>
        <v>0</v>
      </c>
      <c r="HF120" s="317">
        <f t="array" ref="HF120">STDEVP(IF($JS21:$JS68&gt;0,HF21:HF68))</f>
        <v>0</v>
      </c>
      <c r="HG120" s="317">
        <f t="array" ref="HG120">STDEVP(IF($JS21:$JS68&gt;0,HG21:HG68))</f>
        <v>0</v>
      </c>
      <c r="HH120" s="317">
        <f t="array" ref="HH120">STDEVP(IF($JS21:$JS68&gt;0,HH21:HH68))</f>
        <v>0</v>
      </c>
      <c r="HI120" s="317">
        <f t="array" ref="HI120">STDEVP(IF($JS21:$JS68&gt;0,HI21:HI68))</f>
        <v>0</v>
      </c>
      <c r="HJ120" s="317">
        <f t="array" ref="HJ120">STDEVP(IF($JS21:$JS68&gt;0,HJ21:HJ68))</f>
        <v>0</v>
      </c>
      <c r="HK120" s="317">
        <f t="array" ref="HK120">STDEVP(IF($JS21:$JS68&gt;0,HK21:HK68))</f>
        <v>0</v>
      </c>
      <c r="HL120" s="317">
        <f t="array" ref="HL120">STDEVP(IF($JS21:$JS68&gt;0,HL21:HL68))</f>
        <v>0</v>
      </c>
      <c r="HM120" s="317" t="e">
        <f t="array" ref="HM120">STDEVP(IF($JS21:$JS68&gt;0,HM21:HM68))</f>
        <v>#DIV/0!</v>
      </c>
      <c r="HN120" s="317">
        <f t="array" ref="HN120">STDEVP(IF($JS21:$JS68&gt;0,HN21:HN68))</f>
        <v>0</v>
      </c>
      <c r="HO120" s="317">
        <f t="array" ref="HO120">STDEVP(IF($JS21:$JS68&gt;0,HO21:HO68))</f>
        <v>0</v>
      </c>
      <c r="HP120" s="317">
        <f t="array" ref="HP120">STDEVP(IF($JS21:$JS68&gt;0,HP21:HP68))</f>
        <v>0</v>
      </c>
      <c r="HQ120" s="317">
        <f t="array" ref="HQ120">STDEVP(IF($JS21:$JS68&gt;0,HQ21:HQ68))</f>
        <v>0</v>
      </c>
      <c r="HR120" s="317">
        <f t="array" ref="HR120">STDEVP(IF($JS21:$JS68&gt;0,HR21:HR68))</f>
        <v>0</v>
      </c>
      <c r="HS120" s="317">
        <f t="array" ref="HS120">STDEVP(IF($JS21:$JS68&gt;0,HS21:HS68))</f>
        <v>0</v>
      </c>
      <c r="HT120" s="317">
        <f t="array" ref="HT120">STDEVP(IF($JS21:$JS68&gt;0,HT21:HT68))</f>
        <v>0</v>
      </c>
      <c r="HU120" s="317">
        <f t="array" ref="HU120">STDEVP(IF($JS21:$JS68&gt;0,HU21:HU68))</f>
        <v>0</v>
      </c>
      <c r="HV120" s="317">
        <f t="array" ref="HV120">STDEVP(IF($JS21:$JS68&gt;0,HV21:HV68))</f>
        <v>0</v>
      </c>
      <c r="HW120" s="317">
        <f t="array" ref="HW120">STDEVP(IF($JS21:$JS68&gt;0,HW21:HW68))</f>
        <v>0</v>
      </c>
      <c r="HX120" s="317">
        <f t="array" ref="HX120">STDEVP(IF($JS21:$JS68&gt;0,HX21:HX68))</f>
        <v>0</v>
      </c>
      <c r="HY120" s="317">
        <f t="array" ref="HY120">STDEVP(IF($JS21:$JS68&gt;0,HY21:HY68))</f>
        <v>0</v>
      </c>
      <c r="HZ120" s="317">
        <f t="array" ref="HZ120">STDEVP(IF($JS21:$JS68&gt;0,HZ21:HZ68))</f>
        <v>0</v>
      </c>
      <c r="IA120" s="317">
        <f t="array" ref="IA120">STDEVP(IF($JS21:$JS68&gt;0,IA21:IA68))</f>
        <v>0</v>
      </c>
      <c r="IB120" s="317">
        <f t="array" ref="IB120">STDEVP(IF($JS21:$JS68&gt;0,IB21:IB68))</f>
        <v>0</v>
      </c>
      <c r="IC120" s="317">
        <f t="array" ref="IC120">STDEVP(IF($JS21:$JS68&gt;0,IC21:IC68))</f>
        <v>0</v>
      </c>
      <c r="ID120" s="317">
        <f t="array" ref="ID120">STDEVP(IF($JS21:$JS68&gt;0,ID21:ID68))</f>
        <v>0</v>
      </c>
      <c r="IE120" s="317">
        <f t="array" ref="IE120">STDEVP(IF($JS21:$JS68&gt;0,IE21:IE68))</f>
        <v>0</v>
      </c>
      <c r="IF120" s="317">
        <f t="array" ref="IF120">STDEVP(IF($JS21:$JS68&gt;0,IF21:IF68))</f>
        <v>0</v>
      </c>
      <c r="IG120" s="317">
        <f t="array" ref="IG120">STDEVP(IF($JS21:$JS68&gt;0,IG21:IG68))</f>
        <v>0</v>
      </c>
      <c r="IH120" s="317">
        <f t="array" ref="IH120">STDEVP(IF($JS21:$JS68&gt;0,IH21:IH68))</f>
        <v>0</v>
      </c>
      <c r="II120" s="317">
        <f t="array" ref="II120">STDEVP(IF($JS21:$JS68&gt;0,II21:II68))</f>
        <v>0</v>
      </c>
      <c r="IJ120" s="317">
        <f t="array" ref="IJ120">STDEVP(IF($JS21:$JS68&gt;0,IJ21:IJ68))</f>
        <v>0</v>
      </c>
      <c r="IK120" s="317">
        <f t="array" ref="IK120">STDEVP(IF($JS21:$JS68&gt;0,IK21:IK68))</f>
        <v>0</v>
      </c>
      <c r="IL120" s="317">
        <f t="array" ref="IL120">STDEVP(IF($JS21:$JS68&gt;0,IL21:IL68))</f>
        <v>0</v>
      </c>
      <c r="IM120" s="317">
        <f t="array" ref="IM120">STDEVP(IF($JS21:$JS68&gt;0,IM21:IM68))</f>
        <v>0</v>
      </c>
      <c r="IN120" s="317" t="e">
        <f t="array" ref="IN120">STDEVP(IF($JS21:$JS68&gt;0,IN21:IN68))</f>
        <v>#DIV/0!</v>
      </c>
      <c r="IO120" s="317">
        <f t="array" ref="IO120">STDEVP(IF($JS21:$JS68&gt;0,IO21:IO68))</f>
        <v>0</v>
      </c>
      <c r="IP120" s="317">
        <f t="array" ref="IP120">STDEVP(IF($JS21:$JS68&gt;0,IP21:IP68))</f>
        <v>0</v>
      </c>
      <c r="IQ120" s="317">
        <f t="array" ref="IQ120">STDEVP(IF($JS21:$JS68&gt;0,IQ21:IQ68))</f>
        <v>0</v>
      </c>
      <c r="IR120" s="317">
        <f t="array" ref="IR120">STDEVP(IF($JS21:$JS68&gt;0,IR21:IR68))</f>
        <v>0</v>
      </c>
      <c r="IS120" s="317">
        <f t="array" ref="IS120">STDEVP(IF($JS21:$JS68&gt;0,IS21:IS68))</f>
        <v>0</v>
      </c>
      <c r="IT120" s="317">
        <f t="array" ref="IT120">STDEVP(IF($JS21:$JS68&gt;0,IT21:IT68))</f>
        <v>0</v>
      </c>
      <c r="IU120" s="317">
        <f t="array" ref="IU120">STDEVP(IF($JS21:$JS68&gt;0,IU21:IU68))</f>
        <v>0</v>
      </c>
      <c r="IV120" s="317">
        <f t="array" ref="IV120">STDEVP(IF($JS21:$JS68&gt;0,IV21:IV68))</f>
        <v>0</v>
      </c>
      <c r="IW120" s="317">
        <f t="array" ref="IW120">STDEVP(IF($JS21:$JS68&gt;0,IW21:IW68))</f>
        <v>0</v>
      </c>
      <c r="IX120" s="317">
        <f t="array" ref="IX120">STDEVP(IF($JS21:$JS68&gt;0,IX21:IX68))</f>
        <v>0</v>
      </c>
      <c r="IY120" s="317">
        <f t="array" ref="IY120">STDEVP(IF($JS21:$JS68&gt;0,IY21:IY68))</f>
        <v>0</v>
      </c>
      <c r="IZ120" s="317">
        <f t="array" ref="IZ120">STDEVP(IF($JS21:$JS68&gt;0,IZ21:IZ68))</f>
        <v>0</v>
      </c>
      <c r="JA120" s="317">
        <f t="array" ref="JA120">STDEVP(IF($JS21:$JS68&gt;0,JA21:JA68))</f>
        <v>0</v>
      </c>
      <c r="JB120" s="317">
        <f t="array" ref="JB120">STDEVP(IF($JS21:$JS68&gt;0,JB21:JB68))</f>
        <v>0</v>
      </c>
      <c r="JC120" s="317">
        <f t="array" ref="JC120">STDEVP(IF($JS21:$JS68&gt;0,JC21:JC68))</f>
        <v>0</v>
      </c>
      <c r="JD120" s="317">
        <f t="array" ref="JD120">STDEVP(IF($JS21:$JS68&gt;0,JD21:JD68))</f>
        <v>0</v>
      </c>
      <c r="JE120" s="317">
        <f t="array" ref="JE120">STDEVP(IF($JS21:$JS68&gt;0,JE21:JE68))</f>
        <v>0</v>
      </c>
      <c r="JF120" s="317">
        <f t="array" ref="JF120">STDEVP(IF($JS21:$JS68&gt;0,JF21:JF68))</f>
        <v>0</v>
      </c>
      <c r="JG120" s="317">
        <f t="array" ref="JG120">STDEVP(IF($JS21:$JS68&gt;0,JG21:JG68))</f>
        <v>0</v>
      </c>
      <c r="JH120" s="317">
        <f t="array" ref="JH120">STDEVP(IF($JS21:$JS68&gt;0,JH21:JH68))</f>
        <v>0</v>
      </c>
      <c r="JI120" s="317">
        <f t="array" ref="JI120">STDEVP(IF($JS21:$JS68&gt;0,JI21:JI68))</f>
        <v>0</v>
      </c>
      <c r="JJ120" s="317">
        <f t="array" ref="JJ120">STDEVP(IF($JS21:$JS68&gt;0,JJ21:JJ68))</f>
        <v>0</v>
      </c>
      <c r="JK120" s="317">
        <f t="array" ref="JK120">STDEVP(IF($JS21:$JS68&gt;0,JK21:JK68))</f>
        <v>0</v>
      </c>
      <c r="JL120" s="317">
        <f t="array" ref="JL120">STDEVP(IF($JS21:$JS68&gt;0,JL21:JL68))</f>
        <v>0</v>
      </c>
      <c r="JM120" s="317">
        <f t="array" ref="JM120">STDEVP(IF($JS21:$JS68&gt;0,JM21:JM68))</f>
        <v>0</v>
      </c>
      <c r="JN120" s="317">
        <f t="array" ref="JN120">STDEVP(IF($JS21:$JS68&gt;0,JN21:JN68))</f>
        <v>0</v>
      </c>
      <c r="JO120" s="317" t="e">
        <f t="array" ref="JO120">STDEVP(IF($JS21:$JS68&gt;0,JO21:JO68))</f>
        <v>#DIV/0!</v>
      </c>
      <c r="JP120" s="317" t="e">
        <f t="array" ref="JP120">STDEVP(IF($JS21:$JS68&gt;0,JP21:JP68))</f>
        <v>#DIV/0!</v>
      </c>
    </row>
    <row r="121" spans="4:277" ht="15" customHeight="1" x14ac:dyDescent="0.2">
      <c r="D121" s="317">
        <v>5.4</v>
      </c>
      <c r="E121" s="317" t="s">
        <v>489</v>
      </c>
      <c r="F121" s="324">
        <f t="shared" ref="F121:BQ121" si="66">ROUND(F119+0.5*F120,1)</f>
        <v>0</v>
      </c>
      <c r="G121" s="324">
        <f t="shared" si="66"/>
        <v>0</v>
      </c>
      <c r="H121" s="324">
        <f t="shared" si="66"/>
        <v>0</v>
      </c>
      <c r="I121" s="324">
        <f t="shared" si="66"/>
        <v>0</v>
      </c>
      <c r="J121" s="324">
        <f t="shared" si="66"/>
        <v>0</v>
      </c>
      <c r="K121" s="324">
        <f t="shared" si="66"/>
        <v>0</v>
      </c>
      <c r="L121" s="324">
        <f t="shared" si="66"/>
        <v>0</v>
      </c>
      <c r="M121" s="324">
        <f t="shared" si="66"/>
        <v>0</v>
      </c>
      <c r="N121" s="324">
        <f t="shared" si="66"/>
        <v>0</v>
      </c>
      <c r="O121" s="324">
        <f t="shared" si="66"/>
        <v>0</v>
      </c>
      <c r="P121" s="324">
        <f t="shared" si="66"/>
        <v>0</v>
      </c>
      <c r="Q121" s="324">
        <f t="shared" si="66"/>
        <v>0</v>
      </c>
      <c r="R121" s="324">
        <f t="shared" si="66"/>
        <v>0</v>
      </c>
      <c r="S121" s="324">
        <f t="shared" si="66"/>
        <v>0</v>
      </c>
      <c r="T121" s="324">
        <f t="shared" si="66"/>
        <v>0</v>
      </c>
      <c r="U121" s="324">
        <f t="shared" si="66"/>
        <v>0</v>
      </c>
      <c r="V121" s="324">
        <f t="shared" si="66"/>
        <v>0</v>
      </c>
      <c r="W121" s="324">
        <f t="shared" si="66"/>
        <v>0</v>
      </c>
      <c r="X121" s="324">
        <f t="shared" si="66"/>
        <v>0</v>
      </c>
      <c r="Y121" s="324">
        <f t="shared" si="66"/>
        <v>0</v>
      </c>
      <c r="Z121" s="324">
        <f t="shared" si="66"/>
        <v>0</v>
      </c>
      <c r="AA121" s="324">
        <f t="shared" si="66"/>
        <v>0</v>
      </c>
      <c r="AB121" s="324">
        <f t="shared" si="66"/>
        <v>0</v>
      </c>
      <c r="AC121" s="324">
        <f t="shared" si="66"/>
        <v>0</v>
      </c>
      <c r="AD121" s="324">
        <f t="shared" si="66"/>
        <v>0</v>
      </c>
      <c r="AE121" s="324">
        <f t="shared" si="66"/>
        <v>0</v>
      </c>
      <c r="AF121" s="324" t="e">
        <f t="shared" si="66"/>
        <v>#DIV/0!</v>
      </c>
      <c r="AG121" s="324">
        <f t="shared" si="66"/>
        <v>0</v>
      </c>
      <c r="AH121" s="324">
        <f t="shared" si="66"/>
        <v>0</v>
      </c>
      <c r="AI121" s="324">
        <f t="shared" si="66"/>
        <v>0</v>
      </c>
      <c r="AJ121" s="324">
        <f t="shared" si="66"/>
        <v>0</v>
      </c>
      <c r="AK121" s="324">
        <f t="shared" si="66"/>
        <v>0</v>
      </c>
      <c r="AL121" s="324">
        <f t="shared" si="66"/>
        <v>0</v>
      </c>
      <c r="AM121" s="324">
        <f t="shared" si="66"/>
        <v>0</v>
      </c>
      <c r="AN121" s="324">
        <f t="shared" si="66"/>
        <v>0</v>
      </c>
      <c r="AO121" s="324">
        <f t="shared" si="66"/>
        <v>0</v>
      </c>
      <c r="AP121" s="324">
        <f t="shared" si="66"/>
        <v>0</v>
      </c>
      <c r="AQ121" s="324">
        <f t="shared" si="66"/>
        <v>0</v>
      </c>
      <c r="AR121" s="324">
        <f t="shared" si="66"/>
        <v>0</v>
      </c>
      <c r="AS121" s="324">
        <f t="shared" si="66"/>
        <v>0</v>
      </c>
      <c r="AT121" s="324">
        <f t="shared" si="66"/>
        <v>0</v>
      </c>
      <c r="AU121" s="324">
        <f t="shared" si="66"/>
        <v>0</v>
      </c>
      <c r="AV121" s="324">
        <f t="shared" si="66"/>
        <v>0</v>
      </c>
      <c r="AW121" s="324">
        <f t="shared" si="66"/>
        <v>0</v>
      </c>
      <c r="AX121" s="324">
        <f t="shared" si="66"/>
        <v>0</v>
      </c>
      <c r="AY121" s="324">
        <f t="shared" si="66"/>
        <v>0</v>
      </c>
      <c r="AZ121" s="324">
        <f t="shared" si="66"/>
        <v>0</v>
      </c>
      <c r="BA121" s="324">
        <f t="shared" si="66"/>
        <v>0</v>
      </c>
      <c r="BB121" s="324">
        <f t="shared" si="66"/>
        <v>0</v>
      </c>
      <c r="BC121" s="324">
        <f t="shared" si="66"/>
        <v>0</v>
      </c>
      <c r="BD121" s="324">
        <f t="shared" si="66"/>
        <v>0</v>
      </c>
      <c r="BE121" s="324">
        <f t="shared" si="66"/>
        <v>0</v>
      </c>
      <c r="BF121" s="324">
        <f t="shared" si="66"/>
        <v>0</v>
      </c>
      <c r="BG121" s="324" t="e">
        <f t="shared" si="66"/>
        <v>#DIV/0!</v>
      </c>
      <c r="BH121" s="324">
        <f t="shared" si="66"/>
        <v>0</v>
      </c>
      <c r="BI121" s="324">
        <f t="shared" si="66"/>
        <v>0</v>
      </c>
      <c r="BJ121" s="324">
        <f t="shared" si="66"/>
        <v>0</v>
      </c>
      <c r="BK121" s="324">
        <f t="shared" si="66"/>
        <v>0</v>
      </c>
      <c r="BL121" s="324">
        <f t="shared" si="66"/>
        <v>0</v>
      </c>
      <c r="BM121" s="324">
        <f t="shared" si="66"/>
        <v>0</v>
      </c>
      <c r="BN121" s="324">
        <f t="shared" si="66"/>
        <v>0</v>
      </c>
      <c r="BO121" s="324">
        <f t="shared" si="66"/>
        <v>0</v>
      </c>
      <c r="BP121" s="324">
        <f t="shared" si="66"/>
        <v>0</v>
      </c>
      <c r="BQ121" s="324">
        <f t="shared" si="66"/>
        <v>0</v>
      </c>
      <c r="BR121" s="324">
        <f t="shared" ref="BR121:EC121" si="67">ROUND(BR119+0.5*BR120,1)</f>
        <v>0</v>
      </c>
      <c r="BS121" s="324">
        <f t="shared" si="67"/>
        <v>0</v>
      </c>
      <c r="BT121" s="324">
        <f t="shared" si="67"/>
        <v>0</v>
      </c>
      <c r="BU121" s="324">
        <f t="shared" si="67"/>
        <v>0</v>
      </c>
      <c r="BV121" s="324">
        <f t="shared" si="67"/>
        <v>0</v>
      </c>
      <c r="BW121" s="324">
        <f t="shared" si="67"/>
        <v>0</v>
      </c>
      <c r="BX121" s="324">
        <f t="shared" si="67"/>
        <v>0</v>
      </c>
      <c r="BY121" s="324">
        <f t="shared" si="67"/>
        <v>0</v>
      </c>
      <c r="BZ121" s="324">
        <f t="shared" si="67"/>
        <v>0</v>
      </c>
      <c r="CA121" s="324">
        <f t="shared" si="67"/>
        <v>0</v>
      </c>
      <c r="CB121" s="324">
        <f t="shared" si="67"/>
        <v>0</v>
      </c>
      <c r="CC121" s="324">
        <f t="shared" si="67"/>
        <v>0</v>
      </c>
      <c r="CD121" s="324">
        <f t="shared" si="67"/>
        <v>0</v>
      </c>
      <c r="CE121" s="324">
        <f t="shared" si="67"/>
        <v>0</v>
      </c>
      <c r="CF121" s="324">
        <f t="shared" si="67"/>
        <v>0</v>
      </c>
      <c r="CG121" s="324">
        <f t="shared" si="67"/>
        <v>0</v>
      </c>
      <c r="CH121" s="324" t="e">
        <f t="shared" si="67"/>
        <v>#DIV/0!</v>
      </c>
      <c r="CI121" s="324">
        <f t="shared" si="67"/>
        <v>0</v>
      </c>
      <c r="CJ121" s="324">
        <f t="shared" si="67"/>
        <v>0</v>
      </c>
      <c r="CK121" s="324">
        <f t="shared" si="67"/>
        <v>0</v>
      </c>
      <c r="CL121" s="324">
        <f t="shared" si="67"/>
        <v>0</v>
      </c>
      <c r="CM121" s="324">
        <f t="shared" si="67"/>
        <v>0</v>
      </c>
      <c r="CN121" s="324">
        <f t="shared" si="67"/>
        <v>0</v>
      </c>
      <c r="CO121" s="324">
        <f t="shared" si="67"/>
        <v>0</v>
      </c>
      <c r="CP121" s="324">
        <f t="shared" si="67"/>
        <v>0</v>
      </c>
      <c r="CQ121" s="324">
        <f t="shared" si="67"/>
        <v>0</v>
      </c>
      <c r="CR121" s="324">
        <f t="shared" si="67"/>
        <v>0</v>
      </c>
      <c r="CS121" s="324">
        <f t="shared" si="67"/>
        <v>0</v>
      </c>
      <c r="CT121" s="324">
        <f t="shared" si="67"/>
        <v>0</v>
      </c>
      <c r="CU121" s="324">
        <f t="shared" si="67"/>
        <v>0</v>
      </c>
      <c r="CV121" s="324">
        <f t="shared" si="67"/>
        <v>0</v>
      </c>
      <c r="CW121" s="324">
        <f t="shared" si="67"/>
        <v>0</v>
      </c>
      <c r="CX121" s="324">
        <f t="shared" si="67"/>
        <v>0</v>
      </c>
      <c r="CY121" s="324">
        <f t="shared" si="67"/>
        <v>0</v>
      </c>
      <c r="CZ121" s="324">
        <f t="shared" si="67"/>
        <v>0</v>
      </c>
      <c r="DA121" s="324">
        <f t="shared" si="67"/>
        <v>0</v>
      </c>
      <c r="DB121" s="324">
        <f t="shared" si="67"/>
        <v>0</v>
      </c>
      <c r="DC121" s="324">
        <f t="shared" si="67"/>
        <v>0</v>
      </c>
      <c r="DD121" s="324">
        <f t="shared" si="67"/>
        <v>0</v>
      </c>
      <c r="DE121" s="324">
        <f t="shared" si="67"/>
        <v>0</v>
      </c>
      <c r="DF121" s="324">
        <f t="shared" si="67"/>
        <v>0</v>
      </c>
      <c r="DG121" s="324">
        <f t="shared" si="67"/>
        <v>0</v>
      </c>
      <c r="DH121" s="324">
        <f t="shared" si="67"/>
        <v>0</v>
      </c>
      <c r="DI121" s="324" t="e">
        <f t="shared" si="67"/>
        <v>#DIV/0!</v>
      </c>
      <c r="DJ121" s="324">
        <f t="shared" si="67"/>
        <v>0</v>
      </c>
      <c r="DK121" s="324">
        <f t="shared" si="67"/>
        <v>0</v>
      </c>
      <c r="DL121" s="324">
        <f t="shared" si="67"/>
        <v>0</v>
      </c>
      <c r="DM121" s="324">
        <f t="shared" si="67"/>
        <v>0</v>
      </c>
      <c r="DN121" s="324">
        <f t="shared" si="67"/>
        <v>0</v>
      </c>
      <c r="DO121" s="324">
        <f t="shared" si="67"/>
        <v>0</v>
      </c>
      <c r="DP121" s="324">
        <f t="shared" si="67"/>
        <v>0</v>
      </c>
      <c r="DQ121" s="324">
        <f t="shared" si="67"/>
        <v>0</v>
      </c>
      <c r="DR121" s="324">
        <f t="shared" si="67"/>
        <v>0</v>
      </c>
      <c r="DS121" s="324">
        <f t="shared" si="67"/>
        <v>0</v>
      </c>
      <c r="DT121" s="324">
        <f t="shared" si="67"/>
        <v>0</v>
      </c>
      <c r="DU121" s="324">
        <f t="shared" si="67"/>
        <v>0</v>
      </c>
      <c r="DV121" s="324">
        <f t="shared" si="67"/>
        <v>0</v>
      </c>
      <c r="DW121" s="324">
        <f t="shared" si="67"/>
        <v>0</v>
      </c>
      <c r="DX121" s="324">
        <f t="shared" si="67"/>
        <v>0</v>
      </c>
      <c r="DY121" s="324">
        <f t="shared" si="67"/>
        <v>0</v>
      </c>
      <c r="DZ121" s="324">
        <f t="shared" si="67"/>
        <v>0</v>
      </c>
      <c r="EA121" s="324">
        <f t="shared" si="67"/>
        <v>0</v>
      </c>
      <c r="EB121" s="324">
        <f t="shared" si="67"/>
        <v>0</v>
      </c>
      <c r="EC121" s="324">
        <f t="shared" si="67"/>
        <v>0</v>
      </c>
      <c r="ED121" s="324">
        <f t="shared" ref="ED121:GO121" si="68">ROUND(ED119+0.5*ED120,1)</f>
        <v>0</v>
      </c>
      <c r="EE121" s="324">
        <f t="shared" si="68"/>
        <v>0</v>
      </c>
      <c r="EF121" s="324">
        <f t="shared" si="68"/>
        <v>0</v>
      </c>
      <c r="EG121" s="324">
        <f t="shared" si="68"/>
        <v>0</v>
      </c>
      <c r="EH121" s="324">
        <f t="shared" si="68"/>
        <v>0</v>
      </c>
      <c r="EI121" s="324">
        <f t="shared" si="68"/>
        <v>0</v>
      </c>
      <c r="EJ121" s="324" t="e">
        <f t="shared" si="68"/>
        <v>#DIV/0!</v>
      </c>
      <c r="EK121" s="324">
        <f t="shared" si="68"/>
        <v>0</v>
      </c>
      <c r="EL121" s="324">
        <f t="shared" si="68"/>
        <v>0</v>
      </c>
      <c r="EM121" s="324">
        <f t="shared" si="68"/>
        <v>0</v>
      </c>
      <c r="EN121" s="324">
        <f t="shared" si="68"/>
        <v>0</v>
      </c>
      <c r="EO121" s="324">
        <f t="shared" si="68"/>
        <v>0</v>
      </c>
      <c r="EP121" s="324">
        <f t="shared" si="68"/>
        <v>0</v>
      </c>
      <c r="EQ121" s="324">
        <f t="shared" si="68"/>
        <v>0</v>
      </c>
      <c r="ER121" s="324">
        <f t="shared" si="68"/>
        <v>0</v>
      </c>
      <c r="ES121" s="324">
        <f t="shared" si="68"/>
        <v>0</v>
      </c>
      <c r="ET121" s="324">
        <f t="shared" si="68"/>
        <v>0</v>
      </c>
      <c r="EU121" s="324">
        <f t="shared" si="68"/>
        <v>0</v>
      </c>
      <c r="EV121" s="324">
        <f t="shared" si="68"/>
        <v>0</v>
      </c>
      <c r="EW121" s="324">
        <f t="shared" si="68"/>
        <v>0</v>
      </c>
      <c r="EX121" s="324">
        <f t="shared" si="68"/>
        <v>0</v>
      </c>
      <c r="EY121" s="324">
        <f t="shared" si="68"/>
        <v>0</v>
      </c>
      <c r="EZ121" s="324">
        <f t="shared" si="68"/>
        <v>0</v>
      </c>
      <c r="FA121" s="324">
        <f t="shared" si="68"/>
        <v>0</v>
      </c>
      <c r="FB121" s="324">
        <f t="shared" si="68"/>
        <v>0</v>
      </c>
      <c r="FC121" s="324">
        <f t="shared" si="68"/>
        <v>0</v>
      </c>
      <c r="FD121" s="324">
        <f t="shared" si="68"/>
        <v>0</v>
      </c>
      <c r="FE121" s="324">
        <f t="shared" si="68"/>
        <v>0</v>
      </c>
      <c r="FF121" s="324">
        <f t="shared" si="68"/>
        <v>0</v>
      </c>
      <c r="FG121" s="324">
        <f t="shared" si="68"/>
        <v>0</v>
      </c>
      <c r="FH121" s="324">
        <f t="shared" si="68"/>
        <v>0</v>
      </c>
      <c r="FI121" s="324">
        <f t="shared" si="68"/>
        <v>0</v>
      </c>
      <c r="FJ121" s="324">
        <f t="shared" si="68"/>
        <v>0</v>
      </c>
      <c r="FK121" s="324" t="e">
        <f t="shared" si="68"/>
        <v>#DIV/0!</v>
      </c>
      <c r="FL121" s="324">
        <f t="shared" si="68"/>
        <v>0</v>
      </c>
      <c r="FM121" s="324">
        <f t="shared" si="68"/>
        <v>0</v>
      </c>
      <c r="FN121" s="324">
        <f t="shared" si="68"/>
        <v>0</v>
      </c>
      <c r="FO121" s="324">
        <f t="shared" si="68"/>
        <v>0</v>
      </c>
      <c r="FP121" s="324">
        <f t="shared" si="68"/>
        <v>0</v>
      </c>
      <c r="FQ121" s="324">
        <f t="shared" si="68"/>
        <v>0</v>
      </c>
      <c r="FR121" s="324">
        <f t="shared" si="68"/>
        <v>0</v>
      </c>
      <c r="FS121" s="324">
        <f t="shared" si="68"/>
        <v>0</v>
      </c>
      <c r="FT121" s="324">
        <f t="shared" si="68"/>
        <v>0</v>
      </c>
      <c r="FU121" s="324">
        <f t="shared" si="68"/>
        <v>0</v>
      </c>
      <c r="FV121" s="324">
        <f t="shared" si="68"/>
        <v>0</v>
      </c>
      <c r="FW121" s="324">
        <f t="shared" si="68"/>
        <v>0</v>
      </c>
      <c r="FX121" s="324">
        <f t="shared" si="68"/>
        <v>0</v>
      </c>
      <c r="FY121" s="324">
        <f t="shared" si="68"/>
        <v>0</v>
      </c>
      <c r="FZ121" s="324">
        <f t="shared" si="68"/>
        <v>0</v>
      </c>
      <c r="GA121" s="324">
        <f t="shared" si="68"/>
        <v>0</v>
      </c>
      <c r="GB121" s="324">
        <f t="shared" si="68"/>
        <v>0</v>
      </c>
      <c r="GC121" s="324">
        <f t="shared" si="68"/>
        <v>0</v>
      </c>
      <c r="GD121" s="324">
        <f t="shared" si="68"/>
        <v>0</v>
      </c>
      <c r="GE121" s="324">
        <f t="shared" si="68"/>
        <v>0</v>
      </c>
      <c r="GF121" s="324">
        <f t="shared" si="68"/>
        <v>0</v>
      </c>
      <c r="GG121" s="324">
        <f t="shared" si="68"/>
        <v>0</v>
      </c>
      <c r="GH121" s="324">
        <f t="shared" si="68"/>
        <v>0</v>
      </c>
      <c r="GI121" s="324">
        <f t="shared" si="68"/>
        <v>0</v>
      </c>
      <c r="GJ121" s="324">
        <f t="shared" si="68"/>
        <v>0</v>
      </c>
      <c r="GK121" s="324">
        <f t="shared" si="68"/>
        <v>0</v>
      </c>
      <c r="GL121" s="324" t="e">
        <f t="shared" si="68"/>
        <v>#DIV/0!</v>
      </c>
      <c r="GM121" s="324">
        <f t="shared" si="68"/>
        <v>0</v>
      </c>
      <c r="GN121" s="324">
        <f t="shared" si="68"/>
        <v>0</v>
      </c>
      <c r="GO121" s="324">
        <f t="shared" si="68"/>
        <v>0</v>
      </c>
      <c r="GP121" s="324">
        <f t="shared" ref="GP121:JA121" si="69">ROUND(GP119+0.5*GP120,1)</f>
        <v>0</v>
      </c>
      <c r="GQ121" s="324">
        <f t="shared" si="69"/>
        <v>0</v>
      </c>
      <c r="GR121" s="324">
        <f t="shared" si="69"/>
        <v>0</v>
      </c>
      <c r="GS121" s="324">
        <f t="shared" si="69"/>
        <v>0</v>
      </c>
      <c r="GT121" s="324">
        <f t="shared" si="69"/>
        <v>0</v>
      </c>
      <c r="GU121" s="324">
        <f t="shared" si="69"/>
        <v>0</v>
      </c>
      <c r="GV121" s="324">
        <f t="shared" si="69"/>
        <v>0</v>
      </c>
      <c r="GW121" s="324">
        <f t="shared" si="69"/>
        <v>0</v>
      </c>
      <c r="GX121" s="324">
        <f t="shared" si="69"/>
        <v>0</v>
      </c>
      <c r="GY121" s="324">
        <f t="shared" si="69"/>
        <v>0</v>
      </c>
      <c r="GZ121" s="324">
        <f t="shared" si="69"/>
        <v>0</v>
      </c>
      <c r="HA121" s="324">
        <f t="shared" si="69"/>
        <v>0</v>
      </c>
      <c r="HB121" s="324">
        <f t="shared" si="69"/>
        <v>0</v>
      </c>
      <c r="HC121" s="324">
        <f t="shared" si="69"/>
        <v>0</v>
      </c>
      <c r="HD121" s="324">
        <f t="shared" si="69"/>
        <v>0</v>
      </c>
      <c r="HE121" s="324">
        <f t="shared" si="69"/>
        <v>0</v>
      </c>
      <c r="HF121" s="324">
        <f t="shared" si="69"/>
        <v>0</v>
      </c>
      <c r="HG121" s="324">
        <f t="shared" si="69"/>
        <v>0</v>
      </c>
      <c r="HH121" s="324">
        <f t="shared" si="69"/>
        <v>0</v>
      </c>
      <c r="HI121" s="324">
        <f t="shared" si="69"/>
        <v>0</v>
      </c>
      <c r="HJ121" s="324">
        <f t="shared" si="69"/>
        <v>0</v>
      </c>
      <c r="HK121" s="324">
        <f t="shared" si="69"/>
        <v>0</v>
      </c>
      <c r="HL121" s="324">
        <f t="shared" si="69"/>
        <v>0</v>
      </c>
      <c r="HM121" s="324" t="e">
        <f t="shared" si="69"/>
        <v>#DIV/0!</v>
      </c>
      <c r="HN121" s="324">
        <f t="shared" si="69"/>
        <v>0</v>
      </c>
      <c r="HO121" s="324">
        <f t="shared" si="69"/>
        <v>0</v>
      </c>
      <c r="HP121" s="324">
        <f t="shared" si="69"/>
        <v>0</v>
      </c>
      <c r="HQ121" s="324">
        <f t="shared" si="69"/>
        <v>0</v>
      </c>
      <c r="HR121" s="324">
        <f t="shared" si="69"/>
        <v>0</v>
      </c>
      <c r="HS121" s="324">
        <f t="shared" si="69"/>
        <v>0</v>
      </c>
      <c r="HT121" s="324">
        <f t="shared" si="69"/>
        <v>0</v>
      </c>
      <c r="HU121" s="324">
        <f t="shared" si="69"/>
        <v>0</v>
      </c>
      <c r="HV121" s="324">
        <f t="shared" si="69"/>
        <v>0</v>
      </c>
      <c r="HW121" s="324">
        <f t="shared" si="69"/>
        <v>0</v>
      </c>
      <c r="HX121" s="324">
        <f t="shared" si="69"/>
        <v>0</v>
      </c>
      <c r="HY121" s="324">
        <f t="shared" si="69"/>
        <v>0</v>
      </c>
      <c r="HZ121" s="324">
        <f t="shared" si="69"/>
        <v>0</v>
      </c>
      <c r="IA121" s="324">
        <f t="shared" si="69"/>
        <v>0</v>
      </c>
      <c r="IB121" s="324">
        <f t="shared" si="69"/>
        <v>0</v>
      </c>
      <c r="IC121" s="324">
        <f t="shared" si="69"/>
        <v>0</v>
      </c>
      <c r="ID121" s="324">
        <f t="shared" si="69"/>
        <v>0</v>
      </c>
      <c r="IE121" s="324">
        <f t="shared" si="69"/>
        <v>0</v>
      </c>
      <c r="IF121" s="324">
        <f t="shared" si="69"/>
        <v>0</v>
      </c>
      <c r="IG121" s="324">
        <f t="shared" si="69"/>
        <v>0</v>
      </c>
      <c r="IH121" s="324">
        <f t="shared" si="69"/>
        <v>0</v>
      </c>
      <c r="II121" s="324">
        <f t="shared" si="69"/>
        <v>0</v>
      </c>
      <c r="IJ121" s="324">
        <f t="shared" si="69"/>
        <v>0</v>
      </c>
      <c r="IK121" s="324">
        <f t="shared" si="69"/>
        <v>0</v>
      </c>
      <c r="IL121" s="324">
        <f t="shared" si="69"/>
        <v>0</v>
      </c>
      <c r="IM121" s="324">
        <f t="shared" si="69"/>
        <v>0</v>
      </c>
      <c r="IN121" s="324" t="e">
        <f t="shared" si="69"/>
        <v>#DIV/0!</v>
      </c>
      <c r="IO121" s="324">
        <f t="shared" si="69"/>
        <v>0</v>
      </c>
      <c r="IP121" s="324">
        <f t="shared" si="69"/>
        <v>0</v>
      </c>
      <c r="IQ121" s="324">
        <f t="shared" si="69"/>
        <v>0</v>
      </c>
      <c r="IR121" s="324">
        <f t="shared" si="69"/>
        <v>0</v>
      </c>
      <c r="IS121" s="324">
        <f t="shared" si="69"/>
        <v>0</v>
      </c>
      <c r="IT121" s="324">
        <f t="shared" si="69"/>
        <v>0</v>
      </c>
      <c r="IU121" s="324">
        <f t="shared" si="69"/>
        <v>0</v>
      </c>
      <c r="IV121" s="324">
        <f t="shared" si="69"/>
        <v>0</v>
      </c>
      <c r="IW121" s="324">
        <f t="shared" si="69"/>
        <v>0</v>
      </c>
      <c r="IX121" s="324">
        <f t="shared" si="69"/>
        <v>0</v>
      </c>
      <c r="IY121" s="324">
        <f t="shared" si="69"/>
        <v>0</v>
      </c>
      <c r="IZ121" s="324">
        <f t="shared" si="69"/>
        <v>0</v>
      </c>
      <c r="JA121" s="324">
        <f t="shared" si="69"/>
        <v>0</v>
      </c>
      <c r="JB121" s="324">
        <f t="shared" ref="JB121:JP121" si="70">ROUND(JB119+0.5*JB120,1)</f>
        <v>0</v>
      </c>
      <c r="JC121" s="324">
        <f t="shared" si="70"/>
        <v>0</v>
      </c>
      <c r="JD121" s="324">
        <f t="shared" si="70"/>
        <v>0</v>
      </c>
      <c r="JE121" s="324">
        <f t="shared" si="70"/>
        <v>0</v>
      </c>
      <c r="JF121" s="324">
        <f t="shared" si="70"/>
        <v>0</v>
      </c>
      <c r="JG121" s="324">
        <f t="shared" si="70"/>
        <v>0</v>
      </c>
      <c r="JH121" s="324">
        <f t="shared" si="70"/>
        <v>0</v>
      </c>
      <c r="JI121" s="324">
        <f t="shared" si="70"/>
        <v>0</v>
      </c>
      <c r="JJ121" s="324">
        <f t="shared" si="70"/>
        <v>0</v>
      </c>
      <c r="JK121" s="324">
        <f t="shared" si="70"/>
        <v>0</v>
      </c>
      <c r="JL121" s="324">
        <f t="shared" si="70"/>
        <v>0</v>
      </c>
      <c r="JM121" s="324">
        <f t="shared" si="70"/>
        <v>0</v>
      </c>
      <c r="JN121" s="324">
        <f t="shared" si="70"/>
        <v>0</v>
      </c>
      <c r="JO121" s="324" t="e">
        <f t="shared" si="70"/>
        <v>#DIV/0!</v>
      </c>
      <c r="JP121" s="324" t="e">
        <f t="shared" si="70"/>
        <v>#DIV/0!</v>
      </c>
    </row>
    <row r="122" spans="4:277" ht="15" customHeight="1" x14ac:dyDescent="0.2">
      <c r="D122" s="317">
        <v>5.2</v>
      </c>
      <c r="E122" s="317" t="s">
        <v>488</v>
      </c>
      <c r="F122" s="324">
        <f t="shared" ref="F122:BQ122" si="71">F119-0.5*F120</f>
        <v>0</v>
      </c>
      <c r="G122" s="324">
        <f t="shared" si="71"/>
        <v>0</v>
      </c>
      <c r="H122" s="324">
        <f t="shared" si="71"/>
        <v>0</v>
      </c>
      <c r="I122" s="324">
        <f t="shared" si="71"/>
        <v>0</v>
      </c>
      <c r="J122" s="324">
        <f t="shared" si="71"/>
        <v>0</v>
      </c>
      <c r="K122" s="324">
        <f t="shared" si="71"/>
        <v>0</v>
      </c>
      <c r="L122" s="324">
        <f t="shared" si="71"/>
        <v>0</v>
      </c>
      <c r="M122" s="324">
        <f t="shared" si="71"/>
        <v>0</v>
      </c>
      <c r="N122" s="324">
        <f t="shared" si="71"/>
        <v>0</v>
      </c>
      <c r="O122" s="324">
        <f t="shared" si="71"/>
        <v>0</v>
      </c>
      <c r="P122" s="324">
        <f t="shared" si="71"/>
        <v>0</v>
      </c>
      <c r="Q122" s="324">
        <f t="shared" si="71"/>
        <v>0</v>
      </c>
      <c r="R122" s="324">
        <f t="shared" si="71"/>
        <v>0</v>
      </c>
      <c r="S122" s="324">
        <f t="shared" si="71"/>
        <v>0</v>
      </c>
      <c r="T122" s="324">
        <f t="shared" si="71"/>
        <v>0</v>
      </c>
      <c r="U122" s="324">
        <f t="shared" si="71"/>
        <v>0</v>
      </c>
      <c r="V122" s="324">
        <f t="shared" si="71"/>
        <v>0</v>
      </c>
      <c r="W122" s="324">
        <f t="shared" si="71"/>
        <v>0</v>
      </c>
      <c r="X122" s="324">
        <f t="shared" si="71"/>
        <v>0</v>
      </c>
      <c r="Y122" s="324">
        <f t="shared" si="71"/>
        <v>0</v>
      </c>
      <c r="Z122" s="324">
        <f t="shared" si="71"/>
        <v>0</v>
      </c>
      <c r="AA122" s="324">
        <f t="shared" si="71"/>
        <v>0</v>
      </c>
      <c r="AB122" s="324">
        <f t="shared" si="71"/>
        <v>0</v>
      </c>
      <c r="AC122" s="324">
        <f t="shared" si="71"/>
        <v>0</v>
      </c>
      <c r="AD122" s="324">
        <f t="shared" si="71"/>
        <v>0</v>
      </c>
      <c r="AE122" s="324">
        <f t="shared" si="71"/>
        <v>0</v>
      </c>
      <c r="AF122" s="324" t="e">
        <f t="shared" si="71"/>
        <v>#DIV/0!</v>
      </c>
      <c r="AG122" s="324">
        <f t="shared" si="71"/>
        <v>0</v>
      </c>
      <c r="AH122" s="324">
        <f t="shared" si="71"/>
        <v>0</v>
      </c>
      <c r="AI122" s="324">
        <f t="shared" si="71"/>
        <v>0</v>
      </c>
      <c r="AJ122" s="324">
        <f t="shared" si="71"/>
        <v>0</v>
      </c>
      <c r="AK122" s="324">
        <f t="shared" si="71"/>
        <v>0</v>
      </c>
      <c r="AL122" s="324">
        <f t="shared" si="71"/>
        <v>0</v>
      </c>
      <c r="AM122" s="324">
        <f t="shared" si="71"/>
        <v>0</v>
      </c>
      <c r="AN122" s="324">
        <f t="shared" si="71"/>
        <v>0</v>
      </c>
      <c r="AO122" s="324">
        <f t="shared" si="71"/>
        <v>0</v>
      </c>
      <c r="AP122" s="324">
        <f t="shared" si="71"/>
        <v>0</v>
      </c>
      <c r="AQ122" s="324">
        <f t="shared" si="71"/>
        <v>0</v>
      </c>
      <c r="AR122" s="324">
        <f t="shared" si="71"/>
        <v>0</v>
      </c>
      <c r="AS122" s="324">
        <f t="shared" si="71"/>
        <v>0</v>
      </c>
      <c r="AT122" s="324">
        <f t="shared" si="71"/>
        <v>0</v>
      </c>
      <c r="AU122" s="324">
        <f t="shared" si="71"/>
        <v>0</v>
      </c>
      <c r="AV122" s="324">
        <f t="shared" si="71"/>
        <v>0</v>
      </c>
      <c r="AW122" s="324">
        <f t="shared" si="71"/>
        <v>0</v>
      </c>
      <c r="AX122" s="324">
        <f t="shared" si="71"/>
        <v>0</v>
      </c>
      <c r="AY122" s="324">
        <f t="shared" si="71"/>
        <v>0</v>
      </c>
      <c r="AZ122" s="324">
        <f t="shared" si="71"/>
        <v>0</v>
      </c>
      <c r="BA122" s="324">
        <f t="shared" si="71"/>
        <v>0</v>
      </c>
      <c r="BB122" s="324">
        <f t="shared" si="71"/>
        <v>0</v>
      </c>
      <c r="BC122" s="324">
        <f t="shared" si="71"/>
        <v>0</v>
      </c>
      <c r="BD122" s="324">
        <f t="shared" si="71"/>
        <v>0</v>
      </c>
      <c r="BE122" s="324">
        <f t="shared" si="71"/>
        <v>0</v>
      </c>
      <c r="BF122" s="324">
        <f t="shared" si="71"/>
        <v>0</v>
      </c>
      <c r="BG122" s="324" t="e">
        <f t="shared" si="71"/>
        <v>#DIV/0!</v>
      </c>
      <c r="BH122" s="324">
        <f t="shared" si="71"/>
        <v>0</v>
      </c>
      <c r="BI122" s="324">
        <f t="shared" si="71"/>
        <v>0</v>
      </c>
      <c r="BJ122" s="324">
        <f t="shared" si="71"/>
        <v>0</v>
      </c>
      <c r="BK122" s="324">
        <f t="shared" si="71"/>
        <v>0</v>
      </c>
      <c r="BL122" s="324">
        <f t="shared" si="71"/>
        <v>0</v>
      </c>
      <c r="BM122" s="324">
        <f t="shared" si="71"/>
        <v>0</v>
      </c>
      <c r="BN122" s="324">
        <f t="shared" si="71"/>
        <v>0</v>
      </c>
      <c r="BO122" s="324">
        <f t="shared" si="71"/>
        <v>0</v>
      </c>
      <c r="BP122" s="324">
        <f t="shared" si="71"/>
        <v>0</v>
      </c>
      <c r="BQ122" s="324">
        <f t="shared" si="71"/>
        <v>0</v>
      </c>
      <c r="BR122" s="324">
        <f t="shared" ref="BR122:EC122" si="72">BR119-0.5*BR120</f>
        <v>0</v>
      </c>
      <c r="BS122" s="324">
        <f t="shared" si="72"/>
        <v>0</v>
      </c>
      <c r="BT122" s="324">
        <f t="shared" si="72"/>
        <v>0</v>
      </c>
      <c r="BU122" s="324">
        <f t="shared" si="72"/>
        <v>0</v>
      </c>
      <c r="BV122" s="324">
        <f t="shared" si="72"/>
        <v>0</v>
      </c>
      <c r="BW122" s="324">
        <f t="shared" si="72"/>
        <v>0</v>
      </c>
      <c r="BX122" s="324">
        <f t="shared" si="72"/>
        <v>0</v>
      </c>
      <c r="BY122" s="324">
        <f t="shared" si="72"/>
        <v>0</v>
      </c>
      <c r="BZ122" s="324">
        <f t="shared" si="72"/>
        <v>0</v>
      </c>
      <c r="CA122" s="324">
        <f t="shared" si="72"/>
        <v>0</v>
      </c>
      <c r="CB122" s="324">
        <f t="shared" si="72"/>
        <v>0</v>
      </c>
      <c r="CC122" s="324">
        <f t="shared" si="72"/>
        <v>0</v>
      </c>
      <c r="CD122" s="324">
        <f t="shared" si="72"/>
        <v>0</v>
      </c>
      <c r="CE122" s="324">
        <f t="shared" si="72"/>
        <v>0</v>
      </c>
      <c r="CF122" s="324">
        <f t="shared" si="72"/>
        <v>0</v>
      </c>
      <c r="CG122" s="324">
        <f t="shared" si="72"/>
        <v>0</v>
      </c>
      <c r="CH122" s="324" t="e">
        <f t="shared" si="72"/>
        <v>#DIV/0!</v>
      </c>
      <c r="CI122" s="324">
        <f t="shared" si="72"/>
        <v>0</v>
      </c>
      <c r="CJ122" s="324">
        <f t="shared" si="72"/>
        <v>0</v>
      </c>
      <c r="CK122" s="324">
        <f t="shared" si="72"/>
        <v>0</v>
      </c>
      <c r="CL122" s="324">
        <f t="shared" si="72"/>
        <v>0</v>
      </c>
      <c r="CM122" s="324">
        <f t="shared" si="72"/>
        <v>0</v>
      </c>
      <c r="CN122" s="324">
        <f t="shared" si="72"/>
        <v>0</v>
      </c>
      <c r="CO122" s="324">
        <f t="shared" si="72"/>
        <v>0</v>
      </c>
      <c r="CP122" s="324">
        <f t="shared" si="72"/>
        <v>0</v>
      </c>
      <c r="CQ122" s="324">
        <f t="shared" si="72"/>
        <v>0</v>
      </c>
      <c r="CR122" s="324">
        <f t="shared" si="72"/>
        <v>0</v>
      </c>
      <c r="CS122" s="324">
        <f t="shared" si="72"/>
        <v>0</v>
      </c>
      <c r="CT122" s="324">
        <f t="shared" si="72"/>
        <v>0</v>
      </c>
      <c r="CU122" s="324">
        <f t="shared" si="72"/>
        <v>0</v>
      </c>
      <c r="CV122" s="324">
        <f t="shared" si="72"/>
        <v>0</v>
      </c>
      <c r="CW122" s="324">
        <f t="shared" si="72"/>
        <v>0</v>
      </c>
      <c r="CX122" s="324">
        <f t="shared" si="72"/>
        <v>0</v>
      </c>
      <c r="CY122" s="324">
        <f t="shared" si="72"/>
        <v>0</v>
      </c>
      <c r="CZ122" s="324">
        <f t="shared" si="72"/>
        <v>0</v>
      </c>
      <c r="DA122" s="324">
        <f t="shared" si="72"/>
        <v>0</v>
      </c>
      <c r="DB122" s="324">
        <f t="shared" si="72"/>
        <v>0</v>
      </c>
      <c r="DC122" s="324">
        <f t="shared" si="72"/>
        <v>0</v>
      </c>
      <c r="DD122" s="324">
        <f t="shared" si="72"/>
        <v>0</v>
      </c>
      <c r="DE122" s="324">
        <f t="shared" si="72"/>
        <v>0</v>
      </c>
      <c r="DF122" s="324">
        <f t="shared" si="72"/>
        <v>0</v>
      </c>
      <c r="DG122" s="324">
        <f t="shared" si="72"/>
        <v>0</v>
      </c>
      <c r="DH122" s="324">
        <f t="shared" si="72"/>
        <v>0</v>
      </c>
      <c r="DI122" s="324" t="e">
        <f t="shared" si="72"/>
        <v>#DIV/0!</v>
      </c>
      <c r="DJ122" s="324">
        <f t="shared" si="72"/>
        <v>0</v>
      </c>
      <c r="DK122" s="324">
        <f t="shared" si="72"/>
        <v>0</v>
      </c>
      <c r="DL122" s="324">
        <f t="shared" si="72"/>
        <v>0</v>
      </c>
      <c r="DM122" s="324">
        <f t="shared" si="72"/>
        <v>0</v>
      </c>
      <c r="DN122" s="324">
        <f t="shared" si="72"/>
        <v>0</v>
      </c>
      <c r="DO122" s="324">
        <f t="shared" si="72"/>
        <v>0</v>
      </c>
      <c r="DP122" s="324">
        <f t="shared" si="72"/>
        <v>0</v>
      </c>
      <c r="DQ122" s="324">
        <f t="shared" si="72"/>
        <v>0</v>
      </c>
      <c r="DR122" s="324">
        <f t="shared" si="72"/>
        <v>0</v>
      </c>
      <c r="DS122" s="324">
        <f t="shared" si="72"/>
        <v>0</v>
      </c>
      <c r="DT122" s="324">
        <f t="shared" si="72"/>
        <v>0</v>
      </c>
      <c r="DU122" s="324">
        <f t="shared" si="72"/>
        <v>0</v>
      </c>
      <c r="DV122" s="324">
        <f t="shared" si="72"/>
        <v>0</v>
      </c>
      <c r="DW122" s="324">
        <f t="shared" si="72"/>
        <v>0</v>
      </c>
      <c r="DX122" s="324">
        <f t="shared" si="72"/>
        <v>0</v>
      </c>
      <c r="DY122" s="324">
        <f t="shared" si="72"/>
        <v>0</v>
      </c>
      <c r="DZ122" s="324">
        <f t="shared" si="72"/>
        <v>0</v>
      </c>
      <c r="EA122" s="324">
        <f t="shared" si="72"/>
        <v>0</v>
      </c>
      <c r="EB122" s="324">
        <f t="shared" si="72"/>
        <v>0</v>
      </c>
      <c r="EC122" s="324">
        <f t="shared" si="72"/>
        <v>0</v>
      </c>
      <c r="ED122" s="324">
        <f t="shared" ref="ED122:GO122" si="73">ED119-0.5*ED120</f>
        <v>0</v>
      </c>
      <c r="EE122" s="324">
        <f t="shared" si="73"/>
        <v>0</v>
      </c>
      <c r="EF122" s="324">
        <f t="shared" si="73"/>
        <v>0</v>
      </c>
      <c r="EG122" s="324">
        <f t="shared" si="73"/>
        <v>0</v>
      </c>
      <c r="EH122" s="324">
        <f t="shared" si="73"/>
        <v>0</v>
      </c>
      <c r="EI122" s="324">
        <f t="shared" si="73"/>
        <v>0</v>
      </c>
      <c r="EJ122" s="324" t="e">
        <f t="shared" si="73"/>
        <v>#DIV/0!</v>
      </c>
      <c r="EK122" s="324">
        <f t="shared" si="73"/>
        <v>0</v>
      </c>
      <c r="EL122" s="324">
        <f t="shared" si="73"/>
        <v>0</v>
      </c>
      <c r="EM122" s="324">
        <f t="shared" si="73"/>
        <v>0</v>
      </c>
      <c r="EN122" s="324">
        <f t="shared" si="73"/>
        <v>0</v>
      </c>
      <c r="EO122" s="324">
        <f t="shared" si="73"/>
        <v>0</v>
      </c>
      <c r="EP122" s="324">
        <f t="shared" si="73"/>
        <v>0</v>
      </c>
      <c r="EQ122" s="324">
        <f t="shared" si="73"/>
        <v>0</v>
      </c>
      <c r="ER122" s="324">
        <f t="shared" si="73"/>
        <v>0</v>
      </c>
      <c r="ES122" s="324">
        <f t="shared" si="73"/>
        <v>0</v>
      </c>
      <c r="ET122" s="324">
        <f t="shared" si="73"/>
        <v>0</v>
      </c>
      <c r="EU122" s="324">
        <f t="shared" si="73"/>
        <v>0</v>
      </c>
      <c r="EV122" s="324">
        <f t="shared" si="73"/>
        <v>0</v>
      </c>
      <c r="EW122" s="324">
        <f t="shared" si="73"/>
        <v>0</v>
      </c>
      <c r="EX122" s="324">
        <f t="shared" si="73"/>
        <v>0</v>
      </c>
      <c r="EY122" s="324">
        <f t="shared" si="73"/>
        <v>0</v>
      </c>
      <c r="EZ122" s="324">
        <f t="shared" si="73"/>
        <v>0</v>
      </c>
      <c r="FA122" s="324">
        <f t="shared" si="73"/>
        <v>0</v>
      </c>
      <c r="FB122" s="324">
        <f t="shared" si="73"/>
        <v>0</v>
      </c>
      <c r="FC122" s="324">
        <f t="shared" si="73"/>
        <v>0</v>
      </c>
      <c r="FD122" s="324">
        <f t="shared" si="73"/>
        <v>0</v>
      </c>
      <c r="FE122" s="324">
        <f t="shared" si="73"/>
        <v>0</v>
      </c>
      <c r="FF122" s="324">
        <f t="shared" si="73"/>
        <v>0</v>
      </c>
      <c r="FG122" s="324">
        <f t="shared" si="73"/>
        <v>0</v>
      </c>
      <c r="FH122" s="324">
        <f t="shared" si="73"/>
        <v>0</v>
      </c>
      <c r="FI122" s="324">
        <f t="shared" si="73"/>
        <v>0</v>
      </c>
      <c r="FJ122" s="324">
        <f t="shared" si="73"/>
        <v>0</v>
      </c>
      <c r="FK122" s="324" t="e">
        <f t="shared" si="73"/>
        <v>#DIV/0!</v>
      </c>
      <c r="FL122" s="324">
        <f t="shared" si="73"/>
        <v>0</v>
      </c>
      <c r="FM122" s="324">
        <f t="shared" si="73"/>
        <v>0</v>
      </c>
      <c r="FN122" s="324">
        <f t="shared" si="73"/>
        <v>0</v>
      </c>
      <c r="FO122" s="324">
        <f t="shared" si="73"/>
        <v>0</v>
      </c>
      <c r="FP122" s="324">
        <f t="shared" si="73"/>
        <v>0</v>
      </c>
      <c r="FQ122" s="324">
        <f t="shared" si="73"/>
        <v>0</v>
      </c>
      <c r="FR122" s="324">
        <f t="shared" si="73"/>
        <v>0</v>
      </c>
      <c r="FS122" s="324">
        <f t="shared" si="73"/>
        <v>0</v>
      </c>
      <c r="FT122" s="324">
        <f t="shared" si="73"/>
        <v>0</v>
      </c>
      <c r="FU122" s="324">
        <f t="shared" si="73"/>
        <v>0</v>
      </c>
      <c r="FV122" s="324">
        <f t="shared" si="73"/>
        <v>0</v>
      </c>
      <c r="FW122" s="324">
        <f t="shared" si="73"/>
        <v>0</v>
      </c>
      <c r="FX122" s="324">
        <f t="shared" si="73"/>
        <v>0</v>
      </c>
      <c r="FY122" s="324">
        <f t="shared" si="73"/>
        <v>0</v>
      </c>
      <c r="FZ122" s="324">
        <f t="shared" si="73"/>
        <v>0</v>
      </c>
      <c r="GA122" s="324">
        <f t="shared" si="73"/>
        <v>0</v>
      </c>
      <c r="GB122" s="324">
        <f t="shared" si="73"/>
        <v>0</v>
      </c>
      <c r="GC122" s="324">
        <f t="shared" si="73"/>
        <v>0</v>
      </c>
      <c r="GD122" s="324">
        <f t="shared" si="73"/>
        <v>0</v>
      </c>
      <c r="GE122" s="324">
        <f t="shared" si="73"/>
        <v>0</v>
      </c>
      <c r="GF122" s="324">
        <f t="shared" si="73"/>
        <v>0</v>
      </c>
      <c r="GG122" s="324">
        <f t="shared" si="73"/>
        <v>0</v>
      </c>
      <c r="GH122" s="324">
        <f t="shared" si="73"/>
        <v>0</v>
      </c>
      <c r="GI122" s="324">
        <f t="shared" si="73"/>
        <v>0</v>
      </c>
      <c r="GJ122" s="324">
        <f t="shared" si="73"/>
        <v>0</v>
      </c>
      <c r="GK122" s="324">
        <f t="shared" si="73"/>
        <v>0</v>
      </c>
      <c r="GL122" s="324" t="e">
        <f t="shared" si="73"/>
        <v>#DIV/0!</v>
      </c>
      <c r="GM122" s="324">
        <f t="shared" si="73"/>
        <v>0</v>
      </c>
      <c r="GN122" s="324">
        <f t="shared" si="73"/>
        <v>0</v>
      </c>
      <c r="GO122" s="324">
        <f t="shared" si="73"/>
        <v>0</v>
      </c>
      <c r="GP122" s="324">
        <f t="shared" ref="GP122:JA122" si="74">GP119-0.5*GP120</f>
        <v>0</v>
      </c>
      <c r="GQ122" s="324">
        <f t="shared" si="74"/>
        <v>0</v>
      </c>
      <c r="GR122" s="324">
        <f t="shared" si="74"/>
        <v>0</v>
      </c>
      <c r="GS122" s="324">
        <f t="shared" si="74"/>
        <v>0</v>
      </c>
      <c r="GT122" s="324">
        <f t="shared" si="74"/>
        <v>0</v>
      </c>
      <c r="GU122" s="324">
        <f t="shared" si="74"/>
        <v>0</v>
      </c>
      <c r="GV122" s="324">
        <f t="shared" si="74"/>
        <v>0</v>
      </c>
      <c r="GW122" s="324">
        <f t="shared" si="74"/>
        <v>0</v>
      </c>
      <c r="GX122" s="324">
        <f t="shared" si="74"/>
        <v>0</v>
      </c>
      <c r="GY122" s="324">
        <f t="shared" si="74"/>
        <v>0</v>
      </c>
      <c r="GZ122" s="324">
        <f t="shared" si="74"/>
        <v>0</v>
      </c>
      <c r="HA122" s="324">
        <f t="shared" si="74"/>
        <v>0</v>
      </c>
      <c r="HB122" s="324">
        <f t="shared" si="74"/>
        <v>0</v>
      </c>
      <c r="HC122" s="324">
        <f t="shared" si="74"/>
        <v>0</v>
      </c>
      <c r="HD122" s="324">
        <f t="shared" si="74"/>
        <v>0</v>
      </c>
      <c r="HE122" s="324">
        <f t="shared" si="74"/>
        <v>0</v>
      </c>
      <c r="HF122" s="324">
        <f t="shared" si="74"/>
        <v>0</v>
      </c>
      <c r="HG122" s="324">
        <f t="shared" si="74"/>
        <v>0</v>
      </c>
      <c r="HH122" s="324">
        <f t="shared" si="74"/>
        <v>0</v>
      </c>
      <c r="HI122" s="324">
        <f t="shared" si="74"/>
        <v>0</v>
      </c>
      <c r="HJ122" s="324">
        <f t="shared" si="74"/>
        <v>0</v>
      </c>
      <c r="HK122" s="324">
        <f t="shared" si="74"/>
        <v>0</v>
      </c>
      <c r="HL122" s="324">
        <f t="shared" si="74"/>
        <v>0</v>
      </c>
      <c r="HM122" s="324" t="e">
        <f t="shared" si="74"/>
        <v>#DIV/0!</v>
      </c>
      <c r="HN122" s="324">
        <f t="shared" si="74"/>
        <v>0</v>
      </c>
      <c r="HO122" s="324">
        <f t="shared" si="74"/>
        <v>0</v>
      </c>
      <c r="HP122" s="324">
        <f t="shared" si="74"/>
        <v>0</v>
      </c>
      <c r="HQ122" s="324">
        <f t="shared" si="74"/>
        <v>0</v>
      </c>
      <c r="HR122" s="324">
        <f t="shared" si="74"/>
        <v>0</v>
      </c>
      <c r="HS122" s="324">
        <f t="shared" si="74"/>
        <v>0</v>
      </c>
      <c r="HT122" s="324">
        <f t="shared" si="74"/>
        <v>0</v>
      </c>
      <c r="HU122" s="324">
        <f t="shared" si="74"/>
        <v>0</v>
      </c>
      <c r="HV122" s="324">
        <f t="shared" si="74"/>
        <v>0</v>
      </c>
      <c r="HW122" s="324">
        <f t="shared" si="74"/>
        <v>0</v>
      </c>
      <c r="HX122" s="324">
        <f t="shared" si="74"/>
        <v>0</v>
      </c>
      <c r="HY122" s="324">
        <f t="shared" si="74"/>
        <v>0</v>
      </c>
      <c r="HZ122" s="324">
        <f t="shared" si="74"/>
        <v>0</v>
      </c>
      <c r="IA122" s="324">
        <f t="shared" si="74"/>
        <v>0</v>
      </c>
      <c r="IB122" s="324">
        <f t="shared" si="74"/>
        <v>0</v>
      </c>
      <c r="IC122" s="324">
        <f t="shared" si="74"/>
        <v>0</v>
      </c>
      <c r="ID122" s="324">
        <f t="shared" si="74"/>
        <v>0</v>
      </c>
      <c r="IE122" s="324">
        <f t="shared" si="74"/>
        <v>0</v>
      </c>
      <c r="IF122" s="324">
        <f t="shared" si="74"/>
        <v>0</v>
      </c>
      <c r="IG122" s="324">
        <f t="shared" si="74"/>
        <v>0</v>
      </c>
      <c r="IH122" s="324">
        <f t="shared" si="74"/>
        <v>0</v>
      </c>
      <c r="II122" s="324">
        <f t="shared" si="74"/>
        <v>0</v>
      </c>
      <c r="IJ122" s="324">
        <f t="shared" si="74"/>
        <v>0</v>
      </c>
      <c r="IK122" s="324">
        <f t="shared" si="74"/>
        <v>0</v>
      </c>
      <c r="IL122" s="324">
        <f t="shared" si="74"/>
        <v>0</v>
      </c>
      <c r="IM122" s="324">
        <f t="shared" si="74"/>
        <v>0</v>
      </c>
      <c r="IN122" s="324" t="e">
        <f t="shared" si="74"/>
        <v>#DIV/0!</v>
      </c>
      <c r="IO122" s="324">
        <f t="shared" si="74"/>
        <v>0</v>
      </c>
      <c r="IP122" s="324">
        <f t="shared" si="74"/>
        <v>0</v>
      </c>
      <c r="IQ122" s="324">
        <f t="shared" si="74"/>
        <v>0</v>
      </c>
      <c r="IR122" s="324">
        <f t="shared" si="74"/>
        <v>0</v>
      </c>
      <c r="IS122" s="324">
        <f t="shared" si="74"/>
        <v>0</v>
      </c>
      <c r="IT122" s="324">
        <f t="shared" si="74"/>
        <v>0</v>
      </c>
      <c r="IU122" s="324">
        <f t="shared" si="74"/>
        <v>0</v>
      </c>
      <c r="IV122" s="324">
        <f t="shared" si="74"/>
        <v>0</v>
      </c>
      <c r="IW122" s="324">
        <f t="shared" si="74"/>
        <v>0</v>
      </c>
      <c r="IX122" s="324">
        <f t="shared" si="74"/>
        <v>0</v>
      </c>
      <c r="IY122" s="324">
        <f t="shared" si="74"/>
        <v>0</v>
      </c>
      <c r="IZ122" s="324">
        <f t="shared" si="74"/>
        <v>0</v>
      </c>
      <c r="JA122" s="324">
        <f t="shared" si="74"/>
        <v>0</v>
      </c>
      <c r="JB122" s="324">
        <f t="shared" ref="JB122:JP122" si="75">JB119-0.5*JB120</f>
        <v>0</v>
      </c>
      <c r="JC122" s="324">
        <f t="shared" si="75"/>
        <v>0</v>
      </c>
      <c r="JD122" s="324">
        <f t="shared" si="75"/>
        <v>0</v>
      </c>
      <c r="JE122" s="324">
        <f t="shared" si="75"/>
        <v>0</v>
      </c>
      <c r="JF122" s="324">
        <f t="shared" si="75"/>
        <v>0</v>
      </c>
      <c r="JG122" s="324">
        <f t="shared" si="75"/>
        <v>0</v>
      </c>
      <c r="JH122" s="324">
        <f t="shared" si="75"/>
        <v>0</v>
      </c>
      <c r="JI122" s="324">
        <f t="shared" si="75"/>
        <v>0</v>
      </c>
      <c r="JJ122" s="324">
        <f t="shared" si="75"/>
        <v>0</v>
      </c>
      <c r="JK122" s="324">
        <f t="shared" si="75"/>
        <v>0</v>
      </c>
      <c r="JL122" s="324">
        <f t="shared" si="75"/>
        <v>0</v>
      </c>
      <c r="JM122" s="324">
        <f t="shared" si="75"/>
        <v>0</v>
      </c>
      <c r="JN122" s="324">
        <f t="shared" si="75"/>
        <v>0</v>
      </c>
      <c r="JO122" s="324" t="e">
        <f t="shared" si="75"/>
        <v>#DIV/0!</v>
      </c>
      <c r="JP122" s="324" t="e">
        <f t="shared" si="75"/>
        <v>#DIV/0!</v>
      </c>
    </row>
    <row r="123" spans="4:277" ht="15" customHeight="1" x14ac:dyDescent="0.2">
      <c r="D123" s="317">
        <v>5.5</v>
      </c>
      <c r="E123" s="317" t="s">
        <v>487</v>
      </c>
      <c r="F123" s="324">
        <f t="shared" ref="F123:BQ123" si="76">F119+F120</f>
        <v>0</v>
      </c>
      <c r="G123" s="324">
        <f t="shared" si="76"/>
        <v>0</v>
      </c>
      <c r="H123" s="324">
        <f t="shared" si="76"/>
        <v>0</v>
      </c>
      <c r="I123" s="324">
        <f t="shared" si="76"/>
        <v>0</v>
      </c>
      <c r="J123" s="324">
        <f t="shared" si="76"/>
        <v>0</v>
      </c>
      <c r="K123" s="324">
        <f t="shared" si="76"/>
        <v>0</v>
      </c>
      <c r="L123" s="324">
        <f t="shared" si="76"/>
        <v>0</v>
      </c>
      <c r="M123" s="324">
        <f t="shared" si="76"/>
        <v>0</v>
      </c>
      <c r="N123" s="324">
        <f t="shared" si="76"/>
        <v>0</v>
      </c>
      <c r="O123" s="324">
        <f t="shared" si="76"/>
        <v>0</v>
      </c>
      <c r="P123" s="324">
        <f t="shared" si="76"/>
        <v>0</v>
      </c>
      <c r="Q123" s="324">
        <f t="shared" si="76"/>
        <v>0</v>
      </c>
      <c r="R123" s="324">
        <f t="shared" si="76"/>
        <v>0</v>
      </c>
      <c r="S123" s="324">
        <f t="shared" si="76"/>
        <v>0</v>
      </c>
      <c r="T123" s="324">
        <f t="shared" si="76"/>
        <v>0</v>
      </c>
      <c r="U123" s="324">
        <f t="shared" si="76"/>
        <v>0</v>
      </c>
      <c r="V123" s="324">
        <f t="shared" si="76"/>
        <v>0</v>
      </c>
      <c r="W123" s="324">
        <f t="shared" si="76"/>
        <v>0</v>
      </c>
      <c r="X123" s="324">
        <f t="shared" si="76"/>
        <v>0</v>
      </c>
      <c r="Y123" s="324">
        <f t="shared" si="76"/>
        <v>0</v>
      </c>
      <c r="Z123" s="324">
        <f t="shared" si="76"/>
        <v>0</v>
      </c>
      <c r="AA123" s="324">
        <f t="shared" si="76"/>
        <v>0</v>
      </c>
      <c r="AB123" s="324">
        <f t="shared" si="76"/>
        <v>0</v>
      </c>
      <c r="AC123" s="324">
        <f t="shared" si="76"/>
        <v>0</v>
      </c>
      <c r="AD123" s="324">
        <f t="shared" si="76"/>
        <v>0</v>
      </c>
      <c r="AE123" s="324">
        <f t="shared" si="76"/>
        <v>0</v>
      </c>
      <c r="AF123" s="324" t="e">
        <f t="shared" si="76"/>
        <v>#DIV/0!</v>
      </c>
      <c r="AG123" s="324">
        <f t="shared" si="76"/>
        <v>0</v>
      </c>
      <c r="AH123" s="324">
        <f t="shared" si="76"/>
        <v>0</v>
      </c>
      <c r="AI123" s="324">
        <f t="shared" si="76"/>
        <v>0</v>
      </c>
      <c r="AJ123" s="324">
        <f t="shared" si="76"/>
        <v>0</v>
      </c>
      <c r="AK123" s="324">
        <f t="shared" si="76"/>
        <v>0</v>
      </c>
      <c r="AL123" s="324">
        <f t="shared" si="76"/>
        <v>0</v>
      </c>
      <c r="AM123" s="324">
        <f t="shared" si="76"/>
        <v>0</v>
      </c>
      <c r="AN123" s="324">
        <f t="shared" si="76"/>
        <v>0</v>
      </c>
      <c r="AO123" s="324">
        <f t="shared" si="76"/>
        <v>0</v>
      </c>
      <c r="AP123" s="324">
        <f t="shared" si="76"/>
        <v>0</v>
      </c>
      <c r="AQ123" s="324">
        <f t="shared" si="76"/>
        <v>0</v>
      </c>
      <c r="AR123" s="324">
        <f t="shared" si="76"/>
        <v>0</v>
      </c>
      <c r="AS123" s="324">
        <f t="shared" si="76"/>
        <v>0</v>
      </c>
      <c r="AT123" s="324">
        <f t="shared" si="76"/>
        <v>0</v>
      </c>
      <c r="AU123" s="324">
        <f t="shared" si="76"/>
        <v>0</v>
      </c>
      <c r="AV123" s="324">
        <f t="shared" si="76"/>
        <v>0</v>
      </c>
      <c r="AW123" s="324">
        <f t="shared" si="76"/>
        <v>0</v>
      </c>
      <c r="AX123" s="324">
        <f t="shared" si="76"/>
        <v>0</v>
      </c>
      <c r="AY123" s="324">
        <f t="shared" si="76"/>
        <v>0</v>
      </c>
      <c r="AZ123" s="324">
        <f t="shared" si="76"/>
        <v>0</v>
      </c>
      <c r="BA123" s="324">
        <f t="shared" si="76"/>
        <v>0</v>
      </c>
      <c r="BB123" s="324">
        <f t="shared" si="76"/>
        <v>0</v>
      </c>
      <c r="BC123" s="324">
        <f t="shared" si="76"/>
        <v>0</v>
      </c>
      <c r="BD123" s="324">
        <f t="shared" si="76"/>
        <v>0</v>
      </c>
      <c r="BE123" s="324">
        <f t="shared" si="76"/>
        <v>0</v>
      </c>
      <c r="BF123" s="324">
        <f t="shared" si="76"/>
        <v>0</v>
      </c>
      <c r="BG123" s="324" t="e">
        <f t="shared" si="76"/>
        <v>#DIV/0!</v>
      </c>
      <c r="BH123" s="324">
        <f t="shared" si="76"/>
        <v>0</v>
      </c>
      <c r="BI123" s="324">
        <f t="shared" si="76"/>
        <v>0</v>
      </c>
      <c r="BJ123" s="324">
        <f t="shared" si="76"/>
        <v>0</v>
      </c>
      <c r="BK123" s="324">
        <f t="shared" si="76"/>
        <v>0</v>
      </c>
      <c r="BL123" s="324">
        <f t="shared" si="76"/>
        <v>0</v>
      </c>
      <c r="BM123" s="324">
        <f t="shared" si="76"/>
        <v>0</v>
      </c>
      <c r="BN123" s="324">
        <f t="shared" si="76"/>
        <v>0</v>
      </c>
      <c r="BO123" s="324">
        <f t="shared" si="76"/>
        <v>0</v>
      </c>
      <c r="BP123" s="324">
        <f t="shared" si="76"/>
        <v>0</v>
      </c>
      <c r="BQ123" s="324">
        <f t="shared" si="76"/>
        <v>0</v>
      </c>
      <c r="BR123" s="324">
        <f t="shared" ref="BR123:EC123" si="77">BR119+BR120</f>
        <v>0</v>
      </c>
      <c r="BS123" s="324">
        <f t="shared" si="77"/>
        <v>0</v>
      </c>
      <c r="BT123" s="324">
        <f t="shared" si="77"/>
        <v>0</v>
      </c>
      <c r="BU123" s="324">
        <f t="shared" si="77"/>
        <v>0</v>
      </c>
      <c r="BV123" s="324">
        <f t="shared" si="77"/>
        <v>0</v>
      </c>
      <c r="BW123" s="324">
        <f t="shared" si="77"/>
        <v>0</v>
      </c>
      <c r="BX123" s="324">
        <f t="shared" si="77"/>
        <v>0</v>
      </c>
      <c r="BY123" s="324">
        <f t="shared" si="77"/>
        <v>0</v>
      </c>
      <c r="BZ123" s="324">
        <f t="shared" si="77"/>
        <v>0</v>
      </c>
      <c r="CA123" s="324">
        <f t="shared" si="77"/>
        <v>0</v>
      </c>
      <c r="CB123" s="324">
        <f t="shared" si="77"/>
        <v>0</v>
      </c>
      <c r="CC123" s="324">
        <f t="shared" si="77"/>
        <v>0</v>
      </c>
      <c r="CD123" s="324">
        <f t="shared" si="77"/>
        <v>0</v>
      </c>
      <c r="CE123" s="324">
        <f t="shared" si="77"/>
        <v>0</v>
      </c>
      <c r="CF123" s="324">
        <f t="shared" si="77"/>
        <v>0</v>
      </c>
      <c r="CG123" s="324">
        <f t="shared" si="77"/>
        <v>0</v>
      </c>
      <c r="CH123" s="324" t="e">
        <f t="shared" si="77"/>
        <v>#DIV/0!</v>
      </c>
      <c r="CI123" s="324">
        <f t="shared" si="77"/>
        <v>0</v>
      </c>
      <c r="CJ123" s="324">
        <f t="shared" si="77"/>
        <v>0</v>
      </c>
      <c r="CK123" s="324">
        <f t="shared" si="77"/>
        <v>0</v>
      </c>
      <c r="CL123" s="324">
        <f t="shared" si="77"/>
        <v>0</v>
      </c>
      <c r="CM123" s="324">
        <f t="shared" si="77"/>
        <v>0</v>
      </c>
      <c r="CN123" s="324">
        <f t="shared" si="77"/>
        <v>0</v>
      </c>
      <c r="CO123" s="324">
        <f t="shared" si="77"/>
        <v>0</v>
      </c>
      <c r="CP123" s="324">
        <f t="shared" si="77"/>
        <v>0</v>
      </c>
      <c r="CQ123" s="324">
        <f t="shared" si="77"/>
        <v>0</v>
      </c>
      <c r="CR123" s="324">
        <f t="shared" si="77"/>
        <v>0</v>
      </c>
      <c r="CS123" s="324">
        <f t="shared" si="77"/>
        <v>0</v>
      </c>
      <c r="CT123" s="324">
        <f t="shared" si="77"/>
        <v>0</v>
      </c>
      <c r="CU123" s="324">
        <f t="shared" si="77"/>
        <v>0</v>
      </c>
      <c r="CV123" s="324">
        <f t="shared" si="77"/>
        <v>0</v>
      </c>
      <c r="CW123" s="324">
        <f t="shared" si="77"/>
        <v>0</v>
      </c>
      <c r="CX123" s="324">
        <f t="shared" si="77"/>
        <v>0</v>
      </c>
      <c r="CY123" s="324">
        <f t="shared" si="77"/>
        <v>0</v>
      </c>
      <c r="CZ123" s="324">
        <f t="shared" si="77"/>
        <v>0</v>
      </c>
      <c r="DA123" s="324">
        <f t="shared" si="77"/>
        <v>0</v>
      </c>
      <c r="DB123" s="324">
        <f t="shared" si="77"/>
        <v>0</v>
      </c>
      <c r="DC123" s="324">
        <f t="shared" si="77"/>
        <v>0</v>
      </c>
      <c r="DD123" s="324">
        <f t="shared" si="77"/>
        <v>0</v>
      </c>
      <c r="DE123" s="324">
        <f t="shared" si="77"/>
        <v>0</v>
      </c>
      <c r="DF123" s="324">
        <f t="shared" si="77"/>
        <v>0</v>
      </c>
      <c r="DG123" s="324">
        <f t="shared" si="77"/>
        <v>0</v>
      </c>
      <c r="DH123" s="324">
        <f t="shared" si="77"/>
        <v>0</v>
      </c>
      <c r="DI123" s="324" t="e">
        <f t="shared" si="77"/>
        <v>#DIV/0!</v>
      </c>
      <c r="DJ123" s="324">
        <f t="shared" si="77"/>
        <v>0</v>
      </c>
      <c r="DK123" s="324">
        <f t="shared" si="77"/>
        <v>0</v>
      </c>
      <c r="DL123" s="324">
        <f t="shared" si="77"/>
        <v>0</v>
      </c>
      <c r="DM123" s="324">
        <f t="shared" si="77"/>
        <v>0</v>
      </c>
      <c r="DN123" s="324">
        <f t="shared" si="77"/>
        <v>0</v>
      </c>
      <c r="DO123" s="324">
        <f t="shared" si="77"/>
        <v>0</v>
      </c>
      <c r="DP123" s="324">
        <f t="shared" si="77"/>
        <v>0</v>
      </c>
      <c r="DQ123" s="324">
        <f t="shared" si="77"/>
        <v>0</v>
      </c>
      <c r="DR123" s="324">
        <f t="shared" si="77"/>
        <v>0</v>
      </c>
      <c r="DS123" s="324">
        <f t="shared" si="77"/>
        <v>0</v>
      </c>
      <c r="DT123" s="324">
        <f t="shared" si="77"/>
        <v>0</v>
      </c>
      <c r="DU123" s="324">
        <f t="shared" si="77"/>
        <v>0</v>
      </c>
      <c r="DV123" s="324">
        <f t="shared" si="77"/>
        <v>0</v>
      </c>
      <c r="DW123" s="324">
        <f t="shared" si="77"/>
        <v>0</v>
      </c>
      <c r="DX123" s="324">
        <f t="shared" si="77"/>
        <v>0</v>
      </c>
      <c r="DY123" s="324">
        <f t="shared" si="77"/>
        <v>0</v>
      </c>
      <c r="DZ123" s="324">
        <f t="shared" si="77"/>
        <v>0</v>
      </c>
      <c r="EA123" s="324">
        <f t="shared" si="77"/>
        <v>0</v>
      </c>
      <c r="EB123" s="324">
        <f t="shared" si="77"/>
        <v>0</v>
      </c>
      <c r="EC123" s="324">
        <f t="shared" si="77"/>
        <v>0</v>
      </c>
      <c r="ED123" s="324">
        <f t="shared" ref="ED123:GO123" si="78">ED119+ED120</f>
        <v>0</v>
      </c>
      <c r="EE123" s="324">
        <f t="shared" si="78"/>
        <v>0</v>
      </c>
      <c r="EF123" s="324">
        <f t="shared" si="78"/>
        <v>0</v>
      </c>
      <c r="EG123" s="324">
        <f t="shared" si="78"/>
        <v>0</v>
      </c>
      <c r="EH123" s="324">
        <f t="shared" si="78"/>
        <v>0</v>
      </c>
      <c r="EI123" s="324">
        <f t="shared" si="78"/>
        <v>0</v>
      </c>
      <c r="EJ123" s="324" t="e">
        <f t="shared" si="78"/>
        <v>#DIV/0!</v>
      </c>
      <c r="EK123" s="324">
        <f t="shared" si="78"/>
        <v>0</v>
      </c>
      <c r="EL123" s="324">
        <f t="shared" si="78"/>
        <v>0</v>
      </c>
      <c r="EM123" s="324">
        <f t="shared" si="78"/>
        <v>0</v>
      </c>
      <c r="EN123" s="324">
        <f t="shared" si="78"/>
        <v>0</v>
      </c>
      <c r="EO123" s="324">
        <f t="shared" si="78"/>
        <v>0</v>
      </c>
      <c r="EP123" s="324">
        <f t="shared" si="78"/>
        <v>0</v>
      </c>
      <c r="EQ123" s="324">
        <f t="shared" si="78"/>
        <v>0</v>
      </c>
      <c r="ER123" s="324">
        <f t="shared" si="78"/>
        <v>0</v>
      </c>
      <c r="ES123" s="324">
        <f t="shared" si="78"/>
        <v>0</v>
      </c>
      <c r="ET123" s="324">
        <f t="shared" si="78"/>
        <v>0</v>
      </c>
      <c r="EU123" s="324">
        <f t="shared" si="78"/>
        <v>0</v>
      </c>
      <c r="EV123" s="324">
        <f t="shared" si="78"/>
        <v>0</v>
      </c>
      <c r="EW123" s="324">
        <f t="shared" si="78"/>
        <v>0</v>
      </c>
      <c r="EX123" s="324">
        <f t="shared" si="78"/>
        <v>0</v>
      </c>
      <c r="EY123" s="324">
        <f t="shared" si="78"/>
        <v>0</v>
      </c>
      <c r="EZ123" s="324">
        <f t="shared" si="78"/>
        <v>0</v>
      </c>
      <c r="FA123" s="324">
        <f t="shared" si="78"/>
        <v>0</v>
      </c>
      <c r="FB123" s="324">
        <f t="shared" si="78"/>
        <v>0</v>
      </c>
      <c r="FC123" s="324">
        <f t="shared" si="78"/>
        <v>0</v>
      </c>
      <c r="FD123" s="324">
        <f t="shared" si="78"/>
        <v>0</v>
      </c>
      <c r="FE123" s="324">
        <f t="shared" si="78"/>
        <v>0</v>
      </c>
      <c r="FF123" s="324">
        <f t="shared" si="78"/>
        <v>0</v>
      </c>
      <c r="FG123" s="324">
        <f t="shared" si="78"/>
        <v>0</v>
      </c>
      <c r="FH123" s="324">
        <f t="shared" si="78"/>
        <v>0</v>
      </c>
      <c r="FI123" s="324">
        <f t="shared" si="78"/>
        <v>0</v>
      </c>
      <c r="FJ123" s="324">
        <f t="shared" si="78"/>
        <v>0</v>
      </c>
      <c r="FK123" s="324" t="e">
        <f t="shared" si="78"/>
        <v>#DIV/0!</v>
      </c>
      <c r="FL123" s="324">
        <f t="shared" si="78"/>
        <v>0</v>
      </c>
      <c r="FM123" s="324">
        <f t="shared" si="78"/>
        <v>0</v>
      </c>
      <c r="FN123" s="324">
        <f t="shared" si="78"/>
        <v>0</v>
      </c>
      <c r="FO123" s="324">
        <f t="shared" si="78"/>
        <v>0</v>
      </c>
      <c r="FP123" s="324">
        <f t="shared" si="78"/>
        <v>0</v>
      </c>
      <c r="FQ123" s="324">
        <f t="shared" si="78"/>
        <v>0</v>
      </c>
      <c r="FR123" s="324">
        <f t="shared" si="78"/>
        <v>0</v>
      </c>
      <c r="FS123" s="324">
        <f t="shared" si="78"/>
        <v>0</v>
      </c>
      <c r="FT123" s="324">
        <f t="shared" si="78"/>
        <v>0</v>
      </c>
      <c r="FU123" s="324">
        <f t="shared" si="78"/>
        <v>0</v>
      </c>
      <c r="FV123" s="324">
        <f t="shared" si="78"/>
        <v>0</v>
      </c>
      <c r="FW123" s="324">
        <f t="shared" si="78"/>
        <v>0</v>
      </c>
      <c r="FX123" s="324">
        <f t="shared" si="78"/>
        <v>0</v>
      </c>
      <c r="FY123" s="324">
        <f t="shared" si="78"/>
        <v>0</v>
      </c>
      <c r="FZ123" s="324">
        <f t="shared" si="78"/>
        <v>0</v>
      </c>
      <c r="GA123" s="324">
        <f t="shared" si="78"/>
        <v>0</v>
      </c>
      <c r="GB123" s="324">
        <f t="shared" si="78"/>
        <v>0</v>
      </c>
      <c r="GC123" s="324">
        <f t="shared" si="78"/>
        <v>0</v>
      </c>
      <c r="GD123" s="324">
        <f t="shared" si="78"/>
        <v>0</v>
      </c>
      <c r="GE123" s="324">
        <f t="shared" si="78"/>
        <v>0</v>
      </c>
      <c r="GF123" s="324">
        <f t="shared" si="78"/>
        <v>0</v>
      </c>
      <c r="GG123" s="324">
        <f t="shared" si="78"/>
        <v>0</v>
      </c>
      <c r="GH123" s="324">
        <f t="shared" si="78"/>
        <v>0</v>
      </c>
      <c r="GI123" s="324">
        <f t="shared" si="78"/>
        <v>0</v>
      </c>
      <c r="GJ123" s="324">
        <f t="shared" si="78"/>
        <v>0</v>
      </c>
      <c r="GK123" s="324">
        <f t="shared" si="78"/>
        <v>0</v>
      </c>
      <c r="GL123" s="324" t="e">
        <f t="shared" si="78"/>
        <v>#DIV/0!</v>
      </c>
      <c r="GM123" s="324">
        <f t="shared" si="78"/>
        <v>0</v>
      </c>
      <c r="GN123" s="324">
        <f t="shared" si="78"/>
        <v>0</v>
      </c>
      <c r="GO123" s="324">
        <f t="shared" si="78"/>
        <v>0</v>
      </c>
      <c r="GP123" s="324">
        <f t="shared" ref="GP123:JA123" si="79">GP119+GP120</f>
        <v>0</v>
      </c>
      <c r="GQ123" s="324">
        <f t="shared" si="79"/>
        <v>0</v>
      </c>
      <c r="GR123" s="324">
        <f t="shared" si="79"/>
        <v>0</v>
      </c>
      <c r="GS123" s="324">
        <f t="shared" si="79"/>
        <v>0</v>
      </c>
      <c r="GT123" s="324">
        <f t="shared" si="79"/>
        <v>0</v>
      </c>
      <c r="GU123" s="324">
        <f t="shared" si="79"/>
        <v>0</v>
      </c>
      <c r="GV123" s="324">
        <f t="shared" si="79"/>
        <v>0</v>
      </c>
      <c r="GW123" s="324">
        <f t="shared" si="79"/>
        <v>0</v>
      </c>
      <c r="GX123" s="324">
        <f t="shared" si="79"/>
        <v>0</v>
      </c>
      <c r="GY123" s="324">
        <f t="shared" si="79"/>
        <v>0</v>
      </c>
      <c r="GZ123" s="324">
        <f t="shared" si="79"/>
        <v>0</v>
      </c>
      <c r="HA123" s="324">
        <f t="shared" si="79"/>
        <v>0</v>
      </c>
      <c r="HB123" s="324">
        <f t="shared" si="79"/>
        <v>0</v>
      </c>
      <c r="HC123" s="324">
        <f t="shared" si="79"/>
        <v>0</v>
      </c>
      <c r="HD123" s="324">
        <f t="shared" si="79"/>
        <v>0</v>
      </c>
      <c r="HE123" s="324">
        <f t="shared" si="79"/>
        <v>0</v>
      </c>
      <c r="HF123" s="324">
        <f t="shared" si="79"/>
        <v>0</v>
      </c>
      <c r="HG123" s="324">
        <f t="shared" si="79"/>
        <v>0</v>
      </c>
      <c r="HH123" s="324">
        <f t="shared" si="79"/>
        <v>0</v>
      </c>
      <c r="HI123" s="324">
        <f t="shared" si="79"/>
        <v>0</v>
      </c>
      <c r="HJ123" s="324">
        <f t="shared" si="79"/>
        <v>0</v>
      </c>
      <c r="HK123" s="324">
        <f t="shared" si="79"/>
        <v>0</v>
      </c>
      <c r="HL123" s="324">
        <f t="shared" si="79"/>
        <v>0</v>
      </c>
      <c r="HM123" s="324" t="e">
        <f t="shared" si="79"/>
        <v>#DIV/0!</v>
      </c>
      <c r="HN123" s="324">
        <f t="shared" si="79"/>
        <v>0</v>
      </c>
      <c r="HO123" s="324">
        <f t="shared" si="79"/>
        <v>0</v>
      </c>
      <c r="HP123" s="324">
        <f t="shared" si="79"/>
        <v>0</v>
      </c>
      <c r="HQ123" s="324">
        <f t="shared" si="79"/>
        <v>0</v>
      </c>
      <c r="HR123" s="324">
        <f t="shared" si="79"/>
        <v>0</v>
      </c>
      <c r="HS123" s="324">
        <f t="shared" si="79"/>
        <v>0</v>
      </c>
      <c r="HT123" s="324">
        <f t="shared" si="79"/>
        <v>0</v>
      </c>
      <c r="HU123" s="324">
        <f t="shared" si="79"/>
        <v>0</v>
      </c>
      <c r="HV123" s="324">
        <f t="shared" si="79"/>
        <v>0</v>
      </c>
      <c r="HW123" s="324">
        <f t="shared" si="79"/>
        <v>0</v>
      </c>
      <c r="HX123" s="324">
        <f t="shared" si="79"/>
        <v>0</v>
      </c>
      <c r="HY123" s="324">
        <f t="shared" si="79"/>
        <v>0</v>
      </c>
      <c r="HZ123" s="324">
        <f t="shared" si="79"/>
        <v>0</v>
      </c>
      <c r="IA123" s="324">
        <f t="shared" si="79"/>
        <v>0</v>
      </c>
      <c r="IB123" s="324">
        <f t="shared" si="79"/>
        <v>0</v>
      </c>
      <c r="IC123" s="324">
        <f t="shared" si="79"/>
        <v>0</v>
      </c>
      <c r="ID123" s="324">
        <f t="shared" si="79"/>
        <v>0</v>
      </c>
      <c r="IE123" s="324">
        <f t="shared" si="79"/>
        <v>0</v>
      </c>
      <c r="IF123" s="324">
        <f t="shared" si="79"/>
        <v>0</v>
      </c>
      <c r="IG123" s="324">
        <f t="shared" si="79"/>
        <v>0</v>
      </c>
      <c r="IH123" s="324">
        <f t="shared" si="79"/>
        <v>0</v>
      </c>
      <c r="II123" s="324">
        <f t="shared" si="79"/>
        <v>0</v>
      </c>
      <c r="IJ123" s="324">
        <f t="shared" si="79"/>
        <v>0</v>
      </c>
      <c r="IK123" s="324">
        <f t="shared" si="79"/>
        <v>0</v>
      </c>
      <c r="IL123" s="324">
        <f t="shared" si="79"/>
        <v>0</v>
      </c>
      <c r="IM123" s="324">
        <f t="shared" si="79"/>
        <v>0</v>
      </c>
      <c r="IN123" s="324" t="e">
        <f t="shared" si="79"/>
        <v>#DIV/0!</v>
      </c>
      <c r="IO123" s="324">
        <f t="shared" si="79"/>
        <v>0</v>
      </c>
      <c r="IP123" s="324">
        <f t="shared" si="79"/>
        <v>0</v>
      </c>
      <c r="IQ123" s="324">
        <f t="shared" si="79"/>
        <v>0</v>
      </c>
      <c r="IR123" s="324">
        <f t="shared" si="79"/>
        <v>0</v>
      </c>
      <c r="IS123" s="324">
        <f t="shared" si="79"/>
        <v>0</v>
      </c>
      <c r="IT123" s="324">
        <f t="shared" si="79"/>
        <v>0</v>
      </c>
      <c r="IU123" s="324">
        <f t="shared" si="79"/>
        <v>0</v>
      </c>
      <c r="IV123" s="324">
        <f t="shared" si="79"/>
        <v>0</v>
      </c>
      <c r="IW123" s="324">
        <f t="shared" si="79"/>
        <v>0</v>
      </c>
      <c r="IX123" s="324">
        <f t="shared" si="79"/>
        <v>0</v>
      </c>
      <c r="IY123" s="324">
        <f t="shared" si="79"/>
        <v>0</v>
      </c>
      <c r="IZ123" s="324">
        <f t="shared" si="79"/>
        <v>0</v>
      </c>
      <c r="JA123" s="324">
        <f t="shared" si="79"/>
        <v>0</v>
      </c>
      <c r="JB123" s="324">
        <f t="shared" ref="JB123:JP123" si="80">JB119+JB120</f>
        <v>0</v>
      </c>
      <c r="JC123" s="324">
        <f t="shared" si="80"/>
        <v>0</v>
      </c>
      <c r="JD123" s="324">
        <f t="shared" si="80"/>
        <v>0</v>
      </c>
      <c r="JE123" s="324">
        <f t="shared" si="80"/>
        <v>0</v>
      </c>
      <c r="JF123" s="324">
        <f t="shared" si="80"/>
        <v>0</v>
      </c>
      <c r="JG123" s="324">
        <f t="shared" si="80"/>
        <v>0</v>
      </c>
      <c r="JH123" s="324">
        <f t="shared" si="80"/>
        <v>0</v>
      </c>
      <c r="JI123" s="324">
        <f t="shared" si="80"/>
        <v>0</v>
      </c>
      <c r="JJ123" s="324">
        <f t="shared" si="80"/>
        <v>0</v>
      </c>
      <c r="JK123" s="324">
        <f t="shared" si="80"/>
        <v>0</v>
      </c>
      <c r="JL123" s="324">
        <f t="shared" si="80"/>
        <v>0</v>
      </c>
      <c r="JM123" s="324">
        <f t="shared" si="80"/>
        <v>0</v>
      </c>
      <c r="JN123" s="324">
        <f t="shared" si="80"/>
        <v>0</v>
      </c>
      <c r="JO123" s="324" t="e">
        <f t="shared" si="80"/>
        <v>#DIV/0!</v>
      </c>
      <c r="JP123" s="324" t="e">
        <f t="shared" si="80"/>
        <v>#DIV/0!</v>
      </c>
    </row>
    <row r="124" spans="4:277" ht="15" customHeight="1" x14ac:dyDescent="0.2">
      <c r="D124" s="317">
        <v>5.0999999999999996</v>
      </c>
      <c r="E124" s="317" t="s">
        <v>486</v>
      </c>
      <c r="F124" s="324">
        <f t="shared" ref="F124:BQ124" si="81">F119-F120</f>
        <v>0</v>
      </c>
      <c r="G124" s="324">
        <f t="shared" si="81"/>
        <v>0</v>
      </c>
      <c r="H124" s="324">
        <f t="shared" si="81"/>
        <v>0</v>
      </c>
      <c r="I124" s="324">
        <f t="shared" si="81"/>
        <v>0</v>
      </c>
      <c r="J124" s="324">
        <f t="shared" si="81"/>
        <v>0</v>
      </c>
      <c r="K124" s="324">
        <f t="shared" si="81"/>
        <v>0</v>
      </c>
      <c r="L124" s="324">
        <f t="shared" si="81"/>
        <v>0</v>
      </c>
      <c r="M124" s="324">
        <f t="shared" si="81"/>
        <v>0</v>
      </c>
      <c r="N124" s="324">
        <f t="shared" si="81"/>
        <v>0</v>
      </c>
      <c r="O124" s="324">
        <f t="shared" si="81"/>
        <v>0</v>
      </c>
      <c r="P124" s="324">
        <f t="shared" si="81"/>
        <v>0</v>
      </c>
      <c r="Q124" s="324">
        <f t="shared" si="81"/>
        <v>0</v>
      </c>
      <c r="R124" s="324">
        <f t="shared" si="81"/>
        <v>0</v>
      </c>
      <c r="S124" s="324">
        <f t="shared" si="81"/>
        <v>0</v>
      </c>
      <c r="T124" s="324">
        <f t="shared" si="81"/>
        <v>0</v>
      </c>
      <c r="U124" s="324">
        <f t="shared" si="81"/>
        <v>0</v>
      </c>
      <c r="V124" s="324">
        <f t="shared" si="81"/>
        <v>0</v>
      </c>
      <c r="W124" s="324">
        <f t="shared" si="81"/>
        <v>0</v>
      </c>
      <c r="X124" s="324">
        <f t="shared" si="81"/>
        <v>0</v>
      </c>
      <c r="Y124" s="324">
        <f t="shared" si="81"/>
        <v>0</v>
      </c>
      <c r="Z124" s="324">
        <f t="shared" si="81"/>
        <v>0</v>
      </c>
      <c r="AA124" s="324">
        <f t="shared" si="81"/>
        <v>0</v>
      </c>
      <c r="AB124" s="324">
        <f t="shared" si="81"/>
        <v>0</v>
      </c>
      <c r="AC124" s="324">
        <f t="shared" si="81"/>
        <v>0</v>
      </c>
      <c r="AD124" s="324">
        <f t="shared" si="81"/>
        <v>0</v>
      </c>
      <c r="AE124" s="324">
        <f t="shared" si="81"/>
        <v>0</v>
      </c>
      <c r="AF124" s="324" t="e">
        <f t="shared" si="81"/>
        <v>#DIV/0!</v>
      </c>
      <c r="AG124" s="324">
        <f t="shared" si="81"/>
        <v>0</v>
      </c>
      <c r="AH124" s="324">
        <f t="shared" si="81"/>
        <v>0</v>
      </c>
      <c r="AI124" s="324">
        <f t="shared" si="81"/>
        <v>0</v>
      </c>
      <c r="AJ124" s="324">
        <f t="shared" si="81"/>
        <v>0</v>
      </c>
      <c r="AK124" s="324">
        <f t="shared" si="81"/>
        <v>0</v>
      </c>
      <c r="AL124" s="324">
        <f t="shared" si="81"/>
        <v>0</v>
      </c>
      <c r="AM124" s="324">
        <f t="shared" si="81"/>
        <v>0</v>
      </c>
      <c r="AN124" s="324">
        <f t="shared" si="81"/>
        <v>0</v>
      </c>
      <c r="AO124" s="324">
        <f t="shared" si="81"/>
        <v>0</v>
      </c>
      <c r="AP124" s="324">
        <f t="shared" si="81"/>
        <v>0</v>
      </c>
      <c r="AQ124" s="324">
        <f t="shared" si="81"/>
        <v>0</v>
      </c>
      <c r="AR124" s="324">
        <f t="shared" si="81"/>
        <v>0</v>
      </c>
      <c r="AS124" s="324">
        <f t="shared" si="81"/>
        <v>0</v>
      </c>
      <c r="AT124" s="324">
        <f t="shared" si="81"/>
        <v>0</v>
      </c>
      <c r="AU124" s="324">
        <f t="shared" si="81"/>
        <v>0</v>
      </c>
      <c r="AV124" s="324">
        <f t="shared" si="81"/>
        <v>0</v>
      </c>
      <c r="AW124" s="324">
        <f t="shared" si="81"/>
        <v>0</v>
      </c>
      <c r="AX124" s="324">
        <f t="shared" si="81"/>
        <v>0</v>
      </c>
      <c r="AY124" s="324">
        <f t="shared" si="81"/>
        <v>0</v>
      </c>
      <c r="AZ124" s="324">
        <f t="shared" si="81"/>
        <v>0</v>
      </c>
      <c r="BA124" s="324">
        <f t="shared" si="81"/>
        <v>0</v>
      </c>
      <c r="BB124" s="324">
        <f t="shared" si="81"/>
        <v>0</v>
      </c>
      <c r="BC124" s="324">
        <f t="shared" si="81"/>
        <v>0</v>
      </c>
      <c r="BD124" s="324">
        <f t="shared" si="81"/>
        <v>0</v>
      </c>
      <c r="BE124" s="324">
        <f t="shared" si="81"/>
        <v>0</v>
      </c>
      <c r="BF124" s="324">
        <f t="shared" si="81"/>
        <v>0</v>
      </c>
      <c r="BG124" s="324" t="e">
        <f t="shared" si="81"/>
        <v>#DIV/0!</v>
      </c>
      <c r="BH124" s="324">
        <f t="shared" si="81"/>
        <v>0</v>
      </c>
      <c r="BI124" s="324">
        <f t="shared" si="81"/>
        <v>0</v>
      </c>
      <c r="BJ124" s="324">
        <f t="shared" si="81"/>
        <v>0</v>
      </c>
      <c r="BK124" s="324">
        <f t="shared" si="81"/>
        <v>0</v>
      </c>
      <c r="BL124" s="324">
        <f t="shared" si="81"/>
        <v>0</v>
      </c>
      <c r="BM124" s="324">
        <f t="shared" si="81"/>
        <v>0</v>
      </c>
      <c r="BN124" s="324">
        <f t="shared" si="81"/>
        <v>0</v>
      </c>
      <c r="BO124" s="324">
        <f t="shared" si="81"/>
        <v>0</v>
      </c>
      <c r="BP124" s="324">
        <f t="shared" si="81"/>
        <v>0</v>
      </c>
      <c r="BQ124" s="324">
        <f t="shared" si="81"/>
        <v>0</v>
      </c>
      <c r="BR124" s="324">
        <f t="shared" ref="BR124:EC124" si="82">BR119-BR120</f>
        <v>0</v>
      </c>
      <c r="BS124" s="324">
        <f t="shared" si="82"/>
        <v>0</v>
      </c>
      <c r="BT124" s="324">
        <f t="shared" si="82"/>
        <v>0</v>
      </c>
      <c r="BU124" s="324">
        <f t="shared" si="82"/>
        <v>0</v>
      </c>
      <c r="BV124" s="324">
        <f t="shared" si="82"/>
        <v>0</v>
      </c>
      <c r="BW124" s="324">
        <f t="shared" si="82"/>
        <v>0</v>
      </c>
      <c r="BX124" s="324">
        <f t="shared" si="82"/>
        <v>0</v>
      </c>
      <c r="BY124" s="324">
        <f t="shared" si="82"/>
        <v>0</v>
      </c>
      <c r="BZ124" s="324">
        <f t="shared" si="82"/>
        <v>0</v>
      </c>
      <c r="CA124" s="324">
        <f t="shared" si="82"/>
        <v>0</v>
      </c>
      <c r="CB124" s="324">
        <f t="shared" si="82"/>
        <v>0</v>
      </c>
      <c r="CC124" s="324">
        <f t="shared" si="82"/>
        <v>0</v>
      </c>
      <c r="CD124" s="324">
        <f t="shared" si="82"/>
        <v>0</v>
      </c>
      <c r="CE124" s="324">
        <f t="shared" si="82"/>
        <v>0</v>
      </c>
      <c r="CF124" s="324">
        <f t="shared" si="82"/>
        <v>0</v>
      </c>
      <c r="CG124" s="324">
        <f t="shared" si="82"/>
        <v>0</v>
      </c>
      <c r="CH124" s="324" t="e">
        <f t="shared" si="82"/>
        <v>#DIV/0!</v>
      </c>
      <c r="CI124" s="324">
        <f t="shared" si="82"/>
        <v>0</v>
      </c>
      <c r="CJ124" s="324">
        <f t="shared" si="82"/>
        <v>0</v>
      </c>
      <c r="CK124" s="324">
        <f t="shared" si="82"/>
        <v>0</v>
      </c>
      <c r="CL124" s="324">
        <f t="shared" si="82"/>
        <v>0</v>
      </c>
      <c r="CM124" s="324">
        <f t="shared" si="82"/>
        <v>0</v>
      </c>
      <c r="CN124" s="324">
        <f t="shared" si="82"/>
        <v>0</v>
      </c>
      <c r="CO124" s="324">
        <f t="shared" si="82"/>
        <v>0</v>
      </c>
      <c r="CP124" s="324">
        <f t="shared" si="82"/>
        <v>0</v>
      </c>
      <c r="CQ124" s="324">
        <f t="shared" si="82"/>
        <v>0</v>
      </c>
      <c r="CR124" s="324">
        <f t="shared" si="82"/>
        <v>0</v>
      </c>
      <c r="CS124" s="324">
        <f t="shared" si="82"/>
        <v>0</v>
      </c>
      <c r="CT124" s="324">
        <f t="shared" si="82"/>
        <v>0</v>
      </c>
      <c r="CU124" s="324">
        <f t="shared" si="82"/>
        <v>0</v>
      </c>
      <c r="CV124" s="324">
        <f t="shared" si="82"/>
        <v>0</v>
      </c>
      <c r="CW124" s="324">
        <f t="shared" si="82"/>
        <v>0</v>
      </c>
      <c r="CX124" s="324">
        <f t="shared" si="82"/>
        <v>0</v>
      </c>
      <c r="CY124" s="324">
        <f t="shared" si="82"/>
        <v>0</v>
      </c>
      <c r="CZ124" s="324">
        <f t="shared" si="82"/>
        <v>0</v>
      </c>
      <c r="DA124" s="324">
        <f t="shared" si="82"/>
        <v>0</v>
      </c>
      <c r="DB124" s="324">
        <f t="shared" si="82"/>
        <v>0</v>
      </c>
      <c r="DC124" s="324">
        <f t="shared" si="82"/>
        <v>0</v>
      </c>
      <c r="DD124" s="324">
        <f t="shared" si="82"/>
        <v>0</v>
      </c>
      <c r="DE124" s="324">
        <f t="shared" si="82"/>
        <v>0</v>
      </c>
      <c r="DF124" s="324">
        <f t="shared" si="82"/>
        <v>0</v>
      </c>
      <c r="DG124" s="324">
        <f t="shared" si="82"/>
        <v>0</v>
      </c>
      <c r="DH124" s="324">
        <f t="shared" si="82"/>
        <v>0</v>
      </c>
      <c r="DI124" s="324" t="e">
        <f t="shared" si="82"/>
        <v>#DIV/0!</v>
      </c>
      <c r="DJ124" s="324">
        <f t="shared" si="82"/>
        <v>0</v>
      </c>
      <c r="DK124" s="324">
        <f t="shared" si="82"/>
        <v>0</v>
      </c>
      <c r="DL124" s="324">
        <f t="shared" si="82"/>
        <v>0</v>
      </c>
      <c r="DM124" s="324">
        <f t="shared" si="82"/>
        <v>0</v>
      </c>
      <c r="DN124" s="324">
        <f t="shared" si="82"/>
        <v>0</v>
      </c>
      <c r="DO124" s="324">
        <f t="shared" si="82"/>
        <v>0</v>
      </c>
      <c r="DP124" s="324">
        <f t="shared" si="82"/>
        <v>0</v>
      </c>
      <c r="DQ124" s="324">
        <f t="shared" si="82"/>
        <v>0</v>
      </c>
      <c r="DR124" s="324">
        <f t="shared" si="82"/>
        <v>0</v>
      </c>
      <c r="DS124" s="324">
        <f t="shared" si="82"/>
        <v>0</v>
      </c>
      <c r="DT124" s="324">
        <f t="shared" si="82"/>
        <v>0</v>
      </c>
      <c r="DU124" s="324">
        <f t="shared" si="82"/>
        <v>0</v>
      </c>
      <c r="DV124" s="324">
        <f t="shared" si="82"/>
        <v>0</v>
      </c>
      <c r="DW124" s="324">
        <f t="shared" si="82"/>
        <v>0</v>
      </c>
      <c r="DX124" s="324">
        <f t="shared" si="82"/>
        <v>0</v>
      </c>
      <c r="DY124" s="324">
        <f t="shared" si="82"/>
        <v>0</v>
      </c>
      <c r="DZ124" s="324">
        <f t="shared" si="82"/>
        <v>0</v>
      </c>
      <c r="EA124" s="324">
        <f t="shared" si="82"/>
        <v>0</v>
      </c>
      <c r="EB124" s="324">
        <f t="shared" si="82"/>
        <v>0</v>
      </c>
      <c r="EC124" s="324">
        <f t="shared" si="82"/>
        <v>0</v>
      </c>
      <c r="ED124" s="324">
        <f t="shared" ref="ED124:GO124" si="83">ED119-ED120</f>
        <v>0</v>
      </c>
      <c r="EE124" s="324">
        <f t="shared" si="83"/>
        <v>0</v>
      </c>
      <c r="EF124" s="324">
        <f t="shared" si="83"/>
        <v>0</v>
      </c>
      <c r="EG124" s="324">
        <f t="shared" si="83"/>
        <v>0</v>
      </c>
      <c r="EH124" s="324">
        <f t="shared" si="83"/>
        <v>0</v>
      </c>
      <c r="EI124" s="324">
        <f t="shared" si="83"/>
        <v>0</v>
      </c>
      <c r="EJ124" s="324" t="e">
        <f t="shared" si="83"/>
        <v>#DIV/0!</v>
      </c>
      <c r="EK124" s="324">
        <f t="shared" si="83"/>
        <v>0</v>
      </c>
      <c r="EL124" s="324">
        <f t="shared" si="83"/>
        <v>0</v>
      </c>
      <c r="EM124" s="324">
        <f t="shared" si="83"/>
        <v>0</v>
      </c>
      <c r="EN124" s="324">
        <f t="shared" si="83"/>
        <v>0</v>
      </c>
      <c r="EO124" s="324">
        <f t="shared" si="83"/>
        <v>0</v>
      </c>
      <c r="EP124" s="324">
        <f t="shared" si="83"/>
        <v>0</v>
      </c>
      <c r="EQ124" s="324">
        <f t="shared" si="83"/>
        <v>0</v>
      </c>
      <c r="ER124" s="324">
        <f t="shared" si="83"/>
        <v>0</v>
      </c>
      <c r="ES124" s="324">
        <f t="shared" si="83"/>
        <v>0</v>
      </c>
      <c r="ET124" s="324">
        <f t="shared" si="83"/>
        <v>0</v>
      </c>
      <c r="EU124" s="324">
        <f t="shared" si="83"/>
        <v>0</v>
      </c>
      <c r="EV124" s="324">
        <f t="shared" si="83"/>
        <v>0</v>
      </c>
      <c r="EW124" s="324">
        <f t="shared" si="83"/>
        <v>0</v>
      </c>
      <c r="EX124" s="324">
        <f t="shared" si="83"/>
        <v>0</v>
      </c>
      <c r="EY124" s="324">
        <f t="shared" si="83"/>
        <v>0</v>
      </c>
      <c r="EZ124" s="324">
        <f t="shared" si="83"/>
        <v>0</v>
      </c>
      <c r="FA124" s="324">
        <f t="shared" si="83"/>
        <v>0</v>
      </c>
      <c r="FB124" s="324">
        <f t="shared" si="83"/>
        <v>0</v>
      </c>
      <c r="FC124" s="324">
        <f t="shared" si="83"/>
        <v>0</v>
      </c>
      <c r="FD124" s="324">
        <f t="shared" si="83"/>
        <v>0</v>
      </c>
      <c r="FE124" s="324">
        <f t="shared" si="83"/>
        <v>0</v>
      </c>
      <c r="FF124" s="324">
        <f t="shared" si="83"/>
        <v>0</v>
      </c>
      <c r="FG124" s="324">
        <f t="shared" si="83"/>
        <v>0</v>
      </c>
      <c r="FH124" s="324">
        <f t="shared" si="83"/>
        <v>0</v>
      </c>
      <c r="FI124" s="324">
        <f t="shared" si="83"/>
        <v>0</v>
      </c>
      <c r="FJ124" s="324">
        <f t="shared" si="83"/>
        <v>0</v>
      </c>
      <c r="FK124" s="324" t="e">
        <f t="shared" si="83"/>
        <v>#DIV/0!</v>
      </c>
      <c r="FL124" s="324">
        <f t="shared" si="83"/>
        <v>0</v>
      </c>
      <c r="FM124" s="324">
        <f t="shared" si="83"/>
        <v>0</v>
      </c>
      <c r="FN124" s="324">
        <f t="shared" si="83"/>
        <v>0</v>
      </c>
      <c r="FO124" s="324">
        <f t="shared" si="83"/>
        <v>0</v>
      </c>
      <c r="FP124" s="324">
        <f t="shared" si="83"/>
        <v>0</v>
      </c>
      <c r="FQ124" s="324">
        <f t="shared" si="83"/>
        <v>0</v>
      </c>
      <c r="FR124" s="324">
        <f t="shared" si="83"/>
        <v>0</v>
      </c>
      <c r="FS124" s="324">
        <f t="shared" si="83"/>
        <v>0</v>
      </c>
      <c r="FT124" s="324">
        <f t="shared" si="83"/>
        <v>0</v>
      </c>
      <c r="FU124" s="324">
        <f t="shared" si="83"/>
        <v>0</v>
      </c>
      <c r="FV124" s="324">
        <f t="shared" si="83"/>
        <v>0</v>
      </c>
      <c r="FW124" s="324">
        <f t="shared" si="83"/>
        <v>0</v>
      </c>
      <c r="FX124" s="324">
        <f t="shared" si="83"/>
        <v>0</v>
      </c>
      <c r="FY124" s="324">
        <f t="shared" si="83"/>
        <v>0</v>
      </c>
      <c r="FZ124" s="324">
        <f t="shared" si="83"/>
        <v>0</v>
      </c>
      <c r="GA124" s="324">
        <f t="shared" si="83"/>
        <v>0</v>
      </c>
      <c r="GB124" s="324">
        <f t="shared" si="83"/>
        <v>0</v>
      </c>
      <c r="GC124" s="324">
        <f t="shared" si="83"/>
        <v>0</v>
      </c>
      <c r="GD124" s="324">
        <f t="shared" si="83"/>
        <v>0</v>
      </c>
      <c r="GE124" s="324">
        <f t="shared" si="83"/>
        <v>0</v>
      </c>
      <c r="GF124" s="324">
        <f t="shared" si="83"/>
        <v>0</v>
      </c>
      <c r="GG124" s="324">
        <f t="shared" si="83"/>
        <v>0</v>
      </c>
      <c r="GH124" s="324">
        <f t="shared" si="83"/>
        <v>0</v>
      </c>
      <c r="GI124" s="324">
        <f t="shared" si="83"/>
        <v>0</v>
      </c>
      <c r="GJ124" s="324">
        <f t="shared" si="83"/>
        <v>0</v>
      </c>
      <c r="GK124" s="324">
        <f t="shared" si="83"/>
        <v>0</v>
      </c>
      <c r="GL124" s="324" t="e">
        <f t="shared" si="83"/>
        <v>#DIV/0!</v>
      </c>
      <c r="GM124" s="324">
        <f t="shared" si="83"/>
        <v>0</v>
      </c>
      <c r="GN124" s="324">
        <f t="shared" si="83"/>
        <v>0</v>
      </c>
      <c r="GO124" s="324">
        <f t="shared" si="83"/>
        <v>0</v>
      </c>
      <c r="GP124" s="324">
        <f t="shared" ref="GP124:JA124" si="84">GP119-GP120</f>
        <v>0</v>
      </c>
      <c r="GQ124" s="324">
        <f t="shared" si="84"/>
        <v>0</v>
      </c>
      <c r="GR124" s="324">
        <f t="shared" si="84"/>
        <v>0</v>
      </c>
      <c r="GS124" s="324">
        <f t="shared" si="84"/>
        <v>0</v>
      </c>
      <c r="GT124" s="324">
        <f t="shared" si="84"/>
        <v>0</v>
      </c>
      <c r="GU124" s="324">
        <f t="shared" si="84"/>
        <v>0</v>
      </c>
      <c r="GV124" s="324">
        <f t="shared" si="84"/>
        <v>0</v>
      </c>
      <c r="GW124" s="324">
        <f t="shared" si="84"/>
        <v>0</v>
      </c>
      <c r="GX124" s="324">
        <f t="shared" si="84"/>
        <v>0</v>
      </c>
      <c r="GY124" s="324">
        <f t="shared" si="84"/>
        <v>0</v>
      </c>
      <c r="GZ124" s="324">
        <f t="shared" si="84"/>
        <v>0</v>
      </c>
      <c r="HA124" s="324">
        <f t="shared" si="84"/>
        <v>0</v>
      </c>
      <c r="HB124" s="324">
        <f t="shared" si="84"/>
        <v>0</v>
      </c>
      <c r="HC124" s="324">
        <f t="shared" si="84"/>
        <v>0</v>
      </c>
      <c r="HD124" s="324">
        <f t="shared" si="84"/>
        <v>0</v>
      </c>
      <c r="HE124" s="324">
        <f t="shared" si="84"/>
        <v>0</v>
      </c>
      <c r="HF124" s="324">
        <f t="shared" si="84"/>
        <v>0</v>
      </c>
      <c r="HG124" s="324">
        <f t="shared" si="84"/>
        <v>0</v>
      </c>
      <c r="HH124" s="324">
        <f t="shared" si="84"/>
        <v>0</v>
      </c>
      <c r="HI124" s="324">
        <f t="shared" si="84"/>
        <v>0</v>
      </c>
      <c r="HJ124" s="324">
        <f t="shared" si="84"/>
        <v>0</v>
      </c>
      <c r="HK124" s="324">
        <f t="shared" si="84"/>
        <v>0</v>
      </c>
      <c r="HL124" s="324">
        <f t="shared" si="84"/>
        <v>0</v>
      </c>
      <c r="HM124" s="324" t="e">
        <f t="shared" si="84"/>
        <v>#DIV/0!</v>
      </c>
      <c r="HN124" s="324">
        <f t="shared" si="84"/>
        <v>0</v>
      </c>
      <c r="HO124" s="324">
        <f t="shared" si="84"/>
        <v>0</v>
      </c>
      <c r="HP124" s="324">
        <f t="shared" si="84"/>
        <v>0</v>
      </c>
      <c r="HQ124" s="324">
        <f t="shared" si="84"/>
        <v>0</v>
      </c>
      <c r="HR124" s="324">
        <f t="shared" si="84"/>
        <v>0</v>
      </c>
      <c r="HS124" s="324">
        <f t="shared" si="84"/>
        <v>0</v>
      </c>
      <c r="HT124" s="324">
        <f t="shared" si="84"/>
        <v>0</v>
      </c>
      <c r="HU124" s="324">
        <f t="shared" si="84"/>
        <v>0</v>
      </c>
      <c r="HV124" s="324">
        <f t="shared" si="84"/>
        <v>0</v>
      </c>
      <c r="HW124" s="324">
        <f t="shared" si="84"/>
        <v>0</v>
      </c>
      <c r="HX124" s="324">
        <f t="shared" si="84"/>
        <v>0</v>
      </c>
      <c r="HY124" s="324">
        <f t="shared" si="84"/>
        <v>0</v>
      </c>
      <c r="HZ124" s="324">
        <f t="shared" si="84"/>
        <v>0</v>
      </c>
      <c r="IA124" s="324">
        <f t="shared" si="84"/>
        <v>0</v>
      </c>
      <c r="IB124" s="324">
        <f t="shared" si="84"/>
        <v>0</v>
      </c>
      <c r="IC124" s="324">
        <f t="shared" si="84"/>
        <v>0</v>
      </c>
      <c r="ID124" s="324">
        <f t="shared" si="84"/>
        <v>0</v>
      </c>
      <c r="IE124" s="324">
        <f t="shared" si="84"/>
        <v>0</v>
      </c>
      <c r="IF124" s="324">
        <f t="shared" si="84"/>
        <v>0</v>
      </c>
      <c r="IG124" s="324">
        <f t="shared" si="84"/>
        <v>0</v>
      </c>
      <c r="IH124" s="324">
        <f t="shared" si="84"/>
        <v>0</v>
      </c>
      <c r="II124" s="324">
        <f t="shared" si="84"/>
        <v>0</v>
      </c>
      <c r="IJ124" s="324">
        <f t="shared" si="84"/>
        <v>0</v>
      </c>
      <c r="IK124" s="324">
        <f t="shared" si="84"/>
        <v>0</v>
      </c>
      <c r="IL124" s="324">
        <f t="shared" si="84"/>
        <v>0</v>
      </c>
      <c r="IM124" s="324">
        <f t="shared" si="84"/>
        <v>0</v>
      </c>
      <c r="IN124" s="324" t="e">
        <f t="shared" si="84"/>
        <v>#DIV/0!</v>
      </c>
      <c r="IO124" s="324">
        <f t="shared" si="84"/>
        <v>0</v>
      </c>
      <c r="IP124" s="324">
        <f t="shared" si="84"/>
        <v>0</v>
      </c>
      <c r="IQ124" s="324">
        <f t="shared" si="84"/>
        <v>0</v>
      </c>
      <c r="IR124" s="324">
        <f t="shared" si="84"/>
        <v>0</v>
      </c>
      <c r="IS124" s="324">
        <f t="shared" si="84"/>
        <v>0</v>
      </c>
      <c r="IT124" s="324">
        <f t="shared" si="84"/>
        <v>0</v>
      </c>
      <c r="IU124" s="324">
        <f t="shared" si="84"/>
        <v>0</v>
      </c>
      <c r="IV124" s="324">
        <f t="shared" si="84"/>
        <v>0</v>
      </c>
      <c r="IW124" s="324">
        <f t="shared" si="84"/>
        <v>0</v>
      </c>
      <c r="IX124" s="324">
        <f t="shared" si="84"/>
        <v>0</v>
      </c>
      <c r="IY124" s="324">
        <f t="shared" si="84"/>
        <v>0</v>
      </c>
      <c r="IZ124" s="324">
        <f t="shared" si="84"/>
        <v>0</v>
      </c>
      <c r="JA124" s="324">
        <f t="shared" si="84"/>
        <v>0</v>
      </c>
      <c r="JB124" s="324">
        <f t="shared" ref="JB124:JP124" si="85">JB119-JB120</f>
        <v>0</v>
      </c>
      <c r="JC124" s="324">
        <f t="shared" si="85"/>
        <v>0</v>
      </c>
      <c r="JD124" s="324">
        <f t="shared" si="85"/>
        <v>0</v>
      </c>
      <c r="JE124" s="324">
        <f t="shared" si="85"/>
        <v>0</v>
      </c>
      <c r="JF124" s="324">
        <f t="shared" si="85"/>
        <v>0</v>
      </c>
      <c r="JG124" s="324">
        <f t="shared" si="85"/>
        <v>0</v>
      </c>
      <c r="JH124" s="324">
        <f t="shared" si="85"/>
        <v>0</v>
      </c>
      <c r="JI124" s="324">
        <f t="shared" si="85"/>
        <v>0</v>
      </c>
      <c r="JJ124" s="324">
        <f t="shared" si="85"/>
        <v>0</v>
      </c>
      <c r="JK124" s="324">
        <f t="shared" si="85"/>
        <v>0</v>
      </c>
      <c r="JL124" s="324">
        <f t="shared" si="85"/>
        <v>0</v>
      </c>
      <c r="JM124" s="324">
        <f t="shared" si="85"/>
        <v>0</v>
      </c>
      <c r="JN124" s="324">
        <f t="shared" si="85"/>
        <v>0</v>
      </c>
      <c r="JO124" s="324" t="e">
        <f t="shared" si="85"/>
        <v>#DIV/0!</v>
      </c>
      <c r="JP124" s="324" t="e">
        <f t="shared" si="85"/>
        <v>#DIV/0!</v>
      </c>
    </row>
    <row r="125" spans="4:277" ht="15" customHeight="1" x14ac:dyDescent="0.2">
      <c r="D125" s="317">
        <v>6.3</v>
      </c>
      <c r="E125" s="317" t="s">
        <v>485</v>
      </c>
      <c r="F125" s="317">
        <f t="array" ref="F125">AVERAGE(IF($JU21:$JU68&gt;0,F21:F68))</f>
        <v>0</v>
      </c>
      <c r="G125" s="317">
        <f t="array" ref="G125">AVERAGE(IF($JU21:$JU68&gt;0,G21:G68))</f>
        <v>0</v>
      </c>
      <c r="H125" s="317">
        <f t="array" ref="H125">AVERAGE(IF($JU21:$JU68&gt;0,H21:H68))</f>
        <v>0</v>
      </c>
      <c r="I125" s="317">
        <f t="array" ref="I125">AVERAGE(IF($JU21:$JU68&gt;0,I21:I68))</f>
        <v>0</v>
      </c>
      <c r="J125" s="317">
        <f t="array" ref="J125">AVERAGE(IF($JU21:$JU68&gt;0,J21:J68))</f>
        <v>0</v>
      </c>
      <c r="K125" s="317">
        <f t="array" ref="K125">AVERAGE(IF($JU21:$JU68&gt;0,K21:K68))</f>
        <v>0</v>
      </c>
      <c r="L125" s="317">
        <f t="array" ref="L125">AVERAGE(IF($JU21:$JU68&gt;0,L21:L68))</f>
        <v>0</v>
      </c>
      <c r="M125" s="317">
        <f t="array" ref="M125">AVERAGE(IF($JU21:$JU68&gt;0,M21:M68))</f>
        <v>0</v>
      </c>
      <c r="N125" s="317">
        <f t="array" ref="N125">AVERAGE(IF($JU21:$JU68&gt;0,N21:N68))</f>
        <v>0</v>
      </c>
      <c r="O125" s="317">
        <f t="array" ref="O125">AVERAGE(IF($JU21:$JU68&gt;0,O21:O68))</f>
        <v>0</v>
      </c>
      <c r="P125" s="317">
        <f t="array" ref="P125">AVERAGE(IF($JU21:$JU68&gt;0,P21:P68))</f>
        <v>0</v>
      </c>
      <c r="Q125" s="317">
        <f t="array" ref="Q125">AVERAGE(IF($JU21:$JU68&gt;0,Q21:Q68))</f>
        <v>0</v>
      </c>
      <c r="R125" s="317">
        <f t="array" ref="R125">AVERAGE(IF($JU21:$JU68&gt;0,R21:R68))</f>
        <v>0</v>
      </c>
      <c r="S125" s="317">
        <f t="array" ref="S125">AVERAGE(IF($JU21:$JU68&gt;0,S21:S68))</f>
        <v>0</v>
      </c>
      <c r="T125" s="317">
        <f t="array" ref="T125">AVERAGE(IF($JU21:$JU68&gt;0,T21:T68))</f>
        <v>0</v>
      </c>
      <c r="U125" s="317">
        <f t="array" ref="U125">AVERAGE(IF($JU21:$JU68&gt;0,U21:U68))</f>
        <v>0</v>
      </c>
      <c r="V125" s="317">
        <f t="array" ref="V125">AVERAGE(IF($JU21:$JU68&gt;0,V21:V68))</f>
        <v>0</v>
      </c>
      <c r="W125" s="317">
        <f t="array" ref="W125">AVERAGE(IF($JU21:$JU68&gt;0,W21:W68))</f>
        <v>0</v>
      </c>
      <c r="X125" s="317">
        <f t="array" ref="X125">AVERAGE(IF($JU21:$JU68&gt;0,X21:X68))</f>
        <v>0</v>
      </c>
      <c r="Y125" s="317">
        <f t="array" ref="Y125">AVERAGE(IF($JU21:$JU68&gt;0,Y21:Y68))</f>
        <v>0</v>
      </c>
      <c r="Z125" s="317">
        <f t="array" ref="Z125">AVERAGE(IF($JU21:$JU68&gt;0,Z21:Z68))</f>
        <v>0</v>
      </c>
      <c r="AA125" s="317">
        <f t="array" ref="AA125">AVERAGE(IF($JU21:$JU68&gt;0,AA21:AA68))</f>
        <v>0</v>
      </c>
      <c r="AB125" s="317">
        <f t="array" ref="AB125">AVERAGE(IF($JU21:$JU68&gt;0,AB21:AB68))</f>
        <v>0</v>
      </c>
      <c r="AC125" s="317">
        <f t="array" ref="AC125">AVERAGE(IF($JU21:$JU68&gt;0,AC21:AC68))</f>
        <v>0</v>
      </c>
      <c r="AD125" s="317">
        <f t="array" ref="AD125">AVERAGE(IF($JU21:$JU68&gt;0,AD21:AD68))</f>
        <v>0</v>
      </c>
      <c r="AE125" s="317">
        <f t="array" ref="AE125">AVERAGE(IF($JU21:$JU68&gt;0,AE21:AE68))</f>
        <v>0</v>
      </c>
      <c r="AF125" s="317" t="e">
        <f t="array" ref="AF125">AVERAGE(IF($JU21:$JU68&gt;0,AF21:AF68))</f>
        <v>#DIV/0!</v>
      </c>
      <c r="AG125" s="317">
        <f t="array" ref="AG125">AVERAGE(IF($JU21:$JU68&gt;0,AG21:AG68))</f>
        <v>0</v>
      </c>
      <c r="AH125" s="317">
        <f t="array" ref="AH125">AVERAGE(IF($JU21:$JU68&gt;0,AH21:AH68))</f>
        <v>0</v>
      </c>
      <c r="AI125" s="317">
        <f t="array" ref="AI125">AVERAGE(IF($JU21:$JU68&gt;0,AI21:AI68))</f>
        <v>0</v>
      </c>
      <c r="AJ125" s="317">
        <f t="array" ref="AJ125">AVERAGE(IF($JU21:$JU68&gt;0,AJ21:AJ68))</f>
        <v>0</v>
      </c>
      <c r="AK125" s="317">
        <f t="array" ref="AK125">AVERAGE(IF($JU21:$JU68&gt;0,AK21:AK68))</f>
        <v>0</v>
      </c>
      <c r="AL125" s="317">
        <f t="array" ref="AL125">AVERAGE(IF($JU21:$JU68&gt;0,AL21:AL68))</f>
        <v>0</v>
      </c>
      <c r="AM125" s="317">
        <f t="array" ref="AM125">AVERAGE(IF($JU21:$JU68&gt;0,AM21:AM68))</f>
        <v>0</v>
      </c>
      <c r="AN125" s="317">
        <f t="array" ref="AN125">AVERAGE(IF($JU21:$JU68&gt;0,AN21:AN68))</f>
        <v>0</v>
      </c>
      <c r="AO125" s="317">
        <f t="array" ref="AO125">AVERAGE(IF($JU21:$JU68&gt;0,AO21:AO68))</f>
        <v>0</v>
      </c>
      <c r="AP125" s="317">
        <f t="array" ref="AP125">AVERAGE(IF($JU21:$JU68&gt;0,AP21:AP68))</f>
        <v>0</v>
      </c>
      <c r="AQ125" s="317">
        <f t="array" ref="AQ125">AVERAGE(IF($JU21:$JU68&gt;0,AQ21:AQ68))</f>
        <v>0</v>
      </c>
      <c r="AR125" s="317">
        <f t="array" ref="AR125">AVERAGE(IF($JU21:$JU68&gt;0,AR21:AR68))</f>
        <v>0</v>
      </c>
      <c r="AS125" s="317">
        <f t="array" ref="AS125">AVERAGE(IF($JU21:$JU68&gt;0,AS21:AS68))</f>
        <v>0</v>
      </c>
      <c r="AT125" s="317">
        <f t="array" ref="AT125">AVERAGE(IF($JU21:$JU68&gt;0,AT21:AT68))</f>
        <v>0</v>
      </c>
      <c r="AU125" s="317">
        <f t="array" ref="AU125">AVERAGE(IF($JU21:$JU68&gt;0,AU21:AU68))</f>
        <v>0</v>
      </c>
      <c r="AV125" s="317">
        <f t="array" ref="AV125">AVERAGE(IF($JU21:$JU68&gt;0,AV21:AV68))</f>
        <v>0</v>
      </c>
      <c r="AW125" s="317">
        <f t="array" ref="AW125">AVERAGE(IF($JU21:$JU68&gt;0,AW21:AW68))</f>
        <v>0</v>
      </c>
      <c r="AX125" s="317">
        <f t="array" ref="AX125">AVERAGE(IF($JU21:$JU68&gt;0,AX21:AX68))</f>
        <v>0</v>
      </c>
      <c r="AY125" s="317">
        <f t="array" ref="AY125">AVERAGE(IF($JU21:$JU68&gt;0,AY21:AY68))</f>
        <v>0</v>
      </c>
      <c r="AZ125" s="317">
        <f t="array" ref="AZ125">AVERAGE(IF($JU21:$JU68&gt;0,AZ21:AZ68))</f>
        <v>0</v>
      </c>
      <c r="BA125" s="317">
        <f t="array" ref="BA125">AVERAGE(IF($JU21:$JU68&gt;0,BA21:BA68))</f>
        <v>0</v>
      </c>
      <c r="BB125" s="317">
        <f t="array" ref="BB125">AVERAGE(IF($JU21:$JU68&gt;0,BB21:BB68))</f>
        <v>0</v>
      </c>
      <c r="BC125" s="317">
        <f t="array" ref="BC125">AVERAGE(IF($JU21:$JU68&gt;0,BC21:BC68))</f>
        <v>0</v>
      </c>
      <c r="BD125" s="317">
        <f t="array" ref="BD125">AVERAGE(IF($JU21:$JU68&gt;0,BD21:BD68))</f>
        <v>0</v>
      </c>
      <c r="BE125" s="317">
        <f t="array" ref="BE125">AVERAGE(IF($JU21:$JU68&gt;0,BE21:BE68))</f>
        <v>0</v>
      </c>
      <c r="BF125" s="317">
        <f t="array" ref="BF125">AVERAGE(IF($JU21:$JU68&gt;0,BF21:BF68))</f>
        <v>0</v>
      </c>
      <c r="BG125" s="317" t="e">
        <f t="array" ref="BG125">AVERAGE(IF($JU21:$JU68&gt;0,BG21:BG68))</f>
        <v>#DIV/0!</v>
      </c>
      <c r="BH125" s="317">
        <f t="array" ref="BH125">AVERAGE(IF($JU21:$JU68&gt;0,BH21:BH68))</f>
        <v>0</v>
      </c>
      <c r="BI125" s="317">
        <f t="array" ref="BI125">AVERAGE(IF($JU21:$JU68&gt;0,BI21:BI68))</f>
        <v>0</v>
      </c>
      <c r="BJ125" s="317">
        <f t="array" ref="BJ125">AVERAGE(IF($JU21:$JU68&gt;0,BJ21:BJ68))</f>
        <v>0</v>
      </c>
      <c r="BK125" s="317">
        <f t="array" ref="BK125">AVERAGE(IF($JU21:$JU68&gt;0,BK21:BK68))</f>
        <v>0</v>
      </c>
      <c r="BL125" s="317">
        <f t="array" ref="BL125">AVERAGE(IF($JU21:$JU68&gt;0,BL21:BL68))</f>
        <v>0</v>
      </c>
      <c r="BM125" s="317">
        <f t="array" ref="BM125">AVERAGE(IF($JU21:$JU68&gt;0,BM21:BM68))</f>
        <v>0</v>
      </c>
      <c r="BN125" s="317">
        <f t="array" ref="BN125">AVERAGE(IF($JU21:$JU68&gt;0,BN21:BN68))</f>
        <v>0</v>
      </c>
      <c r="BO125" s="317">
        <f t="array" ref="BO125">AVERAGE(IF($JU21:$JU68&gt;0,BO21:BO68))</f>
        <v>0</v>
      </c>
      <c r="BP125" s="317">
        <f t="array" ref="BP125">AVERAGE(IF($JU21:$JU68&gt;0,BP21:BP68))</f>
        <v>0</v>
      </c>
      <c r="BQ125" s="317">
        <f t="array" ref="BQ125">AVERAGE(IF($JU21:$JU68&gt;0,BQ21:BQ68))</f>
        <v>0</v>
      </c>
      <c r="BR125" s="317">
        <f t="array" ref="BR125">AVERAGE(IF($JU21:$JU68&gt;0,BR21:BR68))</f>
        <v>0</v>
      </c>
      <c r="BS125" s="317">
        <f t="array" ref="BS125">AVERAGE(IF($JU21:$JU68&gt;0,BS21:BS68))</f>
        <v>0</v>
      </c>
      <c r="BT125" s="317">
        <f t="array" ref="BT125">AVERAGE(IF($JU21:$JU68&gt;0,BT21:BT68))</f>
        <v>0</v>
      </c>
      <c r="BU125" s="317">
        <f t="array" ref="BU125">AVERAGE(IF($JU21:$JU68&gt;0,BU21:BU68))</f>
        <v>0</v>
      </c>
      <c r="BV125" s="317">
        <f t="array" ref="BV125">AVERAGE(IF($JU21:$JU68&gt;0,BV21:BV68))</f>
        <v>0</v>
      </c>
      <c r="BW125" s="317">
        <f t="array" ref="BW125">AVERAGE(IF($JU21:$JU68&gt;0,BW21:BW68))</f>
        <v>0</v>
      </c>
      <c r="BX125" s="317">
        <f t="array" ref="BX125">AVERAGE(IF($JU21:$JU68&gt;0,BX21:BX68))</f>
        <v>0</v>
      </c>
      <c r="BY125" s="317">
        <f t="array" ref="BY125">AVERAGE(IF($JU21:$JU68&gt;0,BY21:BY68))</f>
        <v>0</v>
      </c>
      <c r="BZ125" s="317">
        <f t="array" ref="BZ125">AVERAGE(IF($JU21:$JU68&gt;0,BZ21:BZ68))</f>
        <v>0</v>
      </c>
      <c r="CA125" s="317">
        <f t="array" ref="CA125">AVERAGE(IF($JU21:$JU68&gt;0,CA21:CA68))</f>
        <v>0</v>
      </c>
      <c r="CB125" s="317">
        <f t="array" ref="CB125">AVERAGE(IF($JU21:$JU68&gt;0,CB21:CB68))</f>
        <v>0</v>
      </c>
      <c r="CC125" s="317">
        <f t="array" ref="CC125">AVERAGE(IF($JU21:$JU68&gt;0,CC21:CC68))</f>
        <v>0</v>
      </c>
      <c r="CD125" s="317">
        <f t="array" ref="CD125">AVERAGE(IF($JU21:$JU68&gt;0,CD21:CD68))</f>
        <v>0</v>
      </c>
      <c r="CE125" s="317">
        <f t="array" ref="CE125">AVERAGE(IF($JU21:$JU68&gt;0,CE21:CE68))</f>
        <v>0</v>
      </c>
      <c r="CF125" s="317">
        <f t="array" ref="CF125">AVERAGE(IF($JU21:$JU68&gt;0,CF21:CF68))</f>
        <v>0</v>
      </c>
      <c r="CG125" s="317">
        <f t="array" ref="CG125">AVERAGE(IF($JU21:$JU68&gt;0,CG21:CG68))</f>
        <v>0</v>
      </c>
      <c r="CH125" s="317" t="e">
        <f t="array" ref="CH125">AVERAGE(IF($JU21:$JU68&gt;0,CH21:CH68))</f>
        <v>#DIV/0!</v>
      </c>
      <c r="CI125" s="317">
        <f t="array" ref="CI125">AVERAGE(IF($JU21:$JU68&gt;0,CI21:CI68))</f>
        <v>0</v>
      </c>
      <c r="CJ125" s="317">
        <f t="array" ref="CJ125">AVERAGE(IF($JU21:$JU68&gt;0,CJ21:CJ68))</f>
        <v>0</v>
      </c>
      <c r="CK125" s="317">
        <f t="array" ref="CK125">AVERAGE(IF($JU21:$JU68&gt;0,CK21:CK68))</f>
        <v>0</v>
      </c>
      <c r="CL125" s="317">
        <f t="array" ref="CL125">AVERAGE(IF($JU21:$JU68&gt;0,CL21:CL68))</f>
        <v>0</v>
      </c>
      <c r="CM125" s="317">
        <f t="array" ref="CM125">AVERAGE(IF($JU21:$JU68&gt;0,CM21:CM68))</f>
        <v>0</v>
      </c>
      <c r="CN125" s="317">
        <f t="array" ref="CN125">AVERAGE(IF($JU21:$JU68&gt;0,CN21:CN68))</f>
        <v>0</v>
      </c>
      <c r="CO125" s="317">
        <f t="array" ref="CO125">AVERAGE(IF($JU21:$JU68&gt;0,CO21:CO68))</f>
        <v>0</v>
      </c>
      <c r="CP125" s="317">
        <f t="array" ref="CP125">AVERAGE(IF($JU21:$JU68&gt;0,CP21:CP68))</f>
        <v>0</v>
      </c>
      <c r="CQ125" s="317">
        <f t="array" ref="CQ125">AVERAGE(IF($JU21:$JU68&gt;0,CQ21:CQ68))</f>
        <v>0</v>
      </c>
      <c r="CR125" s="317">
        <f t="array" ref="CR125">AVERAGE(IF($JU21:$JU68&gt;0,CR21:CR68))</f>
        <v>0</v>
      </c>
      <c r="CS125" s="317">
        <f t="array" ref="CS125">AVERAGE(IF($JU21:$JU68&gt;0,CS21:CS68))</f>
        <v>0</v>
      </c>
      <c r="CT125" s="317">
        <f t="array" ref="CT125">AVERAGE(IF($JU21:$JU68&gt;0,CT21:CT68))</f>
        <v>0</v>
      </c>
      <c r="CU125" s="317">
        <f t="array" ref="CU125">AVERAGE(IF($JU21:$JU68&gt;0,CU21:CU68))</f>
        <v>0</v>
      </c>
      <c r="CV125" s="317">
        <f t="array" ref="CV125">AVERAGE(IF($JU21:$JU68&gt;0,CV21:CV68))</f>
        <v>0</v>
      </c>
      <c r="CW125" s="317">
        <f t="array" ref="CW125">AVERAGE(IF($JU21:$JU68&gt;0,CW21:CW68))</f>
        <v>0</v>
      </c>
      <c r="CX125" s="317">
        <f t="array" ref="CX125">AVERAGE(IF($JU21:$JU68&gt;0,CX21:CX68))</f>
        <v>0</v>
      </c>
      <c r="CY125" s="317">
        <f t="array" ref="CY125">AVERAGE(IF($JU21:$JU68&gt;0,CY21:CY68))</f>
        <v>0</v>
      </c>
      <c r="CZ125" s="317">
        <f t="array" ref="CZ125">AVERAGE(IF($JU21:$JU68&gt;0,CZ21:CZ68))</f>
        <v>0</v>
      </c>
      <c r="DA125" s="317">
        <f t="array" ref="DA125">AVERAGE(IF($JU21:$JU68&gt;0,DA21:DA68))</f>
        <v>0</v>
      </c>
      <c r="DB125" s="317">
        <f t="array" ref="DB125">AVERAGE(IF($JU21:$JU68&gt;0,DB21:DB68))</f>
        <v>0</v>
      </c>
      <c r="DC125" s="317">
        <f t="array" ref="DC125">AVERAGE(IF($JU21:$JU68&gt;0,DC21:DC68))</f>
        <v>0</v>
      </c>
      <c r="DD125" s="317">
        <f t="array" ref="DD125">AVERAGE(IF($JU21:$JU68&gt;0,DD21:DD68))</f>
        <v>0</v>
      </c>
      <c r="DE125" s="317">
        <f t="array" ref="DE125">AVERAGE(IF($JU21:$JU68&gt;0,DE21:DE68))</f>
        <v>0</v>
      </c>
      <c r="DF125" s="317">
        <f t="array" ref="DF125">AVERAGE(IF($JU21:$JU68&gt;0,DF21:DF68))</f>
        <v>0</v>
      </c>
      <c r="DG125" s="317">
        <f t="array" ref="DG125">AVERAGE(IF($JU21:$JU68&gt;0,DG21:DG68))</f>
        <v>0</v>
      </c>
      <c r="DH125" s="317">
        <f t="array" ref="DH125">AVERAGE(IF($JU21:$JU68&gt;0,DH21:DH68))</f>
        <v>0</v>
      </c>
      <c r="DI125" s="317" t="e">
        <f t="array" ref="DI125">AVERAGE(IF($JU21:$JU68&gt;0,DI21:DI68))</f>
        <v>#DIV/0!</v>
      </c>
      <c r="DJ125" s="317">
        <f t="array" ref="DJ125">AVERAGE(IF($JU21:$JU68&gt;0,DJ21:DJ68))</f>
        <v>0</v>
      </c>
      <c r="DK125" s="317">
        <f t="array" ref="DK125">AVERAGE(IF($JU21:$JU68&gt;0,DK21:DK68))</f>
        <v>0</v>
      </c>
      <c r="DL125" s="317">
        <f t="array" ref="DL125">AVERAGE(IF($JU21:$JU68&gt;0,DL21:DL68))</f>
        <v>0</v>
      </c>
      <c r="DM125" s="317">
        <f t="array" ref="DM125">AVERAGE(IF($JU21:$JU68&gt;0,DM21:DM68))</f>
        <v>0</v>
      </c>
      <c r="DN125" s="317">
        <f t="array" ref="DN125">AVERAGE(IF($JU21:$JU68&gt;0,DN21:DN68))</f>
        <v>0</v>
      </c>
      <c r="DO125" s="317">
        <f t="array" ref="DO125">AVERAGE(IF($JU21:$JU68&gt;0,DO21:DO68))</f>
        <v>0</v>
      </c>
      <c r="DP125" s="317">
        <f t="array" ref="DP125">AVERAGE(IF($JU21:$JU68&gt;0,DP21:DP68))</f>
        <v>0</v>
      </c>
      <c r="DQ125" s="317">
        <f t="array" ref="DQ125">AVERAGE(IF($JU21:$JU68&gt;0,DQ21:DQ68))</f>
        <v>0</v>
      </c>
      <c r="DR125" s="317">
        <f t="array" ref="DR125">AVERAGE(IF($JU21:$JU68&gt;0,DR21:DR68))</f>
        <v>0</v>
      </c>
      <c r="DS125" s="317">
        <f t="array" ref="DS125">AVERAGE(IF($JU21:$JU68&gt;0,DS21:DS68))</f>
        <v>0</v>
      </c>
      <c r="DT125" s="317">
        <f t="array" ref="DT125">AVERAGE(IF($JU21:$JU68&gt;0,DT21:DT68))</f>
        <v>0</v>
      </c>
      <c r="DU125" s="317">
        <f t="array" ref="DU125">AVERAGE(IF($JU21:$JU68&gt;0,DU21:DU68))</f>
        <v>0</v>
      </c>
      <c r="DV125" s="317">
        <f t="array" ref="DV125">AVERAGE(IF($JU21:$JU68&gt;0,DV21:DV68))</f>
        <v>0</v>
      </c>
      <c r="DW125" s="317">
        <f t="array" ref="DW125">AVERAGE(IF($JU21:$JU68&gt;0,DW21:DW68))</f>
        <v>0</v>
      </c>
      <c r="DX125" s="317">
        <f t="array" ref="DX125">AVERAGE(IF($JU21:$JU68&gt;0,DX21:DX68))</f>
        <v>0</v>
      </c>
      <c r="DY125" s="317">
        <f t="array" ref="DY125">AVERAGE(IF($JU21:$JU68&gt;0,DY21:DY68))</f>
        <v>0</v>
      </c>
      <c r="DZ125" s="317">
        <f t="array" ref="DZ125">AVERAGE(IF($JU21:$JU68&gt;0,DZ21:DZ68))</f>
        <v>0</v>
      </c>
      <c r="EA125" s="317">
        <f t="array" ref="EA125">AVERAGE(IF($JU21:$JU68&gt;0,EA21:EA68))</f>
        <v>0</v>
      </c>
      <c r="EB125" s="317">
        <f t="array" ref="EB125">AVERAGE(IF($JU21:$JU68&gt;0,EB21:EB68))</f>
        <v>0</v>
      </c>
      <c r="EC125" s="317">
        <f t="array" ref="EC125">AVERAGE(IF($JU21:$JU68&gt;0,EC21:EC68))</f>
        <v>0</v>
      </c>
      <c r="ED125" s="317">
        <f t="array" ref="ED125">AVERAGE(IF($JU21:$JU68&gt;0,ED21:ED68))</f>
        <v>0</v>
      </c>
      <c r="EE125" s="317">
        <f t="array" ref="EE125">AVERAGE(IF($JU21:$JU68&gt;0,EE21:EE68))</f>
        <v>0</v>
      </c>
      <c r="EF125" s="317">
        <f t="array" ref="EF125">AVERAGE(IF($JU21:$JU68&gt;0,EF21:EF68))</f>
        <v>0</v>
      </c>
      <c r="EG125" s="317">
        <f t="array" ref="EG125">AVERAGE(IF($JU21:$JU68&gt;0,EG21:EG68))</f>
        <v>0</v>
      </c>
      <c r="EH125" s="317">
        <f t="array" ref="EH125">AVERAGE(IF($JU21:$JU68&gt;0,EH21:EH68))</f>
        <v>0</v>
      </c>
      <c r="EI125" s="317">
        <f t="array" ref="EI125">AVERAGE(IF($JU21:$JU68&gt;0,EI21:EI68))</f>
        <v>0</v>
      </c>
      <c r="EJ125" s="317" t="e">
        <f t="array" ref="EJ125">AVERAGE(IF($JU21:$JU68&gt;0,EJ21:EJ68))</f>
        <v>#DIV/0!</v>
      </c>
      <c r="EK125" s="317">
        <f t="array" ref="EK125">AVERAGE(IF($JU21:$JU68&gt;0,EK21:EK68))</f>
        <v>0</v>
      </c>
      <c r="EL125" s="317">
        <f t="array" ref="EL125">AVERAGE(IF($JU21:$JU68&gt;0,EL21:EL68))</f>
        <v>0</v>
      </c>
      <c r="EM125" s="317">
        <f t="array" ref="EM125">AVERAGE(IF($JU21:$JU68&gt;0,EM21:EM68))</f>
        <v>0</v>
      </c>
      <c r="EN125" s="317">
        <f t="array" ref="EN125">AVERAGE(IF($JU21:$JU68&gt;0,EN21:EN68))</f>
        <v>0</v>
      </c>
      <c r="EO125" s="317">
        <f t="array" ref="EO125">AVERAGE(IF($JU21:$JU68&gt;0,EO21:EO68))</f>
        <v>0</v>
      </c>
      <c r="EP125" s="317">
        <f t="array" ref="EP125">AVERAGE(IF($JU21:$JU68&gt;0,EP21:EP68))</f>
        <v>0</v>
      </c>
      <c r="EQ125" s="317">
        <f t="array" ref="EQ125">AVERAGE(IF($JU21:$JU68&gt;0,EQ21:EQ68))</f>
        <v>0</v>
      </c>
      <c r="ER125" s="317">
        <f t="array" ref="ER125">AVERAGE(IF($JU21:$JU68&gt;0,ER21:ER68))</f>
        <v>0</v>
      </c>
      <c r="ES125" s="317">
        <f t="array" ref="ES125">AVERAGE(IF($JU21:$JU68&gt;0,ES21:ES68))</f>
        <v>0</v>
      </c>
      <c r="ET125" s="317">
        <f t="array" ref="ET125">AVERAGE(IF($JU21:$JU68&gt;0,ET21:ET68))</f>
        <v>0</v>
      </c>
      <c r="EU125" s="317">
        <f t="array" ref="EU125">AVERAGE(IF($JU21:$JU68&gt;0,EU21:EU68))</f>
        <v>0</v>
      </c>
      <c r="EV125" s="317">
        <f t="array" ref="EV125">AVERAGE(IF($JU21:$JU68&gt;0,EV21:EV68))</f>
        <v>0</v>
      </c>
      <c r="EW125" s="317">
        <f t="array" ref="EW125">AVERAGE(IF($JU21:$JU68&gt;0,EW21:EW68))</f>
        <v>0</v>
      </c>
      <c r="EX125" s="317">
        <f t="array" ref="EX125">AVERAGE(IF($JU21:$JU68&gt;0,EX21:EX68))</f>
        <v>0</v>
      </c>
      <c r="EY125" s="317">
        <f t="array" ref="EY125">AVERAGE(IF($JU21:$JU68&gt;0,EY21:EY68))</f>
        <v>0</v>
      </c>
      <c r="EZ125" s="317">
        <f t="array" ref="EZ125">AVERAGE(IF($JU21:$JU68&gt;0,EZ21:EZ68))</f>
        <v>0</v>
      </c>
      <c r="FA125" s="317">
        <f t="array" ref="FA125">AVERAGE(IF($JU21:$JU68&gt;0,FA21:FA68))</f>
        <v>0</v>
      </c>
      <c r="FB125" s="317">
        <f t="array" ref="FB125">AVERAGE(IF($JU21:$JU68&gt;0,FB21:FB68))</f>
        <v>0</v>
      </c>
      <c r="FC125" s="317">
        <f t="array" ref="FC125">AVERAGE(IF($JU21:$JU68&gt;0,FC21:FC68))</f>
        <v>0</v>
      </c>
      <c r="FD125" s="317">
        <f t="array" ref="FD125">AVERAGE(IF($JU21:$JU68&gt;0,FD21:FD68))</f>
        <v>0</v>
      </c>
      <c r="FE125" s="317">
        <f t="array" ref="FE125">AVERAGE(IF($JU21:$JU68&gt;0,FE21:FE68))</f>
        <v>0</v>
      </c>
      <c r="FF125" s="317">
        <f t="array" ref="FF125">AVERAGE(IF($JU21:$JU68&gt;0,FF21:FF68))</f>
        <v>0</v>
      </c>
      <c r="FG125" s="317">
        <f t="array" ref="FG125">AVERAGE(IF($JU21:$JU68&gt;0,FG21:FG68))</f>
        <v>0</v>
      </c>
      <c r="FH125" s="317">
        <f t="array" ref="FH125">AVERAGE(IF($JU21:$JU68&gt;0,FH21:FH68))</f>
        <v>0</v>
      </c>
      <c r="FI125" s="317">
        <f t="array" ref="FI125">AVERAGE(IF($JU21:$JU68&gt;0,FI21:FI68))</f>
        <v>0</v>
      </c>
      <c r="FJ125" s="317">
        <f t="array" ref="FJ125">AVERAGE(IF($JU21:$JU68&gt;0,FJ21:FJ68))</f>
        <v>0</v>
      </c>
      <c r="FK125" s="317" t="e">
        <f t="array" ref="FK125">AVERAGE(IF($JU21:$JU68&gt;0,FK21:FK68))</f>
        <v>#DIV/0!</v>
      </c>
      <c r="FL125" s="317">
        <f t="array" ref="FL125">AVERAGE(IF($JU21:$JU68&gt;0,FL21:FL68))</f>
        <v>0</v>
      </c>
      <c r="FM125" s="317">
        <f t="array" ref="FM125">AVERAGE(IF($JU21:$JU68&gt;0,FM21:FM68))</f>
        <v>0</v>
      </c>
      <c r="FN125" s="317">
        <f t="array" ref="FN125">AVERAGE(IF($JU21:$JU68&gt;0,FN21:FN68))</f>
        <v>0</v>
      </c>
      <c r="FO125" s="317">
        <f t="array" ref="FO125">AVERAGE(IF($JU21:$JU68&gt;0,FO21:FO68))</f>
        <v>0</v>
      </c>
      <c r="FP125" s="317">
        <f t="array" ref="FP125">AVERAGE(IF($JU21:$JU68&gt;0,FP21:FP68))</f>
        <v>0</v>
      </c>
      <c r="FQ125" s="317">
        <f t="array" ref="FQ125">AVERAGE(IF($JU21:$JU68&gt;0,FQ21:FQ68))</f>
        <v>0</v>
      </c>
      <c r="FR125" s="317">
        <f t="array" ref="FR125">AVERAGE(IF($JU21:$JU68&gt;0,FR21:FR68))</f>
        <v>0</v>
      </c>
      <c r="FS125" s="317">
        <f t="array" ref="FS125">AVERAGE(IF($JU21:$JU68&gt;0,FS21:FS68))</f>
        <v>0</v>
      </c>
      <c r="FT125" s="317">
        <f t="array" ref="FT125">AVERAGE(IF($JU21:$JU68&gt;0,FT21:FT68))</f>
        <v>0</v>
      </c>
      <c r="FU125" s="317">
        <f t="array" ref="FU125">AVERAGE(IF($JU21:$JU68&gt;0,FU21:FU68))</f>
        <v>0</v>
      </c>
      <c r="FV125" s="317">
        <f t="array" ref="FV125">AVERAGE(IF($JU21:$JU68&gt;0,FV21:FV68))</f>
        <v>0</v>
      </c>
      <c r="FW125" s="317">
        <f t="array" ref="FW125">AVERAGE(IF($JU21:$JU68&gt;0,FW21:FW68))</f>
        <v>0</v>
      </c>
      <c r="FX125" s="317">
        <f t="array" ref="FX125">AVERAGE(IF($JU21:$JU68&gt;0,FX21:FX68))</f>
        <v>0</v>
      </c>
      <c r="FY125" s="317">
        <f t="array" ref="FY125">AVERAGE(IF($JU21:$JU68&gt;0,FY21:FY68))</f>
        <v>0</v>
      </c>
      <c r="FZ125" s="317">
        <f t="array" ref="FZ125">AVERAGE(IF($JU21:$JU68&gt;0,FZ21:FZ68))</f>
        <v>0</v>
      </c>
      <c r="GA125" s="317">
        <f t="array" ref="GA125">AVERAGE(IF($JU21:$JU68&gt;0,GA21:GA68))</f>
        <v>0</v>
      </c>
      <c r="GB125" s="317">
        <f t="array" ref="GB125">AVERAGE(IF($JU21:$JU68&gt;0,GB21:GB68))</f>
        <v>0</v>
      </c>
      <c r="GC125" s="317">
        <f t="array" ref="GC125">AVERAGE(IF($JU21:$JU68&gt;0,GC21:GC68))</f>
        <v>0</v>
      </c>
      <c r="GD125" s="317">
        <f t="array" ref="GD125">AVERAGE(IF($JU21:$JU68&gt;0,GD21:GD68))</f>
        <v>0</v>
      </c>
      <c r="GE125" s="317">
        <f t="array" ref="GE125">AVERAGE(IF($JU21:$JU68&gt;0,GE21:GE68))</f>
        <v>0</v>
      </c>
      <c r="GF125" s="317">
        <f t="array" ref="GF125">AVERAGE(IF($JU21:$JU68&gt;0,GF21:GF68))</f>
        <v>0</v>
      </c>
      <c r="GG125" s="317">
        <f t="array" ref="GG125">AVERAGE(IF($JU21:$JU68&gt;0,GG21:GG68))</f>
        <v>0</v>
      </c>
      <c r="GH125" s="317">
        <f t="array" ref="GH125">AVERAGE(IF($JU21:$JU68&gt;0,GH21:GH68))</f>
        <v>0</v>
      </c>
      <c r="GI125" s="317">
        <f t="array" ref="GI125">AVERAGE(IF($JU21:$JU68&gt;0,GI21:GI68))</f>
        <v>0</v>
      </c>
      <c r="GJ125" s="317">
        <f t="array" ref="GJ125">AVERAGE(IF($JU21:$JU68&gt;0,GJ21:GJ68))</f>
        <v>0</v>
      </c>
      <c r="GK125" s="317">
        <f t="array" ref="GK125">AVERAGE(IF($JU21:$JU68&gt;0,GK21:GK68))</f>
        <v>0</v>
      </c>
      <c r="GL125" s="317" t="e">
        <f t="array" ref="GL125">AVERAGE(IF($JU21:$JU68&gt;0,GL21:GL68))</f>
        <v>#DIV/0!</v>
      </c>
      <c r="GM125" s="317">
        <f t="array" ref="GM125">AVERAGE(IF($JU21:$JU68&gt;0,GM21:GM68))</f>
        <v>0</v>
      </c>
      <c r="GN125" s="317">
        <f t="array" ref="GN125">AVERAGE(IF($JU21:$JU68&gt;0,GN21:GN68))</f>
        <v>0</v>
      </c>
      <c r="GO125" s="317">
        <f t="array" ref="GO125">AVERAGE(IF($JU21:$JU68&gt;0,GO21:GO68))</f>
        <v>0</v>
      </c>
      <c r="GP125" s="317">
        <f t="array" ref="GP125">AVERAGE(IF($JU21:$JU68&gt;0,GP21:GP68))</f>
        <v>0</v>
      </c>
      <c r="GQ125" s="317">
        <f t="array" ref="GQ125">AVERAGE(IF($JU21:$JU68&gt;0,GQ21:GQ68))</f>
        <v>0</v>
      </c>
      <c r="GR125" s="317">
        <f t="array" ref="GR125">AVERAGE(IF($JU21:$JU68&gt;0,GR21:GR68))</f>
        <v>0</v>
      </c>
      <c r="GS125" s="317">
        <f t="array" ref="GS125">AVERAGE(IF($JU21:$JU68&gt;0,GS21:GS68))</f>
        <v>0</v>
      </c>
      <c r="GT125" s="317">
        <f t="array" ref="GT125">AVERAGE(IF($JU21:$JU68&gt;0,GT21:GT68))</f>
        <v>0</v>
      </c>
      <c r="GU125" s="317">
        <f t="array" ref="GU125">AVERAGE(IF($JU21:$JU68&gt;0,GU21:GU68))</f>
        <v>0</v>
      </c>
      <c r="GV125" s="317">
        <f t="array" ref="GV125">AVERAGE(IF($JU21:$JU68&gt;0,GV21:GV68))</f>
        <v>0</v>
      </c>
      <c r="GW125" s="317">
        <f t="array" ref="GW125">AVERAGE(IF($JU21:$JU68&gt;0,GW21:GW68))</f>
        <v>0</v>
      </c>
      <c r="GX125" s="317">
        <f t="array" ref="GX125">AVERAGE(IF($JU21:$JU68&gt;0,GX21:GX68))</f>
        <v>0</v>
      </c>
      <c r="GY125" s="317">
        <f t="array" ref="GY125">AVERAGE(IF($JU21:$JU68&gt;0,GY21:GY68))</f>
        <v>0</v>
      </c>
      <c r="GZ125" s="317">
        <f t="array" ref="GZ125">AVERAGE(IF($JU21:$JU68&gt;0,GZ21:GZ68))</f>
        <v>0</v>
      </c>
      <c r="HA125" s="317">
        <f t="array" ref="HA125">AVERAGE(IF($JU21:$JU68&gt;0,HA21:HA68))</f>
        <v>0</v>
      </c>
      <c r="HB125" s="317">
        <f t="array" ref="HB125">AVERAGE(IF($JU21:$JU68&gt;0,HB21:HB68))</f>
        <v>0</v>
      </c>
      <c r="HC125" s="317">
        <f t="array" ref="HC125">AVERAGE(IF($JU21:$JU68&gt;0,HC21:HC68))</f>
        <v>0</v>
      </c>
      <c r="HD125" s="317">
        <f t="array" ref="HD125">AVERAGE(IF($JU21:$JU68&gt;0,HD21:HD68))</f>
        <v>0</v>
      </c>
      <c r="HE125" s="317">
        <f t="array" ref="HE125">AVERAGE(IF($JU21:$JU68&gt;0,HE21:HE68))</f>
        <v>0</v>
      </c>
      <c r="HF125" s="317">
        <f t="array" ref="HF125">AVERAGE(IF($JU21:$JU68&gt;0,HF21:HF68))</f>
        <v>0</v>
      </c>
      <c r="HG125" s="317">
        <f t="array" ref="HG125">AVERAGE(IF($JU21:$JU68&gt;0,HG21:HG68))</f>
        <v>0</v>
      </c>
      <c r="HH125" s="317">
        <f t="array" ref="HH125">AVERAGE(IF($JU21:$JU68&gt;0,HH21:HH68))</f>
        <v>0</v>
      </c>
      <c r="HI125" s="317">
        <f t="array" ref="HI125">AVERAGE(IF($JU21:$JU68&gt;0,HI21:HI68))</f>
        <v>0</v>
      </c>
      <c r="HJ125" s="317">
        <f t="array" ref="HJ125">AVERAGE(IF($JU21:$JU68&gt;0,HJ21:HJ68))</f>
        <v>0</v>
      </c>
      <c r="HK125" s="317">
        <f t="array" ref="HK125">AVERAGE(IF($JU21:$JU68&gt;0,HK21:HK68))</f>
        <v>0</v>
      </c>
      <c r="HL125" s="317">
        <f t="array" ref="HL125">AVERAGE(IF($JU21:$JU68&gt;0,HL21:HL68))</f>
        <v>0</v>
      </c>
      <c r="HM125" s="317" t="e">
        <f t="array" ref="HM125">AVERAGE(IF($JU21:$JU68&gt;0,HM21:HM68))</f>
        <v>#DIV/0!</v>
      </c>
      <c r="HN125" s="317">
        <f t="array" ref="HN125">AVERAGE(IF($JU21:$JU68&gt;0,HN21:HN68))</f>
        <v>0</v>
      </c>
      <c r="HO125" s="317">
        <f t="array" ref="HO125">AVERAGE(IF($JU21:$JU68&gt;0,HO21:HO68))</f>
        <v>0</v>
      </c>
      <c r="HP125" s="317">
        <f t="array" ref="HP125">AVERAGE(IF($JU21:$JU68&gt;0,HP21:HP68))</f>
        <v>0</v>
      </c>
      <c r="HQ125" s="317">
        <f t="array" ref="HQ125">AVERAGE(IF($JU21:$JU68&gt;0,HQ21:HQ68))</f>
        <v>0</v>
      </c>
      <c r="HR125" s="317">
        <f t="array" ref="HR125">AVERAGE(IF($JU21:$JU68&gt;0,HR21:HR68))</f>
        <v>0</v>
      </c>
      <c r="HS125" s="317">
        <f t="array" ref="HS125">AVERAGE(IF($JU21:$JU68&gt;0,HS21:HS68))</f>
        <v>0</v>
      </c>
      <c r="HT125" s="317">
        <f t="array" ref="HT125">AVERAGE(IF($JU21:$JU68&gt;0,HT21:HT68))</f>
        <v>0</v>
      </c>
      <c r="HU125" s="317">
        <f t="array" ref="HU125">AVERAGE(IF($JU21:$JU68&gt;0,HU21:HU68))</f>
        <v>0</v>
      </c>
      <c r="HV125" s="317">
        <f t="array" ref="HV125">AVERAGE(IF($JU21:$JU68&gt;0,HV21:HV68))</f>
        <v>0</v>
      </c>
      <c r="HW125" s="317">
        <f t="array" ref="HW125">AVERAGE(IF($JU21:$JU68&gt;0,HW21:HW68))</f>
        <v>0</v>
      </c>
      <c r="HX125" s="317">
        <f t="array" ref="HX125">AVERAGE(IF($JU21:$JU68&gt;0,HX21:HX68))</f>
        <v>0</v>
      </c>
      <c r="HY125" s="317">
        <f t="array" ref="HY125">AVERAGE(IF($JU21:$JU68&gt;0,HY21:HY68))</f>
        <v>0</v>
      </c>
      <c r="HZ125" s="317">
        <f t="array" ref="HZ125">AVERAGE(IF($JU21:$JU68&gt;0,HZ21:HZ68))</f>
        <v>0</v>
      </c>
      <c r="IA125" s="317">
        <f t="array" ref="IA125">AVERAGE(IF($JU21:$JU68&gt;0,IA21:IA68))</f>
        <v>0</v>
      </c>
      <c r="IB125" s="317">
        <f t="array" ref="IB125">AVERAGE(IF($JU21:$JU68&gt;0,IB21:IB68))</f>
        <v>0</v>
      </c>
      <c r="IC125" s="317">
        <f t="array" ref="IC125">AVERAGE(IF($JU21:$JU68&gt;0,IC21:IC68))</f>
        <v>0</v>
      </c>
      <c r="ID125" s="317">
        <f t="array" ref="ID125">AVERAGE(IF($JU21:$JU68&gt;0,ID21:ID68))</f>
        <v>0</v>
      </c>
      <c r="IE125" s="317">
        <f t="array" ref="IE125">AVERAGE(IF($JU21:$JU68&gt;0,IE21:IE68))</f>
        <v>0</v>
      </c>
      <c r="IF125" s="317">
        <f t="array" ref="IF125">AVERAGE(IF($JU21:$JU68&gt;0,IF21:IF68))</f>
        <v>0</v>
      </c>
      <c r="IG125" s="317">
        <f t="array" ref="IG125">AVERAGE(IF($JU21:$JU68&gt;0,IG21:IG68))</f>
        <v>0</v>
      </c>
      <c r="IH125" s="317">
        <f t="array" ref="IH125">AVERAGE(IF($JU21:$JU68&gt;0,IH21:IH68))</f>
        <v>0</v>
      </c>
      <c r="II125" s="317">
        <f t="array" ref="II125">AVERAGE(IF($JU21:$JU68&gt;0,II21:II68))</f>
        <v>0</v>
      </c>
      <c r="IJ125" s="317">
        <f t="array" ref="IJ125">AVERAGE(IF($JU21:$JU68&gt;0,IJ21:IJ68))</f>
        <v>0</v>
      </c>
      <c r="IK125" s="317">
        <f t="array" ref="IK125">AVERAGE(IF($JU21:$JU68&gt;0,IK21:IK68))</f>
        <v>0</v>
      </c>
      <c r="IL125" s="317">
        <f t="array" ref="IL125">AVERAGE(IF($JU21:$JU68&gt;0,IL21:IL68))</f>
        <v>0</v>
      </c>
      <c r="IM125" s="317">
        <f t="array" ref="IM125">AVERAGE(IF($JU21:$JU68&gt;0,IM21:IM68))</f>
        <v>0</v>
      </c>
      <c r="IN125" s="317" t="e">
        <f t="array" ref="IN125">AVERAGE(IF($JU21:$JU68&gt;0,IN21:IN68))</f>
        <v>#DIV/0!</v>
      </c>
      <c r="IO125" s="317">
        <f t="array" ref="IO125">AVERAGE(IF($JU21:$JU68&gt;0,IO21:IO68))</f>
        <v>0</v>
      </c>
      <c r="IP125" s="317">
        <f t="array" ref="IP125">AVERAGE(IF($JU21:$JU68&gt;0,IP21:IP68))</f>
        <v>0</v>
      </c>
      <c r="IQ125" s="317">
        <f t="array" ref="IQ125">AVERAGE(IF($JU21:$JU68&gt;0,IQ21:IQ68))</f>
        <v>0</v>
      </c>
      <c r="IR125" s="317">
        <f t="array" ref="IR125">AVERAGE(IF($JU21:$JU68&gt;0,IR21:IR68))</f>
        <v>0</v>
      </c>
      <c r="IS125" s="317">
        <f t="array" ref="IS125">AVERAGE(IF($JU21:$JU68&gt;0,IS21:IS68))</f>
        <v>0</v>
      </c>
      <c r="IT125" s="317">
        <f t="array" ref="IT125">AVERAGE(IF($JU21:$JU68&gt;0,IT21:IT68))</f>
        <v>0</v>
      </c>
      <c r="IU125" s="317">
        <f t="array" ref="IU125">AVERAGE(IF($JU21:$JU68&gt;0,IU21:IU68))</f>
        <v>0</v>
      </c>
      <c r="IV125" s="317">
        <f t="array" ref="IV125">AVERAGE(IF($JU21:$JU68&gt;0,IV21:IV68))</f>
        <v>0</v>
      </c>
      <c r="IW125" s="317">
        <f t="array" ref="IW125">AVERAGE(IF($JU21:$JU68&gt;0,IW21:IW68))</f>
        <v>0</v>
      </c>
      <c r="IX125" s="317">
        <f t="array" ref="IX125">AVERAGE(IF($JU21:$JU68&gt;0,IX21:IX68))</f>
        <v>0</v>
      </c>
      <c r="IY125" s="317">
        <f t="array" ref="IY125">AVERAGE(IF($JU21:$JU68&gt;0,IY21:IY68))</f>
        <v>0</v>
      </c>
      <c r="IZ125" s="317">
        <f t="array" ref="IZ125">AVERAGE(IF($JU21:$JU68&gt;0,IZ21:IZ68))</f>
        <v>0</v>
      </c>
      <c r="JA125" s="317">
        <f t="array" ref="JA125">AVERAGE(IF($JU21:$JU68&gt;0,JA21:JA68))</f>
        <v>0</v>
      </c>
      <c r="JB125" s="317">
        <f t="array" ref="JB125">AVERAGE(IF($JU21:$JU68&gt;0,JB21:JB68))</f>
        <v>0</v>
      </c>
      <c r="JC125" s="317">
        <f t="array" ref="JC125">AVERAGE(IF($JU21:$JU68&gt;0,JC21:JC68))</f>
        <v>0</v>
      </c>
      <c r="JD125" s="317">
        <f t="array" ref="JD125">AVERAGE(IF($JU21:$JU68&gt;0,JD21:JD68))</f>
        <v>0</v>
      </c>
      <c r="JE125" s="317">
        <f t="array" ref="JE125">AVERAGE(IF($JU21:$JU68&gt;0,JE21:JE68))</f>
        <v>0</v>
      </c>
      <c r="JF125" s="317">
        <f t="array" ref="JF125">AVERAGE(IF($JU21:$JU68&gt;0,JF21:JF68))</f>
        <v>0</v>
      </c>
      <c r="JG125" s="317">
        <f t="array" ref="JG125">AVERAGE(IF($JU21:$JU68&gt;0,JG21:JG68))</f>
        <v>0</v>
      </c>
      <c r="JH125" s="317">
        <f t="array" ref="JH125">AVERAGE(IF($JU21:$JU68&gt;0,JH21:JH68))</f>
        <v>0</v>
      </c>
      <c r="JI125" s="317">
        <f t="array" ref="JI125">AVERAGE(IF($JU21:$JU68&gt;0,JI21:JI68))</f>
        <v>0</v>
      </c>
      <c r="JJ125" s="317">
        <f t="array" ref="JJ125">AVERAGE(IF($JU21:$JU68&gt;0,JJ21:JJ68))</f>
        <v>0</v>
      </c>
      <c r="JK125" s="317">
        <f t="array" ref="JK125">AVERAGE(IF($JU21:$JU68&gt;0,JK21:JK68))</f>
        <v>0</v>
      </c>
      <c r="JL125" s="317">
        <f t="array" ref="JL125">AVERAGE(IF($JU21:$JU68&gt;0,JL21:JL68))</f>
        <v>0</v>
      </c>
      <c r="JM125" s="317">
        <f t="array" ref="JM125">AVERAGE(IF($JU21:$JU68&gt;0,JM21:JM68))</f>
        <v>0</v>
      </c>
      <c r="JN125" s="317">
        <f t="array" ref="JN125">AVERAGE(IF($JU21:$JU68&gt;0,JN21:JN68))</f>
        <v>0</v>
      </c>
      <c r="JO125" s="317" t="e">
        <f t="array" ref="JO125">AVERAGE(IF($JU21:$JU68&gt;0,JO21:JO68))</f>
        <v>#DIV/0!</v>
      </c>
      <c r="JP125" s="317" t="e">
        <f t="array" ref="JP125">AVERAGE(IF($JU21:$JU68&gt;0,JP21:JP68))</f>
        <v>#DIV/0!</v>
      </c>
    </row>
    <row r="126" spans="4:277" ht="15" customHeight="1" x14ac:dyDescent="0.2">
      <c r="D126" s="317"/>
      <c r="E126" s="317" t="s">
        <v>490</v>
      </c>
      <c r="F126" s="317">
        <f t="array" ref="F126">STDEVP(IF($JU22:$JU68&gt;0,F22:F68))</f>
        <v>0</v>
      </c>
      <c r="G126" s="317">
        <f t="array" ref="G126">STDEVP(IF($JU22:$JU68&gt;0,G22:G68))</f>
        <v>0</v>
      </c>
      <c r="H126" s="317">
        <f t="array" ref="H126">STDEVP(IF($JU22:$JU68&gt;0,H22:H68))</f>
        <v>0</v>
      </c>
      <c r="I126" s="317">
        <f t="array" ref="I126">STDEVP(IF($JU22:$JU68&gt;0,I22:I68))</f>
        <v>0</v>
      </c>
      <c r="J126" s="317">
        <f t="array" ref="J126">STDEVP(IF($JU22:$JU68&gt;0,J22:J68))</f>
        <v>0</v>
      </c>
      <c r="K126" s="317">
        <f t="array" ref="K126">STDEVP(IF($JU22:$JU68&gt;0,K22:K68))</f>
        <v>0</v>
      </c>
      <c r="L126" s="317">
        <f t="array" ref="L126">STDEVP(IF($JU22:$JU68&gt;0,L22:L68))</f>
        <v>0</v>
      </c>
      <c r="M126" s="317">
        <f t="array" ref="M126">STDEVP(IF($JU22:$JU68&gt;0,M22:M68))</f>
        <v>0</v>
      </c>
      <c r="N126" s="317">
        <f t="array" ref="N126">STDEVP(IF($JU22:$JU68&gt;0,N22:N68))</f>
        <v>0</v>
      </c>
      <c r="O126" s="317">
        <f t="array" ref="O126">STDEVP(IF($JU22:$JU68&gt;0,O22:O68))</f>
        <v>0</v>
      </c>
      <c r="P126" s="317">
        <f t="array" ref="P126">STDEVP(IF($JU22:$JU68&gt;0,P22:P68))</f>
        <v>0</v>
      </c>
      <c r="Q126" s="317">
        <f t="array" ref="Q126">STDEVP(IF($JU22:$JU68&gt;0,Q22:Q68))</f>
        <v>0</v>
      </c>
      <c r="R126" s="317">
        <f t="array" ref="R126">STDEVP(IF($JU22:$JU68&gt;0,R22:R68))</f>
        <v>0</v>
      </c>
      <c r="S126" s="317">
        <f t="array" ref="S126">STDEVP(IF($JU22:$JU68&gt;0,S22:S68))</f>
        <v>0</v>
      </c>
      <c r="T126" s="317">
        <f t="array" ref="T126">STDEVP(IF($JU22:$JU68&gt;0,T22:T68))</f>
        <v>0</v>
      </c>
      <c r="U126" s="317">
        <f t="array" ref="U126">STDEVP(IF($JU22:$JU68&gt;0,U22:U68))</f>
        <v>0</v>
      </c>
      <c r="V126" s="317">
        <f t="array" ref="V126">STDEVP(IF($JU22:$JU68&gt;0,V22:V68))</f>
        <v>0</v>
      </c>
      <c r="W126" s="317">
        <f t="array" ref="W126">STDEVP(IF($JU22:$JU68&gt;0,W22:W68))</f>
        <v>0</v>
      </c>
      <c r="X126" s="317">
        <f t="array" ref="X126">STDEVP(IF($JU22:$JU68&gt;0,X22:X68))</f>
        <v>0</v>
      </c>
      <c r="Y126" s="317">
        <f t="array" ref="Y126">STDEVP(IF($JU22:$JU68&gt;0,Y22:Y68))</f>
        <v>0</v>
      </c>
      <c r="Z126" s="317">
        <f t="array" ref="Z126">STDEVP(IF($JU22:$JU68&gt;0,Z22:Z68))</f>
        <v>0</v>
      </c>
      <c r="AA126" s="317">
        <f t="array" ref="AA126">STDEVP(IF($JU22:$JU68&gt;0,AA22:AA68))</f>
        <v>0</v>
      </c>
      <c r="AB126" s="317">
        <f t="array" ref="AB126">STDEVP(IF($JU22:$JU68&gt;0,AB22:AB68))</f>
        <v>0</v>
      </c>
      <c r="AC126" s="317">
        <f t="array" ref="AC126">STDEVP(IF($JU22:$JU68&gt;0,AC22:AC68))</f>
        <v>0</v>
      </c>
      <c r="AD126" s="317">
        <f t="array" ref="AD126">STDEVP(IF($JU22:$JU68&gt;0,AD22:AD68))</f>
        <v>0</v>
      </c>
      <c r="AE126" s="317">
        <f t="array" ref="AE126">STDEVP(IF($JU22:$JU68&gt;0,AE22:AE68))</f>
        <v>0</v>
      </c>
      <c r="AF126" s="317" t="e">
        <f t="array" ref="AF126">STDEVP(IF($JU22:$JU68&gt;0,AF22:AF68))</f>
        <v>#DIV/0!</v>
      </c>
      <c r="AG126" s="317">
        <f t="array" ref="AG126">STDEVP(IF($JU22:$JU68&gt;0,AG22:AG68))</f>
        <v>0</v>
      </c>
      <c r="AH126" s="317">
        <f t="array" ref="AH126">STDEVP(IF($JU22:$JU68&gt;0,AH22:AH68))</f>
        <v>0</v>
      </c>
      <c r="AI126" s="317">
        <f t="array" ref="AI126">STDEVP(IF($JU22:$JU68&gt;0,AI22:AI68))</f>
        <v>0</v>
      </c>
      <c r="AJ126" s="317">
        <f t="array" ref="AJ126">STDEVP(IF($JU22:$JU68&gt;0,AJ22:AJ68))</f>
        <v>0</v>
      </c>
      <c r="AK126" s="317">
        <f t="array" ref="AK126">STDEVP(IF($JU22:$JU68&gt;0,AK22:AK68))</f>
        <v>0</v>
      </c>
      <c r="AL126" s="317">
        <f t="array" ref="AL126">STDEVP(IF($JU22:$JU68&gt;0,AL22:AL68))</f>
        <v>0</v>
      </c>
      <c r="AM126" s="317">
        <f t="array" ref="AM126">STDEVP(IF($JU22:$JU68&gt;0,AM22:AM68))</f>
        <v>0</v>
      </c>
      <c r="AN126" s="317">
        <f t="array" ref="AN126">STDEVP(IF($JU22:$JU68&gt;0,AN22:AN68))</f>
        <v>0</v>
      </c>
      <c r="AO126" s="317">
        <f t="array" ref="AO126">STDEVP(IF($JU22:$JU68&gt;0,AO22:AO68))</f>
        <v>0</v>
      </c>
      <c r="AP126" s="317">
        <f t="array" ref="AP126">STDEVP(IF($JU22:$JU68&gt;0,AP22:AP68))</f>
        <v>0</v>
      </c>
      <c r="AQ126" s="317">
        <f t="array" ref="AQ126">STDEVP(IF($JU22:$JU68&gt;0,AQ22:AQ68))</f>
        <v>0</v>
      </c>
      <c r="AR126" s="317">
        <f t="array" ref="AR126">STDEVP(IF($JU22:$JU68&gt;0,AR22:AR68))</f>
        <v>0</v>
      </c>
      <c r="AS126" s="317">
        <f t="array" ref="AS126">STDEVP(IF($JU22:$JU68&gt;0,AS22:AS68))</f>
        <v>0</v>
      </c>
      <c r="AT126" s="317">
        <f t="array" ref="AT126">STDEVP(IF($JU22:$JU68&gt;0,AT22:AT68))</f>
        <v>0</v>
      </c>
      <c r="AU126" s="317">
        <f t="array" ref="AU126">STDEVP(IF($JU22:$JU68&gt;0,AU22:AU68))</f>
        <v>0</v>
      </c>
      <c r="AV126" s="317">
        <f t="array" ref="AV126">STDEVP(IF($JU22:$JU68&gt;0,AV22:AV68))</f>
        <v>0</v>
      </c>
      <c r="AW126" s="317">
        <f t="array" ref="AW126">STDEVP(IF($JU22:$JU68&gt;0,AW22:AW68))</f>
        <v>0</v>
      </c>
      <c r="AX126" s="317">
        <f t="array" ref="AX126">STDEVP(IF($JU22:$JU68&gt;0,AX22:AX68))</f>
        <v>0</v>
      </c>
      <c r="AY126" s="317">
        <f t="array" ref="AY126">STDEVP(IF($JU22:$JU68&gt;0,AY22:AY68))</f>
        <v>0</v>
      </c>
      <c r="AZ126" s="317">
        <f t="array" ref="AZ126">STDEVP(IF($JU22:$JU68&gt;0,AZ22:AZ68))</f>
        <v>0</v>
      </c>
      <c r="BA126" s="317">
        <f t="array" ref="BA126">STDEVP(IF($JU22:$JU68&gt;0,BA22:BA68))</f>
        <v>0</v>
      </c>
      <c r="BB126" s="317">
        <f t="array" ref="BB126">STDEVP(IF($JU22:$JU68&gt;0,BB22:BB68))</f>
        <v>0</v>
      </c>
      <c r="BC126" s="317">
        <f t="array" ref="BC126">STDEVP(IF($JU22:$JU68&gt;0,BC22:BC68))</f>
        <v>0</v>
      </c>
      <c r="BD126" s="317">
        <f t="array" ref="BD126">STDEVP(IF($JU22:$JU68&gt;0,BD22:BD68))</f>
        <v>0</v>
      </c>
      <c r="BE126" s="317">
        <f t="array" ref="BE126">STDEVP(IF($JU22:$JU68&gt;0,BE22:BE68))</f>
        <v>0</v>
      </c>
      <c r="BF126" s="317">
        <f t="array" ref="BF126">STDEVP(IF($JU22:$JU68&gt;0,BF22:BF68))</f>
        <v>0</v>
      </c>
      <c r="BG126" s="317" t="e">
        <f t="array" ref="BG126">STDEVP(IF($JU22:$JU68&gt;0,BG22:BG68))</f>
        <v>#DIV/0!</v>
      </c>
      <c r="BH126" s="317">
        <f t="array" ref="BH126">STDEVP(IF($JU22:$JU68&gt;0,BH22:BH68))</f>
        <v>0</v>
      </c>
      <c r="BI126" s="317">
        <f t="array" ref="BI126">STDEVP(IF($JU22:$JU68&gt;0,BI22:BI68))</f>
        <v>0</v>
      </c>
      <c r="BJ126" s="317">
        <f t="array" ref="BJ126">STDEVP(IF($JU22:$JU68&gt;0,BJ22:BJ68))</f>
        <v>0</v>
      </c>
      <c r="BK126" s="317">
        <f t="array" ref="BK126">STDEVP(IF($JU22:$JU68&gt;0,BK22:BK68))</f>
        <v>0</v>
      </c>
      <c r="BL126" s="317">
        <f t="array" ref="BL126">STDEVP(IF($JU22:$JU68&gt;0,BL22:BL68))</f>
        <v>0</v>
      </c>
      <c r="BM126" s="317">
        <f t="array" ref="BM126">STDEVP(IF($JU22:$JU68&gt;0,BM22:BM68))</f>
        <v>0</v>
      </c>
      <c r="BN126" s="317">
        <f t="array" ref="BN126">STDEVP(IF($JU22:$JU68&gt;0,BN22:BN68))</f>
        <v>0</v>
      </c>
      <c r="BO126" s="317">
        <f t="array" ref="BO126">STDEVP(IF($JU22:$JU68&gt;0,BO22:BO68))</f>
        <v>0</v>
      </c>
      <c r="BP126" s="317">
        <f t="array" ref="BP126">STDEVP(IF($JU22:$JU68&gt;0,BP22:BP68))</f>
        <v>0</v>
      </c>
      <c r="BQ126" s="317">
        <f t="array" ref="BQ126">STDEVP(IF($JU22:$JU68&gt;0,BQ22:BQ68))</f>
        <v>0</v>
      </c>
      <c r="BR126" s="317">
        <f t="array" ref="BR126">STDEVP(IF($JU22:$JU68&gt;0,BR22:BR68))</f>
        <v>0</v>
      </c>
      <c r="BS126" s="317">
        <f t="array" ref="BS126">STDEVP(IF($JU22:$JU68&gt;0,BS22:BS68))</f>
        <v>0</v>
      </c>
      <c r="BT126" s="317">
        <f t="array" ref="BT126">STDEVP(IF($JU22:$JU68&gt;0,BT22:BT68))</f>
        <v>0</v>
      </c>
      <c r="BU126" s="317">
        <f t="array" ref="BU126">STDEVP(IF($JU22:$JU68&gt;0,BU22:BU68))</f>
        <v>0</v>
      </c>
      <c r="BV126" s="317">
        <f t="array" ref="BV126">STDEVP(IF($JU22:$JU68&gt;0,BV22:BV68))</f>
        <v>0</v>
      </c>
      <c r="BW126" s="317">
        <f t="array" ref="BW126">STDEVP(IF($JU22:$JU68&gt;0,BW22:BW68))</f>
        <v>0</v>
      </c>
      <c r="BX126" s="317">
        <f t="array" ref="BX126">STDEVP(IF($JU22:$JU68&gt;0,BX22:BX68))</f>
        <v>0</v>
      </c>
      <c r="BY126" s="317">
        <f t="array" ref="BY126">STDEVP(IF($JU22:$JU68&gt;0,BY22:BY68))</f>
        <v>0</v>
      </c>
      <c r="BZ126" s="317">
        <f t="array" ref="BZ126">STDEVP(IF($JU22:$JU68&gt;0,BZ22:BZ68))</f>
        <v>0</v>
      </c>
      <c r="CA126" s="317">
        <f t="array" ref="CA126">STDEVP(IF($JU22:$JU68&gt;0,CA22:CA68))</f>
        <v>0</v>
      </c>
      <c r="CB126" s="317">
        <f t="array" ref="CB126">STDEVP(IF($JU22:$JU68&gt;0,CB22:CB68))</f>
        <v>0</v>
      </c>
      <c r="CC126" s="317">
        <f t="array" ref="CC126">STDEVP(IF($JU22:$JU68&gt;0,CC22:CC68))</f>
        <v>0</v>
      </c>
      <c r="CD126" s="317">
        <f t="array" ref="CD126">STDEVP(IF($JU22:$JU68&gt;0,CD22:CD68))</f>
        <v>0</v>
      </c>
      <c r="CE126" s="317">
        <f t="array" ref="CE126">STDEVP(IF($JU22:$JU68&gt;0,CE22:CE68))</f>
        <v>0</v>
      </c>
      <c r="CF126" s="317">
        <f t="array" ref="CF126">STDEVP(IF($JU22:$JU68&gt;0,CF22:CF68))</f>
        <v>0</v>
      </c>
      <c r="CG126" s="317">
        <f t="array" ref="CG126">STDEVP(IF($JU22:$JU68&gt;0,CG22:CG68))</f>
        <v>0</v>
      </c>
      <c r="CH126" s="317" t="e">
        <f t="array" ref="CH126">STDEVP(IF($JU22:$JU68&gt;0,CH22:CH68))</f>
        <v>#DIV/0!</v>
      </c>
      <c r="CI126" s="317">
        <f t="array" ref="CI126">STDEVP(IF($JU22:$JU68&gt;0,CI22:CI68))</f>
        <v>0</v>
      </c>
      <c r="CJ126" s="317">
        <f t="array" ref="CJ126">STDEVP(IF($JU22:$JU68&gt;0,CJ22:CJ68))</f>
        <v>0</v>
      </c>
      <c r="CK126" s="317">
        <f t="array" ref="CK126">STDEVP(IF($JU22:$JU68&gt;0,CK22:CK68))</f>
        <v>0</v>
      </c>
      <c r="CL126" s="317">
        <f t="array" ref="CL126">STDEVP(IF($JU22:$JU68&gt;0,CL22:CL68))</f>
        <v>0</v>
      </c>
      <c r="CM126" s="317">
        <f t="array" ref="CM126">STDEVP(IF($JU22:$JU68&gt;0,CM22:CM68))</f>
        <v>0</v>
      </c>
      <c r="CN126" s="317">
        <f t="array" ref="CN126">STDEVP(IF($JU22:$JU68&gt;0,CN22:CN68))</f>
        <v>0</v>
      </c>
      <c r="CO126" s="317">
        <f t="array" ref="CO126">STDEVP(IF($JU22:$JU68&gt;0,CO22:CO68))</f>
        <v>0</v>
      </c>
      <c r="CP126" s="317">
        <f t="array" ref="CP126">STDEVP(IF($JU22:$JU68&gt;0,CP22:CP68))</f>
        <v>0</v>
      </c>
      <c r="CQ126" s="317">
        <f t="array" ref="CQ126">STDEVP(IF($JU22:$JU68&gt;0,CQ22:CQ68))</f>
        <v>0</v>
      </c>
      <c r="CR126" s="317">
        <f t="array" ref="CR126">STDEVP(IF($JU22:$JU68&gt;0,CR22:CR68))</f>
        <v>0</v>
      </c>
      <c r="CS126" s="317">
        <f t="array" ref="CS126">STDEVP(IF($JU22:$JU68&gt;0,CS22:CS68))</f>
        <v>0</v>
      </c>
      <c r="CT126" s="317">
        <f t="array" ref="CT126">STDEVP(IF($JU22:$JU68&gt;0,CT22:CT68))</f>
        <v>0</v>
      </c>
      <c r="CU126" s="317">
        <f t="array" ref="CU126">STDEVP(IF($JU22:$JU68&gt;0,CU22:CU68))</f>
        <v>0</v>
      </c>
      <c r="CV126" s="317">
        <f t="array" ref="CV126">STDEVP(IF($JU22:$JU68&gt;0,CV22:CV68))</f>
        <v>0</v>
      </c>
      <c r="CW126" s="317">
        <f t="array" ref="CW126">STDEVP(IF($JU22:$JU68&gt;0,CW22:CW68))</f>
        <v>0</v>
      </c>
      <c r="CX126" s="317">
        <f t="array" ref="CX126">STDEVP(IF($JU22:$JU68&gt;0,CX22:CX68))</f>
        <v>0</v>
      </c>
      <c r="CY126" s="317">
        <f t="array" ref="CY126">STDEVP(IF($JU22:$JU68&gt;0,CY22:CY68))</f>
        <v>0</v>
      </c>
      <c r="CZ126" s="317">
        <f t="array" ref="CZ126">STDEVP(IF($JU22:$JU68&gt;0,CZ22:CZ68))</f>
        <v>0</v>
      </c>
      <c r="DA126" s="317">
        <f t="array" ref="DA126">STDEVP(IF($JU22:$JU68&gt;0,DA22:DA68))</f>
        <v>0</v>
      </c>
      <c r="DB126" s="317">
        <f t="array" ref="DB126">STDEVP(IF($JU22:$JU68&gt;0,DB22:DB68))</f>
        <v>0</v>
      </c>
      <c r="DC126" s="317">
        <f t="array" ref="DC126">STDEVP(IF($JU22:$JU68&gt;0,DC22:DC68))</f>
        <v>0</v>
      </c>
      <c r="DD126" s="317">
        <f t="array" ref="DD126">STDEVP(IF($JU22:$JU68&gt;0,DD22:DD68))</f>
        <v>0</v>
      </c>
      <c r="DE126" s="317">
        <f t="array" ref="DE126">STDEVP(IF($JU22:$JU68&gt;0,DE22:DE68))</f>
        <v>0</v>
      </c>
      <c r="DF126" s="317">
        <f t="array" ref="DF126">STDEVP(IF($JU22:$JU68&gt;0,DF22:DF68))</f>
        <v>0</v>
      </c>
      <c r="DG126" s="317">
        <f t="array" ref="DG126">STDEVP(IF($JU22:$JU68&gt;0,DG22:DG68))</f>
        <v>0</v>
      </c>
      <c r="DH126" s="317">
        <f t="array" ref="DH126">STDEVP(IF($JU22:$JU68&gt;0,DH22:DH68))</f>
        <v>0</v>
      </c>
      <c r="DI126" s="317" t="e">
        <f t="array" ref="DI126">STDEVP(IF($JU22:$JU68&gt;0,DI22:DI68))</f>
        <v>#DIV/0!</v>
      </c>
      <c r="DJ126" s="317">
        <f t="array" ref="DJ126">STDEVP(IF($JU22:$JU68&gt;0,DJ22:DJ68))</f>
        <v>0</v>
      </c>
      <c r="DK126" s="317">
        <f t="array" ref="DK126">STDEVP(IF($JU22:$JU68&gt;0,DK22:DK68))</f>
        <v>0</v>
      </c>
      <c r="DL126" s="317">
        <f t="array" ref="DL126">STDEVP(IF($JU22:$JU68&gt;0,DL22:DL68))</f>
        <v>0</v>
      </c>
      <c r="DM126" s="317">
        <f t="array" ref="DM126">STDEVP(IF($JU22:$JU68&gt;0,DM22:DM68))</f>
        <v>0</v>
      </c>
      <c r="DN126" s="317">
        <f t="array" ref="DN126">STDEVP(IF($JU22:$JU68&gt;0,DN22:DN68))</f>
        <v>0</v>
      </c>
      <c r="DO126" s="317">
        <f t="array" ref="DO126">STDEVP(IF($JU22:$JU68&gt;0,DO22:DO68))</f>
        <v>0</v>
      </c>
      <c r="DP126" s="317">
        <f t="array" ref="DP126">STDEVP(IF($JU22:$JU68&gt;0,DP22:DP68))</f>
        <v>0</v>
      </c>
      <c r="DQ126" s="317">
        <f t="array" ref="DQ126">STDEVP(IF($JU22:$JU68&gt;0,DQ22:DQ68))</f>
        <v>0</v>
      </c>
      <c r="DR126" s="317">
        <f t="array" ref="DR126">STDEVP(IF($JU22:$JU68&gt;0,DR22:DR68))</f>
        <v>0</v>
      </c>
      <c r="DS126" s="317">
        <f t="array" ref="DS126">STDEVP(IF($JU22:$JU68&gt;0,DS22:DS68))</f>
        <v>0</v>
      </c>
      <c r="DT126" s="317">
        <f t="array" ref="DT126">STDEVP(IF($JU22:$JU68&gt;0,DT22:DT68))</f>
        <v>0</v>
      </c>
      <c r="DU126" s="317">
        <f t="array" ref="DU126">STDEVP(IF($JU22:$JU68&gt;0,DU22:DU68))</f>
        <v>0</v>
      </c>
      <c r="DV126" s="317">
        <f t="array" ref="DV126">STDEVP(IF($JU22:$JU68&gt;0,DV22:DV68))</f>
        <v>0</v>
      </c>
      <c r="DW126" s="317">
        <f t="array" ref="DW126">STDEVP(IF($JU22:$JU68&gt;0,DW22:DW68))</f>
        <v>0</v>
      </c>
      <c r="DX126" s="317">
        <f t="array" ref="DX126">STDEVP(IF($JU22:$JU68&gt;0,DX22:DX68))</f>
        <v>0</v>
      </c>
      <c r="DY126" s="317">
        <f t="array" ref="DY126">STDEVP(IF($JU22:$JU68&gt;0,DY22:DY68))</f>
        <v>0</v>
      </c>
      <c r="DZ126" s="317">
        <f t="array" ref="DZ126">STDEVP(IF($JU22:$JU68&gt;0,DZ22:DZ68))</f>
        <v>0</v>
      </c>
      <c r="EA126" s="317">
        <f t="array" ref="EA126">STDEVP(IF($JU22:$JU68&gt;0,EA22:EA68))</f>
        <v>0</v>
      </c>
      <c r="EB126" s="317">
        <f t="array" ref="EB126">STDEVP(IF($JU22:$JU68&gt;0,EB22:EB68))</f>
        <v>0</v>
      </c>
      <c r="EC126" s="317">
        <f t="array" ref="EC126">STDEVP(IF($JU22:$JU68&gt;0,EC22:EC68))</f>
        <v>0</v>
      </c>
      <c r="ED126" s="317">
        <f t="array" ref="ED126">STDEVP(IF($JU22:$JU68&gt;0,ED22:ED68))</f>
        <v>0</v>
      </c>
      <c r="EE126" s="317">
        <f t="array" ref="EE126">STDEVP(IF($JU22:$JU68&gt;0,EE22:EE68))</f>
        <v>0</v>
      </c>
      <c r="EF126" s="317">
        <f t="array" ref="EF126">STDEVP(IF($JU22:$JU68&gt;0,EF22:EF68))</f>
        <v>0</v>
      </c>
      <c r="EG126" s="317">
        <f t="array" ref="EG126">STDEVP(IF($JU22:$JU68&gt;0,EG22:EG68))</f>
        <v>0</v>
      </c>
      <c r="EH126" s="317">
        <f t="array" ref="EH126">STDEVP(IF($JU22:$JU68&gt;0,EH22:EH68))</f>
        <v>0</v>
      </c>
      <c r="EI126" s="317">
        <f t="array" ref="EI126">STDEVP(IF($JU22:$JU68&gt;0,EI22:EI68))</f>
        <v>0</v>
      </c>
      <c r="EJ126" s="317" t="e">
        <f t="array" ref="EJ126">STDEVP(IF($JU22:$JU68&gt;0,EJ22:EJ68))</f>
        <v>#DIV/0!</v>
      </c>
      <c r="EK126" s="317">
        <f t="array" ref="EK126">STDEVP(IF($JU22:$JU68&gt;0,EK22:EK68))</f>
        <v>0</v>
      </c>
      <c r="EL126" s="317">
        <f t="array" ref="EL126">STDEVP(IF($JU22:$JU68&gt;0,EL22:EL68))</f>
        <v>0</v>
      </c>
      <c r="EM126" s="317">
        <f t="array" ref="EM126">STDEVP(IF($JU22:$JU68&gt;0,EM22:EM68))</f>
        <v>0</v>
      </c>
      <c r="EN126" s="317">
        <f t="array" ref="EN126">STDEVP(IF($JU22:$JU68&gt;0,EN22:EN68))</f>
        <v>0</v>
      </c>
      <c r="EO126" s="317">
        <f t="array" ref="EO126">STDEVP(IF($JU22:$JU68&gt;0,EO22:EO68))</f>
        <v>0</v>
      </c>
      <c r="EP126" s="317">
        <f t="array" ref="EP126">STDEVP(IF($JU22:$JU68&gt;0,EP22:EP68))</f>
        <v>0</v>
      </c>
      <c r="EQ126" s="317">
        <f t="array" ref="EQ126">STDEVP(IF($JU22:$JU68&gt;0,EQ22:EQ68))</f>
        <v>0</v>
      </c>
      <c r="ER126" s="317">
        <f t="array" ref="ER126">STDEVP(IF($JU22:$JU68&gt;0,ER22:ER68))</f>
        <v>0</v>
      </c>
      <c r="ES126" s="317">
        <f t="array" ref="ES126">STDEVP(IF($JU22:$JU68&gt;0,ES22:ES68))</f>
        <v>0</v>
      </c>
      <c r="ET126" s="317">
        <f t="array" ref="ET126">STDEVP(IF($JU22:$JU68&gt;0,ET22:ET68))</f>
        <v>0</v>
      </c>
      <c r="EU126" s="317">
        <f t="array" ref="EU126">STDEVP(IF($JU22:$JU68&gt;0,EU22:EU68))</f>
        <v>0</v>
      </c>
      <c r="EV126" s="317">
        <f t="array" ref="EV126">STDEVP(IF($JU22:$JU68&gt;0,EV22:EV68))</f>
        <v>0</v>
      </c>
      <c r="EW126" s="317">
        <f t="array" ref="EW126">STDEVP(IF($JU22:$JU68&gt;0,EW22:EW68))</f>
        <v>0</v>
      </c>
      <c r="EX126" s="317">
        <f t="array" ref="EX126">STDEVP(IF($JU22:$JU68&gt;0,EX22:EX68))</f>
        <v>0</v>
      </c>
      <c r="EY126" s="317">
        <f t="array" ref="EY126">STDEVP(IF($JU22:$JU68&gt;0,EY22:EY68))</f>
        <v>0</v>
      </c>
      <c r="EZ126" s="317">
        <f t="array" ref="EZ126">STDEVP(IF($JU22:$JU68&gt;0,EZ22:EZ68))</f>
        <v>0</v>
      </c>
      <c r="FA126" s="317">
        <f t="array" ref="FA126">STDEVP(IF($JU22:$JU68&gt;0,FA22:FA68))</f>
        <v>0</v>
      </c>
      <c r="FB126" s="317">
        <f t="array" ref="FB126">STDEVP(IF($JU22:$JU68&gt;0,FB22:FB68))</f>
        <v>0</v>
      </c>
      <c r="FC126" s="317">
        <f t="array" ref="FC126">STDEVP(IF($JU22:$JU68&gt;0,FC22:FC68))</f>
        <v>0</v>
      </c>
      <c r="FD126" s="317">
        <f t="array" ref="FD126">STDEVP(IF($JU22:$JU68&gt;0,FD22:FD68))</f>
        <v>0</v>
      </c>
      <c r="FE126" s="317">
        <f t="array" ref="FE126">STDEVP(IF($JU22:$JU68&gt;0,FE22:FE68))</f>
        <v>0</v>
      </c>
      <c r="FF126" s="317">
        <f t="array" ref="FF126">STDEVP(IF($JU22:$JU68&gt;0,FF22:FF68))</f>
        <v>0</v>
      </c>
      <c r="FG126" s="317">
        <f t="array" ref="FG126">STDEVP(IF($JU22:$JU68&gt;0,FG22:FG68))</f>
        <v>0</v>
      </c>
      <c r="FH126" s="317">
        <f t="array" ref="FH126">STDEVP(IF($JU22:$JU68&gt;0,FH22:FH68))</f>
        <v>0</v>
      </c>
      <c r="FI126" s="317">
        <f t="array" ref="FI126">STDEVP(IF($JU22:$JU68&gt;0,FI22:FI68))</f>
        <v>0</v>
      </c>
      <c r="FJ126" s="317">
        <f t="array" ref="FJ126">STDEVP(IF($JU22:$JU68&gt;0,FJ22:FJ68))</f>
        <v>0</v>
      </c>
      <c r="FK126" s="317" t="e">
        <f t="array" ref="FK126">STDEVP(IF($JU22:$JU68&gt;0,FK22:FK68))</f>
        <v>#DIV/0!</v>
      </c>
      <c r="FL126" s="317">
        <f t="array" ref="FL126">STDEVP(IF($JU22:$JU68&gt;0,FL22:FL68))</f>
        <v>0</v>
      </c>
      <c r="FM126" s="317">
        <f t="array" ref="FM126">STDEVP(IF($JU22:$JU68&gt;0,FM22:FM68))</f>
        <v>0</v>
      </c>
      <c r="FN126" s="317">
        <f t="array" ref="FN126">STDEVP(IF($JU22:$JU68&gt;0,FN22:FN68))</f>
        <v>0</v>
      </c>
      <c r="FO126" s="317">
        <f t="array" ref="FO126">STDEVP(IF($JU22:$JU68&gt;0,FO22:FO68))</f>
        <v>0</v>
      </c>
      <c r="FP126" s="317">
        <f t="array" ref="FP126">STDEVP(IF($JU22:$JU68&gt;0,FP22:FP68))</f>
        <v>0</v>
      </c>
      <c r="FQ126" s="317">
        <f t="array" ref="FQ126">STDEVP(IF($JU22:$JU68&gt;0,FQ22:FQ68))</f>
        <v>0</v>
      </c>
      <c r="FR126" s="317">
        <f t="array" ref="FR126">STDEVP(IF($JU22:$JU68&gt;0,FR22:FR68))</f>
        <v>0</v>
      </c>
      <c r="FS126" s="317">
        <f t="array" ref="FS126">STDEVP(IF($JU22:$JU68&gt;0,FS22:FS68))</f>
        <v>0</v>
      </c>
      <c r="FT126" s="317">
        <f t="array" ref="FT126">STDEVP(IF($JU22:$JU68&gt;0,FT22:FT68))</f>
        <v>0</v>
      </c>
      <c r="FU126" s="317">
        <f t="array" ref="FU126">STDEVP(IF($JU22:$JU68&gt;0,FU22:FU68))</f>
        <v>0</v>
      </c>
      <c r="FV126" s="317">
        <f t="array" ref="FV126">STDEVP(IF($JU22:$JU68&gt;0,FV22:FV68))</f>
        <v>0</v>
      </c>
      <c r="FW126" s="317">
        <f t="array" ref="FW126">STDEVP(IF($JU22:$JU68&gt;0,FW22:FW68))</f>
        <v>0</v>
      </c>
      <c r="FX126" s="317">
        <f t="array" ref="FX126">STDEVP(IF($JU22:$JU68&gt;0,FX22:FX68))</f>
        <v>0</v>
      </c>
      <c r="FY126" s="317">
        <f t="array" ref="FY126">STDEVP(IF($JU22:$JU68&gt;0,FY22:FY68))</f>
        <v>0</v>
      </c>
      <c r="FZ126" s="317">
        <f t="array" ref="FZ126">STDEVP(IF($JU22:$JU68&gt;0,FZ22:FZ68))</f>
        <v>0</v>
      </c>
      <c r="GA126" s="317">
        <f t="array" ref="GA126">STDEVP(IF($JU22:$JU68&gt;0,GA22:GA68))</f>
        <v>0</v>
      </c>
      <c r="GB126" s="317">
        <f t="array" ref="GB126">STDEVP(IF($JU22:$JU68&gt;0,GB22:GB68))</f>
        <v>0</v>
      </c>
      <c r="GC126" s="317">
        <f t="array" ref="GC126">STDEVP(IF($JU22:$JU68&gt;0,GC22:GC68))</f>
        <v>0</v>
      </c>
      <c r="GD126" s="317">
        <f t="array" ref="GD126">STDEVP(IF($JU22:$JU68&gt;0,GD22:GD68))</f>
        <v>0</v>
      </c>
      <c r="GE126" s="317">
        <f t="array" ref="GE126">STDEVP(IF($JU22:$JU68&gt;0,GE22:GE68))</f>
        <v>0</v>
      </c>
      <c r="GF126" s="317">
        <f t="array" ref="GF126">STDEVP(IF($JU22:$JU68&gt;0,GF22:GF68))</f>
        <v>0</v>
      </c>
      <c r="GG126" s="317">
        <f t="array" ref="GG126">STDEVP(IF($JU22:$JU68&gt;0,GG22:GG68))</f>
        <v>0</v>
      </c>
      <c r="GH126" s="317">
        <f t="array" ref="GH126">STDEVP(IF($JU22:$JU68&gt;0,GH22:GH68))</f>
        <v>0</v>
      </c>
      <c r="GI126" s="317">
        <f t="array" ref="GI126">STDEVP(IF($JU22:$JU68&gt;0,GI22:GI68))</f>
        <v>0</v>
      </c>
      <c r="GJ126" s="317">
        <f t="array" ref="GJ126">STDEVP(IF($JU22:$JU68&gt;0,GJ22:GJ68))</f>
        <v>0</v>
      </c>
      <c r="GK126" s="317">
        <f t="array" ref="GK126">STDEVP(IF($JU22:$JU68&gt;0,GK22:GK68))</f>
        <v>0</v>
      </c>
      <c r="GL126" s="317" t="e">
        <f t="array" ref="GL126">STDEVP(IF($JU22:$JU68&gt;0,GL22:GL68))</f>
        <v>#DIV/0!</v>
      </c>
      <c r="GM126" s="317">
        <f t="array" ref="GM126">STDEVP(IF($JU22:$JU68&gt;0,GM22:GM68))</f>
        <v>0</v>
      </c>
      <c r="GN126" s="317">
        <f t="array" ref="GN126">STDEVP(IF($JU22:$JU68&gt;0,GN22:GN68))</f>
        <v>0</v>
      </c>
      <c r="GO126" s="317">
        <f t="array" ref="GO126">STDEVP(IF($JU22:$JU68&gt;0,GO22:GO68))</f>
        <v>0</v>
      </c>
      <c r="GP126" s="317">
        <f t="array" ref="GP126">STDEVP(IF($JU22:$JU68&gt;0,GP22:GP68))</f>
        <v>0</v>
      </c>
      <c r="GQ126" s="317">
        <f t="array" ref="GQ126">STDEVP(IF($JU22:$JU68&gt;0,GQ22:GQ68))</f>
        <v>0</v>
      </c>
      <c r="GR126" s="317">
        <f t="array" ref="GR126">STDEVP(IF($JU22:$JU68&gt;0,GR22:GR68))</f>
        <v>0</v>
      </c>
      <c r="GS126" s="317">
        <f t="array" ref="GS126">STDEVP(IF($JU22:$JU68&gt;0,GS22:GS68))</f>
        <v>0</v>
      </c>
      <c r="GT126" s="317">
        <f t="array" ref="GT126">STDEVP(IF($JU22:$JU68&gt;0,GT22:GT68))</f>
        <v>0</v>
      </c>
      <c r="GU126" s="317">
        <f t="array" ref="GU126">STDEVP(IF($JU22:$JU68&gt;0,GU22:GU68))</f>
        <v>0</v>
      </c>
      <c r="GV126" s="317">
        <f t="array" ref="GV126">STDEVP(IF($JU22:$JU68&gt;0,GV22:GV68))</f>
        <v>0</v>
      </c>
      <c r="GW126" s="317">
        <f t="array" ref="GW126">STDEVP(IF($JU22:$JU68&gt;0,GW22:GW68))</f>
        <v>0</v>
      </c>
      <c r="GX126" s="317">
        <f t="array" ref="GX126">STDEVP(IF($JU22:$JU68&gt;0,GX22:GX68))</f>
        <v>0</v>
      </c>
      <c r="GY126" s="317">
        <f t="array" ref="GY126">STDEVP(IF($JU22:$JU68&gt;0,GY22:GY68))</f>
        <v>0</v>
      </c>
      <c r="GZ126" s="317">
        <f t="array" ref="GZ126">STDEVP(IF($JU22:$JU68&gt;0,GZ22:GZ68))</f>
        <v>0</v>
      </c>
      <c r="HA126" s="317">
        <f t="array" ref="HA126">STDEVP(IF($JU22:$JU68&gt;0,HA22:HA68))</f>
        <v>0</v>
      </c>
      <c r="HB126" s="317">
        <f t="array" ref="HB126">STDEVP(IF($JU22:$JU68&gt;0,HB22:HB68))</f>
        <v>0</v>
      </c>
      <c r="HC126" s="317">
        <f t="array" ref="HC126">STDEVP(IF($JU22:$JU68&gt;0,HC22:HC68))</f>
        <v>0</v>
      </c>
      <c r="HD126" s="317">
        <f t="array" ref="HD126">STDEVP(IF($JU22:$JU68&gt;0,HD22:HD68))</f>
        <v>0</v>
      </c>
      <c r="HE126" s="317">
        <f t="array" ref="HE126">STDEVP(IF($JU22:$JU68&gt;0,HE22:HE68))</f>
        <v>0</v>
      </c>
      <c r="HF126" s="317">
        <f t="array" ref="HF126">STDEVP(IF($JU22:$JU68&gt;0,HF22:HF68))</f>
        <v>0</v>
      </c>
      <c r="HG126" s="317">
        <f t="array" ref="HG126">STDEVP(IF($JU22:$JU68&gt;0,HG22:HG68))</f>
        <v>0</v>
      </c>
      <c r="HH126" s="317">
        <f t="array" ref="HH126">STDEVP(IF($JU22:$JU68&gt;0,HH22:HH68))</f>
        <v>0</v>
      </c>
      <c r="HI126" s="317">
        <f t="array" ref="HI126">STDEVP(IF($JU22:$JU68&gt;0,HI22:HI68))</f>
        <v>0</v>
      </c>
      <c r="HJ126" s="317">
        <f t="array" ref="HJ126">STDEVP(IF($JU22:$JU68&gt;0,HJ22:HJ68))</f>
        <v>0</v>
      </c>
      <c r="HK126" s="317">
        <f t="array" ref="HK126">STDEVP(IF($JU22:$JU68&gt;0,HK22:HK68))</f>
        <v>0</v>
      </c>
      <c r="HL126" s="317">
        <f t="array" ref="HL126">STDEVP(IF($JU22:$JU68&gt;0,HL22:HL68))</f>
        <v>0</v>
      </c>
      <c r="HM126" s="317" t="e">
        <f t="array" ref="HM126">STDEVP(IF($JU22:$JU68&gt;0,HM22:HM68))</f>
        <v>#DIV/0!</v>
      </c>
      <c r="HN126" s="317">
        <f t="array" ref="HN126">STDEVP(IF($JU22:$JU68&gt;0,HN22:HN68))</f>
        <v>0</v>
      </c>
      <c r="HO126" s="317">
        <f t="array" ref="HO126">STDEVP(IF($JU22:$JU68&gt;0,HO22:HO68))</f>
        <v>0</v>
      </c>
      <c r="HP126" s="317">
        <f t="array" ref="HP126">STDEVP(IF($JU22:$JU68&gt;0,HP22:HP68))</f>
        <v>0</v>
      </c>
      <c r="HQ126" s="317">
        <f t="array" ref="HQ126">STDEVP(IF($JU22:$JU68&gt;0,HQ22:HQ68))</f>
        <v>0</v>
      </c>
      <c r="HR126" s="317">
        <f t="array" ref="HR126">STDEVP(IF($JU22:$JU68&gt;0,HR22:HR68))</f>
        <v>0</v>
      </c>
      <c r="HS126" s="317">
        <f t="array" ref="HS126">STDEVP(IF($JU22:$JU68&gt;0,HS22:HS68))</f>
        <v>0</v>
      </c>
      <c r="HT126" s="317">
        <f t="array" ref="HT126">STDEVP(IF($JU22:$JU68&gt;0,HT22:HT68))</f>
        <v>0</v>
      </c>
      <c r="HU126" s="317">
        <f t="array" ref="HU126">STDEVP(IF($JU22:$JU68&gt;0,HU22:HU68))</f>
        <v>0</v>
      </c>
      <c r="HV126" s="317">
        <f t="array" ref="HV126">STDEVP(IF($JU22:$JU68&gt;0,HV22:HV68))</f>
        <v>0</v>
      </c>
      <c r="HW126" s="317">
        <f t="array" ref="HW126">STDEVP(IF($JU22:$JU68&gt;0,HW22:HW68))</f>
        <v>0</v>
      </c>
      <c r="HX126" s="317">
        <f t="array" ref="HX126">STDEVP(IF($JU22:$JU68&gt;0,HX22:HX68))</f>
        <v>0</v>
      </c>
      <c r="HY126" s="317">
        <f t="array" ref="HY126">STDEVP(IF($JU22:$JU68&gt;0,HY22:HY68))</f>
        <v>0</v>
      </c>
      <c r="HZ126" s="317">
        <f t="array" ref="HZ126">STDEVP(IF($JU22:$JU68&gt;0,HZ22:HZ68))</f>
        <v>0</v>
      </c>
      <c r="IA126" s="317">
        <f t="array" ref="IA126">STDEVP(IF($JU22:$JU68&gt;0,IA22:IA68))</f>
        <v>0</v>
      </c>
      <c r="IB126" s="317">
        <f t="array" ref="IB126">STDEVP(IF($JU22:$JU68&gt;0,IB22:IB68))</f>
        <v>0</v>
      </c>
      <c r="IC126" s="317">
        <f t="array" ref="IC126">STDEVP(IF($JU22:$JU68&gt;0,IC22:IC68))</f>
        <v>0</v>
      </c>
      <c r="ID126" s="317">
        <f t="array" ref="ID126">STDEVP(IF($JU22:$JU68&gt;0,ID22:ID68))</f>
        <v>0</v>
      </c>
      <c r="IE126" s="317">
        <f t="array" ref="IE126">STDEVP(IF($JU22:$JU68&gt;0,IE22:IE68))</f>
        <v>0</v>
      </c>
      <c r="IF126" s="317">
        <f t="array" ref="IF126">STDEVP(IF($JU22:$JU68&gt;0,IF22:IF68))</f>
        <v>0</v>
      </c>
      <c r="IG126" s="317">
        <f t="array" ref="IG126">STDEVP(IF($JU22:$JU68&gt;0,IG22:IG68))</f>
        <v>0</v>
      </c>
      <c r="IH126" s="317">
        <f t="array" ref="IH126">STDEVP(IF($JU22:$JU68&gt;0,IH22:IH68))</f>
        <v>0</v>
      </c>
      <c r="II126" s="317">
        <f t="array" ref="II126">STDEVP(IF($JU22:$JU68&gt;0,II22:II68))</f>
        <v>0</v>
      </c>
      <c r="IJ126" s="317">
        <f t="array" ref="IJ126">STDEVP(IF($JU22:$JU68&gt;0,IJ22:IJ68))</f>
        <v>0</v>
      </c>
      <c r="IK126" s="317">
        <f t="array" ref="IK126">STDEVP(IF($JU22:$JU68&gt;0,IK22:IK68))</f>
        <v>0</v>
      </c>
      <c r="IL126" s="317">
        <f t="array" ref="IL126">STDEVP(IF($JU22:$JU68&gt;0,IL22:IL68))</f>
        <v>0</v>
      </c>
      <c r="IM126" s="317">
        <f t="array" ref="IM126">STDEVP(IF($JU22:$JU68&gt;0,IM22:IM68))</f>
        <v>0</v>
      </c>
      <c r="IN126" s="317" t="e">
        <f t="array" ref="IN126">STDEVP(IF($JU22:$JU68&gt;0,IN22:IN68))</f>
        <v>#DIV/0!</v>
      </c>
      <c r="IO126" s="317">
        <f t="array" ref="IO126">STDEVP(IF($JU22:$JU68&gt;0,IO22:IO68))</f>
        <v>0</v>
      </c>
      <c r="IP126" s="317">
        <f t="array" ref="IP126">STDEVP(IF($JU22:$JU68&gt;0,IP22:IP68))</f>
        <v>0</v>
      </c>
      <c r="IQ126" s="317">
        <f t="array" ref="IQ126">STDEVP(IF($JU22:$JU68&gt;0,IQ22:IQ68))</f>
        <v>0</v>
      </c>
      <c r="IR126" s="317">
        <f t="array" ref="IR126">STDEVP(IF($JU22:$JU68&gt;0,IR22:IR68))</f>
        <v>0</v>
      </c>
      <c r="IS126" s="317">
        <f t="array" ref="IS126">STDEVP(IF($JU22:$JU68&gt;0,IS22:IS68))</f>
        <v>0</v>
      </c>
      <c r="IT126" s="317">
        <f t="array" ref="IT126">STDEVP(IF($JU22:$JU68&gt;0,IT22:IT68))</f>
        <v>0</v>
      </c>
      <c r="IU126" s="317">
        <f t="array" ref="IU126">STDEVP(IF($JU22:$JU68&gt;0,IU22:IU68))</f>
        <v>0</v>
      </c>
      <c r="IV126" s="317">
        <f t="array" ref="IV126">STDEVP(IF($JU22:$JU68&gt;0,IV22:IV68))</f>
        <v>0</v>
      </c>
      <c r="IW126" s="317">
        <f t="array" ref="IW126">STDEVP(IF($JU22:$JU68&gt;0,IW22:IW68))</f>
        <v>0</v>
      </c>
      <c r="IX126" s="317">
        <f t="array" ref="IX126">STDEVP(IF($JU22:$JU68&gt;0,IX22:IX68))</f>
        <v>0</v>
      </c>
      <c r="IY126" s="317">
        <f t="array" ref="IY126">STDEVP(IF($JU22:$JU68&gt;0,IY22:IY68))</f>
        <v>0</v>
      </c>
      <c r="IZ126" s="317">
        <f t="array" ref="IZ126">STDEVP(IF($JU22:$JU68&gt;0,IZ22:IZ68))</f>
        <v>0</v>
      </c>
      <c r="JA126" s="317">
        <f t="array" ref="JA126">STDEVP(IF($JU22:$JU68&gt;0,JA22:JA68))</f>
        <v>0</v>
      </c>
      <c r="JB126" s="317">
        <f t="array" ref="JB126">STDEVP(IF($JU22:$JU68&gt;0,JB22:JB68))</f>
        <v>0</v>
      </c>
      <c r="JC126" s="317">
        <f t="array" ref="JC126">STDEVP(IF($JU22:$JU68&gt;0,JC22:JC68))</f>
        <v>0</v>
      </c>
      <c r="JD126" s="317">
        <f t="array" ref="JD126">STDEVP(IF($JU22:$JU68&gt;0,JD22:JD68))</f>
        <v>0</v>
      </c>
      <c r="JE126" s="317">
        <f t="array" ref="JE126">STDEVP(IF($JU22:$JU68&gt;0,JE22:JE68))</f>
        <v>0</v>
      </c>
      <c r="JF126" s="317">
        <f t="array" ref="JF126">STDEVP(IF($JU22:$JU68&gt;0,JF22:JF68))</f>
        <v>0</v>
      </c>
      <c r="JG126" s="317">
        <f t="array" ref="JG126">STDEVP(IF($JU22:$JU68&gt;0,JG22:JG68))</f>
        <v>0</v>
      </c>
      <c r="JH126" s="317">
        <f t="array" ref="JH126">STDEVP(IF($JU22:$JU68&gt;0,JH22:JH68))</f>
        <v>0</v>
      </c>
      <c r="JI126" s="317">
        <f t="array" ref="JI126">STDEVP(IF($JU22:$JU68&gt;0,JI22:JI68))</f>
        <v>0</v>
      </c>
      <c r="JJ126" s="317">
        <f t="array" ref="JJ126">STDEVP(IF($JU22:$JU68&gt;0,JJ22:JJ68))</f>
        <v>0</v>
      </c>
      <c r="JK126" s="317">
        <f t="array" ref="JK126">STDEVP(IF($JU22:$JU68&gt;0,JK22:JK68))</f>
        <v>0</v>
      </c>
      <c r="JL126" s="317">
        <f t="array" ref="JL126">STDEVP(IF($JU22:$JU68&gt;0,JL22:JL68))</f>
        <v>0</v>
      </c>
      <c r="JM126" s="317">
        <f t="array" ref="JM126">STDEVP(IF($JU22:$JU68&gt;0,JM22:JM68))</f>
        <v>0</v>
      </c>
      <c r="JN126" s="317">
        <f t="array" ref="JN126">STDEVP(IF($JU22:$JU68&gt;0,JN22:JN68))</f>
        <v>0</v>
      </c>
      <c r="JO126" s="317" t="e">
        <f t="array" ref="JO126">STDEVP(IF($JU22:$JU68&gt;0,JO22:JO68))</f>
        <v>#DIV/0!</v>
      </c>
      <c r="JP126" s="317" t="e">
        <f t="array" ref="JP126">STDEVP(IF($JU22:$JU68&gt;0,JP22:JP68))</f>
        <v>#DIV/0!</v>
      </c>
    </row>
    <row r="127" spans="4:277" ht="15" customHeight="1" x14ac:dyDescent="0.2">
      <c r="D127" s="317">
        <v>6.4</v>
      </c>
      <c r="E127" s="317" t="s">
        <v>491</v>
      </c>
      <c r="F127" s="324">
        <f t="shared" ref="F127:BQ127" si="86">ROUND(F125+0.5*F126,1)</f>
        <v>0</v>
      </c>
      <c r="G127" s="324">
        <f t="shared" si="86"/>
        <v>0</v>
      </c>
      <c r="H127" s="324">
        <f t="shared" si="86"/>
        <v>0</v>
      </c>
      <c r="I127" s="324">
        <f t="shared" si="86"/>
        <v>0</v>
      </c>
      <c r="J127" s="324">
        <f t="shared" si="86"/>
        <v>0</v>
      </c>
      <c r="K127" s="324">
        <f t="shared" si="86"/>
        <v>0</v>
      </c>
      <c r="L127" s="324">
        <f t="shared" si="86"/>
        <v>0</v>
      </c>
      <c r="M127" s="324">
        <f t="shared" si="86"/>
        <v>0</v>
      </c>
      <c r="N127" s="324">
        <f t="shared" si="86"/>
        <v>0</v>
      </c>
      <c r="O127" s="324">
        <f t="shared" si="86"/>
        <v>0</v>
      </c>
      <c r="P127" s="324">
        <f t="shared" si="86"/>
        <v>0</v>
      </c>
      <c r="Q127" s="324">
        <f t="shared" si="86"/>
        <v>0</v>
      </c>
      <c r="R127" s="324">
        <f t="shared" si="86"/>
        <v>0</v>
      </c>
      <c r="S127" s="324">
        <f t="shared" si="86"/>
        <v>0</v>
      </c>
      <c r="T127" s="324">
        <f t="shared" si="86"/>
        <v>0</v>
      </c>
      <c r="U127" s="324">
        <f t="shared" si="86"/>
        <v>0</v>
      </c>
      <c r="V127" s="324">
        <f t="shared" si="86"/>
        <v>0</v>
      </c>
      <c r="W127" s="324">
        <f t="shared" si="86"/>
        <v>0</v>
      </c>
      <c r="X127" s="324">
        <f t="shared" si="86"/>
        <v>0</v>
      </c>
      <c r="Y127" s="324">
        <f t="shared" si="86"/>
        <v>0</v>
      </c>
      <c r="Z127" s="324">
        <f t="shared" si="86"/>
        <v>0</v>
      </c>
      <c r="AA127" s="324">
        <f t="shared" si="86"/>
        <v>0</v>
      </c>
      <c r="AB127" s="324">
        <f t="shared" si="86"/>
        <v>0</v>
      </c>
      <c r="AC127" s="324">
        <f t="shared" si="86"/>
        <v>0</v>
      </c>
      <c r="AD127" s="324">
        <f t="shared" si="86"/>
        <v>0</v>
      </c>
      <c r="AE127" s="324">
        <f t="shared" si="86"/>
        <v>0</v>
      </c>
      <c r="AF127" s="324" t="e">
        <f t="shared" si="86"/>
        <v>#DIV/0!</v>
      </c>
      <c r="AG127" s="324">
        <f t="shared" si="86"/>
        <v>0</v>
      </c>
      <c r="AH127" s="324">
        <f t="shared" si="86"/>
        <v>0</v>
      </c>
      <c r="AI127" s="324">
        <f t="shared" si="86"/>
        <v>0</v>
      </c>
      <c r="AJ127" s="324">
        <f t="shared" si="86"/>
        <v>0</v>
      </c>
      <c r="AK127" s="324">
        <f t="shared" si="86"/>
        <v>0</v>
      </c>
      <c r="AL127" s="324">
        <f t="shared" si="86"/>
        <v>0</v>
      </c>
      <c r="AM127" s="324">
        <f t="shared" si="86"/>
        <v>0</v>
      </c>
      <c r="AN127" s="324">
        <f t="shared" si="86"/>
        <v>0</v>
      </c>
      <c r="AO127" s="324">
        <f t="shared" si="86"/>
        <v>0</v>
      </c>
      <c r="AP127" s="324">
        <f t="shared" si="86"/>
        <v>0</v>
      </c>
      <c r="AQ127" s="324">
        <f t="shared" si="86"/>
        <v>0</v>
      </c>
      <c r="AR127" s="324">
        <f t="shared" si="86"/>
        <v>0</v>
      </c>
      <c r="AS127" s="324">
        <f t="shared" si="86"/>
        <v>0</v>
      </c>
      <c r="AT127" s="324">
        <f t="shared" si="86"/>
        <v>0</v>
      </c>
      <c r="AU127" s="324">
        <f t="shared" si="86"/>
        <v>0</v>
      </c>
      <c r="AV127" s="324">
        <f t="shared" si="86"/>
        <v>0</v>
      </c>
      <c r="AW127" s="324">
        <f t="shared" si="86"/>
        <v>0</v>
      </c>
      <c r="AX127" s="324">
        <f t="shared" si="86"/>
        <v>0</v>
      </c>
      <c r="AY127" s="324">
        <f t="shared" si="86"/>
        <v>0</v>
      </c>
      <c r="AZ127" s="324">
        <f t="shared" si="86"/>
        <v>0</v>
      </c>
      <c r="BA127" s="324">
        <f t="shared" si="86"/>
        <v>0</v>
      </c>
      <c r="BB127" s="324">
        <f t="shared" si="86"/>
        <v>0</v>
      </c>
      <c r="BC127" s="324">
        <f t="shared" si="86"/>
        <v>0</v>
      </c>
      <c r="BD127" s="324">
        <f t="shared" si="86"/>
        <v>0</v>
      </c>
      <c r="BE127" s="324">
        <f t="shared" si="86"/>
        <v>0</v>
      </c>
      <c r="BF127" s="324">
        <f t="shared" si="86"/>
        <v>0</v>
      </c>
      <c r="BG127" s="324" t="e">
        <f t="shared" si="86"/>
        <v>#DIV/0!</v>
      </c>
      <c r="BH127" s="324">
        <f t="shared" si="86"/>
        <v>0</v>
      </c>
      <c r="BI127" s="324">
        <f t="shared" si="86"/>
        <v>0</v>
      </c>
      <c r="BJ127" s="324">
        <f t="shared" si="86"/>
        <v>0</v>
      </c>
      <c r="BK127" s="324">
        <f t="shared" si="86"/>
        <v>0</v>
      </c>
      <c r="BL127" s="324">
        <f t="shared" si="86"/>
        <v>0</v>
      </c>
      <c r="BM127" s="324">
        <f t="shared" si="86"/>
        <v>0</v>
      </c>
      <c r="BN127" s="324">
        <f t="shared" si="86"/>
        <v>0</v>
      </c>
      <c r="BO127" s="324">
        <f t="shared" si="86"/>
        <v>0</v>
      </c>
      <c r="BP127" s="324">
        <f t="shared" si="86"/>
        <v>0</v>
      </c>
      <c r="BQ127" s="324">
        <f t="shared" si="86"/>
        <v>0</v>
      </c>
      <c r="BR127" s="324">
        <f t="shared" ref="BR127:EC127" si="87">ROUND(BR125+0.5*BR126,1)</f>
        <v>0</v>
      </c>
      <c r="BS127" s="324">
        <f t="shared" si="87"/>
        <v>0</v>
      </c>
      <c r="BT127" s="324">
        <f t="shared" si="87"/>
        <v>0</v>
      </c>
      <c r="BU127" s="324">
        <f t="shared" si="87"/>
        <v>0</v>
      </c>
      <c r="BV127" s="324">
        <f t="shared" si="87"/>
        <v>0</v>
      </c>
      <c r="BW127" s="324">
        <f t="shared" si="87"/>
        <v>0</v>
      </c>
      <c r="BX127" s="324">
        <f t="shared" si="87"/>
        <v>0</v>
      </c>
      <c r="BY127" s="324">
        <f t="shared" si="87"/>
        <v>0</v>
      </c>
      <c r="BZ127" s="324">
        <f t="shared" si="87"/>
        <v>0</v>
      </c>
      <c r="CA127" s="324">
        <f t="shared" si="87"/>
        <v>0</v>
      </c>
      <c r="CB127" s="324">
        <f t="shared" si="87"/>
        <v>0</v>
      </c>
      <c r="CC127" s="324">
        <f t="shared" si="87"/>
        <v>0</v>
      </c>
      <c r="CD127" s="324">
        <f t="shared" si="87"/>
        <v>0</v>
      </c>
      <c r="CE127" s="324">
        <f t="shared" si="87"/>
        <v>0</v>
      </c>
      <c r="CF127" s="324">
        <f t="shared" si="87"/>
        <v>0</v>
      </c>
      <c r="CG127" s="324">
        <f t="shared" si="87"/>
        <v>0</v>
      </c>
      <c r="CH127" s="324" t="e">
        <f t="shared" si="87"/>
        <v>#DIV/0!</v>
      </c>
      <c r="CI127" s="324">
        <f t="shared" si="87"/>
        <v>0</v>
      </c>
      <c r="CJ127" s="324">
        <f t="shared" si="87"/>
        <v>0</v>
      </c>
      <c r="CK127" s="324">
        <f t="shared" si="87"/>
        <v>0</v>
      </c>
      <c r="CL127" s="324">
        <f t="shared" si="87"/>
        <v>0</v>
      </c>
      <c r="CM127" s="324">
        <f t="shared" si="87"/>
        <v>0</v>
      </c>
      <c r="CN127" s="324">
        <f t="shared" si="87"/>
        <v>0</v>
      </c>
      <c r="CO127" s="324">
        <f t="shared" si="87"/>
        <v>0</v>
      </c>
      <c r="CP127" s="324">
        <f t="shared" si="87"/>
        <v>0</v>
      </c>
      <c r="CQ127" s="324">
        <f t="shared" si="87"/>
        <v>0</v>
      </c>
      <c r="CR127" s="324">
        <f t="shared" si="87"/>
        <v>0</v>
      </c>
      <c r="CS127" s="324">
        <f t="shared" si="87"/>
        <v>0</v>
      </c>
      <c r="CT127" s="324">
        <f t="shared" si="87"/>
        <v>0</v>
      </c>
      <c r="CU127" s="324">
        <f t="shared" si="87"/>
        <v>0</v>
      </c>
      <c r="CV127" s="324">
        <f t="shared" si="87"/>
        <v>0</v>
      </c>
      <c r="CW127" s="324">
        <f t="shared" si="87"/>
        <v>0</v>
      </c>
      <c r="CX127" s="324">
        <f t="shared" si="87"/>
        <v>0</v>
      </c>
      <c r="CY127" s="324">
        <f t="shared" si="87"/>
        <v>0</v>
      </c>
      <c r="CZ127" s="324">
        <f t="shared" si="87"/>
        <v>0</v>
      </c>
      <c r="DA127" s="324">
        <f t="shared" si="87"/>
        <v>0</v>
      </c>
      <c r="DB127" s="324">
        <f t="shared" si="87"/>
        <v>0</v>
      </c>
      <c r="DC127" s="324">
        <f t="shared" si="87"/>
        <v>0</v>
      </c>
      <c r="DD127" s="324">
        <f t="shared" si="87"/>
        <v>0</v>
      </c>
      <c r="DE127" s="324">
        <f t="shared" si="87"/>
        <v>0</v>
      </c>
      <c r="DF127" s="324">
        <f t="shared" si="87"/>
        <v>0</v>
      </c>
      <c r="DG127" s="324">
        <f t="shared" si="87"/>
        <v>0</v>
      </c>
      <c r="DH127" s="324">
        <f t="shared" si="87"/>
        <v>0</v>
      </c>
      <c r="DI127" s="324" t="e">
        <f t="shared" si="87"/>
        <v>#DIV/0!</v>
      </c>
      <c r="DJ127" s="324">
        <f t="shared" si="87"/>
        <v>0</v>
      </c>
      <c r="DK127" s="324">
        <f t="shared" si="87"/>
        <v>0</v>
      </c>
      <c r="DL127" s="324">
        <f t="shared" si="87"/>
        <v>0</v>
      </c>
      <c r="DM127" s="324">
        <f t="shared" si="87"/>
        <v>0</v>
      </c>
      <c r="DN127" s="324">
        <f t="shared" si="87"/>
        <v>0</v>
      </c>
      <c r="DO127" s="324">
        <f t="shared" si="87"/>
        <v>0</v>
      </c>
      <c r="DP127" s="324">
        <f t="shared" si="87"/>
        <v>0</v>
      </c>
      <c r="DQ127" s="324">
        <f t="shared" si="87"/>
        <v>0</v>
      </c>
      <c r="DR127" s="324">
        <f t="shared" si="87"/>
        <v>0</v>
      </c>
      <c r="DS127" s="324">
        <f t="shared" si="87"/>
        <v>0</v>
      </c>
      <c r="DT127" s="324">
        <f t="shared" si="87"/>
        <v>0</v>
      </c>
      <c r="DU127" s="324">
        <f t="shared" si="87"/>
        <v>0</v>
      </c>
      <c r="DV127" s="324">
        <f t="shared" si="87"/>
        <v>0</v>
      </c>
      <c r="DW127" s="324">
        <f t="shared" si="87"/>
        <v>0</v>
      </c>
      <c r="DX127" s="324">
        <f t="shared" si="87"/>
        <v>0</v>
      </c>
      <c r="DY127" s="324">
        <f t="shared" si="87"/>
        <v>0</v>
      </c>
      <c r="DZ127" s="324">
        <f t="shared" si="87"/>
        <v>0</v>
      </c>
      <c r="EA127" s="324">
        <f t="shared" si="87"/>
        <v>0</v>
      </c>
      <c r="EB127" s="324">
        <f t="shared" si="87"/>
        <v>0</v>
      </c>
      <c r="EC127" s="324">
        <f t="shared" si="87"/>
        <v>0</v>
      </c>
      <c r="ED127" s="324">
        <f t="shared" ref="ED127:GO127" si="88">ROUND(ED125+0.5*ED126,1)</f>
        <v>0</v>
      </c>
      <c r="EE127" s="324">
        <f t="shared" si="88"/>
        <v>0</v>
      </c>
      <c r="EF127" s="324">
        <f t="shared" si="88"/>
        <v>0</v>
      </c>
      <c r="EG127" s="324">
        <f t="shared" si="88"/>
        <v>0</v>
      </c>
      <c r="EH127" s="324">
        <f t="shared" si="88"/>
        <v>0</v>
      </c>
      <c r="EI127" s="324">
        <f t="shared" si="88"/>
        <v>0</v>
      </c>
      <c r="EJ127" s="324" t="e">
        <f t="shared" si="88"/>
        <v>#DIV/0!</v>
      </c>
      <c r="EK127" s="324">
        <f t="shared" si="88"/>
        <v>0</v>
      </c>
      <c r="EL127" s="324">
        <f t="shared" si="88"/>
        <v>0</v>
      </c>
      <c r="EM127" s="324">
        <f t="shared" si="88"/>
        <v>0</v>
      </c>
      <c r="EN127" s="324">
        <f t="shared" si="88"/>
        <v>0</v>
      </c>
      <c r="EO127" s="324">
        <f t="shared" si="88"/>
        <v>0</v>
      </c>
      <c r="EP127" s="324">
        <f t="shared" si="88"/>
        <v>0</v>
      </c>
      <c r="EQ127" s="324">
        <f t="shared" si="88"/>
        <v>0</v>
      </c>
      <c r="ER127" s="324">
        <f t="shared" si="88"/>
        <v>0</v>
      </c>
      <c r="ES127" s="324">
        <f t="shared" si="88"/>
        <v>0</v>
      </c>
      <c r="ET127" s="324">
        <f t="shared" si="88"/>
        <v>0</v>
      </c>
      <c r="EU127" s="324">
        <f t="shared" si="88"/>
        <v>0</v>
      </c>
      <c r="EV127" s="324">
        <f t="shared" si="88"/>
        <v>0</v>
      </c>
      <c r="EW127" s="324">
        <f t="shared" si="88"/>
        <v>0</v>
      </c>
      <c r="EX127" s="324">
        <f t="shared" si="88"/>
        <v>0</v>
      </c>
      <c r="EY127" s="324">
        <f t="shared" si="88"/>
        <v>0</v>
      </c>
      <c r="EZ127" s="324">
        <f t="shared" si="88"/>
        <v>0</v>
      </c>
      <c r="FA127" s="324">
        <f t="shared" si="88"/>
        <v>0</v>
      </c>
      <c r="FB127" s="324">
        <f t="shared" si="88"/>
        <v>0</v>
      </c>
      <c r="FC127" s="324">
        <f t="shared" si="88"/>
        <v>0</v>
      </c>
      <c r="FD127" s="324">
        <f t="shared" si="88"/>
        <v>0</v>
      </c>
      <c r="FE127" s="324">
        <f t="shared" si="88"/>
        <v>0</v>
      </c>
      <c r="FF127" s="324">
        <f t="shared" si="88"/>
        <v>0</v>
      </c>
      <c r="FG127" s="324">
        <f t="shared" si="88"/>
        <v>0</v>
      </c>
      <c r="FH127" s="324">
        <f t="shared" si="88"/>
        <v>0</v>
      </c>
      <c r="FI127" s="324">
        <f t="shared" si="88"/>
        <v>0</v>
      </c>
      <c r="FJ127" s="324">
        <f t="shared" si="88"/>
        <v>0</v>
      </c>
      <c r="FK127" s="324" t="e">
        <f t="shared" si="88"/>
        <v>#DIV/0!</v>
      </c>
      <c r="FL127" s="324">
        <f t="shared" si="88"/>
        <v>0</v>
      </c>
      <c r="FM127" s="324">
        <f t="shared" si="88"/>
        <v>0</v>
      </c>
      <c r="FN127" s="324">
        <f t="shared" si="88"/>
        <v>0</v>
      </c>
      <c r="FO127" s="324">
        <f t="shared" si="88"/>
        <v>0</v>
      </c>
      <c r="FP127" s="324">
        <f t="shared" si="88"/>
        <v>0</v>
      </c>
      <c r="FQ127" s="324">
        <f t="shared" si="88"/>
        <v>0</v>
      </c>
      <c r="FR127" s="324">
        <f t="shared" si="88"/>
        <v>0</v>
      </c>
      <c r="FS127" s="324">
        <f t="shared" si="88"/>
        <v>0</v>
      </c>
      <c r="FT127" s="324">
        <f t="shared" si="88"/>
        <v>0</v>
      </c>
      <c r="FU127" s="324">
        <f t="shared" si="88"/>
        <v>0</v>
      </c>
      <c r="FV127" s="324">
        <f t="shared" si="88"/>
        <v>0</v>
      </c>
      <c r="FW127" s="324">
        <f t="shared" si="88"/>
        <v>0</v>
      </c>
      <c r="FX127" s="324">
        <f t="shared" si="88"/>
        <v>0</v>
      </c>
      <c r="FY127" s="324">
        <f t="shared" si="88"/>
        <v>0</v>
      </c>
      <c r="FZ127" s="324">
        <f t="shared" si="88"/>
        <v>0</v>
      </c>
      <c r="GA127" s="324">
        <f t="shared" si="88"/>
        <v>0</v>
      </c>
      <c r="GB127" s="324">
        <f t="shared" si="88"/>
        <v>0</v>
      </c>
      <c r="GC127" s="324">
        <f t="shared" si="88"/>
        <v>0</v>
      </c>
      <c r="GD127" s="324">
        <f t="shared" si="88"/>
        <v>0</v>
      </c>
      <c r="GE127" s="324">
        <f t="shared" si="88"/>
        <v>0</v>
      </c>
      <c r="GF127" s="324">
        <f t="shared" si="88"/>
        <v>0</v>
      </c>
      <c r="GG127" s="324">
        <f t="shared" si="88"/>
        <v>0</v>
      </c>
      <c r="GH127" s="324">
        <f t="shared" si="88"/>
        <v>0</v>
      </c>
      <c r="GI127" s="324">
        <f t="shared" si="88"/>
        <v>0</v>
      </c>
      <c r="GJ127" s="324">
        <f t="shared" si="88"/>
        <v>0</v>
      </c>
      <c r="GK127" s="324">
        <f t="shared" si="88"/>
        <v>0</v>
      </c>
      <c r="GL127" s="324" t="e">
        <f t="shared" si="88"/>
        <v>#DIV/0!</v>
      </c>
      <c r="GM127" s="324">
        <f t="shared" si="88"/>
        <v>0</v>
      </c>
      <c r="GN127" s="324">
        <f t="shared" si="88"/>
        <v>0</v>
      </c>
      <c r="GO127" s="324">
        <f t="shared" si="88"/>
        <v>0</v>
      </c>
      <c r="GP127" s="324">
        <f t="shared" ref="GP127:JA127" si="89">ROUND(GP125+0.5*GP126,1)</f>
        <v>0</v>
      </c>
      <c r="GQ127" s="324">
        <f t="shared" si="89"/>
        <v>0</v>
      </c>
      <c r="GR127" s="324">
        <f t="shared" si="89"/>
        <v>0</v>
      </c>
      <c r="GS127" s="324">
        <f t="shared" si="89"/>
        <v>0</v>
      </c>
      <c r="GT127" s="324">
        <f t="shared" si="89"/>
        <v>0</v>
      </c>
      <c r="GU127" s="324">
        <f t="shared" si="89"/>
        <v>0</v>
      </c>
      <c r="GV127" s="324">
        <f t="shared" si="89"/>
        <v>0</v>
      </c>
      <c r="GW127" s="324">
        <f t="shared" si="89"/>
        <v>0</v>
      </c>
      <c r="GX127" s="324">
        <f t="shared" si="89"/>
        <v>0</v>
      </c>
      <c r="GY127" s="324">
        <f t="shared" si="89"/>
        <v>0</v>
      </c>
      <c r="GZ127" s="324">
        <f t="shared" si="89"/>
        <v>0</v>
      </c>
      <c r="HA127" s="324">
        <f t="shared" si="89"/>
        <v>0</v>
      </c>
      <c r="HB127" s="324">
        <f t="shared" si="89"/>
        <v>0</v>
      </c>
      <c r="HC127" s="324">
        <f t="shared" si="89"/>
        <v>0</v>
      </c>
      <c r="HD127" s="324">
        <f t="shared" si="89"/>
        <v>0</v>
      </c>
      <c r="HE127" s="324">
        <f t="shared" si="89"/>
        <v>0</v>
      </c>
      <c r="HF127" s="324">
        <f t="shared" si="89"/>
        <v>0</v>
      </c>
      <c r="HG127" s="324">
        <f t="shared" si="89"/>
        <v>0</v>
      </c>
      <c r="HH127" s="324">
        <f t="shared" si="89"/>
        <v>0</v>
      </c>
      <c r="HI127" s="324">
        <f t="shared" si="89"/>
        <v>0</v>
      </c>
      <c r="HJ127" s="324">
        <f t="shared" si="89"/>
        <v>0</v>
      </c>
      <c r="HK127" s="324">
        <f t="shared" si="89"/>
        <v>0</v>
      </c>
      <c r="HL127" s="324">
        <f t="shared" si="89"/>
        <v>0</v>
      </c>
      <c r="HM127" s="324" t="e">
        <f t="shared" si="89"/>
        <v>#DIV/0!</v>
      </c>
      <c r="HN127" s="324">
        <f t="shared" si="89"/>
        <v>0</v>
      </c>
      <c r="HO127" s="324">
        <f t="shared" si="89"/>
        <v>0</v>
      </c>
      <c r="HP127" s="324">
        <f t="shared" si="89"/>
        <v>0</v>
      </c>
      <c r="HQ127" s="324">
        <f t="shared" si="89"/>
        <v>0</v>
      </c>
      <c r="HR127" s="324">
        <f t="shared" si="89"/>
        <v>0</v>
      </c>
      <c r="HS127" s="324">
        <f t="shared" si="89"/>
        <v>0</v>
      </c>
      <c r="HT127" s="324">
        <f t="shared" si="89"/>
        <v>0</v>
      </c>
      <c r="HU127" s="324">
        <f t="shared" si="89"/>
        <v>0</v>
      </c>
      <c r="HV127" s="324">
        <f t="shared" si="89"/>
        <v>0</v>
      </c>
      <c r="HW127" s="324">
        <f t="shared" si="89"/>
        <v>0</v>
      </c>
      <c r="HX127" s="324">
        <f t="shared" si="89"/>
        <v>0</v>
      </c>
      <c r="HY127" s="324">
        <f t="shared" si="89"/>
        <v>0</v>
      </c>
      <c r="HZ127" s="324">
        <f t="shared" si="89"/>
        <v>0</v>
      </c>
      <c r="IA127" s="324">
        <f t="shared" si="89"/>
        <v>0</v>
      </c>
      <c r="IB127" s="324">
        <f t="shared" si="89"/>
        <v>0</v>
      </c>
      <c r="IC127" s="324">
        <f t="shared" si="89"/>
        <v>0</v>
      </c>
      <c r="ID127" s="324">
        <f t="shared" si="89"/>
        <v>0</v>
      </c>
      <c r="IE127" s="324">
        <f t="shared" si="89"/>
        <v>0</v>
      </c>
      <c r="IF127" s="324">
        <f t="shared" si="89"/>
        <v>0</v>
      </c>
      <c r="IG127" s="324">
        <f t="shared" si="89"/>
        <v>0</v>
      </c>
      <c r="IH127" s="324">
        <f t="shared" si="89"/>
        <v>0</v>
      </c>
      <c r="II127" s="324">
        <f t="shared" si="89"/>
        <v>0</v>
      </c>
      <c r="IJ127" s="324">
        <f t="shared" si="89"/>
        <v>0</v>
      </c>
      <c r="IK127" s="324">
        <f t="shared" si="89"/>
        <v>0</v>
      </c>
      <c r="IL127" s="324">
        <f t="shared" si="89"/>
        <v>0</v>
      </c>
      <c r="IM127" s="324">
        <f t="shared" si="89"/>
        <v>0</v>
      </c>
      <c r="IN127" s="324" t="e">
        <f t="shared" si="89"/>
        <v>#DIV/0!</v>
      </c>
      <c r="IO127" s="324">
        <f t="shared" si="89"/>
        <v>0</v>
      </c>
      <c r="IP127" s="324">
        <f t="shared" si="89"/>
        <v>0</v>
      </c>
      <c r="IQ127" s="324">
        <f t="shared" si="89"/>
        <v>0</v>
      </c>
      <c r="IR127" s="324">
        <f t="shared" si="89"/>
        <v>0</v>
      </c>
      <c r="IS127" s="324">
        <f t="shared" si="89"/>
        <v>0</v>
      </c>
      <c r="IT127" s="324">
        <f t="shared" si="89"/>
        <v>0</v>
      </c>
      <c r="IU127" s="324">
        <f t="shared" si="89"/>
        <v>0</v>
      </c>
      <c r="IV127" s="324">
        <f t="shared" si="89"/>
        <v>0</v>
      </c>
      <c r="IW127" s="324">
        <f t="shared" si="89"/>
        <v>0</v>
      </c>
      <c r="IX127" s="324">
        <f t="shared" si="89"/>
        <v>0</v>
      </c>
      <c r="IY127" s="324">
        <f t="shared" si="89"/>
        <v>0</v>
      </c>
      <c r="IZ127" s="324">
        <f t="shared" si="89"/>
        <v>0</v>
      </c>
      <c r="JA127" s="324">
        <f t="shared" si="89"/>
        <v>0</v>
      </c>
      <c r="JB127" s="324">
        <f t="shared" ref="JB127:JP127" si="90">ROUND(JB125+0.5*JB126,1)</f>
        <v>0</v>
      </c>
      <c r="JC127" s="324">
        <f t="shared" si="90"/>
        <v>0</v>
      </c>
      <c r="JD127" s="324">
        <f t="shared" si="90"/>
        <v>0</v>
      </c>
      <c r="JE127" s="324">
        <f t="shared" si="90"/>
        <v>0</v>
      </c>
      <c r="JF127" s="324">
        <f t="shared" si="90"/>
        <v>0</v>
      </c>
      <c r="JG127" s="324">
        <f t="shared" si="90"/>
        <v>0</v>
      </c>
      <c r="JH127" s="324">
        <f t="shared" si="90"/>
        <v>0</v>
      </c>
      <c r="JI127" s="324">
        <f t="shared" si="90"/>
        <v>0</v>
      </c>
      <c r="JJ127" s="324">
        <f t="shared" si="90"/>
        <v>0</v>
      </c>
      <c r="JK127" s="324">
        <f t="shared" si="90"/>
        <v>0</v>
      </c>
      <c r="JL127" s="324">
        <f t="shared" si="90"/>
        <v>0</v>
      </c>
      <c r="JM127" s="324">
        <f t="shared" si="90"/>
        <v>0</v>
      </c>
      <c r="JN127" s="324">
        <f t="shared" si="90"/>
        <v>0</v>
      </c>
      <c r="JO127" s="324" t="e">
        <f t="shared" si="90"/>
        <v>#DIV/0!</v>
      </c>
      <c r="JP127" s="324" t="e">
        <f t="shared" si="90"/>
        <v>#DIV/0!</v>
      </c>
    </row>
    <row r="128" spans="4:277" ht="15" customHeight="1" x14ac:dyDescent="0.2">
      <c r="D128" s="317">
        <v>6.2</v>
      </c>
      <c r="E128" s="317" t="s">
        <v>492</v>
      </c>
      <c r="F128" s="324">
        <f t="shared" ref="F128:BQ128" si="91">F125-0.5*F126</f>
        <v>0</v>
      </c>
      <c r="G128" s="324">
        <f t="shared" si="91"/>
        <v>0</v>
      </c>
      <c r="H128" s="324">
        <f t="shared" si="91"/>
        <v>0</v>
      </c>
      <c r="I128" s="324">
        <f t="shared" si="91"/>
        <v>0</v>
      </c>
      <c r="J128" s="324">
        <f t="shared" si="91"/>
        <v>0</v>
      </c>
      <c r="K128" s="324">
        <f t="shared" si="91"/>
        <v>0</v>
      </c>
      <c r="L128" s="324">
        <f t="shared" si="91"/>
        <v>0</v>
      </c>
      <c r="M128" s="324">
        <f t="shared" si="91"/>
        <v>0</v>
      </c>
      <c r="N128" s="324">
        <f t="shared" si="91"/>
        <v>0</v>
      </c>
      <c r="O128" s="324">
        <f t="shared" si="91"/>
        <v>0</v>
      </c>
      <c r="P128" s="324">
        <f t="shared" si="91"/>
        <v>0</v>
      </c>
      <c r="Q128" s="324">
        <f t="shared" si="91"/>
        <v>0</v>
      </c>
      <c r="R128" s="324">
        <f t="shared" si="91"/>
        <v>0</v>
      </c>
      <c r="S128" s="324">
        <f t="shared" si="91"/>
        <v>0</v>
      </c>
      <c r="T128" s="324">
        <f t="shared" si="91"/>
        <v>0</v>
      </c>
      <c r="U128" s="324">
        <f t="shared" si="91"/>
        <v>0</v>
      </c>
      <c r="V128" s="324">
        <f t="shared" si="91"/>
        <v>0</v>
      </c>
      <c r="W128" s="324">
        <f t="shared" si="91"/>
        <v>0</v>
      </c>
      <c r="X128" s="324">
        <f t="shared" si="91"/>
        <v>0</v>
      </c>
      <c r="Y128" s="324">
        <f t="shared" si="91"/>
        <v>0</v>
      </c>
      <c r="Z128" s="324">
        <f t="shared" si="91"/>
        <v>0</v>
      </c>
      <c r="AA128" s="324">
        <f t="shared" si="91"/>
        <v>0</v>
      </c>
      <c r="AB128" s="324">
        <f t="shared" si="91"/>
        <v>0</v>
      </c>
      <c r="AC128" s="324">
        <f t="shared" si="91"/>
        <v>0</v>
      </c>
      <c r="AD128" s="324">
        <f t="shared" si="91"/>
        <v>0</v>
      </c>
      <c r="AE128" s="324">
        <f t="shared" si="91"/>
        <v>0</v>
      </c>
      <c r="AF128" s="324" t="e">
        <f t="shared" si="91"/>
        <v>#DIV/0!</v>
      </c>
      <c r="AG128" s="324">
        <f t="shared" si="91"/>
        <v>0</v>
      </c>
      <c r="AH128" s="324">
        <f t="shared" si="91"/>
        <v>0</v>
      </c>
      <c r="AI128" s="324">
        <f t="shared" si="91"/>
        <v>0</v>
      </c>
      <c r="AJ128" s="324">
        <f t="shared" si="91"/>
        <v>0</v>
      </c>
      <c r="AK128" s="324">
        <f t="shared" si="91"/>
        <v>0</v>
      </c>
      <c r="AL128" s="324">
        <f t="shared" si="91"/>
        <v>0</v>
      </c>
      <c r="AM128" s="324">
        <f t="shared" si="91"/>
        <v>0</v>
      </c>
      <c r="AN128" s="324">
        <f t="shared" si="91"/>
        <v>0</v>
      </c>
      <c r="AO128" s="324">
        <f t="shared" si="91"/>
        <v>0</v>
      </c>
      <c r="AP128" s="324">
        <f t="shared" si="91"/>
        <v>0</v>
      </c>
      <c r="AQ128" s="324">
        <f t="shared" si="91"/>
        <v>0</v>
      </c>
      <c r="AR128" s="324">
        <f t="shared" si="91"/>
        <v>0</v>
      </c>
      <c r="AS128" s="324">
        <f t="shared" si="91"/>
        <v>0</v>
      </c>
      <c r="AT128" s="324">
        <f t="shared" si="91"/>
        <v>0</v>
      </c>
      <c r="AU128" s="324">
        <f t="shared" si="91"/>
        <v>0</v>
      </c>
      <c r="AV128" s="324">
        <f t="shared" si="91"/>
        <v>0</v>
      </c>
      <c r="AW128" s="324">
        <f t="shared" si="91"/>
        <v>0</v>
      </c>
      <c r="AX128" s="324">
        <f t="shared" si="91"/>
        <v>0</v>
      </c>
      <c r="AY128" s="324">
        <f t="shared" si="91"/>
        <v>0</v>
      </c>
      <c r="AZ128" s="324">
        <f t="shared" si="91"/>
        <v>0</v>
      </c>
      <c r="BA128" s="324">
        <f t="shared" si="91"/>
        <v>0</v>
      </c>
      <c r="BB128" s="324">
        <f t="shared" si="91"/>
        <v>0</v>
      </c>
      <c r="BC128" s="324">
        <f t="shared" si="91"/>
        <v>0</v>
      </c>
      <c r="BD128" s="324">
        <f t="shared" si="91"/>
        <v>0</v>
      </c>
      <c r="BE128" s="324">
        <f t="shared" si="91"/>
        <v>0</v>
      </c>
      <c r="BF128" s="324">
        <f t="shared" si="91"/>
        <v>0</v>
      </c>
      <c r="BG128" s="324" t="e">
        <f t="shared" si="91"/>
        <v>#DIV/0!</v>
      </c>
      <c r="BH128" s="324">
        <f t="shared" si="91"/>
        <v>0</v>
      </c>
      <c r="BI128" s="324">
        <f t="shared" si="91"/>
        <v>0</v>
      </c>
      <c r="BJ128" s="324">
        <f t="shared" si="91"/>
        <v>0</v>
      </c>
      <c r="BK128" s="324">
        <f t="shared" si="91"/>
        <v>0</v>
      </c>
      <c r="BL128" s="324">
        <f t="shared" si="91"/>
        <v>0</v>
      </c>
      <c r="BM128" s="324">
        <f t="shared" si="91"/>
        <v>0</v>
      </c>
      <c r="BN128" s="324">
        <f t="shared" si="91"/>
        <v>0</v>
      </c>
      <c r="BO128" s="324">
        <f t="shared" si="91"/>
        <v>0</v>
      </c>
      <c r="BP128" s="324">
        <f t="shared" si="91"/>
        <v>0</v>
      </c>
      <c r="BQ128" s="324">
        <f t="shared" si="91"/>
        <v>0</v>
      </c>
      <c r="BR128" s="324">
        <f t="shared" ref="BR128:EC128" si="92">BR125-0.5*BR126</f>
        <v>0</v>
      </c>
      <c r="BS128" s="324">
        <f t="shared" si="92"/>
        <v>0</v>
      </c>
      <c r="BT128" s="324">
        <f t="shared" si="92"/>
        <v>0</v>
      </c>
      <c r="BU128" s="324">
        <f t="shared" si="92"/>
        <v>0</v>
      </c>
      <c r="BV128" s="324">
        <f t="shared" si="92"/>
        <v>0</v>
      </c>
      <c r="BW128" s="324">
        <f t="shared" si="92"/>
        <v>0</v>
      </c>
      <c r="BX128" s="324">
        <f t="shared" si="92"/>
        <v>0</v>
      </c>
      <c r="BY128" s="324">
        <f t="shared" si="92"/>
        <v>0</v>
      </c>
      <c r="BZ128" s="324">
        <f t="shared" si="92"/>
        <v>0</v>
      </c>
      <c r="CA128" s="324">
        <f t="shared" si="92"/>
        <v>0</v>
      </c>
      <c r="CB128" s="324">
        <f t="shared" si="92"/>
        <v>0</v>
      </c>
      <c r="CC128" s="324">
        <f t="shared" si="92"/>
        <v>0</v>
      </c>
      <c r="CD128" s="324">
        <f t="shared" si="92"/>
        <v>0</v>
      </c>
      <c r="CE128" s="324">
        <f t="shared" si="92"/>
        <v>0</v>
      </c>
      <c r="CF128" s="324">
        <f t="shared" si="92"/>
        <v>0</v>
      </c>
      <c r="CG128" s="324">
        <f t="shared" si="92"/>
        <v>0</v>
      </c>
      <c r="CH128" s="324" t="e">
        <f t="shared" si="92"/>
        <v>#DIV/0!</v>
      </c>
      <c r="CI128" s="324">
        <f t="shared" si="92"/>
        <v>0</v>
      </c>
      <c r="CJ128" s="324">
        <f t="shared" si="92"/>
        <v>0</v>
      </c>
      <c r="CK128" s="324">
        <f t="shared" si="92"/>
        <v>0</v>
      </c>
      <c r="CL128" s="324">
        <f t="shared" si="92"/>
        <v>0</v>
      </c>
      <c r="CM128" s="324">
        <f t="shared" si="92"/>
        <v>0</v>
      </c>
      <c r="CN128" s="324">
        <f t="shared" si="92"/>
        <v>0</v>
      </c>
      <c r="CO128" s="324">
        <f t="shared" si="92"/>
        <v>0</v>
      </c>
      <c r="CP128" s="324">
        <f t="shared" si="92"/>
        <v>0</v>
      </c>
      <c r="CQ128" s="324">
        <f t="shared" si="92"/>
        <v>0</v>
      </c>
      <c r="CR128" s="324">
        <f t="shared" si="92"/>
        <v>0</v>
      </c>
      <c r="CS128" s="324">
        <f t="shared" si="92"/>
        <v>0</v>
      </c>
      <c r="CT128" s="324">
        <f t="shared" si="92"/>
        <v>0</v>
      </c>
      <c r="CU128" s="324">
        <f t="shared" si="92"/>
        <v>0</v>
      </c>
      <c r="CV128" s="324">
        <f t="shared" si="92"/>
        <v>0</v>
      </c>
      <c r="CW128" s="324">
        <f t="shared" si="92"/>
        <v>0</v>
      </c>
      <c r="CX128" s="324">
        <f t="shared" si="92"/>
        <v>0</v>
      </c>
      <c r="CY128" s="324">
        <f t="shared" si="92"/>
        <v>0</v>
      </c>
      <c r="CZ128" s="324">
        <f t="shared" si="92"/>
        <v>0</v>
      </c>
      <c r="DA128" s="324">
        <f t="shared" si="92"/>
        <v>0</v>
      </c>
      <c r="DB128" s="324">
        <f t="shared" si="92"/>
        <v>0</v>
      </c>
      <c r="DC128" s="324">
        <f t="shared" si="92"/>
        <v>0</v>
      </c>
      <c r="DD128" s="324">
        <f t="shared" si="92"/>
        <v>0</v>
      </c>
      <c r="DE128" s="324">
        <f t="shared" si="92"/>
        <v>0</v>
      </c>
      <c r="DF128" s="324">
        <f t="shared" si="92"/>
        <v>0</v>
      </c>
      <c r="DG128" s="324">
        <f t="shared" si="92"/>
        <v>0</v>
      </c>
      <c r="DH128" s="324">
        <f t="shared" si="92"/>
        <v>0</v>
      </c>
      <c r="DI128" s="324" t="e">
        <f t="shared" si="92"/>
        <v>#DIV/0!</v>
      </c>
      <c r="DJ128" s="324">
        <f t="shared" si="92"/>
        <v>0</v>
      </c>
      <c r="DK128" s="324">
        <f t="shared" si="92"/>
        <v>0</v>
      </c>
      <c r="DL128" s="324">
        <f t="shared" si="92"/>
        <v>0</v>
      </c>
      <c r="DM128" s="324">
        <f t="shared" si="92"/>
        <v>0</v>
      </c>
      <c r="DN128" s="324">
        <f t="shared" si="92"/>
        <v>0</v>
      </c>
      <c r="DO128" s="324">
        <f t="shared" si="92"/>
        <v>0</v>
      </c>
      <c r="DP128" s="324">
        <f t="shared" si="92"/>
        <v>0</v>
      </c>
      <c r="DQ128" s="324">
        <f t="shared" si="92"/>
        <v>0</v>
      </c>
      <c r="DR128" s="324">
        <f t="shared" si="92"/>
        <v>0</v>
      </c>
      <c r="DS128" s="324">
        <f t="shared" si="92"/>
        <v>0</v>
      </c>
      <c r="DT128" s="324">
        <f t="shared" si="92"/>
        <v>0</v>
      </c>
      <c r="DU128" s="324">
        <f t="shared" si="92"/>
        <v>0</v>
      </c>
      <c r="DV128" s="324">
        <f t="shared" si="92"/>
        <v>0</v>
      </c>
      <c r="DW128" s="324">
        <f t="shared" si="92"/>
        <v>0</v>
      </c>
      <c r="DX128" s="324">
        <f t="shared" si="92"/>
        <v>0</v>
      </c>
      <c r="DY128" s="324">
        <f t="shared" si="92"/>
        <v>0</v>
      </c>
      <c r="DZ128" s="324">
        <f t="shared" si="92"/>
        <v>0</v>
      </c>
      <c r="EA128" s="324">
        <f t="shared" si="92"/>
        <v>0</v>
      </c>
      <c r="EB128" s="324">
        <f t="shared" si="92"/>
        <v>0</v>
      </c>
      <c r="EC128" s="324">
        <f t="shared" si="92"/>
        <v>0</v>
      </c>
      <c r="ED128" s="324">
        <f t="shared" ref="ED128:GO128" si="93">ED125-0.5*ED126</f>
        <v>0</v>
      </c>
      <c r="EE128" s="324">
        <f t="shared" si="93"/>
        <v>0</v>
      </c>
      <c r="EF128" s="324">
        <f t="shared" si="93"/>
        <v>0</v>
      </c>
      <c r="EG128" s="324">
        <f t="shared" si="93"/>
        <v>0</v>
      </c>
      <c r="EH128" s="324">
        <f t="shared" si="93"/>
        <v>0</v>
      </c>
      <c r="EI128" s="324">
        <f t="shared" si="93"/>
        <v>0</v>
      </c>
      <c r="EJ128" s="324" t="e">
        <f t="shared" si="93"/>
        <v>#DIV/0!</v>
      </c>
      <c r="EK128" s="324">
        <f t="shared" si="93"/>
        <v>0</v>
      </c>
      <c r="EL128" s="324">
        <f t="shared" si="93"/>
        <v>0</v>
      </c>
      <c r="EM128" s="324">
        <f t="shared" si="93"/>
        <v>0</v>
      </c>
      <c r="EN128" s="324">
        <f t="shared" si="93"/>
        <v>0</v>
      </c>
      <c r="EO128" s="324">
        <f t="shared" si="93"/>
        <v>0</v>
      </c>
      <c r="EP128" s="324">
        <f t="shared" si="93"/>
        <v>0</v>
      </c>
      <c r="EQ128" s="324">
        <f t="shared" si="93"/>
        <v>0</v>
      </c>
      <c r="ER128" s="324">
        <f t="shared" si="93"/>
        <v>0</v>
      </c>
      <c r="ES128" s="324">
        <f t="shared" si="93"/>
        <v>0</v>
      </c>
      <c r="ET128" s="324">
        <f t="shared" si="93"/>
        <v>0</v>
      </c>
      <c r="EU128" s="324">
        <f t="shared" si="93"/>
        <v>0</v>
      </c>
      <c r="EV128" s="324">
        <f t="shared" si="93"/>
        <v>0</v>
      </c>
      <c r="EW128" s="324">
        <f t="shared" si="93"/>
        <v>0</v>
      </c>
      <c r="EX128" s="324">
        <f t="shared" si="93"/>
        <v>0</v>
      </c>
      <c r="EY128" s="324">
        <f t="shared" si="93"/>
        <v>0</v>
      </c>
      <c r="EZ128" s="324">
        <f t="shared" si="93"/>
        <v>0</v>
      </c>
      <c r="FA128" s="324">
        <f t="shared" si="93"/>
        <v>0</v>
      </c>
      <c r="FB128" s="324">
        <f t="shared" si="93"/>
        <v>0</v>
      </c>
      <c r="FC128" s="324">
        <f t="shared" si="93"/>
        <v>0</v>
      </c>
      <c r="FD128" s="324">
        <f t="shared" si="93"/>
        <v>0</v>
      </c>
      <c r="FE128" s="324">
        <f t="shared" si="93"/>
        <v>0</v>
      </c>
      <c r="FF128" s="324">
        <f t="shared" si="93"/>
        <v>0</v>
      </c>
      <c r="FG128" s="324">
        <f t="shared" si="93"/>
        <v>0</v>
      </c>
      <c r="FH128" s="324">
        <f t="shared" si="93"/>
        <v>0</v>
      </c>
      <c r="FI128" s="324">
        <f t="shared" si="93"/>
        <v>0</v>
      </c>
      <c r="FJ128" s="324">
        <f t="shared" si="93"/>
        <v>0</v>
      </c>
      <c r="FK128" s="324" t="e">
        <f t="shared" si="93"/>
        <v>#DIV/0!</v>
      </c>
      <c r="FL128" s="324">
        <f t="shared" si="93"/>
        <v>0</v>
      </c>
      <c r="FM128" s="324">
        <f t="shared" si="93"/>
        <v>0</v>
      </c>
      <c r="FN128" s="324">
        <f t="shared" si="93"/>
        <v>0</v>
      </c>
      <c r="FO128" s="324">
        <f t="shared" si="93"/>
        <v>0</v>
      </c>
      <c r="FP128" s="324">
        <f t="shared" si="93"/>
        <v>0</v>
      </c>
      <c r="FQ128" s="324">
        <f t="shared" si="93"/>
        <v>0</v>
      </c>
      <c r="FR128" s="324">
        <f t="shared" si="93"/>
        <v>0</v>
      </c>
      <c r="FS128" s="324">
        <f t="shared" si="93"/>
        <v>0</v>
      </c>
      <c r="FT128" s="324">
        <f t="shared" si="93"/>
        <v>0</v>
      </c>
      <c r="FU128" s="324">
        <f t="shared" si="93"/>
        <v>0</v>
      </c>
      <c r="FV128" s="324">
        <f t="shared" si="93"/>
        <v>0</v>
      </c>
      <c r="FW128" s="324">
        <f t="shared" si="93"/>
        <v>0</v>
      </c>
      <c r="FX128" s="324">
        <f t="shared" si="93"/>
        <v>0</v>
      </c>
      <c r="FY128" s="324">
        <f t="shared" si="93"/>
        <v>0</v>
      </c>
      <c r="FZ128" s="324">
        <f t="shared" si="93"/>
        <v>0</v>
      </c>
      <c r="GA128" s="324">
        <f t="shared" si="93"/>
        <v>0</v>
      </c>
      <c r="GB128" s="324">
        <f t="shared" si="93"/>
        <v>0</v>
      </c>
      <c r="GC128" s="324">
        <f t="shared" si="93"/>
        <v>0</v>
      </c>
      <c r="GD128" s="324">
        <f t="shared" si="93"/>
        <v>0</v>
      </c>
      <c r="GE128" s="324">
        <f t="shared" si="93"/>
        <v>0</v>
      </c>
      <c r="GF128" s="324">
        <f t="shared" si="93"/>
        <v>0</v>
      </c>
      <c r="GG128" s="324">
        <f t="shared" si="93"/>
        <v>0</v>
      </c>
      <c r="GH128" s="324">
        <f t="shared" si="93"/>
        <v>0</v>
      </c>
      <c r="GI128" s="324">
        <f t="shared" si="93"/>
        <v>0</v>
      </c>
      <c r="GJ128" s="324">
        <f t="shared" si="93"/>
        <v>0</v>
      </c>
      <c r="GK128" s="324">
        <f t="shared" si="93"/>
        <v>0</v>
      </c>
      <c r="GL128" s="324" t="e">
        <f t="shared" si="93"/>
        <v>#DIV/0!</v>
      </c>
      <c r="GM128" s="324">
        <f t="shared" si="93"/>
        <v>0</v>
      </c>
      <c r="GN128" s="324">
        <f t="shared" si="93"/>
        <v>0</v>
      </c>
      <c r="GO128" s="324">
        <f t="shared" si="93"/>
        <v>0</v>
      </c>
      <c r="GP128" s="324">
        <f t="shared" ref="GP128:JA128" si="94">GP125-0.5*GP126</f>
        <v>0</v>
      </c>
      <c r="GQ128" s="324">
        <f t="shared" si="94"/>
        <v>0</v>
      </c>
      <c r="GR128" s="324">
        <f t="shared" si="94"/>
        <v>0</v>
      </c>
      <c r="GS128" s="324">
        <f t="shared" si="94"/>
        <v>0</v>
      </c>
      <c r="GT128" s="324">
        <f t="shared" si="94"/>
        <v>0</v>
      </c>
      <c r="GU128" s="324">
        <f t="shared" si="94"/>
        <v>0</v>
      </c>
      <c r="GV128" s="324">
        <f t="shared" si="94"/>
        <v>0</v>
      </c>
      <c r="GW128" s="324">
        <f t="shared" si="94"/>
        <v>0</v>
      </c>
      <c r="GX128" s="324">
        <f t="shared" si="94"/>
        <v>0</v>
      </c>
      <c r="GY128" s="324">
        <f t="shared" si="94"/>
        <v>0</v>
      </c>
      <c r="GZ128" s="324">
        <f t="shared" si="94"/>
        <v>0</v>
      </c>
      <c r="HA128" s="324">
        <f t="shared" si="94"/>
        <v>0</v>
      </c>
      <c r="HB128" s="324">
        <f t="shared" si="94"/>
        <v>0</v>
      </c>
      <c r="HC128" s="324">
        <f t="shared" si="94"/>
        <v>0</v>
      </c>
      <c r="HD128" s="324">
        <f t="shared" si="94"/>
        <v>0</v>
      </c>
      <c r="HE128" s="324">
        <f t="shared" si="94"/>
        <v>0</v>
      </c>
      <c r="HF128" s="324">
        <f t="shared" si="94"/>
        <v>0</v>
      </c>
      <c r="HG128" s="324">
        <f t="shared" si="94"/>
        <v>0</v>
      </c>
      <c r="HH128" s="324">
        <f t="shared" si="94"/>
        <v>0</v>
      </c>
      <c r="HI128" s="324">
        <f t="shared" si="94"/>
        <v>0</v>
      </c>
      <c r="HJ128" s="324">
        <f t="shared" si="94"/>
        <v>0</v>
      </c>
      <c r="HK128" s="324">
        <f t="shared" si="94"/>
        <v>0</v>
      </c>
      <c r="HL128" s="324">
        <f t="shared" si="94"/>
        <v>0</v>
      </c>
      <c r="HM128" s="324" t="e">
        <f t="shared" si="94"/>
        <v>#DIV/0!</v>
      </c>
      <c r="HN128" s="324">
        <f t="shared" si="94"/>
        <v>0</v>
      </c>
      <c r="HO128" s="324">
        <f t="shared" si="94"/>
        <v>0</v>
      </c>
      <c r="HP128" s="324">
        <f t="shared" si="94"/>
        <v>0</v>
      </c>
      <c r="HQ128" s="324">
        <f t="shared" si="94"/>
        <v>0</v>
      </c>
      <c r="HR128" s="324">
        <f t="shared" si="94"/>
        <v>0</v>
      </c>
      <c r="HS128" s="324">
        <f t="shared" si="94"/>
        <v>0</v>
      </c>
      <c r="HT128" s="324">
        <f t="shared" si="94"/>
        <v>0</v>
      </c>
      <c r="HU128" s="324">
        <f t="shared" si="94"/>
        <v>0</v>
      </c>
      <c r="HV128" s="324">
        <f t="shared" si="94"/>
        <v>0</v>
      </c>
      <c r="HW128" s="324">
        <f t="shared" si="94"/>
        <v>0</v>
      </c>
      <c r="HX128" s="324">
        <f t="shared" si="94"/>
        <v>0</v>
      </c>
      <c r="HY128" s="324">
        <f t="shared" si="94"/>
        <v>0</v>
      </c>
      <c r="HZ128" s="324">
        <f t="shared" si="94"/>
        <v>0</v>
      </c>
      <c r="IA128" s="324">
        <f t="shared" si="94"/>
        <v>0</v>
      </c>
      <c r="IB128" s="324">
        <f t="shared" si="94"/>
        <v>0</v>
      </c>
      <c r="IC128" s="324">
        <f t="shared" si="94"/>
        <v>0</v>
      </c>
      <c r="ID128" s="324">
        <f t="shared" si="94"/>
        <v>0</v>
      </c>
      <c r="IE128" s="324">
        <f t="shared" si="94"/>
        <v>0</v>
      </c>
      <c r="IF128" s="324">
        <f t="shared" si="94"/>
        <v>0</v>
      </c>
      <c r="IG128" s="324">
        <f t="shared" si="94"/>
        <v>0</v>
      </c>
      <c r="IH128" s="324">
        <f t="shared" si="94"/>
        <v>0</v>
      </c>
      <c r="II128" s="324">
        <f t="shared" si="94"/>
        <v>0</v>
      </c>
      <c r="IJ128" s="324">
        <f t="shared" si="94"/>
        <v>0</v>
      </c>
      <c r="IK128" s="324">
        <f t="shared" si="94"/>
        <v>0</v>
      </c>
      <c r="IL128" s="324">
        <f t="shared" si="94"/>
        <v>0</v>
      </c>
      <c r="IM128" s="324">
        <f t="shared" si="94"/>
        <v>0</v>
      </c>
      <c r="IN128" s="324" t="e">
        <f t="shared" si="94"/>
        <v>#DIV/0!</v>
      </c>
      <c r="IO128" s="324">
        <f t="shared" si="94"/>
        <v>0</v>
      </c>
      <c r="IP128" s="324">
        <f t="shared" si="94"/>
        <v>0</v>
      </c>
      <c r="IQ128" s="324">
        <f t="shared" si="94"/>
        <v>0</v>
      </c>
      <c r="IR128" s="324">
        <f t="shared" si="94"/>
        <v>0</v>
      </c>
      <c r="IS128" s="324">
        <f t="shared" si="94"/>
        <v>0</v>
      </c>
      <c r="IT128" s="324">
        <f t="shared" si="94"/>
        <v>0</v>
      </c>
      <c r="IU128" s="324">
        <f t="shared" si="94"/>
        <v>0</v>
      </c>
      <c r="IV128" s="324">
        <f t="shared" si="94"/>
        <v>0</v>
      </c>
      <c r="IW128" s="324">
        <f t="shared" si="94"/>
        <v>0</v>
      </c>
      <c r="IX128" s="324">
        <f t="shared" si="94"/>
        <v>0</v>
      </c>
      <c r="IY128" s="324">
        <f t="shared" si="94"/>
        <v>0</v>
      </c>
      <c r="IZ128" s="324">
        <f t="shared" si="94"/>
        <v>0</v>
      </c>
      <c r="JA128" s="324">
        <f t="shared" si="94"/>
        <v>0</v>
      </c>
      <c r="JB128" s="324">
        <f t="shared" ref="JB128:JP128" si="95">JB125-0.5*JB126</f>
        <v>0</v>
      </c>
      <c r="JC128" s="324">
        <f t="shared" si="95"/>
        <v>0</v>
      </c>
      <c r="JD128" s="324">
        <f t="shared" si="95"/>
        <v>0</v>
      </c>
      <c r="JE128" s="324">
        <f t="shared" si="95"/>
        <v>0</v>
      </c>
      <c r="JF128" s="324">
        <f t="shared" si="95"/>
        <v>0</v>
      </c>
      <c r="JG128" s="324">
        <f t="shared" si="95"/>
        <v>0</v>
      </c>
      <c r="JH128" s="324">
        <f t="shared" si="95"/>
        <v>0</v>
      </c>
      <c r="JI128" s="324">
        <f t="shared" si="95"/>
        <v>0</v>
      </c>
      <c r="JJ128" s="324">
        <f t="shared" si="95"/>
        <v>0</v>
      </c>
      <c r="JK128" s="324">
        <f t="shared" si="95"/>
        <v>0</v>
      </c>
      <c r="JL128" s="324">
        <f t="shared" si="95"/>
        <v>0</v>
      </c>
      <c r="JM128" s="324">
        <f t="shared" si="95"/>
        <v>0</v>
      </c>
      <c r="JN128" s="324">
        <f t="shared" si="95"/>
        <v>0</v>
      </c>
      <c r="JO128" s="324" t="e">
        <f t="shared" si="95"/>
        <v>#DIV/0!</v>
      </c>
      <c r="JP128" s="324" t="e">
        <f t="shared" si="95"/>
        <v>#DIV/0!</v>
      </c>
    </row>
    <row r="129" spans="4:276" ht="15" customHeight="1" x14ac:dyDescent="0.2">
      <c r="D129" s="317">
        <v>6.5</v>
      </c>
      <c r="E129" s="317" t="s">
        <v>493</v>
      </c>
      <c r="F129" s="324">
        <f t="shared" ref="F129:BQ129" si="96">F125+F126</f>
        <v>0</v>
      </c>
      <c r="G129" s="324">
        <f t="shared" si="96"/>
        <v>0</v>
      </c>
      <c r="H129" s="324">
        <f t="shared" si="96"/>
        <v>0</v>
      </c>
      <c r="I129" s="324">
        <f t="shared" si="96"/>
        <v>0</v>
      </c>
      <c r="J129" s="324">
        <f t="shared" si="96"/>
        <v>0</v>
      </c>
      <c r="K129" s="324">
        <f t="shared" si="96"/>
        <v>0</v>
      </c>
      <c r="L129" s="324">
        <f t="shared" si="96"/>
        <v>0</v>
      </c>
      <c r="M129" s="324">
        <f t="shared" si="96"/>
        <v>0</v>
      </c>
      <c r="N129" s="324">
        <f t="shared" si="96"/>
        <v>0</v>
      </c>
      <c r="O129" s="324">
        <f t="shared" si="96"/>
        <v>0</v>
      </c>
      <c r="P129" s="324">
        <f t="shared" si="96"/>
        <v>0</v>
      </c>
      <c r="Q129" s="324">
        <f t="shared" si="96"/>
        <v>0</v>
      </c>
      <c r="R129" s="324">
        <f t="shared" si="96"/>
        <v>0</v>
      </c>
      <c r="S129" s="324">
        <f t="shared" si="96"/>
        <v>0</v>
      </c>
      <c r="T129" s="324">
        <f t="shared" si="96"/>
        <v>0</v>
      </c>
      <c r="U129" s="324">
        <f t="shared" si="96"/>
        <v>0</v>
      </c>
      <c r="V129" s="324">
        <f t="shared" si="96"/>
        <v>0</v>
      </c>
      <c r="W129" s="324">
        <f t="shared" si="96"/>
        <v>0</v>
      </c>
      <c r="X129" s="324">
        <f t="shared" si="96"/>
        <v>0</v>
      </c>
      <c r="Y129" s="324">
        <f t="shared" si="96"/>
        <v>0</v>
      </c>
      <c r="Z129" s="324">
        <f t="shared" si="96"/>
        <v>0</v>
      </c>
      <c r="AA129" s="324">
        <f t="shared" si="96"/>
        <v>0</v>
      </c>
      <c r="AB129" s="324">
        <f t="shared" si="96"/>
        <v>0</v>
      </c>
      <c r="AC129" s="324">
        <f t="shared" si="96"/>
        <v>0</v>
      </c>
      <c r="AD129" s="324">
        <f t="shared" si="96"/>
        <v>0</v>
      </c>
      <c r="AE129" s="324">
        <f t="shared" si="96"/>
        <v>0</v>
      </c>
      <c r="AF129" s="324" t="e">
        <f t="shared" si="96"/>
        <v>#DIV/0!</v>
      </c>
      <c r="AG129" s="324">
        <f t="shared" si="96"/>
        <v>0</v>
      </c>
      <c r="AH129" s="324">
        <f t="shared" si="96"/>
        <v>0</v>
      </c>
      <c r="AI129" s="324">
        <f t="shared" si="96"/>
        <v>0</v>
      </c>
      <c r="AJ129" s="324">
        <f t="shared" si="96"/>
        <v>0</v>
      </c>
      <c r="AK129" s="324">
        <f t="shared" si="96"/>
        <v>0</v>
      </c>
      <c r="AL129" s="324">
        <f t="shared" si="96"/>
        <v>0</v>
      </c>
      <c r="AM129" s="324">
        <f t="shared" si="96"/>
        <v>0</v>
      </c>
      <c r="AN129" s="324">
        <f t="shared" si="96"/>
        <v>0</v>
      </c>
      <c r="AO129" s="324">
        <f t="shared" si="96"/>
        <v>0</v>
      </c>
      <c r="AP129" s="324">
        <f t="shared" si="96"/>
        <v>0</v>
      </c>
      <c r="AQ129" s="324">
        <f t="shared" si="96"/>
        <v>0</v>
      </c>
      <c r="AR129" s="324">
        <f t="shared" si="96"/>
        <v>0</v>
      </c>
      <c r="AS129" s="324">
        <f t="shared" si="96"/>
        <v>0</v>
      </c>
      <c r="AT129" s="324">
        <f t="shared" si="96"/>
        <v>0</v>
      </c>
      <c r="AU129" s="324">
        <f t="shared" si="96"/>
        <v>0</v>
      </c>
      <c r="AV129" s="324">
        <f t="shared" si="96"/>
        <v>0</v>
      </c>
      <c r="AW129" s="324">
        <f t="shared" si="96"/>
        <v>0</v>
      </c>
      <c r="AX129" s="324">
        <f t="shared" si="96"/>
        <v>0</v>
      </c>
      <c r="AY129" s="324">
        <f t="shared" si="96"/>
        <v>0</v>
      </c>
      <c r="AZ129" s="324">
        <f t="shared" si="96"/>
        <v>0</v>
      </c>
      <c r="BA129" s="324">
        <f t="shared" si="96"/>
        <v>0</v>
      </c>
      <c r="BB129" s="324">
        <f t="shared" si="96"/>
        <v>0</v>
      </c>
      <c r="BC129" s="324">
        <f t="shared" si="96"/>
        <v>0</v>
      </c>
      <c r="BD129" s="324">
        <f t="shared" si="96"/>
        <v>0</v>
      </c>
      <c r="BE129" s="324">
        <f t="shared" si="96"/>
        <v>0</v>
      </c>
      <c r="BF129" s="324">
        <f t="shared" si="96"/>
        <v>0</v>
      </c>
      <c r="BG129" s="324" t="e">
        <f t="shared" si="96"/>
        <v>#DIV/0!</v>
      </c>
      <c r="BH129" s="324">
        <f t="shared" si="96"/>
        <v>0</v>
      </c>
      <c r="BI129" s="324">
        <f t="shared" si="96"/>
        <v>0</v>
      </c>
      <c r="BJ129" s="324">
        <f t="shared" si="96"/>
        <v>0</v>
      </c>
      <c r="BK129" s="324">
        <f t="shared" si="96"/>
        <v>0</v>
      </c>
      <c r="BL129" s="324">
        <f t="shared" si="96"/>
        <v>0</v>
      </c>
      <c r="BM129" s="324">
        <f t="shared" si="96"/>
        <v>0</v>
      </c>
      <c r="BN129" s="324">
        <f t="shared" si="96"/>
        <v>0</v>
      </c>
      <c r="BO129" s="324">
        <f t="shared" si="96"/>
        <v>0</v>
      </c>
      <c r="BP129" s="324">
        <f t="shared" si="96"/>
        <v>0</v>
      </c>
      <c r="BQ129" s="324">
        <f t="shared" si="96"/>
        <v>0</v>
      </c>
      <c r="BR129" s="324">
        <f t="shared" ref="BR129:EC129" si="97">BR125+BR126</f>
        <v>0</v>
      </c>
      <c r="BS129" s="324">
        <f t="shared" si="97"/>
        <v>0</v>
      </c>
      <c r="BT129" s="324">
        <f t="shared" si="97"/>
        <v>0</v>
      </c>
      <c r="BU129" s="324">
        <f t="shared" si="97"/>
        <v>0</v>
      </c>
      <c r="BV129" s="324">
        <f t="shared" si="97"/>
        <v>0</v>
      </c>
      <c r="BW129" s="324">
        <f t="shared" si="97"/>
        <v>0</v>
      </c>
      <c r="BX129" s="324">
        <f t="shared" si="97"/>
        <v>0</v>
      </c>
      <c r="BY129" s="324">
        <f t="shared" si="97"/>
        <v>0</v>
      </c>
      <c r="BZ129" s="324">
        <f t="shared" si="97"/>
        <v>0</v>
      </c>
      <c r="CA129" s="324">
        <f t="shared" si="97"/>
        <v>0</v>
      </c>
      <c r="CB129" s="324">
        <f t="shared" si="97"/>
        <v>0</v>
      </c>
      <c r="CC129" s="324">
        <f t="shared" si="97"/>
        <v>0</v>
      </c>
      <c r="CD129" s="324">
        <f t="shared" si="97"/>
        <v>0</v>
      </c>
      <c r="CE129" s="324">
        <f t="shared" si="97"/>
        <v>0</v>
      </c>
      <c r="CF129" s="324">
        <f t="shared" si="97"/>
        <v>0</v>
      </c>
      <c r="CG129" s="324">
        <f t="shared" si="97"/>
        <v>0</v>
      </c>
      <c r="CH129" s="324" t="e">
        <f t="shared" si="97"/>
        <v>#DIV/0!</v>
      </c>
      <c r="CI129" s="324">
        <f t="shared" si="97"/>
        <v>0</v>
      </c>
      <c r="CJ129" s="324">
        <f t="shared" si="97"/>
        <v>0</v>
      </c>
      <c r="CK129" s="324">
        <f t="shared" si="97"/>
        <v>0</v>
      </c>
      <c r="CL129" s="324">
        <f t="shared" si="97"/>
        <v>0</v>
      </c>
      <c r="CM129" s="324">
        <f t="shared" si="97"/>
        <v>0</v>
      </c>
      <c r="CN129" s="324">
        <f t="shared" si="97"/>
        <v>0</v>
      </c>
      <c r="CO129" s="324">
        <f t="shared" si="97"/>
        <v>0</v>
      </c>
      <c r="CP129" s="324">
        <f t="shared" si="97"/>
        <v>0</v>
      </c>
      <c r="CQ129" s="324">
        <f t="shared" si="97"/>
        <v>0</v>
      </c>
      <c r="CR129" s="324">
        <f t="shared" si="97"/>
        <v>0</v>
      </c>
      <c r="CS129" s="324">
        <f t="shared" si="97"/>
        <v>0</v>
      </c>
      <c r="CT129" s="324">
        <f t="shared" si="97"/>
        <v>0</v>
      </c>
      <c r="CU129" s="324">
        <f t="shared" si="97"/>
        <v>0</v>
      </c>
      <c r="CV129" s="324">
        <f t="shared" si="97"/>
        <v>0</v>
      </c>
      <c r="CW129" s="324">
        <f t="shared" si="97"/>
        <v>0</v>
      </c>
      <c r="CX129" s="324">
        <f t="shared" si="97"/>
        <v>0</v>
      </c>
      <c r="CY129" s="324">
        <f t="shared" si="97"/>
        <v>0</v>
      </c>
      <c r="CZ129" s="324">
        <f t="shared" si="97"/>
        <v>0</v>
      </c>
      <c r="DA129" s="324">
        <f t="shared" si="97"/>
        <v>0</v>
      </c>
      <c r="DB129" s="324">
        <f t="shared" si="97"/>
        <v>0</v>
      </c>
      <c r="DC129" s="324">
        <f t="shared" si="97"/>
        <v>0</v>
      </c>
      <c r="DD129" s="324">
        <f t="shared" si="97"/>
        <v>0</v>
      </c>
      <c r="DE129" s="324">
        <f t="shared" si="97"/>
        <v>0</v>
      </c>
      <c r="DF129" s="324">
        <f t="shared" si="97"/>
        <v>0</v>
      </c>
      <c r="DG129" s="324">
        <f t="shared" si="97"/>
        <v>0</v>
      </c>
      <c r="DH129" s="324">
        <f t="shared" si="97"/>
        <v>0</v>
      </c>
      <c r="DI129" s="324" t="e">
        <f t="shared" si="97"/>
        <v>#DIV/0!</v>
      </c>
      <c r="DJ129" s="324">
        <f t="shared" si="97"/>
        <v>0</v>
      </c>
      <c r="DK129" s="324">
        <f t="shared" si="97"/>
        <v>0</v>
      </c>
      <c r="DL129" s="324">
        <f t="shared" si="97"/>
        <v>0</v>
      </c>
      <c r="DM129" s="324">
        <f t="shared" si="97"/>
        <v>0</v>
      </c>
      <c r="DN129" s="324">
        <f t="shared" si="97"/>
        <v>0</v>
      </c>
      <c r="DO129" s="324">
        <f t="shared" si="97"/>
        <v>0</v>
      </c>
      <c r="DP129" s="324">
        <f t="shared" si="97"/>
        <v>0</v>
      </c>
      <c r="DQ129" s="324">
        <f t="shared" si="97"/>
        <v>0</v>
      </c>
      <c r="DR129" s="324">
        <f t="shared" si="97"/>
        <v>0</v>
      </c>
      <c r="DS129" s="324">
        <f t="shared" si="97"/>
        <v>0</v>
      </c>
      <c r="DT129" s="324">
        <f t="shared" si="97"/>
        <v>0</v>
      </c>
      <c r="DU129" s="324">
        <f t="shared" si="97"/>
        <v>0</v>
      </c>
      <c r="DV129" s="324">
        <f t="shared" si="97"/>
        <v>0</v>
      </c>
      <c r="DW129" s="324">
        <f t="shared" si="97"/>
        <v>0</v>
      </c>
      <c r="DX129" s="324">
        <f t="shared" si="97"/>
        <v>0</v>
      </c>
      <c r="DY129" s="324">
        <f t="shared" si="97"/>
        <v>0</v>
      </c>
      <c r="DZ129" s="324">
        <f t="shared" si="97"/>
        <v>0</v>
      </c>
      <c r="EA129" s="324">
        <f t="shared" si="97"/>
        <v>0</v>
      </c>
      <c r="EB129" s="324">
        <f t="shared" si="97"/>
        <v>0</v>
      </c>
      <c r="EC129" s="324">
        <f t="shared" si="97"/>
        <v>0</v>
      </c>
      <c r="ED129" s="324">
        <f t="shared" ref="ED129:GO129" si="98">ED125+ED126</f>
        <v>0</v>
      </c>
      <c r="EE129" s="324">
        <f t="shared" si="98"/>
        <v>0</v>
      </c>
      <c r="EF129" s="324">
        <f t="shared" si="98"/>
        <v>0</v>
      </c>
      <c r="EG129" s="324">
        <f t="shared" si="98"/>
        <v>0</v>
      </c>
      <c r="EH129" s="324">
        <f t="shared" si="98"/>
        <v>0</v>
      </c>
      <c r="EI129" s="324">
        <f t="shared" si="98"/>
        <v>0</v>
      </c>
      <c r="EJ129" s="324" t="e">
        <f t="shared" si="98"/>
        <v>#DIV/0!</v>
      </c>
      <c r="EK129" s="324">
        <f t="shared" si="98"/>
        <v>0</v>
      </c>
      <c r="EL129" s="324">
        <f t="shared" si="98"/>
        <v>0</v>
      </c>
      <c r="EM129" s="324">
        <f t="shared" si="98"/>
        <v>0</v>
      </c>
      <c r="EN129" s="324">
        <f t="shared" si="98"/>
        <v>0</v>
      </c>
      <c r="EO129" s="324">
        <f t="shared" si="98"/>
        <v>0</v>
      </c>
      <c r="EP129" s="324">
        <f t="shared" si="98"/>
        <v>0</v>
      </c>
      <c r="EQ129" s="324">
        <f t="shared" si="98"/>
        <v>0</v>
      </c>
      <c r="ER129" s="324">
        <f t="shared" si="98"/>
        <v>0</v>
      </c>
      <c r="ES129" s="324">
        <f t="shared" si="98"/>
        <v>0</v>
      </c>
      <c r="ET129" s="324">
        <f t="shared" si="98"/>
        <v>0</v>
      </c>
      <c r="EU129" s="324">
        <f t="shared" si="98"/>
        <v>0</v>
      </c>
      <c r="EV129" s="324">
        <f t="shared" si="98"/>
        <v>0</v>
      </c>
      <c r="EW129" s="324">
        <f t="shared" si="98"/>
        <v>0</v>
      </c>
      <c r="EX129" s="324">
        <f t="shared" si="98"/>
        <v>0</v>
      </c>
      <c r="EY129" s="324">
        <f t="shared" si="98"/>
        <v>0</v>
      </c>
      <c r="EZ129" s="324">
        <f t="shared" si="98"/>
        <v>0</v>
      </c>
      <c r="FA129" s="324">
        <f t="shared" si="98"/>
        <v>0</v>
      </c>
      <c r="FB129" s="324">
        <f t="shared" si="98"/>
        <v>0</v>
      </c>
      <c r="FC129" s="324">
        <f t="shared" si="98"/>
        <v>0</v>
      </c>
      <c r="FD129" s="324">
        <f t="shared" si="98"/>
        <v>0</v>
      </c>
      <c r="FE129" s="324">
        <f t="shared" si="98"/>
        <v>0</v>
      </c>
      <c r="FF129" s="324">
        <f t="shared" si="98"/>
        <v>0</v>
      </c>
      <c r="FG129" s="324">
        <f t="shared" si="98"/>
        <v>0</v>
      </c>
      <c r="FH129" s="324">
        <f t="shared" si="98"/>
        <v>0</v>
      </c>
      <c r="FI129" s="324">
        <f t="shared" si="98"/>
        <v>0</v>
      </c>
      <c r="FJ129" s="324">
        <f t="shared" si="98"/>
        <v>0</v>
      </c>
      <c r="FK129" s="324" t="e">
        <f t="shared" si="98"/>
        <v>#DIV/0!</v>
      </c>
      <c r="FL129" s="324">
        <f t="shared" si="98"/>
        <v>0</v>
      </c>
      <c r="FM129" s="324">
        <f t="shared" si="98"/>
        <v>0</v>
      </c>
      <c r="FN129" s="324">
        <f t="shared" si="98"/>
        <v>0</v>
      </c>
      <c r="FO129" s="324">
        <f t="shared" si="98"/>
        <v>0</v>
      </c>
      <c r="FP129" s="324">
        <f t="shared" si="98"/>
        <v>0</v>
      </c>
      <c r="FQ129" s="324">
        <f t="shared" si="98"/>
        <v>0</v>
      </c>
      <c r="FR129" s="324">
        <f t="shared" si="98"/>
        <v>0</v>
      </c>
      <c r="FS129" s="324">
        <f t="shared" si="98"/>
        <v>0</v>
      </c>
      <c r="FT129" s="324">
        <f t="shared" si="98"/>
        <v>0</v>
      </c>
      <c r="FU129" s="324">
        <f t="shared" si="98"/>
        <v>0</v>
      </c>
      <c r="FV129" s="324">
        <f t="shared" si="98"/>
        <v>0</v>
      </c>
      <c r="FW129" s="324">
        <f t="shared" si="98"/>
        <v>0</v>
      </c>
      <c r="FX129" s="324">
        <f t="shared" si="98"/>
        <v>0</v>
      </c>
      <c r="FY129" s="324">
        <f t="shared" si="98"/>
        <v>0</v>
      </c>
      <c r="FZ129" s="324">
        <f t="shared" si="98"/>
        <v>0</v>
      </c>
      <c r="GA129" s="324">
        <f t="shared" si="98"/>
        <v>0</v>
      </c>
      <c r="GB129" s="324">
        <f t="shared" si="98"/>
        <v>0</v>
      </c>
      <c r="GC129" s="324">
        <f t="shared" si="98"/>
        <v>0</v>
      </c>
      <c r="GD129" s="324">
        <f t="shared" si="98"/>
        <v>0</v>
      </c>
      <c r="GE129" s="324">
        <f t="shared" si="98"/>
        <v>0</v>
      </c>
      <c r="GF129" s="324">
        <f t="shared" si="98"/>
        <v>0</v>
      </c>
      <c r="GG129" s="324">
        <f t="shared" si="98"/>
        <v>0</v>
      </c>
      <c r="GH129" s="324">
        <f t="shared" si="98"/>
        <v>0</v>
      </c>
      <c r="GI129" s="324">
        <f t="shared" si="98"/>
        <v>0</v>
      </c>
      <c r="GJ129" s="324">
        <f t="shared" si="98"/>
        <v>0</v>
      </c>
      <c r="GK129" s="324">
        <f t="shared" si="98"/>
        <v>0</v>
      </c>
      <c r="GL129" s="324" t="e">
        <f t="shared" si="98"/>
        <v>#DIV/0!</v>
      </c>
      <c r="GM129" s="324">
        <f t="shared" si="98"/>
        <v>0</v>
      </c>
      <c r="GN129" s="324">
        <f t="shared" si="98"/>
        <v>0</v>
      </c>
      <c r="GO129" s="324">
        <f t="shared" si="98"/>
        <v>0</v>
      </c>
      <c r="GP129" s="324">
        <f t="shared" ref="GP129:JA129" si="99">GP125+GP126</f>
        <v>0</v>
      </c>
      <c r="GQ129" s="324">
        <f t="shared" si="99"/>
        <v>0</v>
      </c>
      <c r="GR129" s="324">
        <f t="shared" si="99"/>
        <v>0</v>
      </c>
      <c r="GS129" s="324">
        <f t="shared" si="99"/>
        <v>0</v>
      </c>
      <c r="GT129" s="324">
        <f t="shared" si="99"/>
        <v>0</v>
      </c>
      <c r="GU129" s="324">
        <f t="shared" si="99"/>
        <v>0</v>
      </c>
      <c r="GV129" s="324">
        <f t="shared" si="99"/>
        <v>0</v>
      </c>
      <c r="GW129" s="324">
        <f t="shared" si="99"/>
        <v>0</v>
      </c>
      <c r="GX129" s="324">
        <f t="shared" si="99"/>
        <v>0</v>
      </c>
      <c r="GY129" s="324">
        <f t="shared" si="99"/>
        <v>0</v>
      </c>
      <c r="GZ129" s="324">
        <f t="shared" si="99"/>
        <v>0</v>
      </c>
      <c r="HA129" s="324">
        <f t="shared" si="99"/>
        <v>0</v>
      </c>
      <c r="HB129" s="324">
        <f t="shared" si="99"/>
        <v>0</v>
      </c>
      <c r="HC129" s="324">
        <f t="shared" si="99"/>
        <v>0</v>
      </c>
      <c r="HD129" s="324">
        <f t="shared" si="99"/>
        <v>0</v>
      </c>
      <c r="HE129" s="324">
        <f t="shared" si="99"/>
        <v>0</v>
      </c>
      <c r="HF129" s="324">
        <f t="shared" si="99"/>
        <v>0</v>
      </c>
      <c r="HG129" s="324">
        <f t="shared" si="99"/>
        <v>0</v>
      </c>
      <c r="HH129" s="324">
        <f t="shared" si="99"/>
        <v>0</v>
      </c>
      <c r="HI129" s="324">
        <f t="shared" si="99"/>
        <v>0</v>
      </c>
      <c r="HJ129" s="324">
        <f t="shared" si="99"/>
        <v>0</v>
      </c>
      <c r="HK129" s="324">
        <f t="shared" si="99"/>
        <v>0</v>
      </c>
      <c r="HL129" s="324">
        <f t="shared" si="99"/>
        <v>0</v>
      </c>
      <c r="HM129" s="324" t="e">
        <f t="shared" si="99"/>
        <v>#DIV/0!</v>
      </c>
      <c r="HN129" s="324">
        <f t="shared" si="99"/>
        <v>0</v>
      </c>
      <c r="HO129" s="324">
        <f t="shared" si="99"/>
        <v>0</v>
      </c>
      <c r="HP129" s="324">
        <f t="shared" si="99"/>
        <v>0</v>
      </c>
      <c r="HQ129" s="324">
        <f t="shared" si="99"/>
        <v>0</v>
      </c>
      <c r="HR129" s="324">
        <f t="shared" si="99"/>
        <v>0</v>
      </c>
      <c r="HS129" s="324">
        <f t="shared" si="99"/>
        <v>0</v>
      </c>
      <c r="HT129" s="324">
        <f t="shared" si="99"/>
        <v>0</v>
      </c>
      <c r="HU129" s="324">
        <f t="shared" si="99"/>
        <v>0</v>
      </c>
      <c r="HV129" s="324">
        <f t="shared" si="99"/>
        <v>0</v>
      </c>
      <c r="HW129" s="324">
        <f t="shared" si="99"/>
        <v>0</v>
      </c>
      <c r="HX129" s="324">
        <f t="shared" si="99"/>
        <v>0</v>
      </c>
      <c r="HY129" s="324">
        <f t="shared" si="99"/>
        <v>0</v>
      </c>
      <c r="HZ129" s="324">
        <f t="shared" si="99"/>
        <v>0</v>
      </c>
      <c r="IA129" s="324">
        <f t="shared" si="99"/>
        <v>0</v>
      </c>
      <c r="IB129" s="324">
        <f t="shared" si="99"/>
        <v>0</v>
      </c>
      <c r="IC129" s="324">
        <f t="shared" si="99"/>
        <v>0</v>
      </c>
      <c r="ID129" s="324">
        <f t="shared" si="99"/>
        <v>0</v>
      </c>
      <c r="IE129" s="324">
        <f t="shared" si="99"/>
        <v>0</v>
      </c>
      <c r="IF129" s="324">
        <f t="shared" si="99"/>
        <v>0</v>
      </c>
      <c r="IG129" s="324">
        <f t="shared" si="99"/>
        <v>0</v>
      </c>
      <c r="IH129" s="324">
        <f t="shared" si="99"/>
        <v>0</v>
      </c>
      <c r="II129" s="324">
        <f t="shared" si="99"/>
        <v>0</v>
      </c>
      <c r="IJ129" s="324">
        <f t="shared" si="99"/>
        <v>0</v>
      </c>
      <c r="IK129" s="324">
        <f t="shared" si="99"/>
        <v>0</v>
      </c>
      <c r="IL129" s="324">
        <f t="shared" si="99"/>
        <v>0</v>
      </c>
      <c r="IM129" s="324">
        <f t="shared" si="99"/>
        <v>0</v>
      </c>
      <c r="IN129" s="324" t="e">
        <f t="shared" si="99"/>
        <v>#DIV/0!</v>
      </c>
      <c r="IO129" s="324">
        <f t="shared" si="99"/>
        <v>0</v>
      </c>
      <c r="IP129" s="324">
        <f t="shared" si="99"/>
        <v>0</v>
      </c>
      <c r="IQ129" s="324">
        <f t="shared" si="99"/>
        <v>0</v>
      </c>
      <c r="IR129" s="324">
        <f t="shared" si="99"/>
        <v>0</v>
      </c>
      <c r="IS129" s="324">
        <f t="shared" si="99"/>
        <v>0</v>
      </c>
      <c r="IT129" s="324">
        <f t="shared" si="99"/>
        <v>0</v>
      </c>
      <c r="IU129" s="324">
        <f t="shared" si="99"/>
        <v>0</v>
      </c>
      <c r="IV129" s="324">
        <f t="shared" si="99"/>
        <v>0</v>
      </c>
      <c r="IW129" s="324">
        <f t="shared" si="99"/>
        <v>0</v>
      </c>
      <c r="IX129" s="324">
        <f t="shared" si="99"/>
        <v>0</v>
      </c>
      <c r="IY129" s="324">
        <f t="shared" si="99"/>
        <v>0</v>
      </c>
      <c r="IZ129" s="324">
        <f t="shared" si="99"/>
        <v>0</v>
      </c>
      <c r="JA129" s="324">
        <f t="shared" si="99"/>
        <v>0</v>
      </c>
      <c r="JB129" s="324">
        <f t="shared" ref="JB129:JP129" si="100">JB125+JB126</f>
        <v>0</v>
      </c>
      <c r="JC129" s="324">
        <f t="shared" si="100"/>
        <v>0</v>
      </c>
      <c r="JD129" s="324">
        <f t="shared" si="100"/>
        <v>0</v>
      </c>
      <c r="JE129" s="324">
        <f t="shared" si="100"/>
        <v>0</v>
      </c>
      <c r="JF129" s="324">
        <f t="shared" si="100"/>
        <v>0</v>
      </c>
      <c r="JG129" s="324">
        <f t="shared" si="100"/>
        <v>0</v>
      </c>
      <c r="JH129" s="324">
        <f t="shared" si="100"/>
        <v>0</v>
      </c>
      <c r="JI129" s="324">
        <f t="shared" si="100"/>
        <v>0</v>
      </c>
      <c r="JJ129" s="324">
        <f t="shared" si="100"/>
        <v>0</v>
      </c>
      <c r="JK129" s="324">
        <f t="shared" si="100"/>
        <v>0</v>
      </c>
      <c r="JL129" s="324">
        <f t="shared" si="100"/>
        <v>0</v>
      </c>
      <c r="JM129" s="324">
        <f t="shared" si="100"/>
        <v>0</v>
      </c>
      <c r="JN129" s="324">
        <f t="shared" si="100"/>
        <v>0</v>
      </c>
      <c r="JO129" s="324" t="e">
        <f t="shared" si="100"/>
        <v>#DIV/0!</v>
      </c>
      <c r="JP129" s="324" t="e">
        <f t="shared" si="100"/>
        <v>#DIV/0!</v>
      </c>
    </row>
    <row r="130" spans="4:276" ht="15" customHeight="1" x14ac:dyDescent="0.2">
      <c r="D130" s="317">
        <v>6.1</v>
      </c>
      <c r="E130" s="317" t="s">
        <v>494</v>
      </c>
      <c r="F130" s="324">
        <f t="shared" ref="F130:BQ130" si="101">F125-F126</f>
        <v>0</v>
      </c>
      <c r="G130" s="324">
        <f t="shared" si="101"/>
        <v>0</v>
      </c>
      <c r="H130" s="324">
        <f t="shared" si="101"/>
        <v>0</v>
      </c>
      <c r="I130" s="324">
        <f t="shared" si="101"/>
        <v>0</v>
      </c>
      <c r="J130" s="324">
        <f t="shared" si="101"/>
        <v>0</v>
      </c>
      <c r="K130" s="324">
        <f t="shared" si="101"/>
        <v>0</v>
      </c>
      <c r="L130" s="324">
        <f t="shared" si="101"/>
        <v>0</v>
      </c>
      <c r="M130" s="324">
        <f t="shared" si="101"/>
        <v>0</v>
      </c>
      <c r="N130" s="324">
        <f t="shared" si="101"/>
        <v>0</v>
      </c>
      <c r="O130" s="324">
        <f t="shared" si="101"/>
        <v>0</v>
      </c>
      <c r="P130" s="324">
        <f t="shared" si="101"/>
        <v>0</v>
      </c>
      <c r="Q130" s="324">
        <f t="shared" si="101"/>
        <v>0</v>
      </c>
      <c r="R130" s="324">
        <f t="shared" si="101"/>
        <v>0</v>
      </c>
      <c r="S130" s="324">
        <f t="shared" si="101"/>
        <v>0</v>
      </c>
      <c r="T130" s="324">
        <f t="shared" si="101"/>
        <v>0</v>
      </c>
      <c r="U130" s="324">
        <f t="shared" si="101"/>
        <v>0</v>
      </c>
      <c r="V130" s="324">
        <f t="shared" si="101"/>
        <v>0</v>
      </c>
      <c r="W130" s="324">
        <f t="shared" si="101"/>
        <v>0</v>
      </c>
      <c r="X130" s="324">
        <f t="shared" si="101"/>
        <v>0</v>
      </c>
      <c r="Y130" s="324">
        <f t="shared" si="101"/>
        <v>0</v>
      </c>
      <c r="Z130" s="324">
        <f t="shared" si="101"/>
        <v>0</v>
      </c>
      <c r="AA130" s="324">
        <f t="shared" si="101"/>
        <v>0</v>
      </c>
      <c r="AB130" s="324">
        <f t="shared" si="101"/>
        <v>0</v>
      </c>
      <c r="AC130" s="324">
        <f t="shared" si="101"/>
        <v>0</v>
      </c>
      <c r="AD130" s="324">
        <f t="shared" si="101"/>
        <v>0</v>
      </c>
      <c r="AE130" s="324">
        <f t="shared" si="101"/>
        <v>0</v>
      </c>
      <c r="AF130" s="324" t="e">
        <f t="shared" si="101"/>
        <v>#DIV/0!</v>
      </c>
      <c r="AG130" s="324">
        <f t="shared" si="101"/>
        <v>0</v>
      </c>
      <c r="AH130" s="324">
        <f t="shared" si="101"/>
        <v>0</v>
      </c>
      <c r="AI130" s="324">
        <f t="shared" si="101"/>
        <v>0</v>
      </c>
      <c r="AJ130" s="324">
        <f t="shared" si="101"/>
        <v>0</v>
      </c>
      <c r="AK130" s="324">
        <f t="shared" si="101"/>
        <v>0</v>
      </c>
      <c r="AL130" s="324">
        <f t="shared" si="101"/>
        <v>0</v>
      </c>
      <c r="AM130" s="324">
        <f t="shared" si="101"/>
        <v>0</v>
      </c>
      <c r="AN130" s="324">
        <f t="shared" si="101"/>
        <v>0</v>
      </c>
      <c r="AO130" s="324">
        <f t="shared" si="101"/>
        <v>0</v>
      </c>
      <c r="AP130" s="324">
        <f t="shared" si="101"/>
        <v>0</v>
      </c>
      <c r="AQ130" s="324">
        <f t="shared" si="101"/>
        <v>0</v>
      </c>
      <c r="AR130" s="324">
        <f t="shared" si="101"/>
        <v>0</v>
      </c>
      <c r="AS130" s="324">
        <f t="shared" si="101"/>
        <v>0</v>
      </c>
      <c r="AT130" s="324">
        <f t="shared" si="101"/>
        <v>0</v>
      </c>
      <c r="AU130" s="324">
        <f t="shared" si="101"/>
        <v>0</v>
      </c>
      <c r="AV130" s="324">
        <f t="shared" si="101"/>
        <v>0</v>
      </c>
      <c r="AW130" s="324">
        <f t="shared" si="101"/>
        <v>0</v>
      </c>
      <c r="AX130" s="324">
        <f t="shared" si="101"/>
        <v>0</v>
      </c>
      <c r="AY130" s="324">
        <f t="shared" si="101"/>
        <v>0</v>
      </c>
      <c r="AZ130" s="324">
        <f t="shared" si="101"/>
        <v>0</v>
      </c>
      <c r="BA130" s="324">
        <f t="shared" si="101"/>
        <v>0</v>
      </c>
      <c r="BB130" s="324">
        <f t="shared" si="101"/>
        <v>0</v>
      </c>
      <c r="BC130" s="324">
        <f t="shared" si="101"/>
        <v>0</v>
      </c>
      <c r="BD130" s="324">
        <f t="shared" si="101"/>
        <v>0</v>
      </c>
      <c r="BE130" s="324">
        <f t="shared" si="101"/>
        <v>0</v>
      </c>
      <c r="BF130" s="324">
        <f t="shared" si="101"/>
        <v>0</v>
      </c>
      <c r="BG130" s="324" t="e">
        <f t="shared" si="101"/>
        <v>#DIV/0!</v>
      </c>
      <c r="BH130" s="324">
        <f t="shared" si="101"/>
        <v>0</v>
      </c>
      <c r="BI130" s="324">
        <f t="shared" si="101"/>
        <v>0</v>
      </c>
      <c r="BJ130" s="324">
        <f t="shared" si="101"/>
        <v>0</v>
      </c>
      <c r="BK130" s="324">
        <f t="shared" si="101"/>
        <v>0</v>
      </c>
      <c r="BL130" s="324">
        <f t="shared" si="101"/>
        <v>0</v>
      </c>
      <c r="BM130" s="324">
        <f t="shared" si="101"/>
        <v>0</v>
      </c>
      <c r="BN130" s="324">
        <f t="shared" si="101"/>
        <v>0</v>
      </c>
      <c r="BO130" s="324">
        <f t="shared" si="101"/>
        <v>0</v>
      </c>
      <c r="BP130" s="324">
        <f t="shared" si="101"/>
        <v>0</v>
      </c>
      <c r="BQ130" s="324">
        <f t="shared" si="101"/>
        <v>0</v>
      </c>
      <c r="BR130" s="324">
        <f t="shared" ref="BR130:EC130" si="102">BR125-BR126</f>
        <v>0</v>
      </c>
      <c r="BS130" s="324">
        <f t="shared" si="102"/>
        <v>0</v>
      </c>
      <c r="BT130" s="324">
        <f t="shared" si="102"/>
        <v>0</v>
      </c>
      <c r="BU130" s="324">
        <f t="shared" si="102"/>
        <v>0</v>
      </c>
      <c r="BV130" s="324">
        <f t="shared" si="102"/>
        <v>0</v>
      </c>
      <c r="BW130" s="324">
        <f t="shared" si="102"/>
        <v>0</v>
      </c>
      <c r="BX130" s="324">
        <f t="shared" si="102"/>
        <v>0</v>
      </c>
      <c r="BY130" s="324">
        <f t="shared" si="102"/>
        <v>0</v>
      </c>
      <c r="BZ130" s="324">
        <f t="shared" si="102"/>
        <v>0</v>
      </c>
      <c r="CA130" s="324">
        <f t="shared" si="102"/>
        <v>0</v>
      </c>
      <c r="CB130" s="324">
        <f t="shared" si="102"/>
        <v>0</v>
      </c>
      <c r="CC130" s="324">
        <f t="shared" si="102"/>
        <v>0</v>
      </c>
      <c r="CD130" s="324">
        <f t="shared" si="102"/>
        <v>0</v>
      </c>
      <c r="CE130" s="324">
        <f t="shared" si="102"/>
        <v>0</v>
      </c>
      <c r="CF130" s="324">
        <f t="shared" si="102"/>
        <v>0</v>
      </c>
      <c r="CG130" s="324">
        <f t="shared" si="102"/>
        <v>0</v>
      </c>
      <c r="CH130" s="324" t="e">
        <f t="shared" si="102"/>
        <v>#DIV/0!</v>
      </c>
      <c r="CI130" s="324">
        <f t="shared" si="102"/>
        <v>0</v>
      </c>
      <c r="CJ130" s="324">
        <f t="shared" si="102"/>
        <v>0</v>
      </c>
      <c r="CK130" s="324">
        <f t="shared" si="102"/>
        <v>0</v>
      </c>
      <c r="CL130" s="324">
        <f t="shared" si="102"/>
        <v>0</v>
      </c>
      <c r="CM130" s="324">
        <f t="shared" si="102"/>
        <v>0</v>
      </c>
      <c r="CN130" s="324">
        <f t="shared" si="102"/>
        <v>0</v>
      </c>
      <c r="CO130" s="324">
        <f t="shared" si="102"/>
        <v>0</v>
      </c>
      <c r="CP130" s="324">
        <f t="shared" si="102"/>
        <v>0</v>
      </c>
      <c r="CQ130" s="324">
        <f t="shared" si="102"/>
        <v>0</v>
      </c>
      <c r="CR130" s="324">
        <f t="shared" si="102"/>
        <v>0</v>
      </c>
      <c r="CS130" s="324">
        <f t="shared" si="102"/>
        <v>0</v>
      </c>
      <c r="CT130" s="324">
        <f t="shared" si="102"/>
        <v>0</v>
      </c>
      <c r="CU130" s="324">
        <f t="shared" si="102"/>
        <v>0</v>
      </c>
      <c r="CV130" s="324">
        <f t="shared" si="102"/>
        <v>0</v>
      </c>
      <c r="CW130" s="324">
        <f t="shared" si="102"/>
        <v>0</v>
      </c>
      <c r="CX130" s="324">
        <f t="shared" si="102"/>
        <v>0</v>
      </c>
      <c r="CY130" s="324">
        <f t="shared" si="102"/>
        <v>0</v>
      </c>
      <c r="CZ130" s="324">
        <f t="shared" si="102"/>
        <v>0</v>
      </c>
      <c r="DA130" s="324">
        <f t="shared" si="102"/>
        <v>0</v>
      </c>
      <c r="DB130" s="324">
        <f t="shared" si="102"/>
        <v>0</v>
      </c>
      <c r="DC130" s="324">
        <f t="shared" si="102"/>
        <v>0</v>
      </c>
      <c r="DD130" s="324">
        <f t="shared" si="102"/>
        <v>0</v>
      </c>
      <c r="DE130" s="324">
        <f t="shared" si="102"/>
        <v>0</v>
      </c>
      <c r="DF130" s="324">
        <f t="shared" si="102"/>
        <v>0</v>
      </c>
      <c r="DG130" s="324">
        <f t="shared" si="102"/>
        <v>0</v>
      </c>
      <c r="DH130" s="324">
        <f t="shared" si="102"/>
        <v>0</v>
      </c>
      <c r="DI130" s="324" t="e">
        <f t="shared" si="102"/>
        <v>#DIV/0!</v>
      </c>
      <c r="DJ130" s="324">
        <f t="shared" si="102"/>
        <v>0</v>
      </c>
      <c r="DK130" s="324">
        <f t="shared" si="102"/>
        <v>0</v>
      </c>
      <c r="DL130" s="324">
        <f t="shared" si="102"/>
        <v>0</v>
      </c>
      <c r="DM130" s="324">
        <f t="shared" si="102"/>
        <v>0</v>
      </c>
      <c r="DN130" s="324">
        <f t="shared" si="102"/>
        <v>0</v>
      </c>
      <c r="DO130" s="324">
        <f t="shared" si="102"/>
        <v>0</v>
      </c>
      <c r="DP130" s="324">
        <f t="shared" si="102"/>
        <v>0</v>
      </c>
      <c r="DQ130" s="324">
        <f t="shared" si="102"/>
        <v>0</v>
      </c>
      <c r="DR130" s="324">
        <f t="shared" si="102"/>
        <v>0</v>
      </c>
      <c r="DS130" s="324">
        <f t="shared" si="102"/>
        <v>0</v>
      </c>
      <c r="DT130" s="324">
        <f t="shared" si="102"/>
        <v>0</v>
      </c>
      <c r="DU130" s="324">
        <f t="shared" si="102"/>
        <v>0</v>
      </c>
      <c r="DV130" s="324">
        <f t="shared" si="102"/>
        <v>0</v>
      </c>
      <c r="DW130" s="324">
        <f t="shared" si="102"/>
        <v>0</v>
      </c>
      <c r="DX130" s="324">
        <f t="shared" si="102"/>
        <v>0</v>
      </c>
      <c r="DY130" s="324">
        <f t="shared" si="102"/>
        <v>0</v>
      </c>
      <c r="DZ130" s="324">
        <f t="shared" si="102"/>
        <v>0</v>
      </c>
      <c r="EA130" s="324">
        <f t="shared" si="102"/>
        <v>0</v>
      </c>
      <c r="EB130" s="324">
        <f t="shared" si="102"/>
        <v>0</v>
      </c>
      <c r="EC130" s="324">
        <f t="shared" si="102"/>
        <v>0</v>
      </c>
      <c r="ED130" s="324">
        <f t="shared" ref="ED130:GO130" si="103">ED125-ED126</f>
        <v>0</v>
      </c>
      <c r="EE130" s="324">
        <f t="shared" si="103"/>
        <v>0</v>
      </c>
      <c r="EF130" s="324">
        <f t="shared" si="103"/>
        <v>0</v>
      </c>
      <c r="EG130" s="324">
        <f t="shared" si="103"/>
        <v>0</v>
      </c>
      <c r="EH130" s="324">
        <f t="shared" si="103"/>
        <v>0</v>
      </c>
      <c r="EI130" s="324">
        <f t="shared" si="103"/>
        <v>0</v>
      </c>
      <c r="EJ130" s="324" t="e">
        <f t="shared" si="103"/>
        <v>#DIV/0!</v>
      </c>
      <c r="EK130" s="324">
        <f t="shared" si="103"/>
        <v>0</v>
      </c>
      <c r="EL130" s="324">
        <f t="shared" si="103"/>
        <v>0</v>
      </c>
      <c r="EM130" s="324">
        <f t="shared" si="103"/>
        <v>0</v>
      </c>
      <c r="EN130" s="324">
        <f t="shared" si="103"/>
        <v>0</v>
      </c>
      <c r="EO130" s="324">
        <f t="shared" si="103"/>
        <v>0</v>
      </c>
      <c r="EP130" s="324">
        <f t="shared" si="103"/>
        <v>0</v>
      </c>
      <c r="EQ130" s="324">
        <f t="shared" si="103"/>
        <v>0</v>
      </c>
      <c r="ER130" s="324">
        <f t="shared" si="103"/>
        <v>0</v>
      </c>
      <c r="ES130" s="324">
        <f t="shared" si="103"/>
        <v>0</v>
      </c>
      <c r="ET130" s="324">
        <f t="shared" si="103"/>
        <v>0</v>
      </c>
      <c r="EU130" s="324">
        <f t="shared" si="103"/>
        <v>0</v>
      </c>
      <c r="EV130" s="324">
        <f t="shared" si="103"/>
        <v>0</v>
      </c>
      <c r="EW130" s="324">
        <f t="shared" si="103"/>
        <v>0</v>
      </c>
      <c r="EX130" s="324">
        <f t="shared" si="103"/>
        <v>0</v>
      </c>
      <c r="EY130" s="324">
        <f t="shared" si="103"/>
        <v>0</v>
      </c>
      <c r="EZ130" s="324">
        <f t="shared" si="103"/>
        <v>0</v>
      </c>
      <c r="FA130" s="324">
        <f t="shared" si="103"/>
        <v>0</v>
      </c>
      <c r="FB130" s="324">
        <f t="shared" si="103"/>
        <v>0</v>
      </c>
      <c r="FC130" s="324">
        <f t="shared" si="103"/>
        <v>0</v>
      </c>
      <c r="FD130" s="324">
        <f t="shared" si="103"/>
        <v>0</v>
      </c>
      <c r="FE130" s="324">
        <f t="shared" si="103"/>
        <v>0</v>
      </c>
      <c r="FF130" s="324">
        <f t="shared" si="103"/>
        <v>0</v>
      </c>
      <c r="FG130" s="324">
        <f t="shared" si="103"/>
        <v>0</v>
      </c>
      <c r="FH130" s="324">
        <f t="shared" si="103"/>
        <v>0</v>
      </c>
      <c r="FI130" s="324">
        <f t="shared" si="103"/>
        <v>0</v>
      </c>
      <c r="FJ130" s="324">
        <f t="shared" si="103"/>
        <v>0</v>
      </c>
      <c r="FK130" s="324" t="e">
        <f t="shared" si="103"/>
        <v>#DIV/0!</v>
      </c>
      <c r="FL130" s="324">
        <f t="shared" si="103"/>
        <v>0</v>
      </c>
      <c r="FM130" s="324">
        <f t="shared" si="103"/>
        <v>0</v>
      </c>
      <c r="FN130" s="324">
        <f t="shared" si="103"/>
        <v>0</v>
      </c>
      <c r="FO130" s="324">
        <f t="shared" si="103"/>
        <v>0</v>
      </c>
      <c r="FP130" s="324">
        <f t="shared" si="103"/>
        <v>0</v>
      </c>
      <c r="FQ130" s="324">
        <f t="shared" si="103"/>
        <v>0</v>
      </c>
      <c r="FR130" s="324">
        <f t="shared" si="103"/>
        <v>0</v>
      </c>
      <c r="FS130" s="324">
        <f t="shared" si="103"/>
        <v>0</v>
      </c>
      <c r="FT130" s="324">
        <f t="shared" si="103"/>
        <v>0</v>
      </c>
      <c r="FU130" s="324">
        <f t="shared" si="103"/>
        <v>0</v>
      </c>
      <c r="FV130" s="324">
        <f t="shared" si="103"/>
        <v>0</v>
      </c>
      <c r="FW130" s="324">
        <f t="shared" si="103"/>
        <v>0</v>
      </c>
      <c r="FX130" s="324">
        <f t="shared" si="103"/>
        <v>0</v>
      </c>
      <c r="FY130" s="324">
        <f t="shared" si="103"/>
        <v>0</v>
      </c>
      <c r="FZ130" s="324">
        <f t="shared" si="103"/>
        <v>0</v>
      </c>
      <c r="GA130" s="324">
        <f t="shared" si="103"/>
        <v>0</v>
      </c>
      <c r="GB130" s="324">
        <f t="shared" si="103"/>
        <v>0</v>
      </c>
      <c r="GC130" s="324">
        <f t="shared" si="103"/>
        <v>0</v>
      </c>
      <c r="GD130" s="324">
        <f t="shared" si="103"/>
        <v>0</v>
      </c>
      <c r="GE130" s="324">
        <f t="shared" si="103"/>
        <v>0</v>
      </c>
      <c r="GF130" s="324">
        <f t="shared" si="103"/>
        <v>0</v>
      </c>
      <c r="GG130" s="324">
        <f t="shared" si="103"/>
        <v>0</v>
      </c>
      <c r="GH130" s="324">
        <f t="shared" si="103"/>
        <v>0</v>
      </c>
      <c r="GI130" s="324">
        <f t="shared" si="103"/>
        <v>0</v>
      </c>
      <c r="GJ130" s="324">
        <f t="shared" si="103"/>
        <v>0</v>
      </c>
      <c r="GK130" s="324">
        <f t="shared" si="103"/>
        <v>0</v>
      </c>
      <c r="GL130" s="324" t="e">
        <f t="shared" si="103"/>
        <v>#DIV/0!</v>
      </c>
      <c r="GM130" s="324">
        <f t="shared" si="103"/>
        <v>0</v>
      </c>
      <c r="GN130" s="324">
        <f t="shared" si="103"/>
        <v>0</v>
      </c>
      <c r="GO130" s="324">
        <f t="shared" si="103"/>
        <v>0</v>
      </c>
      <c r="GP130" s="324">
        <f t="shared" ref="GP130:JA130" si="104">GP125-GP126</f>
        <v>0</v>
      </c>
      <c r="GQ130" s="324">
        <f t="shared" si="104"/>
        <v>0</v>
      </c>
      <c r="GR130" s="324">
        <f t="shared" si="104"/>
        <v>0</v>
      </c>
      <c r="GS130" s="324">
        <f t="shared" si="104"/>
        <v>0</v>
      </c>
      <c r="GT130" s="324">
        <f t="shared" si="104"/>
        <v>0</v>
      </c>
      <c r="GU130" s="324">
        <f t="shared" si="104"/>
        <v>0</v>
      </c>
      <c r="GV130" s="324">
        <f t="shared" si="104"/>
        <v>0</v>
      </c>
      <c r="GW130" s="324">
        <f t="shared" si="104"/>
        <v>0</v>
      </c>
      <c r="GX130" s="324">
        <f t="shared" si="104"/>
        <v>0</v>
      </c>
      <c r="GY130" s="324">
        <f t="shared" si="104"/>
        <v>0</v>
      </c>
      <c r="GZ130" s="324">
        <f t="shared" si="104"/>
        <v>0</v>
      </c>
      <c r="HA130" s="324">
        <f t="shared" si="104"/>
        <v>0</v>
      </c>
      <c r="HB130" s="324">
        <f t="shared" si="104"/>
        <v>0</v>
      </c>
      <c r="HC130" s="324">
        <f t="shared" si="104"/>
        <v>0</v>
      </c>
      <c r="HD130" s="324">
        <f t="shared" si="104"/>
        <v>0</v>
      </c>
      <c r="HE130" s="324">
        <f t="shared" si="104"/>
        <v>0</v>
      </c>
      <c r="HF130" s="324">
        <f t="shared" si="104"/>
        <v>0</v>
      </c>
      <c r="HG130" s="324">
        <f t="shared" si="104"/>
        <v>0</v>
      </c>
      <c r="HH130" s="324">
        <f t="shared" si="104"/>
        <v>0</v>
      </c>
      <c r="HI130" s="324">
        <f t="shared" si="104"/>
        <v>0</v>
      </c>
      <c r="HJ130" s="324">
        <f t="shared" si="104"/>
        <v>0</v>
      </c>
      <c r="HK130" s="324">
        <f t="shared" si="104"/>
        <v>0</v>
      </c>
      <c r="HL130" s="324">
        <f t="shared" si="104"/>
        <v>0</v>
      </c>
      <c r="HM130" s="324" t="e">
        <f t="shared" si="104"/>
        <v>#DIV/0!</v>
      </c>
      <c r="HN130" s="324">
        <f t="shared" si="104"/>
        <v>0</v>
      </c>
      <c r="HO130" s="324">
        <f t="shared" si="104"/>
        <v>0</v>
      </c>
      <c r="HP130" s="324">
        <f t="shared" si="104"/>
        <v>0</v>
      </c>
      <c r="HQ130" s="324">
        <f t="shared" si="104"/>
        <v>0</v>
      </c>
      <c r="HR130" s="324">
        <f t="shared" si="104"/>
        <v>0</v>
      </c>
      <c r="HS130" s="324">
        <f t="shared" si="104"/>
        <v>0</v>
      </c>
      <c r="HT130" s="324">
        <f t="shared" si="104"/>
        <v>0</v>
      </c>
      <c r="HU130" s="324">
        <f t="shared" si="104"/>
        <v>0</v>
      </c>
      <c r="HV130" s="324">
        <f t="shared" si="104"/>
        <v>0</v>
      </c>
      <c r="HW130" s="324">
        <f t="shared" si="104"/>
        <v>0</v>
      </c>
      <c r="HX130" s="324">
        <f t="shared" si="104"/>
        <v>0</v>
      </c>
      <c r="HY130" s="324">
        <f t="shared" si="104"/>
        <v>0</v>
      </c>
      <c r="HZ130" s="324">
        <f t="shared" si="104"/>
        <v>0</v>
      </c>
      <c r="IA130" s="324">
        <f t="shared" si="104"/>
        <v>0</v>
      </c>
      <c r="IB130" s="324">
        <f t="shared" si="104"/>
        <v>0</v>
      </c>
      <c r="IC130" s="324">
        <f t="shared" si="104"/>
        <v>0</v>
      </c>
      <c r="ID130" s="324">
        <f t="shared" si="104"/>
        <v>0</v>
      </c>
      <c r="IE130" s="324">
        <f t="shared" si="104"/>
        <v>0</v>
      </c>
      <c r="IF130" s="324">
        <f t="shared" si="104"/>
        <v>0</v>
      </c>
      <c r="IG130" s="324">
        <f t="shared" si="104"/>
        <v>0</v>
      </c>
      <c r="IH130" s="324">
        <f t="shared" si="104"/>
        <v>0</v>
      </c>
      <c r="II130" s="324">
        <f t="shared" si="104"/>
        <v>0</v>
      </c>
      <c r="IJ130" s="324">
        <f t="shared" si="104"/>
        <v>0</v>
      </c>
      <c r="IK130" s="324">
        <f t="shared" si="104"/>
        <v>0</v>
      </c>
      <c r="IL130" s="324">
        <f t="shared" si="104"/>
        <v>0</v>
      </c>
      <c r="IM130" s="324">
        <f t="shared" si="104"/>
        <v>0</v>
      </c>
      <c r="IN130" s="324" t="e">
        <f t="shared" si="104"/>
        <v>#DIV/0!</v>
      </c>
      <c r="IO130" s="324">
        <f t="shared" si="104"/>
        <v>0</v>
      </c>
      <c r="IP130" s="324">
        <f t="shared" si="104"/>
        <v>0</v>
      </c>
      <c r="IQ130" s="324">
        <f t="shared" si="104"/>
        <v>0</v>
      </c>
      <c r="IR130" s="324">
        <f t="shared" si="104"/>
        <v>0</v>
      </c>
      <c r="IS130" s="324">
        <f t="shared" si="104"/>
        <v>0</v>
      </c>
      <c r="IT130" s="324">
        <f t="shared" si="104"/>
        <v>0</v>
      </c>
      <c r="IU130" s="324">
        <f t="shared" si="104"/>
        <v>0</v>
      </c>
      <c r="IV130" s="324">
        <f t="shared" si="104"/>
        <v>0</v>
      </c>
      <c r="IW130" s="324">
        <f t="shared" si="104"/>
        <v>0</v>
      </c>
      <c r="IX130" s="324">
        <f t="shared" si="104"/>
        <v>0</v>
      </c>
      <c r="IY130" s="324">
        <f t="shared" si="104"/>
        <v>0</v>
      </c>
      <c r="IZ130" s="324">
        <f t="shared" si="104"/>
        <v>0</v>
      </c>
      <c r="JA130" s="324">
        <f t="shared" si="104"/>
        <v>0</v>
      </c>
      <c r="JB130" s="324">
        <f t="shared" ref="JB130:JP130" si="105">JB125-JB126</f>
        <v>0</v>
      </c>
      <c r="JC130" s="324">
        <f t="shared" si="105"/>
        <v>0</v>
      </c>
      <c r="JD130" s="324">
        <f t="shared" si="105"/>
        <v>0</v>
      </c>
      <c r="JE130" s="324">
        <f t="shared" si="105"/>
        <v>0</v>
      </c>
      <c r="JF130" s="324">
        <f t="shared" si="105"/>
        <v>0</v>
      </c>
      <c r="JG130" s="324">
        <f t="shared" si="105"/>
        <v>0</v>
      </c>
      <c r="JH130" s="324">
        <f t="shared" si="105"/>
        <v>0</v>
      </c>
      <c r="JI130" s="324">
        <f t="shared" si="105"/>
        <v>0</v>
      </c>
      <c r="JJ130" s="324">
        <f t="shared" si="105"/>
        <v>0</v>
      </c>
      <c r="JK130" s="324">
        <f t="shared" si="105"/>
        <v>0</v>
      </c>
      <c r="JL130" s="324">
        <f t="shared" si="105"/>
        <v>0</v>
      </c>
      <c r="JM130" s="324">
        <f t="shared" si="105"/>
        <v>0</v>
      </c>
      <c r="JN130" s="324">
        <f t="shared" si="105"/>
        <v>0</v>
      </c>
      <c r="JO130" s="324" t="e">
        <f t="shared" si="105"/>
        <v>#DIV/0!</v>
      </c>
      <c r="JP130" s="324" t="e">
        <f t="shared" si="105"/>
        <v>#DIV/0!</v>
      </c>
    </row>
    <row r="131" spans="4:276" ht="15" customHeight="1" x14ac:dyDescent="0.2">
      <c r="D131" s="316">
        <v>7.2</v>
      </c>
      <c r="E131" s="317" t="s">
        <v>476</v>
      </c>
      <c r="F131" s="318" t="e">
        <f t="array" ref="F131">QUARTILE(IF($KD21:$KD68&lt;&gt;"",F21:F68),1)</f>
        <v>#NUM!</v>
      </c>
      <c r="G131" s="318" t="e">
        <f t="array" ref="G131">QUARTILE(IF($KD21:$KD68&lt;&gt;"",G21:G68),1)</f>
        <v>#NUM!</v>
      </c>
      <c r="H131" s="318" t="e">
        <f t="array" ref="H131">QUARTILE(IF($KD21:$KD68&lt;&gt;"",H21:H68),1)</f>
        <v>#NUM!</v>
      </c>
      <c r="I131" s="318" t="e">
        <f t="array" ref="I131">QUARTILE(IF($KD21:$KD68&lt;&gt;"",I21:I68),1)</f>
        <v>#NUM!</v>
      </c>
      <c r="J131" s="318" t="e">
        <f t="array" ref="J131">QUARTILE(IF($KD21:$KD68&lt;&gt;"",J21:J68),1)</f>
        <v>#NUM!</v>
      </c>
      <c r="K131" s="318" t="e">
        <f t="array" ref="K131">QUARTILE(IF($KD21:$KD68&lt;&gt;"",K21:K68),1)</f>
        <v>#NUM!</v>
      </c>
      <c r="L131" s="318" t="e">
        <f t="array" ref="L131">QUARTILE(IF($KD21:$KD68&lt;&gt;"",L21:L68),1)</f>
        <v>#NUM!</v>
      </c>
      <c r="M131" s="318" t="e">
        <f t="array" ref="M131">QUARTILE(IF($KD21:$KD68&lt;&gt;"",M21:M68),1)</f>
        <v>#NUM!</v>
      </c>
      <c r="N131" s="318" t="e">
        <f t="array" ref="N131">QUARTILE(IF($KD21:$KD68&lt;&gt;"",N21:N68),1)</f>
        <v>#NUM!</v>
      </c>
      <c r="O131" s="318" t="e">
        <f t="array" ref="O131">QUARTILE(IF($KD21:$KD68&lt;&gt;"",O21:O68),1)</f>
        <v>#NUM!</v>
      </c>
      <c r="P131" s="318" t="e">
        <f t="array" ref="P131">QUARTILE(IF($KD21:$KD68&lt;&gt;"",P21:P68),1)</f>
        <v>#NUM!</v>
      </c>
      <c r="Q131" s="318" t="e">
        <f t="array" ref="Q131">QUARTILE(IF($KD21:$KD68&lt;&gt;"",Q21:Q68),1)</f>
        <v>#NUM!</v>
      </c>
      <c r="R131" s="318" t="e">
        <f t="array" ref="R131">QUARTILE(IF($KD21:$KD68&lt;&gt;"",R21:R68),1)</f>
        <v>#NUM!</v>
      </c>
      <c r="S131" s="318" t="e">
        <f t="array" ref="S131">QUARTILE(IF($KD21:$KD68&lt;&gt;"",S21:S68),1)</f>
        <v>#NUM!</v>
      </c>
      <c r="T131" s="318" t="e">
        <f t="array" ref="T131">QUARTILE(IF($KD21:$KD68&lt;&gt;"",T21:T68),1)</f>
        <v>#NUM!</v>
      </c>
      <c r="U131" s="318" t="e">
        <f t="array" ref="U131">QUARTILE(IF($KD21:$KD68&lt;&gt;"",U21:U68),1)</f>
        <v>#NUM!</v>
      </c>
      <c r="V131" s="318" t="e">
        <f t="array" ref="V131">QUARTILE(IF($KD21:$KD68&lt;&gt;"",V21:V68),1)</f>
        <v>#NUM!</v>
      </c>
      <c r="W131" s="318" t="e">
        <f t="array" ref="W131">QUARTILE(IF($KD21:$KD68&lt;&gt;"",W21:W68),1)</f>
        <v>#NUM!</v>
      </c>
      <c r="X131" s="318" t="e">
        <f t="array" ref="X131">QUARTILE(IF($KD21:$KD68&lt;&gt;"",X21:X68),1)</f>
        <v>#NUM!</v>
      </c>
      <c r="Y131" s="318" t="e">
        <f t="array" ref="Y131">QUARTILE(IF($KD21:$KD68&lt;&gt;"",Y21:Y68),1)</f>
        <v>#NUM!</v>
      </c>
      <c r="Z131" s="318" t="e">
        <f t="array" ref="Z131">QUARTILE(IF($KD21:$KD68&lt;&gt;"",Z21:Z68),1)</f>
        <v>#NUM!</v>
      </c>
      <c r="AA131" s="318" t="e">
        <f t="array" ref="AA131">QUARTILE(IF($KD21:$KD68&lt;&gt;"",AA21:AA68),1)</f>
        <v>#NUM!</v>
      </c>
      <c r="AB131" s="318" t="e">
        <f t="array" ref="AB131">QUARTILE(IF($KD21:$KD68&lt;&gt;"",AB21:AB68),1)</f>
        <v>#NUM!</v>
      </c>
      <c r="AC131" s="318" t="e">
        <f t="array" ref="AC131">QUARTILE(IF($KD21:$KD68&lt;&gt;"",AC21:AC68),1)</f>
        <v>#NUM!</v>
      </c>
      <c r="AD131" s="318" t="e">
        <f t="array" ref="AD131">QUARTILE(IF($KD21:$KD68&lt;&gt;"",AD21:AD68),1)</f>
        <v>#NUM!</v>
      </c>
      <c r="AE131" s="318" t="e">
        <f t="array" ref="AE131">QUARTILE(IF($KD21:$KD68&lt;&gt;"",AE21:AE68),1)</f>
        <v>#NUM!</v>
      </c>
      <c r="AF131" s="318" t="e">
        <f t="array" ref="AF131">QUARTILE(IF($KD21:$KD68&lt;&gt;"",AF21:AF68),1)</f>
        <v>#NUM!</v>
      </c>
      <c r="AG131" s="318" t="e">
        <f t="array" ref="AG131">QUARTILE(IF($KD21:$KD68&lt;&gt;"",AG21:AG68),1)</f>
        <v>#NUM!</v>
      </c>
      <c r="AH131" s="318" t="e">
        <f t="array" ref="AH131">QUARTILE(IF($KD21:$KD68&lt;&gt;"",AH21:AH68),1)</f>
        <v>#NUM!</v>
      </c>
      <c r="AI131" s="318" t="e">
        <f t="array" ref="AI131">QUARTILE(IF($KD21:$KD68&lt;&gt;"",AI21:AI68),1)</f>
        <v>#NUM!</v>
      </c>
      <c r="AJ131" s="318" t="e">
        <f t="array" ref="AJ131">QUARTILE(IF($KD21:$KD68&lt;&gt;"",AJ21:AJ68),1)</f>
        <v>#NUM!</v>
      </c>
      <c r="AK131" s="318" t="e">
        <f t="array" ref="AK131">QUARTILE(IF($KD21:$KD68&lt;&gt;"",AK21:AK68),1)</f>
        <v>#NUM!</v>
      </c>
      <c r="AL131" s="318" t="e">
        <f t="array" ref="AL131">QUARTILE(IF($KD21:$KD68&lt;&gt;"",AL21:AL68),1)</f>
        <v>#NUM!</v>
      </c>
      <c r="AM131" s="318" t="e">
        <f t="array" ref="AM131">QUARTILE(IF($KD21:$KD68&lt;&gt;"",AM21:AM68),1)</f>
        <v>#NUM!</v>
      </c>
      <c r="AN131" s="318" t="e">
        <f t="array" ref="AN131">QUARTILE(IF($KD21:$KD68&lt;&gt;"",AN21:AN68),1)</f>
        <v>#NUM!</v>
      </c>
      <c r="AO131" s="318" t="e">
        <f t="array" ref="AO131">QUARTILE(IF($KD21:$KD68&lt;&gt;"",AO21:AO68),1)</f>
        <v>#NUM!</v>
      </c>
      <c r="AP131" s="318" t="e">
        <f t="array" ref="AP131">QUARTILE(IF($KD21:$KD68&lt;&gt;"",AP21:AP68),1)</f>
        <v>#NUM!</v>
      </c>
      <c r="AQ131" s="318" t="e">
        <f t="array" ref="AQ131">QUARTILE(IF($KD21:$KD68&lt;&gt;"",AQ21:AQ68),1)</f>
        <v>#NUM!</v>
      </c>
      <c r="AR131" s="318" t="e">
        <f t="array" ref="AR131">QUARTILE(IF($KD21:$KD68&lt;&gt;"",AR21:AR68),1)</f>
        <v>#NUM!</v>
      </c>
      <c r="AS131" s="318" t="e">
        <f t="array" ref="AS131">QUARTILE(IF($KD21:$KD68&lt;&gt;"",AS21:AS68),1)</f>
        <v>#NUM!</v>
      </c>
      <c r="AT131" s="318" t="e">
        <f t="array" ref="AT131">QUARTILE(IF($KD21:$KD68&lt;&gt;"",AT21:AT68),1)</f>
        <v>#NUM!</v>
      </c>
      <c r="AU131" s="318" t="e">
        <f t="array" ref="AU131">QUARTILE(IF($KD21:$KD68&lt;&gt;"",AU21:AU68),1)</f>
        <v>#NUM!</v>
      </c>
      <c r="AV131" s="318" t="e">
        <f t="array" ref="AV131">QUARTILE(IF($KD21:$KD68&lt;&gt;"",AV21:AV68),1)</f>
        <v>#NUM!</v>
      </c>
      <c r="AW131" s="318" t="e">
        <f t="array" ref="AW131">QUARTILE(IF($KD21:$KD68&lt;&gt;"",AW21:AW68),1)</f>
        <v>#NUM!</v>
      </c>
      <c r="AX131" s="318" t="e">
        <f t="array" ref="AX131">QUARTILE(IF($KD21:$KD68&lt;&gt;"",AX21:AX68),1)</f>
        <v>#NUM!</v>
      </c>
      <c r="AY131" s="318" t="e">
        <f t="array" ref="AY131">QUARTILE(IF($KD21:$KD68&lt;&gt;"",AY21:AY68),1)</f>
        <v>#NUM!</v>
      </c>
      <c r="AZ131" s="318" t="e">
        <f t="array" ref="AZ131">QUARTILE(IF($KD21:$KD68&lt;&gt;"",AZ21:AZ68),1)</f>
        <v>#NUM!</v>
      </c>
      <c r="BA131" s="318" t="e">
        <f t="array" ref="BA131">QUARTILE(IF($KD21:$KD68&lt;&gt;"",BA21:BA68),1)</f>
        <v>#NUM!</v>
      </c>
      <c r="BB131" s="318" t="e">
        <f t="array" ref="BB131">QUARTILE(IF($KD21:$KD68&lt;&gt;"",BB21:BB68),1)</f>
        <v>#NUM!</v>
      </c>
      <c r="BC131" s="318" t="e">
        <f t="array" ref="BC131">QUARTILE(IF($KD21:$KD68&lt;&gt;"",BC21:BC68),1)</f>
        <v>#NUM!</v>
      </c>
      <c r="BD131" s="318" t="e">
        <f t="array" ref="BD131">QUARTILE(IF($KD21:$KD68&lt;&gt;"",BD21:BD68),1)</f>
        <v>#NUM!</v>
      </c>
      <c r="BE131" s="318" t="e">
        <f t="array" ref="BE131">QUARTILE(IF($KD21:$KD68&lt;&gt;"",BE21:BE68),1)</f>
        <v>#NUM!</v>
      </c>
      <c r="BF131" s="318" t="e">
        <f t="array" ref="BF131">QUARTILE(IF($KD21:$KD68&lt;&gt;"",BF21:BF68),1)</f>
        <v>#NUM!</v>
      </c>
      <c r="BG131" s="318" t="e">
        <f t="array" ref="BG131">QUARTILE(IF($KD21:$KD68&lt;&gt;"",BG21:BG68),1)</f>
        <v>#NUM!</v>
      </c>
      <c r="BH131" s="318" t="e">
        <f t="array" ref="BH131">QUARTILE(IF($KD21:$KD68&lt;&gt;"",BH21:BH68),1)</f>
        <v>#NUM!</v>
      </c>
      <c r="BI131" s="318" t="e">
        <f t="array" ref="BI131">QUARTILE(IF($KD21:$KD68&lt;&gt;"",BI21:BI68),1)</f>
        <v>#NUM!</v>
      </c>
      <c r="BJ131" s="318" t="e">
        <f t="array" ref="BJ131">QUARTILE(IF($KD21:$KD68&lt;&gt;"",BJ21:BJ68),1)</f>
        <v>#NUM!</v>
      </c>
      <c r="BK131" s="318" t="e">
        <f t="array" ref="BK131">QUARTILE(IF($KD21:$KD68&lt;&gt;"",BK21:BK68),1)</f>
        <v>#NUM!</v>
      </c>
      <c r="BL131" s="318" t="e">
        <f t="array" ref="BL131">QUARTILE(IF($KD21:$KD68&lt;&gt;"",BL21:BL68),1)</f>
        <v>#NUM!</v>
      </c>
      <c r="BM131" s="318" t="e">
        <f t="array" ref="BM131">QUARTILE(IF($KD21:$KD68&lt;&gt;"",BM21:BM68),1)</f>
        <v>#NUM!</v>
      </c>
      <c r="BN131" s="318" t="e">
        <f t="array" ref="BN131">QUARTILE(IF($KD21:$KD68&lt;&gt;"",BN21:BN68),1)</f>
        <v>#NUM!</v>
      </c>
      <c r="BO131" s="318" t="e">
        <f t="array" ref="BO131">QUARTILE(IF($KD21:$KD68&lt;&gt;"",BO21:BO68),1)</f>
        <v>#NUM!</v>
      </c>
      <c r="BP131" s="318" t="e">
        <f t="array" ref="BP131">QUARTILE(IF($KD21:$KD68&lt;&gt;"",BP21:BP68),1)</f>
        <v>#NUM!</v>
      </c>
      <c r="BQ131" s="318" t="e">
        <f t="array" ref="BQ131">QUARTILE(IF($KD21:$KD68&lt;&gt;"",BQ21:BQ68),1)</f>
        <v>#NUM!</v>
      </c>
      <c r="BR131" s="318" t="e">
        <f t="array" ref="BR131">QUARTILE(IF($KD21:$KD68&lt;&gt;"",BR21:BR68),1)</f>
        <v>#NUM!</v>
      </c>
      <c r="BS131" s="318" t="e">
        <f t="array" ref="BS131">QUARTILE(IF($KD21:$KD68&lt;&gt;"",BS21:BS68),1)</f>
        <v>#NUM!</v>
      </c>
      <c r="BT131" s="318" t="e">
        <f t="array" ref="BT131">QUARTILE(IF($KD21:$KD68&lt;&gt;"",BT21:BT68),1)</f>
        <v>#NUM!</v>
      </c>
      <c r="BU131" s="318" t="e">
        <f t="array" ref="BU131">QUARTILE(IF($KD21:$KD68&lt;&gt;"",BU21:BU68),1)</f>
        <v>#NUM!</v>
      </c>
      <c r="BV131" s="318" t="e">
        <f t="array" ref="BV131">QUARTILE(IF($KD21:$KD68&lt;&gt;"",BV21:BV68),1)</f>
        <v>#NUM!</v>
      </c>
      <c r="BW131" s="318" t="e">
        <f t="array" ref="BW131">QUARTILE(IF($KD21:$KD68&lt;&gt;"",BW21:BW68),1)</f>
        <v>#NUM!</v>
      </c>
      <c r="BX131" s="318" t="e">
        <f t="array" ref="BX131">QUARTILE(IF($KD21:$KD68&lt;&gt;"",BX21:BX68),1)</f>
        <v>#NUM!</v>
      </c>
      <c r="BY131" s="318" t="e">
        <f t="array" ref="BY131">QUARTILE(IF($KD21:$KD68&lt;&gt;"",BY21:BY68),1)</f>
        <v>#NUM!</v>
      </c>
      <c r="BZ131" s="318" t="e">
        <f t="array" ref="BZ131">QUARTILE(IF($KD21:$KD68&lt;&gt;"",BZ21:BZ68),1)</f>
        <v>#NUM!</v>
      </c>
      <c r="CA131" s="318" t="e">
        <f t="array" ref="CA131">QUARTILE(IF($KD21:$KD68&lt;&gt;"",CA21:CA68),1)</f>
        <v>#NUM!</v>
      </c>
      <c r="CB131" s="318" t="e">
        <f t="array" ref="CB131">QUARTILE(IF($KD21:$KD68&lt;&gt;"",CB21:CB68),1)</f>
        <v>#NUM!</v>
      </c>
      <c r="CC131" s="318" t="e">
        <f t="array" ref="CC131">QUARTILE(IF($KD21:$KD68&lt;&gt;"",CC21:CC68),1)</f>
        <v>#NUM!</v>
      </c>
      <c r="CD131" s="318" t="e">
        <f t="array" ref="CD131">QUARTILE(IF($KD21:$KD68&lt;&gt;"",CD21:CD68),1)</f>
        <v>#NUM!</v>
      </c>
      <c r="CE131" s="318" t="e">
        <f t="array" ref="CE131">QUARTILE(IF($KD21:$KD68&lt;&gt;"",CE21:CE68),1)</f>
        <v>#NUM!</v>
      </c>
      <c r="CF131" s="318" t="e">
        <f t="array" ref="CF131">QUARTILE(IF($KD21:$KD68&lt;&gt;"",CF21:CF68),1)</f>
        <v>#NUM!</v>
      </c>
      <c r="CG131" s="318" t="e">
        <f t="array" ref="CG131">QUARTILE(IF($KD21:$KD68&lt;&gt;"",CG21:CG68),1)</f>
        <v>#NUM!</v>
      </c>
      <c r="CH131" s="318" t="e">
        <f t="array" ref="CH131">QUARTILE(IF($KD21:$KD68&lt;&gt;"",CH21:CH68),1)</f>
        <v>#NUM!</v>
      </c>
      <c r="CI131" s="318" t="e">
        <f t="array" ref="CI131">QUARTILE(IF($KD21:$KD68&lt;&gt;"",CI21:CI68),1)</f>
        <v>#NUM!</v>
      </c>
      <c r="CJ131" s="318" t="e">
        <f t="array" ref="CJ131">QUARTILE(IF($KD21:$KD68&lt;&gt;"",CJ21:CJ68),1)</f>
        <v>#NUM!</v>
      </c>
      <c r="CK131" s="318" t="e">
        <f t="array" ref="CK131">QUARTILE(IF($KD21:$KD68&lt;&gt;"",CK21:CK68),1)</f>
        <v>#NUM!</v>
      </c>
      <c r="CL131" s="318" t="e">
        <f t="array" ref="CL131">QUARTILE(IF($KD21:$KD68&lt;&gt;"",CL21:CL68),1)</f>
        <v>#NUM!</v>
      </c>
      <c r="CM131" s="318" t="e">
        <f t="array" ref="CM131">QUARTILE(IF($KD21:$KD68&lt;&gt;"",CM21:CM68),1)</f>
        <v>#NUM!</v>
      </c>
      <c r="CN131" s="318" t="e">
        <f t="array" ref="CN131">QUARTILE(IF($KD21:$KD68&lt;&gt;"",CN21:CN68),1)</f>
        <v>#NUM!</v>
      </c>
      <c r="CO131" s="318" t="e">
        <f t="array" ref="CO131">QUARTILE(IF($KD21:$KD68&lt;&gt;"",CO21:CO68),1)</f>
        <v>#NUM!</v>
      </c>
      <c r="CP131" s="318" t="e">
        <f t="array" ref="CP131">QUARTILE(IF($KD21:$KD68&lt;&gt;"",CP21:CP68),1)</f>
        <v>#NUM!</v>
      </c>
      <c r="CQ131" s="318" t="e">
        <f t="array" ref="CQ131">QUARTILE(IF($KD21:$KD68&lt;&gt;"",CQ21:CQ68),1)</f>
        <v>#NUM!</v>
      </c>
      <c r="CR131" s="318" t="e">
        <f t="array" ref="CR131">QUARTILE(IF($KD21:$KD68&lt;&gt;"",CR21:CR68),1)</f>
        <v>#NUM!</v>
      </c>
      <c r="CS131" s="318" t="e">
        <f t="array" ref="CS131">QUARTILE(IF($KD21:$KD68&lt;&gt;"",CS21:CS68),1)</f>
        <v>#NUM!</v>
      </c>
      <c r="CT131" s="318" t="e">
        <f t="array" ref="CT131">QUARTILE(IF($KD21:$KD68&lt;&gt;"",CT21:CT68),1)</f>
        <v>#NUM!</v>
      </c>
      <c r="CU131" s="318" t="e">
        <f t="array" ref="CU131">QUARTILE(IF($KD21:$KD68&lt;&gt;"",CU21:CU68),1)</f>
        <v>#NUM!</v>
      </c>
      <c r="CV131" s="318" t="e">
        <f t="array" ref="CV131">QUARTILE(IF($KD21:$KD68&lt;&gt;"",CV21:CV68),1)</f>
        <v>#NUM!</v>
      </c>
      <c r="CW131" s="318" t="e">
        <f t="array" ref="CW131">QUARTILE(IF($KD21:$KD68&lt;&gt;"",CW21:CW68),1)</f>
        <v>#NUM!</v>
      </c>
      <c r="CX131" s="318" t="e">
        <f t="array" ref="CX131">QUARTILE(IF($KD21:$KD68&lt;&gt;"",CX21:CX68),1)</f>
        <v>#NUM!</v>
      </c>
      <c r="CY131" s="318" t="e">
        <f t="array" ref="CY131">QUARTILE(IF($KD21:$KD68&lt;&gt;"",CY21:CY68),1)</f>
        <v>#NUM!</v>
      </c>
      <c r="CZ131" s="318" t="e">
        <f t="array" ref="CZ131">QUARTILE(IF($KD21:$KD68&lt;&gt;"",CZ21:CZ68),1)</f>
        <v>#NUM!</v>
      </c>
      <c r="DA131" s="318" t="e">
        <f t="array" ref="DA131">QUARTILE(IF($KD21:$KD68&lt;&gt;"",DA21:DA68),1)</f>
        <v>#NUM!</v>
      </c>
      <c r="DB131" s="318" t="e">
        <f t="array" ref="DB131">QUARTILE(IF($KD21:$KD68&lt;&gt;"",DB21:DB68),1)</f>
        <v>#NUM!</v>
      </c>
      <c r="DC131" s="318" t="e">
        <f t="array" ref="DC131">QUARTILE(IF($KD21:$KD68&lt;&gt;"",DC21:DC68),1)</f>
        <v>#NUM!</v>
      </c>
      <c r="DD131" s="318" t="e">
        <f t="array" ref="DD131">QUARTILE(IF($KD21:$KD68&lt;&gt;"",DD21:DD68),1)</f>
        <v>#NUM!</v>
      </c>
      <c r="DE131" s="318" t="e">
        <f t="array" ref="DE131">QUARTILE(IF($KD21:$KD68&lt;&gt;"",DE21:DE68),1)</f>
        <v>#NUM!</v>
      </c>
      <c r="DF131" s="318" t="e">
        <f t="array" ref="DF131">QUARTILE(IF($KD21:$KD68&lt;&gt;"",DF21:DF68),1)</f>
        <v>#NUM!</v>
      </c>
      <c r="DG131" s="318" t="e">
        <f t="array" ref="DG131">QUARTILE(IF($KD21:$KD68&lt;&gt;"",DG21:DG68),1)</f>
        <v>#NUM!</v>
      </c>
      <c r="DH131" s="318" t="e">
        <f t="array" ref="DH131">QUARTILE(IF($KD21:$KD68&lt;&gt;"",DH21:DH68),1)</f>
        <v>#NUM!</v>
      </c>
      <c r="DI131" s="318" t="e">
        <f t="array" ref="DI131">QUARTILE(IF($KD21:$KD68&lt;&gt;"",DI21:DI68),1)</f>
        <v>#NUM!</v>
      </c>
      <c r="DJ131" s="318" t="e">
        <f t="array" ref="DJ131">QUARTILE(IF($KD21:$KD68&lt;&gt;"",DJ21:DJ68),1)</f>
        <v>#NUM!</v>
      </c>
      <c r="DK131" s="318" t="e">
        <f t="array" ref="DK131">QUARTILE(IF($KD21:$KD68&lt;&gt;"",DK21:DK68),1)</f>
        <v>#NUM!</v>
      </c>
      <c r="DL131" s="318" t="e">
        <f t="array" ref="DL131">QUARTILE(IF($KD21:$KD68&lt;&gt;"",DL21:DL68),1)</f>
        <v>#NUM!</v>
      </c>
      <c r="DM131" s="318" t="e">
        <f t="array" ref="DM131">QUARTILE(IF($KD21:$KD68&lt;&gt;"",DM21:DM68),1)</f>
        <v>#NUM!</v>
      </c>
      <c r="DN131" s="318" t="e">
        <f t="array" ref="DN131">QUARTILE(IF($KD21:$KD68&lt;&gt;"",DN21:DN68),1)</f>
        <v>#NUM!</v>
      </c>
      <c r="DO131" s="318" t="e">
        <f t="array" ref="DO131">QUARTILE(IF($KD21:$KD68&lt;&gt;"",DO21:DO68),1)</f>
        <v>#NUM!</v>
      </c>
      <c r="DP131" s="318" t="e">
        <f t="array" ref="DP131">QUARTILE(IF($KD21:$KD68&lt;&gt;"",DP21:DP68),1)</f>
        <v>#NUM!</v>
      </c>
      <c r="DQ131" s="318" t="e">
        <f t="array" ref="DQ131">QUARTILE(IF($KD21:$KD68&lt;&gt;"",DQ21:DQ68),1)</f>
        <v>#NUM!</v>
      </c>
      <c r="DR131" s="318" t="e">
        <f t="array" ref="DR131">QUARTILE(IF($KD21:$KD68&lt;&gt;"",DR21:DR68),1)</f>
        <v>#NUM!</v>
      </c>
      <c r="DS131" s="318" t="e">
        <f t="array" ref="DS131">QUARTILE(IF($KD21:$KD68&lt;&gt;"",DS21:DS68),1)</f>
        <v>#NUM!</v>
      </c>
      <c r="DT131" s="318" t="e">
        <f t="array" ref="DT131">QUARTILE(IF($KD21:$KD68&lt;&gt;"",DT21:DT68),1)</f>
        <v>#NUM!</v>
      </c>
      <c r="DU131" s="318" t="e">
        <f t="array" ref="DU131">QUARTILE(IF($KD21:$KD68&lt;&gt;"",DU21:DU68),1)</f>
        <v>#NUM!</v>
      </c>
      <c r="DV131" s="318" t="e">
        <f t="array" ref="DV131">QUARTILE(IF($KD21:$KD68&lt;&gt;"",DV21:DV68),1)</f>
        <v>#NUM!</v>
      </c>
      <c r="DW131" s="318" t="e">
        <f t="array" ref="DW131">QUARTILE(IF($KD21:$KD68&lt;&gt;"",DW21:DW68),1)</f>
        <v>#NUM!</v>
      </c>
      <c r="DX131" s="318" t="e">
        <f t="array" ref="DX131">QUARTILE(IF($KD21:$KD68&lt;&gt;"",DX21:DX68),1)</f>
        <v>#NUM!</v>
      </c>
      <c r="DY131" s="318" t="e">
        <f t="array" ref="DY131">QUARTILE(IF($KD21:$KD68&lt;&gt;"",DY21:DY68),1)</f>
        <v>#NUM!</v>
      </c>
      <c r="DZ131" s="318" t="e">
        <f t="array" ref="DZ131">QUARTILE(IF($KD21:$KD68&lt;&gt;"",DZ21:DZ68),1)</f>
        <v>#NUM!</v>
      </c>
      <c r="EA131" s="318" t="e">
        <f t="array" ref="EA131">QUARTILE(IF($KD21:$KD68&lt;&gt;"",EA21:EA68),1)</f>
        <v>#NUM!</v>
      </c>
      <c r="EB131" s="318" t="e">
        <f t="array" ref="EB131">QUARTILE(IF($KD21:$KD68&lt;&gt;"",EB21:EB68),1)</f>
        <v>#NUM!</v>
      </c>
      <c r="EC131" s="318" t="e">
        <f t="array" ref="EC131">QUARTILE(IF($KD21:$KD68&lt;&gt;"",EC21:EC68),1)</f>
        <v>#NUM!</v>
      </c>
      <c r="ED131" s="318" t="e">
        <f t="array" ref="ED131">QUARTILE(IF($KD21:$KD68&lt;&gt;"",ED21:ED68),1)</f>
        <v>#NUM!</v>
      </c>
      <c r="EE131" s="318" t="e">
        <f t="array" ref="EE131">QUARTILE(IF($KD21:$KD68&lt;&gt;"",EE21:EE68),1)</f>
        <v>#NUM!</v>
      </c>
      <c r="EF131" s="318" t="e">
        <f t="array" ref="EF131">QUARTILE(IF($KD21:$KD68&lt;&gt;"",EF21:EF68),1)</f>
        <v>#NUM!</v>
      </c>
      <c r="EG131" s="318" t="e">
        <f t="array" ref="EG131">QUARTILE(IF($KD21:$KD68&lt;&gt;"",EG21:EG68),1)</f>
        <v>#NUM!</v>
      </c>
      <c r="EH131" s="318" t="e">
        <f t="array" ref="EH131">QUARTILE(IF($KD21:$KD68&lt;&gt;"",EH21:EH68),1)</f>
        <v>#NUM!</v>
      </c>
      <c r="EI131" s="318" t="e">
        <f t="array" ref="EI131">QUARTILE(IF($KD21:$KD68&lt;&gt;"",EI21:EI68),1)</f>
        <v>#NUM!</v>
      </c>
      <c r="EJ131" s="318" t="e">
        <f t="array" ref="EJ131">QUARTILE(IF($KD21:$KD68&lt;&gt;"",EJ21:EJ68),1)</f>
        <v>#NUM!</v>
      </c>
      <c r="EK131" s="318" t="e">
        <f t="array" ref="EK131">QUARTILE(IF($KD21:$KD68&lt;&gt;"",EK21:EK68),1)</f>
        <v>#NUM!</v>
      </c>
      <c r="EL131" s="318" t="e">
        <f t="array" ref="EL131">QUARTILE(IF($KD21:$KD68&lt;&gt;"",EL21:EL68),1)</f>
        <v>#NUM!</v>
      </c>
      <c r="EM131" s="318" t="e">
        <f t="array" ref="EM131">QUARTILE(IF($KD21:$KD68&lt;&gt;"",EM21:EM68),1)</f>
        <v>#NUM!</v>
      </c>
      <c r="EN131" s="318" t="e">
        <f t="array" ref="EN131">QUARTILE(IF($KD21:$KD68&lt;&gt;"",EN21:EN68),1)</f>
        <v>#NUM!</v>
      </c>
      <c r="EO131" s="318" t="e">
        <f t="array" ref="EO131">QUARTILE(IF($KD21:$KD68&lt;&gt;"",EO21:EO68),1)</f>
        <v>#NUM!</v>
      </c>
      <c r="EP131" s="318" t="e">
        <f t="array" ref="EP131">QUARTILE(IF($KD21:$KD68&lt;&gt;"",EP21:EP68),1)</f>
        <v>#NUM!</v>
      </c>
      <c r="EQ131" s="318" t="e">
        <f t="array" ref="EQ131">QUARTILE(IF($KD21:$KD68&lt;&gt;"",EQ21:EQ68),1)</f>
        <v>#NUM!</v>
      </c>
      <c r="ER131" s="318" t="e">
        <f t="array" ref="ER131">QUARTILE(IF($KD21:$KD68&lt;&gt;"",ER21:ER68),1)</f>
        <v>#NUM!</v>
      </c>
      <c r="ES131" s="318" t="e">
        <f t="array" ref="ES131">QUARTILE(IF($KD21:$KD68&lt;&gt;"",ES21:ES68),1)</f>
        <v>#NUM!</v>
      </c>
      <c r="ET131" s="318" t="e">
        <f t="array" ref="ET131">QUARTILE(IF($KD21:$KD68&lt;&gt;"",ET21:ET68),1)</f>
        <v>#NUM!</v>
      </c>
      <c r="EU131" s="318" t="e">
        <f t="array" ref="EU131">QUARTILE(IF($KD21:$KD68&lt;&gt;"",EU21:EU68),1)</f>
        <v>#NUM!</v>
      </c>
      <c r="EV131" s="318" t="e">
        <f t="array" ref="EV131">QUARTILE(IF($KD21:$KD68&lt;&gt;"",EV21:EV68),1)</f>
        <v>#NUM!</v>
      </c>
      <c r="EW131" s="318" t="e">
        <f t="array" ref="EW131">QUARTILE(IF($KD21:$KD68&lt;&gt;"",EW21:EW68),1)</f>
        <v>#NUM!</v>
      </c>
      <c r="EX131" s="318" t="e">
        <f t="array" ref="EX131">QUARTILE(IF($KD21:$KD68&lt;&gt;"",EX21:EX68),1)</f>
        <v>#NUM!</v>
      </c>
      <c r="EY131" s="318" t="e">
        <f t="array" ref="EY131">QUARTILE(IF($KD21:$KD68&lt;&gt;"",EY21:EY68),1)</f>
        <v>#NUM!</v>
      </c>
      <c r="EZ131" s="318" t="e">
        <f t="array" ref="EZ131">QUARTILE(IF($KD21:$KD68&lt;&gt;"",EZ21:EZ68),1)</f>
        <v>#NUM!</v>
      </c>
      <c r="FA131" s="318" t="e">
        <f t="array" ref="FA131">QUARTILE(IF($KD21:$KD68&lt;&gt;"",FA21:FA68),1)</f>
        <v>#NUM!</v>
      </c>
      <c r="FB131" s="318" t="e">
        <f t="array" ref="FB131">QUARTILE(IF($KD21:$KD68&lt;&gt;"",FB21:FB68),1)</f>
        <v>#NUM!</v>
      </c>
      <c r="FC131" s="318" t="e">
        <f t="array" ref="FC131">QUARTILE(IF($KD21:$KD68&lt;&gt;"",FC21:FC68),1)</f>
        <v>#NUM!</v>
      </c>
      <c r="FD131" s="318" t="e">
        <f t="array" ref="FD131">QUARTILE(IF($KD21:$KD68&lt;&gt;"",FD21:FD68),1)</f>
        <v>#NUM!</v>
      </c>
      <c r="FE131" s="318" t="e">
        <f t="array" ref="FE131">QUARTILE(IF($KD21:$KD68&lt;&gt;"",FE21:FE68),1)</f>
        <v>#NUM!</v>
      </c>
      <c r="FF131" s="318" t="e">
        <f t="array" ref="FF131">QUARTILE(IF($KD21:$KD68&lt;&gt;"",FF21:FF68),1)</f>
        <v>#NUM!</v>
      </c>
      <c r="FG131" s="318" t="e">
        <f t="array" ref="FG131">QUARTILE(IF($KD21:$KD68&lt;&gt;"",FG21:FG68),1)</f>
        <v>#NUM!</v>
      </c>
      <c r="FH131" s="318" t="e">
        <f t="array" ref="FH131">QUARTILE(IF($KD21:$KD68&lt;&gt;"",FH21:FH68),1)</f>
        <v>#NUM!</v>
      </c>
      <c r="FI131" s="318" t="e">
        <f t="array" ref="FI131">QUARTILE(IF($KD21:$KD68&lt;&gt;"",FI21:FI68),1)</f>
        <v>#NUM!</v>
      </c>
      <c r="FJ131" s="318" t="e">
        <f t="array" ref="FJ131">QUARTILE(IF($KD21:$KD68&lt;&gt;"",FJ21:FJ68),1)</f>
        <v>#NUM!</v>
      </c>
      <c r="FK131" s="318" t="e">
        <f t="array" ref="FK131">QUARTILE(IF($KD21:$KD68&lt;&gt;"",FK21:FK68),1)</f>
        <v>#NUM!</v>
      </c>
      <c r="FL131" s="318" t="e">
        <f t="array" ref="FL131">QUARTILE(IF($KD21:$KD68&lt;&gt;"",FL21:FL68),1)</f>
        <v>#NUM!</v>
      </c>
      <c r="FM131" s="318" t="e">
        <f t="array" ref="FM131">QUARTILE(IF($KD21:$KD68&lt;&gt;"",FM21:FM68),1)</f>
        <v>#NUM!</v>
      </c>
      <c r="FN131" s="318" t="e">
        <f t="array" ref="FN131">QUARTILE(IF($KD21:$KD68&lt;&gt;"",FN21:FN68),1)</f>
        <v>#NUM!</v>
      </c>
      <c r="FO131" s="318" t="e">
        <f t="array" ref="FO131">QUARTILE(IF($KD21:$KD68&lt;&gt;"",FO21:FO68),1)</f>
        <v>#NUM!</v>
      </c>
      <c r="FP131" s="318" t="e">
        <f t="array" ref="FP131">QUARTILE(IF($KD21:$KD68&lt;&gt;"",FP21:FP68),1)</f>
        <v>#NUM!</v>
      </c>
      <c r="FQ131" s="318" t="e">
        <f t="array" ref="FQ131">QUARTILE(IF($KD21:$KD68&lt;&gt;"",FQ21:FQ68),1)</f>
        <v>#NUM!</v>
      </c>
      <c r="FR131" s="318" t="e">
        <f t="array" ref="FR131">QUARTILE(IF($KD21:$KD68&lt;&gt;"",FR21:FR68),1)</f>
        <v>#NUM!</v>
      </c>
      <c r="FS131" s="318" t="e">
        <f t="array" ref="FS131">QUARTILE(IF($KD21:$KD68&lt;&gt;"",FS21:FS68),1)</f>
        <v>#NUM!</v>
      </c>
      <c r="FT131" s="318" t="e">
        <f t="array" ref="FT131">QUARTILE(IF($KD21:$KD68&lt;&gt;"",FT21:FT68),1)</f>
        <v>#NUM!</v>
      </c>
      <c r="FU131" s="318" t="e">
        <f t="array" ref="FU131">QUARTILE(IF($KD21:$KD68&lt;&gt;"",FU21:FU68),1)</f>
        <v>#NUM!</v>
      </c>
      <c r="FV131" s="318" t="e">
        <f t="array" ref="FV131">QUARTILE(IF($KD21:$KD68&lt;&gt;"",FV21:FV68),1)</f>
        <v>#NUM!</v>
      </c>
      <c r="FW131" s="318" t="e">
        <f t="array" ref="FW131">QUARTILE(IF($KD21:$KD68&lt;&gt;"",FW21:FW68),1)</f>
        <v>#NUM!</v>
      </c>
      <c r="FX131" s="318" t="e">
        <f t="array" ref="FX131">QUARTILE(IF($KD21:$KD68&lt;&gt;"",FX21:FX68),1)</f>
        <v>#NUM!</v>
      </c>
      <c r="FY131" s="318" t="e">
        <f t="array" ref="FY131">QUARTILE(IF($KD21:$KD68&lt;&gt;"",FY21:FY68),1)</f>
        <v>#NUM!</v>
      </c>
      <c r="FZ131" s="318" t="e">
        <f t="array" ref="FZ131">QUARTILE(IF($KD21:$KD68&lt;&gt;"",FZ21:FZ68),1)</f>
        <v>#NUM!</v>
      </c>
      <c r="GA131" s="318" t="e">
        <f t="array" ref="GA131">QUARTILE(IF($KD21:$KD68&lt;&gt;"",GA21:GA68),1)</f>
        <v>#NUM!</v>
      </c>
      <c r="GB131" s="318" t="e">
        <f t="array" ref="GB131">QUARTILE(IF($KD21:$KD68&lt;&gt;"",GB21:GB68),1)</f>
        <v>#NUM!</v>
      </c>
      <c r="GC131" s="318" t="e">
        <f t="array" ref="GC131">QUARTILE(IF($KD21:$KD68&lt;&gt;"",GC21:GC68),1)</f>
        <v>#NUM!</v>
      </c>
      <c r="GD131" s="318" t="e">
        <f t="array" ref="GD131">QUARTILE(IF($KD21:$KD68&lt;&gt;"",GD21:GD68),1)</f>
        <v>#NUM!</v>
      </c>
      <c r="GE131" s="318" t="e">
        <f t="array" ref="GE131">QUARTILE(IF($KD21:$KD68&lt;&gt;"",GE21:GE68),1)</f>
        <v>#NUM!</v>
      </c>
      <c r="GF131" s="318" t="e">
        <f t="array" ref="GF131">QUARTILE(IF($KD21:$KD68&lt;&gt;"",GF21:GF68),1)</f>
        <v>#NUM!</v>
      </c>
      <c r="GG131" s="318" t="e">
        <f t="array" ref="GG131">QUARTILE(IF($KD21:$KD68&lt;&gt;"",GG21:GG68),1)</f>
        <v>#NUM!</v>
      </c>
      <c r="GH131" s="318" t="e">
        <f t="array" ref="GH131">QUARTILE(IF($KD21:$KD68&lt;&gt;"",GH21:GH68),1)</f>
        <v>#NUM!</v>
      </c>
      <c r="GI131" s="318" t="e">
        <f t="array" ref="GI131">QUARTILE(IF($KD21:$KD68&lt;&gt;"",GI21:GI68),1)</f>
        <v>#NUM!</v>
      </c>
      <c r="GJ131" s="318" t="e">
        <f t="array" ref="GJ131">QUARTILE(IF($KD21:$KD68&lt;&gt;"",GJ21:GJ68),1)</f>
        <v>#NUM!</v>
      </c>
      <c r="GK131" s="318" t="e">
        <f t="array" ref="GK131">QUARTILE(IF($KD21:$KD68&lt;&gt;"",GK21:GK68),1)</f>
        <v>#NUM!</v>
      </c>
      <c r="GL131" s="318" t="e">
        <f t="array" ref="GL131">QUARTILE(IF($KD21:$KD68&lt;&gt;"",GL21:GL68),1)</f>
        <v>#NUM!</v>
      </c>
      <c r="GM131" s="318" t="e">
        <f t="array" ref="GM131">QUARTILE(IF($KD21:$KD68&lt;&gt;"",GM21:GM68),1)</f>
        <v>#NUM!</v>
      </c>
      <c r="GN131" s="318" t="e">
        <f t="array" ref="GN131">QUARTILE(IF($KD21:$KD68&lt;&gt;"",GN21:GN68),1)</f>
        <v>#NUM!</v>
      </c>
      <c r="GO131" s="318" t="e">
        <f t="array" ref="GO131">QUARTILE(IF($KD21:$KD68&lt;&gt;"",GO21:GO68),1)</f>
        <v>#NUM!</v>
      </c>
      <c r="GP131" s="318" t="e">
        <f t="array" ref="GP131">QUARTILE(IF($KD21:$KD68&lt;&gt;"",GP21:GP68),1)</f>
        <v>#NUM!</v>
      </c>
      <c r="GQ131" s="318" t="e">
        <f t="array" ref="GQ131">QUARTILE(IF($KD21:$KD68&lt;&gt;"",GQ21:GQ68),1)</f>
        <v>#NUM!</v>
      </c>
      <c r="GR131" s="318" t="e">
        <f t="array" ref="GR131">QUARTILE(IF($KD21:$KD68&lt;&gt;"",GR21:GR68),1)</f>
        <v>#NUM!</v>
      </c>
      <c r="GS131" s="318" t="e">
        <f t="array" ref="GS131">QUARTILE(IF($KD21:$KD68&lt;&gt;"",GS21:GS68),1)</f>
        <v>#NUM!</v>
      </c>
      <c r="GT131" s="318" t="e">
        <f t="array" ref="GT131">QUARTILE(IF($KD21:$KD68&lt;&gt;"",GT21:GT68),1)</f>
        <v>#NUM!</v>
      </c>
      <c r="GU131" s="318" t="e">
        <f t="array" ref="GU131">QUARTILE(IF($KD21:$KD68&lt;&gt;"",GU21:GU68),1)</f>
        <v>#NUM!</v>
      </c>
      <c r="GV131" s="318" t="e">
        <f t="array" ref="GV131">QUARTILE(IF($KD21:$KD68&lt;&gt;"",GV21:GV68),1)</f>
        <v>#NUM!</v>
      </c>
      <c r="GW131" s="318" t="e">
        <f t="array" ref="GW131">QUARTILE(IF($KD21:$KD68&lt;&gt;"",GW21:GW68),1)</f>
        <v>#NUM!</v>
      </c>
      <c r="GX131" s="318" t="e">
        <f t="array" ref="GX131">QUARTILE(IF($KD21:$KD68&lt;&gt;"",GX21:GX68),1)</f>
        <v>#NUM!</v>
      </c>
      <c r="GY131" s="318" t="e">
        <f t="array" ref="GY131">QUARTILE(IF($KD21:$KD68&lt;&gt;"",GY21:GY68),1)</f>
        <v>#NUM!</v>
      </c>
      <c r="GZ131" s="318" t="e">
        <f t="array" ref="GZ131">QUARTILE(IF($KD21:$KD68&lt;&gt;"",GZ21:GZ68),1)</f>
        <v>#NUM!</v>
      </c>
      <c r="HA131" s="318" t="e">
        <f t="array" ref="HA131">QUARTILE(IF($KD21:$KD68&lt;&gt;"",HA21:HA68),1)</f>
        <v>#NUM!</v>
      </c>
      <c r="HB131" s="318" t="e">
        <f t="array" ref="HB131">QUARTILE(IF($KD21:$KD68&lt;&gt;"",HB21:HB68),1)</f>
        <v>#NUM!</v>
      </c>
      <c r="HC131" s="318" t="e">
        <f t="array" ref="HC131">QUARTILE(IF($KD21:$KD68&lt;&gt;"",HC21:HC68),1)</f>
        <v>#NUM!</v>
      </c>
      <c r="HD131" s="318" t="e">
        <f t="array" ref="HD131">QUARTILE(IF($KD21:$KD68&lt;&gt;"",HD21:HD68),1)</f>
        <v>#NUM!</v>
      </c>
      <c r="HE131" s="318" t="e">
        <f t="array" ref="HE131">QUARTILE(IF($KD21:$KD68&lt;&gt;"",HE21:HE68),1)</f>
        <v>#NUM!</v>
      </c>
      <c r="HF131" s="318" t="e">
        <f t="array" ref="HF131">QUARTILE(IF($KD21:$KD68&lt;&gt;"",HF21:HF68),1)</f>
        <v>#NUM!</v>
      </c>
      <c r="HG131" s="318" t="e">
        <f t="array" ref="HG131">QUARTILE(IF($KD21:$KD68&lt;&gt;"",HG21:HG68),1)</f>
        <v>#NUM!</v>
      </c>
      <c r="HH131" s="318" t="e">
        <f t="array" ref="HH131">QUARTILE(IF($KD21:$KD68&lt;&gt;"",HH21:HH68),1)</f>
        <v>#NUM!</v>
      </c>
      <c r="HI131" s="318" t="e">
        <f t="array" ref="HI131">QUARTILE(IF($KD21:$KD68&lt;&gt;"",HI21:HI68),1)</f>
        <v>#NUM!</v>
      </c>
      <c r="HJ131" s="318" t="e">
        <f t="array" ref="HJ131">QUARTILE(IF($KD21:$KD68&lt;&gt;"",HJ21:HJ68),1)</f>
        <v>#NUM!</v>
      </c>
      <c r="HK131" s="318" t="e">
        <f t="array" ref="HK131">QUARTILE(IF($KD21:$KD68&lt;&gt;"",HK21:HK68),1)</f>
        <v>#NUM!</v>
      </c>
      <c r="HL131" s="318" t="e">
        <f t="array" ref="HL131">QUARTILE(IF($KD21:$KD68&lt;&gt;"",HL21:HL68),1)</f>
        <v>#NUM!</v>
      </c>
      <c r="HM131" s="318" t="e">
        <f t="array" ref="HM131">QUARTILE(IF($KD21:$KD68&lt;&gt;"",HM21:HM68),1)</f>
        <v>#NUM!</v>
      </c>
      <c r="HN131" s="318" t="e">
        <f t="array" ref="HN131">QUARTILE(IF($KD21:$KD68&lt;&gt;"",HN21:HN68),1)</f>
        <v>#NUM!</v>
      </c>
      <c r="HO131" s="318" t="e">
        <f t="array" ref="HO131">QUARTILE(IF($KD21:$KD68&lt;&gt;"",HO21:HO68),1)</f>
        <v>#NUM!</v>
      </c>
      <c r="HP131" s="318" t="e">
        <f t="array" ref="HP131">QUARTILE(IF($KD21:$KD68&lt;&gt;"",HP21:HP68),1)</f>
        <v>#NUM!</v>
      </c>
      <c r="HQ131" s="318" t="e">
        <f t="array" ref="HQ131">QUARTILE(IF($KD21:$KD68&lt;&gt;"",HQ21:HQ68),1)</f>
        <v>#NUM!</v>
      </c>
      <c r="HR131" s="318" t="e">
        <f t="array" ref="HR131">QUARTILE(IF($KD21:$KD68&lt;&gt;"",HR21:HR68),1)</f>
        <v>#NUM!</v>
      </c>
      <c r="HS131" s="318" t="e">
        <f t="array" ref="HS131">QUARTILE(IF($KD21:$KD68&lt;&gt;"",HS21:HS68),1)</f>
        <v>#NUM!</v>
      </c>
      <c r="HT131" s="318" t="e">
        <f t="array" ref="HT131">QUARTILE(IF($KD21:$KD68&lt;&gt;"",HT21:HT68),1)</f>
        <v>#NUM!</v>
      </c>
      <c r="HU131" s="318" t="e">
        <f t="array" ref="HU131">QUARTILE(IF($KD21:$KD68&lt;&gt;"",HU21:HU68),1)</f>
        <v>#NUM!</v>
      </c>
      <c r="HV131" s="318" t="e">
        <f t="array" ref="HV131">QUARTILE(IF($KD21:$KD68&lt;&gt;"",HV21:HV68),1)</f>
        <v>#NUM!</v>
      </c>
      <c r="HW131" s="318" t="e">
        <f t="array" ref="HW131">QUARTILE(IF($KD21:$KD68&lt;&gt;"",HW21:HW68),1)</f>
        <v>#NUM!</v>
      </c>
      <c r="HX131" s="318" t="e">
        <f t="array" ref="HX131">QUARTILE(IF($KD21:$KD68&lt;&gt;"",HX21:HX68),1)</f>
        <v>#NUM!</v>
      </c>
      <c r="HY131" s="318" t="e">
        <f t="array" ref="HY131">QUARTILE(IF($KD21:$KD68&lt;&gt;"",HY21:HY68),1)</f>
        <v>#NUM!</v>
      </c>
      <c r="HZ131" s="318" t="e">
        <f t="array" ref="HZ131">QUARTILE(IF($KD21:$KD68&lt;&gt;"",HZ21:HZ68),1)</f>
        <v>#NUM!</v>
      </c>
      <c r="IA131" s="318" t="e">
        <f t="array" ref="IA131">QUARTILE(IF($KD21:$KD68&lt;&gt;"",IA21:IA68),1)</f>
        <v>#NUM!</v>
      </c>
      <c r="IB131" s="318" t="e">
        <f t="array" ref="IB131">QUARTILE(IF($KD21:$KD68&lt;&gt;"",IB21:IB68),1)</f>
        <v>#NUM!</v>
      </c>
      <c r="IC131" s="318" t="e">
        <f t="array" ref="IC131">QUARTILE(IF($KD21:$KD68&lt;&gt;"",IC21:IC68),1)</f>
        <v>#NUM!</v>
      </c>
      <c r="ID131" s="318" t="e">
        <f t="array" ref="ID131">QUARTILE(IF($KD21:$KD68&lt;&gt;"",ID21:ID68),1)</f>
        <v>#NUM!</v>
      </c>
      <c r="IE131" s="318" t="e">
        <f t="array" ref="IE131">QUARTILE(IF($KD21:$KD68&lt;&gt;"",IE21:IE68),1)</f>
        <v>#NUM!</v>
      </c>
      <c r="IF131" s="318" t="e">
        <f t="array" ref="IF131">QUARTILE(IF($KD21:$KD68&lt;&gt;"",IF21:IF68),1)</f>
        <v>#NUM!</v>
      </c>
      <c r="IG131" s="318" t="e">
        <f t="array" ref="IG131">QUARTILE(IF($KD21:$KD68&lt;&gt;"",IG21:IG68),1)</f>
        <v>#NUM!</v>
      </c>
      <c r="IH131" s="318" t="e">
        <f t="array" ref="IH131">QUARTILE(IF($KD21:$KD68&lt;&gt;"",IH21:IH68),1)</f>
        <v>#NUM!</v>
      </c>
      <c r="II131" s="318" t="e">
        <f t="array" ref="II131">QUARTILE(IF($KD21:$KD68&lt;&gt;"",II21:II68),1)</f>
        <v>#NUM!</v>
      </c>
      <c r="IJ131" s="318" t="e">
        <f t="array" ref="IJ131">QUARTILE(IF($KD21:$KD68&lt;&gt;"",IJ21:IJ68),1)</f>
        <v>#NUM!</v>
      </c>
      <c r="IK131" s="318" t="e">
        <f t="array" ref="IK131">QUARTILE(IF($KD21:$KD68&lt;&gt;"",IK21:IK68),1)</f>
        <v>#NUM!</v>
      </c>
      <c r="IL131" s="318" t="e">
        <f t="array" ref="IL131">QUARTILE(IF($KD21:$KD68&lt;&gt;"",IL21:IL68),1)</f>
        <v>#NUM!</v>
      </c>
      <c r="IM131" s="318" t="e">
        <f t="array" ref="IM131">QUARTILE(IF($KD21:$KD68&lt;&gt;"",IM21:IM68),1)</f>
        <v>#NUM!</v>
      </c>
      <c r="IN131" s="318" t="e">
        <f t="array" ref="IN131">QUARTILE(IF($KD21:$KD68&lt;&gt;"",IN21:IN68),1)</f>
        <v>#NUM!</v>
      </c>
      <c r="IO131" s="318" t="e">
        <f t="array" ref="IO131">QUARTILE(IF($KD21:$KD68&lt;&gt;"",IO21:IO68),1)</f>
        <v>#NUM!</v>
      </c>
      <c r="IP131" s="318" t="e">
        <f t="array" ref="IP131">QUARTILE(IF($KD21:$KD68&lt;&gt;"",IP21:IP68),1)</f>
        <v>#NUM!</v>
      </c>
      <c r="IQ131" s="318" t="e">
        <f t="array" ref="IQ131">QUARTILE(IF($KD21:$KD68&lt;&gt;"",IQ21:IQ68),1)</f>
        <v>#NUM!</v>
      </c>
      <c r="IR131" s="318" t="e">
        <f t="array" ref="IR131">QUARTILE(IF($KD21:$KD68&lt;&gt;"",IR21:IR68),1)</f>
        <v>#NUM!</v>
      </c>
      <c r="IS131" s="318" t="e">
        <f t="array" ref="IS131">QUARTILE(IF($KD21:$KD68&lt;&gt;"",IS21:IS68),1)</f>
        <v>#NUM!</v>
      </c>
      <c r="IT131" s="318" t="e">
        <f t="array" ref="IT131">QUARTILE(IF($KD21:$KD68&lt;&gt;"",IT21:IT68),1)</f>
        <v>#NUM!</v>
      </c>
      <c r="IU131" s="318" t="e">
        <f t="array" ref="IU131">QUARTILE(IF($KD21:$KD68&lt;&gt;"",IU21:IU68),1)</f>
        <v>#NUM!</v>
      </c>
      <c r="IV131" s="318" t="e">
        <f t="array" ref="IV131">QUARTILE(IF($KD21:$KD68&lt;&gt;"",IV21:IV68),1)</f>
        <v>#NUM!</v>
      </c>
      <c r="IW131" s="318" t="e">
        <f t="array" ref="IW131">QUARTILE(IF($KD21:$KD68&lt;&gt;"",IW21:IW68),1)</f>
        <v>#NUM!</v>
      </c>
      <c r="IX131" s="318" t="e">
        <f t="array" ref="IX131">QUARTILE(IF($KD21:$KD68&lt;&gt;"",IX21:IX68),1)</f>
        <v>#NUM!</v>
      </c>
      <c r="IY131" s="318" t="e">
        <f t="array" ref="IY131">QUARTILE(IF($KD21:$KD68&lt;&gt;"",IY21:IY68),1)</f>
        <v>#NUM!</v>
      </c>
      <c r="IZ131" s="318" t="e">
        <f t="array" ref="IZ131">QUARTILE(IF($KD21:$KD68&lt;&gt;"",IZ21:IZ68),1)</f>
        <v>#NUM!</v>
      </c>
      <c r="JA131" s="318" t="e">
        <f t="array" ref="JA131">QUARTILE(IF($KD21:$KD68&lt;&gt;"",JA21:JA68),1)</f>
        <v>#NUM!</v>
      </c>
      <c r="JB131" s="318" t="e">
        <f t="array" ref="JB131">QUARTILE(IF($KD21:$KD68&lt;&gt;"",JB21:JB68),1)</f>
        <v>#NUM!</v>
      </c>
      <c r="JC131" s="318" t="e">
        <f t="array" ref="JC131">QUARTILE(IF($KD21:$KD68&lt;&gt;"",JC21:JC68),1)</f>
        <v>#NUM!</v>
      </c>
      <c r="JD131" s="318" t="e">
        <f t="array" ref="JD131">QUARTILE(IF($KD21:$KD68&lt;&gt;"",JD21:JD68),1)</f>
        <v>#NUM!</v>
      </c>
      <c r="JE131" s="318" t="e">
        <f t="array" ref="JE131">QUARTILE(IF($KD21:$KD68&lt;&gt;"",JE21:JE68),1)</f>
        <v>#NUM!</v>
      </c>
      <c r="JF131" s="318" t="e">
        <f t="array" ref="JF131">QUARTILE(IF($KD21:$KD68&lt;&gt;"",JF21:JF68),1)</f>
        <v>#NUM!</v>
      </c>
      <c r="JG131" s="318" t="e">
        <f t="array" ref="JG131">QUARTILE(IF($KD21:$KD68&lt;&gt;"",JG21:JG68),1)</f>
        <v>#NUM!</v>
      </c>
      <c r="JH131" s="318" t="e">
        <f t="array" ref="JH131">QUARTILE(IF($KD21:$KD68&lt;&gt;"",JH21:JH68),1)</f>
        <v>#NUM!</v>
      </c>
      <c r="JI131" s="318" t="e">
        <f t="array" ref="JI131">QUARTILE(IF($KD21:$KD68&lt;&gt;"",JI21:JI68),1)</f>
        <v>#NUM!</v>
      </c>
      <c r="JJ131" s="318" t="e">
        <f t="array" ref="JJ131">QUARTILE(IF($KD21:$KD68&lt;&gt;"",JJ21:JJ68),1)</f>
        <v>#NUM!</v>
      </c>
      <c r="JK131" s="318" t="e">
        <f t="array" ref="JK131">QUARTILE(IF($KD21:$KD68&lt;&gt;"",JK21:JK68),1)</f>
        <v>#NUM!</v>
      </c>
      <c r="JL131" s="318" t="e">
        <f t="array" ref="JL131">QUARTILE(IF($KD21:$KD68&lt;&gt;"",JL21:JL68),1)</f>
        <v>#NUM!</v>
      </c>
      <c r="JM131" s="318" t="e">
        <f t="array" ref="JM131">QUARTILE(IF($KD21:$KD68&lt;&gt;"",JM21:JM68),1)</f>
        <v>#NUM!</v>
      </c>
      <c r="JN131" s="318" t="e">
        <f t="array" ref="JN131">QUARTILE(IF($KD21:$KD68&lt;&gt;"",JN21:JN68),1)</f>
        <v>#NUM!</v>
      </c>
      <c r="JO131" s="318" t="e">
        <f t="array" ref="JO131">QUARTILE(IF($KD21:$KD68&lt;&gt;"",JO21:JO68),1)</f>
        <v>#NUM!</v>
      </c>
      <c r="JP131" s="318" t="e">
        <f t="array" ref="JP131">QUARTILE(IF($KD21:$KD68&lt;&gt;"",JP21:JP68),1)</f>
        <v>#NUM!</v>
      </c>
    </row>
    <row r="132" spans="4:276" ht="15" customHeight="1" x14ac:dyDescent="0.2">
      <c r="D132" s="316">
        <v>7.3</v>
      </c>
      <c r="E132" s="317" t="s">
        <v>477</v>
      </c>
      <c r="F132" s="316" t="e">
        <f t="array" ref="F132">QUARTILE(IF($KD21:$KD68&lt;&gt;"",F21:F68),2)</f>
        <v>#NUM!</v>
      </c>
      <c r="G132" s="316" t="e">
        <f t="array" ref="G132">QUARTILE(IF($KD21:$KD68&lt;&gt;"",G21:G68),2)</f>
        <v>#NUM!</v>
      </c>
      <c r="H132" s="316" t="e">
        <f t="array" ref="H132">QUARTILE(IF($KD21:$KD68&lt;&gt;"",H21:H68),2)</f>
        <v>#NUM!</v>
      </c>
      <c r="I132" s="316" t="e">
        <f t="array" ref="I132">QUARTILE(IF($KD21:$KD68&lt;&gt;"",I21:I68),2)</f>
        <v>#NUM!</v>
      </c>
      <c r="J132" s="316" t="e">
        <f t="array" ref="J132">QUARTILE(IF($KD21:$KD68&lt;&gt;"",J21:J68),2)</f>
        <v>#NUM!</v>
      </c>
      <c r="K132" s="316" t="e">
        <f t="array" ref="K132">QUARTILE(IF($KD21:$KD68&lt;&gt;"",K21:K68),2)</f>
        <v>#NUM!</v>
      </c>
      <c r="L132" s="316" t="e">
        <f t="array" ref="L132">QUARTILE(IF($KD21:$KD68&lt;&gt;"",L21:L68),2)</f>
        <v>#NUM!</v>
      </c>
      <c r="M132" s="316" t="e">
        <f t="array" ref="M132">QUARTILE(IF($KD21:$KD68&lt;&gt;"",M21:M68),2)</f>
        <v>#NUM!</v>
      </c>
      <c r="N132" s="316" t="e">
        <f t="array" ref="N132">QUARTILE(IF($KD21:$KD68&lt;&gt;"",N21:N68),2)</f>
        <v>#NUM!</v>
      </c>
      <c r="O132" s="316" t="e">
        <f t="array" ref="O132">QUARTILE(IF($KD21:$KD68&lt;&gt;"",O21:O68),2)</f>
        <v>#NUM!</v>
      </c>
      <c r="P132" s="316" t="e">
        <f t="array" ref="P132">QUARTILE(IF($KD21:$KD68&lt;&gt;"",P21:P68),2)</f>
        <v>#NUM!</v>
      </c>
      <c r="Q132" s="316" t="e">
        <f t="array" ref="Q132">QUARTILE(IF($KD21:$KD68&lt;&gt;"",Q21:Q68),2)</f>
        <v>#NUM!</v>
      </c>
      <c r="R132" s="316" t="e">
        <f t="array" ref="R132">QUARTILE(IF($KD21:$KD68&lt;&gt;"",R21:R68),2)</f>
        <v>#NUM!</v>
      </c>
      <c r="S132" s="316" t="e">
        <f t="array" ref="S132">QUARTILE(IF($KD21:$KD68&lt;&gt;"",S21:S68),2)</f>
        <v>#NUM!</v>
      </c>
      <c r="T132" s="316" t="e">
        <f t="array" ref="T132">QUARTILE(IF($KD21:$KD68&lt;&gt;"",T21:T68),2)</f>
        <v>#NUM!</v>
      </c>
      <c r="U132" s="316" t="e">
        <f t="array" ref="U132">QUARTILE(IF($KD21:$KD68&lt;&gt;"",U21:U68),2)</f>
        <v>#NUM!</v>
      </c>
      <c r="V132" s="316" t="e">
        <f t="array" ref="V132">QUARTILE(IF($KD21:$KD68&lt;&gt;"",V21:V68),2)</f>
        <v>#NUM!</v>
      </c>
      <c r="W132" s="316" t="e">
        <f t="array" ref="W132">QUARTILE(IF($KD21:$KD68&lt;&gt;"",W21:W68),2)</f>
        <v>#NUM!</v>
      </c>
      <c r="X132" s="316" t="e">
        <f t="array" ref="X132">QUARTILE(IF($KD21:$KD68&lt;&gt;"",X21:X68),2)</f>
        <v>#NUM!</v>
      </c>
      <c r="Y132" s="316" t="e">
        <f t="array" ref="Y132">QUARTILE(IF($KD21:$KD68&lt;&gt;"",Y21:Y68),2)</f>
        <v>#NUM!</v>
      </c>
      <c r="Z132" s="316" t="e">
        <f t="array" ref="Z132">QUARTILE(IF($KD21:$KD68&lt;&gt;"",Z21:Z68),2)</f>
        <v>#NUM!</v>
      </c>
      <c r="AA132" s="316" t="e">
        <f t="array" ref="AA132">QUARTILE(IF($KD21:$KD68&lt;&gt;"",AA21:AA68),2)</f>
        <v>#NUM!</v>
      </c>
      <c r="AB132" s="316" t="e">
        <f t="array" ref="AB132">QUARTILE(IF($KD21:$KD68&lt;&gt;"",AB21:AB68),2)</f>
        <v>#NUM!</v>
      </c>
      <c r="AC132" s="316" t="e">
        <f t="array" ref="AC132">QUARTILE(IF($KD21:$KD68&lt;&gt;"",AC21:AC68),2)</f>
        <v>#NUM!</v>
      </c>
      <c r="AD132" s="316" t="e">
        <f t="array" ref="AD132">QUARTILE(IF($KD21:$KD68&lt;&gt;"",AD21:AD68),2)</f>
        <v>#NUM!</v>
      </c>
      <c r="AE132" s="316" t="e">
        <f t="array" ref="AE132">QUARTILE(IF($KD21:$KD68&lt;&gt;"",AE21:AE68),2)</f>
        <v>#NUM!</v>
      </c>
      <c r="AF132" s="316" t="e">
        <f t="array" ref="AF132">QUARTILE(IF($KD21:$KD68&lt;&gt;"",AF21:AF68),2)</f>
        <v>#NUM!</v>
      </c>
      <c r="AG132" s="316" t="e">
        <f t="array" ref="AG132">QUARTILE(IF($KD21:$KD68&lt;&gt;"",AG21:AG68),2)</f>
        <v>#NUM!</v>
      </c>
      <c r="AH132" s="316" t="e">
        <f t="array" ref="AH132">QUARTILE(IF($KD21:$KD68&lt;&gt;"",AH21:AH68),2)</f>
        <v>#NUM!</v>
      </c>
      <c r="AI132" s="316" t="e">
        <f t="array" ref="AI132">QUARTILE(IF($KD21:$KD68&lt;&gt;"",AI21:AI68),2)</f>
        <v>#NUM!</v>
      </c>
      <c r="AJ132" s="316" t="e">
        <f t="array" ref="AJ132">QUARTILE(IF($KD21:$KD68&lt;&gt;"",AJ21:AJ68),2)</f>
        <v>#NUM!</v>
      </c>
      <c r="AK132" s="316" t="e">
        <f t="array" ref="AK132">QUARTILE(IF($KD21:$KD68&lt;&gt;"",AK21:AK68),2)</f>
        <v>#NUM!</v>
      </c>
      <c r="AL132" s="316" t="e">
        <f t="array" ref="AL132">QUARTILE(IF($KD21:$KD68&lt;&gt;"",AL21:AL68),2)</f>
        <v>#NUM!</v>
      </c>
      <c r="AM132" s="316" t="e">
        <f t="array" ref="AM132">QUARTILE(IF($KD21:$KD68&lt;&gt;"",AM21:AM68),2)</f>
        <v>#NUM!</v>
      </c>
      <c r="AN132" s="316" t="e">
        <f t="array" ref="AN132">QUARTILE(IF($KD21:$KD68&lt;&gt;"",AN21:AN68),2)</f>
        <v>#NUM!</v>
      </c>
      <c r="AO132" s="316" t="e">
        <f t="array" ref="AO132">QUARTILE(IF($KD21:$KD68&lt;&gt;"",AO21:AO68),2)</f>
        <v>#NUM!</v>
      </c>
      <c r="AP132" s="316" t="e">
        <f t="array" ref="AP132">QUARTILE(IF($KD21:$KD68&lt;&gt;"",AP21:AP68),2)</f>
        <v>#NUM!</v>
      </c>
      <c r="AQ132" s="316" t="e">
        <f t="array" ref="AQ132">QUARTILE(IF($KD21:$KD68&lt;&gt;"",AQ21:AQ68),2)</f>
        <v>#NUM!</v>
      </c>
      <c r="AR132" s="316" t="e">
        <f t="array" ref="AR132">QUARTILE(IF($KD21:$KD68&lt;&gt;"",AR21:AR68),2)</f>
        <v>#NUM!</v>
      </c>
      <c r="AS132" s="316" t="e">
        <f t="array" ref="AS132">QUARTILE(IF($KD21:$KD68&lt;&gt;"",AS21:AS68),2)</f>
        <v>#NUM!</v>
      </c>
      <c r="AT132" s="316" t="e">
        <f t="array" ref="AT132">QUARTILE(IF($KD21:$KD68&lt;&gt;"",AT21:AT68),2)</f>
        <v>#NUM!</v>
      </c>
      <c r="AU132" s="316" t="e">
        <f t="array" ref="AU132">QUARTILE(IF($KD21:$KD68&lt;&gt;"",AU21:AU68),2)</f>
        <v>#NUM!</v>
      </c>
      <c r="AV132" s="316" t="e">
        <f t="array" ref="AV132">QUARTILE(IF($KD21:$KD68&lt;&gt;"",AV21:AV68),2)</f>
        <v>#NUM!</v>
      </c>
      <c r="AW132" s="316" t="e">
        <f t="array" ref="AW132">QUARTILE(IF($KD21:$KD68&lt;&gt;"",AW21:AW68),2)</f>
        <v>#NUM!</v>
      </c>
      <c r="AX132" s="316" t="e">
        <f t="array" ref="AX132">QUARTILE(IF($KD21:$KD68&lt;&gt;"",AX21:AX68),2)</f>
        <v>#NUM!</v>
      </c>
      <c r="AY132" s="316" t="e">
        <f t="array" ref="AY132">QUARTILE(IF($KD21:$KD68&lt;&gt;"",AY21:AY68),2)</f>
        <v>#NUM!</v>
      </c>
      <c r="AZ132" s="316" t="e">
        <f t="array" ref="AZ132">QUARTILE(IF($KD21:$KD68&lt;&gt;"",AZ21:AZ68),2)</f>
        <v>#NUM!</v>
      </c>
      <c r="BA132" s="316" t="e">
        <f t="array" ref="BA132">QUARTILE(IF($KD21:$KD68&lt;&gt;"",BA21:BA68),2)</f>
        <v>#NUM!</v>
      </c>
      <c r="BB132" s="316" t="e">
        <f t="array" ref="BB132">QUARTILE(IF($KD21:$KD68&lt;&gt;"",BB21:BB68),2)</f>
        <v>#NUM!</v>
      </c>
      <c r="BC132" s="316" t="e">
        <f t="array" ref="BC132">QUARTILE(IF($KD21:$KD68&lt;&gt;"",BC21:BC68),2)</f>
        <v>#NUM!</v>
      </c>
      <c r="BD132" s="316" t="e">
        <f t="array" ref="BD132">QUARTILE(IF($KD21:$KD68&lt;&gt;"",BD21:BD68),2)</f>
        <v>#NUM!</v>
      </c>
      <c r="BE132" s="316" t="e">
        <f t="array" ref="BE132">QUARTILE(IF($KD21:$KD68&lt;&gt;"",BE21:BE68),2)</f>
        <v>#NUM!</v>
      </c>
      <c r="BF132" s="316" t="e">
        <f t="array" ref="BF132">QUARTILE(IF($KD21:$KD68&lt;&gt;"",BF21:BF68),2)</f>
        <v>#NUM!</v>
      </c>
      <c r="BG132" s="316" t="e">
        <f t="array" ref="BG132">QUARTILE(IF($KD21:$KD68&lt;&gt;"",BG21:BG68),2)</f>
        <v>#NUM!</v>
      </c>
      <c r="BH132" s="316" t="e">
        <f t="array" ref="BH132">QUARTILE(IF($KD21:$KD68&lt;&gt;"",BH21:BH68),2)</f>
        <v>#NUM!</v>
      </c>
      <c r="BI132" s="316" t="e">
        <f t="array" ref="BI132">QUARTILE(IF($KD21:$KD68&lt;&gt;"",BI21:BI68),2)</f>
        <v>#NUM!</v>
      </c>
      <c r="BJ132" s="316" t="e">
        <f t="array" ref="BJ132">QUARTILE(IF($KD21:$KD68&lt;&gt;"",BJ21:BJ68),2)</f>
        <v>#NUM!</v>
      </c>
      <c r="BK132" s="316" t="e">
        <f t="array" ref="BK132">QUARTILE(IF($KD21:$KD68&lt;&gt;"",BK21:BK68),2)</f>
        <v>#NUM!</v>
      </c>
      <c r="BL132" s="316" t="e">
        <f t="array" ref="BL132">QUARTILE(IF($KD21:$KD68&lt;&gt;"",BL21:BL68),2)</f>
        <v>#NUM!</v>
      </c>
      <c r="BM132" s="316" t="e">
        <f t="array" ref="BM132">QUARTILE(IF($KD21:$KD68&lt;&gt;"",BM21:BM68),2)</f>
        <v>#NUM!</v>
      </c>
      <c r="BN132" s="316" t="e">
        <f t="array" ref="BN132">QUARTILE(IF($KD21:$KD68&lt;&gt;"",BN21:BN68),2)</f>
        <v>#NUM!</v>
      </c>
      <c r="BO132" s="316" t="e">
        <f t="array" ref="BO132">QUARTILE(IF($KD21:$KD68&lt;&gt;"",BO21:BO68),2)</f>
        <v>#NUM!</v>
      </c>
      <c r="BP132" s="316" t="e">
        <f t="array" ref="BP132">QUARTILE(IF($KD21:$KD68&lt;&gt;"",BP21:BP68),2)</f>
        <v>#NUM!</v>
      </c>
      <c r="BQ132" s="316" t="e">
        <f t="array" ref="BQ132">QUARTILE(IF($KD21:$KD68&lt;&gt;"",BQ21:BQ68),2)</f>
        <v>#NUM!</v>
      </c>
      <c r="BR132" s="316" t="e">
        <f t="array" ref="BR132">QUARTILE(IF($KD21:$KD68&lt;&gt;"",BR21:BR68),2)</f>
        <v>#NUM!</v>
      </c>
      <c r="BS132" s="316" t="e">
        <f t="array" ref="BS132">QUARTILE(IF($KD21:$KD68&lt;&gt;"",BS21:BS68),2)</f>
        <v>#NUM!</v>
      </c>
      <c r="BT132" s="316" t="e">
        <f t="array" ref="BT132">QUARTILE(IF($KD21:$KD68&lt;&gt;"",BT21:BT68),2)</f>
        <v>#NUM!</v>
      </c>
      <c r="BU132" s="316" t="e">
        <f t="array" ref="BU132">QUARTILE(IF($KD21:$KD68&lt;&gt;"",BU21:BU68),2)</f>
        <v>#NUM!</v>
      </c>
      <c r="BV132" s="316" t="e">
        <f t="array" ref="BV132">QUARTILE(IF($KD21:$KD68&lt;&gt;"",BV21:BV68),2)</f>
        <v>#NUM!</v>
      </c>
      <c r="BW132" s="316" t="e">
        <f t="array" ref="BW132">QUARTILE(IF($KD21:$KD68&lt;&gt;"",BW21:BW68),2)</f>
        <v>#NUM!</v>
      </c>
      <c r="BX132" s="316" t="e">
        <f t="array" ref="BX132">QUARTILE(IF($KD21:$KD68&lt;&gt;"",BX21:BX68),2)</f>
        <v>#NUM!</v>
      </c>
      <c r="BY132" s="316" t="e">
        <f t="array" ref="BY132">QUARTILE(IF($KD21:$KD68&lt;&gt;"",BY21:BY68),2)</f>
        <v>#NUM!</v>
      </c>
      <c r="BZ132" s="316" t="e">
        <f t="array" ref="BZ132">QUARTILE(IF($KD21:$KD68&lt;&gt;"",BZ21:BZ68),2)</f>
        <v>#NUM!</v>
      </c>
      <c r="CA132" s="316" t="e">
        <f t="array" ref="CA132">QUARTILE(IF($KD21:$KD68&lt;&gt;"",CA21:CA68),2)</f>
        <v>#NUM!</v>
      </c>
      <c r="CB132" s="316" t="e">
        <f t="array" ref="CB132">QUARTILE(IF($KD21:$KD68&lt;&gt;"",CB21:CB68),2)</f>
        <v>#NUM!</v>
      </c>
      <c r="CC132" s="316" t="e">
        <f t="array" ref="CC132">QUARTILE(IF($KD21:$KD68&lt;&gt;"",CC21:CC68),2)</f>
        <v>#NUM!</v>
      </c>
      <c r="CD132" s="316" t="e">
        <f t="array" ref="CD132">QUARTILE(IF($KD21:$KD68&lt;&gt;"",CD21:CD68),2)</f>
        <v>#NUM!</v>
      </c>
      <c r="CE132" s="316" t="e">
        <f t="array" ref="CE132">QUARTILE(IF($KD21:$KD68&lt;&gt;"",CE21:CE68),2)</f>
        <v>#NUM!</v>
      </c>
      <c r="CF132" s="316" t="e">
        <f t="array" ref="CF132">QUARTILE(IF($KD21:$KD68&lt;&gt;"",CF21:CF68),2)</f>
        <v>#NUM!</v>
      </c>
      <c r="CG132" s="316" t="e">
        <f t="array" ref="CG132">QUARTILE(IF($KD21:$KD68&lt;&gt;"",CG21:CG68),2)</f>
        <v>#NUM!</v>
      </c>
      <c r="CH132" s="316" t="e">
        <f t="array" ref="CH132">QUARTILE(IF($KD21:$KD68&lt;&gt;"",CH21:CH68),2)</f>
        <v>#NUM!</v>
      </c>
      <c r="CI132" s="316" t="e">
        <f t="array" ref="CI132">QUARTILE(IF($KD21:$KD68&lt;&gt;"",CI21:CI68),2)</f>
        <v>#NUM!</v>
      </c>
      <c r="CJ132" s="316" t="e">
        <f t="array" ref="CJ132">QUARTILE(IF($KD21:$KD68&lt;&gt;"",CJ21:CJ68),2)</f>
        <v>#NUM!</v>
      </c>
      <c r="CK132" s="316" t="e">
        <f t="array" ref="CK132">QUARTILE(IF($KD21:$KD68&lt;&gt;"",CK21:CK68),2)</f>
        <v>#NUM!</v>
      </c>
      <c r="CL132" s="316" t="e">
        <f t="array" ref="CL132">QUARTILE(IF($KD21:$KD68&lt;&gt;"",CL21:CL68),2)</f>
        <v>#NUM!</v>
      </c>
      <c r="CM132" s="316" t="e">
        <f t="array" ref="CM132">QUARTILE(IF($KD21:$KD68&lt;&gt;"",CM21:CM68),2)</f>
        <v>#NUM!</v>
      </c>
      <c r="CN132" s="316" t="e">
        <f t="array" ref="CN132">QUARTILE(IF($KD21:$KD68&lt;&gt;"",CN21:CN68),2)</f>
        <v>#NUM!</v>
      </c>
      <c r="CO132" s="316" t="e">
        <f t="array" ref="CO132">QUARTILE(IF($KD21:$KD68&lt;&gt;"",CO21:CO68),2)</f>
        <v>#NUM!</v>
      </c>
      <c r="CP132" s="316" t="e">
        <f t="array" ref="CP132">QUARTILE(IF($KD21:$KD68&lt;&gt;"",CP21:CP68),2)</f>
        <v>#NUM!</v>
      </c>
      <c r="CQ132" s="316" t="e">
        <f t="array" ref="CQ132">QUARTILE(IF($KD21:$KD68&lt;&gt;"",CQ21:CQ68),2)</f>
        <v>#NUM!</v>
      </c>
      <c r="CR132" s="316" t="e">
        <f t="array" ref="CR132">QUARTILE(IF($KD21:$KD68&lt;&gt;"",CR21:CR68),2)</f>
        <v>#NUM!</v>
      </c>
      <c r="CS132" s="316" t="e">
        <f t="array" ref="CS132">QUARTILE(IF($KD21:$KD68&lt;&gt;"",CS21:CS68),2)</f>
        <v>#NUM!</v>
      </c>
      <c r="CT132" s="316" t="e">
        <f t="array" ref="CT132">QUARTILE(IF($KD21:$KD68&lt;&gt;"",CT21:CT68),2)</f>
        <v>#NUM!</v>
      </c>
      <c r="CU132" s="316" t="e">
        <f t="array" ref="CU132">QUARTILE(IF($KD21:$KD68&lt;&gt;"",CU21:CU68),2)</f>
        <v>#NUM!</v>
      </c>
      <c r="CV132" s="316" t="e">
        <f t="array" ref="CV132">QUARTILE(IF($KD21:$KD68&lt;&gt;"",CV21:CV68),2)</f>
        <v>#NUM!</v>
      </c>
      <c r="CW132" s="316" t="e">
        <f t="array" ref="CW132">QUARTILE(IF($KD21:$KD68&lt;&gt;"",CW21:CW68),2)</f>
        <v>#NUM!</v>
      </c>
      <c r="CX132" s="316" t="e">
        <f t="array" ref="CX132">QUARTILE(IF($KD21:$KD68&lt;&gt;"",CX21:CX68),2)</f>
        <v>#NUM!</v>
      </c>
      <c r="CY132" s="316" t="e">
        <f t="array" ref="CY132">QUARTILE(IF($KD21:$KD68&lt;&gt;"",CY21:CY68),2)</f>
        <v>#NUM!</v>
      </c>
      <c r="CZ132" s="316" t="e">
        <f t="array" ref="CZ132">QUARTILE(IF($KD21:$KD68&lt;&gt;"",CZ21:CZ68),2)</f>
        <v>#NUM!</v>
      </c>
      <c r="DA132" s="316" t="e">
        <f t="array" ref="DA132">QUARTILE(IF($KD21:$KD68&lt;&gt;"",DA21:DA68),2)</f>
        <v>#NUM!</v>
      </c>
      <c r="DB132" s="316" t="e">
        <f t="array" ref="DB132">QUARTILE(IF($KD21:$KD68&lt;&gt;"",DB21:DB68),2)</f>
        <v>#NUM!</v>
      </c>
      <c r="DC132" s="316" t="e">
        <f t="array" ref="DC132">QUARTILE(IF($KD21:$KD68&lt;&gt;"",DC21:DC68),2)</f>
        <v>#NUM!</v>
      </c>
      <c r="DD132" s="316" t="e">
        <f t="array" ref="DD132">QUARTILE(IF($KD21:$KD68&lt;&gt;"",DD21:DD68),2)</f>
        <v>#NUM!</v>
      </c>
      <c r="DE132" s="316" t="e">
        <f t="array" ref="DE132">QUARTILE(IF($KD21:$KD68&lt;&gt;"",DE21:DE68),2)</f>
        <v>#NUM!</v>
      </c>
      <c r="DF132" s="316" t="e">
        <f t="array" ref="DF132">QUARTILE(IF($KD21:$KD68&lt;&gt;"",DF21:DF68),2)</f>
        <v>#NUM!</v>
      </c>
      <c r="DG132" s="316" t="e">
        <f t="array" ref="DG132">QUARTILE(IF($KD21:$KD68&lt;&gt;"",DG21:DG68),2)</f>
        <v>#NUM!</v>
      </c>
      <c r="DH132" s="316" t="e">
        <f t="array" ref="DH132">QUARTILE(IF($KD21:$KD68&lt;&gt;"",DH21:DH68),2)</f>
        <v>#NUM!</v>
      </c>
      <c r="DI132" s="316" t="e">
        <f t="array" ref="DI132">QUARTILE(IF($KD21:$KD68&lt;&gt;"",DI21:DI68),2)</f>
        <v>#NUM!</v>
      </c>
      <c r="DJ132" s="316" t="e">
        <f t="array" ref="DJ132">QUARTILE(IF($KD21:$KD68&lt;&gt;"",DJ21:DJ68),2)</f>
        <v>#NUM!</v>
      </c>
      <c r="DK132" s="316" t="e">
        <f t="array" ref="DK132">QUARTILE(IF($KD21:$KD68&lt;&gt;"",DK21:DK68),2)</f>
        <v>#NUM!</v>
      </c>
      <c r="DL132" s="316" t="e">
        <f t="array" ref="DL132">QUARTILE(IF($KD21:$KD68&lt;&gt;"",DL21:DL68),2)</f>
        <v>#NUM!</v>
      </c>
      <c r="DM132" s="316" t="e">
        <f t="array" ref="DM132">QUARTILE(IF($KD21:$KD68&lt;&gt;"",DM21:DM68),2)</f>
        <v>#NUM!</v>
      </c>
      <c r="DN132" s="316" t="e">
        <f t="array" ref="DN132">QUARTILE(IF($KD21:$KD68&lt;&gt;"",DN21:DN68),2)</f>
        <v>#NUM!</v>
      </c>
      <c r="DO132" s="316" t="e">
        <f t="array" ref="DO132">QUARTILE(IF($KD21:$KD68&lt;&gt;"",DO21:DO68),2)</f>
        <v>#NUM!</v>
      </c>
      <c r="DP132" s="316" t="e">
        <f t="array" ref="DP132">QUARTILE(IF($KD21:$KD68&lt;&gt;"",DP21:DP68),2)</f>
        <v>#NUM!</v>
      </c>
      <c r="DQ132" s="316" t="e">
        <f t="array" ref="DQ132">QUARTILE(IF($KD21:$KD68&lt;&gt;"",DQ21:DQ68),2)</f>
        <v>#NUM!</v>
      </c>
      <c r="DR132" s="316" t="e">
        <f t="array" ref="DR132">QUARTILE(IF($KD21:$KD68&lt;&gt;"",DR21:DR68),2)</f>
        <v>#NUM!</v>
      </c>
      <c r="DS132" s="316" t="e">
        <f t="array" ref="DS132">QUARTILE(IF($KD21:$KD68&lt;&gt;"",DS21:DS68),2)</f>
        <v>#NUM!</v>
      </c>
      <c r="DT132" s="316" t="e">
        <f t="array" ref="DT132">QUARTILE(IF($KD21:$KD68&lt;&gt;"",DT21:DT68),2)</f>
        <v>#NUM!</v>
      </c>
      <c r="DU132" s="316" t="e">
        <f t="array" ref="DU132">QUARTILE(IF($KD21:$KD68&lt;&gt;"",DU21:DU68),2)</f>
        <v>#NUM!</v>
      </c>
      <c r="DV132" s="316" t="e">
        <f t="array" ref="DV132">QUARTILE(IF($KD21:$KD68&lt;&gt;"",DV21:DV68),2)</f>
        <v>#NUM!</v>
      </c>
      <c r="DW132" s="316" t="e">
        <f t="array" ref="DW132">QUARTILE(IF($KD21:$KD68&lt;&gt;"",DW21:DW68),2)</f>
        <v>#NUM!</v>
      </c>
      <c r="DX132" s="316" t="e">
        <f t="array" ref="DX132">QUARTILE(IF($KD21:$KD68&lt;&gt;"",DX21:DX68),2)</f>
        <v>#NUM!</v>
      </c>
      <c r="DY132" s="316" t="e">
        <f t="array" ref="DY132">QUARTILE(IF($KD21:$KD68&lt;&gt;"",DY21:DY68),2)</f>
        <v>#NUM!</v>
      </c>
      <c r="DZ132" s="316" t="e">
        <f t="array" ref="DZ132">QUARTILE(IF($KD21:$KD68&lt;&gt;"",DZ21:DZ68),2)</f>
        <v>#NUM!</v>
      </c>
      <c r="EA132" s="316" t="e">
        <f t="array" ref="EA132">QUARTILE(IF($KD21:$KD68&lt;&gt;"",EA21:EA68),2)</f>
        <v>#NUM!</v>
      </c>
      <c r="EB132" s="316" t="e">
        <f t="array" ref="EB132">QUARTILE(IF($KD21:$KD68&lt;&gt;"",EB21:EB68),2)</f>
        <v>#NUM!</v>
      </c>
      <c r="EC132" s="316" t="e">
        <f t="array" ref="EC132">QUARTILE(IF($KD21:$KD68&lt;&gt;"",EC21:EC68),2)</f>
        <v>#NUM!</v>
      </c>
      <c r="ED132" s="316" t="e">
        <f t="array" ref="ED132">QUARTILE(IF($KD21:$KD68&lt;&gt;"",ED21:ED68),2)</f>
        <v>#NUM!</v>
      </c>
      <c r="EE132" s="316" t="e">
        <f t="array" ref="EE132">QUARTILE(IF($KD21:$KD68&lt;&gt;"",EE21:EE68),2)</f>
        <v>#NUM!</v>
      </c>
      <c r="EF132" s="316" t="e">
        <f t="array" ref="EF132">QUARTILE(IF($KD21:$KD68&lt;&gt;"",EF21:EF68),2)</f>
        <v>#NUM!</v>
      </c>
      <c r="EG132" s="316" t="e">
        <f t="array" ref="EG132">QUARTILE(IF($KD21:$KD68&lt;&gt;"",EG21:EG68),2)</f>
        <v>#NUM!</v>
      </c>
      <c r="EH132" s="316" t="e">
        <f t="array" ref="EH132">QUARTILE(IF($KD21:$KD68&lt;&gt;"",EH21:EH68),2)</f>
        <v>#NUM!</v>
      </c>
      <c r="EI132" s="316" t="e">
        <f t="array" ref="EI132">QUARTILE(IF($KD21:$KD68&lt;&gt;"",EI21:EI68),2)</f>
        <v>#NUM!</v>
      </c>
      <c r="EJ132" s="316" t="e">
        <f t="array" ref="EJ132">QUARTILE(IF($KD21:$KD68&lt;&gt;"",EJ21:EJ68),2)</f>
        <v>#NUM!</v>
      </c>
      <c r="EK132" s="316" t="e">
        <f t="array" ref="EK132">QUARTILE(IF($KD21:$KD68&lt;&gt;"",EK21:EK68),2)</f>
        <v>#NUM!</v>
      </c>
      <c r="EL132" s="316" t="e">
        <f t="array" ref="EL132">QUARTILE(IF($KD21:$KD68&lt;&gt;"",EL21:EL68),2)</f>
        <v>#NUM!</v>
      </c>
      <c r="EM132" s="316" t="e">
        <f t="array" ref="EM132">QUARTILE(IF($KD21:$KD68&lt;&gt;"",EM21:EM68),2)</f>
        <v>#NUM!</v>
      </c>
      <c r="EN132" s="316" t="e">
        <f t="array" ref="EN132">QUARTILE(IF($KD21:$KD68&lt;&gt;"",EN21:EN68),2)</f>
        <v>#NUM!</v>
      </c>
      <c r="EO132" s="316" t="e">
        <f t="array" ref="EO132">QUARTILE(IF($KD21:$KD68&lt;&gt;"",EO21:EO68),2)</f>
        <v>#NUM!</v>
      </c>
      <c r="EP132" s="316" t="e">
        <f t="array" ref="EP132">QUARTILE(IF($KD21:$KD68&lt;&gt;"",EP21:EP68),2)</f>
        <v>#NUM!</v>
      </c>
      <c r="EQ132" s="316" t="e">
        <f t="array" ref="EQ132">QUARTILE(IF($KD21:$KD68&lt;&gt;"",EQ21:EQ68),2)</f>
        <v>#NUM!</v>
      </c>
      <c r="ER132" s="316" t="e">
        <f t="array" ref="ER132">QUARTILE(IF($KD21:$KD68&lt;&gt;"",ER21:ER68),2)</f>
        <v>#NUM!</v>
      </c>
      <c r="ES132" s="316" t="e">
        <f t="array" ref="ES132">QUARTILE(IF($KD21:$KD68&lt;&gt;"",ES21:ES68),2)</f>
        <v>#NUM!</v>
      </c>
      <c r="ET132" s="316" t="e">
        <f t="array" ref="ET132">QUARTILE(IF($KD21:$KD68&lt;&gt;"",ET21:ET68),2)</f>
        <v>#NUM!</v>
      </c>
      <c r="EU132" s="316" t="e">
        <f t="array" ref="EU132">QUARTILE(IF($KD21:$KD68&lt;&gt;"",EU21:EU68),2)</f>
        <v>#NUM!</v>
      </c>
      <c r="EV132" s="316" t="e">
        <f t="array" ref="EV132">QUARTILE(IF($KD21:$KD68&lt;&gt;"",EV21:EV68),2)</f>
        <v>#NUM!</v>
      </c>
      <c r="EW132" s="316" t="e">
        <f t="array" ref="EW132">QUARTILE(IF($KD21:$KD68&lt;&gt;"",EW21:EW68),2)</f>
        <v>#NUM!</v>
      </c>
      <c r="EX132" s="316" t="e">
        <f t="array" ref="EX132">QUARTILE(IF($KD21:$KD68&lt;&gt;"",EX21:EX68),2)</f>
        <v>#NUM!</v>
      </c>
      <c r="EY132" s="316" t="e">
        <f t="array" ref="EY132">QUARTILE(IF($KD21:$KD68&lt;&gt;"",EY21:EY68),2)</f>
        <v>#NUM!</v>
      </c>
      <c r="EZ132" s="316" t="e">
        <f t="array" ref="EZ132">QUARTILE(IF($KD21:$KD68&lt;&gt;"",EZ21:EZ68),2)</f>
        <v>#NUM!</v>
      </c>
      <c r="FA132" s="316" t="e">
        <f t="array" ref="FA132">QUARTILE(IF($KD21:$KD68&lt;&gt;"",FA21:FA68),2)</f>
        <v>#NUM!</v>
      </c>
      <c r="FB132" s="316" t="e">
        <f t="array" ref="FB132">QUARTILE(IF($KD21:$KD68&lt;&gt;"",FB21:FB68),2)</f>
        <v>#NUM!</v>
      </c>
      <c r="FC132" s="316" t="e">
        <f t="array" ref="FC132">QUARTILE(IF($KD21:$KD68&lt;&gt;"",FC21:FC68),2)</f>
        <v>#NUM!</v>
      </c>
      <c r="FD132" s="316" t="e">
        <f t="array" ref="FD132">QUARTILE(IF($KD21:$KD68&lt;&gt;"",FD21:FD68),2)</f>
        <v>#NUM!</v>
      </c>
      <c r="FE132" s="316" t="e">
        <f t="array" ref="FE132">QUARTILE(IF($KD21:$KD68&lt;&gt;"",FE21:FE68),2)</f>
        <v>#NUM!</v>
      </c>
      <c r="FF132" s="316" t="e">
        <f t="array" ref="FF132">QUARTILE(IF($KD21:$KD68&lt;&gt;"",FF21:FF68),2)</f>
        <v>#NUM!</v>
      </c>
      <c r="FG132" s="316" t="e">
        <f t="array" ref="FG132">QUARTILE(IF($KD21:$KD68&lt;&gt;"",FG21:FG68),2)</f>
        <v>#NUM!</v>
      </c>
      <c r="FH132" s="316" t="e">
        <f t="array" ref="FH132">QUARTILE(IF($KD21:$KD68&lt;&gt;"",FH21:FH68),2)</f>
        <v>#NUM!</v>
      </c>
      <c r="FI132" s="316" t="e">
        <f t="array" ref="FI132">QUARTILE(IF($KD21:$KD68&lt;&gt;"",FI21:FI68),2)</f>
        <v>#NUM!</v>
      </c>
      <c r="FJ132" s="316" t="e">
        <f t="array" ref="FJ132">QUARTILE(IF($KD21:$KD68&lt;&gt;"",FJ21:FJ68),2)</f>
        <v>#NUM!</v>
      </c>
      <c r="FK132" s="316" t="e">
        <f t="array" ref="FK132">QUARTILE(IF($KD21:$KD68&lt;&gt;"",FK21:FK68),2)</f>
        <v>#NUM!</v>
      </c>
      <c r="FL132" s="316" t="e">
        <f t="array" ref="FL132">QUARTILE(IF($KD21:$KD68&lt;&gt;"",FL21:FL68),2)</f>
        <v>#NUM!</v>
      </c>
      <c r="FM132" s="316" t="e">
        <f t="array" ref="FM132">QUARTILE(IF($KD21:$KD68&lt;&gt;"",FM21:FM68),2)</f>
        <v>#NUM!</v>
      </c>
      <c r="FN132" s="316" t="e">
        <f t="array" ref="FN132">QUARTILE(IF($KD21:$KD68&lt;&gt;"",FN21:FN68),2)</f>
        <v>#NUM!</v>
      </c>
      <c r="FO132" s="316" t="e">
        <f t="array" ref="FO132">QUARTILE(IF($KD21:$KD68&lt;&gt;"",FO21:FO68),2)</f>
        <v>#NUM!</v>
      </c>
      <c r="FP132" s="316" t="e">
        <f t="array" ref="FP132">QUARTILE(IF($KD21:$KD68&lt;&gt;"",FP21:FP68),2)</f>
        <v>#NUM!</v>
      </c>
      <c r="FQ132" s="316" t="e">
        <f t="array" ref="FQ132">QUARTILE(IF($KD21:$KD68&lt;&gt;"",FQ21:FQ68),2)</f>
        <v>#NUM!</v>
      </c>
      <c r="FR132" s="316" t="e">
        <f t="array" ref="FR132">QUARTILE(IF($KD21:$KD68&lt;&gt;"",FR21:FR68),2)</f>
        <v>#NUM!</v>
      </c>
      <c r="FS132" s="316" t="e">
        <f t="array" ref="FS132">QUARTILE(IF($KD21:$KD68&lt;&gt;"",FS21:FS68),2)</f>
        <v>#NUM!</v>
      </c>
      <c r="FT132" s="316" t="e">
        <f t="array" ref="FT132">QUARTILE(IF($KD21:$KD68&lt;&gt;"",FT21:FT68),2)</f>
        <v>#NUM!</v>
      </c>
      <c r="FU132" s="316" t="e">
        <f t="array" ref="FU132">QUARTILE(IF($KD21:$KD68&lt;&gt;"",FU21:FU68),2)</f>
        <v>#NUM!</v>
      </c>
      <c r="FV132" s="316" t="e">
        <f t="array" ref="FV132">QUARTILE(IF($KD21:$KD68&lt;&gt;"",FV21:FV68),2)</f>
        <v>#NUM!</v>
      </c>
      <c r="FW132" s="316" t="e">
        <f t="array" ref="FW132">QUARTILE(IF($KD21:$KD68&lt;&gt;"",FW21:FW68),2)</f>
        <v>#NUM!</v>
      </c>
      <c r="FX132" s="316" t="e">
        <f t="array" ref="FX132">QUARTILE(IF($KD21:$KD68&lt;&gt;"",FX21:FX68),2)</f>
        <v>#NUM!</v>
      </c>
      <c r="FY132" s="316" t="e">
        <f t="array" ref="FY132">QUARTILE(IF($KD21:$KD68&lt;&gt;"",FY21:FY68),2)</f>
        <v>#NUM!</v>
      </c>
      <c r="FZ132" s="316" t="e">
        <f t="array" ref="FZ132">QUARTILE(IF($KD21:$KD68&lt;&gt;"",FZ21:FZ68),2)</f>
        <v>#NUM!</v>
      </c>
      <c r="GA132" s="316" t="e">
        <f t="array" ref="GA132">QUARTILE(IF($KD21:$KD68&lt;&gt;"",GA21:GA68),2)</f>
        <v>#NUM!</v>
      </c>
      <c r="GB132" s="316" t="e">
        <f t="array" ref="GB132">QUARTILE(IF($KD21:$KD68&lt;&gt;"",GB21:GB68),2)</f>
        <v>#NUM!</v>
      </c>
      <c r="GC132" s="316" t="e">
        <f t="array" ref="GC132">QUARTILE(IF($KD21:$KD68&lt;&gt;"",GC21:GC68),2)</f>
        <v>#NUM!</v>
      </c>
      <c r="GD132" s="316" t="e">
        <f t="array" ref="GD132">QUARTILE(IF($KD21:$KD68&lt;&gt;"",GD21:GD68),2)</f>
        <v>#NUM!</v>
      </c>
      <c r="GE132" s="316" t="e">
        <f t="array" ref="GE132">QUARTILE(IF($KD21:$KD68&lt;&gt;"",GE21:GE68),2)</f>
        <v>#NUM!</v>
      </c>
      <c r="GF132" s="316" t="e">
        <f t="array" ref="GF132">QUARTILE(IF($KD21:$KD68&lt;&gt;"",GF21:GF68),2)</f>
        <v>#NUM!</v>
      </c>
      <c r="GG132" s="316" t="e">
        <f t="array" ref="GG132">QUARTILE(IF($KD21:$KD68&lt;&gt;"",GG21:GG68),2)</f>
        <v>#NUM!</v>
      </c>
      <c r="GH132" s="316" t="e">
        <f t="array" ref="GH132">QUARTILE(IF($KD21:$KD68&lt;&gt;"",GH21:GH68),2)</f>
        <v>#NUM!</v>
      </c>
      <c r="GI132" s="316" t="e">
        <f t="array" ref="GI132">QUARTILE(IF($KD21:$KD68&lt;&gt;"",GI21:GI68),2)</f>
        <v>#NUM!</v>
      </c>
      <c r="GJ132" s="316" t="e">
        <f t="array" ref="GJ132">QUARTILE(IF($KD21:$KD68&lt;&gt;"",GJ21:GJ68),2)</f>
        <v>#NUM!</v>
      </c>
      <c r="GK132" s="316" t="e">
        <f t="array" ref="GK132">QUARTILE(IF($KD21:$KD68&lt;&gt;"",GK21:GK68),2)</f>
        <v>#NUM!</v>
      </c>
      <c r="GL132" s="316" t="e">
        <f t="array" ref="GL132">QUARTILE(IF($KD21:$KD68&lt;&gt;"",GL21:GL68),2)</f>
        <v>#NUM!</v>
      </c>
      <c r="GM132" s="316" t="e">
        <f t="array" ref="GM132">QUARTILE(IF($KD21:$KD68&lt;&gt;"",GM21:GM68),2)</f>
        <v>#NUM!</v>
      </c>
      <c r="GN132" s="316" t="e">
        <f t="array" ref="GN132">QUARTILE(IF($KD21:$KD68&lt;&gt;"",GN21:GN68),2)</f>
        <v>#NUM!</v>
      </c>
      <c r="GO132" s="316" t="e">
        <f t="array" ref="GO132">QUARTILE(IF($KD21:$KD68&lt;&gt;"",GO21:GO68),2)</f>
        <v>#NUM!</v>
      </c>
      <c r="GP132" s="316" t="e">
        <f t="array" ref="GP132">QUARTILE(IF($KD21:$KD68&lt;&gt;"",GP21:GP68),2)</f>
        <v>#NUM!</v>
      </c>
      <c r="GQ132" s="316" t="e">
        <f t="array" ref="GQ132">QUARTILE(IF($KD21:$KD68&lt;&gt;"",GQ21:GQ68),2)</f>
        <v>#NUM!</v>
      </c>
      <c r="GR132" s="316" t="e">
        <f t="array" ref="GR132">QUARTILE(IF($KD21:$KD68&lt;&gt;"",GR21:GR68),2)</f>
        <v>#NUM!</v>
      </c>
      <c r="GS132" s="316" t="e">
        <f t="array" ref="GS132">QUARTILE(IF($KD21:$KD68&lt;&gt;"",GS21:GS68),2)</f>
        <v>#NUM!</v>
      </c>
      <c r="GT132" s="316" t="e">
        <f t="array" ref="GT132">QUARTILE(IF($KD21:$KD68&lt;&gt;"",GT21:GT68),2)</f>
        <v>#NUM!</v>
      </c>
      <c r="GU132" s="316" t="e">
        <f t="array" ref="GU132">QUARTILE(IF($KD21:$KD68&lt;&gt;"",GU21:GU68),2)</f>
        <v>#NUM!</v>
      </c>
      <c r="GV132" s="316" t="e">
        <f t="array" ref="GV132">QUARTILE(IF($KD21:$KD68&lt;&gt;"",GV21:GV68),2)</f>
        <v>#NUM!</v>
      </c>
      <c r="GW132" s="316" t="e">
        <f t="array" ref="GW132">QUARTILE(IF($KD21:$KD68&lt;&gt;"",GW21:GW68),2)</f>
        <v>#NUM!</v>
      </c>
      <c r="GX132" s="316" t="e">
        <f t="array" ref="GX132">QUARTILE(IF($KD21:$KD68&lt;&gt;"",GX21:GX68),2)</f>
        <v>#NUM!</v>
      </c>
      <c r="GY132" s="316" t="e">
        <f t="array" ref="GY132">QUARTILE(IF($KD21:$KD68&lt;&gt;"",GY21:GY68),2)</f>
        <v>#NUM!</v>
      </c>
      <c r="GZ132" s="316" t="e">
        <f t="array" ref="GZ132">QUARTILE(IF($KD21:$KD68&lt;&gt;"",GZ21:GZ68),2)</f>
        <v>#NUM!</v>
      </c>
      <c r="HA132" s="316" t="e">
        <f t="array" ref="HA132">QUARTILE(IF($KD21:$KD68&lt;&gt;"",HA21:HA68),2)</f>
        <v>#NUM!</v>
      </c>
      <c r="HB132" s="316" t="e">
        <f t="array" ref="HB132">QUARTILE(IF($KD21:$KD68&lt;&gt;"",HB21:HB68),2)</f>
        <v>#NUM!</v>
      </c>
      <c r="HC132" s="316" t="e">
        <f t="array" ref="HC132">QUARTILE(IF($KD21:$KD68&lt;&gt;"",HC21:HC68),2)</f>
        <v>#NUM!</v>
      </c>
      <c r="HD132" s="316" t="e">
        <f t="array" ref="HD132">QUARTILE(IF($KD21:$KD68&lt;&gt;"",HD21:HD68),2)</f>
        <v>#NUM!</v>
      </c>
      <c r="HE132" s="316" t="e">
        <f t="array" ref="HE132">QUARTILE(IF($KD21:$KD68&lt;&gt;"",HE21:HE68),2)</f>
        <v>#NUM!</v>
      </c>
      <c r="HF132" s="316" t="e">
        <f t="array" ref="HF132">QUARTILE(IF($KD21:$KD68&lt;&gt;"",HF21:HF68),2)</f>
        <v>#NUM!</v>
      </c>
      <c r="HG132" s="316" t="e">
        <f t="array" ref="HG132">QUARTILE(IF($KD21:$KD68&lt;&gt;"",HG21:HG68),2)</f>
        <v>#NUM!</v>
      </c>
      <c r="HH132" s="316" t="e">
        <f t="array" ref="HH132">QUARTILE(IF($KD21:$KD68&lt;&gt;"",HH21:HH68),2)</f>
        <v>#NUM!</v>
      </c>
      <c r="HI132" s="316" t="e">
        <f t="array" ref="HI132">QUARTILE(IF($KD21:$KD68&lt;&gt;"",HI21:HI68),2)</f>
        <v>#NUM!</v>
      </c>
      <c r="HJ132" s="316" t="e">
        <f t="array" ref="HJ132">QUARTILE(IF($KD21:$KD68&lt;&gt;"",HJ21:HJ68),2)</f>
        <v>#NUM!</v>
      </c>
      <c r="HK132" s="316" t="e">
        <f t="array" ref="HK132">QUARTILE(IF($KD21:$KD68&lt;&gt;"",HK21:HK68),2)</f>
        <v>#NUM!</v>
      </c>
      <c r="HL132" s="316" t="e">
        <f t="array" ref="HL132">QUARTILE(IF($KD21:$KD68&lt;&gt;"",HL21:HL68),2)</f>
        <v>#NUM!</v>
      </c>
      <c r="HM132" s="316" t="e">
        <f t="array" ref="HM132">QUARTILE(IF($KD21:$KD68&lt;&gt;"",HM21:HM68),2)</f>
        <v>#NUM!</v>
      </c>
      <c r="HN132" s="316" t="e">
        <f t="array" ref="HN132">QUARTILE(IF($KD21:$KD68&lt;&gt;"",HN21:HN68),2)</f>
        <v>#NUM!</v>
      </c>
      <c r="HO132" s="316" t="e">
        <f t="array" ref="HO132">QUARTILE(IF($KD21:$KD68&lt;&gt;"",HO21:HO68),2)</f>
        <v>#NUM!</v>
      </c>
      <c r="HP132" s="316" t="e">
        <f t="array" ref="HP132">QUARTILE(IF($KD21:$KD68&lt;&gt;"",HP21:HP68),2)</f>
        <v>#NUM!</v>
      </c>
      <c r="HQ132" s="316" t="e">
        <f t="array" ref="HQ132">QUARTILE(IF($KD21:$KD68&lt;&gt;"",HQ21:HQ68),2)</f>
        <v>#NUM!</v>
      </c>
      <c r="HR132" s="316" t="e">
        <f t="array" ref="HR132">QUARTILE(IF($KD21:$KD68&lt;&gt;"",HR21:HR68),2)</f>
        <v>#NUM!</v>
      </c>
      <c r="HS132" s="316" t="e">
        <f t="array" ref="HS132">QUARTILE(IF($KD21:$KD68&lt;&gt;"",HS21:HS68),2)</f>
        <v>#NUM!</v>
      </c>
      <c r="HT132" s="316" t="e">
        <f t="array" ref="HT132">QUARTILE(IF($KD21:$KD68&lt;&gt;"",HT21:HT68),2)</f>
        <v>#NUM!</v>
      </c>
      <c r="HU132" s="316" t="e">
        <f t="array" ref="HU132">QUARTILE(IF($KD21:$KD68&lt;&gt;"",HU21:HU68),2)</f>
        <v>#NUM!</v>
      </c>
      <c r="HV132" s="316" t="e">
        <f t="array" ref="HV132">QUARTILE(IF($KD21:$KD68&lt;&gt;"",HV21:HV68),2)</f>
        <v>#NUM!</v>
      </c>
      <c r="HW132" s="316" t="e">
        <f t="array" ref="HW132">QUARTILE(IF($KD21:$KD68&lt;&gt;"",HW21:HW68),2)</f>
        <v>#NUM!</v>
      </c>
      <c r="HX132" s="316" t="e">
        <f t="array" ref="HX132">QUARTILE(IF($KD21:$KD68&lt;&gt;"",HX21:HX68),2)</f>
        <v>#NUM!</v>
      </c>
      <c r="HY132" s="316" t="e">
        <f t="array" ref="HY132">QUARTILE(IF($KD21:$KD68&lt;&gt;"",HY21:HY68),2)</f>
        <v>#NUM!</v>
      </c>
      <c r="HZ132" s="316" t="e">
        <f t="array" ref="HZ132">QUARTILE(IF($KD21:$KD68&lt;&gt;"",HZ21:HZ68),2)</f>
        <v>#NUM!</v>
      </c>
      <c r="IA132" s="316" t="e">
        <f t="array" ref="IA132">QUARTILE(IF($KD21:$KD68&lt;&gt;"",IA21:IA68),2)</f>
        <v>#NUM!</v>
      </c>
      <c r="IB132" s="316" t="e">
        <f t="array" ref="IB132">QUARTILE(IF($KD21:$KD68&lt;&gt;"",IB21:IB68),2)</f>
        <v>#NUM!</v>
      </c>
      <c r="IC132" s="316" t="e">
        <f t="array" ref="IC132">QUARTILE(IF($KD21:$KD68&lt;&gt;"",IC21:IC68),2)</f>
        <v>#NUM!</v>
      </c>
      <c r="ID132" s="316" t="e">
        <f t="array" ref="ID132">QUARTILE(IF($KD21:$KD68&lt;&gt;"",ID21:ID68),2)</f>
        <v>#NUM!</v>
      </c>
      <c r="IE132" s="316" t="e">
        <f t="array" ref="IE132">QUARTILE(IF($KD21:$KD68&lt;&gt;"",IE21:IE68),2)</f>
        <v>#NUM!</v>
      </c>
      <c r="IF132" s="316" t="e">
        <f t="array" ref="IF132">QUARTILE(IF($KD21:$KD68&lt;&gt;"",IF21:IF68),2)</f>
        <v>#NUM!</v>
      </c>
      <c r="IG132" s="316" t="e">
        <f t="array" ref="IG132">QUARTILE(IF($KD21:$KD68&lt;&gt;"",IG21:IG68),2)</f>
        <v>#NUM!</v>
      </c>
      <c r="IH132" s="316" t="e">
        <f t="array" ref="IH132">QUARTILE(IF($KD21:$KD68&lt;&gt;"",IH21:IH68),2)</f>
        <v>#NUM!</v>
      </c>
      <c r="II132" s="316" t="e">
        <f t="array" ref="II132">QUARTILE(IF($KD21:$KD68&lt;&gt;"",II21:II68),2)</f>
        <v>#NUM!</v>
      </c>
      <c r="IJ132" s="316" t="e">
        <f t="array" ref="IJ132">QUARTILE(IF($KD21:$KD68&lt;&gt;"",IJ21:IJ68),2)</f>
        <v>#NUM!</v>
      </c>
      <c r="IK132" s="316" t="e">
        <f t="array" ref="IK132">QUARTILE(IF($KD21:$KD68&lt;&gt;"",IK21:IK68),2)</f>
        <v>#NUM!</v>
      </c>
      <c r="IL132" s="316" t="e">
        <f t="array" ref="IL132">QUARTILE(IF($KD21:$KD68&lt;&gt;"",IL21:IL68),2)</f>
        <v>#NUM!</v>
      </c>
      <c r="IM132" s="316" t="e">
        <f t="array" ref="IM132">QUARTILE(IF($KD21:$KD68&lt;&gt;"",IM21:IM68),2)</f>
        <v>#NUM!</v>
      </c>
      <c r="IN132" s="316" t="e">
        <f t="array" ref="IN132">QUARTILE(IF($KD21:$KD68&lt;&gt;"",IN21:IN68),2)</f>
        <v>#NUM!</v>
      </c>
      <c r="IO132" s="316" t="e">
        <f t="array" ref="IO132">QUARTILE(IF($KD21:$KD68&lt;&gt;"",IO21:IO68),2)</f>
        <v>#NUM!</v>
      </c>
      <c r="IP132" s="316" t="e">
        <f t="array" ref="IP132">QUARTILE(IF($KD21:$KD68&lt;&gt;"",IP21:IP68),2)</f>
        <v>#NUM!</v>
      </c>
      <c r="IQ132" s="316" t="e">
        <f t="array" ref="IQ132">QUARTILE(IF($KD21:$KD68&lt;&gt;"",IQ21:IQ68),2)</f>
        <v>#NUM!</v>
      </c>
      <c r="IR132" s="316" t="e">
        <f t="array" ref="IR132">QUARTILE(IF($KD21:$KD68&lt;&gt;"",IR21:IR68),2)</f>
        <v>#NUM!</v>
      </c>
      <c r="IS132" s="316" t="e">
        <f t="array" ref="IS132">QUARTILE(IF($KD21:$KD68&lt;&gt;"",IS21:IS68),2)</f>
        <v>#NUM!</v>
      </c>
      <c r="IT132" s="316" t="e">
        <f t="array" ref="IT132">QUARTILE(IF($KD21:$KD68&lt;&gt;"",IT21:IT68),2)</f>
        <v>#NUM!</v>
      </c>
      <c r="IU132" s="316" t="e">
        <f t="array" ref="IU132">QUARTILE(IF($KD21:$KD68&lt;&gt;"",IU21:IU68),2)</f>
        <v>#NUM!</v>
      </c>
      <c r="IV132" s="316" t="e">
        <f t="array" ref="IV132">QUARTILE(IF($KD21:$KD68&lt;&gt;"",IV21:IV68),2)</f>
        <v>#NUM!</v>
      </c>
      <c r="IW132" s="316" t="e">
        <f t="array" ref="IW132">QUARTILE(IF($KD21:$KD68&lt;&gt;"",IW21:IW68),2)</f>
        <v>#NUM!</v>
      </c>
      <c r="IX132" s="316" t="e">
        <f t="array" ref="IX132">QUARTILE(IF($KD21:$KD68&lt;&gt;"",IX21:IX68),2)</f>
        <v>#NUM!</v>
      </c>
      <c r="IY132" s="316" t="e">
        <f t="array" ref="IY132">QUARTILE(IF($KD21:$KD68&lt;&gt;"",IY21:IY68),2)</f>
        <v>#NUM!</v>
      </c>
      <c r="IZ132" s="316" t="e">
        <f t="array" ref="IZ132">QUARTILE(IF($KD21:$KD68&lt;&gt;"",IZ21:IZ68),2)</f>
        <v>#NUM!</v>
      </c>
      <c r="JA132" s="316" t="e">
        <f t="array" ref="JA132">QUARTILE(IF($KD21:$KD68&lt;&gt;"",JA21:JA68),2)</f>
        <v>#NUM!</v>
      </c>
      <c r="JB132" s="316" t="e">
        <f t="array" ref="JB132">QUARTILE(IF($KD21:$KD68&lt;&gt;"",JB21:JB68),2)</f>
        <v>#NUM!</v>
      </c>
      <c r="JC132" s="316" t="e">
        <f t="array" ref="JC132">QUARTILE(IF($KD21:$KD68&lt;&gt;"",JC21:JC68),2)</f>
        <v>#NUM!</v>
      </c>
      <c r="JD132" s="316" t="e">
        <f t="array" ref="JD132">QUARTILE(IF($KD21:$KD68&lt;&gt;"",JD21:JD68),2)</f>
        <v>#NUM!</v>
      </c>
      <c r="JE132" s="316" t="e">
        <f t="array" ref="JE132">QUARTILE(IF($KD21:$KD68&lt;&gt;"",JE21:JE68),2)</f>
        <v>#NUM!</v>
      </c>
      <c r="JF132" s="316" t="e">
        <f t="array" ref="JF132">QUARTILE(IF($KD21:$KD68&lt;&gt;"",JF21:JF68),2)</f>
        <v>#NUM!</v>
      </c>
      <c r="JG132" s="316" t="e">
        <f t="array" ref="JG132">QUARTILE(IF($KD21:$KD68&lt;&gt;"",JG21:JG68),2)</f>
        <v>#NUM!</v>
      </c>
      <c r="JH132" s="316" t="e">
        <f t="array" ref="JH132">QUARTILE(IF($KD21:$KD68&lt;&gt;"",JH21:JH68),2)</f>
        <v>#NUM!</v>
      </c>
      <c r="JI132" s="316" t="e">
        <f t="array" ref="JI132">QUARTILE(IF($KD21:$KD68&lt;&gt;"",JI21:JI68),2)</f>
        <v>#NUM!</v>
      </c>
      <c r="JJ132" s="316" t="e">
        <f t="array" ref="JJ132">QUARTILE(IF($KD21:$KD68&lt;&gt;"",JJ21:JJ68),2)</f>
        <v>#NUM!</v>
      </c>
      <c r="JK132" s="316" t="e">
        <f t="array" ref="JK132">QUARTILE(IF($KD21:$KD68&lt;&gt;"",JK21:JK68),2)</f>
        <v>#NUM!</v>
      </c>
      <c r="JL132" s="316" t="e">
        <f t="array" ref="JL132">QUARTILE(IF($KD21:$KD68&lt;&gt;"",JL21:JL68),2)</f>
        <v>#NUM!</v>
      </c>
      <c r="JM132" s="316" t="e">
        <f t="array" ref="JM132">QUARTILE(IF($KD21:$KD68&lt;&gt;"",JM21:JM68),2)</f>
        <v>#NUM!</v>
      </c>
      <c r="JN132" s="316" t="e">
        <f t="array" ref="JN132">QUARTILE(IF($KD21:$KD68&lt;&gt;"",JN21:JN68),2)</f>
        <v>#NUM!</v>
      </c>
      <c r="JO132" s="316" t="e">
        <f t="array" ref="JO132">QUARTILE(IF($KD21:$KD68&lt;&gt;"",JO21:JO68),2)</f>
        <v>#NUM!</v>
      </c>
      <c r="JP132" s="316" t="e">
        <f t="array" ref="JP132">QUARTILE(IF($KD21:$KD68&lt;&gt;"",JP21:JP68),2)</f>
        <v>#NUM!</v>
      </c>
    </row>
    <row r="133" spans="4:276" ht="15" customHeight="1" x14ac:dyDescent="0.2">
      <c r="D133" s="316">
        <v>7.4</v>
      </c>
      <c r="E133" s="317" t="s">
        <v>478</v>
      </c>
      <c r="F133" s="316" t="e">
        <f t="array" ref="F133">QUARTILE(IF($KD21:$KD68&lt;&gt;"",F21:F68),3)</f>
        <v>#NUM!</v>
      </c>
      <c r="G133" s="316" t="e">
        <f t="array" ref="G133">QUARTILE(IF($KD21:$KD68&lt;&gt;"",G21:G68),3)</f>
        <v>#NUM!</v>
      </c>
      <c r="H133" s="316" t="e">
        <f t="array" ref="H133">QUARTILE(IF($KD21:$KD68&lt;&gt;"",H21:H68),3)</f>
        <v>#NUM!</v>
      </c>
      <c r="I133" s="316" t="e">
        <f t="array" ref="I133">QUARTILE(IF($KD21:$KD68&lt;&gt;"",I21:I68),3)</f>
        <v>#NUM!</v>
      </c>
      <c r="J133" s="316" t="e">
        <f t="array" ref="J133">QUARTILE(IF($KD21:$KD68&lt;&gt;"",J21:J68),3)</f>
        <v>#NUM!</v>
      </c>
      <c r="K133" s="316" t="e">
        <f t="array" ref="K133">QUARTILE(IF($KD21:$KD68&lt;&gt;"",K21:K68),3)</f>
        <v>#NUM!</v>
      </c>
      <c r="L133" s="316" t="e">
        <f t="array" ref="L133">QUARTILE(IF($KD21:$KD68&lt;&gt;"",L21:L68),3)</f>
        <v>#NUM!</v>
      </c>
      <c r="M133" s="316" t="e">
        <f t="array" ref="M133">QUARTILE(IF($KD21:$KD68&lt;&gt;"",M21:M68),3)</f>
        <v>#NUM!</v>
      </c>
      <c r="N133" s="316" t="e">
        <f t="array" ref="N133">QUARTILE(IF($KD21:$KD68&lt;&gt;"",N21:N68),3)</f>
        <v>#NUM!</v>
      </c>
      <c r="O133" s="316" t="e">
        <f t="array" ref="O133">QUARTILE(IF($KD21:$KD68&lt;&gt;"",O21:O68),3)</f>
        <v>#NUM!</v>
      </c>
      <c r="P133" s="316" t="e">
        <f t="array" ref="P133">QUARTILE(IF($KD21:$KD68&lt;&gt;"",P21:P68),3)</f>
        <v>#NUM!</v>
      </c>
      <c r="Q133" s="316" t="e">
        <f t="array" ref="Q133">QUARTILE(IF($KD21:$KD68&lt;&gt;"",Q21:Q68),3)</f>
        <v>#NUM!</v>
      </c>
      <c r="R133" s="316" t="e">
        <f t="array" ref="R133">QUARTILE(IF($KD21:$KD68&lt;&gt;"",R21:R68),3)</f>
        <v>#NUM!</v>
      </c>
      <c r="S133" s="316" t="e">
        <f t="array" ref="S133">QUARTILE(IF($KD21:$KD68&lt;&gt;"",S21:S68),3)</f>
        <v>#NUM!</v>
      </c>
      <c r="T133" s="316" t="e">
        <f t="array" ref="T133">QUARTILE(IF($KD21:$KD68&lt;&gt;"",T21:T68),3)</f>
        <v>#NUM!</v>
      </c>
      <c r="U133" s="316" t="e">
        <f t="array" ref="U133">QUARTILE(IF($KD21:$KD68&lt;&gt;"",U21:U68),3)</f>
        <v>#NUM!</v>
      </c>
      <c r="V133" s="316" t="e">
        <f t="array" ref="V133">QUARTILE(IF($KD21:$KD68&lt;&gt;"",V21:V68),3)</f>
        <v>#NUM!</v>
      </c>
      <c r="W133" s="316" t="e">
        <f t="array" ref="W133">QUARTILE(IF($KD21:$KD68&lt;&gt;"",W21:W68),3)</f>
        <v>#NUM!</v>
      </c>
      <c r="X133" s="316" t="e">
        <f t="array" ref="X133">QUARTILE(IF($KD21:$KD68&lt;&gt;"",X21:X68),3)</f>
        <v>#NUM!</v>
      </c>
      <c r="Y133" s="316" t="e">
        <f t="array" ref="Y133">QUARTILE(IF($KD21:$KD68&lt;&gt;"",Y21:Y68),3)</f>
        <v>#NUM!</v>
      </c>
      <c r="Z133" s="316" t="e">
        <f t="array" ref="Z133">QUARTILE(IF($KD21:$KD68&lt;&gt;"",Z21:Z68),3)</f>
        <v>#NUM!</v>
      </c>
      <c r="AA133" s="316" t="e">
        <f t="array" ref="AA133">QUARTILE(IF($KD21:$KD68&lt;&gt;"",AA21:AA68),3)</f>
        <v>#NUM!</v>
      </c>
      <c r="AB133" s="316" t="e">
        <f t="array" ref="AB133">QUARTILE(IF($KD21:$KD68&lt;&gt;"",AB21:AB68),3)</f>
        <v>#NUM!</v>
      </c>
      <c r="AC133" s="316" t="e">
        <f t="array" ref="AC133">QUARTILE(IF($KD21:$KD68&lt;&gt;"",AC21:AC68),3)</f>
        <v>#NUM!</v>
      </c>
      <c r="AD133" s="316" t="e">
        <f t="array" ref="AD133">QUARTILE(IF($KD21:$KD68&lt;&gt;"",AD21:AD68),3)</f>
        <v>#NUM!</v>
      </c>
      <c r="AE133" s="316" t="e">
        <f t="array" ref="AE133">QUARTILE(IF($KD21:$KD68&lt;&gt;"",AE21:AE68),3)</f>
        <v>#NUM!</v>
      </c>
      <c r="AF133" s="316" t="e">
        <f t="array" ref="AF133">QUARTILE(IF($KD21:$KD68&lt;&gt;"",AF21:AF68),3)</f>
        <v>#NUM!</v>
      </c>
      <c r="AG133" s="316" t="e">
        <f t="array" ref="AG133">QUARTILE(IF($KD21:$KD68&lt;&gt;"",AG21:AG68),3)</f>
        <v>#NUM!</v>
      </c>
      <c r="AH133" s="316" t="e">
        <f t="array" ref="AH133">QUARTILE(IF($KD21:$KD68&lt;&gt;"",AH21:AH68),3)</f>
        <v>#NUM!</v>
      </c>
      <c r="AI133" s="316" t="e">
        <f t="array" ref="AI133">QUARTILE(IF($KD21:$KD68&lt;&gt;"",AI21:AI68),3)</f>
        <v>#NUM!</v>
      </c>
      <c r="AJ133" s="316" t="e">
        <f t="array" ref="AJ133">QUARTILE(IF($KD21:$KD68&lt;&gt;"",AJ21:AJ68),3)</f>
        <v>#NUM!</v>
      </c>
      <c r="AK133" s="316" t="e">
        <f t="array" ref="AK133">QUARTILE(IF($KD21:$KD68&lt;&gt;"",AK21:AK68),3)</f>
        <v>#NUM!</v>
      </c>
      <c r="AL133" s="316" t="e">
        <f t="array" ref="AL133">QUARTILE(IF($KD21:$KD68&lt;&gt;"",AL21:AL68),3)</f>
        <v>#NUM!</v>
      </c>
      <c r="AM133" s="316" t="e">
        <f t="array" ref="AM133">QUARTILE(IF($KD21:$KD68&lt;&gt;"",AM21:AM68),3)</f>
        <v>#NUM!</v>
      </c>
      <c r="AN133" s="316" t="e">
        <f t="array" ref="AN133">QUARTILE(IF($KD21:$KD68&lt;&gt;"",AN21:AN68),3)</f>
        <v>#NUM!</v>
      </c>
      <c r="AO133" s="316" t="e">
        <f t="array" ref="AO133">QUARTILE(IF($KD21:$KD68&lt;&gt;"",AO21:AO68),3)</f>
        <v>#NUM!</v>
      </c>
      <c r="AP133" s="316" t="e">
        <f t="array" ref="AP133">QUARTILE(IF($KD21:$KD68&lt;&gt;"",AP21:AP68),3)</f>
        <v>#NUM!</v>
      </c>
      <c r="AQ133" s="316" t="e">
        <f t="array" ref="AQ133">QUARTILE(IF($KD21:$KD68&lt;&gt;"",AQ21:AQ68),3)</f>
        <v>#NUM!</v>
      </c>
      <c r="AR133" s="316" t="e">
        <f t="array" ref="AR133">QUARTILE(IF($KD21:$KD68&lt;&gt;"",AR21:AR68),3)</f>
        <v>#NUM!</v>
      </c>
      <c r="AS133" s="316" t="e">
        <f t="array" ref="AS133">QUARTILE(IF($KD21:$KD68&lt;&gt;"",AS21:AS68),3)</f>
        <v>#NUM!</v>
      </c>
      <c r="AT133" s="316" t="e">
        <f t="array" ref="AT133">QUARTILE(IF($KD21:$KD68&lt;&gt;"",AT21:AT68),3)</f>
        <v>#NUM!</v>
      </c>
      <c r="AU133" s="316" t="e">
        <f t="array" ref="AU133">QUARTILE(IF($KD21:$KD68&lt;&gt;"",AU21:AU68),3)</f>
        <v>#NUM!</v>
      </c>
      <c r="AV133" s="316" t="e">
        <f t="array" ref="AV133">QUARTILE(IF($KD21:$KD68&lt;&gt;"",AV21:AV68),3)</f>
        <v>#NUM!</v>
      </c>
      <c r="AW133" s="316" t="e">
        <f t="array" ref="AW133">QUARTILE(IF($KD21:$KD68&lt;&gt;"",AW21:AW68),3)</f>
        <v>#NUM!</v>
      </c>
      <c r="AX133" s="316" t="e">
        <f t="array" ref="AX133">QUARTILE(IF($KD21:$KD68&lt;&gt;"",AX21:AX68),3)</f>
        <v>#NUM!</v>
      </c>
      <c r="AY133" s="316" t="e">
        <f t="array" ref="AY133">QUARTILE(IF($KD21:$KD68&lt;&gt;"",AY21:AY68),3)</f>
        <v>#NUM!</v>
      </c>
      <c r="AZ133" s="316" t="e">
        <f t="array" ref="AZ133">QUARTILE(IF($KD21:$KD68&lt;&gt;"",AZ21:AZ68),3)</f>
        <v>#NUM!</v>
      </c>
      <c r="BA133" s="316" t="e">
        <f t="array" ref="BA133">QUARTILE(IF($KD21:$KD68&lt;&gt;"",BA21:BA68),3)</f>
        <v>#NUM!</v>
      </c>
      <c r="BB133" s="316" t="e">
        <f t="array" ref="BB133">QUARTILE(IF($KD21:$KD68&lt;&gt;"",BB21:BB68),3)</f>
        <v>#NUM!</v>
      </c>
      <c r="BC133" s="316" t="e">
        <f t="array" ref="BC133">QUARTILE(IF($KD21:$KD68&lt;&gt;"",BC21:BC68),3)</f>
        <v>#NUM!</v>
      </c>
      <c r="BD133" s="316" t="e">
        <f t="array" ref="BD133">QUARTILE(IF($KD21:$KD68&lt;&gt;"",BD21:BD68),3)</f>
        <v>#NUM!</v>
      </c>
      <c r="BE133" s="316" t="e">
        <f t="array" ref="BE133">QUARTILE(IF($KD21:$KD68&lt;&gt;"",BE21:BE68),3)</f>
        <v>#NUM!</v>
      </c>
      <c r="BF133" s="316" t="e">
        <f t="array" ref="BF133">QUARTILE(IF($KD21:$KD68&lt;&gt;"",BF21:BF68),3)</f>
        <v>#NUM!</v>
      </c>
      <c r="BG133" s="316" t="e">
        <f t="array" ref="BG133">QUARTILE(IF($KD21:$KD68&lt;&gt;"",BG21:BG68),3)</f>
        <v>#NUM!</v>
      </c>
      <c r="BH133" s="316" t="e">
        <f t="array" ref="BH133">QUARTILE(IF($KD21:$KD68&lt;&gt;"",BH21:BH68),3)</f>
        <v>#NUM!</v>
      </c>
      <c r="BI133" s="316" t="e">
        <f t="array" ref="BI133">QUARTILE(IF($KD21:$KD68&lt;&gt;"",BI21:BI68),3)</f>
        <v>#NUM!</v>
      </c>
      <c r="BJ133" s="316" t="e">
        <f t="array" ref="BJ133">QUARTILE(IF($KD21:$KD68&lt;&gt;"",BJ21:BJ68),3)</f>
        <v>#NUM!</v>
      </c>
      <c r="BK133" s="316" t="e">
        <f t="array" ref="BK133">QUARTILE(IF($KD21:$KD68&lt;&gt;"",BK21:BK68),3)</f>
        <v>#NUM!</v>
      </c>
      <c r="BL133" s="316" t="e">
        <f t="array" ref="BL133">QUARTILE(IF($KD21:$KD68&lt;&gt;"",BL21:BL68),3)</f>
        <v>#NUM!</v>
      </c>
      <c r="BM133" s="316" t="e">
        <f t="array" ref="BM133">QUARTILE(IF($KD21:$KD68&lt;&gt;"",BM21:BM68),3)</f>
        <v>#NUM!</v>
      </c>
      <c r="BN133" s="316" t="e">
        <f t="array" ref="BN133">QUARTILE(IF($KD21:$KD68&lt;&gt;"",BN21:BN68),3)</f>
        <v>#NUM!</v>
      </c>
      <c r="BO133" s="316" t="e">
        <f t="array" ref="BO133">QUARTILE(IF($KD21:$KD68&lt;&gt;"",BO21:BO68),3)</f>
        <v>#NUM!</v>
      </c>
      <c r="BP133" s="316" t="e">
        <f t="array" ref="BP133">QUARTILE(IF($KD21:$KD68&lt;&gt;"",BP21:BP68),3)</f>
        <v>#NUM!</v>
      </c>
      <c r="BQ133" s="316" t="e">
        <f t="array" ref="BQ133">QUARTILE(IF($KD21:$KD68&lt;&gt;"",BQ21:BQ68),3)</f>
        <v>#NUM!</v>
      </c>
      <c r="BR133" s="316" t="e">
        <f t="array" ref="BR133">QUARTILE(IF($KD21:$KD68&lt;&gt;"",BR21:BR68),3)</f>
        <v>#NUM!</v>
      </c>
      <c r="BS133" s="316" t="e">
        <f t="array" ref="BS133">QUARTILE(IF($KD21:$KD68&lt;&gt;"",BS21:BS68),3)</f>
        <v>#NUM!</v>
      </c>
      <c r="BT133" s="316" t="e">
        <f t="array" ref="BT133">QUARTILE(IF($KD21:$KD68&lt;&gt;"",BT21:BT68),3)</f>
        <v>#NUM!</v>
      </c>
      <c r="BU133" s="316" t="e">
        <f t="array" ref="BU133">QUARTILE(IF($KD21:$KD68&lt;&gt;"",BU21:BU68),3)</f>
        <v>#NUM!</v>
      </c>
      <c r="BV133" s="316" t="e">
        <f t="array" ref="BV133">QUARTILE(IF($KD21:$KD68&lt;&gt;"",BV21:BV68),3)</f>
        <v>#NUM!</v>
      </c>
      <c r="BW133" s="316" t="e">
        <f t="array" ref="BW133">QUARTILE(IF($KD21:$KD68&lt;&gt;"",BW21:BW68),3)</f>
        <v>#NUM!</v>
      </c>
      <c r="BX133" s="316" t="e">
        <f t="array" ref="BX133">QUARTILE(IF($KD21:$KD68&lt;&gt;"",BX21:BX68),3)</f>
        <v>#NUM!</v>
      </c>
      <c r="BY133" s="316" t="e">
        <f t="array" ref="BY133">QUARTILE(IF($KD21:$KD68&lt;&gt;"",BY21:BY68),3)</f>
        <v>#NUM!</v>
      </c>
      <c r="BZ133" s="316" t="e">
        <f t="array" ref="BZ133">QUARTILE(IF($KD21:$KD68&lt;&gt;"",BZ21:BZ68),3)</f>
        <v>#NUM!</v>
      </c>
      <c r="CA133" s="316" t="e">
        <f t="array" ref="CA133">QUARTILE(IF($KD21:$KD68&lt;&gt;"",CA21:CA68),3)</f>
        <v>#NUM!</v>
      </c>
      <c r="CB133" s="316" t="e">
        <f t="array" ref="CB133">QUARTILE(IF($KD21:$KD68&lt;&gt;"",CB21:CB68),3)</f>
        <v>#NUM!</v>
      </c>
      <c r="CC133" s="316" t="e">
        <f t="array" ref="CC133">QUARTILE(IF($KD21:$KD68&lt;&gt;"",CC21:CC68),3)</f>
        <v>#NUM!</v>
      </c>
      <c r="CD133" s="316" t="e">
        <f t="array" ref="CD133">QUARTILE(IF($KD21:$KD68&lt;&gt;"",CD21:CD68),3)</f>
        <v>#NUM!</v>
      </c>
      <c r="CE133" s="316" t="e">
        <f t="array" ref="CE133">QUARTILE(IF($KD21:$KD68&lt;&gt;"",CE21:CE68),3)</f>
        <v>#NUM!</v>
      </c>
      <c r="CF133" s="316" t="e">
        <f t="array" ref="CF133">QUARTILE(IF($KD21:$KD68&lt;&gt;"",CF21:CF68),3)</f>
        <v>#NUM!</v>
      </c>
      <c r="CG133" s="316" t="e">
        <f t="array" ref="CG133">QUARTILE(IF($KD21:$KD68&lt;&gt;"",CG21:CG68),3)</f>
        <v>#NUM!</v>
      </c>
      <c r="CH133" s="316" t="e">
        <f t="array" ref="CH133">QUARTILE(IF($KD21:$KD68&lt;&gt;"",CH21:CH68),3)</f>
        <v>#NUM!</v>
      </c>
      <c r="CI133" s="316" t="e">
        <f t="array" ref="CI133">QUARTILE(IF($KD21:$KD68&lt;&gt;"",CI21:CI68),3)</f>
        <v>#NUM!</v>
      </c>
      <c r="CJ133" s="316" t="e">
        <f t="array" ref="CJ133">QUARTILE(IF($KD21:$KD68&lt;&gt;"",CJ21:CJ68),3)</f>
        <v>#NUM!</v>
      </c>
      <c r="CK133" s="316" t="e">
        <f t="array" ref="CK133">QUARTILE(IF($KD21:$KD68&lt;&gt;"",CK21:CK68),3)</f>
        <v>#NUM!</v>
      </c>
      <c r="CL133" s="316" t="e">
        <f t="array" ref="CL133">QUARTILE(IF($KD21:$KD68&lt;&gt;"",CL21:CL68),3)</f>
        <v>#NUM!</v>
      </c>
      <c r="CM133" s="316" t="e">
        <f t="array" ref="CM133">QUARTILE(IF($KD21:$KD68&lt;&gt;"",CM21:CM68),3)</f>
        <v>#NUM!</v>
      </c>
      <c r="CN133" s="316" t="e">
        <f t="array" ref="CN133">QUARTILE(IF($KD21:$KD68&lt;&gt;"",CN21:CN68),3)</f>
        <v>#NUM!</v>
      </c>
      <c r="CO133" s="316" t="e">
        <f t="array" ref="CO133">QUARTILE(IF($KD21:$KD68&lt;&gt;"",CO21:CO68),3)</f>
        <v>#NUM!</v>
      </c>
      <c r="CP133" s="316" t="e">
        <f t="array" ref="CP133">QUARTILE(IF($KD21:$KD68&lt;&gt;"",CP21:CP68),3)</f>
        <v>#NUM!</v>
      </c>
      <c r="CQ133" s="316" t="e">
        <f t="array" ref="CQ133">QUARTILE(IF($KD21:$KD68&lt;&gt;"",CQ21:CQ68),3)</f>
        <v>#NUM!</v>
      </c>
      <c r="CR133" s="316" t="e">
        <f t="array" ref="CR133">QUARTILE(IF($KD21:$KD68&lt;&gt;"",CR21:CR68),3)</f>
        <v>#NUM!</v>
      </c>
      <c r="CS133" s="316" t="e">
        <f t="array" ref="CS133">QUARTILE(IF($KD21:$KD68&lt;&gt;"",CS21:CS68),3)</f>
        <v>#NUM!</v>
      </c>
      <c r="CT133" s="316" t="e">
        <f t="array" ref="CT133">QUARTILE(IF($KD21:$KD68&lt;&gt;"",CT21:CT68),3)</f>
        <v>#NUM!</v>
      </c>
      <c r="CU133" s="316" t="e">
        <f t="array" ref="CU133">QUARTILE(IF($KD21:$KD68&lt;&gt;"",CU21:CU68),3)</f>
        <v>#NUM!</v>
      </c>
      <c r="CV133" s="316" t="e">
        <f t="array" ref="CV133">QUARTILE(IF($KD21:$KD68&lt;&gt;"",CV21:CV68),3)</f>
        <v>#NUM!</v>
      </c>
      <c r="CW133" s="316" t="e">
        <f t="array" ref="CW133">QUARTILE(IF($KD21:$KD68&lt;&gt;"",CW21:CW68),3)</f>
        <v>#NUM!</v>
      </c>
      <c r="CX133" s="316" t="e">
        <f t="array" ref="CX133">QUARTILE(IF($KD21:$KD68&lt;&gt;"",CX21:CX68),3)</f>
        <v>#NUM!</v>
      </c>
      <c r="CY133" s="316" t="e">
        <f t="array" ref="CY133">QUARTILE(IF($KD21:$KD68&lt;&gt;"",CY21:CY68),3)</f>
        <v>#NUM!</v>
      </c>
      <c r="CZ133" s="316" t="e">
        <f t="array" ref="CZ133">QUARTILE(IF($KD21:$KD68&lt;&gt;"",CZ21:CZ68),3)</f>
        <v>#NUM!</v>
      </c>
      <c r="DA133" s="316" t="e">
        <f t="array" ref="DA133">QUARTILE(IF($KD21:$KD68&lt;&gt;"",DA21:DA68),3)</f>
        <v>#NUM!</v>
      </c>
      <c r="DB133" s="316" t="e">
        <f t="array" ref="DB133">QUARTILE(IF($KD21:$KD68&lt;&gt;"",DB21:DB68),3)</f>
        <v>#NUM!</v>
      </c>
      <c r="DC133" s="316" t="e">
        <f t="array" ref="DC133">QUARTILE(IF($KD21:$KD68&lt;&gt;"",DC21:DC68),3)</f>
        <v>#NUM!</v>
      </c>
      <c r="DD133" s="316" t="e">
        <f t="array" ref="DD133">QUARTILE(IF($KD21:$KD68&lt;&gt;"",DD21:DD68),3)</f>
        <v>#NUM!</v>
      </c>
      <c r="DE133" s="316" t="e">
        <f t="array" ref="DE133">QUARTILE(IF($KD21:$KD68&lt;&gt;"",DE21:DE68),3)</f>
        <v>#NUM!</v>
      </c>
      <c r="DF133" s="316" t="e">
        <f t="array" ref="DF133">QUARTILE(IF($KD21:$KD68&lt;&gt;"",DF21:DF68),3)</f>
        <v>#NUM!</v>
      </c>
      <c r="DG133" s="316" t="e">
        <f t="array" ref="DG133">QUARTILE(IF($KD21:$KD68&lt;&gt;"",DG21:DG68),3)</f>
        <v>#NUM!</v>
      </c>
      <c r="DH133" s="316" t="e">
        <f t="array" ref="DH133">QUARTILE(IF($KD21:$KD68&lt;&gt;"",DH21:DH68),3)</f>
        <v>#NUM!</v>
      </c>
      <c r="DI133" s="316" t="e">
        <f t="array" ref="DI133">QUARTILE(IF($KD21:$KD68&lt;&gt;"",DI21:DI68),3)</f>
        <v>#NUM!</v>
      </c>
      <c r="DJ133" s="316" t="e">
        <f t="array" ref="DJ133">QUARTILE(IF($KD21:$KD68&lt;&gt;"",DJ21:DJ68),3)</f>
        <v>#NUM!</v>
      </c>
      <c r="DK133" s="316" t="e">
        <f t="array" ref="DK133">QUARTILE(IF($KD21:$KD68&lt;&gt;"",DK21:DK68),3)</f>
        <v>#NUM!</v>
      </c>
      <c r="DL133" s="316" t="e">
        <f t="array" ref="DL133">QUARTILE(IF($KD21:$KD68&lt;&gt;"",DL21:DL68),3)</f>
        <v>#NUM!</v>
      </c>
      <c r="DM133" s="316" t="e">
        <f t="array" ref="DM133">QUARTILE(IF($KD21:$KD68&lt;&gt;"",DM21:DM68),3)</f>
        <v>#NUM!</v>
      </c>
      <c r="DN133" s="316" t="e">
        <f t="array" ref="DN133">QUARTILE(IF($KD21:$KD68&lt;&gt;"",DN21:DN68),3)</f>
        <v>#NUM!</v>
      </c>
      <c r="DO133" s="316" t="e">
        <f t="array" ref="DO133">QUARTILE(IF($KD21:$KD68&lt;&gt;"",DO21:DO68),3)</f>
        <v>#NUM!</v>
      </c>
      <c r="DP133" s="316" t="e">
        <f t="array" ref="DP133">QUARTILE(IF($KD21:$KD68&lt;&gt;"",DP21:DP68),3)</f>
        <v>#NUM!</v>
      </c>
      <c r="DQ133" s="316" t="e">
        <f t="array" ref="DQ133">QUARTILE(IF($KD21:$KD68&lt;&gt;"",DQ21:DQ68),3)</f>
        <v>#NUM!</v>
      </c>
      <c r="DR133" s="316" t="e">
        <f t="array" ref="DR133">QUARTILE(IF($KD21:$KD68&lt;&gt;"",DR21:DR68),3)</f>
        <v>#NUM!</v>
      </c>
      <c r="DS133" s="316" t="e">
        <f t="array" ref="DS133">QUARTILE(IF($KD21:$KD68&lt;&gt;"",DS21:DS68),3)</f>
        <v>#NUM!</v>
      </c>
      <c r="DT133" s="316" t="e">
        <f t="array" ref="DT133">QUARTILE(IF($KD21:$KD68&lt;&gt;"",DT21:DT68),3)</f>
        <v>#NUM!</v>
      </c>
      <c r="DU133" s="316" t="e">
        <f t="array" ref="DU133">QUARTILE(IF($KD21:$KD68&lt;&gt;"",DU21:DU68),3)</f>
        <v>#NUM!</v>
      </c>
      <c r="DV133" s="316" t="e">
        <f t="array" ref="DV133">QUARTILE(IF($KD21:$KD68&lt;&gt;"",DV21:DV68),3)</f>
        <v>#NUM!</v>
      </c>
      <c r="DW133" s="316" t="e">
        <f t="array" ref="DW133">QUARTILE(IF($KD21:$KD68&lt;&gt;"",DW21:DW68),3)</f>
        <v>#NUM!</v>
      </c>
      <c r="DX133" s="316" t="e">
        <f t="array" ref="DX133">QUARTILE(IF($KD21:$KD68&lt;&gt;"",DX21:DX68),3)</f>
        <v>#NUM!</v>
      </c>
      <c r="DY133" s="316" t="e">
        <f t="array" ref="DY133">QUARTILE(IF($KD21:$KD68&lt;&gt;"",DY21:DY68),3)</f>
        <v>#NUM!</v>
      </c>
      <c r="DZ133" s="316" t="e">
        <f t="array" ref="DZ133">QUARTILE(IF($KD21:$KD68&lt;&gt;"",DZ21:DZ68),3)</f>
        <v>#NUM!</v>
      </c>
      <c r="EA133" s="316" t="e">
        <f t="array" ref="EA133">QUARTILE(IF($KD21:$KD68&lt;&gt;"",EA21:EA68),3)</f>
        <v>#NUM!</v>
      </c>
      <c r="EB133" s="316" t="e">
        <f t="array" ref="EB133">QUARTILE(IF($KD21:$KD68&lt;&gt;"",EB21:EB68),3)</f>
        <v>#NUM!</v>
      </c>
      <c r="EC133" s="316" t="e">
        <f t="array" ref="EC133">QUARTILE(IF($KD21:$KD68&lt;&gt;"",EC21:EC68),3)</f>
        <v>#NUM!</v>
      </c>
      <c r="ED133" s="316" t="e">
        <f t="array" ref="ED133">QUARTILE(IF($KD21:$KD68&lt;&gt;"",ED21:ED68),3)</f>
        <v>#NUM!</v>
      </c>
      <c r="EE133" s="316" t="e">
        <f t="array" ref="EE133">QUARTILE(IF($KD21:$KD68&lt;&gt;"",EE21:EE68),3)</f>
        <v>#NUM!</v>
      </c>
      <c r="EF133" s="316" t="e">
        <f t="array" ref="EF133">QUARTILE(IF($KD21:$KD68&lt;&gt;"",EF21:EF68),3)</f>
        <v>#NUM!</v>
      </c>
      <c r="EG133" s="316" t="e">
        <f t="array" ref="EG133">QUARTILE(IF($KD21:$KD68&lt;&gt;"",EG21:EG68),3)</f>
        <v>#NUM!</v>
      </c>
      <c r="EH133" s="316" t="e">
        <f t="array" ref="EH133">QUARTILE(IF($KD21:$KD68&lt;&gt;"",EH21:EH68),3)</f>
        <v>#NUM!</v>
      </c>
      <c r="EI133" s="316" t="e">
        <f t="array" ref="EI133">QUARTILE(IF($KD21:$KD68&lt;&gt;"",EI21:EI68),3)</f>
        <v>#NUM!</v>
      </c>
      <c r="EJ133" s="316" t="e">
        <f t="array" ref="EJ133">QUARTILE(IF($KD21:$KD68&lt;&gt;"",EJ21:EJ68),3)</f>
        <v>#NUM!</v>
      </c>
      <c r="EK133" s="316" t="e">
        <f t="array" ref="EK133">QUARTILE(IF($KD21:$KD68&lt;&gt;"",EK21:EK68),3)</f>
        <v>#NUM!</v>
      </c>
      <c r="EL133" s="316" t="e">
        <f t="array" ref="EL133">QUARTILE(IF($KD21:$KD68&lt;&gt;"",EL21:EL68),3)</f>
        <v>#NUM!</v>
      </c>
      <c r="EM133" s="316" t="e">
        <f t="array" ref="EM133">QUARTILE(IF($KD21:$KD68&lt;&gt;"",EM21:EM68),3)</f>
        <v>#NUM!</v>
      </c>
      <c r="EN133" s="316" t="e">
        <f t="array" ref="EN133">QUARTILE(IF($KD21:$KD68&lt;&gt;"",EN21:EN68),3)</f>
        <v>#NUM!</v>
      </c>
      <c r="EO133" s="316" t="e">
        <f t="array" ref="EO133">QUARTILE(IF($KD21:$KD68&lt;&gt;"",EO21:EO68),3)</f>
        <v>#NUM!</v>
      </c>
      <c r="EP133" s="316" t="e">
        <f t="array" ref="EP133">QUARTILE(IF($KD21:$KD68&lt;&gt;"",EP21:EP68),3)</f>
        <v>#NUM!</v>
      </c>
      <c r="EQ133" s="316" t="e">
        <f t="array" ref="EQ133">QUARTILE(IF($KD21:$KD68&lt;&gt;"",EQ21:EQ68),3)</f>
        <v>#NUM!</v>
      </c>
      <c r="ER133" s="316" t="e">
        <f t="array" ref="ER133">QUARTILE(IF($KD21:$KD68&lt;&gt;"",ER21:ER68),3)</f>
        <v>#NUM!</v>
      </c>
      <c r="ES133" s="316" t="e">
        <f t="array" ref="ES133">QUARTILE(IF($KD21:$KD68&lt;&gt;"",ES21:ES68),3)</f>
        <v>#NUM!</v>
      </c>
      <c r="ET133" s="316" t="e">
        <f t="array" ref="ET133">QUARTILE(IF($KD21:$KD68&lt;&gt;"",ET21:ET68),3)</f>
        <v>#NUM!</v>
      </c>
      <c r="EU133" s="316" t="e">
        <f t="array" ref="EU133">QUARTILE(IF($KD21:$KD68&lt;&gt;"",EU21:EU68),3)</f>
        <v>#NUM!</v>
      </c>
      <c r="EV133" s="316" t="e">
        <f t="array" ref="EV133">QUARTILE(IF($KD21:$KD68&lt;&gt;"",EV21:EV68),3)</f>
        <v>#NUM!</v>
      </c>
      <c r="EW133" s="316" t="e">
        <f t="array" ref="EW133">QUARTILE(IF($KD21:$KD68&lt;&gt;"",EW21:EW68),3)</f>
        <v>#NUM!</v>
      </c>
      <c r="EX133" s="316" t="e">
        <f t="array" ref="EX133">QUARTILE(IF($KD21:$KD68&lt;&gt;"",EX21:EX68),3)</f>
        <v>#NUM!</v>
      </c>
      <c r="EY133" s="316" t="e">
        <f t="array" ref="EY133">QUARTILE(IF($KD21:$KD68&lt;&gt;"",EY21:EY68),3)</f>
        <v>#NUM!</v>
      </c>
      <c r="EZ133" s="316" t="e">
        <f t="array" ref="EZ133">QUARTILE(IF($KD21:$KD68&lt;&gt;"",EZ21:EZ68),3)</f>
        <v>#NUM!</v>
      </c>
      <c r="FA133" s="316" t="e">
        <f t="array" ref="FA133">QUARTILE(IF($KD21:$KD68&lt;&gt;"",FA21:FA68),3)</f>
        <v>#NUM!</v>
      </c>
      <c r="FB133" s="316" t="e">
        <f t="array" ref="FB133">QUARTILE(IF($KD21:$KD68&lt;&gt;"",FB21:FB68),3)</f>
        <v>#NUM!</v>
      </c>
      <c r="FC133" s="316" t="e">
        <f t="array" ref="FC133">QUARTILE(IF($KD21:$KD68&lt;&gt;"",FC21:FC68),3)</f>
        <v>#NUM!</v>
      </c>
      <c r="FD133" s="316" t="e">
        <f t="array" ref="FD133">QUARTILE(IF($KD21:$KD68&lt;&gt;"",FD21:FD68),3)</f>
        <v>#NUM!</v>
      </c>
      <c r="FE133" s="316" t="e">
        <f t="array" ref="FE133">QUARTILE(IF($KD21:$KD68&lt;&gt;"",FE21:FE68),3)</f>
        <v>#NUM!</v>
      </c>
      <c r="FF133" s="316" t="e">
        <f t="array" ref="FF133">QUARTILE(IF($KD21:$KD68&lt;&gt;"",FF21:FF68),3)</f>
        <v>#NUM!</v>
      </c>
      <c r="FG133" s="316" t="e">
        <f t="array" ref="FG133">QUARTILE(IF($KD21:$KD68&lt;&gt;"",FG21:FG68),3)</f>
        <v>#NUM!</v>
      </c>
      <c r="FH133" s="316" t="e">
        <f t="array" ref="FH133">QUARTILE(IF($KD21:$KD68&lt;&gt;"",FH21:FH68),3)</f>
        <v>#NUM!</v>
      </c>
      <c r="FI133" s="316" t="e">
        <f t="array" ref="FI133">QUARTILE(IF($KD21:$KD68&lt;&gt;"",FI21:FI68),3)</f>
        <v>#NUM!</v>
      </c>
      <c r="FJ133" s="316" t="e">
        <f t="array" ref="FJ133">QUARTILE(IF($KD21:$KD68&lt;&gt;"",FJ21:FJ68),3)</f>
        <v>#NUM!</v>
      </c>
      <c r="FK133" s="316" t="e">
        <f t="array" ref="FK133">QUARTILE(IF($KD21:$KD68&lt;&gt;"",FK21:FK68),3)</f>
        <v>#NUM!</v>
      </c>
      <c r="FL133" s="316" t="e">
        <f t="array" ref="FL133">QUARTILE(IF($KD21:$KD68&lt;&gt;"",FL21:FL68),3)</f>
        <v>#NUM!</v>
      </c>
      <c r="FM133" s="316" t="e">
        <f t="array" ref="FM133">QUARTILE(IF($KD21:$KD68&lt;&gt;"",FM21:FM68),3)</f>
        <v>#NUM!</v>
      </c>
      <c r="FN133" s="316" t="e">
        <f t="array" ref="FN133">QUARTILE(IF($KD21:$KD68&lt;&gt;"",FN21:FN68),3)</f>
        <v>#NUM!</v>
      </c>
      <c r="FO133" s="316" t="e">
        <f t="array" ref="FO133">QUARTILE(IF($KD21:$KD68&lt;&gt;"",FO21:FO68),3)</f>
        <v>#NUM!</v>
      </c>
      <c r="FP133" s="316" t="e">
        <f t="array" ref="FP133">QUARTILE(IF($KD21:$KD68&lt;&gt;"",FP21:FP68),3)</f>
        <v>#NUM!</v>
      </c>
      <c r="FQ133" s="316" t="e">
        <f t="array" ref="FQ133">QUARTILE(IF($KD21:$KD68&lt;&gt;"",FQ21:FQ68),3)</f>
        <v>#NUM!</v>
      </c>
      <c r="FR133" s="316" t="e">
        <f t="array" ref="FR133">QUARTILE(IF($KD21:$KD68&lt;&gt;"",FR21:FR68),3)</f>
        <v>#NUM!</v>
      </c>
      <c r="FS133" s="316" t="e">
        <f t="array" ref="FS133">QUARTILE(IF($KD21:$KD68&lt;&gt;"",FS21:FS68),3)</f>
        <v>#NUM!</v>
      </c>
      <c r="FT133" s="316" t="e">
        <f t="array" ref="FT133">QUARTILE(IF($KD21:$KD68&lt;&gt;"",FT21:FT68),3)</f>
        <v>#NUM!</v>
      </c>
      <c r="FU133" s="316" t="e">
        <f t="array" ref="FU133">QUARTILE(IF($KD21:$KD68&lt;&gt;"",FU21:FU68),3)</f>
        <v>#NUM!</v>
      </c>
      <c r="FV133" s="316" t="e">
        <f t="array" ref="FV133">QUARTILE(IF($KD21:$KD68&lt;&gt;"",FV21:FV68),3)</f>
        <v>#NUM!</v>
      </c>
      <c r="FW133" s="316" t="e">
        <f t="array" ref="FW133">QUARTILE(IF($KD21:$KD68&lt;&gt;"",FW21:FW68),3)</f>
        <v>#NUM!</v>
      </c>
      <c r="FX133" s="316" t="e">
        <f t="array" ref="FX133">QUARTILE(IF($KD21:$KD68&lt;&gt;"",FX21:FX68),3)</f>
        <v>#NUM!</v>
      </c>
      <c r="FY133" s="316" t="e">
        <f t="array" ref="FY133">QUARTILE(IF($KD21:$KD68&lt;&gt;"",FY21:FY68),3)</f>
        <v>#NUM!</v>
      </c>
      <c r="FZ133" s="316" t="e">
        <f t="array" ref="FZ133">QUARTILE(IF($KD21:$KD68&lt;&gt;"",FZ21:FZ68),3)</f>
        <v>#NUM!</v>
      </c>
      <c r="GA133" s="316" t="e">
        <f t="array" ref="GA133">QUARTILE(IF($KD21:$KD68&lt;&gt;"",GA21:GA68),3)</f>
        <v>#NUM!</v>
      </c>
      <c r="GB133" s="316" t="e">
        <f t="array" ref="GB133">QUARTILE(IF($KD21:$KD68&lt;&gt;"",GB21:GB68),3)</f>
        <v>#NUM!</v>
      </c>
      <c r="GC133" s="316" t="e">
        <f t="array" ref="GC133">QUARTILE(IF($KD21:$KD68&lt;&gt;"",GC21:GC68),3)</f>
        <v>#NUM!</v>
      </c>
      <c r="GD133" s="316" t="e">
        <f t="array" ref="GD133">QUARTILE(IF($KD21:$KD68&lt;&gt;"",GD21:GD68),3)</f>
        <v>#NUM!</v>
      </c>
      <c r="GE133" s="316" t="e">
        <f t="array" ref="GE133">QUARTILE(IF($KD21:$KD68&lt;&gt;"",GE21:GE68),3)</f>
        <v>#NUM!</v>
      </c>
      <c r="GF133" s="316" t="e">
        <f t="array" ref="GF133">QUARTILE(IF($KD21:$KD68&lt;&gt;"",GF21:GF68),3)</f>
        <v>#NUM!</v>
      </c>
      <c r="GG133" s="316" t="e">
        <f t="array" ref="GG133">QUARTILE(IF($KD21:$KD68&lt;&gt;"",GG21:GG68),3)</f>
        <v>#NUM!</v>
      </c>
      <c r="GH133" s="316" t="e">
        <f t="array" ref="GH133">QUARTILE(IF($KD21:$KD68&lt;&gt;"",GH21:GH68),3)</f>
        <v>#NUM!</v>
      </c>
      <c r="GI133" s="316" t="e">
        <f t="array" ref="GI133">QUARTILE(IF($KD21:$KD68&lt;&gt;"",GI21:GI68),3)</f>
        <v>#NUM!</v>
      </c>
      <c r="GJ133" s="316" t="e">
        <f t="array" ref="GJ133">QUARTILE(IF($KD21:$KD68&lt;&gt;"",GJ21:GJ68),3)</f>
        <v>#NUM!</v>
      </c>
      <c r="GK133" s="316" t="e">
        <f t="array" ref="GK133">QUARTILE(IF($KD21:$KD68&lt;&gt;"",GK21:GK68),3)</f>
        <v>#NUM!</v>
      </c>
      <c r="GL133" s="316" t="e">
        <f t="array" ref="GL133">QUARTILE(IF($KD21:$KD68&lt;&gt;"",GL21:GL68),3)</f>
        <v>#NUM!</v>
      </c>
      <c r="GM133" s="316" t="e">
        <f t="array" ref="GM133">QUARTILE(IF($KD21:$KD68&lt;&gt;"",GM21:GM68),3)</f>
        <v>#NUM!</v>
      </c>
      <c r="GN133" s="316" t="e">
        <f t="array" ref="GN133">QUARTILE(IF($KD21:$KD68&lt;&gt;"",GN21:GN68),3)</f>
        <v>#NUM!</v>
      </c>
      <c r="GO133" s="316" t="e">
        <f t="array" ref="GO133">QUARTILE(IF($KD21:$KD68&lt;&gt;"",GO21:GO68),3)</f>
        <v>#NUM!</v>
      </c>
      <c r="GP133" s="316" t="e">
        <f t="array" ref="GP133">QUARTILE(IF($KD21:$KD68&lt;&gt;"",GP21:GP68),3)</f>
        <v>#NUM!</v>
      </c>
      <c r="GQ133" s="316" t="e">
        <f t="array" ref="GQ133">QUARTILE(IF($KD21:$KD68&lt;&gt;"",GQ21:GQ68),3)</f>
        <v>#NUM!</v>
      </c>
      <c r="GR133" s="316" t="e">
        <f t="array" ref="GR133">QUARTILE(IF($KD21:$KD68&lt;&gt;"",GR21:GR68),3)</f>
        <v>#NUM!</v>
      </c>
      <c r="GS133" s="316" t="e">
        <f t="array" ref="GS133">QUARTILE(IF($KD21:$KD68&lt;&gt;"",GS21:GS68),3)</f>
        <v>#NUM!</v>
      </c>
      <c r="GT133" s="316" t="e">
        <f t="array" ref="GT133">QUARTILE(IF($KD21:$KD68&lt;&gt;"",GT21:GT68),3)</f>
        <v>#NUM!</v>
      </c>
      <c r="GU133" s="316" t="e">
        <f t="array" ref="GU133">QUARTILE(IF($KD21:$KD68&lt;&gt;"",GU21:GU68),3)</f>
        <v>#NUM!</v>
      </c>
      <c r="GV133" s="316" t="e">
        <f t="array" ref="GV133">QUARTILE(IF($KD21:$KD68&lt;&gt;"",GV21:GV68),3)</f>
        <v>#NUM!</v>
      </c>
      <c r="GW133" s="316" t="e">
        <f t="array" ref="GW133">QUARTILE(IF($KD21:$KD68&lt;&gt;"",GW21:GW68),3)</f>
        <v>#NUM!</v>
      </c>
      <c r="GX133" s="316" t="e">
        <f t="array" ref="GX133">QUARTILE(IF($KD21:$KD68&lt;&gt;"",GX21:GX68),3)</f>
        <v>#NUM!</v>
      </c>
      <c r="GY133" s="316" t="e">
        <f t="array" ref="GY133">QUARTILE(IF($KD21:$KD68&lt;&gt;"",GY21:GY68),3)</f>
        <v>#NUM!</v>
      </c>
      <c r="GZ133" s="316" t="e">
        <f t="array" ref="GZ133">QUARTILE(IF($KD21:$KD68&lt;&gt;"",GZ21:GZ68),3)</f>
        <v>#NUM!</v>
      </c>
      <c r="HA133" s="316" t="e">
        <f t="array" ref="HA133">QUARTILE(IF($KD21:$KD68&lt;&gt;"",HA21:HA68),3)</f>
        <v>#NUM!</v>
      </c>
      <c r="HB133" s="316" t="e">
        <f t="array" ref="HB133">QUARTILE(IF($KD21:$KD68&lt;&gt;"",HB21:HB68),3)</f>
        <v>#NUM!</v>
      </c>
      <c r="HC133" s="316" t="e">
        <f t="array" ref="HC133">QUARTILE(IF($KD21:$KD68&lt;&gt;"",HC21:HC68),3)</f>
        <v>#NUM!</v>
      </c>
      <c r="HD133" s="316" t="e">
        <f t="array" ref="HD133">QUARTILE(IF($KD21:$KD68&lt;&gt;"",HD21:HD68),3)</f>
        <v>#NUM!</v>
      </c>
      <c r="HE133" s="316" t="e">
        <f t="array" ref="HE133">QUARTILE(IF($KD21:$KD68&lt;&gt;"",HE21:HE68),3)</f>
        <v>#NUM!</v>
      </c>
      <c r="HF133" s="316" t="e">
        <f t="array" ref="HF133">QUARTILE(IF($KD21:$KD68&lt;&gt;"",HF21:HF68),3)</f>
        <v>#NUM!</v>
      </c>
      <c r="HG133" s="316" t="e">
        <f t="array" ref="HG133">QUARTILE(IF($KD21:$KD68&lt;&gt;"",HG21:HG68),3)</f>
        <v>#NUM!</v>
      </c>
      <c r="HH133" s="316" t="e">
        <f t="array" ref="HH133">QUARTILE(IF($KD21:$KD68&lt;&gt;"",HH21:HH68),3)</f>
        <v>#NUM!</v>
      </c>
      <c r="HI133" s="316" t="e">
        <f t="array" ref="HI133">QUARTILE(IF($KD21:$KD68&lt;&gt;"",HI21:HI68),3)</f>
        <v>#NUM!</v>
      </c>
      <c r="HJ133" s="316" t="e">
        <f t="array" ref="HJ133">QUARTILE(IF($KD21:$KD68&lt;&gt;"",HJ21:HJ68),3)</f>
        <v>#NUM!</v>
      </c>
      <c r="HK133" s="316" t="e">
        <f t="array" ref="HK133">QUARTILE(IF($KD21:$KD68&lt;&gt;"",HK21:HK68),3)</f>
        <v>#NUM!</v>
      </c>
      <c r="HL133" s="316" t="e">
        <f t="array" ref="HL133">QUARTILE(IF($KD21:$KD68&lt;&gt;"",HL21:HL68),3)</f>
        <v>#NUM!</v>
      </c>
      <c r="HM133" s="316" t="e">
        <f t="array" ref="HM133">QUARTILE(IF($KD21:$KD68&lt;&gt;"",HM21:HM68),3)</f>
        <v>#NUM!</v>
      </c>
      <c r="HN133" s="316" t="e">
        <f t="array" ref="HN133">QUARTILE(IF($KD21:$KD68&lt;&gt;"",HN21:HN68),3)</f>
        <v>#NUM!</v>
      </c>
      <c r="HO133" s="316" t="e">
        <f t="array" ref="HO133">QUARTILE(IF($KD21:$KD68&lt;&gt;"",HO21:HO68),3)</f>
        <v>#NUM!</v>
      </c>
      <c r="HP133" s="316" t="e">
        <f t="array" ref="HP133">QUARTILE(IF($KD21:$KD68&lt;&gt;"",HP21:HP68),3)</f>
        <v>#NUM!</v>
      </c>
      <c r="HQ133" s="316" t="e">
        <f t="array" ref="HQ133">QUARTILE(IF($KD21:$KD68&lt;&gt;"",HQ21:HQ68),3)</f>
        <v>#NUM!</v>
      </c>
      <c r="HR133" s="316" t="e">
        <f t="array" ref="HR133">QUARTILE(IF($KD21:$KD68&lt;&gt;"",HR21:HR68),3)</f>
        <v>#NUM!</v>
      </c>
      <c r="HS133" s="316" t="e">
        <f t="array" ref="HS133">QUARTILE(IF($KD21:$KD68&lt;&gt;"",HS21:HS68),3)</f>
        <v>#NUM!</v>
      </c>
      <c r="HT133" s="316" t="e">
        <f t="array" ref="HT133">QUARTILE(IF($KD21:$KD68&lt;&gt;"",HT21:HT68),3)</f>
        <v>#NUM!</v>
      </c>
      <c r="HU133" s="316" t="e">
        <f t="array" ref="HU133">QUARTILE(IF($KD21:$KD68&lt;&gt;"",HU21:HU68),3)</f>
        <v>#NUM!</v>
      </c>
      <c r="HV133" s="316" t="e">
        <f t="array" ref="HV133">QUARTILE(IF($KD21:$KD68&lt;&gt;"",HV21:HV68),3)</f>
        <v>#NUM!</v>
      </c>
      <c r="HW133" s="316" t="e">
        <f t="array" ref="HW133">QUARTILE(IF($KD21:$KD68&lt;&gt;"",HW21:HW68),3)</f>
        <v>#NUM!</v>
      </c>
      <c r="HX133" s="316" t="e">
        <f t="array" ref="HX133">QUARTILE(IF($KD21:$KD68&lt;&gt;"",HX21:HX68),3)</f>
        <v>#NUM!</v>
      </c>
      <c r="HY133" s="316" t="e">
        <f t="array" ref="HY133">QUARTILE(IF($KD21:$KD68&lt;&gt;"",HY21:HY68),3)</f>
        <v>#NUM!</v>
      </c>
      <c r="HZ133" s="316" t="e">
        <f t="array" ref="HZ133">QUARTILE(IF($KD21:$KD68&lt;&gt;"",HZ21:HZ68),3)</f>
        <v>#NUM!</v>
      </c>
      <c r="IA133" s="316" t="e">
        <f t="array" ref="IA133">QUARTILE(IF($KD21:$KD68&lt;&gt;"",IA21:IA68),3)</f>
        <v>#NUM!</v>
      </c>
      <c r="IB133" s="316" t="e">
        <f t="array" ref="IB133">QUARTILE(IF($KD21:$KD68&lt;&gt;"",IB21:IB68),3)</f>
        <v>#NUM!</v>
      </c>
      <c r="IC133" s="316" t="e">
        <f t="array" ref="IC133">QUARTILE(IF($KD21:$KD68&lt;&gt;"",IC21:IC68),3)</f>
        <v>#NUM!</v>
      </c>
      <c r="ID133" s="316" t="e">
        <f t="array" ref="ID133">QUARTILE(IF($KD21:$KD68&lt;&gt;"",ID21:ID68),3)</f>
        <v>#NUM!</v>
      </c>
      <c r="IE133" s="316" t="e">
        <f t="array" ref="IE133">QUARTILE(IF($KD21:$KD68&lt;&gt;"",IE21:IE68),3)</f>
        <v>#NUM!</v>
      </c>
      <c r="IF133" s="316" t="e">
        <f t="array" ref="IF133">QUARTILE(IF($KD21:$KD68&lt;&gt;"",IF21:IF68),3)</f>
        <v>#NUM!</v>
      </c>
      <c r="IG133" s="316" t="e">
        <f t="array" ref="IG133">QUARTILE(IF($KD21:$KD68&lt;&gt;"",IG21:IG68),3)</f>
        <v>#NUM!</v>
      </c>
      <c r="IH133" s="316" t="e">
        <f t="array" ref="IH133">QUARTILE(IF($KD21:$KD68&lt;&gt;"",IH21:IH68),3)</f>
        <v>#NUM!</v>
      </c>
      <c r="II133" s="316" t="e">
        <f t="array" ref="II133">QUARTILE(IF($KD21:$KD68&lt;&gt;"",II21:II68),3)</f>
        <v>#NUM!</v>
      </c>
      <c r="IJ133" s="316" t="e">
        <f t="array" ref="IJ133">QUARTILE(IF($KD21:$KD68&lt;&gt;"",IJ21:IJ68),3)</f>
        <v>#NUM!</v>
      </c>
      <c r="IK133" s="316" t="e">
        <f t="array" ref="IK133">QUARTILE(IF($KD21:$KD68&lt;&gt;"",IK21:IK68),3)</f>
        <v>#NUM!</v>
      </c>
      <c r="IL133" s="316" t="e">
        <f t="array" ref="IL133">QUARTILE(IF($KD21:$KD68&lt;&gt;"",IL21:IL68),3)</f>
        <v>#NUM!</v>
      </c>
      <c r="IM133" s="316" t="e">
        <f t="array" ref="IM133">QUARTILE(IF($KD21:$KD68&lt;&gt;"",IM21:IM68),3)</f>
        <v>#NUM!</v>
      </c>
      <c r="IN133" s="316" t="e">
        <f t="array" ref="IN133">QUARTILE(IF($KD21:$KD68&lt;&gt;"",IN21:IN68),3)</f>
        <v>#NUM!</v>
      </c>
      <c r="IO133" s="316" t="e">
        <f t="array" ref="IO133">QUARTILE(IF($KD21:$KD68&lt;&gt;"",IO21:IO68),3)</f>
        <v>#NUM!</v>
      </c>
      <c r="IP133" s="316" t="e">
        <f t="array" ref="IP133">QUARTILE(IF($KD21:$KD68&lt;&gt;"",IP21:IP68),3)</f>
        <v>#NUM!</v>
      </c>
      <c r="IQ133" s="316" t="e">
        <f t="array" ref="IQ133">QUARTILE(IF($KD21:$KD68&lt;&gt;"",IQ21:IQ68),3)</f>
        <v>#NUM!</v>
      </c>
      <c r="IR133" s="316" t="e">
        <f t="array" ref="IR133">QUARTILE(IF($KD21:$KD68&lt;&gt;"",IR21:IR68),3)</f>
        <v>#NUM!</v>
      </c>
      <c r="IS133" s="316" t="e">
        <f t="array" ref="IS133">QUARTILE(IF($KD21:$KD68&lt;&gt;"",IS21:IS68),3)</f>
        <v>#NUM!</v>
      </c>
      <c r="IT133" s="316" t="e">
        <f t="array" ref="IT133">QUARTILE(IF($KD21:$KD68&lt;&gt;"",IT21:IT68),3)</f>
        <v>#NUM!</v>
      </c>
      <c r="IU133" s="316" t="e">
        <f t="array" ref="IU133">QUARTILE(IF($KD21:$KD68&lt;&gt;"",IU21:IU68),3)</f>
        <v>#NUM!</v>
      </c>
      <c r="IV133" s="316" t="e">
        <f t="array" ref="IV133">QUARTILE(IF($KD21:$KD68&lt;&gt;"",IV21:IV68),3)</f>
        <v>#NUM!</v>
      </c>
      <c r="IW133" s="316" t="e">
        <f t="array" ref="IW133">QUARTILE(IF($KD21:$KD68&lt;&gt;"",IW21:IW68),3)</f>
        <v>#NUM!</v>
      </c>
      <c r="IX133" s="316" t="e">
        <f t="array" ref="IX133">QUARTILE(IF($KD21:$KD68&lt;&gt;"",IX21:IX68),3)</f>
        <v>#NUM!</v>
      </c>
      <c r="IY133" s="316" t="e">
        <f t="array" ref="IY133">QUARTILE(IF($KD21:$KD68&lt;&gt;"",IY21:IY68),3)</f>
        <v>#NUM!</v>
      </c>
      <c r="IZ133" s="316" t="e">
        <f t="array" ref="IZ133">QUARTILE(IF($KD21:$KD68&lt;&gt;"",IZ21:IZ68),3)</f>
        <v>#NUM!</v>
      </c>
      <c r="JA133" s="316" t="e">
        <f t="array" ref="JA133">QUARTILE(IF($KD21:$KD68&lt;&gt;"",JA21:JA68),3)</f>
        <v>#NUM!</v>
      </c>
      <c r="JB133" s="316" t="e">
        <f t="array" ref="JB133">QUARTILE(IF($KD21:$KD68&lt;&gt;"",JB21:JB68),3)</f>
        <v>#NUM!</v>
      </c>
      <c r="JC133" s="316" t="e">
        <f t="array" ref="JC133">QUARTILE(IF($KD21:$KD68&lt;&gt;"",JC21:JC68),3)</f>
        <v>#NUM!</v>
      </c>
      <c r="JD133" s="316" t="e">
        <f t="array" ref="JD133">QUARTILE(IF($KD21:$KD68&lt;&gt;"",JD21:JD68),3)</f>
        <v>#NUM!</v>
      </c>
      <c r="JE133" s="316" t="e">
        <f t="array" ref="JE133">QUARTILE(IF($KD21:$KD68&lt;&gt;"",JE21:JE68),3)</f>
        <v>#NUM!</v>
      </c>
      <c r="JF133" s="316" t="e">
        <f t="array" ref="JF133">QUARTILE(IF($KD21:$KD68&lt;&gt;"",JF21:JF68),3)</f>
        <v>#NUM!</v>
      </c>
      <c r="JG133" s="316" t="e">
        <f t="array" ref="JG133">QUARTILE(IF($KD21:$KD68&lt;&gt;"",JG21:JG68),3)</f>
        <v>#NUM!</v>
      </c>
      <c r="JH133" s="316" t="e">
        <f t="array" ref="JH133">QUARTILE(IF($KD21:$KD68&lt;&gt;"",JH21:JH68),3)</f>
        <v>#NUM!</v>
      </c>
      <c r="JI133" s="316" t="e">
        <f t="array" ref="JI133">QUARTILE(IF($KD21:$KD68&lt;&gt;"",JI21:JI68),3)</f>
        <v>#NUM!</v>
      </c>
      <c r="JJ133" s="316" t="e">
        <f t="array" ref="JJ133">QUARTILE(IF($KD21:$KD68&lt;&gt;"",JJ21:JJ68),3)</f>
        <v>#NUM!</v>
      </c>
      <c r="JK133" s="316" t="e">
        <f t="array" ref="JK133">QUARTILE(IF($KD21:$KD68&lt;&gt;"",JK21:JK68),3)</f>
        <v>#NUM!</v>
      </c>
      <c r="JL133" s="316" t="e">
        <f t="array" ref="JL133">QUARTILE(IF($KD21:$KD68&lt;&gt;"",JL21:JL68),3)</f>
        <v>#NUM!</v>
      </c>
      <c r="JM133" s="316" t="e">
        <f t="array" ref="JM133">QUARTILE(IF($KD21:$KD68&lt;&gt;"",JM21:JM68),3)</f>
        <v>#NUM!</v>
      </c>
      <c r="JN133" s="316" t="e">
        <f t="array" ref="JN133">QUARTILE(IF($KD21:$KD68&lt;&gt;"",JN21:JN68),3)</f>
        <v>#NUM!</v>
      </c>
      <c r="JO133" s="316" t="e">
        <f t="array" ref="JO133">QUARTILE(IF($KD21:$KD68&lt;&gt;"",JO21:JO68),3)</f>
        <v>#NUM!</v>
      </c>
      <c r="JP133" s="316" t="e">
        <f t="array" ref="JP133">QUARTILE(IF($KD21:$KD68&lt;&gt;"",JP21:JP68),3)</f>
        <v>#NUM!</v>
      </c>
    </row>
    <row r="134" spans="4:276" ht="15" customHeight="1" x14ac:dyDescent="0.2">
      <c r="D134" s="316">
        <v>7.1</v>
      </c>
      <c r="E134" s="317" t="s">
        <v>479</v>
      </c>
      <c r="F134" s="317">
        <f t="array" ref="F134">MIN(IF($KD21:$KD68&lt;&gt;"",F21:F68))</f>
        <v>0</v>
      </c>
      <c r="G134" s="317">
        <f t="array" ref="G134">MIN(IF($KD21:$KD68&lt;&gt;"",G21:G68))</f>
        <v>0</v>
      </c>
      <c r="H134" s="317">
        <f t="array" ref="H134">MIN(IF($KD21:$KD68&lt;&gt;"",H21:H68))</f>
        <v>0</v>
      </c>
      <c r="I134" s="317">
        <f t="array" ref="I134">MIN(IF($KD21:$KD68&lt;&gt;"",I21:I68))</f>
        <v>0</v>
      </c>
      <c r="J134" s="317">
        <f t="array" ref="J134">MIN(IF($KD21:$KD68&lt;&gt;"",J21:J68))</f>
        <v>0</v>
      </c>
      <c r="K134" s="317">
        <f t="array" ref="K134">MIN(IF($KD21:$KD68&lt;&gt;"",K21:K68))</f>
        <v>0</v>
      </c>
      <c r="L134" s="317">
        <f t="array" ref="L134">MIN(IF($KD21:$KD68&lt;&gt;"",L21:L68))</f>
        <v>0</v>
      </c>
      <c r="M134" s="317">
        <f t="array" ref="M134">MIN(IF($KD21:$KD68&lt;&gt;"",M21:M68))</f>
        <v>0</v>
      </c>
      <c r="N134" s="317">
        <f t="array" ref="N134">MIN(IF($KD21:$KD68&lt;&gt;"",N21:N68))</f>
        <v>0</v>
      </c>
      <c r="O134" s="317">
        <f t="array" ref="O134">MIN(IF($KD21:$KD68&lt;&gt;"",O21:O68))</f>
        <v>0</v>
      </c>
      <c r="P134" s="317">
        <f t="array" ref="P134">MIN(IF($KD21:$KD68&lt;&gt;"",P21:P68))</f>
        <v>0</v>
      </c>
      <c r="Q134" s="317">
        <f t="array" ref="Q134">MIN(IF($KD21:$KD68&lt;&gt;"",Q21:Q68))</f>
        <v>0</v>
      </c>
      <c r="R134" s="317">
        <f t="array" ref="R134">MIN(IF($KD21:$KD68&lt;&gt;"",R21:R68))</f>
        <v>0</v>
      </c>
      <c r="S134" s="317">
        <f t="array" ref="S134">MIN(IF($KD21:$KD68&lt;&gt;"",S21:S68))</f>
        <v>0</v>
      </c>
      <c r="T134" s="317">
        <f t="array" ref="T134">MIN(IF($KD21:$KD68&lt;&gt;"",T21:T68))</f>
        <v>0</v>
      </c>
      <c r="U134" s="317">
        <f t="array" ref="U134">MIN(IF($KD21:$KD68&lt;&gt;"",U21:U68))</f>
        <v>0</v>
      </c>
      <c r="V134" s="317">
        <f t="array" ref="V134">MIN(IF($KD21:$KD68&lt;&gt;"",V21:V68))</f>
        <v>0</v>
      </c>
      <c r="W134" s="317">
        <f t="array" ref="W134">MIN(IF($KD21:$KD68&lt;&gt;"",W21:W68))</f>
        <v>0</v>
      </c>
      <c r="X134" s="317">
        <f t="array" ref="X134">MIN(IF($KD21:$KD68&lt;&gt;"",X21:X68))</f>
        <v>0</v>
      </c>
      <c r="Y134" s="317">
        <f t="array" ref="Y134">MIN(IF($KD21:$KD68&lt;&gt;"",Y21:Y68))</f>
        <v>0</v>
      </c>
      <c r="Z134" s="317">
        <f t="array" ref="Z134">MIN(IF($KD21:$KD68&lt;&gt;"",Z21:Z68))</f>
        <v>0</v>
      </c>
      <c r="AA134" s="317">
        <f t="array" ref="AA134">MIN(IF($KD21:$KD68&lt;&gt;"",AA21:AA68))</f>
        <v>0</v>
      </c>
      <c r="AB134" s="317">
        <f t="array" ref="AB134">MIN(IF($KD21:$KD68&lt;&gt;"",AB21:AB68))</f>
        <v>0</v>
      </c>
      <c r="AC134" s="317">
        <f t="array" ref="AC134">MIN(IF($KD21:$KD68&lt;&gt;"",AC21:AC68))</f>
        <v>0</v>
      </c>
      <c r="AD134" s="317">
        <f t="array" ref="AD134">MIN(IF($KD21:$KD68&lt;&gt;"",AD21:AD68))</f>
        <v>0</v>
      </c>
      <c r="AE134" s="317">
        <f t="array" ref="AE134">MIN(IF($KD21:$KD68&lt;&gt;"",AE21:AE68))</f>
        <v>0</v>
      </c>
      <c r="AF134" s="317">
        <f t="array" ref="AF134">MIN(IF($KD21:$KD68&lt;&gt;"",AF21:AF68))</f>
        <v>0</v>
      </c>
      <c r="AG134" s="317">
        <f t="array" ref="AG134">MIN(IF($KD21:$KD68&lt;&gt;"",AG21:AG68))</f>
        <v>0</v>
      </c>
      <c r="AH134" s="317">
        <f t="array" ref="AH134">MIN(IF($KD21:$KD68&lt;&gt;"",AH21:AH68))</f>
        <v>0</v>
      </c>
      <c r="AI134" s="317">
        <f t="array" ref="AI134">MIN(IF($KD21:$KD68&lt;&gt;"",AI21:AI68))</f>
        <v>0</v>
      </c>
      <c r="AJ134" s="317">
        <f t="array" ref="AJ134">MIN(IF($KD21:$KD68&lt;&gt;"",AJ21:AJ68))</f>
        <v>0</v>
      </c>
      <c r="AK134" s="317">
        <f t="array" ref="AK134">MIN(IF($KD21:$KD68&lt;&gt;"",AK21:AK68))</f>
        <v>0</v>
      </c>
      <c r="AL134" s="317">
        <f t="array" ref="AL134">MIN(IF($KD21:$KD68&lt;&gt;"",AL21:AL68))</f>
        <v>0</v>
      </c>
      <c r="AM134" s="317">
        <f t="array" ref="AM134">MIN(IF($KD21:$KD68&lt;&gt;"",AM21:AM68))</f>
        <v>0</v>
      </c>
      <c r="AN134" s="317">
        <f t="array" ref="AN134">MIN(IF($KD21:$KD68&lt;&gt;"",AN21:AN68))</f>
        <v>0</v>
      </c>
      <c r="AO134" s="317">
        <f t="array" ref="AO134">MIN(IF($KD21:$KD68&lt;&gt;"",AO21:AO68))</f>
        <v>0</v>
      </c>
      <c r="AP134" s="317">
        <f t="array" ref="AP134">MIN(IF($KD21:$KD68&lt;&gt;"",AP21:AP68))</f>
        <v>0</v>
      </c>
      <c r="AQ134" s="317">
        <f t="array" ref="AQ134">MIN(IF($KD21:$KD68&lt;&gt;"",AQ21:AQ68))</f>
        <v>0</v>
      </c>
      <c r="AR134" s="317">
        <f t="array" ref="AR134">MIN(IF($KD21:$KD68&lt;&gt;"",AR21:AR68))</f>
        <v>0</v>
      </c>
      <c r="AS134" s="317">
        <f t="array" ref="AS134">MIN(IF($KD21:$KD68&lt;&gt;"",AS21:AS68))</f>
        <v>0</v>
      </c>
      <c r="AT134" s="317">
        <f t="array" ref="AT134">MIN(IF($KD21:$KD68&lt;&gt;"",AT21:AT68))</f>
        <v>0</v>
      </c>
      <c r="AU134" s="317">
        <f t="array" ref="AU134">MIN(IF($KD21:$KD68&lt;&gt;"",AU21:AU68))</f>
        <v>0</v>
      </c>
      <c r="AV134" s="317">
        <f t="array" ref="AV134">MIN(IF($KD21:$KD68&lt;&gt;"",AV21:AV68))</f>
        <v>0</v>
      </c>
      <c r="AW134" s="317">
        <f t="array" ref="AW134">MIN(IF($KD21:$KD68&lt;&gt;"",AW21:AW68))</f>
        <v>0</v>
      </c>
      <c r="AX134" s="317">
        <f t="array" ref="AX134">MIN(IF($KD21:$KD68&lt;&gt;"",AX21:AX68))</f>
        <v>0</v>
      </c>
      <c r="AY134" s="317">
        <f t="array" ref="AY134">MIN(IF($KD21:$KD68&lt;&gt;"",AY21:AY68))</f>
        <v>0</v>
      </c>
      <c r="AZ134" s="317">
        <f t="array" ref="AZ134">MIN(IF($KD21:$KD68&lt;&gt;"",AZ21:AZ68))</f>
        <v>0</v>
      </c>
      <c r="BA134" s="317">
        <f t="array" ref="BA134">MIN(IF($KD21:$KD68&lt;&gt;"",BA21:BA68))</f>
        <v>0</v>
      </c>
      <c r="BB134" s="317">
        <f t="array" ref="BB134">MIN(IF($KD21:$KD68&lt;&gt;"",BB21:BB68))</f>
        <v>0</v>
      </c>
      <c r="BC134" s="317">
        <f t="array" ref="BC134">MIN(IF($KD21:$KD68&lt;&gt;"",BC21:BC68))</f>
        <v>0</v>
      </c>
      <c r="BD134" s="317">
        <f t="array" ref="BD134">MIN(IF($KD21:$KD68&lt;&gt;"",BD21:BD68))</f>
        <v>0</v>
      </c>
      <c r="BE134" s="317">
        <f t="array" ref="BE134">MIN(IF($KD21:$KD68&lt;&gt;"",BE21:BE68))</f>
        <v>0</v>
      </c>
      <c r="BF134" s="317">
        <f t="array" ref="BF134">MIN(IF($KD21:$KD68&lt;&gt;"",BF21:BF68))</f>
        <v>0</v>
      </c>
      <c r="BG134" s="317">
        <f t="array" ref="BG134">MIN(IF($KD21:$KD68&lt;&gt;"",BG21:BG68))</f>
        <v>0</v>
      </c>
      <c r="BH134" s="317">
        <f t="array" ref="BH134">MIN(IF($KD21:$KD68&lt;&gt;"",BH21:BH68))</f>
        <v>0</v>
      </c>
      <c r="BI134" s="317">
        <f t="array" ref="BI134">MIN(IF($KD21:$KD68&lt;&gt;"",BI21:BI68))</f>
        <v>0</v>
      </c>
      <c r="BJ134" s="317">
        <f t="array" ref="BJ134">MIN(IF($KD21:$KD68&lt;&gt;"",BJ21:BJ68))</f>
        <v>0</v>
      </c>
      <c r="BK134" s="317">
        <f t="array" ref="BK134">MIN(IF($KD21:$KD68&lt;&gt;"",BK21:BK68))</f>
        <v>0</v>
      </c>
      <c r="BL134" s="317">
        <f t="array" ref="BL134">MIN(IF($KD21:$KD68&lt;&gt;"",BL21:BL68))</f>
        <v>0</v>
      </c>
      <c r="BM134" s="317">
        <f t="array" ref="BM134">MIN(IF($KD21:$KD68&lt;&gt;"",BM21:BM68))</f>
        <v>0</v>
      </c>
      <c r="BN134" s="317">
        <f t="array" ref="BN134">MIN(IF($KD21:$KD68&lt;&gt;"",BN21:BN68))</f>
        <v>0</v>
      </c>
      <c r="BO134" s="317">
        <f t="array" ref="BO134">MIN(IF($KD21:$KD68&lt;&gt;"",BO21:BO68))</f>
        <v>0</v>
      </c>
      <c r="BP134" s="317">
        <f t="array" ref="BP134">MIN(IF($KD21:$KD68&lt;&gt;"",BP21:BP68))</f>
        <v>0</v>
      </c>
      <c r="BQ134" s="317">
        <f t="array" ref="BQ134">MIN(IF($KD21:$KD68&lt;&gt;"",BQ21:BQ68))</f>
        <v>0</v>
      </c>
      <c r="BR134" s="317">
        <f t="array" ref="BR134">MIN(IF($KD21:$KD68&lt;&gt;"",BR21:BR68))</f>
        <v>0</v>
      </c>
      <c r="BS134" s="317">
        <f t="array" ref="BS134">MIN(IF($KD21:$KD68&lt;&gt;"",BS21:BS68))</f>
        <v>0</v>
      </c>
      <c r="BT134" s="317">
        <f t="array" ref="BT134">MIN(IF($KD21:$KD68&lt;&gt;"",BT21:BT68))</f>
        <v>0</v>
      </c>
      <c r="BU134" s="317">
        <f t="array" ref="BU134">MIN(IF($KD21:$KD68&lt;&gt;"",BU21:BU68))</f>
        <v>0</v>
      </c>
      <c r="BV134" s="317">
        <f t="array" ref="BV134">MIN(IF($KD21:$KD68&lt;&gt;"",BV21:BV68))</f>
        <v>0</v>
      </c>
      <c r="BW134" s="317">
        <f t="array" ref="BW134">MIN(IF($KD21:$KD68&lt;&gt;"",BW21:BW68))</f>
        <v>0</v>
      </c>
      <c r="BX134" s="317">
        <f t="array" ref="BX134">MIN(IF($KD21:$KD68&lt;&gt;"",BX21:BX68))</f>
        <v>0</v>
      </c>
      <c r="BY134" s="317">
        <f t="array" ref="BY134">MIN(IF($KD21:$KD68&lt;&gt;"",BY21:BY68))</f>
        <v>0</v>
      </c>
      <c r="BZ134" s="317">
        <f t="array" ref="BZ134">MIN(IF($KD21:$KD68&lt;&gt;"",BZ21:BZ68))</f>
        <v>0</v>
      </c>
      <c r="CA134" s="317">
        <f t="array" ref="CA134">MIN(IF($KD21:$KD68&lt;&gt;"",CA21:CA68))</f>
        <v>0</v>
      </c>
      <c r="CB134" s="317">
        <f t="array" ref="CB134">MIN(IF($KD21:$KD68&lt;&gt;"",CB21:CB68))</f>
        <v>0</v>
      </c>
      <c r="CC134" s="317">
        <f t="array" ref="CC134">MIN(IF($KD21:$KD68&lt;&gt;"",CC21:CC68))</f>
        <v>0</v>
      </c>
      <c r="CD134" s="317">
        <f t="array" ref="CD134">MIN(IF($KD21:$KD68&lt;&gt;"",CD21:CD68))</f>
        <v>0</v>
      </c>
      <c r="CE134" s="317">
        <f t="array" ref="CE134">MIN(IF($KD21:$KD68&lt;&gt;"",CE21:CE68))</f>
        <v>0</v>
      </c>
      <c r="CF134" s="317">
        <f t="array" ref="CF134">MIN(IF($KD21:$KD68&lt;&gt;"",CF21:CF68))</f>
        <v>0</v>
      </c>
      <c r="CG134" s="317">
        <f t="array" ref="CG134">MIN(IF($KD21:$KD68&lt;&gt;"",CG21:CG68))</f>
        <v>0</v>
      </c>
      <c r="CH134" s="317">
        <f t="array" ref="CH134">MIN(IF($KD21:$KD68&lt;&gt;"",CH21:CH68))</f>
        <v>0</v>
      </c>
      <c r="CI134" s="317">
        <f t="array" ref="CI134">MIN(IF($KD21:$KD68&lt;&gt;"",CI21:CI68))</f>
        <v>0</v>
      </c>
      <c r="CJ134" s="317">
        <f t="array" ref="CJ134">MIN(IF($KD21:$KD68&lt;&gt;"",CJ21:CJ68))</f>
        <v>0</v>
      </c>
      <c r="CK134" s="317">
        <f t="array" ref="CK134">MIN(IF($KD21:$KD68&lt;&gt;"",CK21:CK68))</f>
        <v>0</v>
      </c>
      <c r="CL134" s="317">
        <f t="array" ref="CL134">MIN(IF($KD21:$KD68&lt;&gt;"",CL21:CL68))</f>
        <v>0</v>
      </c>
      <c r="CM134" s="317">
        <f t="array" ref="CM134">MIN(IF($KD21:$KD68&lt;&gt;"",CM21:CM68))</f>
        <v>0</v>
      </c>
      <c r="CN134" s="317">
        <f t="array" ref="CN134">MIN(IF($KD21:$KD68&lt;&gt;"",CN21:CN68))</f>
        <v>0</v>
      </c>
      <c r="CO134" s="317">
        <f t="array" ref="CO134">MIN(IF($KD21:$KD68&lt;&gt;"",CO21:CO68))</f>
        <v>0</v>
      </c>
      <c r="CP134" s="317">
        <f t="array" ref="CP134">MIN(IF($KD21:$KD68&lt;&gt;"",CP21:CP68))</f>
        <v>0</v>
      </c>
      <c r="CQ134" s="317">
        <f t="array" ref="CQ134">MIN(IF($KD21:$KD68&lt;&gt;"",CQ21:CQ68))</f>
        <v>0</v>
      </c>
      <c r="CR134" s="317">
        <f t="array" ref="CR134">MIN(IF($KD21:$KD68&lt;&gt;"",CR21:CR68))</f>
        <v>0</v>
      </c>
      <c r="CS134" s="317">
        <f t="array" ref="CS134">MIN(IF($KD21:$KD68&lt;&gt;"",CS21:CS68))</f>
        <v>0</v>
      </c>
      <c r="CT134" s="317">
        <f t="array" ref="CT134">MIN(IF($KD21:$KD68&lt;&gt;"",CT21:CT68))</f>
        <v>0</v>
      </c>
      <c r="CU134" s="317">
        <f t="array" ref="CU134">MIN(IF($KD21:$KD68&lt;&gt;"",CU21:CU68))</f>
        <v>0</v>
      </c>
      <c r="CV134" s="317">
        <f t="array" ref="CV134">MIN(IF($KD21:$KD68&lt;&gt;"",CV21:CV68))</f>
        <v>0</v>
      </c>
      <c r="CW134" s="317">
        <f t="array" ref="CW134">MIN(IF($KD21:$KD68&lt;&gt;"",CW21:CW68))</f>
        <v>0</v>
      </c>
      <c r="CX134" s="317">
        <f t="array" ref="CX134">MIN(IF($KD21:$KD68&lt;&gt;"",CX21:CX68))</f>
        <v>0</v>
      </c>
      <c r="CY134" s="317">
        <f t="array" ref="CY134">MIN(IF($KD21:$KD68&lt;&gt;"",CY21:CY68))</f>
        <v>0</v>
      </c>
      <c r="CZ134" s="317">
        <f t="array" ref="CZ134">MIN(IF($KD21:$KD68&lt;&gt;"",CZ21:CZ68))</f>
        <v>0</v>
      </c>
      <c r="DA134" s="317">
        <f t="array" ref="DA134">MIN(IF($KD21:$KD68&lt;&gt;"",DA21:DA68))</f>
        <v>0</v>
      </c>
      <c r="DB134" s="317">
        <f t="array" ref="DB134">MIN(IF($KD21:$KD68&lt;&gt;"",DB21:DB68))</f>
        <v>0</v>
      </c>
      <c r="DC134" s="317">
        <f t="array" ref="DC134">MIN(IF($KD21:$KD68&lt;&gt;"",DC21:DC68))</f>
        <v>0</v>
      </c>
      <c r="DD134" s="317">
        <f t="array" ref="DD134">MIN(IF($KD21:$KD68&lt;&gt;"",DD21:DD68))</f>
        <v>0</v>
      </c>
      <c r="DE134" s="317">
        <f t="array" ref="DE134">MIN(IF($KD21:$KD68&lt;&gt;"",DE21:DE68))</f>
        <v>0</v>
      </c>
      <c r="DF134" s="317">
        <f t="array" ref="DF134">MIN(IF($KD21:$KD68&lt;&gt;"",DF21:DF68))</f>
        <v>0</v>
      </c>
      <c r="DG134" s="317">
        <f t="array" ref="DG134">MIN(IF($KD21:$KD68&lt;&gt;"",DG21:DG68))</f>
        <v>0</v>
      </c>
      <c r="DH134" s="317">
        <f t="array" ref="DH134">MIN(IF($KD21:$KD68&lt;&gt;"",DH21:DH68))</f>
        <v>0</v>
      </c>
      <c r="DI134" s="317">
        <f t="array" ref="DI134">MIN(IF($KD21:$KD68&lt;&gt;"",DI21:DI68))</f>
        <v>0</v>
      </c>
      <c r="DJ134" s="317">
        <f t="array" ref="DJ134">MIN(IF($KD21:$KD68&lt;&gt;"",DJ21:DJ68))</f>
        <v>0</v>
      </c>
      <c r="DK134" s="317">
        <f t="array" ref="DK134">MIN(IF($KD21:$KD68&lt;&gt;"",DK21:DK68))</f>
        <v>0</v>
      </c>
      <c r="DL134" s="317">
        <f t="array" ref="DL134">MIN(IF($KD21:$KD68&lt;&gt;"",DL21:DL68))</f>
        <v>0</v>
      </c>
      <c r="DM134" s="317">
        <f t="array" ref="DM134">MIN(IF($KD21:$KD68&lt;&gt;"",DM21:DM68))</f>
        <v>0</v>
      </c>
      <c r="DN134" s="317">
        <f t="array" ref="DN134">MIN(IF($KD21:$KD68&lt;&gt;"",DN21:DN68))</f>
        <v>0</v>
      </c>
      <c r="DO134" s="317">
        <f t="array" ref="DO134">MIN(IF($KD21:$KD68&lt;&gt;"",DO21:DO68))</f>
        <v>0</v>
      </c>
      <c r="DP134" s="317">
        <f t="array" ref="DP134">MIN(IF($KD21:$KD68&lt;&gt;"",DP21:DP68))</f>
        <v>0</v>
      </c>
      <c r="DQ134" s="317">
        <f t="array" ref="DQ134">MIN(IF($KD21:$KD68&lt;&gt;"",DQ21:DQ68))</f>
        <v>0</v>
      </c>
      <c r="DR134" s="317">
        <f t="array" ref="DR134">MIN(IF($KD21:$KD68&lt;&gt;"",DR21:DR68))</f>
        <v>0</v>
      </c>
      <c r="DS134" s="317">
        <f t="array" ref="DS134">MIN(IF($KD21:$KD68&lt;&gt;"",DS21:DS68))</f>
        <v>0</v>
      </c>
      <c r="DT134" s="317">
        <f t="array" ref="DT134">MIN(IF($KD21:$KD68&lt;&gt;"",DT21:DT68))</f>
        <v>0</v>
      </c>
      <c r="DU134" s="317">
        <f t="array" ref="DU134">MIN(IF($KD21:$KD68&lt;&gt;"",DU21:DU68))</f>
        <v>0</v>
      </c>
      <c r="DV134" s="317">
        <f t="array" ref="DV134">MIN(IF($KD21:$KD68&lt;&gt;"",DV21:DV68))</f>
        <v>0</v>
      </c>
      <c r="DW134" s="317">
        <f t="array" ref="DW134">MIN(IF($KD21:$KD68&lt;&gt;"",DW21:DW68))</f>
        <v>0</v>
      </c>
      <c r="DX134" s="317">
        <f t="array" ref="DX134">MIN(IF($KD21:$KD68&lt;&gt;"",DX21:DX68))</f>
        <v>0</v>
      </c>
      <c r="DY134" s="317">
        <f t="array" ref="DY134">MIN(IF($KD21:$KD68&lt;&gt;"",DY21:DY68))</f>
        <v>0</v>
      </c>
      <c r="DZ134" s="317">
        <f t="array" ref="DZ134">MIN(IF($KD21:$KD68&lt;&gt;"",DZ21:DZ68))</f>
        <v>0</v>
      </c>
      <c r="EA134" s="317">
        <f t="array" ref="EA134">MIN(IF($KD21:$KD68&lt;&gt;"",EA21:EA68))</f>
        <v>0</v>
      </c>
      <c r="EB134" s="317">
        <f t="array" ref="EB134">MIN(IF($KD21:$KD68&lt;&gt;"",EB21:EB68))</f>
        <v>0</v>
      </c>
      <c r="EC134" s="317">
        <f t="array" ref="EC134">MIN(IF($KD21:$KD68&lt;&gt;"",EC21:EC68))</f>
        <v>0</v>
      </c>
      <c r="ED134" s="317">
        <f t="array" ref="ED134">MIN(IF($KD21:$KD68&lt;&gt;"",ED21:ED68))</f>
        <v>0</v>
      </c>
      <c r="EE134" s="317">
        <f t="array" ref="EE134">MIN(IF($KD21:$KD68&lt;&gt;"",EE21:EE68))</f>
        <v>0</v>
      </c>
      <c r="EF134" s="317">
        <f t="array" ref="EF134">MIN(IF($KD21:$KD68&lt;&gt;"",EF21:EF68))</f>
        <v>0</v>
      </c>
      <c r="EG134" s="317">
        <f t="array" ref="EG134">MIN(IF($KD21:$KD68&lt;&gt;"",EG21:EG68))</f>
        <v>0</v>
      </c>
      <c r="EH134" s="317">
        <f t="array" ref="EH134">MIN(IF($KD21:$KD68&lt;&gt;"",EH21:EH68))</f>
        <v>0</v>
      </c>
      <c r="EI134" s="317">
        <f t="array" ref="EI134">MIN(IF($KD21:$KD68&lt;&gt;"",EI21:EI68))</f>
        <v>0</v>
      </c>
      <c r="EJ134" s="317">
        <f t="array" ref="EJ134">MIN(IF($KD21:$KD68&lt;&gt;"",EJ21:EJ68))</f>
        <v>0</v>
      </c>
      <c r="EK134" s="317">
        <f t="array" ref="EK134">MIN(IF($KD21:$KD68&lt;&gt;"",EK21:EK68))</f>
        <v>0</v>
      </c>
      <c r="EL134" s="317">
        <f t="array" ref="EL134">MIN(IF($KD21:$KD68&lt;&gt;"",EL21:EL68))</f>
        <v>0</v>
      </c>
      <c r="EM134" s="317">
        <f t="array" ref="EM134">MIN(IF($KD21:$KD68&lt;&gt;"",EM21:EM68))</f>
        <v>0</v>
      </c>
      <c r="EN134" s="317">
        <f t="array" ref="EN134">MIN(IF($KD21:$KD68&lt;&gt;"",EN21:EN68))</f>
        <v>0</v>
      </c>
      <c r="EO134" s="317">
        <f t="array" ref="EO134">MIN(IF($KD21:$KD68&lt;&gt;"",EO21:EO68))</f>
        <v>0</v>
      </c>
      <c r="EP134" s="317">
        <f t="array" ref="EP134">MIN(IF($KD21:$KD68&lt;&gt;"",EP21:EP68))</f>
        <v>0</v>
      </c>
      <c r="EQ134" s="317">
        <f t="array" ref="EQ134">MIN(IF($KD21:$KD68&lt;&gt;"",EQ21:EQ68))</f>
        <v>0</v>
      </c>
      <c r="ER134" s="317">
        <f t="array" ref="ER134">MIN(IF($KD21:$KD68&lt;&gt;"",ER21:ER68))</f>
        <v>0</v>
      </c>
      <c r="ES134" s="317">
        <f t="array" ref="ES134">MIN(IF($KD21:$KD68&lt;&gt;"",ES21:ES68))</f>
        <v>0</v>
      </c>
      <c r="ET134" s="317">
        <f t="array" ref="ET134">MIN(IF($KD21:$KD68&lt;&gt;"",ET21:ET68))</f>
        <v>0</v>
      </c>
      <c r="EU134" s="317">
        <f t="array" ref="EU134">MIN(IF($KD21:$KD68&lt;&gt;"",EU21:EU68))</f>
        <v>0</v>
      </c>
      <c r="EV134" s="317">
        <f t="array" ref="EV134">MIN(IF($KD21:$KD68&lt;&gt;"",EV21:EV68))</f>
        <v>0</v>
      </c>
      <c r="EW134" s="317">
        <f t="array" ref="EW134">MIN(IF($KD21:$KD68&lt;&gt;"",EW21:EW68))</f>
        <v>0</v>
      </c>
      <c r="EX134" s="317">
        <f t="array" ref="EX134">MIN(IF($KD21:$KD68&lt;&gt;"",EX21:EX68))</f>
        <v>0</v>
      </c>
      <c r="EY134" s="317">
        <f t="array" ref="EY134">MIN(IF($KD21:$KD68&lt;&gt;"",EY21:EY68))</f>
        <v>0</v>
      </c>
      <c r="EZ134" s="317">
        <f t="array" ref="EZ134">MIN(IF($KD21:$KD68&lt;&gt;"",EZ21:EZ68))</f>
        <v>0</v>
      </c>
      <c r="FA134" s="317">
        <f t="array" ref="FA134">MIN(IF($KD21:$KD68&lt;&gt;"",FA21:FA68))</f>
        <v>0</v>
      </c>
      <c r="FB134" s="317">
        <f t="array" ref="FB134">MIN(IF($KD21:$KD68&lt;&gt;"",FB21:FB68))</f>
        <v>0</v>
      </c>
      <c r="FC134" s="317">
        <f t="array" ref="FC134">MIN(IF($KD21:$KD68&lt;&gt;"",FC21:FC68))</f>
        <v>0</v>
      </c>
      <c r="FD134" s="317">
        <f t="array" ref="FD134">MIN(IF($KD21:$KD68&lt;&gt;"",FD21:FD68))</f>
        <v>0</v>
      </c>
      <c r="FE134" s="317">
        <f t="array" ref="FE134">MIN(IF($KD21:$KD68&lt;&gt;"",FE21:FE68))</f>
        <v>0</v>
      </c>
      <c r="FF134" s="317">
        <f t="array" ref="FF134">MIN(IF($KD21:$KD68&lt;&gt;"",FF21:FF68))</f>
        <v>0</v>
      </c>
      <c r="FG134" s="317">
        <f t="array" ref="FG134">MIN(IF($KD21:$KD68&lt;&gt;"",FG21:FG68))</f>
        <v>0</v>
      </c>
      <c r="FH134" s="317">
        <f t="array" ref="FH134">MIN(IF($KD21:$KD68&lt;&gt;"",FH21:FH68))</f>
        <v>0</v>
      </c>
      <c r="FI134" s="317">
        <f t="array" ref="FI134">MIN(IF($KD21:$KD68&lt;&gt;"",FI21:FI68))</f>
        <v>0</v>
      </c>
      <c r="FJ134" s="317">
        <f t="array" ref="FJ134">MIN(IF($KD21:$KD68&lt;&gt;"",FJ21:FJ68))</f>
        <v>0</v>
      </c>
      <c r="FK134" s="317">
        <f t="array" ref="FK134">MIN(IF($KD21:$KD68&lt;&gt;"",FK21:FK68))</f>
        <v>0</v>
      </c>
      <c r="FL134" s="317">
        <f t="array" ref="FL134">MIN(IF($KD21:$KD68&lt;&gt;"",FL21:FL68))</f>
        <v>0</v>
      </c>
      <c r="FM134" s="317">
        <f t="array" ref="FM134">MIN(IF($KD21:$KD68&lt;&gt;"",FM21:FM68))</f>
        <v>0</v>
      </c>
      <c r="FN134" s="317">
        <f t="array" ref="FN134">MIN(IF($KD21:$KD68&lt;&gt;"",FN21:FN68))</f>
        <v>0</v>
      </c>
      <c r="FO134" s="317">
        <f t="array" ref="FO134">MIN(IF($KD21:$KD68&lt;&gt;"",FO21:FO68))</f>
        <v>0</v>
      </c>
      <c r="FP134" s="317">
        <f t="array" ref="FP134">MIN(IF($KD21:$KD68&lt;&gt;"",FP21:FP68))</f>
        <v>0</v>
      </c>
      <c r="FQ134" s="317">
        <f t="array" ref="FQ134">MIN(IF($KD21:$KD68&lt;&gt;"",FQ21:FQ68))</f>
        <v>0</v>
      </c>
      <c r="FR134" s="317">
        <f t="array" ref="FR134">MIN(IF($KD21:$KD68&lt;&gt;"",FR21:FR68))</f>
        <v>0</v>
      </c>
      <c r="FS134" s="317">
        <f t="array" ref="FS134">MIN(IF($KD21:$KD68&lt;&gt;"",FS21:FS68))</f>
        <v>0</v>
      </c>
      <c r="FT134" s="317">
        <f t="array" ref="FT134">MIN(IF($KD21:$KD68&lt;&gt;"",FT21:FT68))</f>
        <v>0</v>
      </c>
      <c r="FU134" s="317">
        <f t="array" ref="FU134">MIN(IF($KD21:$KD68&lt;&gt;"",FU21:FU68))</f>
        <v>0</v>
      </c>
      <c r="FV134" s="317">
        <f t="array" ref="FV134">MIN(IF($KD21:$KD68&lt;&gt;"",FV21:FV68))</f>
        <v>0</v>
      </c>
      <c r="FW134" s="317">
        <f t="array" ref="FW134">MIN(IF($KD21:$KD68&lt;&gt;"",FW21:FW68))</f>
        <v>0</v>
      </c>
      <c r="FX134" s="317">
        <f t="array" ref="FX134">MIN(IF($KD21:$KD68&lt;&gt;"",FX21:FX68))</f>
        <v>0</v>
      </c>
      <c r="FY134" s="317">
        <f t="array" ref="FY134">MIN(IF($KD21:$KD68&lt;&gt;"",FY21:FY68))</f>
        <v>0</v>
      </c>
      <c r="FZ134" s="317">
        <f t="array" ref="FZ134">MIN(IF($KD21:$KD68&lt;&gt;"",FZ21:FZ68))</f>
        <v>0</v>
      </c>
      <c r="GA134" s="317">
        <f t="array" ref="GA134">MIN(IF($KD21:$KD68&lt;&gt;"",GA21:GA68))</f>
        <v>0</v>
      </c>
      <c r="GB134" s="317">
        <f t="array" ref="GB134">MIN(IF($KD21:$KD68&lt;&gt;"",GB21:GB68))</f>
        <v>0</v>
      </c>
      <c r="GC134" s="317">
        <f t="array" ref="GC134">MIN(IF($KD21:$KD68&lt;&gt;"",GC21:GC68))</f>
        <v>0</v>
      </c>
      <c r="GD134" s="317">
        <f t="array" ref="GD134">MIN(IF($KD21:$KD68&lt;&gt;"",GD21:GD68))</f>
        <v>0</v>
      </c>
      <c r="GE134" s="317">
        <f t="array" ref="GE134">MIN(IF($KD21:$KD68&lt;&gt;"",GE21:GE68))</f>
        <v>0</v>
      </c>
      <c r="GF134" s="317">
        <f t="array" ref="GF134">MIN(IF($KD21:$KD68&lt;&gt;"",GF21:GF68))</f>
        <v>0</v>
      </c>
      <c r="GG134" s="317">
        <f t="array" ref="GG134">MIN(IF($KD21:$KD68&lt;&gt;"",GG21:GG68))</f>
        <v>0</v>
      </c>
      <c r="GH134" s="317">
        <f t="array" ref="GH134">MIN(IF($KD21:$KD68&lt;&gt;"",GH21:GH68))</f>
        <v>0</v>
      </c>
      <c r="GI134" s="317">
        <f t="array" ref="GI134">MIN(IF($KD21:$KD68&lt;&gt;"",GI21:GI68))</f>
        <v>0</v>
      </c>
      <c r="GJ134" s="317">
        <f t="array" ref="GJ134">MIN(IF($KD21:$KD68&lt;&gt;"",GJ21:GJ68))</f>
        <v>0</v>
      </c>
      <c r="GK134" s="317">
        <f t="array" ref="GK134">MIN(IF($KD21:$KD68&lt;&gt;"",GK21:GK68))</f>
        <v>0</v>
      </c>
      <c r="GL134" s="317">
        <f t="array" ref="GL134">MIN(IF($KD21:$KD68&lt;&gt;"",GL21:GL68))</f>
        <v>0</v>
      </c>
      <c r="GM134" s="317">
        <f t="array" ref="GM134">MIN(IF($KD21:$KD68&lt;&gt;"",GM21:GM68))</f>
        <v>0</v>
      </c>
      <c r="GN134" s="317">
        <f t="array" ref="GN134">MIN(IF($KD21:$KD68&lt;&gt;"",GN21:GN68))</f>
        <v>0</v>
      </c>
      <c r="GO134" s="317">
        <f t="array" ref="GO134">MIN(IF($KD21:$KD68&lt;&gt;"",GO21:GO68))</f>
        <v>0</v>
      </c>
      <c r="GP134" s="317">
        <f t="array" ref="GP134">MIN(IF($KD21:$KD68&lt;&gt;"",GP21:GP68))</f>
        <v>0</v>
      </c>
      <c r="GQ134" s="317">
        <f t="array" ref="GQ134">MIN(IF($KD21:$KD68&lt;&gt;"",GQ21:GQ68))</f>
        <v>0</v>
      </c>
      <c r="GR134" s="317">
        <f t="array" ref="GR134">MIN(IF($KD21:$KD68&lt;&gt;"",GR21:GR68))</f>
        <v>0</v>
      </c>
      <c r="GS134" s="317">
        <f t="array" ref="GS134">MIN(IF($KD21:$KD68&lt;&gt;"",GS21:GS68))</f>
        <v>0</v>
      </c>
      <c r="GT134" s="317">
        <f t="array" ref="GT134">MIN(IF($KD21:$KD68&lt;&gt;"",GT21:GT68))</f>
        <v>0</v>
      </c>
      <c r="GU134" s="317">
        <f t="array" ref="GU134">MIN(IF($KD21:$KD68&lt;&gt;"",GU21:GU68))</f>
        <v>0</v>
      </c>
      <c r="GV134" s="317">
        <f t="array" ref="GV134">MIN(IF($KD21:$KD68&lt;&gt;"",GV21:GV68))</f>
        <v>0</v>
      </c>
      <c r="GW134" s="317">
        <f t="array" ref="GW134">MIN(IF($KD21:$KD68&lt;&gt;"",GW21:GW68))</f>
        <v>0</v>
      </c>
      <c r="GX134" s="317">
        <f t="array" ref="GX134">MIN(IF($KD21:$KD68&lt;&gt;"",GX21:GX68))</f>
        <v>0</v>
      </c>
      <c r="GY134" s="317">
        <f t="array" ref="GY134">MIN(IF($KD21:$KD68&lt;&gt;"",GY21:GY68))</f>
        <v>0</v>
      </c>
      <c r="GZ134" s="317">
        <f t="array" ref="GZ134">MIN(IF($KD21:$KD68&lt;&gt;"",GZ21:GZ68))</f>
        <v>0</v>
      </c>
      <c r="HA134" s="317">
        <f t="array" ref="HA134">MIN(IF($KD21:$KD68&lt;&gt;"",HA21:HA68))</f>
        <v>0</v>
      </c>
      <c r="HB134" s="317">
        <f t="array" ref="HB134">MIN(IF($KD21:$KD68&lt;&gt;"",HB21:HB68))</f>
        <v>0</v>
      </c>
      <c r="HC134" s="317">
        <f t="array" ref="HC134">MIN(IF($KD21:$KD68&lt;&gt;"",HC21:HC68))</f>
        <v>0</v>
      </c>
      <c r="HD134" s="317">
        <f t="array" ref="HD134">MIN(IF($KD21:$KD68&lt;&gt;"",HD21:HD68))</f>
        <v>0</v>
      </c>
      <c r="HE134" s="317">
        <f t="array" ref="HE134">MIN(IF($KD21:$KD68&lt;&gt;"",HE21:HE68))</f>
        <v>0</v>
      </c>
      <c r="HF134" s="317">
        <f t="array" ref="HF134">MIN(IF($KD21:$KD68&lt;&gt;"",HF21:HF68))</f>
        <v>0</v>
      </c>
      <c r="HG134" s="317">
        <f t="array" ref="HG134">MIN(IF($KD21:$KD68&lt;&gt;"",HG21:HG68))</f>
        <v>0</v>
      </c>
      <c r="HH134" s="317">
        <f t="array" ref="HH134">MIN(IF($KD21:$KD68&lt;&gt;"",HH21:HH68))</f>
        <v>0</v>
      </c>
      <c r="HI134" s="317">
        <f t="array" ref="HI134">MIN(IF($KD21:$KD68&lt;&gt;"",HI21:HI68))</f>
        <v>0</v>
      </c>
      <c r="HJ134" s="317">
        <f t="array" ref="HJ134">MIN(IF($KD21:$KD68&lt;&gt;"",HJ21:HJ68))</f>
        <v>0</v>
      </c>
      <c r="HK134" s="317">
        <f t="array" ref="HK134">MIN(IF($KD21:$KD68&lt;&gt;"",HK21:HK68))</f>
        <v>0</v>
      </c>
      <c r="HL134" s="317">
        <f t="array" ref="HL134">MIN(IF($KD21:$KD68&lt;&gt;"",HL21:HL68))</f>
        <v>0</v>
      </c>
      <c r="HM134" s="317">
        <f t="array" ref="HM134">MIN(IF($KD21:$KD68&lt;&gt;"",HM21:HM68))</f>
        <v>0</v>
      </c>
      <c r="HN134" s="317">
        <f t="array" ref="HN134">MIN(IF($KD21:$KD68&lt;&gt;"",HN21:HN68))</f>
        <v>0</v>
      </c>
      <c r="HO134" s="317">
        <f t="array" ref="HO134">MIN(IF($KD21:$KD68&lt;&gt;"",HO21:HO68))</f>
        <v>0</v>
      </c>
      <c r="HP134" s="317">
        <f t="array" ref="HP134">MIN(IF($KD21:$KD68&lt;&gt;"",HP21:HP68))</f>
        <v>0</v>
      </c>
      <c r="HQ134" s="317">
        <f t="array" ref="HQ134">MIN(IF($KD21:$KD68&lt;&gt;"",HQ21:HQ68))</f>
        <v>0</v>
      </c>
      <c r="HR134" s="317">
        <f t="array" ref="HR134">MIN(IF($KD21:$KD68&lt;&gt;"",HR21:HR68))</f>
        <v>0</v>
      </c>
      <c r="HS134" s="317">
        <f t="array" ref="HS134">MIN(IF($KD21:$KD68&lt;&gt;"",HS21:HS68))</f>
        <v>0</v>
      </c>
      <c r="HT134" s="317">
        <f t="array" ref="HT134">MIN(IF($KD21:$KD68&lt;&gt;"",HT21:HT68))</f>
        <v>0</v>
      </c>
      <c r="HU134" s="317">
        <f t="array" ref="HU134">MIN(IF($KD21:$KD68&lt;&gt;"",HU21:HU68))</f>
        <v>0</v>
      </c>
      <c r="HV134" s="317">
        <f t="array" ref="HV134">MIN(IF($KD21:$KD68&lt;&gt;"",HV21:HV68))</f>
        <v>0</v>
      </c>
      <c r="HW134" s="317">
        <f t="array" ref="HW134">MIN(IF($KD21:$KD68&lt;&gt;"",HW21:HW68))</f>
        <v>0</v>
      </c>
      <c r="HX134" s="317">
        <f t="array" ref="HX134">MIN(IF($KD21:$KD68&lt;&gt;"",HX21:HX68))</f>
        <v>0</v>
      </c>
      <c r="HY134" s="317">
        <f t="array" ref="HY134">MIN(IF($KD21:$KD68&lt;&gt;"",HY21:HY68))</f>
        <v>0</v>
      </c>
      <c r="HZ134" s="317">
        <f t="array" ref="HZ134">MIN(IF($KD21:$KD68&lt;&gt;"",HZ21:HZ68))</f>
        <v>0</v>
      </c>
      <c r="IA134" s="317">
        <f t="array" ref="IA134">MIN(IF($KD21:$KD68&lt;&gt;"",IA21:IA68))</f>
        <v>0</v>
      </c>
      <c r="IB134" s="317">
        <f t="array" ref="IB134">MIN(IF($KD21:$KD68&lt;&gt;"",IB21:IB68))</f>
        <v>0</v>
      </c>
      <c r="IC134" s="317">
        <f t="array" ref="IC134">MIN(IF($KD21:$KD68&lt;&gt;"",IC21:IC68))</f>
        <v>0</v>
      </c>
      <c r="ID134" s="317">
        <f t="array" ref="ID134">MIN(IF($KD21:$KD68&lt;&gt;"",ID21:ID68))</f>
        <v>0</v>
      </c>
      <c r="IE134" s="317">
        <f t="array" ref="IE134">MIN(IF($KD21:$KD68&lt;&gt;"",IE21:IE68))</f>
        <v>0</v>
      </c>
      <c r="IF134" s="317">
        <f t="array" ref="IF134">MIN(IF($KD21:$KD68&lt;&gt;"",IF21:IF68))</f>
        <v>0</v>
      </c>
      <c r="IG134" s="317">
        <f t="array" ref="IG134">MIN(IF($KD21:$KD68&lt;&gt;"",IG21:IG68))</f>
        <v>0</v>
      </c>
      <c r="IH134" s="317">
        <f t="array" ref="IH134">MIN(IF($KD21:$KD68&lt;&gt;"",IH21:IH68))</f>
        <v>0</v>
      </c>
      <c r="II134" s="317">
        <f t="array" ref="II134">MIN(IF($KD21:$KD68&lt;&gt;"",II21:II68))</f>
        <v>0</v>
      </c>
      <c r="IJ134" s="317">
        <f t="array" ref="IJ134">MIN(IF($KD21:$KD68&lt;&gt;"",IJ21:IJ68))</f>
        <v>0</v>
      </c>
      <c r="IK134" s="317">
        <f t="array" ref="IK134">MIN(IF($KD21:$KD68&lt;&gt;"",IK21:IK68))</f>
        <v>0</v>
      </c>
      <c r="IL134" s="317">
        <f t="array" ref="IL134">MIN(IF($KD21:$KD68&lt;&gt;"",IL21:IL68))</f>
        <v>0</v>
      </c>
      <c r="IM134" s="317">
        <f t="array" ref="IM134">MIN(IF($KD21:$KD68&lt;&gt;"",IM21:IM68))</f>
        <v>0</v>
      </c>
      <c r="IN134" s="317">
        <f t="array" ref="IN134">MIN(IF($KD21:$KD68&lt;&gt;"",IN21:IN68))</f>
        <v>0</v>
      </c>
      <c r="IO134" s="317">
        <f t="array" ref="IO134">MIN(IF($KD21:$KD68&lt;&gt;"",IO21:IO68))</f>
        <v>0</v>
      </c>
      <c r="IP134" s="317">
        <f t="array" ref="IP134">MIN(IF($KD21:$KD68&lt;&gt;"",IP21:IP68))</f>
        <v>0</v>
      </c>
      <c r="IQ134" s="317">
        <f t="array" ref="IQ134">MIN(IF($KD21:$KD68&lt;&gt;"",IQ21:IQ68))</f>
        <v>0</v>
      </c>
      <c r="IR134" s="317">
        <f t="array" ref="IR134">MIN(IF($KD21:$KD68&lt;&gt;"",IR21:IR68))</f>
        <v>0</v>
      </c>
      <c r="IS134" s="317">
        <f t="array" ref="IS134">MIN(IF($KD21:$KD68&lt;&gt;"",IS21:IS68))</f>
        <v>0</v>
      </c>
      <c r="IT134" s="317">
        <f t="array" ref="IT134">MIN(IF($KD21:$KD68&lt;&gt;"",IT21:IT68))</f>
        <v>0</v>
      </c>
      <c r="IU134" s="317">
        <f t="array" ref="IU134">MIN(IF($KD21:$KD68&lt;&gt;"",IU21:IU68))</f>
        <v>0</v>
      </c>
      <c r="IV134" s="317">
        <f t="array" ref="IV134">MIN(IF($KD21:$KD68&lt;&gt;"",IV21:IV68))</f>
        <v>0</v>
      </c>
      <c r="IW134" s="317">
        <f t="array" ref="IW134">MIN(IF($KD21:$KD68&lt;&gt;"",IW21:IW68))</f>
        <v>0</v>
      </c>
      <c r="IX134" s="317">
        <f t="array" ref="IX134">MIN(IF($KD21:$KD68&lt;&gt;"",IX21:IX68))</f>
        <v>0</v>
      </c>
      <c r="IY134" s="317">
        <f t="array" ref="IY134">MIN(IF($KD21:$KD68&lt;&gt;"",IY21:IY68))</f>
        <v>0</v>
      </c>
      <c r="IZ134" s="317">
        <f t="array" ref="IZ134">MIN(IF($KD21:$KD68&lt;&gt;"",IZ21:IZ68))</f>
        <v>0</v>
      </c>
      <c r="JA134" s="317">
        <f t="array" ref="JA134">MIN(IF($KD21:$KD68&lt;&gt;"",JA21:JA68))</f>
        <v>0</v>
      </c>
      <c r="JB134" s="317">
        <f t="array" ref="JB134">MIN(IF($KD21:$KD68&lt;&gt;"",JB21:JB68))</f>
        <v>0</v>
      </c>
      <c r="JC134" s="317">
        <f t="array" ref="JC134">MIN(IF($KD21:$KD68&lt;&gt;"",JC21:JC68))</f>
        <v>0</v>
      </c>
      <c r="JD134" s="317">
        <f t="array" ref="JD134">MIN(IF($KD21:$KD68&lt;&gt;"",JD21:JD68))</f>
        <v>0</v>
      </c>
      <c r="JE134" s="317">
        <f t="array" ref="JE134">MIN(IF($KD21:$KD68&lt;&gt;"",JE21:JE68))</f>
        <v>0</v>
      </c>
      <c r="JF134" s="317">
        <f t="array" ref="JF134">MIN(IF($KD21:$KD68&lt;&gt;"",JF21:JF68))</f>
        <v>0</v>
      </c>
      <c r="JG134" s="317">
        <f t="array" ref="JG134">MIN(IF($KD21:$KD68&lt;&gt;"",JG21:JG68))</f>
        <v>0</v>
      </c>
      <c r="JH134" s="317">
        <f t="array" ref="JH134">MIN(IF($KD21:$KD68&lt;&gt;"",JH21:JH68))</f>
        <v>0</v>
      </c>
      <c r="JI134" s="317">
        <f t="array" ref="JI134">MIN(IF($KD21:$KD68&lt;&gt;"",JI21:JI68))</f>
        <v>0</v>
      </c>
      <c r="JJ134" s="317">
        <f t="array" ref="JJ134">MIN(IF($KD21:$KD68&lt;&gt;"",JJ21:JJ68))</f>
        <v>0</v>
      </c>
      <c r="JK134" s="317">
        <f t="array" ref="JK134">MIN(IF($KD21:$KD68&lt;&gt;"",JK21:JK68))</f>
        <v>0</v>
      </c>
      <c r="JL134" s="317">
        <f t="array" ref="JL134">MIN(IF($KD21:$KD68&lt;&gt;"",JL21:JL68))</f>
        <v>0</v>
      </c>
      <c r="JM134" s="317">
        <f t="array" ref="JM134">MIN(IF($KD21:$KD68&lt;&gt;"",JM21:JM68))</f>
        <v>0</v>
      </c>
      <c r="JN134" s="317">
        <f t="array" ref="JN134">MIN(IF($KD21:$KD68&lt;&gt;"",JN21:JN68))</f>
        <v>0</v>
      </c>
      <c r="JO134" s="317">
        <f t="array" ref="JO134">MIN(IF($KD21:$KD68&lt;&gt;"",JO21:JO68))</f>
        <v>0</v>
      </c>
      <c r="JP134" s="317">
        <f t="array" ref="JP134">MIN(IF($KD21:$KD68&lt;&gt;"",JP21:JP68))</f>
        <v>0</v>
      </c>
    </row>
    <row r="135" spans="4:276" ht="15" customHeight="1" x14ac:dyDescent="0.2">
      <c r="D135" s="316">
        <v>7.5</v>
      </c>
      <c r="E135" s="317" t="s">
        <v>480</v>
      </c>
      <c r="F135" s="316">
        <f t="array" ref="F135">MAX(IF($KD21:$KD68&lt;&gt;"",F21:F68))</f>
        <v>0</v>
      </c>
      <c r="G135" s="316">
        <f t="array" ref="G135">MAX(IF($KD21:$KD68&lt;&gt;"",G21:G68))</f>
        <v>0</v>
      </c>
      <c r="H135" s="316">
        <f t="array" ref="H135">MAX(IF($KD21:$KD68&lt;&gt;"",H21:H68))</f>
        <v>0</v>
      </c>
      <c r="I135" s="316">
        <f t="array" ref="I135">MAX(IF($KD21:$KD68&lt;&gt;"",I21:I68))</f>
        <v>0</v>
      </c>
      <c r="J135" s="316">
        <f t="array" ref="J135">MAX(IF($KD21:$KD68&lt;&gt;"",J21:J68))</f>
        <v>0</v>
      </c>
      <c r="K135" s="316">
        <f t="array" ref="K135">MAX(IF($KD21:$KD68&lt;&gt;"",K21:K68))</f>
        <v>0</v>
      </c>
      <c r="L135" s="316">
        <f t="array" ref="L135">MAX(IF($KD21:$KD68&lt;&gt;"",L21:L68))</f>
        <v>0</v>
      </c>
      <c r="M135" s="316">
        <f t="array" ref="M135">MAX(IF($KD21:$KD68&lt;&gt;"",M21:M68))</f>
        <v>0</v>
      </c>
      <c r="N135" s="316">
        <f t="array" ref="N135">MAX(IF($KD21:$KD68&lt;&gt;"",N21:N68))</f>
        <v>0</v>
      </c>
      <c r="O135" s="316">
        <f t="array" ref="O135">MAX(IF($KD21:$KD68&lt;&gt;"",O21:O68))</f>
        <v>0</v>
      </c>
      <c r="P135" s="316">
        <f t="array" ref="P135">MAX(IF($KD21:$KD68&lt;&gt;"",P21:P68))</f>
        <v>0</v>
      </c>
      <c r="Q135" s="316">
        <f t="array" ref="Q135">MAX(IF($KD21:$KD68&lt;&gt;"",Q21:Q68))</f>
        <v>0</v>
      </c>
      <c r="R135" s="316">
        <f t="array" ref="R135">MAX(IF($KD21:$KD68&lt;&gt;"",R21:R68))</f>
        <v>0</v>
      </c>
      <c r="S135" s="316">
        <f t="array" ref="S135">MAX(IF($KD21:$KD68&lt;&gt;"",S21:S68))</f>
        <v>0</v>
      </c>
      <c r="T135" s="316">
        <f t="array" ref="T135">MAX(IF($KD21:$KD68&lt;&gt;"",T21:T68))</f>
        <v>0</v>
      </c>
      <c r="U135" s="316">
        <f t="array" ref="U135">MAX(IF($KD21:$KD68&lt;&gt;"",U21:U68))</f>
        <v>0</v>
      </c>
      <c r="V135" s="316">
        <f t="array" ref="V135">MAX(IF($KD21:$KD68&lt;&gt;"",V21:V68))</f>
        <v>0</v>
      </c>
      <c r="W135" s="316">
        <f t="array" ref="W135">MAX(IF($KD21:$KD68&lt;&gt;"",W21:W68))</f>
        <v>0</v>
      </c>
      <c r="X135" s="316">
        <f t="array" ref="X135">MAX(IF($KD21:$KD68&lt;&gt;"",X21:X68))</f>
        <v>0</v>
      </c>
      <c r="Y135" s="316">
        <f t="array" ref="Y135">MAX(IF($KD21:$KD68&lt;&gt;"",Y21:Y68))</f>
        <v>0</v>
      </c>
      <c r="Z135" s="316">
        <f t="array" ref="Z135">MAX(IF($KD21:$KD68&lt;&gt;"",Z21:Z68))</f>
        <v>0</v>
      </c>
      <c r="AA135" s="316">
        <f t="array" ref="AA135">MAX(IF($KD21:$KD68&lt;&gt;"",AA21:AA68))</f>
        <v>0</v>
      </c>
      <c r="AB135" s="316">
        <f t="array" ref="AB135">MAX(IF($KD21:$KD68&lt;&gt;"",AB21:AB68))</f>
        <v>0</v>
      </c>
      <c r="AC135" s="316">
        <f t="array" ref="AC135">MAX(IF($KD21:$KD68&lt;&gt;"",AC21:AC68))</f>
        <v>0</v>
      </c>
      <c r="AD135" s="316">
        <f t="array" ref="AD135">MAX(IF($KD21:$KD68&lt;&gt;"",AD21:AD68))</f>
        <v>0</v>
      </c>
      <c r="AE135" s="316">
        <f t="array" ref="AE135">MAX(IF($KD21:$KD68&lt;&gt;"",AE21:AE68))</f>
        <v>0</v>
      </c>
      <c r="AF135" s="316">
        <f t="array" ref="AF135">MAX(IF($KD21:$KD68&lt;&gt;"",AF21:AF68))</f>
        <v>0</v>
      </c>
      <c r="AG135" s="316">
        <f t="array" ref="AG135">MAX(IF($KD21:$KD68&lt;&gt;"",AG21:AG68))</f>
        <v>0</v>
      </c>
      <c r="AH135" s="316">
        <f t="array" ref="AH135">MAX(IF($KD21:$KD68&lt;&gt;"",AH21:AH68))</f>
        <v>0</v>
      </c>
      <c r="AI135" s="316">
        <f t="array" ref="AI135">MAX(IF($KD21:$KD68&lt;&gt;"",AI21:AI68))</f>
        <v>0</v>
      </c>
      <c r="AJ135" s="316">
        <f t="array" ref="AJ135">MAX(IF($KD21:$KD68&lt;&gt;"",AJ21:AJ68))</f>
        <v>0</v>
      </c>
      <c r="AK135" s="316">
        <f t="array" ref="AK135">MAX(IF($KD21:$KD68&lt;&gt;"",AK21:AK68))</f>
        <v>0</v>
      </c>
      <c r="AL135" s="316">
        <f t="array" ref="AL135">MAX(IF($KD21:$KD68&lt;&gt;"",AL21:AL68))</f>
        <v>0</v>
      </c>
      <c r="AM135" s="316">
        <f t="array" ref="AM135">MAX(IF($KD21:$KD68&lt;&gt;"",AM21:AM68))</f>
        <v>0</v>
      </c>
      <c r="AN135" s="316">
        <f t="array" ref="AN135">MAX(IF($KD21:$KD68&lt;&gt;"",AN21:AN68))</f>
        <v>0</v>
      </c>
      <c r="AO135" s="316">
        <f t="array" ref="AO135">MAX(IF($KD21:$KD68&lt;&gt;"",AO21:AO68))</f>
        <v>0</v>
      </c>
      <c r="AP135" s="316">
        <f t="array" ref="AP135">MAX(IF($KD21:$KD68&lt;&gt;"",AP21:AP68))</f>
        <v>0</v>
      </c>
      <c r="AQ135" s="316">
        <f t="array" ref="AQ135">MAX(IF($KD21:$KD68&lt;&gt;"",AQ21:AQ68))</f>
        <v>0</v>
      </c>
      <c r="AR135" s="316">
        <f t="array" ref="AR135">MAX(IF($KD21:$KD68&lt;&gt;"",AR21:AR68))</f>
        <v>0</v>
      </c>
      <c r="AS135" s="316">
        <f t="array" ref="AS135">MAX(IF($KD21:$KD68&lt;&gt;"",AS21:AS68))</f>
        <v>0</v>
      </c>
      <c r="AT135" s="316">
        <f t="array" ref="AT135">MAX(IF($KD21:$KD68&lt;&gt;"",AT21:AT68))</f>
        <v>0</v>
      </c>
      <c r="AU135" s="316">
        <f t="array" ref="AU135">MAX(IF($KD21:$KD68&lt;&gt;"",AU21:AU68))</f>
        <v>0</v>
      </c>
      <c r="AV135" s="316">
        <f t="array" ref="AV135">MAX(IF($KD21:$KD68&lt;&gt;"",AV21:AV68))</f>
        <v>0</v>
      </c>
      <c r="AW135" s="316">
        <f t="array" ref="AW135">MAX(IF($KD21:$KD68&lt;&gt;"",AW21:AW68))</f>
        <v>0</v>
      </c>
      <c r="AX135" s="316">
        <f t="array" ref="AX135">MAX(IF($KD21:$KD68&lt;&gt;"",AX21:AX68))</f>
        <v>0</v>
      </c>
      <c r="AY135" s="316">
        <f t="array" ref="AY135">MAX(IF($KD21:$KD68&lt;&gt;"",AY21:AY68))</f>
        <v>0</v>
      </c>
      <c r="AZ135" s="316">
        <f t="array" ref="AZ135">MAX(IF($KD21:$KD68&lt;&gt;"",AZ21:AZ68))</f>
        <v>0</v>
      </c>
      <c r="BA135" s="316">
        <f t="array" ref="BA135">MAX(IF($KD21:$KD68&lt;&gt;"",BA21:BA68))</f>
        <v>0</v>
      </c>
      <c r="BB135" s="316">
        <f t="array" ref="BB135">MAX(IF($KD21:$KD68&lt;&gt;"",BB21:BB68))</f>
        <v>0</v>
      </c>
      <c r="BC135" s="316">
        <f t="array" ref="BC135">MAX(IF($KD21:$KD68&lt;&gt;"",BC21:BC68))</f>
        <v>0</v>
      </c>
      <c r="BD135" s="316">
        <f t="array" ref="BD135">MAX(IF($KD21:$KD68&lt;&gt;"",BD21:BD68))</f>
        <v>0</v>
      </c>
      <c r="BE135" s="316">
        <f t="array" ref="BE135">MAX(IF($KD21:$KD68&lt;&gt;"",BE21:BE68))</f>
        <v>0</v>
      </c>
      <c r="BF135" s="316">
        <f t="array" ref="BF135">MAX(IF($KD21:$KD68&lt;&gt;"",BF21:BF68))</f>
        <v>0</v>
      </c>
      <c r="BG135" s="316">
        <f t="array" ref="BG135">MAX(IF($KD21:$KD68&lt;&gt;"",BG21:BG68))</f>
        <v>0</v>
      </c>
      <c r="BH135" s="316">
        <f t="array" ref="BH135">MAX(IF($KD21:$KD68&lt;&gt;"",BH21:BH68))</f>
        <v>0</v>
      </c>
      <c r="BI135" s="316">
        <f t="array" ref="BI135">MAX(IF($KD21:$KD68&lt;&gt;"",BI21:BI68))</f>
        <v>0</v>
      </c>
      <c r="BJ135" s="316">
        <f t="array" ref="BJ135">MAX(IF($KD21:$KD68&lt;&gt;"",BJ21:BJ68))</f>
        <v>0</v>
      </c>
      <c r="BK135" s="316">
        <f t="array" ref="BK135">MAX(IF($KD21:$KD68&lt;&gt;"",BK21:BK68))</f>
        <v>0</v>
      </c>
      <c r="BL135" s="316">
        <f t="array" ref="BL135">MAX(IF($KD21:$KD68&lt;&gt;"",BL21:BL68))</f>
        <v>0</v>
      </c>
      <c r="BM135" s="316">
        <f t="array" ref="BM135">MAX(IF($KD21:$KD68&lt;&gt;"",BM21:BM68))</f>
        <v>0</v>
      </c>
      <c r="BN135" s="316">
        <f t="array" ref="BN135">MAX(IF($KD21:$KD68&lt;&gt;"",BN21:BN68))</f>
        <v>0</v>
      </c>
      <c r="BO135" s="316">
        <f t="array" ref="BO135">MAX(IF($KD21:$KD68&lt;&gt;"",BO21:BO68))</f>
        <v>0</v>
      </c>
      <c r="BP135" s="316">
        <f t="array" ref="BP135">MAX(IF($KD21:$KD68&lt;&gt;"",BP21:BP68))</f>
        <v>0</v>
      </c>
      <c r="BQ135" s="316">
        <f t="array" ref="BQ135">MAX(IF($KD21:$KD68&lt;&gt;"",BQ21:BQ68))</f>
        <v>0</v>
      </c>
      <c r="BR135" s="316">
        <f t="array" ref="BR135">MAX(IF($KD21:$KD68&lt;&gt;"",BR21:BR68))</f>
        <v>0</v>
      </c>
      <c r="BS135" s="316">
        <f t="array" ref="BS135">MAX(IF($KD21:$KD68&lt;&gt;"",BS21:BS68))</f>
        <v>0</v>
      </c>
      <c r="BT135" s="316">
        <f t="array" ref="BT135">MAX(IF($KD21:$KD68&lt;&gt;"",BT21:BT68))</f>
        <v>0</v>
      </c>
      <c r="BU135" s="316">
        <f t="array" ref="BU135">MAX(IF($KD21:$KD68&lt;&gt;"",BU21:BU68))</f>
        <v>0</v>
      </c>
      <c r="BV135" s="316">
        <f t="array" ref="BV135">MAX(IF($KD21:$KD68&lt;&gt;"",BV21:BV68))</f>
        <v>0</v>
      </c>
      <c r="BW135" s="316">
        <f t="array" ref="BW135">MAX(IF($KD21:$KD68&lt;&gt;"",BW21:BW68))</f>
        <v>0</v>
      </c>
      <c r="BX135" s="316">
        <f t="array" ref="BX135">MAX(IF($KD21:$KD68&lt;&gt;"",BX21:BX68))</f>
        <v>0</v>
      </c>
      <c r="BY135" s="316">
        <f t="array" ref="BY135">MAX(IF($KD21:$KD68&lt;&gt;"",BY21:BY68))</f>
        <v>0</v>
      </c>
      <c r="BZ135" s="316">
        <f t="array" ref="BZ135">MAX(IF($KD21:$KD68&lt;&gt;"",BZ21:BZ68))</f>
        <v>0</v>
      </c>
      <c r="CA135" s="316">
        <f t="array" ref="CA135">MAX(IF($KD21:$KD68&lt;&gt;"",CA21:CA68))</f>
        <v>0</v>
      </c>
      <c r="CB135" s="316">
        <f t="array" ref="CB135">MAX(IF($KD21:$KD68&lt;&gt;"",CB21:CB68))</f>
        <v>0</v>
      </c>
      <c r="CC135" s="316">
        <f t="array" ref="CC135">MAX(IF($KD21:$KD68&lt;&gt;"",CC21:CC68))</f>
        <v>0</v>
      </c>
      <c r="CD135" s="316">
        <f t="array" ref="CD135">MAX(IF($KD21:$KD68&lt;&gt;"",CD21:CD68))</f>
        <v>0</v>
      </c>
      <c r="CE135" s="316">
        <f t="array" ref="CE135">MAX(IF($KD21:$KD68&lt;&gt;"",CE21:CE68))</f>
        <v>0</v>
      </c>
      <c r="CF135" s="316">
        <f t="array" ref="CF135">MAX(IF($KD21:$KD68&lt;&gt;"",CF21:CF68))</f>
        <v>0</v>
      </c>
      <c r="CG135" s="316">
        <f t="array" ref="CG135">MAX(IF($KD21:$KD68&lt;&gt;"",CG21:CG68))</f>
        <v>0</v>
      </c>
      <c r="CH135" s="316">
        <f t="array" ref="CH135">MAX(IF($KD21:$KD68&lt;&gt;"",CH21:CH68))</f>
        <v>0</v>
      </c>
      <c r="CI135" s="316">
        <f t="array" ref="CI135">MAX(IF($KD21:$KD68&lt;&gt;"",CI21:CI68))</f>
        <v>0</v>
      </c>
      <c r="CJ135" s="316">
        <f t="array" ref="CJ135">MAX(IF($KD21:$KD68&lt;&gt;"",CJ21:CJ68))</f>
        <v>0</v>
      </c>
      <c r="CK135" s="316">
        <f t="array" ref="CK135">MAX(IF($KD21:$KD68&lt;&gt;"",CK21:CK68))</f>
        <v>0</v>
      </c>
      <c r="CL135" s="316">
        <f t="array" ref="CL135">MAX(IF($KD21:$KD68&lt;&gt;"",CL21:CL68))</f>
        <v>0</v>
      </c>
      <c r="CM135" s="316">
        <f t="array" ref="CM135">MAX(IF($KD21:$KD68&lt;&gt;"",CM21:CM68))</f>
        <v>0</v>
      </c>
      <c r="CN135" s="316">
        <f t="array" ref="CN135">MAX(IF($KD21:$KD68&lt;&gt;"",CN21:CN68))</f>
        <v>0</v>
      </c>
      <c r="CO135" s="316">
        <f t="array" ref="CO135">MAX(IF($KD21:$KD68&lt;&gt;"",CO21:CO68))</f>
        <v>0</v>
      </c>
      <c r="CP135" s="316">
        <f t="array" ref="CP135">MAX(IF($KD21:$KD68&lt;&gt;"",CP21:CP68))</f>
        <v>0</v>
      </c>
      <c r="CQ135" s="316">
        <f t="array" ref="CQ135">MAX(IF($KD21:$KD68&lt;&gt;"",CQ21:CQ68))</f>
        <v>0</v>
      </c>
      <c r="CR135" s="316">
        <f t="array" ref="CR135">MAX(IF($KD21:$KD68&lt;&gt;"",CR21:CR68))</f>
        <v>0</v>
      </c>
      <c r="CS135" s="316">
        <f t="array" ref="CS135">MAX(IF($KD21:$KD68&lt;&gt;"",CS21:CS68))</f>
        <v>0</v>
      </c>
      <c r="CT135" s="316">
        <f t="array" ref="CT135">MAX(IF($KD21:$KD68&lt;&gt;"",CT21:CT68))</f>
        <v>0</v>
      </c>
      <c r="CU135" s="316">
        <f t="array" ref="CU135">MAX(IF($KD21:$KD68&lt;&gt;"",CU21:CU68))</f>
        <v>0</v>
      </c>
      <c r="CV135" s="316">
        <f t="array" ref="CV135">MAX(IF($KD21:$KD68&lt;&gt;"",CV21:CV68))</f>
        <v>0</v>
      </c>
      <c r="CW135" s="316">
        <f t="array" ref="CW135">MAX(IF($KD21:$KD68&lt;&gt;"",CW21:CW68))</f>
        <v>0</v>
      </c>
      <c r="CX135" s="316">
        <f t="array" ref="CX135">MAX(IF($KD21:$KD68&lt;&gt;"",CX21:CX68))</f>
        <v>0</v>
      </c>
      <c r="CY135" s="316">
        <f t="array" ref="CY135">MAX(IF($KD21:$KD68&lt;&gt;"",CY21:CY68))</f>
        <v>0</v>
      </c>
      <c r="CZ135" s="316">
        <f t="array" ref="CZ135">MAX(IF($KD21:$KD68&lt;&gt;"",CZ21:CZ68))</f>
        <v>0</v>
      </c>
      <c r="DA135" s="316">
        <f t="array" ref="DA135">MAX(IF($KD21:$KD68&lt;&gt;"",DA21:DA68))</f>
        <v>0</v>
      </c>
      <c r="DB135" s="316">
        <f t="array" ref="DB135">MAX(IF($KD21:$KD68&lt;&gt;"",DB21:DB68))</f>
        <v>0</v>
      </c>
      <c r="DC135" s="316">
        <f t="array" ref="DC135">MAX(IF($KD21:$KD68&lt;&gt;"",DC21:DC68))</f>
        <v>0</v>
      </c>
      <c r="DD135" s="316">
        <f t="array" ref="DD135">MAX(IF($KD21:$KD68&lt;&gt;"",DD21:DD68))</f>
        <v>0</v>
      </c>
      <c r="DE135" s="316">
        <f t="array" ref="DE135">MAX(IF($KD21:$KD68&lt;&gt;"",DE21:DE68))</f>
        <v>0</v>
      </c>
      <c r="DF135" s="316">
        <f t="array" ref="DF135">MAX(IF($KD21:$KD68&lt;&gt;"",DF21:DF68))</f>
        <v>0</v>
      </c>
      <c r="DG135" s="316">
        <f t="array" ref="DG135">MAX(IF($KD21:$KD68&lt;&gt;"",DG21:DG68))</f>
        <v>0</v>
      </c>
      <c r="DH135" s="316">
        <f t="array" ref="DH135">MAX(IF($KD21:$KD68&lt;&gt;"",DH21:DH68))</f>
        <v>0</v>
      </c>
      <c r="DI135" s="316">
        <f t="array" ref="DI135">MAX(IF($KD21:$KD68&lt;&gt;"",DI21:DI68))</f>
        <v>0</v>
      </c>
      <c r="DJ135" s="316">
        <f t="array" ref="DJ135">MAX(IF($KD21:$KD68&lt;&gt;"",DJ21:DJ68))</f>
        <v>0</v>
      </c>
      <c r="DK135" s="316">
        <f t="array" ref="DK135">MAX(IF($KD21:$KD68&lt;&gt;"",DK21:DK68))</f>
        <v>0</v>
      </c>
      <c r="DL135" s="316">
        <f t="array" ref="DL135">MAX(IF($KD21:$KD68&lt;&gt;"",DL21:DL68))</f>
        <v>0</v>
      </c>
      <c r="DM135" s="316">
        <f t="array" ref="DM135">MAX(IF($KD21:$KD68&lt;&gt;"",DM21:DM68))</f>
        <v>0</v>
      </c>
      <c r="DN135" s="316">
        <f t="array" ref="DN135">MAX(IF($KD21:$KD68&lt;&gt;"",DN21:DN68))</f>
        <v>0</v>
      </c>
      <c r="DO135" s="316">
        <f t="array" ref="DO135">MAX(IF($KD21:$KD68&lt;&gt;"",DO21:DO68))</f>
        <v>0</v>
      </c>
      <c r="DP135" s="316">
        <f t="array" ref="DP135">MAX(IF($KD21:$KD68&lt;&gt;"",DP21:DP68))</f>
        <v>0</v>
      </c>
      <c r="DQ135" s="316">
        <f t="array" ref="DQ135">MAX(IF($KD21:$KD68&lt;&gt;"",DQ21:DQ68))</f>
        <v>0</v>
      </c>
      <c r="DR135" s="316">
        <f t="array" ref="DR135">MAX(IF($KD21:$KD68&lt;&gt;"",DR21:DR68))</f>
        <v>0</v>
      </c>
      <c r="DS135" s="316">
        <f t="array" ref="DS135">MAX(IF($KD21:$KD68&lt;&gt;"",DS21:DS68))</f>
        <v>0</v>
      </c>
      <c r="DT135" s="316">
        <f t="array" ref="DT135">MAX(IF($KD21:$KD68&lt;&gt;"",DT21:DT68))</f>
        <v>0</v>
      </c>
      <c r="DU135" s="316">
        <f t="array" ref="DU135">MAX(IF($KD21:$KD68&lt;&gt;"",DU21:DU68))</f>
        <v>0</v>
      </c>
      <c r="DV135" s="316">
        <f t="array" ref="DV135">MAX(IF($KD21:$KD68&lt;&gt;"",DV21:DV68))</f>
        <v>0</v>
      </c>
      <c r="DW135" s="316">
        <f t="array" ref="DW135">MAX(IF($KD21:$KD68&lt;&gt;"",DW21:DW68))</f>
        <v>0</v>
      </c>
      <c r="DX135" s="316">
        <f t="array" ref="DX135">MAX(IF($KD21:$KD68&lt;&gt;"",DX21:DX68))</f>
        <v>0</v>
      </c>
      <c r="DY135" s="316">
        <f t="array" ref="DY135">MAX(IF($KD21:$KD68&lt;&gt;"",DY21:DY68))</f>
        <v>0</v>
      </c>
      <c r="DZ135" s="316">
        <f t="array" ref="DZ135">MAX(IF($KD21:$KD68&lt;&gt;"",DZ21:DZ68))</f>
        <v>0</v>
      </c>
      <c r="EA135" s="316">
        <f t="array" ref="EA135">MAX(IF($KD21:$KD68&lt;&gt;"",EA21:EA68))</f>
        <v>0</v>
      </c>
      <c r="EB135" s="316">
        <f t="array" ref="EB135">MAX(IF($KD21:$KD68&lt;&gt;"",EB21:EB68))</f>
        <v>0</v>
      </c>
      <c r="EC135" s="316">
        <f t="array" ref="EC135">MAX(IF($KD21:$KD68&lt;&gt;"",EC21:EC68))</f>
        <v>0</v>
      </c>
      <c r="ED135" s="316">
        <f t="array" ref="ED135">MAX(IF($KD21:$KD68&lt;&gt;"",ED21:ED68))</f>
        <v>0</v>
      </c>
      <c r="EE135" s="316">
        <f t="array" ref="EE135">MAX(IF($KD21:$KD68&lt;&gt;"",EE21:EE68))</f>
        <v>0</v>
      </c>
      <c r="EF135" s="316">
        <f t="array" ref="EF135">MAX(IF($KD21:$KD68&lt;&gt;"",EF21:EF68))</f>
        <v>0</v>
      </c>
      <c r="EG135" s="316">
        <f t="array" ref="EG135">MAX(IF($KD21:$KD68&lt;&gt;"",EG21:EG68))</f>
        <v>0</v>
      </c>
      <c r="EH135" s="316">
        <f t="array" ref="EH135">MAX(IF($KD21:$KD68&lt;&gt;"",EH21:EH68))</f>
        <v>0</v>
      </c>
      <c r="EI135" s="316">
        <f t="array" ref="EI135">MAX(IF($KD21:$KD68&lt;&gt;"",EI21:EI68))</f>
        <v>0</v>
      </c>
      <c r="EJ135" s="316">
        <f t="array" ref="EJ135">MAX(IF($KD21:$KD68&lt;&gt;"",EJ21:EJ68))</f>
        <v>0</v>
      </c>
      <c r="EK135" s="316">
        <f t="array" ref="EK135">MAX(IF($KD21:$KD68&lt;&gt;"",EK21:EK68))</f>
        <v>0</v>
      </c>
      <c r="EL135" s="316">
        <f t="array" ref="EL135">MAX(IF($KD21:$KD68&lt;&gt;"",EL21:EL68))</f>
        <v>0</v>
      </c>
      <c r="EM135" s="316">
        <f t="array" ref="EM135">MAX(IF($KD21:$KD68&lt;&gt;"",EM21:EM68))</f>
        <v>0</v>
      </c>
      <c r="EN135" s="316">
        <f t="array" ref="EN135">MAX(IF($KD21:$KD68&lt;&gt;"",EN21:EN68))</f>
        <v>0</v>
      </c>
      <c r="EO135" s="316">
        <f t="array" ref="EO135">MAX(IF($KD21:$KD68&lt;&gt;"",EO21:EO68))</f>
        <v>0</v>
      </c>
      <c r="EP135" s="316">
        <f t="array" ref="EP135">MAX(IF($KD21:$KD68&lt;&gt;"",EP21:EP68))</f>
        <v>0</v>
      </c>
      <c r="EQ135" s="316">
        <f t="array" ref="EQ135">MAX(IF($KD21:$KD68&lt;&gt;"",EQ21:EQ68))</f>
        <v>0</v>
      </c>
      <c r="ER135" s="316">
        <f t="array" ref="ER135">MAX(IF($KD21:$KD68&lt;&gt;"",ER21:ER68))</f>
        <v>0</v>
      </c>
      <c r="ES135" s="316">
        <f t="array" ref="ES135">MAX(IF($KD21:$KD68&lt;&gt;"",ES21:ES68))</f>
        <v>0</v>
      </c>
      <c r="ET135" s="316">
        <f t="array" ref="ET135">MAX(IF($KD21:$KD68&lt;&gt;"",ET21:ET68))</f>
        <v>0</v>
      </c>
      <c r="EU135" s="316">
        <f t="array" ref="EU135">MAX(IF($KD21:$KD68&lt;&gt;"",EU21:EU68))</f>
        <v>0</v>
      </c>
      <c r="EV135" s="316">
        <f t="array" ref="EV135">MAX(IF($KD21:$KD68&lt;&gt;"",EV21:EV68))</f>
        <v>0</v>
      </c>
      <c r="EW135" s="316">
        <f t="array" ref="EW135">MAX(IF($KD21:$KD68&lt;&gt;"",EW21:EW68))</f>
        <v>0</v>
      </c>
      <c r="EX135" s="316">
        <f t="array" ref="EX135">MAX(IF($KD21:$KD68&lt;&gt;"",EX21:EX68))</f>
        <v>0</v>
      </c>
      <c r="EY135" s="316">
        <f t="array" ref="EY135">MAX(IF($KD21:$KD68&lt;&gt;"",EY21:EY68))</f>
        <v>0</v>
      </c>
      <c r="EZ135" s="316">
        <f t="array" ref="EZ135">MAX(IF($KD21:$KD68&lt;&gt;"",EZ21:EZ68))</f>
        <v>0</v>
      </c>
      <c r="FA135" s="316">
        <f t="array" ref="FA135">MAX(IF($KD21:$KD68&lt;&gt;"",FA21:FA68))</f>
        <v>0</v>
      </c>
      <c r="FB135" s="316">
        <f t="array" ref="FB135">MAX(IF($KD21:$KD68&lt;&gt;"",FB21:FB68))</f>
        <v>0</v>
      </c>
      <c r="FC135" s="316">
        <f t="array" ref="FC135">MAX(IF($KD21:$KD68&lt;&gt;"",FC21:FC68))</f>
        <v>0</v>
      </c>
      <c r="FD135" s="316">
        <f t="array" ref="FD135">MAX(IF($KD21:$KD68&lt;&gt;"",FD21:FD68))</f>
        <v>0</v>
      </c>
      <c r="FE135" s="316">
        <f t="array" ref="FE135">MAX(IF($KD21:$KD68&lt;&gt;"",FE21:FE68))</f>
        <v>0</v>
      </c>
      <c r="FF135" s="316">
        <f t="array" ref="FF135">MAX(IF($KD21:$KD68&lt;&gt;"",FF21:FF68))</f>
        <v>0</v>
      </c>
      <c r="FG135" s="316">
        <f t="array" ref="FG135">MAX(IF($KD21:$KD68&lt;&gt;"",FG21:FG68))</f>
        <v>0</v>
      </c>
      <c r="FH135" s="316">
        <f t="array" ref="FH135">MAX(IF($KD21:$KD68&lt;&gt;"",FH21:FH68))</f>
        <v>0</v>
      </c>
      <c r="FI135" s="316">
        <f t="array" ref="FI135">MAX(IF($KD21:$KD68&lt;&gt;"",FI21:FI68))</f>
        <v>0</v>
      </c>
      <c r="FJ135" s="316">
        <f t="array" ref="FJ135">MAX(IF($KD21:$KD68&lt;&gt;"",FJ21:FJ68))</f>
        <v>0</v>
      </c>
      <c r="FK135" s="316">
        <f t="array" ref="FK135">MAX(IF($KD21:$KD68&lt;&gt;"",FK21:FK68))</f>
        <v>0</v>
      </c>
      <c r="FL135" s="316">
        <f t="array" ref="FL135">MAX(IF($KD21:$KD68&lt;&gt;"",FL21:FL68))</f>
        <v>0</v>
      </c>
      <c r="FM135" s="316">
        <f t="array" ref="FM135">MAX(IF($KD21:$KD68&lt;&gt;"",FM21:FM68))</f>
        <v>0</v>
      </c>
      <c r="FN135" s="316">
        <f t="array" ref="FN135">MAX(IF($KD21:$KD68&lt;&gt;"",FN21:FN68))</f>
        <v>0</v>
      </c>
      <c r="FO135" s="316">
        <f t="array" ref="FO135">MAX(IF($KD21:$KD68&lt;&gt;"",FO21:FO68))</f>
        <v>0</v>
      </c>
      <c r="FP135" s="316">
        <f t="array" ref="FP135">MAX(IF($KD21:$KD68&lt;&gt;"",FP21:FP68))</f>
        <v>0</v>
      </c>
      <c r="FQ135" s="316">
        <f t="array" ref="FQ135">MAX(IF($KD21:$KD68&lt;&gt;"",FQ21:FQ68))</f>
        <v>0</v>
      </c>
      <c r="FR135" s="316">
        <f t="array" ref="FR135">MAX(IF($KD21:$KD68&lt;&gt;"",FR21:FR68))</f>
        <v>0</v>
      </c>
      <c r="FS135" s="316">
        <f t="array" ref="FS135">MAX(IF($KD21:$KD68&lt;&gt;"",FS21:FS68))</f>
        <v>0</v>
      </c>
      <c r="FT135" s="316">
        <f t="array" ref="FT135">MAX(IF($KD21:$KD68&lt;&gt;"",FT21:FT68))</f>
        <v>0</v>
      </c>
      <c r="FU135" s="316">
        <f t="array" ref="FU135">MAX(IF($KD21:$KD68&lt;&gt;"",FU21:FU68))</f>
        <v>0</v>
      </c>
      <c r="FV135" s="316">
        <f t="array" ref="FV135">MAX(IF($KD21:$KD68&lt;&gt;"",FV21:FV68))</f>
        <v>0</v>
      </c>
      <c r="FW135" s="316">
        <f t="array" ref="FW135">MAX(IF($KD21:$KD68&lt;&gt;"",FW21:FW68))</f>
        <v>0</v>
      </c>
      <c r="FX135" s="316">
        <f t="array" ref="FX135">MAX(IF($KD21:$KD68&lt;&gt;"",FX21:FX68))</f>
        <v>0</v>
      </c>
      <c r="FY135" s="316">
        <f t="array" ref="FY135">MAX(IF($KD21:$KD68&lt;&gt;"",FY21:FY68))</f>
        <v>0</v>
      </c>
      <c r="FZ135" s="316">
        <f t="array" ref="FZ135">MAX(IF($KD21:$KD68&lt;&gt;"",FZ21:FZ68))</f>
        <v>0</v>
      </c>
      <c r="GA135" s="316">
        <f t="array" ref="GA135">MAX(IF($KD21:$KD68&lt;&gt;"",GA21:GA68))</f>
        <v>0</v>
      </c>
      <c r="GB135" s="316">
        <f t="array" ref="GB135">MAX(IF($KD21:$KD68&lt;&gt;"",GB21:GB68))</f>
        <v>0</v>
      </c>
      <c r="GC135" s="316">
        <f t="array" ref="GC135">MAX(IF($KD21:$KD68&lt;&gt;"",GC21:GC68))</f>
        <v>0</v>
      </c>
      <c r="GD135" s="316">
        <f t="array" ref="GD135">MAX(IF($KD21:$KD68&lt;&gt;"",GD21:GD68))</f>
        <v>0</v>
      </c>
      <c r="GE135" s="316">
        <f t="array" ref="GE135">MAX(IF($KD21:$KD68&lt;&gt;"",GE21:GE68))</f>
        <v>0</v>
      </c>
      <c r="GF135" s="316">
        <f t="array" ref="GF135">MAX(IF($KD21:$KD68&lt;&gt;"",GF21:GF68))</f>
        <v>0</v>
      </c>
      <c r="GG135" s="316">
        <f t="array" ref="GG135">MAX(IF($KD21:$KD68&lt;&gt;"",GG21:GG68))</f>
        <v>0</v>
      </c>
      <c r="GH135" s="316">
        <f t="array" ref="GH135">MAX(IF($KD21:$KD68&lt;&gt;"",GH21:GH68))</f>
        <v>0</v>
      </c>
      <c r="GI135" s="316">
        <f t="array" ref="GI135">MAX(IF($KD21:$KD68&lt;&gt;"",GI21:GI68))</f>
        <v>0</v>
      </c>
      <c r="GJ135" s="316">
        <f t="array" ref="GJ135">MAX(IF($KD21:$KD68&lt;&gt;"",GJ21:GJ68))</f>
        <v>0</v>
      </c>
      <c r="GK135" s="316">
        <f t="array" ref="GK135">MAX(IF($KD21:$KD68&lt;&gt;"",GK21:GK68))</f>
        <v>0</v>
      </c>
      <c r="GL135" s="316">
        <f t="array" ref="GL135">MAX(IF($KD21:$KD68&lt;&gt;"",GL21:GL68))</f>
        <v>0</v>
      </c>
      <c r="GM135" s="316">
        <f t="array" ref="GM135">MAX(IF($KD21:$KD68&lt;&gt;"",GM21:GM68))</f>
        <v>0</v>
      </c>
      <c r="GN135" s="316">
        <f t="array" ref="GN135">MAX(IF($KD21:$KD68&lt;&gt;"",GN21:GN68))</f>
        <v>0</v>
      </c>
      <c r="GO135" s="316">
        <f t="array" ref="GO135">MAX(IF($KD21:$KD68&lt;&gt;"",GO21:GO68))</f>
        <v>0</v>
      </c>
      <c r="GP135" s="316">
        <f t="array" ref="GP135">MAX(IF($KD21:$KD68&lt;&gt;"",GP21:GP68))</f>
        <v>0</v>
      </c>
      <c r="GQ135" s="316">
        <f t="array" ref="GQ135">MAX(IF($KD21:$KD68&lt;&gt;"",GQ21:GQ68))</f>
        <v>0</v>
      </c>
      <c r="GR135" s="316">
        <f t="array" ref="GR135">MAX(IF($KD21:$KD68&lt;&gt;"",GR21:GR68))</f>
        <v>0</v>
      </c>
      <c r="GS135" s="316">
        <f t="array" ref="GS135">MAX(IF($KD21:$KD68&lt;&gt;"",GS21:GS68))</f>
        <v>0</v>
      </c>
      <c r="GT135" s="316">
        <f t="array" ref="GT135">MAX(IF($KD21:$KD68&lt;&gt;"",GT21:GT68))</f>
        <v>0</v>
      </c>
      <c r="GU135" s="316">
        <f t="array" ref="GU135">MAX(IF($KD21:$KD68&lt;&gt;"",GU21:GU68))</f>
        <v>0</v>
      </c>
      <c r="GV135" s="316">
        <f t="array" ref="GV135">MAX(IF($KD21:$KD68&lt;&gt;"",GV21:GV68))</f>
        <v>0</v>
      </c>
      <c r="GW135" s="316">
        <f t="array" ref="GW135">MAX(IF($KD21:$KD68&lt;&gt;"",GW21:GW68))</f>
        <v>0</v>
      </c>
      <c r="GX135" s="316">
        <f t="array" ref="GX135">MAX(IF($KD21:$KD68&lt;&gt;"",GX21:GX68))</f>
        <v>0</v>
      </c>
      <c r="GY135" s="316">
        <f t="array" ref="GY135">MAX(IF($KD21:$KD68&lt;&gt;"",GY21:GY68))</f>
        <v>0</v>
      </c>
      <c r="GZ135" s="316">
        <f t="array" ref="GZ135">MAX(IF($KD21:$KD68&lt;&gt;"",GZ21:GZ68))</f>
        <v>0</v>
      </c>
      <c r="HA135" s="316">
        <f t="array" ref="HA135">MAX(IF($KD21:$KD68&lt;&gt;"",HA21:HA68))</f>
        <v>0</v>
      </c>
      <c r="HB135" s="316">
        <f t="array" ref="HB135">MAX(IF($KD21:$KD68&lt;&gt;"",HB21:HB68))</f>
        <v>0</v>
      </c>
      <c r="HC135" s="316">
        <f t="array" ref="HC135">MAX(IF($KD21:$KD68&lt;&gt;"",HC21:HC68))</f>
        <v>0</v>
      </c>
      <c r="HD135" s="316">
        <f t="array" ref="HD135">MAX(IF($KD21:$KD68&lt;&gt;"",HD21:HD68))</f>
        <v>0</v>
      </c>
      <c r="HE135" s="316">
        <f t="array" ref="HE135">MAX(IF($KD21:$KD68&lt;&gt;"",HE21:HE68))</f>
        <v>0</v>
      </c>
      <c r="HF135" s="316">
        <f t="array" ref="HF135">MAX(IF($KD21:$KD68&lt;&gt;"",HF21:HF68))</f>
        <v>0</v>
      </c>
      <c r="HG135" s="316">
        <f t="array" ref="HG135">MAX(IF($KD21:$KD68&lt;&gt;"",HG21:HG68))</f>
        <v>0</v>
      </c>
      <c r="HH135" s="316">
        <f t="array" ref="HH135">MAX(IF($KD21:$KD68&lt;&gt;"",HH21:HH68))</f>
        <v>0</v>
      </c>
      <c r="HI135" s="316">
        <f t="array" ref="HI135">MAX(IF($KD21:$KD68&lt;&gt;"",HI21:HI68))</f>
        <v>0</v>
      </c>
      <c r="HJ135" s="316">
        <f t="array" ref="HJ135">MAX(IF($KD21:$KD68&lt;&gt;"",HJ21:HJ68))</f>
        <v>0</v>
      </c>
      <c r="HK135" s="316">
        <f t="array" ref="HK135">MAX(IF($KD21:$KD68&lt;&gt;"",HK21:HK68))</f>
        <v>0</v>
      </c>
      <c r="HL135" s="316">
        <f t="array" ref="HL135">MAX(IF($KD21:$KD68&lt;&gt;"",HL21:HL68))</f>
        <v>0</v>
      </c>
      <c r="HM135" s="316">
        <f t="array" ref="HM135">MAX(IF($KD21:$KD68&lt;&gt;"",HM21:HM68))</f>
        <v>0</v>
      </c>
      <c r="HN135" s="316">
        <f t="array" ref="HN135">MAX(IF($KD21:$KD68&lt;&gt;"",HN21:HN68))</f>
        <v>0</v>
      </c>
      <c r="HO135" s="316">
        <f t="array" ref="HO135">MAX(IF($KD21:$KD68&lt;&gt;"",HO21:HO68))</f>
        <v>0</v>
      </c>
      <c r="HP135" s="316">
        <f t="array" ref="HP135">MAX(IF($KD21:$KD68&lt;&gt;"",HP21:HP68))</f>
        <v>0</v>
      </c>
      <c r="HQ135" s="316">
        <f t="array" ref="HQ135">MAX(IF($KD21:$KD68&lt;&gt;"",HQ21:HQ68))</f>
        <v>0</v>
      </c>
      <c r="HR135" s="316">
        <f t="array" ref="HR135">MAX(IF($KD21:$KD68&lt;&gt;"",HR21:HR68))</f>
        <v>0</v>
      </c>
      <c r="HS135" s="316">
        <f t="array" ref="HS135">MAX(IF($KD21:$KD68&lt;&gt;"",HS21:HS68))</f>
        <v>0</v>
      </c>
      <c r="HT135" s="316">
        <f t="array" ref="HT135">MAX(IF($KD21:$KD68&lt;&gt;"",HT21:HT68))</f>
        <v>0</v>
      </c>
      <c r="HU135" s="316">
        <f t="array" ref="HU135">MAX(IF($KD21:$KD68&lt;&gt;"",HU21:HU68))</f>
        <v>0</v>
      </c>
      <c r="HV135" s="316">
        <f t="array" ref="HV135">MAX(IF($KD21:$KD68&lt;&gt;"",HV21:HV68))</f>
        <v>0</v>
      </c>
      <c r="HW135" s="316">
        <f t="array" ref="HW135">MAX(IF($KD21:$KD68&lt;&gt;"",HW21:HW68))</f>
        <v>0</v>
      </c>
      <c r="HX135" s="316">
        <f t="array" ref="HX135">MAX(IF($KD21:$KD68&lt;&gt;"",HX21:HX68))</f>
        <v>0</v>
      </c>
      <c r="HY135" s="316">
        <f t="array" ref="HY135">MAX(IF($KD21:$KD68&lt;&gt;"",HY21:HY68))</f>
        <v>0</v>
      </c>
      <c r="HZ135" s="316">
        <f t="array" ref="HZ135">MAX(IF($KD21:$KD68&lt;&gt;"",HZ21:HZ68))</f>
        <v>0</v>
      </c>
      <c r="IA135" s="316">
        <f t="array" ref="IA135">MAX(IF($KD21:$KD68&lt;&gt;"",IA21:IA68))</f>
        <v>0</v>
      </c>
      <c r="IB135" s="316">
        <f t="array" ref="IB135">MAX(IF($KD21:$KD68&lt;&gt;"",IB21:IB68))</f>
        <v>0</v>
      </c>
      <c r="IC135" s="316">
        <f t="array" ref="IC135">MAX(IF($KD21:$KD68&lt;&gt;"",IC21:IC68))</f>
        <v>0</v>
      </c>
      <c r="ID135" s="316">
        <f t="array" ref="ID135">MAX(IF($KD21:$KD68&lt;&gt;"",ID21:ID68))</f>
        <v>0</v>
      </c>
      <c r="IE135" s="316">
        <f t="array" ref="IE135">MAX(IF($KD21:$KD68&lt;&gt;"",IE21:IE68))</f>
        <v>0</v>
      </c>
      <c r="IF135" s="316">
        <f t="array" ref="IF135">MAX(IF($KD21:$KD68&lt;&gt;"",IF21:IF68))</f>
        <v>0</v>
      </c>
      <c r="IG135" s="316">
        <f t="array" ref="IG135">MAX(IF($KD21:$KD68&lt;&gt;"",IG21:IG68))</f>
        <v>0</v>
      </c>
      <c r="IH135" s="316">
        <f t="array" ref="IH135">MAX(IF($KD21:$KD68&lt;&gt;"",IH21:IH68))</f>
        <v>0</v>
      </c>
      <c r="II135" s="316">
        <f t="array" ref="II135">MAX(IF($KD21:$KD68&lt;&gt;"",II21:II68))</f>
        <v>0</v>
      </c>
      <c r="IJ135" s="316">
        <f t="array" ref="IJ135">MAX(IF($KD21:$KD68&lt;&gt;"",IJ21:IJ68))</f>
        <v>0</v>
      </c>
      <c r="IK135" s="316">
        <f t="array" ref="IK135">MAX(IF($KD21:$KD68&lt;&gt;"",IK21:IK68))</f>
        <v>0</v>
      </c>
      <c r="IL135" s="316">
        <f t="array" ref="IL135">MAX(IF($KD21:$KD68&lt;&gt;"",IL21:IL68))</f>
        <v>0</v>
      </c>
      <c r="IM135" s="316">
        <f t="array" ref="IM135">MAX(IF($KD21:$KD68&lt;&gt;"",IM21:IM68))</f>
        <v>0</v>
      </c>
      <c r="IN135" s="316">
        <f t="array" ref="IN135">MAX(IF($KD21:$KD68&lt;&gt;"",IN21:IN68))</f>
        <v>0</v>
      </c>
      <c r="IO135" s="316">
        <f t="array" ref="IO135">MAX(IF($KD21:$KD68&lt;&gt;"",IO21:IO68))</f>
        <v>0</v>
      </c>
      <c r="IP135" s="316">
        <f t="array" ref="IP135">MAX(IF($KD21:$KD68&lt;&gt;"",IP21:IP68))</f>
        <v>0</v>
      </c>
      <c r="IQ135" s="316">
        <f t="array" ref="IQ135">MAX(IF($KD21:$KD68&lt;&gt;"",IQ21:IQ68))</f>
        <v>0</v>
      </c>
      <c r="IR135" s="316">
        <f t="array" ref="IR135">MAX(IF($KD21:$KD68&lt;&gt;"",IR21:IR68))</f>
        <v>0</v>
      </c>
      <c r="IS135" s="316">
        <f t="array" ref="IS135">MAX(IF($KD21:$KD68&lt;&gt;"",IS21:IS68))</f>
        <v>0</v>
      </c>
      <c r="IT135" s="316">
        <f t="array" ref="IT135">MAX(IF($KD21:$KD68&lt;&gt;"",IT21:IT68))</f>
        <v>0</v>
      </c>
      <c r="IU135" s="316">
        <f t="array" ref="IU135">MAX(IF($KD21:$KD68&lt;&gt;"",IU21:IU68))</f>
        <v>0</v>
      </c>
      <c r="IV135" s="316">
        <f t="array" ref="IV135">MAX(IF($KD21:$KD68&lt;&gt;"",IV21:IV68))</f>
        <v>0</v>
      </c>
      <c r="IW135" s="316">
        <f t="array" ref="IW135">MAX(IF($KD21:$KD68&lt;&gt;"",IW21:IW68))</f>
        <v>0</v>
      </c>
      <c r="IX135" s="316">
        <f t="array" ref="IX135">MAX(IF($KD21:$KD68&lt;&gt;"",IX21:IX68))</f>
        <v>0</v>
      </c>
      <c r="IY135" s="316">
        <f t="array" ref="IY135">MAX(IF($KD21:$KD68&lt;&gt;"",IY21:IY68))</f>
        <v>0</v>
      </c>
      <c r="IZ135" s="316">
        <f t="array" ref="IZ135">MAX(IF($KD21:$KD68&lt;&gt;"",IZ21:IZ68))</f>
        <v>0</v>
      </c>
      <c r="JA135" s="316">
        <f t="array" ref="JA135">MAX(IF($KD21:$KD68&lt;&gt;"",JA21:JA68))</f>
        <v>0</v>
      </c>
      <c r="JB135" s="316">
        <f t="array" ref="JB135">MAX(IF($KD21:$KD68&lt;&gt;"",JB21:JB68))</f>
        <v>0</v>
      </c>
      <c r="JC135" s="316">
        <f t="array" ref="JC135">MAX(IF($KD21:$KD68&lt;&gt;"",JC21:JC68))</f>
        <v>0</v>
      </c>
      <c r="JD135" s="316">
        <f t="array" ref="JD135">MAX(IF($KD21:$KD68&lt;&gt;"",JD21:JD68))</f>
        <v>0</v>
      </c>
      <c r="JE135" s="316">
        <f t="array" ref="JE135">MAX(IF($KD21:$KD68&lt;&gt;"",JE21:JE68))</f>
        <v>0</v>
      </c>
      <c r="JF135" s="316">
        <f t="array" ref="JF135">MAX(IF($KD21:$KD68&lt;&gt;"",JF21:JF68))</f>
        <v>0</v>
      </c>
      <c r="JG135" s="316">
        <f t="array" ref="JG135">MAX(IF($KD21:$KD68&lt;&gt;"",JG21:JG68))</f>
        <v>0</v>
      </c>
      <c r="JH135" s="316">
        <f t="array" ref="JH135">MAX(IF($KD21:$KD68&lt;&gt;"",JH21:JH68))</f>
        <v>0</v>
      </c>
      <c r="JI135" s="316">
        <f t="array" ref="JI135">MAX(IF($KD21:$KD68&lt;&gt;"",JI21:JI68))</f>
        <v>0</v>
      </c>
      <c r="JJ135" s="316">
        <f t="array" ref="JJ135">MAX(IF($KD21:$KD68&lt;&gt;"",JJ21:JJ68))</f>
        <v>0</v>
      </c>
      <c r="JK135" s="316">
        <f t="array" ref="JK135">MAX(IF($KD21:$KD68&lt;&gt;"",JK21:JK68))</f>
        <v>0</v>
      </c>
      <c r="JL135" s="316">
        <f t="array" ref="JL135">MAX(IF($KD21:$KD68&lt;&gt;"",JL21:JL68))</f>
        <v>0</v>
      </c>
      <c r="JM135" s="316">
        <f t="array" ref="JM135">MAX(IF($KD21:$KD68&lt;&gt;"",JM21:JM68))</f>
        <v>0</v>
      </c>
      <c r="JN135" s="316">
        <f t="array" ref="JN135">MAX(IF($KD21:$KD68&lt;&gt;"",JN21:JN68))</f>
        <v>0</v>
      </c>
      <c r="JO135" s="316">
        <f t="array" ref="JO135">MAX(IF($KD21:$KD68&lt;&gt;"",JO21:JO68))</f>
        <v>0</v>
      </c>
      <c r="JP135" s="316">
        <f t="array" ref="JP135">MAX(IF($KD21:$KD68&lt;&gt;"",JP21:JP68))</f>
        <v>0</v>
      </c>
    </row>
    <row r="136" spans="4:276" ht="15" customHeight="1" x14ac:dyDescent="0.2">
      <c r="D136" s="316">
        <v>8.3000000000000007</v>
      </c>
      <c r="E136" s="317" t="s">
        <v>495</v>
      </c>
      <c r="F136" s="316" t="e">
        <f t="array" ref="F136">AVERAGE(IF($KD21:$KD68&lt;&gt;"",F21:F68))</f>
        <v>#DIV/0!</v>
      </c>
      <c r="G136" s="316" t="e">
        <f t="array" ref="G136">AVERAGE(IF($KD21:$KD68&lt;&gt;"",G21:G68))</f>
        <v>#DIV/0!</v>
      </c>
      <c r="H136" s="316" t="e">
        <f t="array" ref="H136">AVERAGE(IF($KD21:$KD68&lt;&gt;"",H21:H68))</f>
        <v>#DIV/0!</v>
      </c>
      <c r="I136" s="316" t="e">
        <f t="array" ref="I136">AVERAGE(IF($KD21:$KD68&lt;&gt;"",I21:I68))</f>
        <v>#DIV/0!</v>
      </c>
      <c r="J136" s="316" t="e">
        <f t="array" ref="J136">AVERAGE(IF($KD21:$KD68&lt;&gt;"",J21:J68))</f>
        <v>#DIV/0!</v>
      </c>
      <c r="K136" s="316" t="e">
        <f t="array" ref="K136">AVERAGE(IF($KD21:$KD68&lt;&gt;"",K21:K68))</f>
        <v>#DIV/0!</v>
      </c>
      <c r="L136" s="316" t="e">
        <f t="array" ref="L136">AVERAGE(IF($KD21:$KD68&lt;&gt;"",L21:L68))</f>
        <v>#DIV/0!</v>
      </c>
      <c r="M136" s="316" t="e">
        <f t="array" ref="M136">AVERAGE(IF($KD21:$KD68&lt;&gt;"",M21:M68))</f>
        <v>#DIV/0!</v>
      </c>
      <c r="N136" s="316" t="e">
        <f t="array" ref="N136">AVERAGE(IF($KD21:$KD68&lt;&gt;"",N21:N68))</f>
        <v>#DIV/0!</v>
      </c>
      <c r="O136" s="316" t="e">
        <f t="array" ref="O136">AVERAGE(IF($KD21:$KD68&lt;&gt;"",O21:O68))</f>
        <v>#DIV/0!</v>
      </c>
      <c r="P136" s="316" t="e">
        <f t="array" ref="P136">AVERAGE(IF($KD21:$KD68&lt;&gt;"",P21:P68))</f>
        <v>#DIV/0!</v>
      </c>
      <c r="Q136" s="316" t="e">
        <f t="array" ref="Q136">AVERAGE(IF($KD21:$KD68&lt;&gt;"",Q21:Q68))</f>
        <v>#DIV/0!</v>
      </c>
      <c r="R136" s="316" t="e">
        <f t="array" ref="R136">AVERAGE(IF($KD21:$KD68&lt;&gt;"",R21:R68))</f>
        <v>#DIV/0!</v>
      </c>
      <c r="S136" s="316" t="e">
        <f t="array" ref="S136">AVERAGE(IF($KD21:$KD68&lt;&gt;"",S21:S68))</f>
        <v>#DIV/0!</v>
      </c>
      <c r="T136" s="316" t="e">
        <f t="array" ref="T136">AVERAGE(IF($KD21:$KD68&lt;&gt;"",T21:T68))</f>
        <v>#DIV/0!</v>
      </c>
      <c r="U136" s="316" t="e">
        <f t="array" ref="U136">AVERAGE(IF($KD21:$KD68&lt;&gt;"",U21:U68))</f>
        <v>#DIV/0!</v>
      </c>
      <c r="V136" s="316" t="e">
        <f t="array" ref="V136">AVERAGE(IF($KD21:$KD68&lt;&gt;"",V21:V68))</f>
        <v>#DIV/0!</v>
      </c>
      <c r="W136" s="316" t="e">
        <f t="array" ref="W136">AVERAGE(IF($KD21:$KD68&lt;&gt;"",W21:W68))</f>
        <v>#DIV/0!</v>
      </c>
      <c r="X136" s="316" t="e">
        <f t="array" ref="X136">AVERAGE(IF($KD21:$KD68&lt;&gt;"",X21:X68))</f>
        <v>#DIV/0!</v>
      </c>
      <c r="Y136" s="316" t="e">
        <f t="array" ref="Y136">AVERAGE(IF($KD21:$KD68&lt;&gt;"",Y21:Y68))</f>
        <v>#DIV/0!</v>
      </c>
      <c r="Z136" s="316" t="e">
        <f t="array" ref="Z136">AVERAGE(IF($KD21:$KD68&lt;&gt;"",Z21:Z68))</f>
        <v>#DIV/0!</v>
      </c>
      <c r="AA136" s="316" t="e">
        <f t="array" ref="AA136">AVERAGE(IF($KD21:$KD68&lt;&gt;"",AA21:AA68))</f>
        <v>#DIV/0!</v>
      </c>
      <c r="AB136" s="316" t="e">
        <f t="array" ref="AB136">AVERAGE(IF($KD21:$KD68&lt;&gt;"",AB21:AB68))</f>
        <v>#DIV/0!</v>
      </c>
      <c r="AC136" s="316" t="e">
        <f t="array" ref="AC136">AVERAGE(IF($KD21:$KD68&lt;&gt;"",AC21:AC68))</f>
        <v>#DIV/0!</v>
      </c>
      <c r="AD136" s="316" t="e">
        <f t="array" ref="AD136">AVERAGE(IF($KD21:$KD68&lt;&gt;"",AD21:AD68))</f>
        <v>#DIV/0!</v>
      </c>
      <c r="AE136" s="316" t="e">
        <f t="array" ref="AE136">AVERAGE(IF($KD21:$KD68&lt;&gt;"",AE21:AE68))</f>
        <v>#DIV/0!</v>
      </c>
      <c r="AF136" s="316" t="e">
        <f t="array" ref="AF136">AVERAGE(IF($KD21:$KD68&lt;&gt;"",AF21:AF68))</f>
        <v>#DIV/0!</v>
      </c>
      <c r="AG136" s="316" t="e">
        <f t="array" ref="AG136">AVERAGE(IF($KD21:$KD68&lt;&gt;"",AG21:AG68))</f>
        <v>#DIV/0!</v>
      </c>
      <c r="AH136" s="316" t="e">
        <f t="array" ref="AH136">AVERAGE(IF($KD21:$KD68&lt;&gt;"",AH21:AH68))</f>
        <v>#DIV/0!</v>
      </c>
      <c r="AI136" s="316" t="e">
        <f t="array" ref="AI136">AVERAGE(IF($KD21:$KD68&lt;&gt;"",AI21:AI68))</f>
        <v>#DIV/0!</v>
      </c>
      <c r="AJ136" s="316" t="e">
        <f t="array" ref="AJ136">AVERAGE(IF($KD21:$KD68&lt;&gt;"",AJ21:AJ68))</f>
        <v>#DIV/0!</v>
      </c>
      <c r="AK136" s="316" t="e">
        <f t="array" ref="AK136">AVERAGE(IF($KD21:$KD68&lt;&gt;"",AK21:AK68))</f>
        <v>#DIV/0!</v>
      </c>
      <c r="AL136" s="316" t="e">
        <f t="array" ref="AL136">AVERAGE(IF($KD21:$KD68&lt;&gt;"",AL21:AL68))</f>
        <v>#DIV/0!</v>
      </c>
      <c r="AM136" s="316" t="e">
        <f t="array" ref="AM136">AVERAGE(IF($KD21:$KD68&lt;&gt;"",AM21:AM68))</f>
        <v>#DIV/0!</v>
      </c>
      <c r="AN136" s="316" t="e">
        <f t="array" ref="AN136">AVERAGE(IF($KD21:$KD68&lt;&gt;"",AN21:AN68))</f>
        <v>#DIV/0!</v>
      </c>
      <c r="AO136" s="316" t="e">
        <f t="array" ref="AO136">AVERAGE(IF($KD21:$KD68&lt;&gt;"",AO21:AO68))</f>
        <v>#DIV/0!</v>
      </c>
      <c r="AP136" s="316" t="e">
        <f t="array" ref="AP136">AVERAGE(IF($KD21:$KD68&lt;&gt;"",AP21:AP68))</f>
        <v>#DIV/0!</v>
      </c>
      <c r="AQ136" s="316" t="e">
        <f t="array" ref="AQ136">AVERAGE(IF($KD21:$KD68&lt;&gt;"",AQ21:AQ68))</f>
        <v>#DIV/0!</v>
      </c>
      <c r="AR136" s="316" t="e">
        <f t="array" ref="AR136">AVERAGE(IF($KD21:$KD68&lt;&gt;"",AR21:AR68))</f>
        <v>#DIV/0!</v>
      </c>
      <c r="AS136" s="316" t="e">
        <f t="array" ref="AS136">AVERAGE(IF($KD21:$KD68&lt;&gt;"",AS21:AS68))</f>
        <v>#DIV/0!</v>
      </c>
      <c r="AT136" s="316" t="e">
        <f t="array" ref="AT136">AVERAGE(IF($KD21:$KD68&lt;&gt;"",AT21:AT68))</f>
        <v>#DIV/0!</v>
      </c>
      <c r="AU136" s="316" t="e">
        <f t="array" ref="AU136">AVERAGE(IF($KD21:$KD68&lt;&gt;"",AU21:AU68))</f>
        <v>#DIV/0!</v>
      </c>
      <c r="AV136" s="316" t="e">
        <f t="array" ref="AV136">AVERAGE(IF($KD21:$KD68&lt;&gt;"",AV21:AV68))</f>
        <v>#DIV/0!</v>
      </c>
      <c r="AW136" s="316" t="e">
        <f t="array" ref="AW136">AVERAGE(IF($KD21:$KD68&lt;&gt;"",AW21:AW68))</f>
        <v>#DIV/0!</v>
      </c>
      <c r="AX136" s="316" t="e">
        <f t="array" ref="AX136">AVERAGE(IF($KD21:$KD68&lt;&gt;"",AX21:AX68))</f>
        <v>#DIV/0!</v>
      </c>
      <c r="AY136" s="316" t="e">
        <f t="array" ref="AY136">AVERAGE(IF($KD21:$KD68&lt;&gt;"",AY21:AY68))</f>
        <v>#DIV/0!</v>
      </c>
      <c r="AZ136" s="316" t="e">
        <f t="array" ref="AZ136">AVERAGE(IF($KD21:$KD68&lt;&gt;"",AZ21:AZ68))</f>
        <v>#DIV/0!</v>
      </c>
      <c r="BA136" s="316" t="e">
        <f t="array" ref="BA136">AVERAGE(IF($KD21:$KD68&lt;&gt;"",BA21:BA68))</f>
        <v>#DIV/0!</v>
      </c>
      <c r="BB136" s="316" t="e">
        <f t="array" ref="BB136">AVERAGE(IF($KD21:$KD68&lt;&gt;"",BB21:BB68))</f>
        <v>#DIV/0!</v>
      </c>
      <c r="BC136" s="316" t="e">
        <f t="array" ref="BC136">AVERAGE(IF($KD21:$KD68&lt;&gt;"",BC21:BC68))</f>
        <v>#DIV/0!</v>
      </c>
      <c r="BD136" s="316" t="e">
        <f t="array" ref="BD136">AVERAGE(IF($KD21:$KD68&lt;&gt;"",BD21:BD68))</f>
        <v>#DIV/0!</v>
      </c>
      <c r="BE136" s="316" t="e">
        <f t="array" ref="BE136">AVERAGE(IF($KD21:$KD68&lt;&gt;"",BE21:BE68))</f>
        <v>#DIV/0!</v>
      </c>
      <c r="BF136" s="316" t="e">
        <f t="array" ref="BF136">AVERAGE(IF($KD21:$KD68&lt;&gt;"",BF21:BF68))</f>
        <v>#DIV/0!</v>
      </c>
      <c r="BG136" s="316" t="e">
        <f t="array" ref="BG136">AVERAGE(IF($KD21:$KD68&lt;&gt;"",BG21:BG68))</f>
        <v>#DIV/0!</v>
      </c>
      <c r="BH136" s="316" t="e">
        <f t="array" ref="BH136">AVERAGE(IF($KD21:$KD68&lt;&gt;"",BH21:BH68))</f>
        <v>#DIV/0!</v>
      </c>
      <c r="BI136" s="316" t="e">
        <f t="array" ref="BI136">AVERAGE(IF($KD21:$KD68&lt;&gt;"",BI21:BI68))</f>
        <v>#DIV/0!</v>
      </c>
      <c r="BJ136" s="316" t="e">
        <f t="array" ref="BJ136">AVERAGE(IF($KD21:$KD68&lt;&gt;"",BJ21:BJ68))</f>
        <v>#DIV/0!</v>
      </c>
      <c r="BK136" s="316" t="e">
        <f t="array" ref="BK136">AVERAGE(IF($KD21:$KD68&lt;&gt;"",BK21:BK68))</f>
        <v>#DIV/0!</v>
      </c>
      <c r="BL136" s="316" t="e">
        <f t="array" ref="BL136">AVERAGE(IF($KD21:$KD68&lt;&gt;"",BL21:BL68))</f>
        <v>#DIV/0!</v>
      </c>
      <c r="BM136" s="316" t="e">
        <f t="array" ref="BM136">AVERAGE(IF($KD21:$KD68&lt;&gt;"",BM21:BM68))</f>
        <v>#DIV/0!</v>
      </c>
      <c r="BN136" s="316" t="e">
        <f t="array" ref="BN136">AVERAGE(IF($KD21:$KD68&lt;&gt;"",BN21:BN68))</f>
        <v>#DIV/0!</v>
      </c>
      <c r="BO136" s="316" t="e">
        <f t="array" ref="BO136">AVERAGE(IF($KD21:$KD68&lt;&gt;"",BO21:BO68))</f>
        <v>#DIV/0!</v>
      </c>
      <c r="BP136" s="316" t="e">
        <f t="array" ref="BP136">AVERAGE(IF($KD21:$KD68&lt;&gt;"",BP21:BP68))</f>
        <v>#DIV/0!</v>
      </c>
      <c r="BQ136" s="316" t="e">
        <f t="array" ref="BQ136">AVERAGE(IF($KD21:$KD68&lt;&gt;"",BQ21:BQ68))</f>
        <v>#DIV/0!</v>
      </c>
      <c r="BR136" s="316" t="e">
        <f t="array" ref="BR136">AVERAGE(IF($KD21:$KD68&lt;&gt;"",BR21:BR68))</f>
        <v>#DIV/0!</v>
      </c>
      <c r="BS136" s="316" t="e">
        <f t="array" ref="BS136">AVERAGE(IF($KD21:$KD68&lt;&gt;"",BS21:BS68))</f>
        <v>#DIV/0!</v>
      </c>
      <c r="BT136" s="316" t="e">
        <f t="array" ref="BT136">AVERAGE(IF($KD21:$KD68&lt;&gt;"",BT21:BT68))</f>
        <v>#DIV/0!</v>
      </c>
      <c r="BU136" s="316" t="e">
        <f t="array" ref="BU136">AVERAGE(IF($KD21:$KD68&lt;&gt;"",BU21:BU68))</f>
        <v>#DIV/0!</v>
      </c>
      <c r="BV136" s="316" t="e">
        <f t="array" ref="BV136">AVERAGE(IF($KD21:$KD68&lt;&gt;"",BV21:BV68))</f>
        <v>#DIV/0!</v>
      </c>
      <c r="BW136" s="316" t="e">
        <f t="array" ref="BW136">AVERAGE(IF($KD21:$KD68&lt;&gt;"",BW21:BW68))</f>
        <v>#DIV/0!</v>
      </c>
      <c r="BX136" s="316" t="e">
        <f t="array" ref="BX136">AVERAGE(IF($KD21:$KD68&lt;&gt;"",BX21:BX68))</f>
        <v>#DIV/0!</v>
      </c>
      <c r="BY136" s="316" t="e">
        <f t="array" ref="BY136">AVERAGE(IF($KD21:$KD68&lt;&gt;"",BY21:BY68))</f>
        <v>#DIV/0!</v>
      </c>
      <c r="BZ136" s="316" t="e">
        <f t="array" ref="BZ136">AVERAGE(IF($KD21:$KD68&lt;&gt;"",BZ21:BZ68))</f>
        <v>#DIV/0!</v>
      </c>
      <c r="CA136" s="316" t="e">
        <f t="array" ref="CA136">AVERAGE(IF($KD21:$KD68&lt;&gt;"",CA21:CA68))</f>
        <v>#DIV/0!</v>
      </c>
      <c r="CB136" s="316" t="e">
        <f t="array" ref="CB136">AVERAGE(IF($KD21:$KD68&lt;&gt;"",CB21:CB68))</f>
        <v>#DIV/0!</v>
      </c>
      <c r="CC136" s="316" t="e">
        <f t="array" ref="CC136">AVERAGE(IF($KD21:$KD68&lt;&gt;"",CC21:CC68))</f>
        <v>#DIV/0!</v>
      </c>
      <c r="CD136" s="316" t="e">
        <f t="array" ref="CD136">AVERAGE(IF($KD21:$KD68&lt;&gt;"",CD21:CD68))</f>
        <v>#DIV/0!</v>
      </c>
      <c r="CE136" s="316" t="e">
        <f t="array" ref="CE136">AVERAGE(IF($KD21:$KD68&lt;&gt;"",CE21:CE68))</f>
        <v>#DIV/0!</v>
      </c>
      <c r="CF136" s="316" t="e">
        <f t="array" ref="CF136">AVERAGE(IF($KD21:$KD68&lt;&gt;"",CF21:CF68))</f>
        <v>#DIV/0!</v>
      </c>
      <c r="CG136" s="316" t="e">
        <f t="array" ref="CG136">AVERAGE(IF($KD21:$KD68&lt;&gt;"",CG21:CG68))</f>
        <v>#DIV/0!</v>
      </c>
      <c r="CH136" s="316" t="e">
        <f t="array" ref="CH136">AVERAGE(IF($KD21:$KD68&lt;&gt;"",CH21:CH68))</f>
        <v>#DIV/0!</v>
      </c>
      <c r="CI136" s="316" t="e">
        <f t="array" ref="CI136">AVERAGE(IF($KD21:$KD68&lt;&gt;"",CI21:CI68))</f>
        <v>#DIV/0!</v>
      </c>
      <c r="CJ136" s="316" t="e">
        <f t="array" ref="CJ136">AVERAGE(IF($KD21:$KD68&lt;&gt;"",CJ21:CJ68))</f>
        <v>#DIV/0!</v>
      </c>
      <c r="CK136" s="316" t="e">
        <f t="array" ref="CK136">AVERAGE(IF($KD21:$KD68&lt;&gt;"",CK21:CK68))</f>
        <v>#DIV/0!</v>
      </c>
      <c r="CL136" s="316" t="e">
        <f t="array" ref="CL136">AVERAGE(IF($KD21:$KD68&lt;&gt;"",CL21:CL68))</f>
        <v>#DIV/0!</v>
      </c>
      <c r="CM136" s="316" t="e">
        <f t="array" ref="CM136">AVERAGE(IF($KD21:$KD68&lt;&gt;"",CM21:CM68))</f>
        <v>#DIV/0!</v>
      </c>
      <c r="CN136" s="316" t="e">
        <f t="array" ref="CN136">AVERAGE(IF($KD21:$KD68&lt;&gt;"",CN21:CN68))</f>
        <v>#DIV/0!</v>
      </c>
      <c r="CO136" s="316" t="e">
        <f t="array" ref="CO136">AVERAGE(IF($KD21:$KD68&lt;&gt;"",CO21:CO68))</f>
        <v>#DIV/0!</v>
      </c>
      <c r="CP136" s="316" t="e">
        <f t="array" ref="CP136">AVERAGE(IF($KD21:$KD68&lt;&gt;"",CP21:CP68))</f>
        <v>#DIV/0!</v>
      </c>
      <c r="CQ136" s="316" t="e">
        <f t="array" ref="CQ136">AVERAGE(IF($KD21:$KD68&lt;&gt;"",CQ21:CQ68))</f>
        <v>#DIV/0!</v>
      </c>
      <c r="CR136" s="316" t="e">
        <f t="array" ref="CR136">AVERAGE(IF($KD21:$KD68&lt;&gt;"",CR21:CR68))</f>
        <v>#DIV/0!</v>
      </c>
      <c r="CS136" s="316" t="e">
        <f t="array" ref="CS136">AVERAGE(IF($KD21:$KD68&lt;&gt;"",CS21:CS68))</f>
        <v>#DIV/0!</v>
      </c>
      <c r="CT136" s="316" t="e">
        <f t="array" ref="CT136">AVERAGE(IF($KD21:$KD68&lt;&gt;"",CT21:CT68))</f>
        <v>#DIV/0!</v>
      </c>
      <c r="CU136" s="316" t="e">
        <f t="array" ref="CU136">AVERAGE(IF($KD21:$KD68&lt;&gt;"",CU21:CU68))</f>
        <v>#DIV/0!</v>
      </c>
      <c r="CV136" s="316" t="e">
        <f t="array" ref="CV136">AVERAGE(IF($KD21:$KD68&lt;&gt;"",CV21:CV68))</f>
        <v>#DIV/0!</v>
      </c>
      <c r="CW136" s="316" t="e">
        <f t="array" ref="CW136">AVERAGE(IF($KD21:$KD68&lt;&gt;"",CW21:CW68))</f>
        <v>#DIV/0!</v>
      </c>
      <c r="CX136" s="316" t="e">
        <f t="array" ref="CX136">AVERAGE(IF($KD21:$KD68&lt;&gt;"",CX21:CX68))</f>
        <v>#DIV/0!</v>
      </c>
      <c r="CY136" s="316" t="e">
        <f t="array" ref="CY136">AVERAGE(IF($KD21:$KD68&lt;&gt;"",CY21:CY68))</f>
        <v>#DIV/0!</v>
      </c>
      <c r="CZ136" s="316" t="e">
        <f t="array" ref="CZ136">AVERAGE(IF($KD21:$KD68&lt;&gt;"",CZ21:CZ68))</f>
        <v>#DIV/0!</v>
      </c>
      <c r="DA136" s="316" t="e">
        <f t="array" ref="DA136">AVERAGE(IF($KD21:$KD68&lt;&gt;"",DA21:DA68))</f>
        <v>#DIV/0!</v>
      </c>
      <c r="DB136" s="316" t="e">
        <f t="array" ref="DB136">AVERAGE(IF($KD21:$KD68&lt;&gt;"",DB21:DB68))</f>
        <v>#DIV/0!</v>
      </c>
      <c r="DC136" s="316" t="e">
        <f t="array" ref="DC136">AVERAGE(IF($KD21:$KD68&lt;&gt;"",DC21:DC68))</f>
        <v>#DIV/0!</v>
      </c>
      <c r="DD136" s="316" t="e">
        <f t="array" ref="DD136">AVERAGE(IF($KD21:$KD68&lt;&gt;"",DD21:DD68))</f>
        <v>#DIV/0!</v>
      </c>
      <c r="DE136" s="316" t="e">
        <f t="array" ref="DE136">AVERAGE(IF($KD21:$KD68&lt;&gt;"",DE21:DE68))</f>
        <v>#DIV/0!</v>
      </c>
      <c r="DF136" s="316" t="e">
        <f t="array" ref="DF136">AVERAGE(IF($KD21:$KD68&lt;&gt;"",DF21:DF68))</f>
        <v>#DIV/0!</v>
      </c>
      <c r="DG136" s="316" t="e">
        <f t="array" ref="DG136">AVERAGE(IF($KD21:$KD68&lt;&gt;"",DG21:DG68))</f>
        <v>#DIV/0!</v>
      </c>
      <c r="DH136" s="316" t="e">
        <f t="array" ref="DH136">AVERAGE(IF($KD21:$KD68&lt;&gt;"",DH21:DH68))</f>
        <v>#DIV/0!</v>
      </c>
      <c r="DI136" s="316" t="e">
        <f t="array" ref="DI136">AVERAGE(IF($KD21:$KD68&lt;&gt;"",DI21:DI68))</f>
        <v>#DIV/0!</v>
      </c>
      <c r="DJ136" s="316" t="e">
        <f t="array" ref="DJ136">AVERAGE(IF($KD21:$KD68&lt;&gt;"",DJ21:DJ68))</f>
        <v>#DIV/0!</v>
      </c>
      <c r="DK136" s="316" t="e">
        <f t="array" ref="DK136">AVERAGE(IF($KD21:$KD68&lt;&gt;"",DK21:DK68))</f>
        <v>#DIV/0!</v>
      </c>
      <c r="DL136" s="316" t="e">
        <f t="array" ref="DL136">AVERAGE(IF($KD21:$KD68&lt;&gt;"",DL21:DL68))</f>
        <v>#DIV/0!</v>
      </c>
      <c r="DM136" s="316" t="e">
        <f t="array" ref="DM136">AVERAGE(IF($KD21:$KD68&lt;&gt;"",DM21:DM68))</f>
        <v>#DIV/0!</v>
      </c>
      <c r="DN136" s="316" t="e">
        <f t="array" ref="DN136">AVERAGE(IF($KD21:$KD68&lt;&gt;"",DN21:DN68))</f>
        <v>#DIV/0!</v>
      </c>
      <c r="DO136" s="316" t="e">
        <f t="array" ref="DO136">AVERAGE(IF($KD21:$KD68&lt;&gt;"",DO21:DO68))</f>
        <v>#DIV/0!</v>
      </c>
      <c r="DP136" s="316" t="e">
        <f t="array" ref="DP136">AVERAGE(IF($KD21:$KD68&lt;&gt;"",DP21:DP68))</f>
        <v>#DIV/0!</v>
      </c>
      <c r="DQ136" s="316" t="e">
        <f t="array" ref="DQ136">AVERAGE(IF($KD21:$KD68&lt;&gt;"",DQ21:DQ68))</f>
        <v>#DIV/0!</v>
      </c>
      <c r="DR136" s="316" t="e">
        <f t="array" ref="DR136">AVERAGE(IF($KD21:$KD68&lt;&gt;"",DR21:DR68))</f>
        <v>#DIV/0!</v>
      </c>
      <c r="DS136" s="316" t="e">
        <f t="array" ref="DS136">AVERAGE(IF($KD21:$KD68&lt;&gt;"",DS21:DS68))</f>
        <v>#DIV/0!</v>
      </c>
      <c r="DT136" s="316" t="e">
        <f t="array" ref="DT136">AVERAGE(IF($KD21:$KD68&lt;&gt;"",DT21:DT68))</f>
        <v>#DIV/0!</v>
      </c>
      <c r="DU136" s="316" t="e">
        <f t="array" ref="DU136">AVERAGE(IF($KD21:$KD68&lt;&gt;"",DU21:DU68))</f>
        <v>#DIV/0!</v>
      </c>
      <c r="DV136" s="316" t="e">
        <f t="array" ref="DV136">AVERAGE(IF($KD21:$KD68&lt;&gt;"",DV21:DV68))</f>
        <v>#DIV/0!</v>
      </c>
      <c r="DW136" s="316" t="e">
        <f t="array" ref="DW136">AVERAGE(IF($KD21:$KD68&lt;&gt;"",DW21:DW68))</f>
        <v>#DIV/0!</v>
      </c>
      <c r="DX136" s="316" t="e">
        <f t="array" ref="DX136">AVERAGE(IF($KD21:$KD68&lt;&gt;"",DX21:DX68))</f>
        <v>#DIV/0!</v>
      </c>
      <c r="DY136" s="316" t="e">
        <f t="array" ref="DY136">AVERAGE(IF($KD21:$KD68&lt;&gt;"",DY21:DY68))</f>
        <v>#DIV/0!</v>
      </c>
      <c r="DZ136" s="316" t="e">
        <f t="array" ref="DZ136">AVERAGE(IF($KD21:$KD68&lt;&gt;"",DZ21:DZ68))</f>
        <v>#DIV/0!</v>
      </c>
      <c r="EA136" s="316" t="e">
        <f t="array" ref="EA136">AVERAGE(IF($KD21:$KD68&lt;&gt;"",EA21:EA68))</f>
        <v>#DIV/0!</v>
      </c>
      <c r="EB136" s="316" t="e">
        <f t="array" ref="EB136">AVERAGE(IF($KD21:$KD68&lt;&gt;"",EB21:EB68))</f>
        <v>#DIV/0!</v>
      </c>
      <c r="EC136" s="316" t="e">
        <f t="array" ref="EC136">AVERAGE(IF($KD21:$KD68&lt;&gt;"",EC21:EC68))</f>
        <v>#DIV/0!</v>
      </c>
      <c r="ED136" s="316" t="e">
        <f t="array" ref="ED136">AVERAGE(IF($KD21:$KD68&lt;&gt;"",ED21:ED68))</f>
        <v>#DIV/0!</v>
      </c>
      <c r="EE136" s="316" t="e">
        <f t="array" ref="EE136">AVERAGE(IF($KD21:$KD68&lt;&gt;"",EE21:EE68))</f>
        <v>#DIV/0!</v>
      </c>
      <c r="EF136" s="316" t="e">
        <f t="array" ref="EF136">AVERAGE(IF($KD21:$KD68&lt;&gt;"",EF21:EF68))</f>
        <v>#DIV/0!</v>
      </c>
      <c r="EG136" s="316" t="e">
        <f t="array" ref="EG136">AVERAGE(IF($KD21:$KD68&lt;&gt;"",EG21:EG68))</f>
        <v>#DIV/0!</v>
      </c>
      <c r="EH136" s="316" t="e">
        <f t="array" ref="EH136">AVERAGE(IF($KD21:$KD68&lt;&gt;"",EH21:EH68))</f>
        <v>#DIV/0!</v>
      </c>
      <c r="EI136" s="316" t="e">
        <f t="array" ref="EI136">AVERAGE(IF($KD21:$KD68&lt;&gt;"",EI21:EI68))</f>
        <v>#DIV/0!</v>
      </c>
      <c r="EJ136" s="316" t="e">
        <f t="array" ref="EJ136">AVERAGE(IF($KD21:$KD68&lt;&gt;"",EJ21:EJ68))</f>
        <v>#DIV/0!</v>
      </c>
      <c r="EK136" s="316" t="e">
        <f t="array" ref="EK136">AVERAGE(IF($KD21:$KD68&lt;&gt;"",EK21:EK68))</f>
        <v>#DIV/0!</v>
      </c>
      <c r="EL136" s="316" t="e">
        <f t="array" ref="EL136">AVERAGE(IF($KD21:$KD68&lt;&gt;"",EL21:EL68))</f>
        <v>#DIV/0!</v>
      </c>
      <c r="EM136" s="316" t="e">
        <f t="array" ref="EM136">AVERAGE(IF($KD21:$KD68&lt;&gt;"",EM21:EM68))</f>
        <v>#DIV/0!</v>
      </c>
      <c r="EN136" s="316" t="e">
        <f t="array" ref="EN136">AVERAGE(IF($KD21:$KD68&lt;&gt;"",EN21:EN68))</f>
        <v>#DIV/0!</v>
      </c>
      <c r="EO136" s="316" t="e">
        <f t="array" ref="EO136">AVERAGE(IF($KD21:$KD68&lt;&gt;"",EO21:EO68))</f>
        <v>#DIV/0!</v>
      </c>
      <c r="EP136" s="316" t="e">
        <f t="array" ref="EP136">AVERAGE(IF($KD21:$KD68&lt;&gt;"",EP21:EP68))</f>
        <v>#DIV/0!</v>
      </c>
      <c r="EQ136" s="316" t="e">
        <f t="array" ref="EQ136">AVERAGE(IF($KD21:$KD68&lt;&gt;"",EQ21:EQ68))</f>
        <v>#DIV/0!</v>
      </c>
      <c r="ER136" s="316" t="e">
        <f t="array" ref="ER136">AVERAGE(IF($KD21:$KD68&lt;&gt;"",ER21:ER68))</f>
        <v>#DIV/0!</v>
      </c>
      <c r="ES136" s="316" t="e">
        <f t="array" ref="ES136">AVERAGE(IF($KD21:$KD68&lt;&gt;"",ES21:ES68))</f>
        <v>#DIV/0!</v>
      </c>
      <c r="ET136" s="316" t="e">
        <f t="array" ref="ET136">AVERAGE(IF($KD21:$KD68&lt;&gt;"",ET21:ET68))</f>
        <v>#DIV/0!</v>
      </c>
      <c r="EU136" s="316" t="e">
        <f t="array" ref="EU136">AVERAGE(IF($KD21:$KD68&lt;&gt;"",EU21:EU68))</f>
        <v>#DIV/0!</v>
      </c>
      <c r="EV136" s="316" t="e">
        <f t="array" ref="EV136">AVERAGE(IF($KD21:$KD68&lt;&gt;"",EV21:EV68))</f>
        <v>#DIV/0!</v>
      </c>
      <c r="EW136" s="316" t="e">
        <f t="array" ref="EW136">AVERAGE(IF($KD21:$KD68&lt;&gt;"",EW21:EW68))</f>
        <v>#DIV/0!</v>
      </c>
      <c r="EX136" s="316" t="e">
        <f t="array" ref="EX136">AVERAGE(IF($KD21:$KD68&lt;&gt;"",EX21:EX68))</f>
        <v>#DIV/0!</v>
      </c>
      <c r="EY136" s="316" t="e">
        <f t="array" ref="EY136">AVERAGE(IF($KD21:$KD68&lt;&gt;"",EY21:EY68))</f>
        <v>#DIV/0!</v>
      </c>
      <c r="EZ136" s="316" t="e">
        <f t="array" ref="EZ136">AVERAGE(IF($KD21:$KD68&lt;&gt;"",EZ21:EZ68))</f>
        <v>#DIV/0!</v>
      </c>
      <c r="FA136" s="316" t="e">
        <f t="array" ref="FA136">AVERAGE(IF($KD21:$KD68&lt;&gt;"",FA21:FA68))</f>
        <v>#DIV/0!</v>
      </c>
      <c r="FB136" s="316" t="e">
        <f t="array" ref="FB136">AVERAGE(IF($KD21:$KD68&lt;&gt;"",FB21:FB68))</f>
        <v>#DIV/0!</v>
      </c>
      <c r="FC136" s="316" t="e">
        <f t="array" ref="FC136">AVERAGE(IF($KD21:$KD68&lt;&gt;"",FC21:FC68))</f>
        <v>#DIV/0!</v>
      </c>
      <c r="FD136" s="316" t="e">
        <f t="array" ref="FD136">AVERAGE(IF($KD21:$KD68&lt;&gt;"",FD21:FD68))</f>
        <v>#DIV/0!</v>
      </c>
      <c r="FE136" s="316" t="e">
        <f t="array" ref="FE136">AVERAGE(IF($KD21:$KD68&lt;&gt;"",FE21:FE68))</f>
        <v>#DIV/0!</v>
      </c>
      <c r="FF136" s="316" t="e">
        <f t="array" ref="FF136">AVERAGE(IF($KD21:$KD68&lt;&gt;"",FF21:FF68))</f>
        <v>#DIV/0!</v>
      </c>
      <c r="FG136" s="316" t="e">
        <f t="array" ref="FG136">AVERAGE(IF($KD21:$KD68&lt;&gt;"",FG21:FG68))</f>
        <v>#DIV/0!</v>
      </c>
      <c r="FH136" s="316" t="e">
        <f t="array" ref="FH136">AVERAGE(IF($KD21:$KD68&lt;&gt;"",FH21:FH68))</f>
        <v>#DIV/0!</v>
      </c>
      <c r="FI136" s="316" t="e">
        <f t="array" ref="FI136">AVERAGE(IF($KD21:$KD68&lt;&gt;"",FI21:FI68))</f>
        <v>#DIV/0!</v>
      </c>
      <c r="FJ136" s="316" t="e">
        <f t="array" ref="FJ136">AVERAGE(IF($KD21:$KD68&lt;&gt;"",FJ21:FJ68))</f>
        <v>#DIV/0!</v>
      </c>
      <c r="FK136" s="316" t="e">
        <f t="array" ref="FK136">AVERAGE(IF($KD21:$KD68&lt;&gt;"",FK21:FK68))</f>
        <v>#DIV/0!</v>
      </c>
      <c r="FL136" s="316" t="e">
        <f t="array" ref="FL136">AVERAGE(IF($KD21:$KD68&lt;&gt;"",FL21:FL68))</f>
        <v>#DIV/0!</v>
      </c>
      <c r="FM136" s="316" t="e">
        <f t="array" ref="FM136">AVERAGE(IF($KD21:$KD68&lt;&gt;"",FM21:FM68))</f>
        <v>#DIV/0!</v>
      </c>
      <c r="FN136" s="316" t="e">
        <f t="array" ref="FN136">AVERAGE(IF($KD21:$KD68&lt;&gt;"",FN21:FN68))</f>
        <v>#DIV/0!</v>
      </c>
      <c r="FO136" s="316" t="e">
        <f t="array" ref="FO136">AVERAGE(IF($KD21:$KD68&lt;&gt;"",FO21:FO68))</f>
        <v>#DIV/0!</v>
      </c>
      <c r="FP136" s="316" t="e">
        <f t="array" ref="FP136">AVERAGE(IF($KD21:$KD68&lt;&gt;"",FP21:FP68))</f>
        <v>#DIV/0!</v>
      </c>
      <c r="FQ136" s="316" t="e">
        <f t="array" ref="FQ136">AVERAGE(IF($KD21:$KD68&lt;&gt;"",FQ21:FQ68))</f>
        <v>#DIV/0!</v>
      </c>
      <c r="FR136" s="316" t="e">
        <f t="array" ref="FR136">AVERAGE(IF($KD21:$KD68&lt;&gt;"",FR21:FR68))</f>
        <v>#DIV/0!</v>
      </c>
      <c r="FS136" s="316" t="e">
        <f t="array" ref="FS136">AVERAGE(IF($KD21:$KD68&lt;&gt;"",FS21:FS68))</f>
        <v>#DIV/0!</v>
      </c>
      <c r="FT136" s="316" t="e">
        <f t="array" ref="FT136">AVERAGE(IF($KD21:$KD68&lt;&gt;"",FT21:FT68))</f>
        <v>#DIV/0!</v>
      </c>
      <c r="FU136" s="316" t="e">
        <f t="array" ref="FU136">AVERAGE(IF($KD21:$KD68&lt;&gt;"",FU21:FU68))</f>
        <v>#DIV/0!</v>
      </c>
      <c r="FV136" s="316" t="e">
        <f t="array" ref="FV136">AVERAGE(IF($KD21:$KD68&lt;&gt;"",FV21:FV68))</f>
        <v>#DIV/0!</v>
      </c>
      <c r="FW136" s="316" t="e">
        <f t="array" ref="FW136">AVERAGE(IF($KD21:$KD68&lt;&gt;"",FW21:FW68))</f>
        <v>#DIV/0!</v>
      </c>
      <c r="FX136" s="316" t="e">
        <f t="array" ref="FX136">AVERAGE(IF($KD21:$KD68&lt;&gt;"",FX21:FX68))</f>
        <v>#DIV/0!</v>
      </c>
      <c r="FY136" s="316" t="e">
        <f t="array" ref="FY136">AVERAGE(IF($KD21:$KD68&lt;&gt;"",FY21:FY68))</f>
        <v>#DIV/0!</v>
      </c>
      <c r="FZ136" s="316" t="e">
        <f t="array" ref="FZ136">AVERAGE(IF($KD21:$KD68&lt;&gt;"",FZ21:FZ68))</f>
        <v>#DIV/0!</v>
      </c>
      <c r="GA136" s="316" t="e">
        <f t="array" ref="GA136">AVERAGE(IF($KD21:$KD68&lt;&gt;"",GA21:GA68))</f>
        <v>#DIV/0!</v>
      </c>
      <c r="GB136" s="316" t="e">
        <f t="array" ref="GB136">AVERAGE(IF($KD21:$KD68&lt;&gt;"",GB21:GB68))</f>
        <v>#DIV/0!</v>
      </c>
      <c r="GC136" s="316" t="e">
        <f t="array" ref="GC136">AVERAGE(IF($KD21:$KD68&lt;&gt;"",GC21:GC68))</f>
        <v>#DIV/0!</v>
      </c>
      <c r="GD136" s="316" t="e">
        <f t="array" ref="GD136">AVERAGE(IF($KD21:$KD68&lt;&gt;"",GD21:GD68))</f>
        <v>#DIV/0!</v>
      </c>
      <c r="GE136" s="316" t="e">
        <f t="array" ref="GE136">AVERAGE(IF($KD21:$KD68&lt;&gt;"",GE21:GE68))</f>
        <v>#DIV/0!</v>
      </c>
      <c r="GF136" s="316" t="e">
        <f t="array" ref="GF136">AVERAGE(IF($KD21:$KD68&lt;&gt;"",GF21:GF68))</f>
        <v>#DIV/0!</v>
      </c>
      <c r="GG136" s="316" t="e">
        <f t="array" ref="GG136">AVERAGE(IF($KD21:$KD68&lt;&gt;"",GG21:GG68))</f>
        <v>#DIV/0!</v>
      </c>
      <c r="GH136" s="316" t="e">
        <f t="array" ref="GH136">AVERAGE(IF($KD21:$KD68&lt;&gt;"",GH21:GH68))</f>
        <v>#DIV/0!</v>
      </c>
      <c r="GI136" s="316" t="e">
        <f t="array" ref="GI136">AVERAGE(IF($KD21:$KD68&lt;&gt;"",GI21:GI68))</f>
        <v>#DIV/0!</v>
      </c>
      <c r="GJ136" s="316" t="e">
        <f t="array" ref="GJ136">AVERAGE(IF($KD21:$KD68&lt;&gt;"",GJ21:GJ68))</f>
        <v>#DIV/0!</v>
      </c>
      <c r="GK136" s="316" t="e">
        <f t="array" ref="GK136">AVERAGE(IF($KD21:$KD68&lt;&gt;"",GK21:GK68))</f>
        <v>#DIV/0!</v>
      </c>
      <c r="GL136" s="316" t="e">
        <f t="array" ref="GL136">AVERAGE(IF($KD21:$KD68&lt;&gt;"",GL21:GL68))</f>
        <v>#DIV/0!</v>
      </c>
      <c r="GM136" s="316" t="e">
        <f t="array" ref="GM136">AVERAGE(IF($KD21:$KD68&lt;&gt;"",GM21:GM68))</f>
        <v>#DIV/0!</v>
      </c>
      <c r="GN136" s="316" t="e">
        <f t="array" ref="GN136">AVERAGE(IF($KD21:$KD68&lt;&gt;"",GN21:GN68))</f>
        <v>#DIV/0!</v>
      </c>
      <c r="GO136" s="316" t="e">
        <f t="array" ref="GO136">AVERAGE(IF($KD21:$KD68&lt;&gt;"",GO21:GO68))</f>
        <v>#DIV/0!</v>
      </c>
      <c r="GP136" s="316" t="e">
        <f t="array" ref="GP136">AVERAGE(IF($KD21:$KD68&lt;&gt;"",GP21:GP68))</f>
        <v>#DIV/0!</v>
      </c>
      <c r="GQ136" s="316" t="e">
        <f t="array" ref="GQ136">AVERAGE(IF($KD21:$KD68&lt;&gt;"",GQ21:GQ68))</f>
        <v>#DIV/0!</v>
      </c>
      <c r="GR136" s="316" t="e">
        <f t="array" ref="GR136">AVERAGE(IF($KD21:$KD68&lt;&gt;"",GR21:GR68))</f>
        <v>#DIV/0!</v>
      </c>
      <c r="GS136" s="316" t="e">
        <f t="array" ref="GS136">AVERAGE(IF($KD21:$KD68&lt;&gt;"",GS21:GS68))</f>
        <v>#DIV/0!</v>
      </c>
      <c r="GT136" s="316" t="e">
        <f t="array" ref="GT136">AVERAGE(IF($KD21:$KD68&lt;&gt;"",GT21:GT68))</f>
        <v>#DIV/0!</v>
      </c>
      <c r="GU136" s="316" t="e">
        <f t="array" ref="GU136">AVERAGE(IF($KD21:$KD68&lt;&gt;"",GU21:GU68))</f>
        <v>#DIV/0!</v>
      </c>
      <c r="GV136" s="316" t="e">
        <f t="array" ref="GV136">AVERAGE(IF($KD21:$KD68&lt;&gt;"",GV21:GV68))</f>
        <v>#DIV/0!</v>
      </c>
      <c r="GW136" s="316" t="e">
        <f t="array" ref="GW136">AVERAGE(IF($KD21:$KD68&lt;&gt;"",GW21:GW68))</f>
        <v>#DIV/0!</v>
      </c>
      <c r="GX136" s="316" t="e">
        <f t="array" ref="GX136">AVERAGE(IF($KD21:$KD68&lt;&gt;"",GX21:GX68))</f>
        <v>#DIV/0!</v>
      </c>
      <c r="GY136" s="316" t="e">
        <f t="array" ref="GY136">AVERAGE(IF($KD21:$KD68&lt;&gt;"",GY21:GY68))</f>
        <v>#DIV/0!</v>
      </c>
      <c r="GZ136" s="316" t="e">
        <f t="array" ref="GZ136">AVERAGE(IF($KD21:$KD68&lt;&gt;"",GZ21:GZ68))</f>
        <v>#DIV/0!</v>
      </c>
      <c r="HA136" s="316" t="e">
        <f t="array" ref="HA136">AVERAGE(IF($KD21:$KD68&lt;&gt;"",HA21:HA68))</f>
        <v>#DIV/0!</v>
      </c>
      <c r="HB136" s="316" t="e">
        <f t="array" ref="HB136">AVERAGE(IF($KD21:$KD68&lt;&gt;"",HB21:HB68))</f>
        <v>#DIV/0!</v>
      </c>
      <c r="HC136" s="316" t="e">
        <f t="array" ref="HC136">AVERAGE(IF($KD21:$KD68&lt;&gt;"",HC21:HC68))</f>
        <v>#DIV/0!</v>
      </c>
      <c r="HD136" s="316" t="e">
        <f t="array" ref="HD136">AVERAGE(IF($KD21:$KD68&lt;&gt;"",HD21:HD68))</f>
        <v>#DIV/0!</v>
      </c>
      <c r="HE136" s="316" t="e">
        <f t="array" ref="HE136">AVERAGE(IF($KD21:$KD68&lt;&gt;"",HE21:HE68))</f>
        <v>#DIV/0!</v>
      </c>
      <c r="HF136" s="316" t="e">
        <f t="array" ref="HF136">AVERAGE(IF($KD21:$KD68&lt;&gt;"",HF21:HF68))</f>
        <v>#DIV/0!</v>
      </c>
      <c r="HG136" s="316" t="e">
        <f t="array" ref="HG136">AVERAGE(IF($KD21:$KD68&lt;&gt;"",HG21:HG68))</f>
        <v>#DIV/0!</v>
      </c>
      <c r="HH136" s="316" t="e">
        <f t="array" ref="HH136">AVERAGE(IF($KD21:$KD68&lt;&gt;"",HH21:HH68))</f>
        <v>#DIV/0!</v>
      </c>
      <c r="HI136" s="316" t="e">
        <f t="array" ref="HI136">AVERAGE(IF($KD21:$KD68&lt;&gt;"",HI21:HI68))</f>
        <v>#DIV/0!</v>
      </c>
      <c r="HJ136" s="316" t="e">
        <f t="array" ref="HJ136">AVERAGE(IF($KD21:$KD68&lt;&gt;"",HJ21:HJ68))</f>
        <v>#DIV/0!</v>
      </c>
      <c r="HK136" s="316" t="e">
        <f t="array" ref="HK136">AVERAGE(IF($KD21:$KD68&lt;&gt;"",HK21:HK68))</f>
        <v>#DIV/0!</v>
      </c>
      <c r="HL136" s="316" t="e">
        <f t="array" ref="HL136">AVERAGE(IF($KD21:$KD68&lt;&gt;"",HL21:HL68))</f>
        <v>#DIV/0!</v>
      </c>
      <c r="HM136" s="316" t="e">
        <f t="array" ref="HM136">AVERAGE(IF($KD21:$KD68&lt;&gt;"",HM21:HM68))</f>
        <v>#DIV/0!</v>
      </c>
      <c r="HN136" s="316" t="e">
        <f t="array" ref="HN136">AVERAGE(IF($KD21:$KD68&lt;&gt;"",HN21:HN68))</f>
        <v>#DIV/0!</v>
      </c>
      <c r="HO136" s="316" t="e">
        <f t="array" ref="HO136">AVERAGE(IF($KD21:$KD68&lt;&gt;"",HO21:HO68))</f>
        <v>#DIV/0!</v>
      </c>
      <c r="HP136" s="316" t="e">
        <f t="array" ref="HP136">AVERAGE(IF($KD21:$KD68&lt;&gt;"",HP21:HP68))</f>
        <v>#DIV/0!</v>
      </c>
      <c r="HQ136" s="316" t="e">
        <f t="array" ref="HQ136">AVERAGE(IF($KD21:$KD68&lt;&gt;"",HQ21:HQ68))</f>
        <v>#DIV/0!</v>
      </c>
      <c r="HR136" s="316" t="e">
        <f t="array" ref="HR136">AVERAGE(IF($KD21:$KD68&lt;&gt;"",HR21:HR68))</f>
        <v>#DIV/0!</v>
      </c>
      <c r="HS136" s="316" t="e">
        <f t="array" ref="HS136">AVERAGE(IF($KD21:$KD68&lt;&gt;"",HS21:HS68))</f>
        <v>#DIV/0!</v>
      </c>
      <c r="HT136" s="316" t="e">
        <f t="array" ref="HT136">AVERAGE(IF($KD21:$KD68&lt;&gt;"",HT21:HT68))</f>
        <v>#DIV/0!</v>
      </c>
      <c r="HU136" s="316" t="e">
        <f t="array" ref="HU136">AVERAGE(IF($KD21:$KD68&lt;&gt;"",HU21:HU68))</f>
        <v>#DIV/0!</v>
      </c>
      <c r="HV136" s="316" t="e">
        <f t="array" ref="HV136">AVERAGE(IF($KD21:$KD68&lt;&gt;"",HV21:HV68))</f>
        <v>#DIV/0!</v>
      </c>
      <c r="HW136" s="316" t="e">
        <f t="array" ref="HW136">AVERAGE(IF($KD21:$KD68&lt;&gt;"",HW21:HW68))</f>
        <v>#DIV/0!</v>
      </c>
      <c r="HX136" s="316" t="e">
        <f t="array" ref="HX136">AVERAGE(IF($KD21:$KD68&lt;&gt;"",HX21:HX68))</f>
        <v>#DIV/0!</v>
      </c>
      <c r="HY136" s="316" t="e">
        <f t="array" ref="HY136">AVERAGE(IF($KD21:$KD68&lt;&gt;"",HY21:HY68))</f>
        <v>#DIV/0!</v>
      </c>
      <c r="HZ136" s="316" t="e">
        <f t="array" ref="HZ136">AVERAGE(IF($KD21:$KD68&lt;&gt;"",HZ21:HZ68))</f>
        <v>#DIV/0!</v>
      </c>
      <c r="IA136" s="316" t="e">
        <f t="array" ref="IA136">AVERAGE(IF($KD21:$KD68&lt;&gt;"",IA21:IA68))</f>
        <v>#DIV/0!</v>
      </c>
      <c r="IB136" s="316" t="e">
        <f t="array" ref="IB136">AVERAGE(IF($KD21:$KD68&lt;&gt;"",IB21:IB68))</f>
        <v>#DIV/0!</v>
      </c>
      <c r="IC136" s="316" t="e">
        <f t="array" ref="IC136">AVERAGE(IF($KD21:$KD68&lt;&gt;"",IC21:IC68))</f>
        <v>#DIV/0!</v>
      </c>
      <c r="ID136" s="316" t="e">
        <f t="array" ref="ID136">AVERAGE(IF($KD21:$KD68&lt;&gt;"",ID21:ID68))</f>
        <v>#DIV/0!</v>
      </c>
      <c r="IE136" s="316" t="e">
        <f t="array" ref="IE136">AVERAGE(IF($KD21:$KD68&lt;&gt;"",IE21:IE68))</f>
        <v>#DIV/0!</v>
      </c>
      <c r="IF136" s="316" t="e">
        <f t="array" ref="IF136">AVERAGE(IF($KD21:$KD68&lt;&gt;"",IF21:IF68))</f>
        <v>#DIV/0!</v>
      </c>
      <c r="IG136" s="316" t="e">
        <f t="array" ref="IG136">AVERAGE(IF($KD21:$KD68&lt;&gt;"",IG21:IG68))</f>
        <v>#DIV/0!</v>
      </c>
      <c r="IH136" s="316" t="e">
        <f t="array" ref="IH136">AVERAGE(IF($KD21:$KD68&lt;&gt;"",IH21:IH68))</f>
        <v>#DIV/0!</v>
      </c>
      <c r="II136" s="316" t="e">
        <f t="array" ref="II136">AVERAGE(IF($KD21:$KD68&lt;&gt;"",II21:II68))</f>
        <v>#DIV/0!</v>
      </c>
      <c r="IJ136" s="316" t="e">
        <f t="array" ref="IJ136">AVERAGE(IF($KD21:$KD68&lt;&gt;"",IJ21:IJ68))</f>
        <v>#DIV/0!</v>
      </c>
      <c r="IK136" s="316" t="e">
        <f t="array" ref="IK136">AVERAGE(IF($KD21:$KD68&lt;&gt;"",IK21:IK68))</f>
        <v>#DIV/0!</v>
      </c>
      <c r="IL136" s="316" t="e">
        <f t="array" ref="IL136">AVERAGE(IF($KD21:$KD68&lt;&gt;"",IL21:IL68))</f>
        <v>#DIV/0!</v>
      </c>
      <c r="IM136" s="316" t="e">
        <f t="array" ref="IM136">AVERAGE(IF($KD21:$KD68&lt;&gt;"",IM21:IM68))</f>
        <v>#DIV/0!</v>
      </c>
      <c r="IN136" s="316" t="e">
        <f t="array" ref="IN136">AVERAGE(IF($KD21:$KD68&lt;&gt;"",IN21:IN68))</f>
        <v>#DIV/0!</v>
      </c>
      <c r="IO136" s="316" t="e">
        <f t="array" ref="IO136">AVERAGE(IF($KD21:$KD68&lt;&gt;"",IO21:IO68))</f>
        <v>#DIV/0!</v>
      </c>
      <c r="IP136" s="316" t="e">
        <f t="array" ref="IP136">AVERAGE(IF($KD21:$KD68&lt;&gt;"",IP21:IP68))</f>
        <v>#DIV/0!</v>
      </c>
      <c r="IQ136" s="316" t="e">
        <f t="array" ref="IQ136">AVERAGE(IF($KD21:$KD68&lt;&gt;"",IQ21:IQ68))</f>
        <v>#DIV/0!</v>
      </c>
      <c r="IR136" s="316" t="e">
        <f t="array" ref="IR136">AVERAGE(IF($KD21:$KD68&lt;&gt;"",IR21:IR68))</f>
        <v>#DIV/0!</v>
      </c>
      <c r="IS136" s="316" t="e">
        <f t="array" ref="IS136">AVERAGE(IF($KD21:$KD68&lt;&gt;"",IS21:IS68))</f>
        <v>#DIV/0!</v>
      </c>
      <c r="IT136" s="316" t="e">
        <f t="array" ref="IT136">AVERAGE(IF($KD21:$KD68&lt;&gt;"",IT21:IT68))</f>
        <v>#DIV/0!</v>
      </c>
      <c r="IU136" s="316" t="e">
        <f t="array" ref="IU136">AVERAGE(IF($KD21:$KD68&lt;&gt;"",IU21:IU68))</f>
        <v>#DIV/0!</v>
      </c>
      <c r="IV136" s="316" t="e">
        <f t="array" ref="IV136">AVERAGE(IF($KD21:$KD68&lt;&gt;"",IV21:IV68))</f>
        <v>#DIV/0!</v>
      </c>
      <c r="IW136" s="316" t="e">
        <f t="array" ref="IW136">AVERAGE(IF($KD21:$KD68&lt;&gt;"",IW21:IW68))</f>
        <v>#DIV/0!</v>
      </c>
      <c r="IX136" s="316" t="e">
        <f t="array" ref="IX136">AVERAGE(IF($KD21:$KD68&lt;&gt;"",IX21:IX68))</f>
        <v>#DIV/0!</v>
      </c>
      <c r="IY136" s="316" t="e">
        <f t="array" ref="IY136">AVERAGE(IF($KD21:$KD68&lt;&gt;"",IY21:IY68))</f>
        <v>#DIV/0!</v>
      </c>
      <c r="IZ136" s="316" t="e">
        <f t="array" ref="IZ136">AVERAGE(IF($KD21:$KD68&lt;&gt;"",IZ21:IZ68))</f>
        <v>#DIV/0!</v>
      </c>
      <c r="JA136" s="316" t="e">
        <f t="array" ref="JA136">AVERAGE(IF($KD21:$KD68&lt;&gt;"",JA21:JA68))</f>
        <v>#DIV/0!</v>
      </c>
      <c r="JB136" s="316" t="e">
        <f t="array" ref="JB136">AVERAGE(IF($KD21:$KD68&lt;&gt;"",JB21:JB68))</f>
        <v>#DIV/0!</v>
      </c>
      <c r="JC136" s="316" t="e">
        <f t="array" ref="JC136">AVERAGE(IF($KD21:$KD68&lt;&gt;"",JC21:JC68))</f>
        <v>#DIV/0!</v>
      </c>
      <c r="JD136" s="316" t="e">
        <f t="array" ref="JD136">AVERAGE(IF($KD21:$KD68&lt;&gt;"",JD21:JD68))</f>
        <v>#DIV/0!</v>
      </c>
      <c r="JE136" s="316" t="e">
        <f t="array" ref="JE136">AVERAGE(IF($KD21:$KD68&lt;&gt;"",JE21:JE68))</f>
        <v>#DIV/0!</v>
      </c>
      <c r="JF136" s="316" t="e">
        <f t="array" ref="JF136">AVERAGE(IF($KD21:$KD68&lt;&gt;"",JF21:JF68))</f>
        <v>#DIV/0!</v>
      </c>
      <c r="JG136" s="316" t="e">
        <f t="array" ref="JG136">AVERAGE(IF($KD21:$KD68&lt;&gt;"",JG21:JG68))</f>
        <v>#DIV/0!</v>
      </c>
      <c r="JH136" s="316" t="e">
        <f t="array" ref="JH136">AVERAGE(IF($KD21:$KD68&lt;&gt;"",JH21:JH68))</f>
        <v>#DIV/0!</v>
      </c>
      <c r="JI136" s="316" t="e">
        <f t="array" ref="JI136">AVERAGE(IF($KD21:$KD68&lt;&gt;"",JI21:JI68))</f>
        <v>#DIV/0!</v>
      </c>
      <c r="JJ136" s="316" t="e">
        <f t="array" ref="JJ136">AVERAGE(IF($KD21:$KD68&lt;&gt;"",JJ21:JJ68))</f>
        <v>#DIV/0!</v>
      </c>
      <c r="JK136" s="316" t="e">
        <f t="array" ref="JK136">AVERAGE(IF($KD21:$KD68&lt;&gt;"",JK21:JK68))</f>
        <v>#DIV/0!</v>
      </c>
      <c r="JL136" s="316" t="e">
        <f t="array" ref="JL136">AVERAGE(IF($KD21:$KD68&lt;&gt;"",JL21:JL68))</f>
        <v>#DIV/0!</v>
      </c>
      <c r="JM136" s="316" t="e">
        <f t="array" ref="JM136">AVERAGE(IF($KD21:$KD68&lt;&gt;"",JM21:JM68))</f>
        <v>#DIV/0!</v>
      </c>
      <c r="JN136" s="316" t="e">
        <f t="array" ref="JN136">AVERAGE(IF($KD21:$KD68&lt;&gt;"",JN21:JN68))</f>
        <v>#DIV/0!</v>
      </c>
      <c r="JO136" s="316" t="e">
        <f t="array" ref="JO136">AVERAGE(IF($KD21:$KD68&lt;&gt;"",JO21:JO68))</f>
        <v>#DIV/0!</v>
      </c>
      <c r="JP136" s="316" t="e">
        <f t="array" ref="JP136">AVERAGE(IF($KD21:$KD68&lt;&gt;"",JP21:JP68))</f>
        <v>#DIV/0!</v>
      </c>
    </row>
    <row r="137" spans="4:276" ht="15" customHeight="1" x14ac:dyDescent="0.2">
      <c r="D137" s="316"/>
      <c r="E137" s="317" t="s">
        <v>496</v>
      </c>
      <c r="F137" s="316" t="e">
        <f t="array" ref="F137">STDEVP(IF($KD21:$KD68&lt;&gt;"",F21:F68))</f>
        <v>#DIV/0!</v>
      </c>
      <c r="G137" s="316" t="e">
        <f t="array" ref="G137">STDEVP(IF($KD21:$KD68&lt;&gt;"",G21:G68))</f>
        <v>#DIV/0!</v>
      </c>
      <c r="H137" s="316" t="e">
        <f t="array" ref="H137">STDEVP(IF($KD21:$KD68&lt;&gt;"",H21:H68))</f>
        <v>#DIV/0!</v>
      </c>
      <c r="I137" s="316" t="e">
        <f t="array" ref="I137">STDEVP(IF($KD21:$KD68&lt;&gt;"",I21:I68))</f>
        <v>#DIV/0!</v>
      </c>
      <c r="J137" s="316" t="e">
        <f t="array" ref="J137">STDEVP(IF($KD21:$KD68&lt;&gt;"",J21:J68))</f>
        <v>#DIV/0!</v>
      </c>
      <c r="K137" s="316" t="e">
        <f t="array" ref="K137">STDEVP(IF($KD21:$KD68&lt;&gt;"",K21:K68))</f>
        <v>#DIV/0!</v>
      </c>
      <c r="L137" s="316" t="e">
        <f t="array" ref="L137">STDEVP(IF($KD21:$KD68&lt;&gt;"",L21:L68))</f>
        <v>#DIV/0!</v>
      </c>
      <c r="M137" s="316" t="e">
        <f t="array" ref="M137">STDEVP(IF($KD21:$KD68&lt;&gt;"",M21:M68))</f>
        <v>#DIV/0!</v>
      </c>
      <c r="N137" s="316" t="e">
        <f t="array" ref="N137">STDEVP(IF($KD21:$KD68&lt;&gt;"",N21:N68))</f>
        <v>#DIV/0!</v>
      </c>
      <c r="O137" s="316" t="e">
        <f t="array" ref="O137">STDEVP(IF($KD21:$KD68&lt;&gt;"",O21:O68))</f>
        <v>#DIV/0!</v>
      </c>
      <c r="P137" s="316" t="e">
        <f t="array" ref="P137">STDEVP(IF($KD21:$KD68&lt;&gt;"",P21:P68))</f>
        <v>#DIV/0!</v>
      </c>
      <c r="Q137" s="316" t="e">
        <f t="array" ref="Q137">STDEVP(IF($KD21:$KD68&lt;&gt;"",Q21:Q68))</f>
        <v>#DIV/0!</v>
      </c>
      <c r="R137" s="316" t="e">
        <f t="array" ref="R137">STDEVP(IF($KD21:$KD68&lt;&gt;"",R21:R68))</f>
        <v>#DIV/0!</v>
      </c>
      <c r="S137" s="316" t="e">
        <f t="array" ref="S137">STDEVP(IF($KD21:$KD68&lt;&gt;"",S21:S68))</f>
        <v>#DIV/0!</v>
      </c>
      <c r="T137" s="316" t="e">
        <f t="array" ref="T137">STDEVP(IF($KD21:$KD68&lt;&gt;"",T21:T68))</f>
        <v>#DIV/0!</v>
      </c>
      <c r="U137" s="316" t="e">
        <f t="array" ref="U137">STDEVP(IF($KD21:$KD68&lt;&gt;"",U21:U68))</f>
        <v>#DIV/0!</v>
      </c>
      <c r="V137" s="316" t="e">
        <f t="array" ref="V137">STDEVP(IF($KD21:$KD68&lt;&gt;"",V21:V68))</f>
        <v>#DIV/0!</v>
      </c>
      <c r="W137" s="316" t="e">
        <f t="array" ref="W137">STDEVP(IF($KD21:$KD68&lt;&gt;"",W21:W68))</f>
        <v>#DIV/0!</v>
      </c>
      <c r="X137" s="316" t="e">
        <f t="array" ref="X137">STDEVP(IF($KD21:$KD68&lt;&gt;"",X21:X68))</f>
        <v>#DIV/0!</v>
      </c>
      <c r="Y137" s="316" t="e">
        <f t="array" ref="Y137">STDEVP(IF($KD21:$KD68&lt;&gt;"",Y21:Y68))</f>
        <v>#DIV/0!</v>
      </c>
      <c r="Z137" s="316" t="e">
        <f t="array" ref="Z137">STDEVP(IF($KD21:$KD68&lt;&gt;"",Z21:Z68))</f>
        <v>#DIV/0!</v>
      </c>
      <c r="AA137" s="316" t="e">
        <f t="array" ref="AA137">STDEVP(IF($KD21:$KD68&lt;&gt;"",AA21:AA68))</f>
        <v>#DIV/0!</v>
      </c>
      <c r="AB137" s="316" t="e">
        <f t="array" ref="AB137">STDEVP(IF($KD21:$KD68&lt;&gt;"",AB21:AB68))</f>
        <v>#DIV/0!</v>
      </c>
      <c r="AC137" s="316" t="e">
        <f t="array" ref="AC137">STDEVP(IF($KD21:$KD68&lt;&gt;"",AC21:AC68))</f>
        <v>#DIV/0!</v>
      </c>
      <c r="AD137" s="316" t="e">
        <f t="array" ref="AD137">STDEVP(IF($KD21:$KD68&lt;&gt;"",AD21:AD68))</f>
        <v>#DIV/0!</v>
      </c>
      <c r="AE137" s="316" t="e">
        <f t="array" ref="AE137">STDEVP(IF($KD21:$KD68&lt;&gt;"",AE21:AE68))</f>
        <v>#DIV/0!</v>
      </c>
      <c r="AF137" s="316" t="e">
        <f t="array" ref="AF137">STDEVP(IF($KD21:$KD68&lt;&gt;"",AF21:AF68))</f>
        <v>#DIV/0!</v>
      </c>
      <c r="AG137" s="316" t="e">
        <f t="array" ref="AG137">STDEVP(IF($KD21:$KD68&lt;&gt;"",AG21:AG68))</f>
        <v>#DIV/0!</v>
      </c>
      <c r="AH137" s="316" t="e">
        <f t="array" ref="AH137">STDEVP(IF($KD21:$KD68&lt;&gt;"",AH21:AH68))</f>
        <v>#DIV/0!</v>
      </c>
      <c r="AI137" s="316" t="e">
        <f t="array" ref="AI137">STDEVP(IF($KD21:$KD68&lt;&gt;"",AI21:AI68))</f>
        <v>#DIV/0!</v>
      </c>
      <c r="AJ137" s="316" t="e">
        <f t="array" ref="AJ137">STDEVP(IF($KD21:$KD68&lt;&gt;"",AJ21:AJ68))</f>
        <v>#DIV/0!</v>
      </c>
      <c r="AK137" s="316" t="e">
        <f t="array" ref="AK137">STDEVP(IF($KD21:$KD68&lt;&gt;"",AK21:AK68))</f>
        <v>#DIV/0!</v>
      </c>
      <c r="AL137" s="316" t="e">
        <f t="array" ref="AL137">STDEVP(IF($KD21:$KD68&lt;&gt;"",AL21:AL68))</f>
        <v>#DIV/0!</v>
      </c>
      <c r="AM137" s="316" t="e">
        <f t="array" ref="AM137">STDEVP(IF($KD21:$KD68&lt;&gt;"",AM21:AM68))</f>
        <v>#DIV/0!</v>
      </c>
      <c r="AN137" s="316" t="e">
        <f t="array" ref="AN137">STDEVP(IF($KD21:$KD68&lt;&gt;"",AN21:AN68))</f>
        <v>#DIV/0!</v>
      </c>
      <c r="AO137" s="316" t="e">
        <f t="array" ref="AO137">STDEVP(IF($KD21:$KD68&lt;&gt;"",AO21:AO68))</f>
        <v>#DIV/0!</v>
      </c>
      <c r="AP137" s="316" t="e">
        <f t="array" ref="AP137">STDEVP(IF($KD21:$KD68&lt;&gt;"",AP21:AP68))</f>
        <v>#DIV/0!</v>
      </c>
      <c r="AQ137" s="316" t="e">
        <f t="array" ref="AQ137">STDEVP(IF($KD21:$KD68&lt;&gt;"",AQ21:AQ68))</f>
        <v>#DIV/0!</v>
      </c>
      <c r="AR137" s="316" t="e">
        <f t="array" ref="AR137">STDEVP(IF($KD21:$KD68&lt;&gt;"",AR21:AR68))</f>
        <v>#DIV/0!</v>
      </c>
      <c r="AS137" s="316" t="e">
        <f t="array" ref="AS137">STDEVP(IF($KD21:$KD68&lt;&gt;"",AS21:AS68))</f>
        <v>#DIV/0!</v>
      </c>
      <c r="AT137" s="316" t="e">
        <f t="array" ref="AT137">STDEVP(IF($KD21:$KD68&lt;&gt;"",AT21:AT68))</f>
        <v>#DIV/0!</v>
      </c>
      <c r="AU137" s="316" t="e">
        <f t="array" ref="AU137">STDEVP(IF($KD21:$KD68&lt;&gt;"",AU21:AU68))</f>
        <v>#DIV/0!</v>
      </c>
      <c r="AV137" s="316" t="e">
        <f t="array" ref="AV137">STDEVP(IF($KD21:$KD68&lt;&gt;"",AV21:AV68))</f>
        <v>#DIV/0!</v>
      </c>
      <c r="AW137" s="316" t="e">
        <f t="array" ref="AW137">STDEVP(IF($KD21:$KD68&lt;&gt;"",AW21:AW68))</f>
        <v>#DIV/0!</v>
      </c>
      <c r="AX137" s="316" t="e">
        <f t="array" ref="AX137">STDEVP(IF($KD21:$KD68&lt;&gt;"",AX21:AX68))</f>
        <v>#DIV/0!</v>
      </c>
      <c r="AY137" s="316" t="e">
        <f t="array" ref="AY137">STDEVP(IF($KD21:$KD68&lt;&gt;"",AY21:AY68))</f>
        <v>#DIV/0!</v>
      </c>
      <c r="AZ137" s="316" t="e">
        <f t="array" ref="AZ137">STDEVP(IF($KD21:$KD68&lt;&gt;"",AZ21:AZ68))</f>
        <v>#DIV/0!</v>
      </c>
      <c r="BA137" s="316" t="e">
        <f t="array" ref="BA137">STDEVP(IF($KD21:$KD68&lt;&gt;"",BA21:BA68))</f>
        <v>#DIV/0!</v>
      </c>
      <c r="BB137" s="316" t="e">
        <f t="array" ref="BB137">STDEVP(IF($KD21:$KD68&lt;&gt;"",BB21:BB68))</f>
        <v>#DIV/0!</v>
      </c>
      <c r="BC137" s="316" t="e">
        <f t="array" ref="BC137">STDEVP(IF($KD21:$KD68&lt;&gt;"",BC21:BC68))</f>
        <v>#DIV/0!</v>
      </c>
      <c r="BD137" s="316" t="e">
        <f t="array" ref="BD137">STDEVP(IF($KD21:$KD68&lt;&gt;"",BD21:BD68))</f>
        <v>#DIV/0!</v>
      </c>
      <c r="BE137" s="316" t="e">
        <f t="array" ref="BE137">STDEVP(IF($KD21:$KD68&lt;&gt;"",BE21:BE68))</f>
        <v>#DIV/0!</v>
      </c>
      <c r="BF137" s="316" t="e">
        <f t="array" ref="BF137">STDEVP(IF($KD21:$KD68&lt;&gt;"",BF21:BF68))</f>
        <v>#DIV/0!</v>
      </c>
      <c r="BG137" s="316" t="e">
        <f t="array" ref="BG137">STDEVP(IF($KD21:$KD68&lt;&gt;"",BG21:BG68))</f>
        <v>#DIV/0!</v>
      </c>
      <c r="BH137" s="316" t="e">
        <f t="array" ref="BH137">STDEVP(IF($KD21:$KD68&lt;&gt;"",BH21:BH68))</f>
        <v>#DIV/0!</v>
      </c>
      <c r="BI137" s="316" t="e">
        <f t="array" ref="BI137">STDEVP(IF($KD21:$KD68&lt;&gt;"",BI21:BI68))</f>
        <v>#DIV/0!</v>
      </c>
      <c r="BJ137" s="316" t="e">
        <f t="array" ref="BJ137">STDEVP(IF($KD21:$KD68&lt;&gt;"",BJ21:BJ68))</f>
        <v>#DIV/0!</v>
      </c>
      <c r="BK137" s="316" t="e">
        <f t="array" ref="BK137">STDEVP(IF($KD21:$KD68&lt;&gt;"",BK21:BK68))</f>
        <v>#DIV/0!</v>
      </c>
      <c r="BL137" s="316" t="e">
        <f t="array" ref="BL137">STDEVP(IF($KD21:$KD68&lt;&gt;"",BL21:BL68))</f>
        <v>#DIV/0!</v>
      </c>
      <c r="BM137" s="316" t="e">
        <f t="array" ref="BM137">STDEVP(IF($KD21:$KD68&lt;&gt;"",BM21:BM68))</f>
        <v>#DIV/0!</v>
      </c>
      <c r="BN137" s="316" t="e">
        <f t="array" ref="BN137">STDEVP(IF($KD21:$KD68&lt;&gt;"",BN21:BN68))</f>
        <v>#DIV/0!</v>
      </c>
      <c r="BO137" s="316" t="e">
        <f t="array" ref="BO137">STDEVP(IF($KD21:$KD68&lt;&gt;"",BO21:BO68))</f>
        <v>#DIV/0!</v>
      </c>
      <c r="BP137" s="316" t="e">
        <f t="array" ref="BP137">STDEVP(IF($KD21:$KD68&lt;&gt;"",BP21:BP68))</f>
        <v>#DIV/0!</v>
      </c>
      <c r="BQ137" s="316" t="e">
        <f t="array" ref="BQ137">STDEVP(IF($KD21:$KD68&lt;&gt;"",BQ21:BQ68))</f>
        <v>#DIV/0!</v>
      </c>
      <c r="BR137" s="316" t="e">
        <f t="array" ref="BR137">STDEVP(IF($KD21:$KD68&lt;&gt;"",BR21:BR68))</f>
        <v>#DIV/0!</v>
      </c>
      <c r="BS137" s="316" t="e">
        <f t="array" ref="BS137">STDEVP(IF($KD21:$KD68&lt;&gt;"",BS21:BS68))</f>
        <v>#DIV/0!</v>
      </c>
      <c r="BT137" s="316" t="e">
        <f t="array" ref="BT137">STDEVP(IF($KD21:$KD68&lt;&gt;"",BT21:BT68))</f>
        <v>#DIV/0!</v>
      </c>
      <c r="BU137" s="316" t="e">
        <f t="array" ref="BU137">STDEVP(IF($KD21:$KD68&lt;&gt;"",BU21:BU68))</f>
        <v>#DIV/0!</v>
      </c>
      <c r="BV137" s="316" t="e">
        <f t="array" ref="BV137">STDEVP(IF($KD21:$KD68&lt;&gt;"",BV21:BV68))</f>
        <v>#DIV/0!</v>
      </c>
      <c r="BW137" s="316" t="e">
        <f t="array" ref="BW137">STDEVP(IF($KD21:$KD68&lt;&gt;"",BW21:BW68))</f>
        <v>#DIV/0!</v>
      </c>
      <c r="BX137" s="316" t="e">
        <f t="array" ref="BX137">STDEVP(IF($KD21:$KD68&lt;&gt;"",BX21:BX68))</f>
        <v>#DIV/0!</v>
      </c>
      <c r="BY137" s="316" t="e">
        <f t="array" ref="BY137">STDEVP(IF($KD21:$KD68&lt;&gt;"",BY21:BY68))</f>
        <v>#DIV/0!</v>
      </c>
      <c r="BZ137" s="316" t="e">
        <f t="array" ref="BZ137">STDEVP(IF($KD21:$KD68&lt;&gt;"",BZ21:BZ68))</f>
        <v>#DIV/0!</v>
      </c>
      <c r="CA137" s="316" t="e">
        <f t="array" ref="CA137">STDEVP(IF($KD21:$KD68&lt;&gt;"",CA21:CA68))</f>
        <v>#DIV/0!</v>
      </c>
      <c r="CB137" s="316" t="e">
        <f t="array" ref="CB137">STDEVP(IF($KD21:$KD68&lt;&gt;"",CB21:CB68))</f>
        <v>#DIV/0!</v>
      </c>
      <c r="CC137" s="316" t="e">
        <f t="array" ref="CC137">STDEVP(IF($KD21:$KD68&lt;&gt;"",CC21:CC68))</f>
        <v>#DIV/0!</v>
      </c>
      <c r="CD137" s="316" t="e">
        <f t="array" ref="CD137">STDEVP(IF($KD21:$KD68&lt;&gt;"",CD21:CD68))</f>
        <v>#DIV/0!</v>
      </c>
      <c r="CE137" s="316" t="e">
        <f t="array" ref="CE137">STDEVP(IF($KD21:$KD68&lt;&gt;"",CE21:CE68))</f>
        <v>#DIV/0!</v>
      </c>
      <c r="CF137" s="316" t="e">
        <f t="array" ref="CF137">STDEVP(IF($KD21:$KD68&lt;&gt;"",CF21:CF68))</f>
        <v>#DIV/0!</v>
      </c>
      <c r="CG137" s="316" t="e">
        <f t="array" ref="CG137">STDEVP(IF($KD21:$KD68&lt;&gt;"",CG21:CG68))</f>
        <v>#DIV/0!</v>
      </c>
      <c r="CH137" s="316" t="e">
        <f t="array" ref="CH137">STDEVP(IF($KD21:$KD68&lt;&gt;"",CH21:CH68))</f>
        <v>#DIV/0!</v>
      </c>
      <c r="CI137" s="316" t="e">
        <f t="array" ref="CI137">STDEVP(IF($KD21:$KD68&lt;&gt;"",CI21:CI68))</f>
        <v>#DIV/0!</v>
      </c>
      <c r="CJ137" s="316" t="e">
        <f t="array" ref="CJ137">STDEVP(IF($KD21:$KD68&lt;&gt;"",CJ21:CJ68))</f>
        <v>#DIV/0!</v>
      </c>
      <c r="CK137" s="316" t="e">
        <f t="array" ref="CK137">STDEVP(IF($KD21:$KD68&lt;&gt;"",CK21:CK68))</f>
        <v>#DIV/0!</v>
      </c>
      <c r="CL137" s="316" t="e">
        <f t="array" ref="CL137">STDEVP(IF($KD21:$KD68&lt;&gt;"",CL21:CL68))</f>
        <v>#DIV/0!</v>
      </c>
      <c r="CM137" s="316" t="e">
        <f t="array" ref="CM137">STDEVP(IF($KD21:$KD68&lt;&gt;"",CM21:CM68))</f>
        <v>#DIV/0!</v>
      </c>
      <c r="CN137" s="316" t="e">
        <f t="array" ref="CN137">STDEVP(IF($KD21:$KD68&lt;&gt;"",CN21:CN68))</f>
        <v>#DIV/0!</v>
      </c>
      <c r="CO137" s="316" t="e">
        <f t="array" ref="CO137">STDEVP(IF($KD21:$KD68&lt;&gt;"",CO21:CO68))</f>
        <v>#DIV/0!</v>
      </c>
      <c r="CP137" s="316" t="e">
        <f t="array" ref="CP137">STDEVP(IF($KD21:$KD68&lt;&gt;"",CP21:CP68))</f>
        <v>#DIV/0!</v>
      </c>
      <c r="CQ137" s="316" t="e">
        <f t="array" ref="CQ137">STDEVP(IF($KD21:$KD68&lt;&gt;"",CQ21:CQ68))</f>
        <v>#DIV/0!</v>
      </c>
      <c r="CR137" s="316" t="e">
        <f t="array" ref="CR137">STDEVP(IF($KD21:$KD68&lt;&gt;"",CR21:CR68))</f>
        <v>#DIV/0!</v>
      </c>
      <c r="CS137" s="316" t="e">
        <f t="array" ref="CS137">STDEVP(IF($KD21:$KD68&lt;&gt;"",CS21:CS68))</f>
        <v>#DIV/0!</v>
      </c>
      <c r="CT137" s="316" t="e">
        <f t="array" ref="CT137">STDEVP(IF($KD21:$KD68&lt;&gt;"",CT21:CT68))</f>
        <v>#DIV/0!</v>
      </c>
      <c r="CU137" s="316" t="e">
        <f t="array" ref="CU137">STDEVP(IF($KD21:$KD68&lt;&gt;"",CU21:CU68))</f>
        <v>#DIV/0!</v>
      </c>
      <c r="CV137" s="316" t="e">
        <f t="array" ref="CV137">STDEVP(IF($KD21:$KD68&lt;&gt;"",CV21:CV68))</f>
        <v>#DIV/0!</v>
      </c>
      <c r="CW137" s="316" t="e">
        <f t="array" ref="CW137">STDEVP(IF($KD21:$KD68&lt;&gt;"",CW21:CW68))</f>
        <v>#DIV/0!</v>
      </c>
      <c r="CX137" s="316" t="e">
        <f t="array" ref="CX137">STDEVP(IF($KD21:$KD68&lt;&gt;"",CX21:CX68))</f>
        <v>#DIV/0!</v>
      </c>
      <c r="CY137" s="316" t="e">
        <f t="array" ref="CY137">STDEVP(IF($KD21:$KD68&lt;&gt;"",CY21:CY68))</f>
        <v>#DIV/0!</v>
      </c>
      <c r="CZ137" s="316" t="e">
        <f t="array" ref="CZ137">STDEVP(IF($KD21:$KD68&lt;&gt;"",CZ21:CZ68))</f>
        <v>#DIV/0!</v>
      </c>
      <c r="DA137" s="316" t="e">
        <f t="array" ref="DA137">STDEVP(IF($KD21:$KD68&lt;&gt;"",DA21:DA68))</f>
        <v>#DIV/0!</v>
      </c>
      <c r="DB137" s="316" t="e">
        <f t="array" ref="DB137">STDEVP(IF($KD21:$KD68&lt;&gt;"",DB21:DB68))</f>
        <v>#DIV/0!</v>
      </c>
      <c r="DC137" s="316" t="e">
        <f t="array" ref="DC137">STDEVP(IF($KD21:$KD68&lt;&gt;"",DC21:DC68))</f>
        <v>#DIV/0!</v>
      </c>
      <c r="DD137" s="316" t="e">
        <f t="array" ref="DD137">STDEVP(IF($KD21:$KD68&lt;&gt;"",DD21:DD68))</f>
        <v>#DIV/0!</v>
      </c>
      <c r="DE137" s="316" t="e">
        <f t="array" ref="DE137">STDEVP(IF($KD21:$KD68&lt;&gt;"",DE21:DE68))</f>
        <v>#DIV/0!</v>
      </c>
      <c r="DF137" s="316" t="e">
        <f t="array" ref="DF137">STDEVP(IF($KD21:$KD68&lt;&gt;"",DF21:DF68))</f>
        <v>#DIV/0!</v>
      </c>
      <c r="DG137" s="316" t="e">
        <f t="array" ref="DG137">STDEVP(IF($KD21:$KD68&lt;&gt;"",DG21:DG68))</f>
        <v>#DIV/0!</v>
      </c>
      <c r="DH137" s="316" t="e">
        <f t="array" ref="DH137">STDEVP(IF($KD21:$KD68&lt;&gt;"",DH21:DH68))</f>
        <v>#DIV/0!</v>
      </c>
      <c r="DI137" s="316" t="e">
        <f t="array" ref="DI137">STDEVP(IF($KD21:$KD68&lt;&gt;"",DI21:DI68))</f>
        <v>#DIV/0!</v>
      </c>
      <c r="DJ137" s="316" t="e">
        <f t="array" ref="DJ137">STDEVP(IF($KD21:$KD68&lt;&gt;"",DJ21:DJ68))</f>
        <v>#DIV/0!</v>
      </c>
      <c r="DK137" s="316" t="e">
        <f t="array" ref="DK137">STDEVP(IF($KD21:$KD68&lt;&gt;"",DK21:DK68))</f>
        <v>#DIV/0!</v>
      </c>
      <c r="DL137" s="316" t="e">
        <f t="array" ref="DL137">STDEVP(IF($KD21:$KD68&lt;&gt;"",DL21:DL68))</f>
        <v>#DIV/0!</v>
      </c>
      <c r="DM137" s="316" t="e">
        <f t="array" ref="DM137">STDEVP(IF($KD21:$KD68&lt;&gt;"",DM21:DM68))</f>
        <v>#DIV/0!</v>
      </c>
      <c r="DN137" s="316" t="e">
        <f t="array" ref="DN137">STDEVP(IF($KD21:$KD68&lt;&gt;"",DN21:DN68))</f>
        <v>#DIV/0!</v>
      </c>
      <c r="DO137" s="316" t="e">
        <f t="array" ref="DO137">STDEVP(IF($KD21:$KD68&lt;&gt;"",DO21:DO68))</f>
        <v>#DIV/0!</v>
      </c>
      <c r="DP137" s="316" t="e">
        <f t="array" ref="DP137">STDEVP(IF($KD21:$KD68&lt;&gt;"",DP21:DP68))</f>
        <v>#DIV/0!</v>
      </c>
      <c r="DQ137" s="316" t="e">
        <f t="array" ref="DQ137">STDEVP(IF($KD21:$KD68&lt;&gt;"",DQ21:DQ68))</f>
        <v>#DIV/0!</v>
      </c>
      <c r="DR137" s="316" t="e">
        <f t="array" ref="DR137">STDEVP(IF($KD21:$KD68&lt;&gt;"",DR21:DR68))</f>
        <v>#DIV/0!</v>
      </c>
      <c r="DS137" s="316" t="e">
        <f t="array" ref="DS137">STDEVP(IF($KD21:$KD68&lt;&gt;"",DS21:DS68))</f>
        <v>#DIV/0!</v>
      </c>
      <c r="DT137" s="316" t="e">
        <f t="array" ref="DT137">STDEVP(IF($KD21:$KD68&lt;&gt;"",DT21:DT68))</f>
        <v>#DIV/0!</v>
      </c>
      <c r="DU137" s="316" t="e">
        <f t="array" ref="DU137">STDEVP(IF($KD21:$KD68&lt;&gt;"",DU21:DU68))</f>
        <v>#DIV/0!</v>
      </c>
      <c r="DV137" s="316" t="e">
        <f t="array" ref="DV137">STDEVP(IF($KD21:$KD68&lt;&gt;"",DV21:DV68))</f>
        <v>#DIV/0!</v>
      </c>
      <c r="DW137" s="316" t="e">
        <f t="array" ref="DW137">STDEVP(IF($KD21:$KD68&lt;&gt;"",DW21:DW68))</f>
        <v>#DIV/0!</v>
      </c>
      <c r="DX137" s="316" t="e">
        <f t="array" ref="DX137">STDEVP(IF($KD21:$KD68&lt;&gt;"",DX21:DX68))</f>
        <v>#DIV/0!</v>
      </c>
      <c r="DY137" s="316" t="e">
        <f t="array" ref="DY137">STDEVP(IF($KD21:$KD68&lt;&gt;"",DY21:DY68))</f>
        <v>#DIV/0!</v>
      </c>
      <c r="DZ137" s="316" t="e">
        <f t="array" ref="DZ137">STDEVP(IF($KD21:$KD68&lt;&gt;"",DZ21:DZ68))</f>
        <v>#DIV/0!</v>
      </c>
      <c r="EA137" s="316" t="e">
        <f t="array" ref="EA137">STDEVP(IF($KD21:$KD68&lt;&gt;"",EA21:EA68))</f>
        <v>#DIV/0!</v>
      </c>
      <c r="EB137" s="316" t="e">
        <f t="array" ref="EB137">STDEVP(IF($KD21:$KD68&lt;&gt;"",EB21:EB68))</f>
        <v>#DIV/0!</v>
      </c>
      <c r="EC137" s="316" t="e">
        <f t="array" ref="EC137">STDEVP(IF($KD21:$KD68&lt;&gt;"",EC21:EC68))</f>
        <v>#DIV/0!</v>
      </c>
      <c r="ED137" s="316" t="e">
        <f t="array" ref="ED137">STDEVP(IF($KD21:$KD68&lt;&gt;"",ED21:ED68))</f>
        <v>#DIV/0!</v>
      </c>
      <c r="EE137" s="316" t="e">
        <f t="array" ref="EE137">STDEVP(IF($KD21:$KD68&lt;&gt;"",EE21:EE68))</f>
        <v>#DIV/0!</v>
      </c>
      <c r="EF137" s="316" t="e">
        <f t="array" ref="EF137">STDEVP(IF($KD21:$KD68&lt;&gt;"",EF21:EF68))</f>
        <v>#DIV/0!</v>
      </c>
      <c r="EG137" s="316" t="e">
        <f t="array" ref="EG137">STDEVP(IF($KD21:$KD68&lt;&gt;"",EG21:EG68))</f>
        <v>#DIV/0!</v>
      </c>
      <c r="EH137" s="316" t="e">
        <f t="array" ref="EH137">STDEVP(IF($KD21:$KD68&lt;&gt;"",EH21:EH68))</f>
        <v>#DIV/0!</v>
      </c>
      <c r="EI137" s="316" t="e">
        <f t="array" ref="EI137">STDEVP(IF($KD21:$KD68&lt;&gt;"",EI21:EI68))</f>
        <v>#DIV/0!</v>
      </c>
      <c r="EJ137" s="316" t="e">
        <f t="array" ref="EJ137">STDEVP(IF($KD21:$KD68&lt;&gt;"",EJ21:EJ68))</f>
        <v>#DIV/0!</v>
      </c>
      <c r="EK137" s="316" t="e">
        <f t="array" ref="EK137">STDEVP(IF($KD21:$KD68&lt;&gt;"",EK21:EK68))</f>
        <v>#DIV/0!</v>
      </c>
      <c r="EL137" s="316" t="e">
        <f t="array" ref="EL137">STDEVP(IF($KD21:$KD68&lt;&gt;"",EL21:EL68))</f>
        <v>#DIV/0!</v>
      </c>
      <c r="EM137" s="316" t="e">
        <f t="array" ref="EM137">STDEVP(IF($KD21:$KD68&lt;&gt;"",EM21:EM68))</f>
        <v>#DIV/0!</v>
      </c>
      <c r="EN137" s="316" t="e">
        <f t="array" ref="EN137">STDEVP(IF($KD21:$KD68&lt;&gt;"",EN21:EN68))</f>
        <v>#DIV/0!</v>
      </c>
      <c r="EO137" s="316" t="e">
        <f t="array" ref="EO137">STDEVP(IF($KD21:$KD68&lt;&gt;"",EO21:EO68))</f>
        <v>#DIV/0!</v>
      </c>
      <c r="EP137" s="316" t="e">
        <f t="array" ref="EP137">STDEVP(IF($KD21:$KD68&lt;&gt;"",EP21:EP68))</f>
        <v>#DIV/0!</v>
      </c>
      <c r="EQ137" s="316" t="e">
        <f t="array" ref="EQ137">STDEVP(IF($KD21:$KD68&lt;&gt;"",EQ21:EQ68))</f>
        <v>#DIV/0!</v>
      </c>
      <c r="ER137" s="316" t="e">
        <f t="array" ref="ER137">STDEVP(IF($KD21:$KD68&lt;&gt;"",ER21:ER68))</f>
        <v>#DIV/0!</v>
      </c>
      <c r="ES137" s="316" t="e">
        <f t="array" ref="ES137">STDEVP(IF($KD21:$KD68&lt;&gt;"",ES21:ES68))</f>
        <v>#DIV/0!</v>
      </c>
      <c r="ET137" s="316" t="e">
        <f t="array" ref="ET137">STDEVP(IF($KD21:$KD68&lt;&gt;"",ET21:ET68))</f>
        <v>#DIV/0!</v>
      </c>
      <c r="EU137" s="316" t="e">
        <f t="array" ref="EU137">STDEVP(IF($KD21:$KD68&lt;&gt;"",EU21:EU68))</f>
        <v>#DIV/0!</v>
      </c>
      <c r="EV137" s="316" t="e">
        <f t="array" ref="EV137">STDEVP(IF($KD21:$KD68&lt;&gt;"",EV21:EV68))</f>
        <v>#DIV/0!</v>
      </c>
      <c r="EW137" s="316" t="e">
        <f t="array" ref="EW137">STDEVP(IF($KD21:$KD68&lt;&gt;"",EW21:EW68))</f>
        <v>#DIV/0!</v>
      </c>
      <c r="EX137" s="316" t="e">
        <f t="array" ref="EX137">STDEVP(IF($KD21:$KD68&lt;&gt;"",EX21:EX68))</f>
        <v>#DIV/0!</v>
      </c>
      <c r="EY137" s="316" t="e">
        <f t="array" ref="EY137">STDEVP(IF($KD21:$KD68&lt;&gt;"",EY21:EY68))</f>
        <v>#DIV/0!</v>
      </c>
      <c r="EZ137" s="316" t="e">
        <f t="array" ref="EZ137">STDEVP(IF($KD21:$KD68&lt;&gt;"",EZ21:EZ68))</f>
        <v>#DIV/0!</v>
      </c>
      <c r="FA137" s="316" t="e">
        <f t="array" ref="FA137">STDEVP(IF($KD21:$KD68&lt;&gt;"",FA21:FA68))</f>
        <v>#DIV/0!</v>
      </c>
      <c r="FB137" s="316" t="e">
        <f t="array" ref="FB137">STDEVP(IF($KD21:$KD68&lt;&gt;"",FB21:FB68))</f>
        <v>#DIV/0!</v>
      </c>
      <c r="FC137" s="316" t="e">
        <f t="array" ref="FC137">STDEVP(IF($KD21:$KD68&lt;&gt;"",FC21:FC68))</f>
        <v>#DIV/0!</v>
      </c>
      <c r="FD137" s="316" t="e">
        <f t="array" ref="FD137">STDEVP(IF($KD21:$KD68&lt;&gt;"",FD21:FD68))</f>
        <v>#DIV/0!</v>
      </c>
      <c r="FE137" s="316" t="e">
        <f t="array" ref="FE137">STDEVP(IF($KD21:$KD68&lt;&gt;"",FE21:FE68))</f>
        <v>#DIV/0!</v>
      </c>
      <c r="FF137" s="316" t="e">
        <f t="array" ref="FF137">STDEVP(IF($KD21:$KD68&lt;&gt;"",FF21:FF68))</f>
        <v>#DIV/0!</v>
      </c>
      <c r="FG137" s="316" t="e">
        <f t="array" ref="FG137">STDEVP(IF($KD21:$KD68&lt;&gt;"",FG21:FG68))</f>
        <v>#DIV/0!</v>
      </c>
      <c r="FH137" s="316" t="e">
        <f t="array" ref="FH137">STDEVP(IF($KD21:$KD68&lt;&gt;"",FH21:FH68))</f>
        <v>#DIV/0!</v>
      </c>
      <c r="FI137" s="316" t="e">
        <f t="array" ref="FI137">STDEVP(IF($KD21:$KD68&lt;&gt;"",FI21:FI68))</f>
        <v>#DIV/0!</v>
      </c>
      <c r="FJ137" s="316" t="e">
        <f t="array" ref="FJ137">STDEVP(IF($KD21:$KD68&lt;&gt;"",FJ21:FJ68))</f>
        <v>#DIV/0!</v>
      </c>
      <c r="FK137" s="316" t="e">
        <f t="array" ref="FK137">STDEVP(IF($KD21:$KD68&lt;&gt;"",FK21:FK68))</f>
        <v>#DIV/0!</v>
      </c>
      <c r="FL137" s="316" t="e">
        <f t="array" ref="FL137">STDEVP(IF($KD21:$KD68&lt;&gt;"",FL21:FL68))</f>
        <v>#DIV/0!</v>
      </c>
      <c r="FM137" s="316" t="e">
        <f t="array" ref="FM137">STDEVP(IF($KD21:$KD68&lt;&gt;"",FM21:FM68))</f>
        <v>#DIV/0!</v>
      </c>
      <c r="FN137" s="316" t="e">
        <f t="array" ref="FN137">STDEVP(IF($KD21:$KD68&lt;&gt;"",FN21:FN68))</f>
        <v>#DIV/0!</v>
      </c>
      <c r="FO137" s="316" t="e">
        <f t="array" ref="FO137">STDEVP(IF($KD21:$KD68&lt;&gt;"",FO21:FO68))</f>
        <v>#DIV/0!</v>
      </c>
      <c r="FP137" s="316" t="e">
        <f t="array" ref="FP137">STDEVP(IF($KD21:$KD68&lt;&gt;"",FP21:FP68))</f>
        <v>#DIV/0!</v>
      </c>
      <c r="FQ137" s="316" t="e">
        <f t="array" ref="FQ137">STDEVP(IF($KD21:$KD68&lt;&gt;"",FQ21:FQ68))</f>
        <v>#DIV/0!</v>
      </c>
      <c r="FR137" s="316" t="e">
        <f t="array" ref="FR137">STDEVP(IF($KD21:$KD68&lt;&gt;"",FR21:FR68))</f>
        <v>#DIV/0!</v>
      </c>
      <c r="FS137" s="316" t="e">
        <f t="array" ref="FS137">STDEVP(IF($KD21:$KD68&lt;&gt;"",FS21:FS68))</f>
        <v>#DIV/0!</v>
      </c>
      <c r="FT137" s="316" t="e">
        <f t="array" ref="FT137">STDEVP(IF($KD21:$KD68&lt;&gt;"",FT21:FT68))</f>
        <v>#DIV/0!</v>
      </c>
      <c r="FU137" s="316" t="e">
        <f t="array" ref="FU137">STDEVP(IF($KD21:$KD68&lt;&gt;"",FU21:FU68))</f>
        <v>#DIV/0!</v>
      </c>
      <c r="FV137" s="316" t="e">
        <f t="array" ref="FV137">STDEVP(IF($KD21:$KD68&lt;&gt;"",FV21:FV68))</f>
        <v>#DIV/0!</v>
      </c>
      <c r="FW137" s="316" t="e">
        <f t="array" ref="FW137">STDEVP(IF($KD21:$KD68&lt;&gt;"",FW21:FW68))</f>
        <v>#DIV/0!</v>
      </c>
      <c r="FX137" s="316" t="e">
        <f t="array" ref="FX137">STDEVP(IF($KD21:$KD68&lt;&gt;"",FX21:FX68))</f>
        <v>#DIV/0!</v>
      </c>
      <c r="FY137" s="316" t="e">
        <f t="array" ref="FY137">STDEVP(IF($KD21:$KD68&lt;&gt;"",FY21:FY68))</f>
        <v>#DIV/0!</v>
      </c>
      <c r="FZ137" s="316" t="e">
        <f t="array" ref="FZ137">STDEVP(IF($KD21:$KD68&lt;&gt;"",FZ21:FZ68))</f>
        <v>#DIV/0!</v>
      </c>
      <c r="GA137" s="316" t="e">
        <f t="array" ref="GA137">STDEVP(IF($KD21:$KD68&lt;&gt;"",GA21:GA68))</f>
        <v>#DIV/0!</v>
      </c>
      <c r="GB137" s="316" t="e">
        <f t="array" ref="GB137">STDEVP(IF($KD21:$KD68&lt;&gt;"",GB21:GB68))</f>
        <v>#DIV/0!</v>
      </c>
      <c r="GC137" s="316" t="e">
        <f t="array" ref="GC137">STDEVP(IF($KD21:$KD68&lt;&gt;"",GC21:GC68))</f>
        <v>#DIV/0!</v>
      </c>
      <c r="GD137" s="316" t="e">
        <f t="array" ref="GD137">STDEVP(IF($KD21:$KD68&lt;&gt;"",GD21:GD68))</f>
        <v>#DIV/0!</v>
      </c>
      <c r="GE137" s="316" t="e">
        <f t="array" ref="GE137">STDEVP(IF($KD21:$KD68&lt;&gt;"",GE21:GE68))</f>
        <v>#DIV/0!</v>
      </c>
      <c r="GF137" s="316" t="e">
        <f t="array" ref="GF137">STDEVP(IF($KD21:$KD68&lt;&gt;"",GF21:GF68))</f>
        <v>#DIV/0!</v>
      </c>
      <c r="GG137" s="316" t="e">
        <f t="array" ref="GG137">STDEVP(IF($KD21:$KD68&lt;&gt;"",GG21:GG68))</f>
        <v>#DIV/0!</v>
      </c>
      <c r="GH137" s="316" t="e">
        <f t="array" ref="GH137">STDEVP(IF($KD21:$KD68&lt;&gt;"",GH21:GH68))</f>
        <v>#DIV/0!</v>
      </c>
      <c r="GI137" s="316" t="e">
        <f t="array" ref="GI137">STDEVP(IF($KD21:$KD68&lt;&gt;"",GI21:GI68))</f>
        <v>#DIV/0!</v>
      </c>
      <c r="GJ137" s="316" t="e">
        <f t="array" ref="GJ137">STDEVP(IF($KD21:$KD68&lt;&gt;"",GJ21:GJ68))</f>
        <v>#DIV/0!</v>
      </c>
      <c r="GK137" s="316" t="e">
        <f t="array" ref="GK137">STDEVP(IF($KD21:$KD68&lt;&gt;"",GK21:GK68))</f>
        <v>#DIV/0!</v>
      </c>
      <c r="GL137" s="316" t="e">
        <f t="array" ref="GL137">STDEVP(IF($KD21:$KD68&lt;&gt;"",GL21:GL68))</f>
        <v>#DIV/0!</v>
      </c>
      <c r="GM137" s="316" t="e">
        <f t="array" ref="GM137">STDEVP(IF($KD21:$KD68&lt;&gt;"",GM21:GM68))</f>
        <v>#DIV/0!</v>
      </c>
      <c r="GN137" s="316" t="e">
        <f t="array" ref="GN137">STDEVP(IF($KD21:$KD68&lt;&gt;"",GN21:GN68))</f>
        <v>#DIV/0!</v>
      </c>
      <c r="GO137" s="316" t="e">
        <f t="array" ref="GO137">STDEVP(IF($KD21:$KD68&lt;&gt;"",GO21:GO68))</f>
        <v>#DIV/0!</v>
      </c>
      <c r="GP137" s="316" t="e">
        <f t="array" ref="GP137">STDEVP(IF($KD21:$KD68&lt;&gt;"",GP21:GP68))</f>
        <v>#DIV/0!</v>
      </c>
      <c r="GQ137" s="316" t="e">
        <f t="array" ref="GQ137">STDEVP(IF($KD21:$KD68&lt;&gt;"",GQ21:GQ68))</f>
        <v>#DIV/0!</v>
      </c>
      <c r="GR137" s="316" t="e">
        <f t="array" ref="GR137">STDEVP(IF($KD21:$KD68&lt;&gt;"",GR21:GR68))</f>
        <v>#DIV/0!</v>
      </c>
      <c r="GS137" s="316" t="e">
        <f t="array" ref="GS137">STDEVP(IF($KD21:$KD68&lt;&gt;"",GS21:GS68))</f>
        <v>#DIV/0!</v>
      </c>
      <c r="GT137" s="316" t="e">
        <f t="array" ref="GT137">STDEVP(IF($KD21:$KD68&lt;&gt;"",GT21:GT68))</f>
        <v>#DIV/0!</v>
      </c>
      <c r="GU137" s="316" t="e">
        <f t="array" ref="GU137">STDEVP(IF($KD21:$KD68&lt;&gt;"",GU21:GU68))</f>
        <v>#DIV/0!</v>
      </c>
      <c r="GV137" s="316" t="e">
        <f t="array" ref="GV137">STDEVP(IF($KD21:$KD68&lt;&gt;"",GV21:GV68))</f>
        <v>#DIV/0!</v>
      </c>
      <c r="GW137" s="316" t="e">
        <f t="array" ref="GW137">STDEVP(IF($KD21:$KD68&lt;&gt;"",GW21:GW68))</f>
        <v>#DIV/0!</v>
      </c>
      <c r="GX137" s="316" t="e">
        <f t="array" ref="GX137">STDEVP(IF($KD21:$KD68&lt;&gt;"",GX21:GX68))</f>
        <v>#DIV/0!</v>
      </c>
      <c r="GY137" s="316" t="e">
        <f t="array" ref="GY137">STDEVP(IF($KD21:$KD68&lt;&gt;"",GY21:GY68))</f>
        <v>#DIV/0!</v>
      </c>
      <c r="GZ137" s="316" t="e">
        <f t="array" ref="GZ137">STDEVP(IF($KD21:$KD68&lt;&gt;"",GZ21:GZ68))</f>
        <v>#DIV/0!</v>
      </c>
      <c r="HA137" s="316" t="e">
        <f t="array" ref="HA137">STDEVP(IF($KD21:$KD68&lt;&gt;"",HA21:HA68))</f>
        <v>#DIV/0!</v>
      </c>
      <c r="HB137" s="316" t="e">
        <f t="array" ref="HB137">STDEVP(IF($KD21:$KD68&lt;&gt;"",HB21:HB68))</f>
        <v>#DIV/0!</v>
      </c>
      <c r="HC137" s="316" t="e">
        <f t="array" ref="HC137">STDEVP(IF($KD21:$KD68&lt;&gt;"",HC21:HC68))</f>
        <v>#DIV/0!</v>
      </c>
      <c r="HD137" s="316" t="e">
        <f t="array" ref="HD137">STDEVP(IF($KD21:$KD68&lt;&gt;"",HD21:HD68))</f>
        <v>#DIV/0!</v>
      </c>
      <c r="HE137" s="316" t="e">
        <f t="array" ref="HE137">STDEVP(IF($KD21:$KD68&lt;&gt;"",HE21:HE68))</f>
        <v>#DIV/0!</v>
      </c>
      <c r="HF137" s="316" t="e">
        <f t="array" ref="HF137">STDEVP(IF($KD21:$KD68&lt;&gt;"",HF21:HF68))</f>
        <v>#DIV/0!</v>
      </c>
      <c r="HG137" s="316" t="e">
        <f t="array" ref="HG137">STDEVP(IF($KD21:$KD68&lt;&gt;"",HG21:HG68))</f>
        <v>#DIV/0!</v>
      </c>
      <c r="HH137" s="316" t="e">
        <f t="array" ref="HH137">STDEVP(IF($KD21:$KD68&lt;&gt;"",HH21:HH68))</f>
        <v>#DIV/0!</v>
      </c>
      <c r="HI137" s="316" t="e">
        <f t="array" ref="HI137">STDEVP(IF($KD21:$KD68&lt;&gt;"",HI21:HI68))</f>
        <v>#DIV/0!</v>
      </c>
      <c r="HJ137" s="316" t="e">
        <f t="array" ref="HJ137">STDEVP(IF($KD21:$KD68&lt;&gt;"",HJ21:HJ68))</f>
        <v>#DIV/0!</v>
      </c>
      <c r="HK137" s="316" t="e">
        <f t="array" ref="HK137">STDEVP(IF($KD21:$KD68&lt;&gt;"",HK21:HK68))</f>
        <v>#DIV/0!</v>
      </c>
      <c r="HL137" s="316" t="e">
        <f t="array" ref="HL137">STDEVP(IF($KD21:$KD68&lt;&gt;"",HL21:HL68))</f>
        <v>#DIV/0!</v>
      </c>
      <c r="HM137" s="316" t="e">
        <f t="array" ref="HM137">STDEVP(IF($KD21:$KD68&lt;&gt;"",HM21:HM68))</f>
        <v>#DIV/0!</v>
      </c>
      <c r="HN137" s="316" t="e">
        <f t="array" ref="HN137">STDEVP(IF($KD21:$KD68&lt;&gt;"",HN21:HN68))</f>
        <v>#DIV/0!</v>
      </c>
      <c r="HO137" s="316" t="e">
        <f t="array" ref="HO137">STDEVP(IF($KD21:$KD68&lt;&gt;"",HO21:HO68))</f>
        <v>#DIV/0!</v>
      </c>
      <c r="HP137" s="316" t="e">
        <f t="array" ref="HP137">STDEVP(IF($KD21:$KD68&lt;&gt;"",HP21:HP68))</f>
        <v>#DIV/0!</v>
      </c>
      <c r="HQ137" s="316" t="e">
        <f t="array" ref="HQ137">STDEVP(IF($KD21:$KD68&lt;&gt;"",HQ21:HQ68))</f>
        <v>#DIV/0!</v>
      </c>
      <c r="HR137" s="316" t="e">
        <f t="array" ref="HR137">STDEVP(IF($KD21:$KD68&lt;&gt;"",HR21:HR68))</f>
        <v>#DIV/0!</v>
      </c>
      <c r="HS137" s="316" t="e">
        <f t="array" ref="HS137">STDEVP(IF($KD21:$KD68&lt;&gt;"",HS21:HS68))</f>
        <v>#DIV/0!</v>
      </c>
      <c r="HT137" s="316" t="e">
        <f t="array" ref="HT137">STDEVP(IF($KD21:$KD68&lt;&gt;"",HT21:HT68))</f>
        <v>#DIV/0!</v>
      </c>
      <c r="HU137" s="316" t="e">
        <f t="array" ref="HU137">STDEVP(IF($KD21:$KD68&lt;&gt;"",HU21:HU68))</f>
        <v>#DIV/0!</v>
      </c>
      <c r="HV137" s="316" t="e">
        <f t="array" ref="HV137">STDEVP(IF($KD21:$KD68&lt;&gt;"",HV21:HV68))</f>
        <v>#DIV/0!</v>
      </c>
      <c r="HW137" s="316" t="e">
        <f t="array" ref="HW137">STDEVP(IF($KD21:$KD68&lt;&gt;"",HW21:HW68))</f>
        <v>#DIV/0!</v>
      </c>
      <c r="HX137" s="316" t="e">
        <f t="array" ref="HX137">STDEVP(IF($KD21:$KD68&lt;&gt;"",HX21:HX68))</f>
        <v>#DIV/0!</v>
      </c>
      <c r="HY137" s="316" t="e">
        <f t="array" ref="HY137">STDEVP(IF($KD21:$KD68&lt;&gt;"",HY21:HY68))</f>
        <v>#DIV/0!</v>
      </c>
      <c r="HZ137" s="316" t="e">
        <f t="array" ref="HZ137">STDEVP(IF($KD21:$KD68&lt;&gt;"",HZ21:HZ68))</f>
        <v>#DIV/0!</v>
      </c>
      <c r="IA137" s="316" t="e">
        <f t="array" ref="IA137">STDEVP(IF($KD21:$KD68&lt;&gt;"",IA21:IA68))</f>
        <v>#DIV/0!</v>
      </c>
      <c r="IB137" s="316" t="e">
        <f t="array" ref="IB137">STDEVP(IF($KD21:$KD68&lt;&gt;"",IB21:IB68))</f>
        <v>#DIV/0!</v>
      </c>
      <c r="IC137" s="316" t="e">
        <f t="array" ref="IC137">STDEVP(IF($KD21:$KD68&lt;&gt;"",IC21:IC68))</f>
        <v>#DIV/0!</v>
      </c>
      <c r="ID137" s="316" t="e">
        <f t="array" ref="ID137">STDEVP(IF($KD21:$KD68&lt;&gt;"",ID21:ID68))</f>
        <v>#DIV/0!</v>
      </c>
      <c r="IE137" s="316" t="e">
        <f t="array" ref="IE137">STDEVP(IF($KD21:$KD68&lt;&gt;"",IE21:IE68))</f>
        <v>#DIV/0!</v>
      </c>
      <c r="IF137" s="316" t="e">
        <f t="array" ref="IF137">STDEVP(IF($KD21:$KD68&lt;&gt;"",IF21:IF68))</f>
        <v>#DIV/0!</v>
      </c>
      <c r="IG137" s="316" t="e">
        <f t="array" ref="IG137">STDEVP(IF($KD21:$KD68&lt;&gt;"",IG21:IG68))</f>
        <v>#DIV/0!</v>
      </c>
      <c r="IH137" s="316" t="e">
        <f t="array" ref="IH137">STDEVP(IF($KD21:$KD68&lt;&gt;"",IH21:IH68))</f>
        <v>#DIV/0!</v>
      </c>
      <c r="II137" s="316" t="e">
        <f t="array" ref="II137">STDEVP(IF($KD21:$KD68&lt;&gt;"",II21:II68))</f>
        <v>#DIV/0!</v>
      </c>
      <c r="IJ137" s="316" t="e">
        <f t="array" ref="IJ137">STDEVP(IF($KD21:$KD68&lt;&gt;"",IJ21:IJ68))</f>
        <v>#DIV/0!</v>
      </c>
      <c r="IK137" s="316" t="e">
        <f t="array" ref="IK137">STDEVP(IF($KD21:$KD68&lt;&gt;"",IK21:IK68))</f>
        <v>#DIV/0!</v>
      </c>
      <c r="IL137" s="316" t="e">
        <f t="array" ref="IL137">STDEVP(IF($KD21:$KD68&lt;&gt;"",IL21:IL68))</f>
        <v>#DIV/0!</v>
      </c>
      <c r="IM137" s="316" t="e">
        <f t="array" ref="IM137">STDEVP(IF($KD21:$KD68&lt;&gt;"",IM21:IM68))</f>
        <v>#DIV/0!</v>
      </c>
      <c r="IN137" s="316" t="e">
        <f t="array" ref="IN137">STDEVP(IF($KD21:$KD68&lt;&gt;"",IN21:IN68))</f>
        <v>#DIV/0!</v>
      </c>
      <c r="IO137" s="316" t="e">
        <f t="array" ref="IO137">STDEVP(IF($KD21:$KD68&lt;&gt;"",IO21:IO68))</f>
        <v>#DIV/0!</v>
      </c>
      <c r="IP137" s="316" t="e">
        <f t="array" ref="IP137">STDEVP(IF($KD21:$KD68&lt;&gt;"",IP21:IP68))</f>
        <v>#DIV/0!</v>
      </c>
      <c r="IQ137" s="316" t="e">
        <f t="array" ref="IQ137">STDEVP(IF($KD21:$KD68&lt;&gt;"",IQ21:IQ68))</f>
        <v>#DIV/0!</v>
      </c>
      <c r="IR137" s="316" t="e">
        <f t="array" ref="IR137">STDEVP(IF($KD21:$KD68&lt;&gt;"",IR21:IR68))</f>
        <v>#DIV/0!</v>
      </c>
      <c r="IS137" s="316" t="e">
        <f t="array" ref="IS137">STDEVP(IF($KD21:$KD68&lt;&gt;"",IS21:IS68))</f>
        <v>#DIV/0!</v>
      </c>
      <c r="IT137" s="316" t="e">
        <f t="array" ref="IT137">STDEVP(IF($KD21:$KD68&lt;&gt;"",IT21:IT68))</f>
        <v>#DIV/0!</v>
      </c>
      <c r="IU137" s="316" t="e">
        <f t="array" ref="IU137">STDEVP(IF($KD21:$KD68&lt;&gt;"",IU21:IU68))</f>
        <v>#DIV/0!</v>
      </c>
      <c r="IV137" s="316" t="e">
        <f t="array" ref="IV137">STDEVP(IF($KD21:$KD68&lt;&gt;"",IV21:IV68))</f>
        <v>#DIV/0!</v>
      </c>
      <c r="IW137" s="316" t="e">
        <f t="array" ref="IW137">STDEVP(IF($KD21:$KD68&lt;&gt;"",IW21:IW68))</f>
        <v>#DIV/0!</v>
      </c>
      <c r="IX137" s="316" t="e">
        <f t="array" ref="IX137">STDEVP(IF($KD21:$KD68&lt;&gt;"",IX21:IX68))</f>
        <v>#DIV/0!</v>
      </c>
      <c r="IY137" s="316" t="e">
        <f t="array" ref="IY137">STDEVP(IF($KD21:$KD68&lt;&gt;"",IY21:IY68))</f>
        <v>#DIV/0!</v>
      </c>
      <c r="IZ137" s="316" t="e">
        <f t="array" ref="IZ137">STDEVP(IF($KD21:$KD68&lt;&gt;"",IZ21:IZ68))</f>
        <v>#DIV/0!</v>
      </c>
      <c r="JA137" s="316" t="e">
        <f t="array" ref="JA137">STDEVP(IF($KD21:$KD68&lt;&gt;"",JA21:JA68))</f>
        <v>#DIV/0!</v>
      </c>
      <c r="JB137" s="316" t="e">
        <f t="array" ref="JB137">STDEVP(IF($KD21:$KD68&lt;&gt;"",JB21:JB68))</f>
        <v>#DIV/0!</v>
      </c>
      <c r="JC137" s="316" t="e">
        <f t="array" ref="JC137">STDEVP(IF($KD21:$KD68&lt;&gt;"",JC21:JC68))</f>
        <v>#DIV/0!</v>
      </c>
      <c r="JD137" s="316" t="e">
        <f t="array" ref="JD137">STDEVP(IF($KD21:$KD68&lt;&gt;"",JD21:JD68))</f>
        <v>#DIV/0!</v>
      </c>
      <c r="JE137" s="316" t="e">
        <f t="array" ref="JE137">STDEVP(IF($KD21:$KD68&lt;&gt;"",JE21:JE68))</f>
        <v>#DIV/0!</v>
      </c>
      <c r="JF137" s="316" t="e">
        <f t="array" ref="JF137">STDEVP(IF($KD21:$KD68&lt;&gt;"",JF21:JF68))</f>
        <v>#DIV/0!</v>
      </c>
      <c r="JG137" s="316" t="e">
        <f t="array" ref="JG137">STDEVP(IF($KD21:$KD68&lt;&gt;"",JG21:JG68))</f>
        <v>#DIV/0!</v>
      </c>
      <c r="JH137" s="316" t="e">
        <f t="array" ref="JH137">STDEVP(IF($KD21:$KD68&lt;&gt;"",JH21:JH68))</f>
        <v>#DIV/0!</v>
      </c>
      <c r="JI137" s="316" t="e">
        <f t="array" ref="JI137">STDEVP(IF($KD21:$KD68&lt;&gt;"",JI21:JI68))</f>
        <v>#DIV/0!</v>
      </c>
      <c r="JJ137" s="316" t="e">
        <f t="array" ref="JJ137">STDEVP(IF($KD21:$KD68&lt;&gt;"",JJ21:JJ68))</f>
        <v>#DIV/0!</v>
      </c>
      <c r="JK137" s="316" t="e">
        <f t="array" ref="JK137">STDEVP(IF($KD21:$KD68&lt;&gt;"",JK21:JK68))</f>
        <v>#DIV/0!</v>
      </c>
      <c r="JL137" s="316" t="e">
        <f t="array" ref="JL137">STDEVP(IF($KD21:$KD68&lt;&gt;"",JL21:JL68))</f>
        <v>#DIV/0!</v>
      </c>
      <c r="JM137" s="316" t="e">
        <f t="array" ref="JM137">STDEVP(IF($KD21:$KD68&lt;&gt;"",JM21:JM68))</f>
        <v>#DIV/0!</v>
      </c>
      <c r="JN137" s="316" t="e">
        <f t="array" ref="JN137">STDEVP(IF($KD21:$KD68&lt;&gt;"",JN21:JN68))</f>
        <v>#DIV/0!</v>
      </c>
      <c r="JO137" s="316" t="e">
        <f t="array" ref="JO137">STDEVP(IF($KD21:$KD68&lt;&gt;"",JO21:JO68))</f>
        <v>#DIV/0!</v>
      </c>
      <c r="JP137" s="316" t="e">
        <f t="array" ref="JP137">STDEVP(IF($KD21:$KD68&lt;&gt;"",JP21:JP68))</f>
        <v>#DIV/0!</v>
      </c>
    </row>
    <row r="138" spans="4:276" ht="15" customHeight="1" x14ac:dyDescent="0.2">
      <c r="D138" s="316">
        <v>8.4</v>
      </c>
      <c r="E138" s="317" t="s">
        <v>497</v>
      </c>
      <c r="F138" s="324" t="e">
        <f>ROUND(F136+0.5*F137,1)</f>
        <v>#DIV/0!</v>
      </c>
      <c r="G138" s="324" t="e">
        <f t="shared" ref="G138:BR138" si="106">ROUND(G136+0.5*G137,1)</f>
        <v>#DIV/0!</v>
      </c>
      <c r="H138" s="324" t="e">
        <f t="shared" si="106"/>
        <v>#DIV/0!</v>
      </c>
      <c r="I138" s="324" t="e">
        <f t="shared" si="106"/>
        <v>#DIV/0!</v>
      </c>
      <c r="J138" s="324" t="e">
        <f t="shared" si="106"/>
        <v>#DIV/0!</v>
      </c>
      <c r="K138" s="324" t="e">
        <f t="shared" si="106"/>
        <v>#DIV/0!</v>
      </c>
      <c r="L138" s="324" t="e">
        <f t="shared" si="106"/>
        <v>#DIV/0!</v>
      </c>
      <c r="M138" s="324" t="e">
        <f t="shared" si="106"/>
        <v>#DIV/0!</v>
      </c>
      <c r="N138" s="324" t="e">
        <f t="shared" si="106"/>
        <v>#DIV/0!</v>
      </c>
      <c r="O138" s="324" t="e">
        <f t="shared" si="106"/>
        <v>#DIV/0!</v>
      </c>
      <c r="P138" s="324" t="e">
        <f t="shared" si="106"/>
        <v>#DIV/0!</v>
      </c>
      <c r="Q138" s="324" t="e">
        <f t="shared" si="106"/>
        <v>#DIV/0!</v>
      </c>
      <c r="R138" s="324" t="e">
        <f t="shared" si="106"/>
        <v>#DIV/0!</v>
      </c>
      <c r="S138" s="324" t="e">
        <f t="shared" si="106"/>
        <v>#DIV/0!</v>
      </c>
      <c r="T138" s="324" t="e">
        <f t="shared" si="106"/>
        <v>#DIV/0!</v>
      </c>
      <c r="U138" s="324" t="e">
        <f t="shared" si="106"/>
        <v>#DIV/0!</v>
      </c>
      <c r="V138" s="324" t="e">
        <f t="shared" si="106"/>
        <v>#DIV/0!</v>
      </c>
      <c r="W138" s="324" t="e">
        <f t="shared" si="106"/>
        <v>#DIV/0!</v>
      </c>
      <c r="X138" s="324" t="e">
        <f t="shared" si="106"/>
        <v>#DIV/0!</v>
      </c>
      <c r="Y138" s="324" t="e">
        <f t="shared" si="106"/>
        <v>#DIV/0!</v>
      </c>
      <c r="Z138" s="324" t="e">
        <f t="shared" si="106"/>
        <v>#DIV/0!</v>
      </c>
      <c r="AA138" s="324" t="e">
        <f t="shared" si="106"/>
        <v>#DIV/0!</v>
      </c>
      <c r="AB138" s="324" t="e">
        <f t="shared" si="106"/>
        <v>#DIV/0!</v>
      </c>
      <c r="AC138" s="324" t="e">
        <f t="shared" si="106"/>
        <v>#DIV/0!</v>
      </c>
      <c r="AD138" s="324" t="e">
        <f t="shared" si="106"/>
        <v>#DIV/0!</v>
      </c>
      <c r="AE138" s="324" t="e">
        <f t="shared" si="106"/>
        <v>#DIV/0!</v>
      </c>
      <c r="AF138" s="324" t="e">
        <f t="shared" si="106"/>
        <v>#DIV/0!</v>
      </c>
      <c r="AG138" s="324" t="e">
        <f t="shared" si="106"/>
        <v>#DIV/0!</v>
      </c>
      <c r="AH138" s="324" t="e">
        <f t="shared" si="106"/>
        <v>#DIV/0!</v>
      </c>
      <c r="AI138" s="324" t="e">
        <f t="shared" si="106"/>
        <v>#DIV/0!</v>
      </c>
      <c r="AJ138" s="324" t="e">
        <f t="shared" si="106"/>
        <v>#DIV/0!</v>
      </c>
      <c r="AK138" s="324" t="e">
        <f t="shared" si="106"/>
        <v>#DIV/0!</v>
      </c>
      <c r="AL138" s="324" t="e">
        <f t="shared" si="106"/>
        <v>#DIV/0!</v>
      </c>
      <c r="AM138" s="324" t="e">
        <f t="shared" si="106"/>
        <v>#DIV/0!</v>
      </c>
      <c r="AN138" s="324" t="e">
        <f t="shared" si="106"/>
        <v>#DIV/0!</v>
      </c>
      <c r="AO138" s="324" t="e">
        <f t="shared" si="106"/>
        <v>#DIV/0!</v>
      </c>
      <c r="AP138" s="324" t="e">
        <f t="shared" si="106"/>
        <v>#DIV/0!</v>
      </c>
      <c r="AQ138" s="324" t="e">
        <f t="shared" si="106"/>
        <v>#DIV/0!</v>
      </c>
      <c r="AR138" s="324" t="e">
        <f t="shared" si="106"/>
        <v>#DIV/0!</v>
      </c>
      <c r="AS138" s="324" t="e">
        <f t="shared" si="106"/>
        <v>#DIV/0!</v>
      </c>
      <c r="AT138" s="324" t="e">
        <f t="shared" si="106"/>
        <v>#DIV/0!</v>
      </c>
      <c r="AU138" s="324" t="e">
        <f t="shared" si="106"/>
        <v>#DIV/0!</v>
      </c>
      <c r="AV138" s="324" t="e">
        <f t="shared" si="106"/>
        <v>#DIV/0!</v>
      </c>
      <c r="AW138" s="324" t="e">
        <f t="shared" si="106"/>
        <v>#DIV/0!</v>
      </c>
      <c r="AX138" s="324" t="e">
        <f t="shared" si="106"/>
        <v>#DIV/0!</v>
      </c>
      <c r="AY138" s="324" t="e">
        <f t="shared" si="106"/>
        <v>#DIV/0!</v>
      </c>
      <c r="AZ138" s="324" t="e">
        <f t="shared" si="106"/>
        <v>#DIV/0!</v>
      </c>
      <c r="BA138" s="324" t="e">
        <f t="shared" si="106"/>
        <v>#DIV/0!</v>
      </c>
      <c r="BB138" s="324" t="e">
        <f t="shared" si="106"/>
        <v>#DIV/0!</v>
      </c>
      <c r="BC138" s="324" t="e">
        <f t="shared" si="106"/>
        <v>#DIV/0!</v>
      </c>
      <c r="BD138" s="324" t="e">
        <f t="shared" si="106"/>
        <v>#DIV/0!</v>
      </c>
      <c r="BE138" s="324" t="e">
        <f t="shared" si="106"/>
        <v>#DIV/0!</v>
      </c>
      <c r="BF138" s="324" t="e">
        <f t="shared" si="106"/>
        <v>#DIV/0!</v>
      </c>
      <c r="BG138" s="324" t="e">
        <f t="shared" si="106"/>
        <v>#DIV/0!</v>
      </c>
      <c r="BH138" s="324" t="e">
        <f t="shared" si="106"/>
        <v>#DIV/0!</v>
      </c>
      <c r="BI138" s="324" t="e">
        <f t="shared" si="106"/>
        <v>#DIV/0!</v>
      </c>
      <c r="BJ138" s="324" t="e">
        <f t="shared" si="106"/>
        <v>#DIV/0!</v>
      </c>
      <c r="BK138" s="324" t="e">
        <f t="shared" si="106"/>
        <v>#DIV/0!</v>
      </c>
      <c r="BL138" s="324" t="e">
        <f t="shared" si="106"/>
        <v>#DIV/0!</v>
      </c>
      <c r="BM138" s="324" t="e">
        <f t="shared" si="106"/>
        <v>#DIV/0!</v>
      </c>
      <c r="BN138" s="324" t="e">
        <f t="shared" si="106"/>
        <v>#DIV/0!</v>
      </c>
      <c r="BO138" s="324" t="e">
        <f t="shared" si="106"/>
        <v>#DIV/0!</v>
      </c>
      <c r="BP138" s="324" t="e">
        <f t="shared" si="106"/>
        <v>#DIV/0!</v>
      </c>
      <c r="BQ138" s="324" t="e">
        <f t="shared" si="106"/>
        <v>#DIV/0!</v>
      </c>
      <c r="BR138" s="324" t="e">
        <f t="shared" si="106"/>
        <v>#DIV/0!</v>
      </c>
      <c r="BS138" s="324" t="e">
        <f t="shared" ref="BS138:ED138" si="107">ROUND(BS136+0.5*BS137,1)</f>
        <v>#DIV/0!</v>
      </c>
      <c r="BT138" s="324" t="e">
        <f t="shared" si="107"/>
        <v>#DIV/0!</v>
      </c>
      <c r="BU138" s="324" t="e">
        <f t="shared" si="107"/>
        <v>#DIV/0!</v>
      </c>
      <c r="BV138" s="324" t="e">
        <f t="shared" si="107"/>
        <v>#DIV/0!</v>
      </c>
      <c r="BW138" s="324" t="e">
        <f t="shared" si="107"/>
        <v>#DIV/0!</v>
      </c>
      <c r="BX138" s="324" t="e">
        <f t="shared" si="107"/>
        <v>#DIV/0!</v>
      </c>
      <c r="BY138" s="324" t="e">
        <f t="shared" si="107"/>
        <v>#DIV/0!</v>
      </c>
      <c r="BZ138" s="324" t="e">
        <f t="shared" si="107"/>
        <v>#DIV/0!</v>
      </c>
      <c r="CA138" s="324" t="e">
        <f t="shared" si="107"/>
        <v>#DIV/0!</v>
      </c>
      <c r="CB138" s="324" t="e">
        <f t="shared" si="107"/>
        <v>#DIV/0!</v>
      </c>
      <c r="CC138" s="324" t="e">
        <f t="shared" si="107"/>
        <v>#DIV/0!</v>
      </c>
      <c r="CD138" s="324" t="e">
        <f t="shared" si="107"/>
        <v>#DIV/0!</v>
      </c>
      <c r="CE138" s="324" t="e">
        <f t="shared" si="107"/>
        <v>#DIV/0!</v>
      </c>
      <c r="CF138" s="324" t="e">
        <f t="shared" si="107"/>
        <v>#DIV/0!</v>
      </c>
      <c r="CG138" s="324" t="e">
        <f t="shared" si="107"/>
        <v>#DIV/0!</v>
      </c>
      <c r="CH138" s="324" t="e">
        <f t="shared" si="107"/>
        <v>#DIV/0!</v>
      </c>
      <c r="CI138" s="324" t="e">
        <f t="shared" si="107"/>
        <v>#DIV/0!</v>
      </c>
      <c r="CJ138" s="324" t="e">
        <f t="shared" si="107"/>
        <v>#DIV/0!</v>
      </c>
      <c r="CK138" s="324" t="e">
        <f t="shared" si="107"/>
        <v>#DIV/0!</v>
      </c>
      <c r="CL138" s="324" t="e">
        <f t="shared" si="107"/>
        <v>#DIV/0!</v>
      </c>
      <c r="CM138" s="324" t="e">
        <f t="shared" si="107"/>
        <v>#DIV/0!</v>
      </c>
      <c r="CN138" s="324" t="e">
        <f t="shared" si="107"/>
        <v>#DIV/0!</v>
      </c>
      <c r="CO138" s="324" t="e">
        <f t="shared" si="107"/>
        <v>#DIV/0!</v>
      </c>
      <c r="CP138" s="324" t="e">
        <f t="shared" si="107"/>
        <v>#DIV/0!</v>
      </c>
      <c r="CQ138" s="324" t="e">
        <f t="shared" si="107"/>
        <v>#DIV/0!</v>
      </c>
      <c r="CR138" s="324" t="e">
        <f t="shared" si="107"/>
        <v>#DIV/0!</v>
      </c>
      <c r="CS138" s="324" t="e">
        <f t="shared" si="107"/>
        <v>#DIV/0!</v>
      </c>
      <c r="CT138" s="324" t="e">
        <f t="shared" si="107"/>
        <v>#DIV/0!</v>
      </c>
      <c r="CU138" s="324" t="e">
        <f t="shared" si="107"/>
        <v>#DIV/0!</v>
      </c>
      <c r="CV138" s="324" t="e">
        <f t="shared" si="107"/>
        <v>#DIV/0!</v>
      </c>
      <c r="CW138" s="324" t="e">
        <f t="shared" si="107"/>
        <v>#DIV/0!</v>
      </c>
      <c r="CX138" s="324" t="e">
        <f t="shared" si="107"/>
        <v>#DIV/0!</v>
      </c>
      <c r="CY138" s="324" t="e">
        <f t="shared" si="107"/>
        <v>#DIV/0!</v>
      </c>
      <c r="CZ138" s="324" t="e">
        <f t="shared" si="107"/>
        <v>#DIV/0!</v>
      </c>
      <c r="DA138" s="324" t="e">
        <f t="shared" si="107"/>
        <v>#DIV/0!</v>
      </c>
      <c r="DB138" s="324" t="e">
        <f t="shared" si="107"/>
        <v>#DIV/0!</v>
      </c>
      <c r="DC138" s="324" t="e">
        <f t="shared" si="107"/>
        <v>#DIV/0!</v>
      </c>
      <c r="DD138" s="324" t="e">
        <f t="shared" si="107"/>
        <v>#DIV/0!</v>
      </c>
      <c r="DE138" s="324" t="e">
        <f t="shared" si="107"/>
        <v>#DIV/0!</v>
      </c>
      <c r="DF138" s="324" t="e">
        <f t="shared" si="107"/>
        <v>#DIV/0!</v>
      </c>
      <c r="DG138" s="324" t="e">
        <f t="shared" si="107"/>
        <v>#DIV/0!</v>
      </c>
      <c r="DH138" s="324" t="e">
        <f t="shared" si="107"/>
        <v>#DIV/0!</v>
      </c>
      <c r="DI138" s="324" t="e">
        <f t="shared" si="107"/>
        <v>#DIV/0!</v>
      </c>
      <c r="DJ138" s="324" t="e">
        <f t="shared" si="107"/>
        <v>#DIV/0!</v>
      </c>
      <c r="DK138" s="324" t="e">
        <f t="shared" si="107"/>
        <v>#DIV/0!</v>
      </c>
      <c r="DL138" s="324" t="e">
        <f t="shared" si="107"/>
        <v>#DIV/0!</v>
      </c>
      <c r="DM138" s="324" t="e">
        <f t="shared" si="107"/>
        <v>#DIV/0!</v>
      </c>
      <c r="DN138" s="324" t="e">
        <f t="shared" si="107"/>
        <v>#DIV/0!</v>
      </c>
      <c r="DO138" s="324" t="e">
        <f t="shared" si="107"/>
        <v>#DIV/0!</v>
      </c>
      <c r="DP138" s="324" t="e">
        <f t="shared" si="107"/>
        <v>#DIV/0!</v>
      </c>
      <c r="DQ138" s="324" t="e">
        <f t="shared" si="107"/>
        <v>#DIV/0!</v>
      </c>
      <c r="DR138" s="324" t="e">
        <f t="shared" si="107"/>
        <v>#DIV/0!</v>
      </c>
      <c r="DS138" s="324" t="e">
        <f t="shared" si="107"/>
        <v>#DIV/0!</v>
      </c>
      <c r="DT138" s="324" t="e">
        <f t="shared" si="107"/>
        <v>#DIV/0!</v>
      </c>
      <c r="DU138" s="324" t="e">
        <f t="shared" si="107"/>
        <v>#DIV/0!</v>
      </c>
      <c r="DV138" s="324" t="e">
        <f t="shared" si="107"/>
        <v>#DIV/0!</v>
      </c>
      <c r="DW138" s="324" t="e">
        <f t="shared" si="107"/>
        <v>#DIV/0!</v>
      </c>
      <c r="DX138" s="324" t="e">
        <f t="shared" si="107"/>
        <v>#DIV/0!</v>
      </c>
      <c r="DY138" s="324" t="e">
        <f t="shared" si="107"/>
        <v>#DIV/0!</v>
      </c>
      <c r="DZ138" s="324" t="e">
        <f t="shared" si="107"/>
        <v>#DIV/0!</v>
      </c>
      <c r="EA138" s="324" t="e">
        <f t="shared" si="107"/>
        <v>#DIV/0!</v>
      </c>
      <c r="EB138" s="324" t="e">
        <f t="shared" si="107"/>
        <v>#DIV/0!</v>
      </c>
      <c r="EC138" s="324" t="e">
        <f t="shared" si="107"/>
        <v>#DIV/0!</v>
      </c>
      <c r="ED138" s="324" t="e">
        <f t="shared" si="107"/>
        <v>#DIV/0!</v>
      </c>
      <c r="EE138" s="324" t="e">
        <f t="shared" ref="EE138:GP138" si="108">ROUND(EE136+0.5*EE137,1)</f>
        <v>#DIV/0!</v>
      </c>
      <c r="EF138" s="324" t="e">
        <f t="shared" si="108"/>
        <v>#DIV/0!</v>
      </c>
      <c r="EG138" s="324" t="e">
        <f t="shared" si="108"/>
        <v>#DIV/0!</v>
      </c>
      <c r="EH138" s="324" t="e">
        <f t="shared" si="108"/>
        <v>#DIV/0!</v>
      </c>
      <c r="EI138" s="324" t="e">
        <f t="shared" si="108"/>
        <v>#DIV/0!</v>
      </c>
      <c r="EJ138" s="324" t="e">
        <f t="shared" si="108"/>
        <v>#DIV/0!</v>
      </c>
      <c r="EK138" s="324" t="e">
        <f t="shared" si="108"/>
        <v>#DIV/0!</v>
      </c>
      <c r="EL138" s="324" t="e">
        <f t="shared" si="108"/>
        <v>#DIV/0!</v>
      </c>
      <c r="EM138" s="324" t="e">
        <f t="shared" si="108"/>
        <v>#DIV/0!</v>
      </c>
      <c r="EN138" s="324" t="e">
        <f t="shared" si="108"/>
        <v>#DIV/0!</v>
      </c>
      <c r="EO138" s="324" t="e">
        <f t="shared" si="108"/>
        <v>#DIV/0!</v>
      </c>
      <c r="EP138" s="324" t="e">
        <f t="shared" si="108"/>
        <v>#DIV/0!</v>
      </c>
      <c r="EQ138" s="324" t="e">
        <f t="shared" si="108"/>
        <v>#DIV/0!</v>
      </c>
      <c r="ER138" s="324" t="e">
        <f t="shared" si="108"/>
        <v>#DIV/0!</v>
      </c>
      <c r="ES138" s="324" t="e">
        <f t="shared" si="108"/>
        <v>#DIV/0!</v>
      </c>
      <c r="ET138" s="324" t="e">
        <f t="shared" si="108"/>
        <v>#DIV/0!</v>
      </c>
      <c r="EU138" s="324" t="e">
        <f t="shared" si="108"/>
        <v>#DIV/0!</v>
      </c>
      <c r="EV138" s="324" t="e">
        <f t="shared" si="108"/>
        <v>#DIV/0!</v>
      </c>
      <c r="EW138" s="324" t="e">
        <f t="shared" si="108"/>
        <v>#DIV/0!</v>
      </c>
      <c r="EX138" s="324" t="e">
        <f t="shared" si="108"/>
        <v>#DIV/0!</v>
      </c>
      <c r="EY138" s="324" t="e">
        <f t="shared" si="108"/>
        <v>#DIV/0!</v>
      </c>
      <c r="EZ138" s="324" t="e">
        <f t="shared" si="108"/>
        <v>#DIV/0!</v>
      </c>
      <c r="FA138" s="324" t="e">
        <f t="shared" si="108"/>
        <v>#DIV/0!</v>
      </c>
      <c r="FB138" s="324" t="e">
        <f t="shared" si="108"/>
        <v>#DIV/0!</v>
      </c>
      <c r="FC138" s="324" t="e">
        <f t="shared" si="108"/>
        <v>#DIV/0!</v>
      </c>
      <c r="FD138" s="324" t="e">
        <f t="shared" si="108"/>
        <v>#DIV/0!</v>
      </c>
      <c r="FE138" s="324" t="e">
        <f t="shared" si="108"/>
        <v>#DIV/0!</v>
      </c>
      <c r="FF138" s="324" t="e">
        <f t="shared" si="108"/>
        <v>#DIV/0!</v>
      </c>
      <c r="FG138" s="324" t="e">
        <f t="shared" si="108"/>
        <v>#DIV/0!</v>
      </c>
      <c r="FH138" s="324" t="e">
        <f t="shared" si="108"/>
        <v>#DIV/0!</v>
      </c>
      <c r="FI138" s="324" t="e">
        <f t="shared" si="108"/>
        <v>#DIV/0!</v>
      </c>
      <c r="FJ138" s="324" t="e">
        <f t="shared" si="108"/>
        <v>#DIV/0!</v>
      </c>
      <c r="FK138" s="324" t="e">
        <f t="shared" si="108"/>
        <v>#DIV/0!</v>
      </c>
      <c r="FL138" s="324" t="e">
        <f t="shared" si="108"/>
        <v>#DIV/0!</v>
      </c>
      <c r="FM138" s="324" t="e">
        <f t="shared" si="108"/>
        <v>#DIV/0!</v>
      </c>
      <c r="FN138" s="324" t="e">
        <f t="shared" si="108"/>
        <v>#DIV/0!</v>
      </c>
      <c r="FO138" s="324" t="e">
        <f t="shared" si="108"/>
        <v>#DIV/0!</v>
      </c>
      <c r="FP138" s="324" t="e">
        <f t="shared" si="108"/>
        <v>#DIV/0!</v>
      </c>
      <c r="FQ138" s="324" t="e">
        <f t="shared" si="108"/>
        <v>#DIV/0!</v>
      </c>
      <c r="FR138" s="324" t="e">
        <f t="shared" si="108"/>
        <v>#DIV/0!</v>
      </c>
      <c r="FS138" s="324" t="e">
        <f t="shared" si="108"/>
        <v>#DIV/0!</v>
      </c>
      <c r="FT138" s="324" t="e">
        <f t="shared" si="108"/>
        <v>#DIV/0!</v>
      </c>
      <c r="FU138" s="324" t="e">
        <f t="shared" si="108"/>
        <v>#DIV/0!</v>
      </c>
      <c r="FV138" s="324" t="e">
        <f t="shared" si="108"/>
        <v>#DIV/0!</v>
      </c>
      <c r="FW138" s="324" t="e">
        <f t="shared" si="108"/>
        <v>#DIV/0!</v>
      </c>
      <c r="FX138" s="324" t="e">
        <f t="shared" si="108"/>
        <v>#DIV/0!</v>
      </c>
      <c r="FY138" s="324" t="e">
        <f t="shared" si="108"/>
        <v>#DIV/0!</v>
      </c>
      <c r="FZ138" s="324" t="e">
        <f t="shared" si="108"/>
        <v>#DIV/0!</v>
      </c>
      <c r="GA138" s="324" t="e">
        <f t="shared" si="108"/>
        <v>#DIV/0!</v>
      </c>
      <c r="GB138" s="324" t="e">
        <f t="shared" si="108"/>
        <v>#DIV/0!</v>
      </c>
      <c r="GC138" s="324" t="e">
        <f t="shared" si="108"/>
        <v>#DIV/0!</v>
      </c>
      <c r="GD138" s="324" t="e">
        <f t="shared" si="108"/>
        <v>#DIV/0!</v>
      </c>
      <c r="GE138" s="324" t="e">
        <f t="shared" si="108"/>
        <v>#DIV/0!</v>
      </c>
      <c r="GF138" s="324" t="e">
        <f t="shared" si="108"/>
        <v>#DIV/0!</v>
      </c>
      <c r="GG138" s="324" t="e">
        <f t="shared" si="108"/>
        <v>#DIV/0!</v>
      </c>
      <c r="GH138" s="324" t="e">
        <f t="shared" si="108"/>
        <v>#DIV/0!</v>
      </c>
      <c r="GI138" s="324" t="e">
        <f t="shared" si="108"/>
        <v>#DIV/0!</v>
      </c>
      <c r="GJ138" s="324" t="e">
        <f t="shared" si="108"/>
        <v>#DIV/0!</v>
      </c>
      <c r="GK138" s="324" t="e">
        <f t="shared" si="108"/>
        <v>#DIV/0!</v>
      </c>
      <c r="GL138" s="324" t="e">
        <f t="shared" si="108"/>
        <v>#DIV/0!</v>
      </c>
      <c r="GM138" s="324" t="e">
        <f t="shared" si="108"/>
        <v>#DIV/0!</v>
      </c>
      <c r="GN138" s="324" t="e">
        <f t="shared" si="108"/>
        <v>#DIV/0!</v>
      </c>
      <c r="GO138" s="324" t="e">
        <f t="shared" si="108"/>
        <v>#DIV/0!</v>
      </c>
      <c r="GP138" s="324" t="e">
        <f t="shared" si="108"/>
        <v>#DIV/0!</v>
      </c>
      <c r="GQ138" s="324" t="e">
        <f t="shared" ref="GQ138:JB138" si="109">ROUND(GQ136+0.5*GQ137,1)</f>
        <v>#DIV/0!</v>
      </c>
      <c r="GR138" s="324" t="e">
        <f t="shared" si="109"/>
        <v>#DIV/0!</v>
      </c>
      <c r="GS138" s="324" t="e">
        <f t="shared" si="109"/>
        <v>#DIV/0!</v>
      </c>
      <c r="GT138" s="324" t="e">
        <f t="shared" si="109"/>
        <v>#DIV/0!</v>
      </c>
      <c r="GU138" s="324" t="e">
        <f t="shared" si="109"/>
        <v>#DIV/0!</v>
      </c>
      <c r="GV138" s="324" t="e">
        <f t="shared" si="109"/>
        <v>#DIV/0!</v>
      </c>
      <c r="GW138" s="324" t="e">
        <f t="shared" si="109"/>
        <v>#DIV/0!</v>
      </c>
      <c r="GX138" s="324" t="e">
        <f t="shared" si="109"/>
        <v>#DIV/0!</v>
      </c>
      <c r="GY138" s="324" t="e">
        <f t="shared" si="109"/>
        <v>#DIV/0!</v>
      </c>
      <c r="GZ138" s="324" t="e">
        <f t="shared" si="109"/>
        <v>#DIV/0!</v>
      </c>
      <c r="HA138" s="324" t="e">
        <f t="shared" si="109"/>
        <v>#DIV/0!</v>
      </c>
      <c r="HB138" s="324" t="e">
        <f t="shared" si="109"/>
        <v>#DIV/0!</v>
      </c>
      <c r="HC138" s="324" t="e">
        <f t="shared" si="109"/>
        <v>#DIV/0!</v>
      </c>
      <c r="HD138" s="324" t="e">
        <f t="shared" si="109"/>
        <v>#DIV/0!</v>
      </c>
      <c r="HE138" s="324" t="e">
        <f t="shared" si="109"/>
        <v>#DIV/0!</v>
      </c>
      <c r="HF138" s="324" t="e">
        <f t="shared" si="109"/>
        <v>#DIV/0!</v>
      </c>
      <c r="HG138" s="324" t="e">
        <f t="shared" si="109"/>
        <v>#DIV/0!</v>
      </c>
      <c r="HH138" s="324" t="e">
        <f t="shared" si="109"/>
        <v>#DIV/0!</v>
      </c>
      <c r="HI138" s="324" t="e">
        <f t="shared" si="109"/>
        <v>#DIV/0!</v>
      </c>
      <c r="HJ138" s="324" t="e">
        <f t="shared" si="109"/>
        <v>#DIV/0!</v>
      </c>
      <c r="HK138" s="324" t="e">
        <f t="shared" si="109"/>
        <v>#DIV/0!</v>
      </c>
      <c r="HL138" s="324" t="e">
        <f t="shared" si="109"/>
        <v>#DIV/0!</v>
      </c>
      <c r="HM138" s="324" t="e">
        <f t="shared" si="109"/>
        <v>#DIV/0!</v>
      </c>
      <c r="HN138" s="324" t="e">
        <f t="shared" si="109"/>
        <v>#DIV/0!</v>
      </c>
      <c r="HO138" s="324" t="e">
        <f t="shared" si="109"/>
        <v>#DIV/0!</v>
      </c>
      <c r="HP138" s="324" t="e">
        <f t="shared" si="109"/>
        <v>#DIV/0!</v>
      </c>
      <c r="HQ138" s="324" t="e">
        <f t="shared" si="109"/>
        <v>#DIV/0!</v>
      </c>
      <c r="HR138" s="324" t="e">
        <f t="shared" si="109"/>
        <v>#DIV/0!</v>
      </c>
      <c r="HS138" s="324" t="e">
        <f t="shared" si="109"/>
        <v>#DIV/0!</v>
      </c>
      <c r="HT138" s="324" t="e">
        <f t="shared" si="109"/>
        <v>#DIV/0!</v>
      </c>
      <c r="HU138" s="324" t="e">
        <f t="shared" si="109"/>
        <v>#DIV/0!</v>
      </c>
      <c r="HV138" s="324" t="e">
        <f t="shared" si="109"/>
        <v>#DIV/0!</v>
      </c>
      <c r="HW138" s="324" t="e">
        <f t="shared" si="109"/>
        <v>#DIV/0!</v>
      </c>
      <c r="HX138" s="324" t="e">
        <f t="shared" si="109"/>
        <v>#DIV/0!</v>
      </c>
      <c r="HY138" s="324" t="e">
        <f t="shared" si="109"/>
        <v>#DIV/0!</v>
      </c>
      <c r="HZ138" s="324" t="e">
        <f t="shared" si="109"/>
        <v>#DIV/0!</v>
      </c>
      <c r="IA138" s="324" t="e">
        <f t="shared" si="109"/>
        <v>#DIV/0!</v>
      </c>
      <c r="IB138" s="324" t="e">
        <f t="shared" si="109"/>
        <v>#DIV/0!</v>
      </c>
      <c r="IC138" s="324" t="e">
        <f t="shared" si="109"/>
        <v>#DIV/0!</v>
      </c>
      <c r="ID138" s="324" t="e">
        <f t="shared" si="109"/>
        <v>#DIV/0!</v>
      </c>
      <c r="IE138" s="324" t="e">
        <f t="shared" si="109"/>
        <v>#DIV/0!</v>
      </c>
      <c r="IF138" s="324" t="e">
        <f t="shared" si="109"/>
        <v>#DIV/0!</v>
      </c>
      <c r="IG138" s="324" t="e">
        <f t="shared" si="109"/>
        <v>#DIV/0!</v>
      </c>
      <c r="IH138" s="324" t="e">
        <f t="shared" si="109"/>
        <v>#DIV/0!</v>
      </c>
      <c r="II138" s="324" t="e">
        <f t="shared" si="109"/>
        <v>#DIV/0!</v>
      </c>
      <c r="IJ138" s="324" t="e">
        <f t="shared" si="109"/>
        <v>#DIV/0!</v>
      </c>
      <c r="IK138" s="324" t="e">
        <f t="shared" si="109"/>
        <v>#DIV/0!</v>
      </c>
      <c r="IL138" s="324" t="e">
        <f t="shared" si="109"/>
        <v>#DIV/0!</v>
      </c>
      <c r="IM138" s="324" t="e">
        <f t="shared" si="109"/>
        <v>#DIV/0!</v>
      </c>
      <c r="IN138" s="324" t="e">
        <f t="shared" si="109"/>
        <v>#DIV/0!</v>
      </c>
      <c r="IO138" s="324" t="e">
        <f t="shared" si="109"/>
        <v>#DIV/0!</v>
      </c>
      <c r="IP138" s="324" t="e">
        <f t="shared" si="109"/>
        <v>#DIV/0!</v>
      </c>
      <c r="IQ138" s="324" t="e">
        <f t="shared" si="109"/>
        <v>#DIV/0!</v>
      </c>
      <c r="IR138" s="324" t="e">
        <f t="shared" si="109"/>
        <v>#DIV/0!</v>
      </c>
      <c r="IS138" s="324" t="e">
        <f t="shared" si="109"/>
        <v>#DIV/0!</v>
      </c>
      <c r="IT138" s="324" t="e">
        <f t="shared" si="109"/>
        <v>#DIV/0!</v>
      </c>
      <c r="IU138" s="324" t="e">
        <f t="shared" si="109"/>
        <v>#DIV/0!</v>
      </c>
      <c r="IV138" s="324" t="e">
        <f t="shared" si="109"/>
        <v>#DIV/0!</v>
      </c>
      <c r="IW138" s="324" t="e">
        <f t="shared" si="109"/>
        <v>#DIV/0!</v>
      </c>
      <c r="IX138" s="324" t="e">
        <f t="shared" si="109"/>
        <v>#DIV/0!</v>
      </c>
      <c r="IY138" s="324" t="e">
        <f t="shared" si="109"/>
        <v>#DIV/0!</v>
      </c>
      <c r="IZ138" s="324" t="e">
        <f t="shared" si="109"/>
        <v>#DIV/0!</v>
      </c>
      <c r="JA138" s="324" t="e">
        <f t="shared" si="109"/>
        <v>#DIV/0!</v>
      </c>
      <c r="JB138" s="324" t="e">
        <f t="shared" si="109"/>
        <v>#DIV/0!</v>
      </c>
      <c r="JC138" s="324" t="e">
        <f t="shared" ref="JC138:JP138" si="110">ROUND(JC136+0.5*JC137,1)</f>
        <v>#DIV/0!</v>
      </c>
      <c r="JD138" s="324" t="e">
        <f t="shared" si="110"/>
        <v>#DIV/0!</v>
      </c>
      <c r="JE138" s="324" t="e">
        <f t="shared" si="110"/>
        <v>#DIV/0!</v>
      </c>
      <c r="JF138" s="324" t="e">
        <f t="shared" si="110"/>
        <v>#DIV/0!</v>
      </c>
      <c r="JG138" s="324" t="e">
        <f t="shared" si="110"/>
        <v>#DIV/0!</v>
      </c>
      <c r="JH138" s="324" t="e">
        <f t="shared" si="110"/>
        <v>#DIV/0!</v>
      </c>
      <c r="JI138" s="324" t="e">
        <f t="shared" si="110"/>
        <v>#DIV/0!</v>
      </c>
      <c r="JJ138" s="324" t="e">
        <f t="shared" si="110"/>
        <v>#DIV/0!</v>
      </c>
      <c r="JK138" s="324" t="e">
        <f t="shared" si="110"/>
        <v>#DIV/0!</v>
      </c>
      <c r="JL138" s="324" t="e">
        <f t="shared" si="110"/>
        <v>#DIV/0!</v>
      </c>
      <c r="JM138" s="324" t="e">
        <f t="shared" si="110"/>
        <v>#DIV/0!</v>
      </c>
      <c r="JN138" s="324" t="e">
        <f t="shared" si="110"/>
        <v>#DIV/0!</v>
      </c>
      <c r="JO138" s="324" t="e">
        <f t="shared" si="110"/>
        <v>#DIV/0!</v>
      </c>
      <c r="JP138" s="324" t="e">
        <f t="shared" si="110"/>
        <v>#DIV/0!</v>
      </c>
    </row>
    <row r="139" spans="4:276" ht="15" customHeight="1" x14ac:dyDescent="0.2">
      <c r="D139" s="316">
        <v>8.1999999999999993</v>
      </c>
      <c r="E139" s="317" t="s">
        <v>498</v>
      </c>
      <c r="F139" s="324" t="e">
        <f>F136-0.5*F137</f>
        <v>#DIV/0!</v>
      </c>
      <c r="G139" s="324" t="e">
        <f t="shared" ref="G139:BR139" si="111">G136-0.5*G137</f>
        <v>#DIV/0!</v>
      </c>
      <c r="H139" s="324" t="e">
        <f t="shared" si="111"/>
        <v>#DIV/0!</v>
      </c>
      <c r="I139" s="324" t="e">
        <f t="shared" si="111"/>
        <v>#DIV/0!</v>
      </c>
      <c r="J139" s="324" t="e">
        <f t="shared" si="111"/>
        <v>#DIV/0!</v>
      </c>
      <c r="K139" s="324" t="e">
        <f t="shared" si="111"/>
        <v>#DIV/0!</v>
      </c>
      <c r="L139" s="324" t="e">
        <f t="shared" si="111"/>
        <v>#DIV/0!</v>
      </c>
      <c r="M139" s="324" t="e">
        <f t="shared" si="111"/>
        <v>#DIV/0!</v>
      </c>
      <c r="N139" s="324" t="e">
        <f t="shared" si="111"/>
        <v>#DIV/0!</v>
      </c>
      <c r="O139" s="324" t="e">
        <f t="shared" si="111"/>
        <v>#DIV/0!</v>
      </c>
      <c r="P139" s="324" t="e">
        <f t="shared" si="111"/>
        <v>#DIV/0!</v>
      </c>
      <c r="Q139" s="324" t="e">
        <f t="shared" si="111"/>
        <v>#DIV/0!</v>
      </c>
      <c r="R139" s="324" t="e">
        <f t="shared" si="111"/>
        <v>#DIV/0!</v>
      </c>
      <c r="S139" s="324" t="e">
        <f t="shared" si="111"/>
        <v>#DIV/0!</v>
      </c>
      <c r="T139" s="324" t="e">
        <f t="shared" si="111"/>
        <v>#DIV/0!</v>
      </c>
      <c r="U139" s="324" t="e">
        <f t="shared" si="111"/>
        <v>#DIV/0!</v>
      </c>
      <c r="V139" s="324" t="e">
        <f t="shared" si="111"/>
        <v>#DIV/0!</v>
      </c>
      <c r="W139" s="324" t="e">
        <f t="shared" si="111"/>
        <v>#DIV/0!</v>
      </c>
      <c r="X139" s="324" t="e">
        <f t="shared" si="111"/>
        <v>#DIV/0!</v>
      </c>
      <c r="Y139" s="324" t="e">
        <f t="shared" si="111"/>
        <v>#DIV/0!</v>
      </c>
      <c r="Z139" s="324" t="e">
        <f t="shared" si="111"/>
        <v>#DIV/0!</v>
      </c>
      <c r="AA139" s="324" t="e">
        <f t="shared" si="111"/>
        <v>#DIV/0!</v>
      </c>
      <c r="AB139" s="324" t="e">
        <f t="shared" si="111"/>
        <v>#DIV/0!</v>
      </c>
      <c r="AC139" s="324" t="e">
        <f t="shared" si="111"/>
        <v>#DIV/0!</v>
      </c>
      <c r="AD139" s="324" t="e">
        <f t="shared" si="111"/>
        <v>#DIV/0!</v>
      </c>
      <c r="AE139" s="324" t="e">
        <f t="shared" si="111"/>
        <v>#DIV/0!</v>
      </c>
      <c r="AF139" s="324" t="e">
        <f t="shared" si="111"/>
        <v>#DIV/0!</v>
      </c>
      <c r="AG139" s="324" t="e">
        <f t="shared" si="111"/>
        <v>#DIV/0!</v>
      </c>
      <c r="AH139" s="324" t="e">
        <f t="shared" si="111"/>
        <v>#DIV/0!</v>
      </c>
      <c r="AI139" s="324" t="e">
        <f t="shared" si="111"/>
        <v>#DIV/0!</v>
      </c>
      <c r="AJ139" s="324" t="e">
        <f t="shared" si="111"/>
        <v>#DIV/0!</v>
      </c>
      <c r="AK139" s="324" t="e">
        <f t="shared" si="111"/>
        <v>#DIV/0!</v>
      </c>
      <c r="AL139" s="324" t="e">
        <f t="shared" si="111"/>
        <v>#DIV/0!</v>
      </c>
      <c r="AM139" s="324" t="e">
        <f t="shared" si="111"/>
        <v>#DIV/0!</v>
      </c>
      <c r="AN139" s="324" t="e">
        <f t="shared" si="111"/>
        <v>#DIV/0!</v>
      </c>
      <c r="AO139" s="324" t="e">
        <f t="shared" si="111"/>
        <v>#DIV/0!</v>
      </c>
      <c r="AP139" s="324" t="e">
        <f t="shared" si="111"/>
        <v>#DIV/0!</v>
      </c>
      <c r="AQ139" s="324" t="e">
        <f t="shared" si="111"/>
        <v>#DIV/0!</v>
      </c>
      <c r="AR139" s="324" t="e">
        <f t="shared" si="111"/>
        <v>#DIV/0!</v>
      </c>
      <c r="AS139" s="324" t="e">
        <f t="shared" si="111"/>
        <v>#DIV/0!</v>
      </c>
      <c r="AT139" s="324" t="e">
        <f t="shared" si="111"/>
        <v>#DIV/0!</v>
      </c>
      <c r="AU139" s="324" t="e">
        <f t="shared" si="111"/>
        <v>#DIV/0!</v>
      </c>
      <c r="AV139" s="324" t="e">
        <f t="shared" si="111"/>
        <v>#DIV/0!</v>
      </c>
      <c r="AW139" s="324" t="e">
        <f t="shared" si="111"/>
        <v>#DIV/0!</v>
      </c>
      <c r="AX139" s="324" t="e">
        <f t="shared" si="111"/>
        <v>#DIV/0!</v>
      </c>
      <c r="AY139" s="324" t="e">
        <f t="shared" si="111"/>
        <v>#DIV/0!</v>
      </c>
      <c r="AZ139" s="324" t="e">
        <f t="shared" si="111"/>
        <v>#DIV/0!</v>
      </c>
      <c r="BA139" s="324" t="e">
        <f t="shared" si="111"/>
        <v>#DIV/0!</v>
      </c>
      <c r="BB139" s="324" t="e">
        <f t="shared" si="111"/>
        <v>#DIV/0!</v>
      </c>
      <c r="BC139" s="324" t="e">
        <f t="shared" si="111"/>
        <v>#DIV/0!</v>
      </c>
      <c r="BD139" s="324" t="e">
        <f t="shared" si="111"/>
        <v>#DIV/0!</v>
      </c>
      <c r="BE139" s="324" t="e">
        <f t="shared" si="111"/>
        <v>#DIV/0!</v>
      </c>
      <c r="BF139" s="324" t="e">
        <f t="shared" si="111"/>
        <v>#DIV/0!</v>
      </c>
      <c r="BG139" s="324" t="e">
        <f t="shared" si="111"/>
        <v>#DIV/0!</v>
      </c>
      <c r="BH139" s="324" t="e">
        <f t="shared" si="111"/>
        <v>#DIV/0!</v>
      </c>
      <c r="BI139" s="324" t="e">
        <f t="shared" si="111"/>
        <v>#DIV/0!</v>
      </c>
      <c r="BJ139" s="324" t="e">
        <f t="shared" si="111"/>
        <v>#DIV/0!</v>
      </c>
      <c r="BK139" s="324" t="e">
        <f t="shared" si="111"/>
        <v>#DIV/0!</v>
      </c>
      <c r="BL139" s="324" t="e">
        <f t="shared" si="111"/>
        <v>#DIV/0!</v>
      </c>
      <c r="BM139" s="324" t="e">
        <f t="shared" si="111"/>
        <v>#DIV/0!</v>
      </c>
      <c r="BN139" s="324" t="e">
        <f t="shared" si="111"/>
        <v>#DIV/0!</v>
      </c>
      <c r="BO139" s="324" t="e">
        <f t="shared" si="111"/>
        <v>#DIV/0!</v>
      </c>
      <c r="BP139" s="324" t="e">
        <f t="shared" si="111"/>
        <v>#DIV/0!</v>
      </c>
      <c r="BQ139" s="324" t="e">
        <f t="shared" si="111"/>
        <v>#DIV/0!</v>
      </c>
      <c r="BR139" s="324" t="e">
        <f t="shared" si="111"/>
        <v>#DIV/0!</v>
      </c>
      <c r="BS139" s="324" t="e">
        <f t="shared" ref="BS139:ED139" si="112">BS136-0.5*BS137</f>
        <v>#DIV/0!</v>
      </c>
      <c r="BT139" s="324" t="e">
        <f t="shared" si="112"/>
        <v>#DIV/0!</v>
      </c>
      <c r="BU139" s="324" t="e">
        <f t="shared" si="112"/>
        <v>#DIV/0!</v>
      </c>
      <c r="BV139" s="324" t="e">
        <f t="shared" si="112"/>
        <v>#DIV/0!</v>
      </c>
      <c r="BW139" s="324" t="e">
        <f t="shared" si="112"/>
        <v>#DIV/0!</v>
      </c>
      <c r="BX139" s="324" t="e">
        <f t="shared" si="112"/>
        <v>#DIV/0!</v>
      </c>
      <c r="BY139" s="324" t="e">
        <f t="shared" si="112"/>
        <v>#DIV/0!</v>
      </c>
      <c r="BZ139" s="324" t="e">
        <f t="shared" si="112"/>
        <v>#DIV/0!</v>
      </c>
      <c r="CA139" s="324" t="e">
        <f t="shared" si="112"/>
        <v>#DIV/0!</v>
      </c>
      <c r="CB139" s="324" t="e">
        <f t="shared" si="112"/>
        <v>#DIV/0!</v>
      </c>
      <c r="CC139" s="324" t="e">
        <f t="shared" si="112"/>
        <v>#DIV/0!</v>
      </c>
      <c r="CD139" s="324" t="e">
        <f t="shared" si="112"/>
        <v>#DIV/0!</v>
      </c>
      <c r="CE139" s="324" t="e">
        <f t="shared" si="112"/>
        <v>#DIV/0!</v>
      </c>
      <c r="CF139" s="324" t="e">
        <f t="shared" si="112"/>
        <v>#DIV/0!</v>
      </c>
      <c r="CG139" s="324" t="e">
        <f t="shared" si="112"/>
        <v>#DIV/0!</v>
      </c>
      <c r="CH139" s="324" t="e">
        <f t="shared" si="112"/>
        <v>#DIV/0!</v>
      </c>
      <c r="CI139" s="324" t="e">
        <f t="shared" si="112"/>
        <v>#DIV/0!</v>
      </c>
      <c r="CJ139" s="324" t="e">
        <f t="shared" si="112"/>
        <v>#DIV/0!</v>
      </c>
      <c r="CK139" s="324" t="e">
        <f t="shared" si="112"/>
        <v>#DIV/0!</v>
      </c>
      <c r="CL139" s="324" t="e">
        <f t="shared" si="112"/>
        <v>#DIV/0!</v>
      </c>
      <c r="CM139" s="324" t="e">
        <f t="shared" si="112"/>
        <v>#DIV/0!</v>
      </c>
      <c r="CN139" s="324" t="e">
        <f t="shared" si="112"/>
        <v>#DIV/0!</v>
      </c>
      <c r="CO139" s="324" t="e">
        <f t="shared" si="112"/>
        <v>#DIV/0!</v>
      </c>
      <c r="CP139" s="324" t="e">
        <f t="shared" si="112"/>
        <v>#DIV/0!</v>
      </c>
      <c r="CQ139" s="324" t="e">
        <f t="shared" si="112"/>
        <v>#DIV/0!</v>
      </c>
      <c r="CR139" s="324" t="e">
        <f t="shared" si="112"/>
        <v>#DIV/0!</v>
      </c>
      <c r="CS139" s="324" t="e">
        <f t="shared" si="112"/>
        <v>#DIV/0!</v>
      </c>
      <c r="CT139" s="324" t="e">
        <f t="shared" si="112"/>
        <v>#DIV/0!</v>
      </c>
      <c r="CU139" s="324" t="e">
        <f t="shared" si="112"/>
        <v>#DIV/0!</v>
      </c>
      <c r="CV139" s="324" t="e">
        <f t="shared" si="112"/>
        <v>#DIV/0!</v>
      </c>
      <c r="CW139" s="324" t="e">
        <f t="shared" si="112"/>
        <v>#DIV/0!</v>
      </c>
      <c r="CX139" s="324" t="e">
        <f t="shared" si="112"/>
        <v>#DIV/0!</v>
      </c>
      <c r="CY139" s="324" t="e">
        <f t="shared" si="112"/>
        <v>#DIV/0!</v>
      </c>
      <c r="CZ139" s="324" t="e">
        <f t="shared" si="112"/>
        <v>#DIV/0!</v>
      </c>
      <c r="DA139" s="324" t="e">
        <f t="shared" si="112"/>
        <v>#DIV/0!</v>
      </c>
      <c r="DB139" s="324" t="e">
        <f t="shared" si="112"/>
        <v>#DIV/0!</v>
      </c>
      <c r="DC139" s="324" t="e">
        <f t="shared" si="112"/>
        <v>#DIV/0!</v>
      </c>
      <c r="DD139" s="324" t="e">
        <f t="shared" si="112"/>
        <v>#DIV/0!</v>
      </c>
      <c r="DE139" s="324" t="e">
        <f t="shared" si="112"/>
        <v>#DIV/0!</v>
      </c>
      <c r="DF139" s="324" t="e">
        <f t="shared" si="112"/>
        <v>#DIV/0!</v>
      </c>
      <c r="DG139" s="324" t="e">
        <f t="shared" si="112"/>
        <v>#DIV/0!</v>
      </c>
      <c r="DH139" s="324" t="e">
        <f t="shared" si="112"/>
        <v>#DIV/0!</v>
      </c>
      <c r="DI139" s="324" t="e">
        <f t="shared" si="112"/>
        <v>#DIV/0!</v>
      </c>
      <c r="DJ139" s="324" t="e">
        <f t="shared" si="112"/>
        <v>#DIV/0!</v>
      </c>
      <c r="DK139" s="324" t="e">
        <f t="shared" si="112"/>
        <v>#DIV/0!</v>
      </c>
      <c r="DL139" s="324" t="e">
        <f t="shared" si="112"/>
        <v>#DIV/0!</v>
      </c>
      <c r="DM139" s="324" t="e">
        <f t="shared" si="112"/>
        <v>#DIV/0!</v>
      </c>
      <c r="DN139" s="324" t="e">
        <f t="shared" si="112"/>
        <v>#DIV/0!</v>
      </c>
      <c r="DO139" s="324" t="e">
        <f t="shared" si="112"/>
        <v>#DIV/0!</v>
      </c>
      <c r="DP139" s="324" t="e">
        <f t="shared" si="112"/>
        <v>#DIV/0!</v>
      </c>
      <c r="DQ139" s="324" t="e">
        <f t="shared" si="112"/>
        <v>#DIV/0!</v>
      </c>
      <c r="DR139" s="324" t="e">
        <f t="shared" si="112"/>
        <v>#DIV/0!</v>
      </c>
      <c r="DS139" s="324" t="e">
        <f t="shared" si="112"/>
        <v>#DIV/0!</v>
      </c>
      <c r="DT139" s="324" t="e">
        <f t="shared" si="112"/>
        <v>#DIV/0!</v>
      </c>
      <c r="DU139" s="324" t="e">
        <f t="shared" si="112"/>
        <v>#DIV/0!</v>
      </c>
      <c r="DV139" s="324" t="e">
        <f t="shared" si="112"/>
        <v>#DIV/0!</v>
      </c>
      <c r="DW139" s="324" t="e">
        <f t="shared" si="112"/>
        <v>#DIV/0!</v>
      </c>
      <c r="DX139" s="324" t="e">
        <f t="shared" si="112"/>
        <v>#DIV/0!</v>
      </c>
      <c r="DY139" s="324" t="e">
        <f t="shared" si="112"/>
        <v>#DIV/0!</v>
      </c>
      <c r="DZ139" s="324" t="e">
        <f t="shared" si="112"/>
        <v>#DIV/0!</v>
      </c>
      <c r="EA139" s="324" t="e">
        <f t="shared" si="112"/>
        <v>#DIV/0!</v>
      </c>
      <c r="EB139" s="324" t="e">
        <f t="shared" si="112"/>
        <v>#DIV/0!</v>
      </c>
      <c r="EC139" s="324" t="e">
        <f t="shared" si="112"/>
        <v>#DIV/0!</v>
      </c>
      <c r="ED139" s="324" t="e">
        <f t="shared" si="112"/>
        <v>#DIV/0!</v>
      </c>
      <c r="EE139" s="324" t="e">
        <f t="shared" ref="EE139:GP139" si="113">EE136-0.5*EE137</f>
        <v>#DIV/0!</v>
      </c>
      <c r="EF139" s="324" t="e">
        <f t="shared" si="113"/>
        <v>#DIV/0!</v>
      </c>
      <c r="EG139" s="324" t="e">
        <f t="shared" si="113"/>
        <v>#DIV/0!</v>
      </c>
      <c r="EH139" s="324" t="e">
        <f t="shared" si="113"/>
        <v>#DIV/0!</v>
      </c>
      <c r="EI139" s="324" t="e">
        <f t="shared" si="113"/>
        <v>#DIV/0!</v>
      </c>
      <c r="EJ139" s="324" t="e">
        <f t="shared" si="113"/>
        <v>#DIV/0!</v>
      </c>
      <c r="EK139" s="324" t="e">
        <f t="shared" si="113"/>
        <v>#DIV/0!</v>
      </c>
      <c r="EL139" s="324" t="e">
        <f t="shared" si="113"/>
        <v>#DIV/0!</v>
      </c>
      <c r="EM139" s="324" t="e">
        <f t="shared" si="113"/>
        <v>#DIV/0!</v>
      </c>
      <c r="EN139" s="324" t="e">
        <f t="shared" si="113"/>
        <v>#DIV/0!</v>
      </c>
      <c r="EO139" s="324" t="e">
        <f t="shared" si="113"/>
        <v>#DIV/0!</v>
      </c>
      <c r="EP139" s="324" t="e">
        <f t="shared" si="113"/>
        <v>#DIV/0!</v>
      </c>
      <c r="EQ139" s="324" t="e">
        <f t="shared" si="113"/>
        <v>#DIV/0!</v>
      </c>
      <c r="ER139" s="324" t="e">
        <f t="shared" si="113"/>
        <v>#DIV/0!</v>
      </c>
      <c r="ES139" s="324" t="e">
        <f t="shared" si="113"/>
        <v>#DIV/0!</v>
      </c>
      <c r="ET139" s="324" t="e">
        <f t="shared" si="113"/>
        <v>#DIV/0!</v>
      </c>
      <c r="EU139" s="324" t="e">
        <f t="shared" si="113"/>
        <v>#DIV/0!</v>
      </c>
      <c r="EV139" s="324" t="e">
        <f t="shared" si="113"/>
        <v>#DIV/0!</v>
      </c>
      <c r="EW139" s="324" t="e">
        <f t="shared" si="113"/>
        <v>#DIV/0!</v>
      </c>
      <c r="EX139" s="324" t="e">
        <f t="shared" si="113"/>
        <v>#DIV/0!</v>
      </c>
      <c r="EY139" s="324" t="e">
        <f t="shared" si="113"/>
        <v>#DIV/0!</v>
      </c>
      <c r="EZ139" s="324" t="e">
        <f t="shared" si="113"/>
        <v>#DIV/0!</v>
      </c>
      <c r="FA139" s="324" t="e">
        <f t="shared" si="113"/>
        <v>#DIV/0!</v>
      </c>
      <c r="FB139" s="324" t="e">
        <f t="shared" si="113"/>
        <v>#DIV/0!</v>
      </c>
      <c r="FC139" s="324" t="e">
        <f t="shared" si="113"/>
        <v>#DIV/0!</v>
      </c>
      <c r="FD139" s="324" t="e">
        <f t="shared" si="113"/>
        <v>#DIV/0!</v>
      </c>
      <c r="FE139" s="324" t="e">
        <f t="shared" si="113"/>
        <v>#DIV/0!</v>
      </c>
      <c r="FF139" s="324" t="e">
        <f t="shared" si="113"/>
        <v>#DIV/0!</v>
      </c>
      <c r="FG139" s="324" t="e">
        <f t="shared" si="113"/>
        <v>#DIV/0!</v>
      </c>
      <c r="FH139" s="324" t="e">
        <f t="shared" si="113"/>
        <v>#DIV/0!</v>
      </c>
      <c r="FI139" s="324" t="e">
        <f t="shared" si="113"/>
        <v>#DIV/0!</v>
      </c>
      <c r="FJ139" s="324" t="e">
        <f t="shared" si="113"/>
        <v>#DIV/0!</v>
      </c>
      <c r="FK139" s="324" t="e">
        <f t="shared" si="113"/>
        <v>#DIV/0!</v>
      </c>
      <c r="FL139" s="324" t="e">
        <f t="shared" si="113"/>
        <v>#DIV/0!</v>
      </c>
      <c r="FM139" s="324" t="e">
        <f t="shared" si="113"/>
        <v>#DIV/0!</v>
      </c>
      <c r="FN139" s="324" t="e">
        <f t="shared" si="113"/>
        <v>#DIV/0!</v>
      </c>
      <c r="FO139" s="324" t="e">
        <f t="shared" si="113"/>
        <v>#DIV/0!</v>
      </c>
      <c r="FP139" s="324" t="e">
        <f t="shared" si="113"/>
        <v>#DIV/0!</v>
      </c>
      <c r="FQ139" s="324" t="e">
        <f t="shared" si="113"/>
        <v>#DIV/0!</v>
      </c>
      <c r="FR139" s="324" t="e">
        <f t="shared" si="113"/>
        <v>#DIV/0!</v>
      </c>
      <c r="FS139" s="324" t="e">
        <f t="shared" si="113"/>
        <v>#DIV/0!</v>
      </c>
      <c r="FT139" s="324" t="e">
        <f t="shared" si="113"/>
        <v>#DIV/0!</v>
      </c>
      <c r="FU139" s="324" t="e">
        <f t="shared" si="113"/>
        <v>#DIV/0!</v>
      </c>
      <c r="FV139" s="324" t="e">
        <f t="shared" si="113"/>
        <v>#DIV/0!</v>
      </c>
      <c r="FW139" s="324" t="e">
        <f t="shared" si="113"/>
        <v>#DIV/0!</v>
      </c>
      <c r="FX139" s="324" t="e">
        <f t="shared" si="113"/>
        <v>#DIV/0!</v>
      </c>
      <c r="FY139" s="324" t="e">
        <f t="shared" si="113"/>
        <v>#DIV/0!</v>
      </c>
      <c r="FZ139" s="324" t="e">
        <f t="shared" si="113"/>
        <v>#DIV/0!</v>
      </c>
      <c r="GA139" s="324" t="e">
        <f t="shared" si="113"/>
        <v>#DIV/0!</v>
      </c>
      <c r="GB139" s="324" t="e">
        <f t="shared" si="113"/>
        <v>#DIV/0!</v>
      </c>
      <c r="GC139" s="324" t="e">
        <f t="shared" si="113"/>
        <v>#DIV/0!</v>
      </c>
      <c r="GD139" s="324" t="e">
        <f t="shared" si="113"/>
        <v>#DIV/0!</v>
      </c>
      <c r="GE139" s="324" t="e">
        <f t="shared" si="113"/>
        <v>#DIV/0!</v>
      </c>
      <c r="GF139" s="324" t="e">
        <f t="shared" si="113"/>
        <v>#DIV/0!</v>
      </c>
      <c r="GG139" s="324" t="e">
        <f t="shared" si="113"/>
        <v>#DIV/0!</v>
      </c>
      <c r="GH139" s="324" t="e">
        <f t="shared" si="113"/>
        <v>#DIV/0!</v>
      </c>
      <c r="GI139" s="324" t="e">
        <f t="shared" si="113"/>
        <v>#DIV/0!</v>
      </c>
      <c r="GJ139" s="324" t="e">
        <f t="shared" si="113"/>
        <v>#DIV/0!</v>
      </c>
      <c r="GK139" s="324" t="e">
        <f t="shared" si="113"/>
        <v>#DIV/0!</v>
      </c>
      <c r="GL139" s="324" t="e">
        <f t="shared" si="113"/>
        <v>#DIV/0!</v>
      </c>
      <c r="GM139" s="324" t="e">
        <f t="shared" si="113"/>
        <v>#DIV/0!</v>
      </c>
      <c r="GN139" s="324" t="e">
        <f t="shared" si="113"/>
        <v>#DIV/0!</v>
      </c>
      <c r="GO139" s="324" t="e">
        <f t="shared" si="113"/>
        <v>#DIV/0!</v>
      </c>
      <c r="GP139" s="324" t="e">
        <f t="shared" si="113"/>
        <v>#DIV/0!</v>
      </c>
      <c r="GQ139" s="324" t="e">
        <f t="shared" ref="GQ139:JB139" si="114">GQ136-0.5*GQ137</f>
        <v>#DIV/0!</v>
      </c>
      <c r="GR139" s="324" t="e">
        <f t="shared" si="114"/>
        <v>#DIV/0!</v>
      </c>
      <c r="GS139" s="324" t="e">
        <f t="shared" si="114"/>
        <v>#DIV/0!</v>
      </c>
      <c r="GT139" s="324" t="e">
        <f t="shared" si="114"/>
        <v>#DIV/0!</v>
      </c>
      <c r="GU139" s="324" t="e">
        <f t="shared" si="114"/>
        <v>#DIV/0!</v>
      </c>
      <c r="GV139" s="324" t="e">
        <f t="shared" si="114"/>
        <v>#DIV/0!</v>
      </c>
      <c r="GW139" s="324" t="e">
        <f t="shared" si="114"/>
        <v>#DIV/0!</v>
      </c>
      <c r="GX139" s="324" t="e">
        <f t="shared" si="114"/>
        <v>#DIV/0!</v>
      </c>
      <c r="GY139" s="324" t="e">
        <f t="shared" si="114"/>
        <v>#DIV/0!</v>
      </c>
      <c r="GZ139" s="324" t="e">
        <f t="shared" si="114"/>
        <v>#DIV/0!</v>
      </c>
      <c r="HA139" s="324" t="e">
        <f t="shared" si="114"/>
        <v>#DIV/0!</v>
      </c>
      <c r="HB139" s="324" t="e">
        <f t="shared" si="114"/>
        <v>#DIV/0!</v>
      </c>
      <c r="HC139" s="324" t="e">
        <f t="shared" si="114"/>
        <v>#DIV/0!</v>
      </c>
      <c r="HD139" s="324" t="e">
        <f t="shared" si="114"/>
        <v>#DIV/0!</v>
      </c>
      <c r="HE139" s="324" t="e">
        <f t="shared" si="114"/>
        <v>#DIV/0!</v>
      </c>
      <c r="HF139" s="324" t="e">
        <f t="shared" si="114"/>
        <v>#DIV/0!</v>
      </c>
      <c r="HG139" s="324" t="e">
        <f t="shared" si="114"/>
        <v>#DIV/0!</v>
      </c>
      <c r="HH139" s="324" t="e">
        <f t="shared" si="114"/>
        <v>#DIV/0!</v>
      </c>
      <c r="HI139" s="324" t="e">
        <f t="shared" si="114"/>
        <v>#DIV/0!</v>
      </c>
      <c r="HJ139" s="324" t="e">
        <f t="shared" si="114"/>
        <v>#DIV/0!</v>
      </c>
      <c r="HK139" s="324" t="e">
        <f t="shared" si="114"/>
        <v>#DIV/0!</v>
      </c>
      <c r="HL139" s="324" t="e">
        <f t="shared" si="114"/>
        <v>#DIV/0!</v>
      </c>
      <c r="HM139" s="324" t="e">
        <f t="shared" si="114"/>
        <v>#DIV/0!</v>
      </c>
      <c r="HN139" s="324" t="e">
        <f t="shared" si="114"/>
        <v>#DIV/0!</v>
      </c>
      <c r="HO139" s="324" t="e">
        <f t="shared" si="114"/>
        <v>#DIV/0!</v>
      </c>
      <c r="HP139" s="324" t="e">
        <f t="shared" si="114"/>
        <v>#DIV/0!</v>
      </c>
      <c r="HQ139" s="324" t="e">
        <f t="shared" si="114"/>
        <v>#DIV/0!</v>
      </c>
      <c r="HR139" s="324" t="e">
        <f t="shared" si="114"/>
        <v>#DIV/0!</v>
      </c>
      <c r="HS139" s="324" t="e">
        <f t="shared" si="114"/>
        <v>#DIV/0!</v>
      </c>
      <c r="HT139" s="324" t="e">
        <f t="shared" si="114"/>
        <v>#DIV/0!</v>
      </c>
      <c r="HU139" s="324" t="e">
        <f t="shared" si="114"/>
        <v>#DIV/0!</v>
      </c>
      <c r="HV139" s="324" t="e">
        <f t="shared" si="114"/>
        <v>#DIV/0!</v>
      </c>
      <c r="HW139" s="324" t="e">
        <f t="shared" si="114"/>
        <v>#DIV/0!</v>
      </c>
      <c r="HX139" s="324" t="e">
        <f t="shared" si="114"/>
        <v>#DIV/0!</v>
      </c>
      <c r="HY139" s="324" t="e">
        <f t="shared" si="114"/>
        <v>#DIV/0!</v>
      </c>
      <c r="HZ139" s="324" t="e">
        <f t="shared" si="114"/>
        <v>#DIV/0!</v>
      </c>
      <c r="IA139" s="324" t="e">
        <f t="shared" si="114"/>
        <v>#DIV/0!</v>
      </c>
      <c r="IB139" s="324" t="e">
        <f t="shared" si="114"/>
        <v>#DIV/0!</v>
      </c>
      <c r="IC139" s="324" t="e">
        <f t="shared" si="114"/>
        <v>#DIV/0!</v>
      </c>
      <c r="ID139" s="324" t="e">
        <f t="shared" si="114"/>
        <v>#DIV/0!</v>
      </c>
      <c r="IE139" s="324" t="e">
        <f t="shared" si="114"/>
        <v>#DIV/0!</v>
      </c>
      <c r="IF139" s="324" t="e">
        <f t="shared" si="114"/>
        <v>#DIV/0!</v>
      </c>
      <c r="IG139" s="324" t="e">
        <f t="shared" si="114"/>
        <v>#DIV/0!</v>
      </c>
      <c r="IH139" s="324" t="e">
        <f t="shared" si="114"/>
        <v>#DIV/0!</v>
      </c>
      <c r="II139" s="324" t="e">
        <f t="shared" si="114"/>
        <v>#DIV/0!</v>
      </c>
      <c r="IJ139" s="324" t="e">
        <f t="shared" si="114"/>
        <v>#DIV/0!</v>
      </c>
      <c r="IK139" s="324" t="e">
        <f t="shared" si="114"/>
        <v>#DIV/0!</v>
      </c>
      <c r="IL139" s="324" t="e">
        <f t="shared" si="114"/>
        <v>#DIV/0!</v>
      </c>
      <c r="IM139" s="324" t="e">
        <f t="shared" si="114"/>
        <v>#DIV/0!</v>
      </c>
      <c r="IN139" s="324" t="e">
        <f t="shared" si="114"/>
        <v>#DIV/0!</v>
      </c>
      <c r="IO139" s="324" t="e">
        <f t="shared" si="114"/>
        <v>#DIV/0!</v>
      </c>
      <c r="IP139" s="324" t="e">
        <f t="shared" si="114"/>
        <v>#DIV/0!</v>
      </c>
      <c r="IQ139" s="324" t="e">
        <f t="shared" si="114"/>
        <v>#DIV/0!</v>
      </c>
      <c r="IR139" s="324" t="e">
        <f t="shared" si="114"/>
        <v>#DIV/0!</v>
      </c>
      <c r="IS139" s="324" t="e">
        <f t="shared" si="114"/>
        <v>#DIV/0!</v>
      </c>
      <c r="IT139" s="324" t="e">
        <f t="shared" si="114"/>
        <v>#DIV/0!</v>
      </c>
      <c r="IU139" s="324" t="e">
        <f t="shared" si="114"/>
        <v>#DIV/0!</v>
      </c>
      <c r="IV139" s="324" t="e">
        <f t="shared" si="114"/>
        <v>#DIV/0!</v>
      </c>
      <c r="IW139" s="324" t="e">
        <f t="shared" si="114"/>
        <v>#DIV/0!</v>
      </c>
      <c r="IX139" s="324" t="e">
        <f t="shared" si="114"/>
        <v>#DIV/0!</v>
      </c>
      <c r="IY139" s="324" t="e">
        <f t="shared" si="114"/>
        <v>#DIV/0!</v>
      </c>
      <c r="IZ139" s="324" t="e">
        <f t="shared" si="114"/>
        <v>#DIV/0!</v>
      </c>
      <c r="JA139" s="324" t="e">
        <f t="shared" si="114"/>
        <v>#DIV/0!</v>
      </c>
      <c r="JB139" s="324" t="e">
        <f t="shared" si="114"/>
        <v>#DIV/0!</v>
      </c>
      <c r="JC139" s="324" t="e">
        <f t="shared" ref="JC139:JP139" si="115">JC136-0.5*JC137</f>
        <v>#DIV/0!</v>
      </c>
      <c r="JD139" s="324" t="e">
        <f t="shared" si="115"/>
        <v>#DIV/0!</v>
      </c>
      <c r="JE139" s="324" t="e">
        <f t="shared" si="115"/>
        <v>#DIV/0!</v>
      </c>
      <c r="JF139" s="324" t="e">
        <f t="shared" si="115"/>
        <v>#DIV/0!</v>
      </c>
      <c r="JG139" s="324" t="e">
        <f t="shared" si="115"/>
        <v>#DIV/0!</v>
      </c>
      <c r="JH139" s="324" t="e">
        <f t="shared" si="115"/>
        <v>#DIV/0!</v>
      </c>
      <c r="JI139" s="324" t="e">
        <f t="shared" si="115"/>
        <v>#DIV/0!</v>
      </c>
      <c r="JJ139" s="324" t="e">
        <f t="shared" si="115"/>
        <v>#DIV/0!</v>
      </c>
      <c r="JK139" s="324" t="e">
        <f t="shared" si="115"/>
        <v>#DIV/0!</v>
      </c>
      <c r="JL139" s="324" t="e">
        <f t="shared" si="115"/>
        <v>#DIV/0!</v>
      </c>
      <c r="JM139" s="324" t="e">
        <f t="shared" si="115"/>
        <v>#DIV/0!</v>
      </c>
      <c r="JN139" s="324" t="e">
        <f t="shared" si="115"/>
        <v>#DIV/0!</v>
      </c>
      <c r="JO139" s="324" t="e">
        <f t="shared" si="115"/>
        <v>#DIV/0!</v>
      </c>
      <c r="JP139" s="324" t="e">
        <f t="shared" si="115"/>
        <v>#DIV/0!</v>
      </c>
    </row>
    <row r="140" spans="4:276" ht="15" customHeight="1" x14ac:dyDescent="0.2">
      <c r="D140" s="316">
        <v>8.5</v>
      </c>
      <c r="E140" s="317" t="s">
        <v>499</v>
      </c>
      <c r="F140" s="324" t="e">
        <f t="shared" ref="F140:BQ140" si="116">F136+F137</f>
        <v>#DIV/0!</v>
      </c>
      <c r="G140" s="324" t="e">
        <f t="shared" si="116"/>
        <v>#DIV/0!</v>
      </c>
      <c r="H140" s="324" t="e">
        <f t="shared" si="116"/>
        <v>#DIV/0!</v>
      </c>
      <c r="I140" s="324" t="e">
        <f t="shared" si="116"/>
        <v>#DIV/0!</v>
      </c>
      <c r="J140" s="324" t="e">
        <f t="shared" si="116"/>
        <v>#DIV/0!</v>
      </c>
      <c r="K140" s="324" t="e">
        <f t="shared" si="116"/>
        <v>#DIV/0!</v>
      </c>
      <c r="L140" s="324" t="e">
        <f t="shared" si="116"/>
        <v>#DIV/0!</v>
      </c>
      <c r="M140" s="324" t="e">
        <f t="shared" si="116"/>
        <v>#DIV/0!</v>
      </c>
      <c r="N140" s="324" t="e">
        <f t="shared" si="116"/>
        <v>#DIV/0!</v>
      </c>
      <c r="O140" s="324" t="e">
        <f t="shared" si="116"/>
        <v>#DIV/0!</v>
      </c>
      <c r="P140" s="324" t="e">
        <f t="shared" si="116"/>
        <v>#DIV/0!</v>
      </c>
      <c r="Q140" s="324" t="e">
        <f t="shared" si="116"/>
        <v>#DIV/0!</v>
      </c>
      <c r="R140" s="324" t="e">
        <f t="shared" si="116"/>
        <v>#DIV/0!</v>
      </c>
      <c r="S140" s="324" t="e">
        <f t="shared" si="116"/>
        <v>#DIV/0!</v>
      </c>
      <c r="T140" s="324" t="e">
        <f t="shared" si="116"/>
        <v>#DIV/0!</v>
      </c>
      <c r="U140" s="324" t="e">
        <f t="shared" si="116"/>
        <v>#DIV/0!</v>
      </c>
      <c r="V140" s="324" t="e">
        <f t="shared" si="116"/>
        <v>#DIV/0!</v>
      </c>
      <c r="W140" s="324" t="e">
        <f t="shared" si="116"/>
        <v>#DIV/0!</v>
      </c>
      <c r="X140" s="324" t="e">
        <f t="shared" si="116"/>
        <v>#DIV/0!</v>
      </c>
      <c r="Y140" s="324" t="e">
        <f t="shared" si="116"/>
        <v>#DIV/0!</v>
      </c>
      <c r="Z140" s="324" t="e">
        <f t="shared" si="116"/>
        <v>#DIV/0!</v>
      </c>
      <c r="AA140" s="324" t="e">
        <f t="shared" si="116"/>
        <v>#DIV/0!</v>
      </c>
      <c r="AB140" s="324" t="e">
        <f t="shared" si="116"/>
        <v>#DIV/0!</v>
      </c>
      <c r="AC140" s="324" t="e">
        <f t="shared" si="116"/>
        <v>#DIV/0!</v>
      </c>
      <c r="AD140" s="324" t="e">
        <f t="shared" si="116"/>
        <v>#DIV/0!</v>
      </c>
      <c r="AE140" s="324" t="e">
        <f t="shared" si="116"/>
        <v>#DIV/0!</v>
      </c>
      <c r="AF140" s="324" t="e">
        <f t="shared" si="116"/>
        <v>#DIV/0!</v>
      </c>
      <c r="AG140" s="324" t="e">
        <f t="shared" si="116"/>
        <v>#DIV/0!</v>
      </c>
      <c r="AH140" s="324" t="e">
        <f t="shared" si="116"/>
        <v>#DIV/0!</v>
      </c>
      <c r="AI140" s="324" t="e">
        <f t="shared" si="116"/>
        <v>#DIV/0!</v>
      </c>
      <c r="AJ140" s="324" t="e">
        <f t="shared" si="116"/>
        <v>#DIV/0!</v>
      </c>
      <c r="AK140" s="324" t="e">
        <f t="shared" si="116"/>
        <v>#DIV/0!</v>
      </c>
      <c r="AL140" s="324" t="e">
        <f t="shared" si="116"/>
        <v>#DIV/0!</v>
      </c>
      <c r="AM140" s="324" t="e">
        <f t="shared" si="116"/>
        <v>#DIV/0!</v>
      </c>
      <c r="AN140" s="324" t="e">
        <f t="shared" si="116"/>
        <v>#DIV/0!</v>
      </c>
      <c r="AO140" s="324" t="e">
        <f t="shared" si="116"/>
        <v>#DIV/0!</v>
      </c>
      <c r="AP140" s="324" t="e">
        <f t="shared" si="116"/>
        <v>#DIV/0!</v>
      </c>
      <c r="AQ140" s="324" t="e">
        <f t="shared" si="116"/>
        <v>#DIV/0!</v>
      </c>
      <c r="AR140" s="324" t="e">
        <f t="shared" si="116"/>
        <v>#DIV/0!</v>
      </c>
      <c r="AS140" s="324" t="e">
        <f t="shared" si="116"/>
        <v>#DIV/0!</v>
      </c>
      <c r="AT140" s="324" t="e">
        <f t="shared" si="116"/>
        <v>#DIV/0!</v>
      </c>
      <c r="AU140" s="324" t="e">
        <f t="shared" si="116"/>
        <v>#DIV/0!</v>
      </c>
      <c r="AV140" s="324" t="e">
        <f t="shared" si="116"/>
        <v>#DIV/0!</v>
      </c>
      <c r="AW140" s="324" t="e">
        <f t="shared" si="116"/>
        <v>#DIV/0!</v>
      </c>
      <c r="AX140" s="324" t="e">
        <f t="shared" si="116"/>
        <v>#DIV/0!</v>
      </c>
      <c r="AY140" s="324" t="e">
        <f t="shared" si="116"/>
        <v>#DIV/0!</v>
      </c>
      <c r="AZ140" s="324" t="e">
        <f t="shared" si="116"/>
        <v>#DIV/0!</v>
      </c>
      <c r="BA140" s="324" t="e">
        <f t="shared" si="116"/>
        <v>#DIV/0!</v>
      </c>
      <c r="BB140" s="324" t="e">
        <f t="shared" si="116"/>
        <v>#DIV/0!</v>
      </c>
      <c r="BC140" s="324" t="e">
        <f t="shared" si="116"/>
        <v>#DIV/0!</v>
      </c>
      <c r="BD140" s="324" t="e">
        <f t="shared" si="116"/>
        <v>#DIV/0!</v>
      </c>
      <c r="BE140" s="324" t="e">
        <f t="shared" si="116"/>
        <v>#DIV/0!</v>
      </c>
      <c r="BF140" s="324" t="e">
        <f t="shared" si="116"/>
        <v>#DIV/0!</v>
      </c>
      <c r="BG140" s="324" t="e">
        <f t="shared" si="116"/>
        <v>#DIV/0!</v>
      </c>
      <c r="BH140" s="324" t="e">
        <f t="shared" si="116"/>
        <v>#DIV/0!</v>
      </c>
      <c r="BI140" s="324" t="e">
        <f t="shared" si="116"/>
        <v>#DIV/0!</v>
      </c>
      <c r="BJ140" s="324" t="e">
        <f t="shared" si="116"/>
        <v>#DIV/0!</v>
      </c>
      <c r="BK140" s="324" t="e">
        <f t="shared" si="116"/>
        <v>#DIV/0!</v>
      </c>
      <c r="BL140" s="324" t="e">
        <f t="shared" si="116"/>
        <v>#DIV/0!</v>
      </c>
      <c r="BM140" s="324" t="e">
        <f t="shared" si="116"/>
        <v>#DIV/0!</v>
      </c>
      <c r="BN140" s="324" t="e">
        <f t="shared" si="116"/>
        <v>#DIV/0!</v>
      </c>
      <c r="BO140" s="324" t="e">
        <f t="shared" si="116"/>
        <v>#DIV/0!</v>
      </c>
      <c r="BP140" s="324" t="e">
        <f t="shared" si="116"/>
        <v>#DIV/0!</v>
      </c>
      <c r="BQ140" s="324" t="e">
        <f t="shared" si="116"/>
        <v>#DIV/0!</v>
      </c>
      <c r="BR140" s="324" t="e">
        <f t="shared" ref="BR140:EC140" si="117">BR136+BR137</f>
        <v>#DIV/0!</v>
      </c>
      <c r="BS140" s="324" t="e">
        <f t="shared" si="117"/>
        <v>#DIV/0!</v>
      </c>
      <c r="BT140" s="324" t="e">
        <f t="shared" si="117"/>
        <v>#DIV/0!</v>
      </c>
      <c r="BU140" s="324" t="e">
        <f t="shared" si="117"/>
        <v>#DIV/0!</v>
      </c>
      <c r="BV140" s="324" t="e">
        <f t="shared" si="117"/>
        <v>#DIV/0!</v>
      </c>
      <c r="BW140" s="324" t="e">
        <f t="shared" si="117"/>
        <v>#DIV/0!</v>
      </c>
      <c r="BX140" s="324" t="e">
        <f t="shared" si="117"/>
        <v>#DIV/0!</v>
      </c>
      <c r="BY140" s="324" t="e">
        <f t="shared" si="117"/>
        <v>#DIV/0!</v>
      </c>
      <c r="BZ140" s="324" t="e">
        <f t="shared" si="117"/>
        <v>#DIV/0!</v>
      </c>
      <c r="CA140" s="324" t="e">
        <f t="shared" si="117"/>
        <v>#DIV/0!</v>
      </c>
      <c r="CB140" s="324" t="e">
        <f t="shared" si="117"/>
        <v>#DIV/0!</v>
      </c>
      <c r="CC140" s="324" t="e">
        <f t="shared" si="117"/>
        <v>#DIV/0!</v>
      </c>
      <c r="CD140" s="324" t="e">
        <f t="shared" si="117"/>
        <v>#DIV/0!</v>
      </c>
      <c r="CE140" s="324" t="e">
        <f t="shared" si="117"/>
        <v>#DIV/0!</v>
      </c>
      <c r="CF140" s="324" t="e">
        <f t="shared" si="117"/>
        <v>#DIV/0!</v>
      </c>
      <c r="CG140" s="324" t="e">
        <f t="shared" si="117"/>
        <v>#DIV/0!</v>
      </c>
      <c r="CH140" s="324" t="e">
        <f t="shared" si="117"/>
        <v>#DIV/0!</v>
      </c>
      <c r="CI140" s="324" t="e">
        <f t="shared" si="117"/>
        <v>#DIV/0!</v>
      </c>
      <c r="CJ140" s="324" t="e">
        <f t="shared" si="117"/>
        <v>#DIV/0!</v>
      </c>
      <c r="CK140" s="324" t="e">
        <f t="shared" si="117"/>
        <v>#DIV/0!</v>
      </c>
      <c r="CL140" s="324" t="e">
        <f t="shared" si="117"/>
        <v>#DIV/0!</v>
      </c>
      <c r="CM140" s="324" t="e">
        <f t="shared" si="117"/>
        <v>#DIV/0!</v>
      </c>
      <c r="CN140" s="324" t="e">
        <f t="shared" si="117"/>
        <v>#DIV/0!</v>
      </c>
      <c r="CO140" s="324" t="e">
        <f t="shared" si="117"/>
        <v>#DIV/0!</v>
      </c>
      <c r="CP140" s="324" t="e">
        <f t="shared" si="117"/>
        <v>#DIV/0!</v>
      </c>
      <c r="CQ140" s="324" t="e">
        <f t="shared" si="117"/>
        <v>#DIV/0!</v>
      </c>
      <c r="CR140" s="324" t="e">
        <f t="shared" si="117"/>
        <v>#DIV/0!</v>
      </c>
      <c r="CS140" s="324" t="e">
        <f t="shared" si="117"/>
        <v>#DIV/0!</v>
      </c>
      <c r="CT140" s="324" t="e">
        <f t="shared" si="117"/>
        <v>#DIV/0!</v>
      </c>
      <c r="CU140" s="324" t="e">
        <f t="shared" si="117"/>
        <v>#DIV/0!</v>
      </c>
      <c r="CV140" s="324" t="e">
        <f t="shared" si="117"/>
        <v>#DIV/0!</v>
      </c>
      <c r="CW140" s="324" t="e">
        <f t="shared" si="117"/>
        <v>#DIV/0!</v>
      </c>
      <c r="CX140" s="324" t="e">
        <f t="shared" si="117"/>
        <v>#DIV/0!</v>
      </c>
      <c r="CY140" s="324" t="e">
        <f t="shared" si="117"/>
        <v>#DIV/0!</v>
      </c>
      <c r="CZ140" s="324" t="e">
        <f t="shared" si="117"/>
        <v>#DIV/0!</v>
      </c>
      <c r="DA140" s="324" t="e">
        <f t="shared" si="117"/>
        <v>#DIV/0!</v>
      </c>
      <c r="DB140" s="324" t="e">
        <f t="shared" si="117"/>
        <v>#DIV/0!</v>
      </c>
      <c r="DC140" s="324" t="e">
        <f t="shared" si="117"/>
        <v>#DIV/0!</v>
      </c>
      <c r="DD140" s="324" t="e">
        <f t="shared" si="117"/>
        <v>#DIV/0!</v>
      </c>
      <c r="DE140" s="324" t="e">
        <f t="shared" si="117"/>
        <v>#DIV/0!</v>
      </c>
      <c r="DF140" s="324" t="e">
        <f t="shared" si="117"/>
        <v>#DIV/0!</v>
      </c>
      <c r="DG140" s="324" t="e">
        <f t="shared" si="117"/>
        <v>#DIV/0!</v>
      </c>
      <c r="DH140" s="324" t="e">
        <f t="shared" si="117"/>
        <v>#DIV/0!</v>
      </c>
      <c r="DI140" s="324" t="e">
        <f t="shared" si="117"/>
        <v>#DIV/0!</v>
      </c>
      <c r="DJ140" s="324" t="e">
        <f t="shared" si="117"/>
        <v>#DIV/0!</v>
      </c>
      <c r="DK140" s="324" t="e">
        <f t="shared" si="117"/>
        <v>#DIV/0!</v>
      </c>
      <c r="DL140" s="324" t="e">
        <f t="shared" si="117"/>
        <v>#DIV/0!</v>
      </c>
      <c r="DM140" s="324" t="e">
        <f t="shared" si="117"/>
        <v>#DIV/0!</v>
      </c>
      <c r="DN140" s="324" t="e">
        <f t="shared" si="117"/>
        <v>#DIV/0!</v>
      </c>
      <c r="DO140" s="324" t="e">
        <f t="shared" si="117"/>
        <v>#DIV/0!</v>
      </c>
      <c r="DP140" s="324" t="e">
        <f t="shared" si="117"/>
        <v>#DIV/0!</v>
      </c>
      <c r="DQ140" s="324" t="e">
        <f t="shared" si="117"/>
        <v>#DIV/0!</v>
      </c>
      <c r="DR140" s="324" t="e">
        <f t="shared" si="117"/>
        <v>#DIV/0!</v>
      </c>
      <c r="DS140" s="324" t="e">
        <f t="shared" si="117"/>
        <v>#DIV/0!</v>
      </c>
      <c r="DT140" s="324" t="e">
        <f t="shared" si="117"/>
        <v>#DIV/0!</v>
      </c>
      <c r="DU140" s="324" t="e">
        <f t="shared" si="117"/>
        <v>#DIV/0!</v>
      </c>
      <c r="DV140" s="324" t="e">
        <f t="shared" si="117"/>
        <v>#DIV/0!</v>
      </c>
      <c r="DW140" s="324" t="e">
        <f t="shared" si="117"/>
        <v>#DIV/0!</v>
      </c>
      <c r="DX140" s="324" t="e">
        <f t="shared" si="117"/>
        <v>#DIV/0!</v>
      </c>
      <c r="DY140" s="324" t="e">
        <f t="shared" si="117"/>
        <v>#DIV/0!</v>
      </c>
      <c r="DZ140" s="324" t="e">
        <f t="shared" si="117"/>
        <v>#DIV/0!</v>
      </c>
      <c r="EA140" s="324" t="e">
        <f t="shared" si="117"/>
        <v>#DIV/0!</v>
      </c>
      <c r="EB140" s="324" t="e">
        <f t="shared" si="117"/>
        <v>#DIV/0!</v>
      </c>
      <c r="EC140" s="324" t="e">
        <f t="shared" si="117"/>
        <v>#DIV/0!</v>
      </c>
      <c r="ED140" s="324" t="e">
        <f t="shared" ref="ED140:GO140" si="118">ED136+ED137</f>
        <v>#DIV/0!</v>
      </c>
      <c r="EE140" s="324" t="e">
        <f t="shared" si="118"/>
        <v>#DIV/0!</v>
      </c>
      <c r="EF140" s="324" t="e">
        <f t="shared" si="118"/>
        <v>#DIV/0!</v>
      </c>
      <c r="EG140" s="324" t="e">
        <f t="shared" si="118"/>
        <v>#DIV/0!</v>
      </c>
      <c r="EH140" s="324" t="e">
        <f t="shared" si="118"/>
        <v>#DIV/0!</v>
      </c>
      <c r="EI140" s="324" t="e">
        <f t="shared" si="118"/>
        <v>#DIV/0!</v>
      </c>
      <c r="EJ140" s="324" t="e">
        <f t="shared" si="118"/>
        <v>#DIV/0!</v>
      </c>
      <c r="EK140" s="324" t="e">
        <f t="shared" si="118"/>
        <v>#DIV/0!</v>
      </c>
      <c r="EL140" s="324" t="e">
        <f t="shared" si="118"/>
        <v>#DIV/0!</v>
      </c>
      <c r="EM140" s="324" t="e">
        <f t="shared" si="118"/>
        <v>#DIV/0!</v>
      </c>
      <c r="EN140" s="324" t="e">
        <f t="shared" si="118"/>
        <v>#DIV/0!</v>
      </c>
      <c r="EO140" s="324" t="e">
        <f t="shared" si="118"/>
        <v>#DIV/0!</v>
      </c>
      <c r="EP140" s="324" t="e">
        <f t="shared" si="118"/>
        <v>#DIV/0!</v>
      </c>
      <c r="EQ140" s="324" t="e">
        <f t="shared" si="118"/>
        <v>#DIV/0!</v>
      </c>
      <c r="ER140" s="324" t="e">
        <f t="shared" si="118"/>
        <v>#DIV/0!</v>
      </c>
      <c r="ES140" s="324" t="e">
        <f t="shared" si="118"/>
        <v>#DIV/0!</v>
      </c>
      <c r="ET140" s="324" t="e">
        <f t="shared" si="118"/>
        <v>#DIV/0!</v>
      </c>
      <c r="EU140" s="324" t="e">
        <f t="shared" si="118"/>
        <v>#DIV/0!</v>
      </c>
      <c r="EV140" s="324" t="e">
        <f t="shared" si="118"/>
        <v>#DIV/0!</v>
      </c>
      <c r="EW140" s="324" t="e">
        <f t="shared" si="118"/>
        <v>#DIV/0!</v>
      </c>
      <c r="EX140" s="324" t="e">
        <f t="shared" si="118"/>
        <v>#DIV/0!</v>
      </c>
      <c r="EY140" s="324" t="e">
        <f t="shared" si="118"/>
        <v>#DIV/0!</v>
      </c>
      <c r="EZ140" s="324" t="e">
        <f t="shared" si="118"/>
        <v>#DIV/0!</v>
      </c>
      <c r="FA140" s="324" t="e">
        <f t="shared" si="118"/>
        <v>#DIV/0!</v>
      </c>
      <c r="FB140" s="324" t="e">
        <f t="shared" si="118"/>
        <v>#DIV/0!</v>
      </c>
      <c r="FC140" s="324" t="e">
        <f t="shared" si="118"/>
        <v>#DIV/0!</v>
      </c>
      <c r="FD140" s="324" t="e">
        <f t="shared" si="118"/>
        <v>#DIV/0!</v>
      </c>
      <c r="FE140" s="324" t="e">
        <f t="shared" si="118"/>
        <v>#DIV/0!</v>
      </c>
      <c r="FF140" s="324" t="e">
        <f t="shared" si="118"/>
        <v>#DIV/0!</v>
      </c>
      <c r="FG140" s="324" t="e">
        <f t="shared" si="118"/>
        <v>#DIV/0!</v>
      </c>
      <c r="FH140" s="324" t="e">
        <f t="shared" si="118"/>
        <v>#DIV/0!</v>
      </c>
      <c r="FI140" s="324" t="e">
        <f t="shared" si="118"/>
        <v>#DIV/0!</v>
      </c>
      <c r="FJ140" s="324" t="e">
        <f t="shared" si="118"/>
        <v>#DIV/0!</v>
      </c>
      <c r="FK140" s="324" t="e">
        <f t="shared" si="118"/>
        <v>#DIV/0!</v>
      </c>
      <c r="FL140" s="324" t="e">
        <f t="shared" si="118"/>
        <v>#DIV/0!</v>
      </c>
      <c r="FM140" s="324" t="e">
        <f t="shared" si="118"/>
        <v>#DIV/0!</v>
      </c>
      <c r="FN140" s="324" t="e">
        <f t="shared" si="118"/>
        <v>#DIV/0!</v>
      </c>
      <c r="FO140" s="324" t="e">
        <f t="shared" si="118"/>
        <v>#DIV/0!</v>
      </c>
      <c r="FP140" s="324" t="e">
        <f t="shared" si="118"/>
        <v>#DIV/0!</v>
      </c>
      <c r="FQ140" s="324" t="e">
        <f t="shared" si="118"/>
        <v>#DIV/0!</v>
      </c>
      <c r="FR140" s="324" t="e">
        <f t="shared" si="118"/>
        <v>#DIV/0!</v>
      </c>
      <c r="FS140" s="324" t="e">
        <f t="shared" si="118"/>
        <v>#DIV/0!</v>
      </c>
      <c r="FT140" s="324" t="e">
        <f t="shared" si="118"/>
        <v>#DIV/0!</v>
      </c>
      <c r="FU140" s="324" t="e">
        <f t="shared" si="118"/>
        <v>#DIV/0!</v>
      </c>
      <c r="FV140" s="324" t="e">
        <f t="shared" si="118"/>
        <v>#DIV/0!</v>
      </c>
      <c r="FW140" s="324" t="e">
        <f t="shared" si="118"/>
        <v>#DIV/0!</v>
      </c>
      <c r="FX140" s="324" t="e">
        <f t="shared" si="118"/>
        <v>#DIV/0!</v>
      </c>
      <c r="FY140" s="324" t="e">
        <f t="shared" si="118"/>
        <v>#DIV/0!</v>
      </c>
      <c r="FZ140" s="324" t="e">
        <f t="shared" si="118"/>
        <v>#DIV/0!</v>
      </c>
      <c r="GA140" s="324" t="e">
        <f t="shared" si="118"/>
        <v>#DIV/0!</v>
      </c>
      <c r="GB140" s="324" t="e">
        <f t="shared" si="118"/>
        <v>#DIV/0!</v>
      </c>
      <c r="GC140" s="324" t="e">
        <f t="shared" si="118"/>
        <v>#DIV/0!</v>
      </c>
      <c r="GD140" s="324" t="e">
        <f t="shared" si="118"/>
        <v>#DIV/0!</v>
      </c>
      <c r="GE140" s="324" t="e">
        <f t="shared" si="118"/>
        <v>#DIV/0!</v>
      </c>
      <c r="GF140" s="324" t="e">
        <f t="shared" si="118"/>
        <v>#DIV/0!</v>
      </c>
      <c r="GG140" s="324" t="e">
        <f t="shared" si="118"/>
        <v>#DIV/0!</v>
      </c>
      <c r="GH140" s="324" t="e">
        <f t="shared" si="118"/>
        <v>#DIV/0!</v>
      </c>
      <c r="GI140" s="324" t="e">
        <f t="shared" si="118"/>
        <v>#DIV/0!</v>
      </c>
      <c r="GJ140" s="324" t="e">
        <f t="shared" si="118"/>
        <v>#DIV/0!</v>
      </c>
      <c r="GK140" s="324" t="e">
        <f t="shared" si="118"/>
        <v>#DIV/0!</v>
      </c>
      <c r="GL140" s="324" t="e">
        <f t="shared" si="118"/>
        <v>#DIV/0!</v>
      </c>
      <c r="GM140" s="324" t="e">
        <f t="shared" si="118"/>
        <v>#DIV/0!</v>
      </c>
      <c r="GN140" s="324" t="e">
        <f t="shared" si="118"/>
        <v>#DIV/0!</v>
      </c>
      <c r="GO140" s="324" t="e">
        <f t="shared" si="118"/>
        <v>#DIV/0!</v>
      </c>
      <c r="GP140" s="324" t="e">
        <f t="shared" ref="GP140:JA140" si="119">GP136+GP137</f>
        <v>#DIV/0!</v>
      </c>
      <c r="GQ140" s="324" t="e">
        <f t="shared" si="119"/>
        <v>#DIV/0!</v>
      </c>
      <c r="GR140" s="324" t="e">
        <f t="shared" si="119"/>
        <v>#DIV/0!</v>
      </c>
      <c r="GS140" s="324" t="e">
        <f t="shared" si="119"/>
        <v>#DIV/0!</v>
      </c>
      <c r="GT140" s="324" t="e">
        <f t="shared" si="119"/>
        <v>#DIV/0!</v>
      </c>
      <c r="GU140" s="324" t="e">
        <f t="shared" si="119"/>
        <v>#DIV/0!</v>
      </c>
      <c r="GV140" s="324" t="e">
        <f t="shared" si="119"/>
        <v>#DIV/0!</v>
      </c>
      <c r="GW140" s="324" t="e">
        <f t="shared" si="119"/>
        <v>#DIV/0!</v>
      </c>
      <c r="GX140" s="324" t="e">
        <f t="shared" si="119"/>
        <v>#DIV/0!</v>
      </c>
      <c r="GY140" s="324" t="e">
        <f t="shared" si="119"/>
        <v>#DIV/0!</v>
      </c>
      <c r="GZ140" s="324" t="e">
        <f t="shared" si="119"/>
        <v>#DIV/0!</v>
      </c>
      <c r="HA140" s="324" t="e">
        <f t="shared" si="119"/>
        <v>#DIV/0!</v>
      </c>
      <c r="HB140" s="324" t="e">
        <f t="shared" si="119"/>
        <v>#DIV/0!</v>
      </c>
      <c r="HC140" s="324" t="e">
        <f t="shared" si="119"/>
        <v>#DIV/0!</v>
      </c>
      <c r="HD140" s="324" t="e">
        <f t="shared" si="119"/>
        <v>#DIV/0!</v>
      </c>
      <c r="HE140" s="324" t="e">
        <f t="shared" si="119"/>
        <v>#DIV/0!</v>
      </c>
      <c r="HF140" s="324" t="e">
        <f t="shared" si="119"/>
        <v>#DIV/0!</v>
      </c>
      <c r="HG140" s="324" t="e">
        <f t="shared" si="119"/>
        <v>#DIV/0!</v>
      </c>
      <c r="HH140" s="324" t="e">
        <f t="shared" si="119"/>
        <v>#DIV/0!</v>
      </c>
      <c r="HI140" s="324" t="e">
        <f t="shared" si="119"/>
        <v>#DIV/0!</v>
      </c>
      <c r="HJ140" s="324" t="e">
        <f t="shared" si="119"/>
        <v>#DIV/0!</v>
      </c>
      <c r="HK140" s="324" t="e">
        <f t="shared" si="119"/>
        <v>#DIV/0!</v>
      </c>
      <c r="HL140" s="324" t="e">
        <f t="shared" si="119"/>
        <v>#DIV/0!</v>
      </c>
      <c r="HM140" s="324" t="e">
        <f t="shared" si="119"/>
        <v>#DIV/0!</v>
      </c>
      <c r="HN140" s="324" t="e">
        <f t="shared" si="119"/>
        <v>#DIV/0!</v>
      </c>
      <c r="HO140" s="324" t="e">
        <f t="shared" si="119"/>
        <v>#DIV/0!</v>
      </c>
      <c r="HP140" s="324" t="e">
        <f t="shared" si="119"/>
        <v>#DIV/0!</v>
      </c>
      <c r="HQ140" s="324" t="e">
        <f t="shared" si="119"/>
        <v>#DIV/0!</v>
      </c>
      <c r="HR140" s="324" t="e">
        <f t="shared" si="119"/>
        <v>#DIV/0!</v>
      </c>
      <c r="HS140" s="324" t="e">
        <f t="shared" si="119"/>
        <v>#DIV/0!</v>
      </c>
      <c r="HT140" s="324" t="e">
        <f t="shared" si="119"/>
        <v>#DIV/0!</v>
      </c>
      <c r="HU140" s="324" t="e">
        <f t="shared" si="119"/>
        <v>#DIV/0!</v>
      </c>
      <c r="HV140" s="324" t="e">
        <f t="shared" si="119"/>
        <v>#DIV/0!</v>
      </c>
      <c r="HW140" s="324" t="e">
        <f t="shared" si="119"/>
        <v>#DIV/0!</v>
      </c>
      <c r="HX140" s="324" t="e">
        <f t="shared" si="119"/>
        <v>#DIV/0!</v>
      </c>
      <c r="HY140" s="324" t="e">
        <f t="shared" si="119"/>
        <v>#DIV/0!</v>
      </c>
      <c r="HZ140" s="324" t="e">
        <f t="shared" si="119"/>
        <v>#DIV/0!</v>
      </c>
      <c r="IA140" s="324" t="e">
        <f t="shared" si="119"/>
        <v>#DIV/0!</v>
      </c>
      <c r="IB140" s="324" t="e">
        <f t="shared" si="119"/>
        <v>#DIV/0!</v>
      </c>
      <c r="IC140" s="324" t="e">
        <f t="shared" si="119"/>
        <v>#DIV/0!</v>
      </c>
      <c r="ID140" s="324" t="e">
        <f t="shared" si="119"/>
        <v>#DIV/0!</v>
      </c>
      <c r="IE140" s="324" t="e">
        <f t="shared" si="119"/>
        <v>#DIV/0!</v>
      </c>
      <c r="IF140" s="324" t="e">
        <f t="shared" si="119"/>
        <v>#DIV/0!</v>
      </c>
      <c r="IG140" s="324" t="e">
        <f t="shared" si="119"/>
        <v>#DIV/0!</v>
      </c>
      <c r="IH140" s="324" t="e">
        <f t="shared" si="119"/>
        <v>#DIV/0!</v>
      </c>
      <c r="II140" s="324" t="e">
        <f t="shared" si="119"/>
        <v>#DIV/0!</v>
      </c>
      <c r="IJ140" s="324" t="e">
        <f t="shared" si="119"/>
        <v>#DIV/0!</v>
      </c>
      <c r="IK140" s="324" t="e">
        <f t="shared" si="119"/>
        <v>#DIV/0!</v>
      </c>
      <c r="IL140" s="324" t="e">
        <f t="shared" si="119"/>
        <v>#DIV/0!</v>
      </c>
      <c r="IM140" s="324" t="e">
        <f t="shared" si="119"/>
        <v>#DIV/0!</v>
      </c>
      <c r="IN140" s="324" t="e">
        <f t="shared" si="119"/>
        <v>#DIV/0!</v>
      </c>
      <c r="IO140" s="324" t="e">
        <f t="shared" si="119"/>
        <v>#DIV/0!</v>
      </c>
      <c r="IP140" s="324" t="e">
        <f t="shared" si="119"/>
        <v>#DIV/0!</v>
      </c>
      <c r="IQ140" s="324" t="e">
        <f t="shared" si="119"/>
        <v>#DIV/0!</v>
      </c>
      <c r="IR140" s="324" t="e">
        <f t="shared" si="119"/>
        <v>#DIV/0!</v>
      </c>
      <c r="IS140" s="324" t="e">
        <f t="shared" si="119"/>
        <v>#DIV/0!</v>
      </c>
      <c r="IT140" s="324" t="e">
        <f t="shared" si="119"/>
        <v>#DIV/0!</v>
      </c>
      <c r="IU140" s="324" t="e">
        <f t="shared" si="119"/>
        <v>#DIV/0!</v>
      </c>
      <c r="IV140" s="324" t="e">
        <f t="shared" si="119"/>
        <v>#DIV/0!</v>
      </c>
      <c r="IW140" s="324" t="e">
        <f t="shared" si="119"/>
        <v>#DIV/0!</v>
      </c>
      <c r="IX140" s="324" t="e">
        <f t="shared" si="119"/>
        <v>#DIV/0!</v>
      </c>
      <c r="IY140" s="324" t="e">
        <f t="shared" si="119"/>
        <v>#DIV/0!</v>
      </c>
      <c r="IZ140" s="324" t="e">
        <f t="shared" si="119"/>
        <v>#DIV/0!</v>
      </c>
      <c r="JA140" s="324" t="e">
        <f t="shared" si="119"/>
        <v>#DIV/0!</v>
      </c>
      <c r="JB140" s="324" t="e">
        <f t="shared" ref="JB140:JP140" si="120">JB136+JB137</f>
        <v>#DIV/0!</v>
      </c>
      <c r="JC140" s="324" t="e">
        <f t="shared" si="120"/>
        <v>#DIV/0!</v>
      </c>
      <c r="JD140" s="324" t="e">
        <f t="shared" si="120"/>
        <v>#DIV/0!</v>
      </c>
      <c r="JE140" s="324" t="e">
        <f t="shared" si="120"/>
        <v>#DIV/0!</v>
      </c>
      <c r="JF140" s="324" t="e">
        <f t="shared" si="120"/>
        <v>#DIV/0!</v>
      </c>
      <c r="JG140" s="324" t="e">
        <f t="shared" si="120"/>
        <v>#DIV/0!</v>
      </c>
      <c r="JH140" s="324" t="e">
        <f t="shared" si="120"/>
        <v>#DIV/0!</v>
      </c>
      <c r="JI140" s="324" t="e">
        <f t="shared" si="120"/>
        <v>#DIV/0!</v>
      </c>
      <c r="JJ140" s="324" t="e">
        <f t="shared" si="120"/>
        <v>#DIV/0!</v>
      </c>
      <c r="JK140" s="324" t="e">
        <f t="shared" si="120"/>
        <v>#DIV/0!</v>
      </c>
      <c r="JL140" s="324" t="e">
        <f t="shared" si="120"/>
        <v>#DIV/0!</v>
      </c>
      <c r="JM140" s="324" t="e">
        <f t="shared" si="120"/>
        <v>#DIV/0!</v>
      </c>
      <c r="JN140" s="324" t="e">
        <f t="shared" si="120"/>
        <v>#DIV/0!</v>
      </c>
      <c r="JO140" s="324" t="e">
        <f t="shared" si="120"/>
        <v>#DIV/0!</v>
      </c>
      <c r="JP140" s="324" t="e">
        <f t="shared" si="120"/>
        <v>#DIV/0!</v>
      </c>
    </row>
    <row r="141" spans="4:276" ht="15" customHeight="1" x14ac:dyDescent="0.2">
      <c r="D141" s="316">
        <v>8.1</v>
      </c>
      <c r="E141" s="317" t="s">
        <v>500</v>
      </c>
      <c r="F141" s="324" t="e">
        <f t="shared" ref="F141:BQ141" si="121">F136-F137</f>
        <v>#DIV/0!</v>
      </c>
      <c r="G141" s="324" t="e">
        <f t="shared" si="121"/>
        <v>#DIV/0!</v>
      </c>
      <c r="H141" s="324" t="e">
        <f t="shared" si="121"/>
        <v>#DIV/0!</v>
      </c>
      <c r="I141" s="324" t="e">
        <f t="shared" si="121"/>
        <v>#DIV/0!</v>
      </c>
      <c r="J141" s="324" t="e">
        <f t="shared" si="121"/>
        <v>#DIV/0!</v>
      </c>
      <c r="K141" s="324" t="e">
        <f t="shared" si="121"/>
        <v>#DIV/0!</v>
      </c>
      <c r="L141" s="324" t="e">
        <f t="shared" si="121"/>
        <v>#DIV/0!</v>
      </c>
      <c r="M141" s="324" t="e">
        <f t="shared" si="121"/>
        <v>#DIV/0!</v>
      </c>
      <c r="N141" s="324" t="e">
        <f t="shared" si="121"/>
        <v>#DIV/0!</v>
      </c>
      <c r="O141" s="324" t="e">
        <f t="shared" si="121"/>
        <v>#DIV/0!</v>
      </c>
      <c r="P141" s="324" t="e">
        <f t="shared" si="121"/>
        <v>#DIV/0!</v>
      </c>
      <c r="Q141" s="324" t="e">
        <f t="shared" si="121"/>
        <v>#DIV/0!</v>
      </c>
      <c r="R141" s="324" t="e">
        <f t="shared" si="121"/>
        <v>#DIV/0!</v>
      </c>
      <c r="S141" s="324" t="e">
        <f t="shared" si="121"/>
        <v>#DIV/0!</v>
      </c>
      <c r="T141" s="324" t="e">
        <f t="shared" si="121"/>
        <v>#DIV/0!</v>
      </c>
      <c r="U141" s="324" t="e">
        <f t="shared" si="121"/>
        <v>#DIV/0!</v>
      </c>
      <c r="V141" s="324" t="e">
        <f t="shared" si="121"/>
        <v>#DIV/0!</v>
      </c>
      <c r="W141" s="324" t="e">
        <f t="shared" si="121"/>
        <v>#DIV/0!</v>
      </c>
      <c r="X141" s="324" t="e">
        <f t="shared" si="121"/>
        <v>#DIV/0!</v>
      </c>
      <c r="Y141" s="324" t="e">
        <f t="shared" si="121"/>
        <v>#DIV/0!</v>
      </c>
      <c r="Z141" s="324" t="e">
        <f t="shared" si="121"/>
        <v>#DIV/0!</v>
      </c>
      <c r="AA141" s="324" t="e">
        <f t="shared" si="121"/>
        <v>#DIV/0!</v>
      </c>
      <c r="AB141" s="324" t="e">
        <f t="shared" si="121"/>
        <v>#DIV/0!</v>
      </c>
      <c r="AC141" s="324" t="e">
        <f t="shared" si="121"/>
        <v>#DIV/0!</v>
      </c>
      <c r="AD141" s="324" t="e">
        <f t="shared" si="121"/>
        <v>#DIV/0!</v>
      </c>
      <c r="AE141" s="324" t="e">
        <f t="shared" si="121"/>
        <v>#DIV/0!</v>
      </c>
      <c r="AF141" s="324" t="e">
        <f t="shared" si="121"/>
        <v>#DIV/0!</v>
      </c>
      <c r="AG141" s="324" t="e">
        <f t="shared" si="121"/>
        <v>#DIV/0!</v>
      </c>
      <c r="AH141" s="324" t="e">
        <f t="shared" si="121"/>
        <v>#DIV/0!</v>
      </c>
      <c r="AI141" s="324" t="e">
        <f t="shared" si="121"/>
        <v>#DIV/0!</v>
      </c>
      <c r="AJ141" s="324" t="e">
        <f t="shared" si="121"/>
        <v>#DIV/0!</v>
      </c>
      <c r="AK141" s="324" t="e">
        <f t="shared" si="121"/>
        <v>#DIV/0!</v>
      </c>
      <c r="AL141" s="324" t="e">
        <f t="shared" si="121"/>
        <v>#DIV/0!</v>
      </c>
      <c r="AM141" s="324" t="e">
        <f t="shared" si="121"/>
        <v>#DIV/0!</v>
      </c>
      <c r="AN141" s="324" t="e">
        <f t="shared" si="121"/>
        <v>#DIV/0!</v>
      </c>
      <c r="AO141" s="324" t="e">
        <f t="shared" si="121"/>
        <v>#DIV/0!</v>
      </c>
      <c r="AP141" s="324" t="e">
        <f t="shared" si="121"/>
        <v>#DIV/0!</v>
      </c>
      <c r="AQ141" s="324" t="e">
        <f t="shared" si="121"/>
        <v>#DIV/0!</v>
      </c>
      <c r="AR141" s="324" t="e">
        <f t="shared" si="121"/>
        <v>#DIV/0!</v>
      </c>
      <c r="AS141" s="324" t="e">
        <f t="shared" si="121"/>
        <v>#DIV/0!</v>
      </c>
      <c r="AT141" s="324" t="e">
        <f t="shared" si="121"/>
        <v>#DIV/0!</v>
      </c>
      <c r="AU141" s="324" t="e">
        <f t="shared" si="121"/>
        <v>#DIV/0!</v>
      </c>
      <c r="AV141" s="324" t="e">
        <f t="shared" si="121"/>
        <v>#DIV/0!</v>
      </c>
      <c r="AW141" s="324" t="e">
        <f t="shared" si="121"/>
        <v>#DIV/0!</v>
      </c>
      <c r="AX141" s="324" t="e">
        <f t="shared" si="121"/>
        <v>#DIV/0!</v>
      </c>
      <c r="AY141" s="324" t="e">
        <f t="shared" si="121"/>
        <v>#DIV/0!</v>
      </c>
      <c r="AZ141" s="324" t="e">
        <f t="shared" si="121"/>
        <v>#DIV/0!</v>
      </c>
      <c r="BA141" s="324" t="e">
        <f t="shared" si="121"/>
        <v>#DIV/0!</v>
      </c>
      <c r="BB141" s="324" t="e">
        <f t="shared" si="121"/>
        <v>#DIV/0!</v>
      </c>
      <c r="BC141" s="324" t="e">
        <f t="shared" si="121"/>
        <v>#DIV/0!</v>
      </c>
      <c r="BD141" s="324" t="e">
        <f t="shared" si="121"/>
        <v>#DIV/0!</v>
      </c>
      <c r="BE141" s="324" t="e">
        <f t="shared" si="121"/>
        <v>#DIV/0!</v>
      </c>
      <c r="BF141" s="324" t="e">
        <f t="shared" si="121"/>
        <v>#DIV/0!</v>
      </c>
      <c r="BG141" s="324" t="e">
        <f t="shared" si="121"/>
        <v>#DIV/0!</v>
      </c>
      <c r="BH141" s="324" t="e">
        <f t="shared" si="121"/>
        <v>#DIV/0!</v>
      </c>
      <c r="BI141" s="324" t="e">
        <f t="shared" si="121"/>
        <v>#DIV/0!</v>
      </c>
      <c r="BJ141" s="324" t="e">
        <f t="shared" si="121"/>
        <v>#DIV/0!</v>
      </c>
      <c r="BK141" s="324" t="e">
        <f t="shared" si="121"/>
        <v>#DIV/0!</v>
      </c>
      <c r="BL141" s="324" t="e">
        <f t="shared" si="121"/>
        <v>#DIV/0!</v>
      </c>
      <c r="BM141" s="324" t="e">
        <f t="shared" si="121"/>
        <v>#DIV/0!</v>
      </c>
      <c r="BN141" s="324" t="e">
        <f t="shared" si="121"/>
        <v>#DIV/0!</v>
      </c>
      <c r="BO141" s="324" t="e">
        <f t="shared" si="121"/>
        <v>#DIV/0!</v>
      </c>
      <c r="BP141" s="324" t="e">
        <f t="shared" si="121"/>
        <v>#DIV/0!</v>
      </c>
      <c r="BQ141" s="324" t="e">
        <f t="shared" si="121"/>
        <v>#DIV/0!</v>
      </c>
      <c r="BR141" s="324" t="e">
        <f t="shared" ref="BR141:EC141" si="122">BR136-BR137</f>
        <v>#DIV/0!</v>
      </c>
      <c r="BS141" s="324" t="e">
        <f t="shared" si="122"/>
        <v>#DIV/0!</v>
      </c>
      <c r="BT141" s="324" t="e">
        <f t="shared" si="122"/>
        <v>#DIV/0!</v>
      </c>
      <c r="BU141" s="324" t="e">
        <f t="shared" si="122"/>
        <v>#DIV/0!</v>
      </c>
      <c r="BV141" s="324" t="e">
        <f t="shared" si="122"/>
        <v>#DIV/0!</v>
      </c>
      <c r="BW141" s="324" t="e">
        <f t="shared" si="122"/>
        <v>#DIV/0!</v>
      </c>
      <c r="BX141" s="324" t="e">
        <f t="shared" si="122"/>
        <v>#DIV/0!</v>
      </c>
      <c r="BY141" s="324" t="e">
        <f t="shared" si="122"/>
        <v>#DIV/0!</v>
      </c>
      <c r="BZ141" s="324" t="e">
        <f t="shared" si="122"/>
        <v>#DIV/0!</v>
      </c>
      <c r="CA141" s="324" t="e">
        <f t="shared" si="122"/>
        <v>#DIV/0!</v>
      </c>
      <c r="CB141" s="324" t="e">
        <f t="shared" si="122"/>
        <v>#DIV/0!</v>
      </c>
      <c r="CC141" s="324" t="e">
        <f t="shared" si="122"/>
        <v>#DIV/0!</v>
      </c>
      <c r="CD141" s="324" t="e">
        <f t="shared" si="122"/>
        <v>#DIV/0!</v>
      </c>
      <c r="CE141" s="324" t="e">
        <f t="shared" si="122"/>
        <v>#DIV/0!</v>
      </c>
      <c r="CF141" s="324" t="e">
        <f t="shared" si="122"/>
        <v>#DIV/0!</v>
      </c>
      <c r="CG141" s="324" t="e">
        <f t="shared" si="122"/>
        <v>#DIV/0!</v>
      </c>
      <c r="CH141" s="324" t="e">
        <f t="shared" si="122"/>
        <v>#DIV/0!</v>
      </c>
      <c r="CI141" s="324" t="e">
        <f t="shared" si="122"/>
        <v>#DIV/0!</v>
      </c>
      <c r="CJ141" s="324" t="e">
        <f t="shared" si="122"/>
        <v>#DIV/0!</v>
      </c>
      <c r="CK141" s="324" t="e">
        <f t="shared" si="122"/>
        <v>#DIV/0!</v>
      </c>
      <c r="CL141" s="324" t="e">
        <f t="shared" si="122"/>
        <v>#DIV/0!</v>
      </c>
      <c r="CM141" s="324" t="e">
        <f t="shared" si="122"/>
        <v>#DIV/0!</v>
      </c>
      <c r="CN141" s="324" t="e">
        <f t="shared" si="122"/>
        <v>#DIV/0!</v>
      </c>
      <c r="CO141" s="324" t="e">
        <f t="shared" si="122"/>
        <v>#DIV/0!</v>
      </c>
      <c r="CP141" s="324" t="e">
        <f t="shared" si="122"/>
        <v>#DIV/0!</v>
      </c>
      <c r="CQ141" s="324" t="e">
        <f t="shared" si="122"/>
        <v>#DIV/0!</v>
      </c>
      <c r="CR141" s="324" t="e">
        <f t="shared" si="122"/>
        <v>#DIV/0!</v>
      </c>
      <c r="CS141" s="324" t="e">
        <f t="shared" si="122"/>
        <v>#DIV/0!</v>
      </c>
      <c r="CT141" s="324" t="e">
        <f t="shared" si="122"/>
        <v>#DIV/0!</v>
      </c>
      <c r="CU141" s="324" t="e">
        <f t="shared" si="122"/>
        <v>#DIV/0!</v>
      </c>
      <c r="CV141" s="324" t="e">
        <f t="shared" si="122"/>
        <v>#DIV/0!</v>
      </c>
      <c r="CW141" s="324" t="e">
        <f t="shared" si="122"/>
        <v>#DIV/0!</v>
      </c>
      <c r="CX141" s="324" t="e">
        <f t="shared" si="122"/>
        <v>#DIV/0!</v>
      </c>
      <c r="CY141" s="324" t="e">
        <f t="shared" si="122"/>
        <v>#DIV/0!</v>
      </c>
      <c r="CZ141" s="324" t="e">
        <f t="shared" si="122"/>
        <v>#DIV/0!</v>
      </c>
      <c r="DA141" s="324" t="e">
        <f t="shared" si="122"/>
        <v>#DIV/0!</v>
      </c>
      <c r="DB141" s="324" t="e">
        <f t="shared" si="122"/>
        <v>#DIV/0!</v>
      </c>
      <c r="DC141" s="324" t="e">
        <f t="shared" si="122"/>
        <v>#DIV/0!</v>
      </c>
      <c r="DD141" s="324" t="e">
        <f t="shared" si="122"/>
        <v>#DIV/0!</v>
      </c>
      <c r="DE141" s="324" t="e">
        <f t="shared" si="122"/>
        <v>#DIV/0!</v>
      </c>
      <c r="DF141" s="324" t="e">
        <f t="shared" si="122"/>
        <v>#DIV/0!</v>
      </c>
      <c r="DG141" s="324" t="e">
        <f t="shared" si="122"/>
        <v>#DIV/0!</v>
      </c>
      <c r="DH141" s="324" t="e">
        <f t="shared" si="122"/>
        <v>#DIV/0!</v>
      </c>
      <c r="DI141" s="324" t="e">
        <f t="shared" si="122"/>
        <v>#DIV/0!</v>
      </c>
      <c r="DJ141" s="324" t="e">
        <f t="shared" si="122"/>
        <v>#DIV/0!</v>
      </c>
      <c r="DK141" s="324" t="e">
        <f t="shared" si="122"/>
        <v>#DIV/0!</v>
      </c>
      <c r="DL141" s="324" t="e">
        <f t="shared" si="122"/>
        <v>#DIV/0!</v>
      </c>
      <c r="DM141" s="324" t="e">
        <f t="shared" si="122"/>
        <v>#DIV/0!</v>
      </c>
      <c r="DN141" s="324" t="e">
        <f t="shared" si="122"/>
        <v>#DIV/0!</v>
      </c>
      <c r="DO141" s="324" t="e">
        <f t="shared" si="122"/>
        <v>#DIV/0!</v>
      </c>
      <c r="DP141" s="324" t="e">
        <f t="shared" si="122"/>
        <v>#DIV/0!</v>
      </c>
      <c r="DQ141" s="324" t="e">
        <f t="shared" si="122"/>
        <v>#DIV/0!</v>
      </c>
      <c r="DR141" s="324" t="e">
        <f t="shared" si="122"/>
        <v>#DIV/0!</v>
      </c>
      <c r="DS141" s="324" t="e">
        <f t="shared" si="122"/>
        <v>#DIV/0!</v>
      </c>
      <c r="DT141" s="324" t="e">
        <f t="shared" si="122"/>
        <v>#DIV/0!</v>
      </c>
      <c r="DU141" s="324" t="e">
        <f t="shared" si="122"/>
        <v>#DIV/0!</v>
      </c>
      <c r="DV141" s="324" t="e">
        <f t="shared" si="122"/>
        <v>#DIV/0!</v>
      </c>
      <c r="DW141" s="324" t="e">
        <f t="shared" si="122"/>
        <v>#DIV/0!</v>
      </c>
      <c r="DX141" s="324" t="e">
        <f t="shared" si="122"/>
        <v>#DIV/0!</v>
      </c>
      <c r="DY141" s="324" t="e">
        <f t="shared" si="122"/>
        <v>#DIV/0!</v>
      </c>
      <c r="DZ141" s="324" t="e">
        <f t="shared" si="122"/>
        <v>#DIV/0!</v>
      </c>
      <c r="EA141" s="324" t="e">
        <f t="shared" si="122"/>
        <v>#DIV/0!</v>
      </c>
      <c r="EB141" s="324" t="e">
        <f t="shared" si="122"/>
        <v>#DIV/0!</v>
      </c>
      <c r="EC141" s="324" t="e">
        <f t="shared" si="122"/>
        <v>#DIV/0!</v>
      </c>
      <c r="ED141" s="324" t="e">
        <f t="shared" ref="ED141:GO141" si="123">ED136-ED137</f>
        <v>#DIV/0!</v>
      </c>
      <c r="EE141" s="324" t="e">
        <f t="shared" si="123"/>
        <v>#DIV/0!</v>
      </c>
      <c r="EF141" s="324" t="e">
        <f t="shared" si="123"/>
        <v>#DIV/0!</v>
      </c>
      <c r="EG141" s="324" t="e">
        <f t="shared" si="123"/>
        <v>#DIV/0!</v>
      </c>
      <c r="EH141" s="324" t="e">
        <f t="shared" si="123"/>
        <v>#DIV/0!</v>
      </c>
      <c r="EI141" s="324" t="e">
        <f t="shared" si="123"/>
        <v>#DIV/0!</v>
      </c>
      <c r="EJ141" s="324" t="e">
        <f t="shared" si="123"/>
        <v>#DIV/0!</v>
      </c>
      <c r="EK141" s="324" t="e">
        <f t="shared" si="123"/>
        <v>#DIV/0!</v>
      </c>
      <c r="EL141" s="324" t="e">
        <f t="shared" si="123"/>
        <v>#DIV/0!</v>
      </c>
      <c r="EM141" s="324" t="e">
        <f t="shared" si="123"/>
        <v>#DIV/0!</v>
      </c>
      <c r="EN141" s="324" t="e">
        <f t="shared" si="123"/>
        <v>#DIV/0!</v>
      </c>
      <c r="EO141" s="324" t="e">
        <f t="shared" si="123"/>
        <v>#DIV/0!</v>
      </c>
      <c r="EP141" s="324" t="e">
        <f t="shared" si="123"/>
        <v>#DIV/0!</v>
      </c>
      <c r="EQ141" s="324" t="e">
        <f t="shared" si="123"/>
        <v>#DIV/0!</v>
      </c>
      <c r="ER141" s="324" t="e">
        <f t="shared" si="123"/>
        <v>#DIV/0!</v>
      </c>
      <c r="ES141" s="324" t="e">
        <f t="shared" si="123"/>
        <v>#DIV/0!</v>
      </c>
      <c r="ET141" s="324" t="e">
        <f t="shared" si="123"/>
        <v>#DIV/0!</v>
      </c>
      <c r="EU141" s="324" t="e">
        <f t="shared" si="123"/>
        <v>#DIV/0!</v>
      </c>
      <c r="EV141" s="324" t="e">
        <f t="shared" si="123"/>
        <v>#DIV/0!</v>
      </c>
      <c r="EW141" s="324" t="e">
        <f t="shared" si="123"/>
        <v>#DIV/0!</v>
      </c>
      <c r="EX141" s="324" t="e">
        <f t="shared" si="123"/>
        <v>#DIV/0!</v>
      </c>
      <c r="EY141" s="324" t="e">
        <f t="shared" si="123"/>
        <v>#DIV/0!</v>
      </c>
      <c r="EZ141" s="324" t="e">
        <f t="shared" si="123"/>
        <v>#DIV/0!</v>
      </c>
      <c r="FA141" s="324" t="e">
        <f t="shared" si="123"/>
        <v>#DIV/0!</v>
      </c>
      <c r="FB141" s="324" t="e">
        <f t="shared" si="123"/>
        <v>#DIV/0!</v>
      </c>
      <c r="FC141" s="324" t="e">
        <f t="shared" si="123"/>
        <v>#DIV/0!</v>
      </c>
      <c r="FD141" s="324" t="e">
        <f t="shared" si="123"/>
        <v>#DIV/0!</v>
      </c>
      <c r="FE141" s="324" t="e">
        <f t="shared" si="123"/>
        <v>#DIV/0!</v>
      </c>
      <c r="FF141" s="324" t="e">
        <f t="shared" si="123"/>
        <v>#DIV/0!</v>
      </c>
      <c r="FG141" s="324" t="e">
        <f t="shared" si="123"/>
        <v>#DIV/0!</v>
      </c>
      <c r="FH141" s="324" t="e">
        <f t="shared" si="123"/>
        <v>#DIV/0!</v>
      </c>
      <c r="FI141" s="324" t="e">
        <f t="shared" si="123"/>
        <v>#DIV/0!</v>
      </c>
      <c r="FJ141" s="324" t="e">
        <f t="shared" si="123"/>
        <v>#DIV/0!</v>
      </c>
      <c r="FK141" s="324" t="e">
        <f t="shared" si="123"/>
        <v>#DIV/0!</v>
      </c>
      <c r="FL141" s="324" t="e">
        <f t="shared" si="123"/>
        <v>#DIV/0!</v>
      </c>
      <c r="FM141" s="324" t="e">
        <f t="shared" si="123"/>
        <v>#DIV/0!</v>
      </c>
      <c r="FN141" s="324" t="e">
        <f t="shared" si="123"/>
        <v>#DIV/0!</v>
      </c>
      <c r="FO141" s="324" t="e">
        <f t="shared" si="123"/>
        <v>#DIV/0!</v>
      </c>
      <c r="FP141" s="324" t="e">
        <f t="shared" si="123"/>
        <v>#DIV/0!</v>
      </c>
      <c r="FQ141" s="324" t="e">
        <f t="shared" si="123"/>
        <v>#DIV/0!</v>
      </c>
      <c r="FR141" s="324" t="e">
        <f t="shared" si="123"/>
        <v>#DIV/0!</v>
      </c>
      <c r="FS141" s="324" t="e">
        <f t="shared" si="123"/>
        <v>#DIV/0!</v>
      </c>
      <c r="FT141" s="324" t="e">
        <f t="shared" si="123"/>
        <v>#DIV/0!</v>
      </c>
      <c r="FU141" s="324" t="e">
        <f t="shared" si="123"/>
        <v>#DIV/0!</v>
      </c>
      <c r="FV141" s="324" t="e">
        <f t="shared" si="123"/>
        <v>#DIV/0!</v>
      </c>
      <c r="FW141" s="324" t="e">
        <f t="shared" si="123"/>
        <v>#DIV/0!</v>
      </c>
      <c r="FX141" s="324" t="e">
        <f t="shared" si="123"/>
        <v>#DIV/0!</v>
      </c>
      <c r="FY141" s="324" t="e">
        <f t="shared" si="123"/>
        <v>#DIV/0!</v>
      </c>
      <c r="FZ141" s="324" t="e">
        <f t="shared" si="123"/>
        <v>#DIV/0!</v>
      </c>
      <c r="GA141" s="324" t="e">
        <f t="shared" si="123"/>
        <v>#DIV/0!</v>
      </c>
      <c r="GB141" s="324" t="e">
        <f t="shared" si="123"/>
        <v>#DIV/0!</v>
      </c>
      <c r="GC141" s="324" t="e">
        <f t="shared" si="123"/>
        <v>#DIV/0!</v>
      </c>
      <c r="GD141" s="324" t="e">
        <f t="shared" si="123"/>
        <v>#DIV/0!</v>
      </c>
      <c r="GE141" s="324" t="e">
        <f t="shared" si="123"/>
        <v>#DIV/0!</v>
      </c>
      <c r="GF141" s="324" t="e">
        <f t="shared" si="123"/>
        <v>#DIV/0!</v>
      </c>
      <c r="GG141" s="324" t="e">
        <f t="shared" si="123"/>
        <v>#DIV/0!</v>
      </c>
      <c r="GH141" s="324" t="e">
        <f t="shared" si="123"/>
        <v>#DIV/0!</v>
      </c>
      <c r="GI141" s="324" t="e">
        <f t="shared" si="123"/>
        <v>#DIV/0!</v>
      </c>
      <c r="GJ141" s="324" t="e">
        <f t="shared" si="123"/>
        <v>#DIV/0!</v>
      </c>
      <c r="GK141" s="324" t="e">
        <f t="shared" si="123"/>
        <v>#DIV/0!</v>
      </c>
      <c r="GL141" s="324" t="e">
        <f t="shared" si="123"/>
        <v>#DIV/0!</v>
      </c>
      <c r="GM141" s="324" t="e">
        <f t="shared" si="123"/>
        <v>#DIV/0!</v>
      </c>
      <c r="GN141" s="324" t="e">
        <f t="shared" si="123"/>
        <v>#DIV/0!</v>
      </c>
      <c r="GO141" s="324" t="e">
        <f t="shared" si="123"/>
        <v>#DIV/0!</v>
      </c>
      <c r="GP141" s="324" t="e">
        <f t="shared" ref="GP141:JA141" si="124">GP136-GP137</f>
        <v>#DIV/0!</v>
      </c>
      <c r="GQ141" s="324" t="e">
        <f t="shared" si="124"/>
        <v>#DIV/0!</v>
      </c>
      <c r="GR141" s="324" t="e">
        <f t="shared" si="124"/>
        <v>#DIV/0!</v>
      </c>
      <c r="GS141" s="324" t="e">
        <f t="shared" si="124"/>
        <v>#DIV/0!</v>
      </c>
      <c r="GT141" s="324" t="e">
        <f t="shared" si="124"/>
        <v>#DIV/0!</v>
      </c>
      <c r="GU141" s="324" t="e">
        <f t="shared" si="124"/>
        <v>#DIV/0!</v>
      </c>
      <c r="GV141" s="324" t="e">
        <f t="shared" si="124"/>
        <v>#DIV/0!</v>
      </c>
      <c r="GW141" s="324" t="e">
        <f t="shared" si="124"/>
        <v>#DIV/0!</v>
      </c>
      <c r="GX141" s="324" t="e">
        <f t="shared" si="124"/>
        <v>#DIV/0!</v>
      </c>
      <c r="GY141" s="324" t="e">
        <f t="shared" si="124"/>
        <v>#DIV/0!</v>
      </c>
      <c r="GZ141" s="324" t="e">
        <f t="shared" si="124"/>
        <v>#DIV/0!</v>
      </c>
      <c r="HA141" s="324" t="e">
        <f t="shared" si="124"/>
        <v>#DIV/0!</v>
      </c>
      <c r="HB141" s="324" t="e">
        <f t="shared" si="124"/>
        <v>#DIV/0!</v>
      </c>
      <c r="HC141" s="324" t="e">
        <f t="shared" si="124"/>
        <v>#DIV/0!</v>
      </c>
      <c r="HD141" s="324" t="e">
        <f t="shared" si="124"/>
        <v>#DIV/0!</v>
      </c>
      <c r="HE141" s="324" t="e">
        <f t="shared" si="124"/>
        <v>#DIV/0!</v>
      </c>
      <c r="HF141" s="324" t="e">
        <f t="shared" si="124"/>
        <v>#DIV/0!</v>
      </c>
      <c r="HG141" s="324" t="e">
        <f t="shared" si="124"/>
        <v>#DIV/0!</v>
      </c>
      <c r="HH141" s="324" t="e">
        <f t="shared" si="124"/>
        <v>#DIV/0!</v>
      </c>
      <c r="HI141" s="324" t="e">
        <f t="shared" si="124"/>
        <v>#DIV/0!</v>
      </c>
      <c r="HJ141" s="324" t="e">
        <f t="shared" si="124"/>
        <v>#DIV/0!</v>
      </c>
      <c r="HK141" s="324" t="e">
        <f t="shared" si="124"/>
        <v>#DIV/0!</v>
      </c>
      <c r="HL141" s="324" t="e">
        <f t="shared" si="124"/>
        <v>#DIV/0!</v>
      </c>
      <c r="HM141" s="324" t="e">
        <f t="shared" si="124"/>
        <v>#DIV/0!</v>
      </c>
      <c r="HN141" s="324" t="e">
        <f t="shared" si="124"/>
        <v>#DIV/0!</v>
      </c>
      <c r="HO141" s="324" t="e">
        <f t="shared" si="124"/>
        <v>#DIV/0!</v>
      </c>
      <c r="HP141" s="324" t="e">
        <f t="shared" si="124"/>
        <v>#DIV/0!</v>
      </c>
      <c r="HQ141" s="324" t="e">
        <f t="shared" si="124"/>
        <v>#DIV/0!</v>
      </c>
      <c r="HR141" s="324" t="e">
        <f t="shared" si="124"/>
        <v>#DIV/0!</v>
      </c>
      <c r="HS141" s="324" t="e">
        <f t="shared" si="124"/>
        <v>#DIV/0!</v>
      </c>
      <c r="HT141" s="324" t="e">
        <f t="shared" si="124"/>
        <v>#DIV/0!</v>
      </c>
      <c r="HU141" s="324" t="e">
        <f t="shared" si="124"/>
        <v>#DIV/0!</v>
      </c>
      <c r="HV141" s="324" t="e">
        <f t="shared" si="124"/>
        <v>#DIV/0!</v>
      </c>
      <c r="HW141" s="324" t="e">
        <f t="shared" si="124"/>
        <v>#DIV/0!</v>
      </c>
      <c r="HX141" s="324" t="e">
        <f t="shared" si="124"/>
        <v>#DIV/0!</v>
      </c>
      <c r="HY141" s="324" t="e">
        <f t="shared" si="124"/>
        <v>#DIV/0!</v>
      </c>
      <c r="HZ141" s="324" t="e">
        <f t="shared" si="124"/>
        <v>#DIV/0!</v>
      </c>
      <c r="IA141" s="324" t="e">
        <f t="shared" si="124"/>
        <v>#DIV/0!</v>
      </c>
      <c r="IB141" s="324" t="e">
        <f t="shared" si="124"/>
        <v>#DIV/0!</v>
      </c>
      <c r="IC141" s="324" t="e">
        <f t="shared" si="124"/>
        <v>#DIV/0!</v>
      </c>
      <c r="ID141" s="324" t="e">
        <f t="shared" si="124"/>
        <v>#DIV/0!</v>
      </c>
      <c r="IE141" s="324" t="e">
        <f t="shared" si="124"/>
        <v>#DIV/0!</v>
      </c>
      <c r="IF141" s="324" t="e">
        <f t="shared" si="124"/>
        <v>#DIV/0!</v>
      </c>
      <c r="IG141" s="324" t="e">
        <f t="shared" si="124"/>
        <v>#DIV/0!</v>
      </c>
      <c r="IH141" s="324" t="e">
        <f t="shared" si="124"/>
        <v>#DIV/0!</v>
      </c>
      <c r="II141" s="324" t="e">
        <f t="shared" si="124"/>
        <v>#DIV/0!</v>
      </c>
      <c r="IJ141" s="324" t="e">
        <f t="shared" si="124"/>
        <v>#DIV/0!</v>
      </c>
      <c r="IK141" s="324" t="e">
        <f t="shared" si="124"/>
        <v>#DIV/0!</v>
      </c>
      <c r="IL141" s="324" t="e">
        <f t="shared" si="124"/>
        <v>#DIV/0!</v>
      </c>
      <c r="IM141" s="324" t="e">
        <f t="shared" si="124"/>
        <v>#DIV/0!</v>
      </c>
      <c r="IN141" s="324" t="e">
        <f t="shared" si="124"/>
        <v>#DIV/0!</v>
      </c>
      <c r="IO141" s="324" t="e">
        <f t="shared" si="124"/>
        <v>#DIV/0!</v>
      </c>
      <c r="IP141" s="324" t="e">
        <f t="shared" si="124"/>
        <v>#DIV/0!</v>
      </c>
      <c r="IQ141" s="324" t="e">
        <f t="shared" si="124"/>
        <v>#DIV/0!</v>
      </c>
      <c r="IR141" s="324" t="e">
        <f t="shared" si="124"/>
        <v>#DIV/0!</v>
      </c>
      <c r="IS141" s="324" t="e">
        <f t="shared" si="124"/>
        <v>#DIV/0!</v>
      </c>
      <c r="IT141" s="324" t="e">
        <f t="shared" si="124"/>
        <v>#DIV/0!</v>
      </c>
      <c r="IU141" s="324" t="e">
        <f t="shared" si="124"/>
        <v>#DIV/0!</v>
      </c>
      <c r="IV141" s="324" t="e">
        <f t="shared" si="124"/>
        <v>#DIV/0!</v>
      </c>
      <c r="IW141" s="324" t="e">
        <f t="shared" si="124"/>
        <v>#DIV/0!</v>
      </c>
      <c r="IX141" s="324" t="e">
        <f t="shared" si="124"/>
        <v>#DIV/0!</v>
      </c>
      <c r="IY141" s="324" t="e">
        <f t="shared" si="124"/>
        <v>#DIV/0!</v>
      </c>
      <c r="IZ141" s="324" t="e">
        <f t="shared" si="124"/>
        <v>#DIV/0!</v>
      </c>
      <c r="JA141" s="324" t="e">
        <f t="shared" si="124"/>
        <v>#DIV/0!</v>
      </c>
      <c r="JB141" s="324" t="e">
        <f t="shared" ref="JB141:JP141" si="125">JB136-JB137</f>
        <v>#DIV/0!</v>
      </c>
      <c r="JC141" s="324" t="e">
        <f t="shared" si="125"/>
        <v>#DIV/0!</v>
      </c>
      <c r="JD141" s="324" t="e">
        <f t="shared" si="125"/>
        <v>#DIV/0!</v>
      </c>
      <c r="JE141" s="324" t="e">
        <f t="shared" si="125"/>
        <v>#DIV/0!</v>
      </c>
      <c r="JF141" s="324" t="e">
        <f t="shared" si="125"/>
        <v>#DIV/0!</v>
      </c>
      <c r="JG141" s="324" t="e">
        <f t="shared" si="125"/>
        <v>#DIV/0!</v>
      </c>
      <c r="JH141" s="324" t="e">
        <f t="shared" si="125"/>
        <v>#DIV/0!</v>
      </c>
      <c r="JI141" s="324" t="e">
        <f t="shared" si="125"/>
        <v>#DIV/0!</v>
      </c>
      <c r="JJ141" s="324" t="e">
        <f t="shared" si="125"/>
        <v>#DIV/0!</v>
      </c>
      <c r="JK141" s="324" t="e">
        <f t="shared" si="125"/>
        <v>#DIV/0!</v>
      </c>
      <c r="JL141" s="324" t="e">
        <f t="shared" si="125"/>
        <v>#DIV/0!</v>
      </c>
      <c r="JM141" s="324" t="e">
        <f t="shared" si="125"/>
        <v>#DIV/0!</v>
      </c>
      <c r="JN141" s="324" t="e">
        <f t="shared" si="125"/>
        <v>#DIV/0!</v>
      </c>
      <c r="JO141" s="324" t="e">
        <f t="shared" si="125"/>
        <v>#DIV/0!</v>
      </c>
      <c r="JP141" s="324" t="e">
        <f t="shared" si="125"/>
        <v>#DIV/0!</v>
      </c>
    </row>
    <row r="142" spans="4:276" ht="15" customHeight="1" x14ac:dyDescent="0.2">
      <c r="D142" s="316">
        <v>9.1999999999999993</v>
      </c>
      <c r="E142" s="317" t="s">
        <v>476</v>
      </c>
      <c r="F142" s="318" t="e">
        <f t="array" ref="F142">QUARTILE(IF($JQ21:$JQ68&lt;=5,F21:F68),1)</f>
        <v>#NUM!</v>
      </c>
      <c r="G142" s="318" t="e">
        <f t="array" ref="G142">QUARTILE(IF($JQ21:$JQ68&lt;=5,G21:G68),1)</f>
        <v>#NUM!</v>
      </c>
      <c r="H142" s="318" t="e">
        <f t="array" ref="H142">QUARTILE(IF($JQ21:$JQ68&lt;=5,H21:H68),1)</f>
        <v>#NUM!</v>
      </c>
      <c r="I142" s="318" t="e">
        <f t="array" ref="I142">QUARTILE(IF($JQ21:$JQ68&lt;=5,I21:I68),1)</f>
        <v>#NUM!</v>
      </c>
      <c r="J142" s="318" t="e">
        <f t="array" ref="J142">QUARTILE(IF($JQ21:$JQ68&lt;=5,J21:J68),1)</f>
        <v>#NUM!</v>
      </c>
      <c r="K142" s="318" t="e">
        <f t="array" ref="K142">QUARTILE(IF($JQ21:$JQ68&lt;=5,K21:K68),1)</f>
        <v>#NUM!</v>
      </c>
      <c r="L142" s="318" t="e">
        <f t="array" ref="L142">QUARTILE(IF($JQ21:$JQ68&lt;=5,L21:L68),1)</f>
        <v>#NUM!</v>
      </c>
      <c r="M142" s="318" t="e">
        <f t="array" ref="M142">QUARTILE(IF($JQ21:$JQ68&lt;=5,M21:M68),1)</f>
        <v>#NUM!</v>
      </c>
      <c r="N142" s="318" t="e">
        <f t="array" ref="N142">QUARTILE(IF($JQ21:$JQ68&lt;=5,N21:N68),1)</f>
        <v>#NUM!</v>
      </c>
      <c r="O142" s="318" t="e">
        <f t="array" ref="O142">QUARTILE(IF($JQ21:$JQ68&lt;=5,O21:O68),1)</f>
        <v>#NUM!</v>
      </c>
      <c r="P142" s="318" t="e">
        <f t="array" ref="P142">QUARTILE(IF($JQ21:$JQ68&lt;=5,P21:P68),1)</f>
        <v>#NUM!</v>
      </c>
      <c r="Q142" s="318" t="e">
        <f t="array" ref="Q142">QUARTILE(IF($JQ21:$JQ68&lt;=5,Q21:Q68),1)</f>
        <v>#NUM!</v>
      </c>
      <c r="R142" s="318" t="e">
        <f t="array" ref="R142">QUARTILE(IF($JQ21:$JQ68&lt;=5,R21:R68),1)</f>
        <v>#NUM!</v>
      </c>
      <c r="S142" s="318" t="e">
        <f t="array" ref="S142">QUARTILE(IF($JQ21:$JQ68&lt;=5,S21:S68),1)</f>
        <v>#NUM!</v>
      </c>
      <c r="T142" s="318" t="e">
        <f t="array" ref="T142">QUARTILE(IF($JQ21:$JQ68&lt;=5,T21:T68),1)</f>
        <v>#NUM!</v>
      </c>
      <c r="U142" s="318" t="e">
        <f t="array" ref="U142">QUARTILE(IF($JQ21:$JQ68&lt;=5,U21:U68),1)</f>
        <v>#NUM!</v>
      </c>
      <c r="V142" s="318" t="e">
        <f t="array" ref="V142">QUARTILE(IF($JQ21:$JQ68&lt;=5,V21:V68),1)</f>
        <v>#NUM!</v>
      </c>
      <c r="W142" s="318" t="e">
        <f t="array" ref="W142">QUARTILE(IF($JQ21:$JQ68&lt;=5,W21:W68),1)</f>
        <v>#NUM!</v>
      </c>
      <c r="X142" s="318" t="e">
        <f t="array" ref="X142">QUARTILE(IF($JQ21:$JQ68&lt;=5,X21:X68),1)</f>
        <v>#NUM!</v>
      </c>
      <c r="Y142" s="318" t="e">
        <f t="array" ref="Y142">QUARTILE(IF($JQ21:$JQ68&lt;=5,Y21:Y68),1)</f>
        <v>#NUM!</v>
      </c>
      <c r="Z142" s="318" t="e">
        <f t="array" ref="Z142">QUARTILE(IF($JQ21:$JQ68&lt;=5,Z21:Z68),1)</f>
        <v>#NUM!</v>
      </c>
      <c r="AA142" s="318" t="e">
        <f t="array" ref="AA142">QUARTILE(IF($JQ21:$JQ68&lt;=5,AA21:AA68),1)</f>
        <v>#NUM!</v>
      </c>
      <c r="AB142" s="318" t="e">
        <f t="array" ref="AB142">QUARTILE(IF($JQ21:$JQ68&lt;=5,AB21:AB68),1)</f>
        <v>#NUM!</v>
      </c>
      <c r="AC142" s="318" t="e">
        <f t="array" ref="AC142">QUARTILE(IF($JQ21:$JQ68&lt;=5,AC21:AC68),1)</f>
        <v>#NUM!</v>
      </c>
      <c r="AD142" s="318" t="e">
        <f t="array" ref="AD142">QUARTILE(IF($JQ21:$JQ68&lt;=5,AD21:AD68),1)</f>
        <v>#NUM!</v>
      </c>
      <c r="AE142" s="318" t="e">
        <f t="array" ref="AE142">QUARTILE(IF($JQ21:$JQ68&lt;=5,AE21:AE68),1)</f>
        <v>#NUM!</v>
      </c>
      <c r="AF142" s="318" t="e">
        <f t="array" ref="AF142">QUARTILE(IF($JQ21:$JQ68&lt;=5,AF21:AF68),1)</f>
        <v>#NUM!</v>
      </c>
      <c r="AG142" s="318" t="e">
        <f t="array" ref="AG142">QUARTILE(IF($JQ21:$JQ68&lt;=5,AG21:AG68),1)</f>
        <v>#NUM!</v>
      </c>
      <c r="AH142" s="318" t="e">
        <f t="array" ref="AH142">QUARTILE(IF($JQ21:$JQ68&lt;=5,AH21:AH68),1)</f>
        <v>#NUM!</v>
      </c>
      <c r="AI142" s="318" t="e">
        <f t="array" ref="AI142">QUARTILE(IF($JQ21:$JQ68&lt;=5,AI21:AI68),1)</f>
        <v>#NUM!</v>
      </c>
      <c r="AJ142" s="318" t="e">
        <f t="array" ref="AJ142">QUARTILE(IF($JQ21:$JQ68&lt;=5,AJ21:AJ68),1)</f>
        <v>#NUM!</v>
      </c>
      <c r="AK142" s="318" t="e">
        <f t="array" ref="AK142">QUARTILE(IF($JQ21:$JQ68&lt;=5,AK21:AK68),1)</f>
        <v>#NUM!</v>
      </c>
      <c r="AL142" s="318" t="e">
        <f t="array" ref="AL142">QUARTILE(IF($JQ21:$JQ68&lt;=5,AL21:AL68),1)</f>
        <v>#NUM!</v>
      </c>
      <c r="AM142" s="318" t="e">
        <f t="array" ref="AM142">QUARTILE(IF($JQ21:$JQ68&lt;=5,AM21:AM68),1)</f>
        <v>#NUM!</v>
      </c>
      <c r="AN142" s="318" t="e">
        <f t="array" ref="AN142">QUARTILE(IF($JQ21:$JQ68&lt;=5,AN21:AN68),1)</f>
        <v>#NUM!</v>
      </c>
      <c r="AO142" s="318" t="e">
        <f t="array" ref="AO142">QUARTILE(IF($JQ21:$JQ68&lt;=5,AO21:AO68),1)</f>
        <v>#NUM!</v>
      </c>
      <c r="AP142" s="318" t="e">
        <f t="array" ref="AP142">QUARTILE(IF($JQ21:$JQ68&lt;=5,AP21:AP68),1)</f>
        <v>#NUM!</v>
      </c>
      <c r="AQ142" s="318" t="e">
        <f t="array" ref="AQ142">QUARTILE(IF($JQ21:$JQ68&lt;=5,AQ21:AQ68),1)</f>
        <v>#NUM!</v>
      </c>
      <c r="AR142" s="318" t="e">
        <f t="array" ref="AR142">QUARTILE(IF($JQ21:$JQ68&lt;=5,AR21:AR68),1)</f>
        <v>#NUM!</v>
      </c>
      <c r="AS142" s="318" t="e">
        <f t="array" ref="AS142">QUARTILE(IF($JQ21:$JQ68&lt;=5,AS21:AS68),1)</f>
        <v>#NUM!</v>
      </c>
      <c r="AT142" s="318" t="e">
        <f t="array" ref="AT142">QUARTILE(IF($JQ21:$JQ68&lt;=5,AT21:AT68),1)</f>
        <v>#NUM!</v>
      </c>
      <c r="AU142" s="318" t="e">
        <f t="array" ref="AU142">QUARTILE(IF($JQ21:$JQ68&lt;=5,AU21:AU68),1)</f>
        <v>#NUM!</v>
      </c>
      <c r="AV142" s="318" t="e">
        <f t="array" ref="AV142">QUARTILE(IF($JQ21:$JQ68&lt;=5,AV21:AV68),1)</f>
        <v>#NUM!</v>
      </c>
      <c r="AW142" s="318" t="e">
        <f t="array" ref="AW142">QUARTILE(IF($JQ21:$JQ68&lt;=5,AW21:AW68),1)</f>
        <v>#NUM!</v>
      </c>
      <c r="AX142" s="318" t="e">
        <f t="array" ref="AX142">QUARTILE(IF($JQ21:$JQ68&lt;=5,AX21:AX68),1)</f>
        <v>#NUM!</v>
      </c>
      <c r="AY142" s="318" t="e">
        <f t="array" ref="AY142">QUARTILE(IF($JQ21:$JQ68&lt;=5,AY21:AY68),1)</f>
        <v>#NUM!</v>
      </c>
      <c r="AZ142" s="318" t="e">
        <f t="array" ref="AZ142">QUARTILE(IF($JQ21:$JQ68&lt;=5,AZ21:AZ68),1)</f>
        <v>#NUM!</v>
      </c>
      <c r="BA142" s="318" t="e">
        <f t="array" ref="BA142">QUARTILE(IF($JQ21:$JQ68&lt;=5,BA21:BA68),1)</f>
        <v>#NUM!</v>
      </c>
      <c r="BB142" s="318" t="e">
        <f t="array" ref="BB142">QUARTILE(IF($JQ21:$JQ68&lt;=5,BB21:BB68),1)</f>
        <v>#NUM!</v>
      </c>
      <c r="BC142" s="318" t="e">
        <f t="array" ref="BC142">QUARTILE(IF($JQ21:$JQ68&lt;=5,BC21:BC68),1)</f>
        <v>#NUM!</v>
      </c>
      <c r="BD142" s="318" t="e">
        <f t="array" ref="BD142">QUARTILE(IF($JQ21:$JQ68&lt;=5,BD21:BD68),1)</f>
        <v>#NUM!</v>
      </c>
      <c r="BE142" s="318" t="e">
        <f t="array" ref="BE142">QUARTILE(IF($JQ21:$JQ68&lt;=5,BE21:BE68),1)</f>
        <v>#NUM!</v>
      </c>
      <c r="BF142" s="318" t="e">
        <f t="array" ref="BF142">QUARTILE(IF($JQ21:$JQ68&lt;=5,BF21:BF68),1)</f>
        <v>#NUM!</v>
      </c>
      <c r="BG142" s="318" t="e">
        <f t="array" ref="BG142">QUARTILE(IF($JQ21:$JQ68&lt;=5,BG21:BG68),1)</f>
        <v>#NUM!</v>
      </c>
      <c r="BH142" s="318" t="e">
        <f t="array" ref="BH142">QUARTILE(IF($JQ21:$JQ68&lt;=5,BH21:BH68),1)</f>
        <v>#NUM!</v>
      </c>
      <c r="BI142" s="318" t="e">
        <f t="array" ref="BI142">QUARTILE(IF($JQ21:$JQ68&lt;=5,BI21:BI68),1)</f>
        <v>#NUM!</v>
      </c>
      <c r="BJ142" s="318" t="e">
        <f t="array" ref="BJ142">QUARTILE(IF($JQ21:$JQ68&lt;=5,BJ21:BJ68),1)</f>
        <v>#NUM!</v>
      </c>
      <c r="BK142" s="318" t="e">
        <f t="array" ref="BK142">QUARTILE(IF($JQ21:$JQ68&lt;=5,BK21:BK68),1)</f>
        <v>#NUM!</v>
      </c>
      <c r="BL142" s="318" t="e">
        <f t="array" ref="BL142">QUARTILE(IF($JQ21:$JQ68&lt;=5,BL21:BL68),1)</f>
        <v>#NUM!</v>
      </c>
      <c r="BM142" s="318" t="e">
        <f t="array" ref="BM142">QUARTILE(IF($JQ21:$JQ68&lt;=5,BM21:BM68),1)</f>
        <v>#NUM!</v>
      </c>
      <c r="BN142" s="318" t="e">
        <f t="array" ref="BN142">QUARTILE(IF($JQ21:$JQ68&lt;=5,BN21:BN68),1)</f>
        <v>#NUM!</v>
      </c>
      <c r="BO142" s="318" t="e">
        <f t="array" ref="BO142">QUARTILE(IF($JQ21:$JQ68&lt;=5,BO21:BO68),1)</f>
        <v>#NUM!</v>
      </c>
      <c r="BP142" s="318" t="e">
        <f t="array" ref="BP142">QUARTILE(IF($JQ21:$JQ68&lt;=5,BP21:BP68),1)</f>
        <v>#NUM!</v>
      </c>
      <c r="BQ142" s="318" t="e">
        <f t="array" ref="BQ142">QUARTILE(IF($JQ21:$JQ68&lt;=5,BQ21:BQ68),1)</f>
        <v>#NUM!</v>
      </c>
      <c r="BR142" s="318" t="e">
        <f t="array" ref="BR142">QUARTILE(IF($JQ21:$JQ68&lt;=5,BR21:BR68),1)</f>
        <v>#NUM!</v>
      </c>
      <c r="BS142" s="318" t="e">
        <f t="array" ref="BS142">QUARTILE(IF($JQ21:$JQ68&lt;=5,BS21:BS68),1)</f>
        <v>#NUM!</v>
      </c>
      <c r="BT142" s="318" t="e">
        <f t="array" ref="BT142">QUARTILE(IF($JQ21:$JQ68&lt;=5,BT21:BT68),1)</f>
        <v>#NUM!</v>
      </c>
      <c r="BU142" s="318" t="e">
        <f t="array" ref="BU142">QUARTILE(IF($JQ21:$JQ68&lt;=5,BU21:BU68),1)</f>
        <v>#NUM!</v>
      </c>
      <c r="BV142" s="318" t="e">
        <f t="array" ref="BV142">QUARTILE(IF($JQ21:$JQ68&lt;=5,BV21:BV68),1)</f>
        <v>#NUM!</v>
      </c>
      <c r="BW142" s="318" t="e">
        <f t="array" ref="BW142">QUARTILE(IF($JQ21:$JQ68&lt;=5,BW21:BW68),1)</f>
        <v>#NUM!</v>
      </c>
      <c r="BX142" s="318" t="e">
        <f t="array" ref="BX142">QUARTILE(IF($JQ21:$JQ68&lt;=5,BX21:BX68),1)</f>
        <v>#NUM!</v>
      </c>
      <c r="BY142" s="318" t="e">
        <f t="array" ref="BY142">QUARTILE(IF($JQ21:$JQ68&lt;=5,BY21:BY68),1)</f>
        <v>#NUM!</v>
      </c>
      <c r="BZ142" s="318" t="e">
        <f t="array" ref="BZ142">QUARTILE(IF($JQ21:$JQ68&lt;=5,BZ21:BZ68),1)</f>
        <v>#NUM!</v>
      </c>
      <c r="CA142" s="318" t="e">
        <f t="array" ref="CA142">QUARTILE(IF($JQ21:$JQ68&lt;=5,CA21:CA68),1)</f>
        <v>#NUM!</v>
      </c>
      <c r="CB142" s="318" t="e">
        <f t="array" ref="CB142">QUARTILE(IF($JQ21:$JQ68&lt;=5,CB21:CB68),1)</f>
        <v>#NUM!</v>
      </c>
      <c r="CC142" s="318" t="e">
        <f t="array" ref="CC142">QUARTILE(IF($JQ21:$JQ68&lt;=5,CC21:CC68),1)</f>
        <v>#NUM!</v>
      </c>
      <c r="CD142" s="318" t="e">
        <f t="array" ref="CD142">QUARTILE(IF($JQ21:$JQ68&lt;=5,CD21:CD68),1)</f>
        <v>#NUM!</v>
      </c>
      <c r="CE142" s="318" t="e">
        <f t="array" ref="CE142">QUARTILE(IF($JQ21:$JQ68&lt;=5,CE21:CE68),1)</f>
        <v>#NUM!</v>
      </c>
      <c r="CF142" s="318" t="e">
        <f t="array" ref="CF142">QUARTILE(IF($JQ21:$JQ68&lt;=5,CF21:CF68),1)</f>
        <v>#NUM!</v>
      </c>
      <c r="CG142" s="318" t="e">
        <f t="array" ref="CG142">QUARTILE(IF($JQ21:$JQ68&lt;=5,CG21:CG68),1)</f>
        <v>#NUM!</v>
      </c>
      <c r="CH142" s="318" t="e">
        <f t="array" ref="CH142">QUARTILE(IF($JQ21:$JQ68&lt;=5,CH21:CH68),1)</f>
        <v>#NUM!</v>
      </c>
      <c r="CI142" s="318" t="e">
        <f t="array" ref="CI142">QUARTILE(IF($JQ21:$JQ68&lt;=5,CI21:CI68),1)</f>
        <v>#NUM!</v>
      </c>
      <c r="CJ142" s="318" t="e">
        <f t="array" ref="CJ142">QUARTILE(IF($JQ21:$JQ68&lt;=5,CJ21:CJ68),1)</f>
        <v>#NUM!</v>
      </c>
      <c r="CK142" s="318" t="e">
        <f t="array" ref="CK142">QUARTILE(IF($JQ21:$JQ68&lt;=5,CK21:CK68),1)</f>
        <v>#NUM!</v>
      </c>
      <c r="CL142" s="318" t="e">
        <f t="array" ref="CL142">QUARTILE(IF($JQ21:$JQ68&lt;=5,CL21:CL68),1)</f>
        <v>#NUM!</v>
      </c>
      <c r="CM142" s="318" t="e">
        <f t="array" ref="CM142">QUARTILE(IF($JQ21:$JQ68&lt;=5,CM21:CM68),1)</f>
        <v>#NUM!</v>
      </c>
      <c r="CN142" s="318" t="e">
        <f t="array" ref="CN142">QUARTILE(IF($JQ21:$JQ68&lt;=5,CN21:CN68),1)</f>
        <v>#NUM!</v>
      </c>
      <c r="CO142" s="318" t="e">
        <f t="array" ref="CO142">QUARTILE(IF($JQ21:$JQ68&lt;=5,CO21:CO68),1)</f>
        <v>#NUM!</v>
      </c>
      <c r="CP142" s="318" t="e">
        <f t="array" ref="CP142">QUARTILE(IF($JQ21:$JQ68&lt;=5,CP21:CP68),1)</f>
        <v>#NUM!</v>
      </c>
      <c r="CQ142" s="318" t="e">
        <f t="array" ref="CQ142">QUARTILE(IF($JQ21:$JQ68&lt;=5,CQ21:CQ68),1)</f>
        <v>#NUM!</v>
      </c>
      <c r="CR142" s="318" t="e">
        <f t="array" ref="CR142">QUARTILE(IF($JQ21:$JQ68&lt;=5,CR21:CR68),1)</f>
        <v>#NUM!</v>
      </c>
      <c r="CS142" s="318" t="e">
        <f t="array" ref="CS142">QUARTILE(IF($JQ21:$JQ68&lt;=5,CS21:CS68),1)</f>
        <v>#NUM!</v>
      </c>
      <c r="CT142" s="318" t="e">
        <f t="array" ref="CT142">QUARTILE(IF($JQ21:$JQ68&lt;=5,CT21:CT68),1)</f>
        <v>#NUM!</v>
      </c>
      <c r="CU142" s="318" t="e">
        <f t="array" ref="CU142">QUARTILE(IF($JQ21:$JQ68&lt;=5,CU21:CU68),1)</f>
        <v>#NUM!</v>
      </c>
      <c r="CV142" s="318" t="e">
        <f t="array" ref="CV142">QUARTILE(IF($JQ21:$JQ68&lt;=5,CV21:CV68),1)</f>
        <v>#NUM!</v>
      </c>
      <c r="CW142" s="318" t="e">
        <f t="array" ref="CW142">QUARTILE(IF($JQ21:$JQ68&lt;=5,CW21:CW68),1)</f>
        <v>#NUM!</v>
      </c>
      <c r="CX142" s="318" t="e">
        <f t="array" ref="CX142">QUARTILE(IF($JQ21:$JQ68&lt;=5,CX21:CX68),1)</f>
        <v>#NUM!</v>
      </c>
      <c r="CY142" s="318" t="e">
        <f t="array" ref="CY142">QUARTILE(IF($JQ21:$JQ68&lt;=5,CY21:CY68),1)</f>
        <v>#NUM!</v>
      </c>
      <c r="CZ142" s="318" t="e">
        <f t="array" ref="CZ142">QUARTILE(IF($JQ21:$JQ68&lt;=5,CZ21:CZ68),1)</f>
        <v>#NUM!</v>
      </c>
      <c r="DA142" s="318" t="e">
        <f t="array" ref="DA142">QUARTILE(IF($JQ21:$JQ68&lt;=5,DA21:DA68),1)</f>
        <v>#NUM!</v>
      </c>
      <c r="DB142" s="318" t="e">
        <f t="array" ref="DB142">QUARTILE(IF($JQ21:$JQ68&lt;=5,DB21:DB68),1)</f>
        <v>#NUM!</v>
      </c>
      <c r="DC142" s="318" t="e">
        <f t="array" ref="DC142">QUARTILE(IF($JQ21:$JQ68&lt;=5,DC21:DC68),1)</f>
        <v>#NUM!</v>
      </c>
      <c r="DD142" s="318" t="e">
        <f t="array" ref="DD142">QUARTILE(IF($JQ21:$JQ68&lt;=5,DD21:DD68),1)</f>
        <v>#NUM!</v>
      </c>
      <c r="DE142" s="318" t="e">
        <f t="array" ref="DE142">QUARTILE(IF($JQ21:$JQ68&lt;=5,DE21:DE68),1)</f>
        <v>#NUM!</v>
      </c>
      <c r="DF142" s="318" t="e">
        <f t="array" ref="DF142">QUARTILE(IF($JQ21:$JQ68&lt;=5,DF21:DF68),1)</f>
        <v>#NUM!</v>
      </c>
      <c r="DG142" s="318" t="e">
        <f t="array" ref="DG142">QUARTILE(IF($JQ21:$JQ68&lt;=5,DG21:DG68),1)</f>
        <v>#NUM!</v>
      </c>
      <c r="DH142" s="318" t="e">
        <f t="array" ref="DH142">QUARTILE(IF($JQ21:$JQ68&lt;=5,DH21:DH68),1)</f>
        <v>#NUM!</v>
      </c>
      <c r="DI142" s="318" t="e">
        <f t="array" ref="DI142">QUARTILE(IF($JQ21:$JQ68&lt;=5,DI21:DI68),1)</f>
        <v>#NUM!</v>
      </c>
      <c r="DJ142" s="318" t="e">
        <f t="array" ref="DJ142">QUARTILE(IF($JQ21:$JQ68&lt;=5,DJ21:DJ68),1)</f>
        <v>#NUM!</v>
      </c>
      <c r="DK142" s="318" t="e">
        <f t="array" ref="DK142">QUARTILE(IF($JQ21:$JQ68&lt;=5,DK21:DK68),1)</f>
        <v>#NUM!</v>
      </c>
      <c r="DL142" s="318" t="e">
        <f t="array" ref="DL142">QUARTILE(IF($JQ21:$JQ68&lt;=5,DL21:DL68),1)</f>
        <v>#NUM!</v>
      </c>
      <c r="DM142" s="318" t="e">
        <f t="array" ref="DM142">QUARTILE(IF($JQ21:$JQ68&lt;=5,DM21:DM68),1)</f>
        <v>#NUM!</v>
      </c>
      <c r="DN142" s="318" t="e">
        <f t="array" ref="DN142">QUARTILE(IF($JQ21:$JQ68&lt;=5,DN21:DN68),1)</f>
        <v>#NUM!</v>
      </c>
      <c r="DO142" s="318" t="e">
        <f t="array" ref="DO142">QUARTILE(IF($JQ21:$JQ68&lt;=5,DO21:DO68),1)</f>
        <v>#NUM!</v>
      </c>
      <c r="DP142" s="318" t="e">
        <f t="array" ref="DP142">QUARTILE(IF($JQ21:$JQ68&lt;=5,DP21:DP68),1)</f>
        <v>#NUM!</v>
      </c>
      <c r="DQ142" s="318" t="e">
        <f t="array" ref="DQ142">QUARTILE(IF($JQ21:$JQ68&lt;=5,DQ21:DQ68),1)</f>
        <v>#NUM!</v>
      </c>
      <c r="DR142" s="318" t="e">
        <f t="array" ref="DR142">QUARTILE(IF($JQ21:$JQ68&lt;=5,DR21:DR68),1)</f>
        <v>#NUM!</v>
      </c>
      <c r="DS142" s="318" t="e">
        <f t="array" ref="DS142">QUARTILE(IF($JQ21:$JQ68&lt;=5,DS21:DS68),1)</f>
        <v>#NUM!</v>
      </c>
      <c r="DT142" s="318" t="e">
        <f t="array" ref="DT142">QUARTILE(IF($JQ21:$JQ68&lt;=5,DT21:DT68),1)</f>
        <v>#NUM!</v>
      </c>
      <c r="DU142" s="318" t="e">
        <f t="array" ref="DU142">QUARTILE(IF($JQ21:$JQ68&lt;=5,DU21:DU68),1)</f>
        <v>#NUM!</v>
      </c>
      <c r="DV142" s="318" t="e">
        <f t="array" ref="DV142">QUARTILE(IF($JQ21:$JQ68&lt;=5,DV21:DV68),1)</f>
        <v>#NUM!</v>
      </c>
      <c r="DW142" s="318" t="e">
        <f t="array" ref="DW142">QUARTILE(IF($JQ21:$JQ68&lt;=5,DW21:DW68),1)</f>
        <v>#NUM!</v>
      </c>
      <c r="DX142" s="318" t="e">
        <f t="array" ref="DX142">QUARTILE(IF($JQ21:$JQ68&lt;=5,DX21:DX68),1)</f>
        <v>#NUM!</v>
      </c>
      <c r="DY142" s="318" t="e">
        <f t="array" ref="DY142">QUARTILE(IF($JQ21:$JQ68&lt;=5,DY21:DY68),1)</f>
        <v>#NUM!</v>
      </c>
      <c r="DZ142" s="318" t="e">
        <f t="array" ref="DZ142">QUARTILE(IF($JQ21:$JQ68&lt;=5,DZ21:DZ68),1)</f>
        <v>#NUM!</v>
      </c>
      <c r="EA142" s="318" t="e">
        <f t="array" ref="EA142">QUARTILE(IF($JQ21:$JQ68&lt;=5,EA21:EA68),1)</f>
        <v>#NUM!</v>
      </c>
      <c r="EB142" s="318" t="e">
        <f t="array" ref="EB142">QUARTILE(IF($JQ21:$JQ68&lt;=5,EB21:EB68),1)</f>
        <v>#NUM!</v>
      </c>
      <c r="EC142" s="318" t="e">
        <f t="array" ref="EC142">QUARTILE(IF($JQ21:$JQ68&lt;=5,EC21:EC68),1)</f>
        <v>#NUM!</v>
      </c>
      <c r="ED142" s="318" t="e">
        <f t="array" ref="ED142">QUARTILE(IF($JQ21:$JQ68&lt;=5,ED21:ED68),1)</f>
        <v>#NUM!</v>
      </c>
      <c r="EE142" s="318" t="e">
        <f t="array" ref="EE142">QUARTILE(IF($JQ21:$JQ68&lt;=5,EE21:EE68),1)</f>
        <v>#NUM!</v>
      </c>
      <c r="EF142" s="318" t="e">
        <f t="array" ref="EF142">QUARTILE(IF($JQ21:$JQ68&lt;=5,EF21:EF68),1)</f>
        <v>#NUM!</v>
      </c>
      <c r="EG142" s="318" t="e">
        <f t="array" ref="EG142">QUARTILE(IF($JQ21:$JQ68&lt;=5,EG21:EG68),1)</f>
        <v>#NUM!</v>
      </c>
      <c r="EH142" s="318" t="e">
        <f t="array" ref="EH142">QUARTILE(IF($JQ21:$JQ68&lt;=5,EH21:EH68),1)</f>
        <v>#NUM!</v>
      </c>
      <c r="EI142" s="318" t="e">
        <f t="array" ref="EI142">QUARTILE(IF($JQ21:$JQ68&lt;=5,EI21:EI68),1)</f>
        <v>#NUM!</v>
      </c>
      <c r="EJ142" s="318" t="e">
        <f t="array" ref="EJ142">QUARTILE(IF($JQ21:$JQ68&lt;=5,EJ21:EJ68),1)</f>
        <v>#NUM!</v>
      </c>
      <c r="EK142" s="318" t="e">
        <f t="array" ref="EK142">QUARTILE(IF($JQ21:$JQ68&lt;=5,EK21:EK68),1)</f>
        <v>#NUM!</v>
      </c>
      <c r="EL142" s="318" t="e">
        <f t="array" ref="EL142">QUARTILE(IF($JQ21:$JQ68&lt;=5,EL21:EL68),1)</f>
        <v>#NUM!</v>
      </c>
      <c r="EM142" s="318" t="e">
        <f t="array" ref="EM142">QUARTILE(IF($JQ21:$JQ68&lt;=5,EM21:EM68),1)</f>
        <v>#NUM!</v>
      </c>
      <c r="EN142" s="318" t="e">
        <f t="array" ref="EN142">QUARTILE(IF($JQ21:$JQ68&lt;=5,EN21:EN68),1)</f>
        <v>#NUM!</v>
      </c>
      <c r="EO142" s="318" t="e">
        <f t="array" ref="EO142">QUARTILE(IF($JQ21:$JQ68&lt;=5,EO21:EO68),1)</f>
        <v>#NUM!</v>
      </c>
      <c r="EP142" s="318" t="e">
        <f t="array" ref="EP142">QUARTILE(IF($JQ21:$JQ68&lt;=5,EP21:EP68),1)</f>
        <v>#NUM!</v>
      </c>
      <c r="EQ142" s="318" t="e">
        <f t="array" ref="EQ142">QUARTILE(IF($JQ21:$JQ68&lt;=5,EQ21:EQ68),1)</f>
        <v>#NUM!</v>
      </c>
      <c r="ER142" s="318" t="e">
        <f t="array" ref="ER142">QUARTILE(IF($JQ21:$JQ68&lt;=5,ER21:ER68),1)</f>
        <v>#NUM!</v>
      </c>
      <c r="ES142" s="318" t="e">
        <f t="array" ref="ES142">QUARTILE(IF($JQ21:$JQ68&lt;=5,ES21:ES68),1)</f>
        <v>#NUM!</v>
      </c>
      <c r="ET142" s="318" t="e">
        <f t="array" ref="ET142">QUARTILE(IF($JQ21:$JQ68&lt;=5,ET21:ET68),1)</f>
        <v>#NUM!</v>
      </c>
      <c r="EU142" s="318" t="e">
        <f t="array" ref="EU142">QUARTILE(IF($JQ21:$JQ68&lt;=5,EU21:EU68),1)</f>
        <v>#NUM!</v>
      </c>
      <c r="EV142" s="318" t="e">
        <f t="array" ref="EV142">QUARTILE(IF($JQ21:$JQ68&lt;=5,EV21:EV68),1)</f>
        <v>#NUM!</v>
      </c>
      <c r="EW142" s="318" t="e">
        <f t="array" ref="EW142">QUARTILE(IF($JQ21:$JQ68&lt;=5,EW21:EW68),1)</f>
        <v>#NUM!</v>
      </c>
      <c r="EX142" s="318" t="e">
        <f t="array" ref="EX142">QUARTILE(IF($JQ21:$JQ68&lt;=5,EX21:EX68),1)</f>
        <v>#NUM!</v>
      </c>
      <c r="EY142" s="318" t="e">
        <f t="array" ref="EY142">QUARTILE(IF($JQ21:$JQ68&lt;=5,EY21:EY68),1)</f>
        <v>#NUM!</v>
      </c>
      <c r="EZ142" s="318" t="e">
        <f t="array" ref="EZ142">QUARTILE(IF($JQ21:$JQ68&lt;=5,EZ21:EZ68),1)</f>
        <v>#NUM!</v>
      </c>
      <c r="FA142" s="318" t="e">
        <f t="array" ref="FA142">QUARTILE(IF($JQ21:$JQ68&lt;=5,FA21:FA68),1)</f>
        <v>#NUM!</v>
      </c>
      <c r="FB142" s="318" t="e">
        <f t="array" ref="FB142">QUARTILE(IF($JQ21:$JQ68&lt;=5,FB21:FB68),1)</f>
        <v>#NUM!</v>
      </c>
      <c r="FC142" s="318" t="e">
        <f t="array" ref="FC142">QUARTILE(IF($JQ21:$JQ68&lt;=5,FC21:FC68),1)</f>
        <v>#NUM!</v>
      </c>
      <c r="FD142" s="318" t="e">
        <f t="array" ref="FD142">QUARTILE(IF($JQ21:$JQ68&lt;=5,FD21:FD68),1)</f>
        <v>#NUM!</v>
      </c>
      <c r="FE142" s="318" t="e">
        <f t="array" ref="FE142">QUARTILE(IF($JQ21:$JQ68&lt;=5,FE21:FE68),1)</f>
        <v>#NUM!</v>
      </c>
      <c r="FF142" s="318" t="e">
        <f t="array" ref="FF142">QUARTILE(IF($JQ21:$JQ68&lt;=5,FF21:FF68),1)</f>
        <v>#NUM!</v>
      </c>
      <c r="FG142" s="318" t="e">
        <f t="array" ref="FG142">QUARTILE(IF($JQ21:$JQ68&lt;=5,FG21:FG68),1)</f>
        <v>#NUM!</v>
      </c>
      <c r="FH142" s="318" t="e">
        <f t="array" ref="FH142">QUARTILE(IF($JQ21:$JQ68&lt;=5,FH21:FH68),1)</f>
        <v>#NUM!</v>
      </c>
      <c r="FI142" s="318" t="e">
        <f t="array" ref="FI142">QUARTILE(IF($JQ21:$JQ68&lt;=5,FI21:FI68),1)</f>
        <v>#NUM!</v>
      </c>
      <c r="FJ142" s="318" t="e">
        <f t="array" ref="FJ142">QUARTILE(IF($JQ21:$JQ68&lt;=5,FJ21:FJ68),1)</f>
        <v>#NUM!</v>
      </c>
      <c r="FK142" s="318" t="e">
        <f t="array" ref="FK142">QUARTILE(IF($JQ21:$JQ68&lt;=5,FK21:FK68),1)</f>
        <v>#NUM!</v>
      </c>
      <c r="FL142" s="318" t="e">
        <f t="array" ref="FL142">QUARTILE(IF($JQ21:$JQ68&lt;=5,FL21:FL68),1)</f>
        <v>#NUM!</v>
      </c>
      <c r="FM142" s="318" t="e">
        <f t="array" ref="FM142">QUARTILE(IF($JQ21:$JQ68&lt;=5,FM21:FM68),1)</f>
        <v>#NUM!</v>
      </c>
      <c r="FN142" s="318" t="e">
        <f t="array" ref="FN142">QUARTILE(IF($JQ21:$JQ68&lt;=5,FN21:FN68),1)</f>
        <v>#NUM!</v>
      </c>
      <c r="FO142" s="318" t="e">
        <f t="array" ref="FO142">QUARTILE(IF($JQ21:$JQ68&lt;=5,FO21:FO68),1)</f>
        <v>#NUM!</v>
      </c>
      <c r="FP142" s="318" t="e">
        <f t="array" ref="FP142">QUARTILE(IF($JQ21:$JQ68&lt;=5,FP21:FP68),1)</f>
        <v>#NUM!</v>
      </c>
      <c r="FQ142" s="318" t="e">
        <f t="array" ref="FQ142">QUARTILE(IF($JQ21:$JQ68&lt;=5,FQ21:FQ68),1)</f>
        <v>#NUM!</v>
      </c>
      <c r="FR142" s="318" t="e">
        <f t="array" ref="FR142">QUARTILE(IF($JQ21:$JQ68&lt;=5,FR21:FR68),1)</f>
        <v>#NUM!</v>
      </c>
      <c r="FS142" s="318" t="e">
        <f t="array" ref="FS142">QUARTILE(IF($JQ21:$JQ68&lt;=5,FS21:FS68),1)</f>
        <v>#NUM!</v>
      </c>
      <c r="FT142" s="318" t="e">
        <f t="array" ref="FT142">QUARTILE(IF($JQ21:$JQ68&lt;=5,FT21:FT68),1)</f>
        <v>#NUM!</v>
      </c>
      <c r="FU142" s="318" t="e">
        <f t="array" ref="FU142">QUARTILE(IF($JQ21:$JQ68&lt;=5,FU21:FU68),1)</f>
        <v>#NUM!</v>
      </c>
      <c r="FV142" s="318" t="e">
        <f t="array" ref="FV142">QUARTILE(IF($JQ21:$JQ68&lt;=5,FV21:FV68),1)</f>
        <v>#NUM!</v>
      </c>
      <c r="FW142" s="318" t="e">
        <f t="array" ref="FW142">QUARTILE(IF($JQ21:$JQ68&lt;=5,FW21:FW68),1)</f>
        <v>#NUM!</v>
      </c>
      <c r="FX142" s="318" t="e">
        <f t="array" ref="FX142">QUARTILE(IF($JQ21:$JQ68&lt;=5,FX21:FX68),1)</f>
        <v>#NUM!</v>
      </c>
      <c r="FY142" s="318" t="e">
        <f t="array" ref="FY142">QUARTILE(IF($JQ21:$JQ68&lt;=5,FY21:FY68),1)</f>
        <v>#NUM!</v>
      </c>
      <c r="FZ142" s="318" t="e">
        <f t="array" ref="FZ142">QUARTILE(IF($JQ21:$JQ68&lt;=5,FZ21:FZ68),1)</f>
        <v>#NUM!</v>
      </c>
      <c r="GA142" s="318" t="e">
        <f t="array" ref="GA142">QUARTILE(IF($JQ21:$JQ68&lt;=5,GA21:GA68),1)</f>
        <v>#NUM!</v>
      </c>
      <c r="GB142" s="318" t="e">
        <f t="array" ref="GB142">QUARTILE(IF($JQ21:$JQ68&lt;=5,GB21:GB68),1)</f>
        <v>#NUM!</v>
      </c>
      <c r="GC142" s="318" t="e">
        <f t="array" ref="GC142">QUARTILE(IF($JQ21:$JQ68&lt;=5,GC21:GC68),1)</f>
        <v>#NUM!</v>
      </c>
      <c r="GD142" s="318" t="e">
        <f t="array" ref="GD142">QUARTILE(IF($JQ21:$JQ68&lt;=5,GD21:GD68),1)</f>
        <v>#NUM!</v>
      </c>
      <c r="GE142" s="318" t="e">
        <f t="array" ref="GE142">QUARTILE(IF($JQ21:$JQ68&lt;=5,GE21:GE68),1)</f>
        <v>#NUM!</v>
      </c>
      <c r="GF142" s="318" t="e">
        <f t="array" ref="GF142">QUARTILE(IF($JQ21:$JQ68&lt;=5,GF21:GF68),1)</f>
        <v>#NUM!</v>
      </c>
      <c r="GG142" s="318" t="e">
        <f t="array" ref="GG142">QUARTILE(IF($JQ21:$JQ68&lt;=5,GG21:GG68),1)</f>
        <v>#NUM!</v>
      </c>
      <c r="GH142" s="318" t="e">
        <f t="array" ref="GH142">QUARTILE(IF($JQ21:$JQ68&lt;=5,GH21:GH68),1)</f>
        <v>#NUM!</v>
      </c>
      <c r="GI142" s="318" t="e">
        <f t="array" ref="GI142">QUARTILE(IF($JQ21:$JQ68&lt;=5,GI21:GI68),1)</f>
        <v>#NUM!</v>
      </c>
      <c r="GJ142" s="318" t="e">
        <f t="array" ref="GJ142">QUARTILE(IF($JQ21:$JQ68&lt;=5,GJ21:GJ68),1)</f>
        <v>#NUM!</v>
      </c>
      <c r="GK142" s="318" t="e">
        <f t="array" ref="GK142">QUARTILE(IF($JQ21:$JQ68&lt;=5,GK21:GK68),1)</f>
        <v>#NUM!</v>
      </c>
      <c r="GL142" s="318" t="e">
        <f t="array" ref="GL142">QUARTILE(IF($JQ21:$JQ68&lt;=5,GL21:GL68),1)</f>
        <v>#NUM!</v>
      </c>
      <c r="GM142" s="318" t="e">
        <f t="array" ref="GM142">QUARTILE(IF($JQ21:$JQ68&lt;=5,GM21:GM68),1)</f>
        <v>#NUM!</v>
      </c>
      <c r="GN142" s="318" t="e">
        <f t="array" ref="GN142">QUARTILE(IF($JQ21:$JQ68&lt;=5,GN21:GN68),1)</f>
        <v>#NUM!</v>
      </c>
      <c r="GO142" s="318" t="e">
        <f t="array" ref="GO142">QUARTILE(IF($JQ21:$JQ68&lt;=5,GO21:GO68),1)</f>
        <v>#NUM!</v>
      </c>
      <c r="GP142" s="318" t="e">
        <f t="array" ref="GP142">QUARTILE(IF($JQ21:$JQ68&lt;=5,GP21:GP68),1)</f>
        <v>#NUM!</v>
      </c>
      <c r="GQ142" s="318" t="e">
        <f t="array" ref="GQ142">QUARTILE(IF($JQ21:$JQ68&lt;=5,GQ21:GQ68),1)</f>
        <v>#NUM!</v>
      </c>
      <c r="GR142" s="318" t="e">
        <f t="array" ref="GR142">QUARTILE(IF($JQ21:$JQ68&lt;=5,GR21:GR68),1)</f>
        <v>#NUM!</v>
      </c>
      <c r="GS142" s="318" t="e">
        <f t="array" ref="GS142">QUARTILE(IF($JQ21:$JQ68&lt;=5,GS21:GS68),1)</f>
        <v>#NUM!</v>
      </c>
      <c r="GT142" s="318" t="e">
        <f t="array" ref="GT142">QUARTILE(IF($JQ21:$JQ68&lt;=5,GT21:GT68),1)</f>
        <v>#NUM!</v>
      </c>
      <c r="GU142" s="318" t="e">
        <f t="array" ref="GU142">QUARTILE(IF($JQ21:$JQ68&lt;=5,GU21:GU68),1)</f>
        <v>#NUM!</v>
      </c>
      <c r="GV142" s="318" t="e">
        <f t="array" ref="GV142">QUARTILE(IF($JQ21:$JQ68&lt;=5,GV21:GV68),1)</f>
        <v>#NUM!</v>
      </c>
      <c r="GW142" s="318" t="e">
        <f t="array" ref="GW142">QUARTILE(IF($JQ21:$JQ68&lt;=5,GW21:GW68),1)</f>
        <v>#NUM!</v>
      </c>
      <c r="GX142" s="318" t="e">
        <f t="array" ref="GX142">QUARTILE(IF($JQ21:$JQ68&lt;=5,GX21:GX68),1)</f>
        <v>#NUM!</v>
      </c>
      <c r="GY142" s="318" t="e">
        <f t="array" ref="GY142">QUARTILE(IF($JQ21:$JQ68&lt;=5,GY21:GY68),1)</f>
        <v>#NUM!</v>
      </c>
      <c r="GZ142" s="318" t="e">
        <f t="array" ref="GZ142">QUARTILE(IF($JQ21:$JQ68&lt;=5,GZ21:GZ68),1)</f>
        <v>#NUM!</v>
      </c>
      <c r="HA142" s="318" t="e">
        <f t="array" ref="HA142">QUARTILE(IF($JQ21:$JQ68&lt;=5,HA21:HA68),1)</f>
        <v>#NUM!</v>
      </c>
      <c r="HB142" s="318" t="e">
        <f t="array" ref="HB142">QUARTILE(IF($JQ21:$JQ68&lt;=5,HB21:HB68),1)</f>
        <v>#NUM!</v>
      </c>
      <c r="HC142" s="318" t="e">
        <f t="array" ref="HC142">QUARTILE(IF($JQ21:$JQ68&lt;=5,HC21:HC68),1)</f>
        <v>#NUM!</v>
      </c>
      <c r="HD142" s="318" t="e">
        <f t="array" ref="HD142">QUARTILE(IF($JQ21:$JQ68&lt;=5,HD21:HD68),1)</f>
        <v>#NUM!</v>
      </c>
      <c r="HE142" s="318" t="e">
        <f t="array" ref="HE142">QUARTILE(IF($JQ21:$JQ68&lt;=5,HE21:HE68),1)</f>
        <v>#NUM!</v>
      </c>
      <c r="HF142" s="318" t="e">
        <f t="array" ref="HF142">QUARTILE(IF($JQ21:$JQ68&lt;=5,HF21:HF68),1)</f>
        <v>#NUM!</v>
      </c>
      <c r="HG142" s="318" t="e">
        <f t="array" ref="HG142">QUARTILE(IF($JQ21:$JQ68&lt;=5,HG21:HG68),1)</f>
        <v>#NUM!</v>
      </c>
      <c r="HH142" s="318" t="e">
        <f t="array" ref="HH142">QUARTILE(IF($JQ21:$JQ68&lt;=5,HH21:HH68),1)</f>
        <v>#NUM!</v>
      </c>
      <c r="HI142" s="318" t="e">
        <f t="array" ref="HI142">QUARTILE(IF($JQ21:$JQ68&lt;=5,HI21:HI68),1)</f>
        <v>#NUM!</v>
      </c>
      <c r="HJ142" s="318" t="e">
        <f t="array" ref="HJ142">QUARTILE(IF($JQ21:$JQ68&lt;=5,HJ21:HJ68),1)</f>
        <v>#NUM!</v>
      </c>
      <c r="HK142" s="318" t="e">
        <f t="array" ref="HK142">QUARTILE(IF($JQ21:$JQ68&lt;=5,HK21:HK68),1)</f>
        <v>#NUM!</v>
      </c>
      <c r="HL142" s="318" t="e">
        <f t="array" ref="HL142">QUARTILE(IF($JQ21:$JQ68&lt;=5,HL21:HL68),1)</f>
        <v>#NUM!</v>
      </c>
      <c r="HM142" s="318" t="e">
        <f t="array" ref="HM142">QUARTILE(IF($JQ21:$JQ68&lt;=5,HM21:HM68),1)</f>
        <v>#NUM!</v>
      </c>
      <c r="HN142" s="318" t="e">
        <f t="array" ref="HN142">QUARTILE(IF($JQ21:$JQ68&lt;=5,HN21:HN68),1)</f>
        <v>#NUM!</v>
      </c>
      <c r="HO142" s="318" t="e">
        <f t="array" ref="HO142">QUARTILE(IF($JQ21:$JQ68&lt;=5,HO21:HO68),1)</f>
        <v>#NUM!</v>
      </c>
      <c r="HP142" s="318" t="e">
        <f t="array" ref="HP142">QUARTILE(IF($JQ21:$JQ68&lt;=5,HP21:HP68),1)</f>
        <v>#NUM!</v>
      </c>
      <c r="HQ142" s="318" t="e">
        <f t="array" ref="HQ142">QUARTILE(IF($JQ21:$JQ68&lt;=5,HQ21:HQ68),1)</f>
        <v>#NUM!</v>
      </c>
      <c r="HR142" s="318" t="e">
        <f t="array" ref="HR142">QUARTILE(IF($JQ21:$JQ68&lt;=5,HR21:HR68),1)</f>
        <v>#NUM!</v>
      </c>
      <c r="HS142" s="318" t="e">
        <f t="array" ref="HS142">QUARTILE(IF($JQ21:$JQ68&lt;=5,HS21:HS68),1)</f>
        <v>#NUM!</v>
      </c>
      <c r="HT142" s="318" t="e">
        <f t="array" ref="HT142">QUARTILE(IF($JQ21:$JQ68&lt;=5,HT21:HT68),1)</f>
        <v>#NUM!</v>
      </c>
      <c r="HU142" s="318" t="e">
        <f t="array" ref="HU142">QUARTILE(IF($JQ21:$JQ68&lt;=5,HU21:HU68),1)</f>
        <v>#NUM!</v>
      </c>
      <c r="HV142" s="318" t="e">
        <f t="array" ref="HV142">QUARTILE(IF($JQ21:$JQ68&lt;=5,HV21:HV68),1)</f>
        <v>#NUM!</v>
      </c>
      <c r="HW142" s="318" t="e">
        <f t="array" ref="HW142">QUARTILE(IF($JQ21:$JQ68&lt;=5,HW21:HW68),1)</f>
        <v>#NUM!</v>
      </c>
      <c r="HX142" s="318" t="e">
        <f t="array" ref="HX142">QUARTILE(IF($JQ21:$JQ68&lt;=5,HX21:HX68),1)</f>
        <v>#NUM!</v>
      </c>
      <c r="HY142" s="318" t="e">
        <f t="array" ref="HY142">QUARTILE(IF($JQ21:$JQ68&lt;=5,HY21:HY68),1)</f>
        <v>#NUM!</v>
      </c>
      <c r="HZ142" s="318" t="e">
        <f t="array" ref="HZ142">QUARTILE(IF($JQ21:$JQ68&lt;=5,HZ21:HZ68),1)</f>
        <v>#NUM!</v>
      </c>
      <c r="IA142" s="318" t="e">
        <f t="array" ref="IA142">QUARTILE(IF($JQ21:$JQ68&lt;=5,IA21:IA68),1)</f>
        <v>#NUM!</v>
      </c>
      <c r="IB142" s="318" t="e">
        <f t="array" ref="IB142">QUARTILE(IF($JQ21:$JQ68&lt;=5,IB21:IB68),1)</f>
        <v>#NUM!</v>
      </c>
      <c r="IC142" s="318" t="e">
        <f t="array" ref="IC142">QUARTILE(IF($JQ21:$JQ68&lt;=5,IC21:IC68),1)</f>
        <v>#NUM!</v>
      </c>
      <c r="ID142" s="318" t="e">
        <f t="array" ref="ID142">QUARTILE(IF($JQ21:$JQ68&lt;=5,ID21:ID68),1)</f>
        <v>#NUM!</v>
      </c>
      <c r="IE142" s="318" t="e">
        <f t="array" ref="IE142">QUARTILE(IF($JQ21:$JQ68&lt;=5,IE21:IE68),1)</f>
        <v>#NUM!</v>
      </c>
      <c r="IF142" s="318" t="e">
        <f t="array" ref="IF142">QUARTILE(IF($JQ21:$JQ68&lt;=5,IF21:IF68),1)</f>
        <v>#NUM!</v>
      </c>
      <c r="IG142" s="318" t="e">
        <f t="array" ref="IG142">QUARTILE(IF($JQ21:$JQ68&lt;=5,IG21:IG68),1)</f>
        <v>#NUM!</v>
      </c>
      <c r="IH142" s="318" t="e">
        <f t="array" ref="IH142">QUARTILE(IF($JQ21:$JQ68&lt;=5,IH21:IH68),1)</f>
        <v>#NUM!</v>
      </c>
      <c r="II142" s="318" t="e">
        <f t="array" ref="II142">QUARTILE(IF($JQ21:$JQ68&lt;=5,II21:II68),1)</f>
        <v>#NUM!</v>
      </c>
      <c r="IJ142" s="318" t="e">
        <f t="array" ref="IJ142">QUARTILE(IF($JQ21:$JQ68&lt;=5,IJ21:IJ68),1)</f>
        <v>#NUM!</v>
      </c>
      <c r="IK142" s="318" t="e">
        <f t="array" ref="IK142">QUARTILE(IF($JQ21:$JQ68&lt;=5,IK21:IK68),1)</f>
        <v>#NUM!</v>
      </c>
      <c r="IL142" s="318" t="e">
        <f t="array" ref="IL142">QUARTILE(IF($JQ21:$JQ68&lt;=5,IL21:IL68),1)</f>
        <v>#NUM!</v>
      </c>
      <c r="IM142" s="318" t="e">
        <f t="array" ref="IM142">QUARTILE(IF($JQ21:$JQ68&lt;=5,IM21:IM68),1)</f>
        <v>#NUM!</v>
      </c>
      <c r="IN142" s="318" t="e">
        <f t="array" ref="IN142">QUARTILE(IF($JQ21:$JQ68&lt;=5,IN21:IN68),1)</f>
        <v>#NUM!</v>
      </c>
      <c r="IO142" s="318" t="e">
        <f t="array" ref="IO142">QUARTILE(IF($JQ21:$JQ68&lt;=5,IO21:IO68),1)</f>
        <v>#NUM!</v>
      </c>
      <c r="IP142" s="318" t="e">
        <f t="array" ref="IP142">QUARTILE(IF($JQ21:$JQ68&lt;=5,IP21:IP68),1)</f>
        <v>#NUM!</v>
      </c>
      <c r="IQ142" s="318" t="e">
        <f t="array" ref="IQ142">QUARTILE(IF($JQ21:$JQ68&lt;=5,IQ21:IQ68),1)</f>
        <v>#NUM!</v>
      </c>
      <c r="IR142" s="318" t="e">
        <f t="array" ref="IR142">QUARTILE(IF($JQ21:$JQ68&lt;=5,IR21:IR68),1)</f>
        <v>#NUM!</v>
      </c>
      <c r="IS142" s="318" t="e">
        <f t="array" ref="IS142">QUARTILE(IF($JQ21:$JQ68&lt;=5,IS21:IS68),1)</f>
        <v>#NUM!</v>
      </c>
      <c r="IT142" s="318" t="e">
        <f t="array" ref="IT142">QUARTILE(IF($JQ21:$JQ68&lt;=5,IT21:IT68),1)</f>
        <v>#NUM!</v>
      </c>
      <c r="IU142" s="318" t="e">
        <f t="array" ref="IU142">QUARTILE(IF($JQ21:$JQ68&lt;=5,IU21:IU68),1)</f>
        <v>#NUM!</v>
      </c>
      <c r="IV142" s="318" t="e">
        <f t="array" ref="IV142">QUARTILE(IF($JQ21:$JQ68&lt;=5,IV21:IV68),1)</f>
        <v>#NUM!</v>
      </c>
      <c r="IW142" s="318" t="e">
        <f t="array" ref="IW142">QUARTILE(IF($JQ21:$JQ68&lt;=5,IW21:IW68),1)</f>
        <v>#NUM!</v>
      </c>
      <c r="IX142" s="318" t="e">
        <f t="array" ref="IX142">QUARTILE(IF($JQ21:$JQ68&lt;=5,IX21:IX68),1)</f>
        <v>#NUM!</v>
      </c>
      <c r="IY142" s="318" t="e">
        <f t="array" ref="IY142">QUARTILE(IF($JQ21:$JQ68&lt;=5,IY21:IY68),1)</f>
        <v>#NUM!</v>
      </c>
      <c r="IZ142" s="318" t="e">
        <f t="array" ref="IZ142">QUARTILE(IF($JQ21:$JQ68&lt;=5,IZ21:IZ68),1)</f>
        <v>#NUM!</v>
      </c>
      <c r="JA142" s="318" t="e">
        <f t="array" ref="JA142">QUARTILE(IF($JQ21:$JQ68&lt;=5,JA21:JA68),1)</f>
        <v>#NUM!</v>
      </c>
      <c r="JB142" s="318" t="e">
        <f t="array" ref="JB142">QUARTILE(IF($JQ21:$JQ68&lt;=5,JB21:JB68),1)</f>
        <v>#NUM!</v>
      </c>
      <c r="JC142" s="318" t="e">
        <f t="array" ref="JC142">QUARTILE(IF($JQ21:$JQ68&lt;=5,JC21:JC68),1)</f>
        <v>#NUM!</v>
      </c>
      <c r="JD142" s="318" t="e">
        <f t="array" ref="JD142">QUARTILE(IF($JQ21:$JQ68&lt;=5,JD21:JD68),1)</f>
        <v>#NUM!</v>
      </c>
      <c r="JE142" s="318" t="e">
        <f t="array" ref="JE142">QUARTILE(IF($JQ21:$JQ68&lt;=5,JE21:JE68),1)</f>
        <v>#NUM!</v>
      </c>
      <c r="JF142" s="318" t="e">
        <f t="array" ref="JF142">QUARTILE(IF($JQ21:$JQ68&lt;=5,JF21:JF68),1)</f>
        <v>#NUM!</v>
      </c>
      <c r="JG142" s="318" t="e">
        <f t="array" ref="JG142">QUARTILE(IF($JQ21:$JQ68&lt;=5,JG21:JG68),1)</f>
        <v>#NUM!</v>
      </c>
      <c r="JH142" s="318" t="e">
        <f t="array" ref="JH142">QUARTILE(IF($JQ21:$JQ68&lt;=5,JH21:JH68),1)</f>
        <v>#NUM!</v>
      </c>
      <c r="JI142" s="318" t="e">
        <f t="array" ref="JI142">QUARTILE(IF($JQ21:$JQ68&lt;=5,JI21:JI68),1)</f>
        <v>#NUM!</v>
      </c>
      <c r="JJ142" s="318" t="e">
        <f t="array" ref="JJ142">QUARTILE(IF($JQ21:$JQ68&lt;=5,JJ21:JJ68),1)</f>
        <v>#NUM!</v>
      </c>
      <c r="JK142" s="318" t="e">
        <f t="array" ref="JK142">QUARTILE(IF($JQ21:$JQ68&lt;=5,JK21:JK68),1)</f>
        <v>#NUM!</v>
      </c>
      <c r="JL142" s="318" t="e">
        <f t="array" ref="JL142">QUARTILE(IF($JQ21:$JQ68&lt;=5,JL21:JL68),1)</f>
        <v>#NUM!</v>
      </c>
      <c r="JM142" s="318" t="e">
        <f t="array" ref="JM142">QUARTILE(IF($JQ21:$JQ68&lt;=5,JM21:JM68),1)</f>
        <v>#NUM!</v>
      </c>
      <c r="JN142" s="318" t="e">
        <f t="array" ref="JN142">QUARTILE(IF($JQ21:$JQ68&lt;=5,JN21:JN68),1)</f>
        <v>#NUM!</v>
      </c>
      <c r="JO142" s="318" t="e">
        <f t="array" ref="JO142">QUARTILE(IF($JQ21:$JQ68&lt;=5,JO21:JO68),1)</f>
        <v>#NUM!</v>
      </c>
      <c r="JP142" s="318" t="e">
        <f t="array" ref="JP142">QUARTILE(IF($JQ21:$JQ68&lt;=5,JP21:JP68),1)</f>
        <v>#NUM!</v>
      </c>
    </row>
    <row r="143" spans="4:276" ht="15" customHeight="1" x14ac:dyDescent="0.2">
      <c r="D143" s="316">
        <v>9.3000000000000007</v>
      </c>
      <c r="E143" s="317" t="s">
        <v>512</v>
      </c>
      <c r="F143" s="316" t="e">
        <f t="array" ref="F143">QUARTILE(IF($JQ21:$JQ68&lt;=5,F21:F68),2)</f>
        <v>#NUM!</v>
      </c>
      <c r="G143" s="316" t="e">
        <f t="array" ref="G143">QUARTILE(IF($JQ21:$JQ68&lt;=5,G21:G68),2)</f>
        <v>#NUM!</v>
      </c>
      <c r="H143" s="316" t="e">
        <f t="array" ref="H143">QUARTILE(IF($JQ21:$JQ68&lt;=5,H21:H68),2)</f>
        <v>#NUM!</v>
      </c>
      <c r="I143" s="316" t="e">
        <f t="array" ref="I143">QUARTILE(IF($JQ21:$JQ68&lt;=5,I21:I68),2)</f>
        <v>#NUM!</v>
      </c>
      <c r="J143" s="316" t="e">
        <f t="array" ref="J143">QUARTILE(IF($JQ21:$JQ68&lt;=5,J21:J68),2)</f>
        <v>#NUM!</v>
      </c>
      <c r="K143" s="316" t="e">
        <f t="array" ref="K143">QUARTILE(IF($JQ21:$JQ68&lt;=5,K21:K68),2)</f>
        <v>#NUM!</v>
      </c>
      <c r="L143" s="316" t="e">
        <f t="array" ref="L143">QUARTILE(IF($JQ21:$JQ68&lt;=5,L21:L68),2)</f>
        <v>#NUM!</v>
      </c>
      <c r="M143" s="316" t="e">
        <f t="array" ref="M143">QUARTILE(IF($JQ21:$JQ68&lt;=5,M21:M68),2)</f>
        <v>#NUM!</v>
      </c>
      <c r="N143" s="316" t="e">
        <f t="array" ref="N143">QUARTILE(IF($JQ21:$JQ68&lt;=5,N21:N68),2)</f>
        <v>#NUM!</v>
      </c>
      <c r="O143" s="316" t="e">
        <f t="array" ref="O143">QUARTILE(IF($JQ21:$JQ68&lt;=5,O21:O68),2)</f>
        <v>#NUM!</v>
      </c>
      <c r="P143" s="316" t="e">
        <f t="array" ref="P143">QUARTILE(IF($JQ21:$JQ68&lt;=5,P21:P68),2)</f>
        <v>#NUM!</v>
      </c>
      <c r="Q143" s="316" t="e">
        <f t="array" ref="Q143">QUARTILE(IF($JQ21:$JQ68&lt;=5,Q21:Q68),2)</f>
        <v>#NUM!</v>
      </c>
      <c r="R143" s="316" t="e">
        <f t="array" ref="R143">QUARTILE(IF($JQ21:$JQ68&lt;=5,R21:R68),2)</f>
        <v>#NUM!</v>
      </c>
      <c r="S143" s="316" t="e">
        <f t="array" ref="S143">QUARTILE(IF($JQ21:$JQ68&lt;=5,S21:S68),2)</f>
        <v>#NUM!</v>
      </c>
      <c r="T143" s="316" t="e">
        <f t="array" ref="T143">QUARTILE(IF($JQ21:$JQ68&lt;=5,T21:T68),2)</f>
        <v>#NUM!</v>
      </c>
      <c r="U143" s="316" t="e">
        <f t="array" ref="U143">QUARTILE(IF($JQ21:$JQ68&lt;=5,U21:U68),2)</f>
        <v>#NUM!</v>
      </c>
      <c r="V143" s="316" t="e">
        <f t="array" ref="V143">QUARTILE(IF($JQ21:$JQ68&lt;=5,V21:V68),2)</f>
        <v>#NUM!</v>
      </c>
      <c r="W143" s="316" t="e">
        <f t="array" ref="W143">QUARTILE(IF($JQ21:$JQ68&lt;=5,W21:W68),2)</f>
        <v>#NUM!</v>
      </c>
      <c r="X143" s="316" t="e">
        <f t="array" ref="X143">QUARTILE(IF($JQ21:$JQ68&lt;=5,X21:X68),2)</f>
        <v>#NUM!</v>
      </c>
      <c r="Y143" s="316" t="e">
        <f t="array" ref="Y143">QUARTILE(IF($JQ21:$JQ68&lt;=5,Y21:Y68),2)</f>
        <v>#NUM!</v>
      </c>
      <c r="Z143" s="316" t="e">
        <f t="array" ref="Z143">QUARTILE(IF($JQ21:$JQ68&lt;=5,Z21:Z68),2)</f>
        <v>#NUM!</v>
      </c>
      <c r="AA143" s="316" t="e">
        <f t="array" ref="AA143">QUARTILE(IF($JQ21:$JQ68&lt;=5,AA21:AA68),2)</f>
        <v>#NUM!</v>
      </c>
      <c r="AB143" s="316" t="e">
        <f t="array" ref="AB143">QUARTILE(IF($JQ21:$JQ68&lt;=5,AB21:AB68),2)</f>
        <v>#NUM!</v>
      </c>
      <c r="AC143" s="316" t="e">
        <f t="array" ref="AC143">QUARTILE(IF($JQ21:$JQ68&lt;=5,AC21:AC68),2)</f>
        <v>#NUM!</v>
      </c>
      <c r="AD143" s="316" t="e">
        <f t="array" ref="AD143">QUARTILE(IF($JQ21:$JQ68&lt;=5,AD21:AD68),2)</f>
        <v>#NUM!</v>
      </c>
      <c r="AE143" s="316" t="e">
        <f t="array" ref="AE143">QUARTILE(IF($JQ21:$JQ68&lt;=5,AE21:AE68),2)</f>
        <v>#NUM!</v>
      </c>
      <c r="AF143" s="316" t="e">
        <f t="array" ref="AF143">QUARTILE(IF($JQ21:$JQ68&lt;=5,AF21:AF68),2)</f>
        <v>#NUM!</v>
      </c>
      <c r="AG143" s="316" t="e">
        <f t="array" ref="AG143">QUARTILE(IF($JQ21:$JQ68&lt;=5,AG21:AG68),2)</f>
        <v>#NUM!</v>
      </c>
      <c r="AH143" s="316" t="e">
        <f t="array" ref="AH143">QUARTILE(IF($JQ21:$JQ68&lt;=5,AH21:AH68),2)</f>
        <v>#NUM!</v>
      </c>
      <c r="AI143" s="316" t="e">
        <f t="array" ref="AI143">QUARTILE(IF($JQ21:$JQ68&lt;=5,AI21:AI68),2)</f>
        <v>#NUM!</v>
      </c>
      <c r="AJ143" s="316" t="e">
        <f t="array" ref="AJ143">QUARTILE(IF($JQ21:$JQ68&lt;=5,AJ21:AJ68),2)</f>
        <v>#NUM!</v>
      </c>
      <c r="AK143" s="316" t="e">
        <f t="array" ref="AK143">QUARTILE(IF($JQ21:$JQ68&lt;=5,AK21:AK68),2)</f>
        <v>#NUM!</v>
      </c>
      <c r="AL143" s="316" t="e">
        <f t="array" ref="AL143">QUARTILE(IF($JQ21:$JQ68&lt;=5,AL21:AL68),2)</f>
        <v>#NUM!</v>
      </c>
      <c r="AM143" s="316" t="e">
        <f t="array" ref="AM143">QUARTILE(IF($JQ21:$JQ68&lt;=5,AM21:AM68),2)</f>
        <v>#NUM!</v>
      </c>
      <c r="AN143" s="316" t="e">
        <f t="array" ref="AN143">QUARTILE(IF($JQ21:$JQ68&lt;=5,AN21:AN68),2)</f>
        <v>#NUM!</v>
      </c>
      <c r="AO143" s="316" t="e">
        <f t="array" ref="AO143">QUARTILE(IF($JQ21:$JQ68&lt;=5,AO21:AO68),2)</f>
        <v>#NUM!</v>
      </c>
      <c r="AP143" s="316" t="e">
        <f t="array" ref="AP143">QUARTILE(IF($JQ21:$JQ68&lt;=5,AP21:AP68),2)</f>
        <v>#NUM!</v>
      </c>
      <c r="AQ143" s="316" t="e">
        <f t="array" ref="AQ143">QUARTILE(IF($JQ21:$JQ68&lt;=5,AQ21:AQ68),2)</f>
        <v>#NUM!</v>
      </c>
      <c r="AR143" s="316" t="e">
        <f t="array" ref="AR143">QUARTILE(IF($JQ21:$JQ68&lt;=5,AR21:AR68),2)</f>
        <v>#NUM!</v>
      </c>
      <c r="AS143" s="316" t="e">
        <f t="array" ref="AS143">QUARTILE(IF($JQ21:$JQ68&lt;=5,AS21:AS68),2)</f>
        <v>#NUM!</v>
      </c>
      <c r="AT143" s="316" t="e">
        <f t="array" ref="AT143">QUARTILE(IF($JQ21:$JQ68&lt;=5,AT21:AT68),2)</f>
        <v>#NUM!</v>
      </c>
      <c r="AU143" s="316" t="e">
        <f t="array" ref="AU143">QUARTILE(IF($JQ21:$JQ68&lt;=5,AU21:AU68),2)</f>
        <v>#NUM!</v>
      </c>
      <c r="AV143" s="316" t="e">
        <f t="array" ref="AV143">QUARTILE(IF($JQ21:$JQ68&lt;=5,AV21:AV68),2)</f>
        <v>#NUM!</v>
      </c>
      <c r="AW143" s="316" t="e">
        <f t="array" ref="AW143">QUARTILE(IF($JQ21:$JQ68&lt;=5,AW21:AW68),2)</f>
        <v>#NUM!</v>
      </c>
      <c r="AX143" s="316" t="e">
        <f t="array" ref="AX143">QUARTILE(IF($JQ21:$JQ68&lt;=5,AX21:AX68),2)</f>
        <v>#NUM!</v>
      </c>
      <c r="AY143" s="316" t="e">
        <f t="array" ref="AY143">QUARTILE(IF($JQ21:$JQ68&lt;=5,AY21:AY68),2)</f>
        <v>#NUM!</v>
      </c>
      <c r="AZ143" s="316" t="e">
        <f t="array" ref="AZ143">QUARTILE(IF($JQ21:$JQ68&lt;=5,AZ21:AZ68),2)</f>
        <v>#NUM!</v>
      </c>
      <c r="BA143" s="316" t="e">
        <f t="array" ref="BA143">QUARTILE(IF($JQ21:$JQ68&lt;=5,BA21:BA68),2)</f>
        <v>#NUM!</v>
      </c>
      <c r="BB143" s="316" t="e">
        <f t="array" ref="BB143">QUARTILE(IF($JQ21:$JQ68&lt;=5,BB21:BB68),2)</f>
        <v>#NUM!</v>
      </c>
      <c r="BC143" s="316" t="e">
        <f t="array" ref="BC143">QUARTILE(IF($JQ21:$JQ68&lt;=5,BC21:BC68),2)</f>
        <v>#NUM!</v>
      </c>
      <c r="BD143" s="316" t="e">
        <f t="array" ref="BD143">QUARTILE(IF($JQ21:$JQ68&lt;=5,BD21:BD68),2)</f>
        <v>#NUM!</v>
      </c>
      <c r="BE143" s="316" t="e">
        <f t="array" ref="BE143">QUARTILE(IF($JQ21:$JQ68&lt;=5,BE21:BE68),2)</f>
        <v>#NUM!</v>
      </c>
      <c r="BF143" s="316" t="e">
        <f t="array" ref="BF143">QUARTILE(IF($JQ21:$JQ68&lt;=5,BF21:BF68),2)</f>
        <v>#NUM!</v>
      </c>
      <c r="BG143" s="316" t="e">
        <f t="array" ref="BG143">QUARTILE(IF($JQ21:$JQ68&lt;=5,BG21:BG68),2)</f>
        <v>#NUM!</v>
      </c>
      <c r="BH143" s="316" t="e">
        <f t="array" ref="BH143">QUARTILE(IF($JQ21:$JQ68&lt;=5,BH21:BH68),2)</f>
        <v>#NUM!</v>
      </c>
      <c r="BI143" s="316" t="e">
        <f t="array" ref="BI143">QUARTILE(IF($JQ21:$JQ68&lt;=5,BI21:BI68),2)</f>
        <v>#NUM!</v>
      </c>
      <c r="BJ143" s="316" t="e">
        <f t="array" ref="BJ143">QUARTILE(IF($JQ21:$JQ68&lt;=5,BJ21:BJ68),2)</f>
        <v>#NUM!</v>
      </c>
      <c r="BK143" s="316" t="e">
        <f t="array" ref="BK143">QUARTILE(IF($JQ21:$JQ68&lt;=5,BK21:BK68),2)</f>
        <v>#NUM!</v>
      </c>
      <c r="BL143" s="316" t="e">
        <f t="array" ref="BL143">QUARTILE(IF($JQ21:$JQ68&lt;=5,BL21:BL68),2)</f>
        <v>#NUM!</v>
      </c>
      <c r="BM143" s="316" t="e">
        <f t="array" ref="BM143">QUARTILE(IF($JQ21:$JQ68&lt;=5,BM21:BM68),2)</f>
        <v>#NUM!</v>
      </c>
      <c r="BN143" s="316" t="e">
        <f t="array" ref="BN143">QUARTILE(IF($JQ21:$JQ68&lt;=5,BN21:BN68),2)</f>
        <v>#NUM!</v>
      </c>
      <c r="BO143" s="316" t="e">
        <f t="array" ref="BO143">QUARTILE(IF($JQ21:$JQ68&lt;=5,BO21:BO68),2)</f>
        <v>#NUM!</v>
      </c>
      <c r="BP143" s="316" t="e">
        <f t="array" ref="BP143">QUARTILE(IF($JQ21:$JQ68&lt;=5,BP21:BP68),2)</f>
        <v>#NUM!</v>
      </c>
      <c r="BQ143" s="316" t="e">
        <f t="array" ref="BQ143">QUARTILE(IF($JQ21:$JQ68&lt;=5,BQ21:BQ68),2)</f>
        <v>#NUM!</v>
      </c>
      <c r="BR143" s="316" t="e">
        <f t="array" ref="BR143">QUARTILE(IF($JQ21:$JQ68&lt;=5,BR21:BR68),2)</f>
        <v>#NUM!</v>
      </c>
      <c r="BS143" s="316" t="e">
        <f t="array" ref="BS143">QUARTILE(IF($JQ21:$JQ68&lt;=5,BS21:BS68),2)</f>
        <v>#NUM!</v>
      </c>
      <c r="BT143" s="316" t="e">
        <f t="array" ref="BT143">QUARTILE(IF($JQ21:$JQ68&lt;=5,BT21:BT68),2)</f>
        <v>#NUM!</v>
      </c>
      <c r="BU143" s="316" t="e">
        <f t="array" ref="BU143">QUARTILE(IF($JQ21:$JQ68&lt;=5,BU21:BU68),2)</f>
        <v>#NUM!</v>
      </c>
      <c r="BV143" s="316" t="e">
        <f t="array" ref="BV143">QUARTILE(IF($JQ21:$JQ68&lt;=5,BV21:BV68),2)</f>
        <v>#NUM!</v>
      </c>
      <c r="BW143" s="316" t="e">
        <f t="array" ref="BW143">QUARTILE(IF($JQ21:$JQ68&lt;=5,BW21:BW68),2)</f>
        <v>#NUM!</v>
      </c>
      <c r="BX143" s="316" t="e">
        <f t="array" ref="BX143">QUARTILE(IF($JQ21:$JQ68&lt;=5,BX21:BX68),2)</f>
        <v>#NUM!</v>
      </c>
      <c r="BY143" s="316" t="e">
        <f t="array" ref="BY143">QUARTILE(IF($JQ21:$JQ68&lt;=5,BY21:BY68),2)</f>
        <v>#NUM!</v>
      </c>
      <c r="BZ143" s="316" t="e">
        <f t="array" ref="BZ143">QUARTILE(IF($JQ21:$JQ68&lt;=5,BZ21:BZ68),2)</f>
        <v>#NUM!</v>
      </c>
      <c r="CA143" s="316" t="e">
        <f t="array" ref="CA143">QUARTILE(IF($JQ21:$JQ68&lt;=5,CA21:CA68),2)</f>
        <v>#NUM!</v>
      </c>
      <c r="CB143" s="316" t="e">
        <f t="array" ref="CB143">QUARTILE(IF($JQ21:$JQ68&lt;=5,CB21:CB68),2)</f>
        <v>#NUM!</v>
      </c>
      <c r="CC143" s="316" t="e">
        <f t="array" ref="CC143">QUARTILE(IF($JQ21:$JQ68&lt;=5,CC21:CC68),2)</f>
        <v>#NUM!</v>
      </c>
      <c r="CD143" s="316" t="e">
        <f t="array" ref="CD143">QUARTILE(IF($JQ21:$JQ68&lt;=5,CD21:CD68),2)</f>
        <v>#NUM!</v>
      </c>
      <c r="CE143" s="316" t="e">
        <f t="array" ref="CE143">QUARTILE(IF($JQ21:$JQ68&lt;=5,CE21:CE68),2)</f>
        <v>#NUM!</v>
      </c>
      <c r="CF143" s="316" t="e">
        <f t="array" ref="CF143">QUARTILE(IF($JQ21:$JQ68&lt;=5,CF21:CF68),2)</f>
        <v>#NUM!</v>
      </c>
      <c r="CG143" s="316" t="e">
        <f t="array" ref="CG143">QUARTILE(IF($JQ21:$JQ68&lt;=5,CG21:CG68),2)</f>
        <v>#NUM!</v>
      </c>
      <c r="CH143" s="316" t="e">
        <f t="array" ref="CH143">QUARTILE(IF($JQ21:$JQ68&lt;=5,CH21:CH68),2)</f>
        <v>#NUM!</v>
      </c>
      <c r="CI143" s="316" t="e">
        <f t="array" ref="CI143">QUARTILE(IF($JQ21:$JQ68&lt;=5,CI21:CI68),2)</f>
        <v>#NUM!</v>
      </c>
      <c r="CJ143" s="316" t="e">
        <f t="array" ref="CJ143">QUARTILE(IF($JQ21:$JQ68&lt;=5,CJ21:CJ68),2)</f>
        <v>#NUM!</v>
      </c>
      <c r="CK143" s="316" t="e">
        <f t="array" ref="CK143">QUARTILE(IF($JQ21:$JQ68&lt;=5,CK21:CK68),2)</f>
        <v>#NUM!</v>
      </c>
      <c r="CL143" s="316" t="e">
        <f t="array" ref="CL143">QUARTILE(IF($JQ21:$JQ68&lt;=5,CL21:CL68),2)</f>
        <v>#NUM!</v>
      </c>
      <c r="CM143" s="316" t="e">
        <f t="array" ref="CM143">QUARTILE(IF($JQ21:$JQ68&lt;=5,CM21:CM68),2)</f>
        <v>#NUM!</v>
      </c>
      <c r="CN143" s="316" t="e">
        <f t="array" ref="CN143">QUARTILE(IF($JQ21:$JQ68&lt;=5,CN21:CN68),2)</f>
        <v>#NUM!</v>
      </c>
      <c r="CO143" s="316" t="e">
        <f t="array" ref="CO143">QUARTILE(IF($JQ21:$JQ68&lt;=5,CO21:CO68),2)</f>
        <v>#NUM!</v>
      </c>
      <c r="CP143" s="316" t="e">
        <f t="array" ref="CP143">QUARTILE(IF($JQ21:$JQ68&lt;=5,CP21:CP68),2)</f>
        <v>#NUM!</v>
      </c>
      <c r="CQ143" s="316" t="e">
        <f t="array" ref="CQ143">QUARTILE(IF($JQ21:$JQ68&lt;=5,CQ21:CQ68),2)</f>
        <v>#NUM!</v>
      </c>
      <c r="CR143" s="316" t="e">
        <f t="array" ref="CR143">QUARTILE(IF($JQ21:$JQ68&lt;=5,CR21:CR68),2)</f>
        <v>#NUM!</v>
      </c>
      <c r="CS143" s="316" t="e">
        <f t="array" ref="CS143">QUARTILE(IF($JQ21:$JQ68&lt;=5,CS21:CS68),2)</f>
        <v>#NUM!</v>
      </c>
      <c r="CT143" s="316" t="e">
        <f t="array" ref="CT143">QUARTILE(IF($JQ21:$JQ68&lt;=5,CT21:CT68),2)</f>
        <v>#NUM!</v>
      </c>
      <c r="CU143" s="316" t="e">
        <f t="array" ref="CU143">QUARTILE(IF($JQ21:$JQ68&lt;=5,CU21:CU68),2)</f>
        <v>#NUM!</v>
      </c>
      <c r="CV143" s="316" t="e">
        <f t="array" ref="CV143">QUARTILE(IF($JQ21:$JQ68&lt;=5,CV21:CV68),2)</f>
        <v>#NUM!</v>
      </c>
      <c r="CW143" s="316" t="e">
        <f t="array" ref="CW143">QUARTILE(IF($JQ21:$JQ68&lt;=5,CW21:CW68),2)</f>
        <v>#NUM!</v>
      </c>
      <c r="CX143" s="316" t="e">
        <f t="array" ref="CX143">QUARTILE(IF($JQ21:$JQ68&lt;=5,CX21:CX68),2)</f>
        <v>#NUM!</v>
      </c>
      <c r="CY143" s="316" t="e">
        <f t="array" ref="CY143">QUARTILE(IF($JQ21:$JQ68&lt;=5,CY21:CY68),2)</f>
        <v>#NUM!</v>
      </c>
      <c r="CZ143" s="316" t="e">
        <f t="array" ref="CZ143">QUARTILE(IF($JQ21:$JQ68&lt;=5,CZ21:CZ68),2)</f>
        <v>#NUM!</v>
      </c>
      <c r="DA143" s="316" t="e">
        <f t="array" ref="DA143">QUARTILE(IF($JQ21:$JQ68&lt;=5,DA21:DA68),2)</f>
        <v>#NUM!</v>
      </c>
      <c r="DB143" s="316" t="e">
        <f t="array" ref="DB143">QUARTILE(IF($JQ21:$JQ68&lt;=5,DB21:DB68),2)</f>
        <v>#NUM!</v>
      </c>
      <c r="DC143" s="316" t="e">
        <f t="array" ref="DC143">QUARTILE(IF($JQ21:$JQ68&lt;=5,DC21:DC68),2)</f>
        <v>#NUM!</v>
      </c>
      <c r="DD143" s="316" t="e">
        <f t="array" ref="DD143">QUARTILE(IF($JQ21:$JQ68&lt;=5,DD21:DD68),2)</f>
        <v>#NUM!</v>
      </c>
      <c r="DE143" s="316" t="e">
        <f t="array" ref="DE143">QUARTILE(IF($JQ21:$JQ68&lt;=5,DE21:DE68),2)</f>
        <v>#NUM!</v>
      </c>
      <c r="DF143" s="316" t="e">
        <f t="array" ref="DF143">QUARTILE(IF($JQ21:$JQ68&lt;=5,DF21:DF68),2)</f>
        <v>#NUM!</v>
      </c>
      <c r="DG143" s="316" t="e">
        <f t="array" ref="DG143">QUARTILE(IF($JQ21:$JQ68&lt;=5,DG21:DG68),2)</f>
        <v>#NUM!</v>
      </c>
      <c r="DH143" s="316" t="e">
        <f t="array" ref="DH143">QUARTILE(IF($JQ21:$JQ68&lt;=5,DH21:DH68),2)</f>
        <v>#NUM!</v>
      </c>
      <c r="DI143" s="316" t="e">
        <f t="array" ref="DI143">QUARTILE(IF($JQ21:$JQ68&lt;=5,DI21:DI68),2)</f>
        <v>#NUM!</v>
      </c>
      <c r="DJ143" s="316" t="e">
        <f t="array" ref="DJ143">QUARTILE(IF($JQ21:$JQ68&lt;=5,DJ21:DJ68),2)</f>
        <v>#NUM!</v>
      </c>
      <c r="DK143" s="316" t="e">
        <f t="array" ref="DK143">QUARTILE(IF($JQ21:$JQ68&lt;=5,DK21:DK68),2)</f>
        <v>#NUM!</v>
      </c>
      <c r="DL143" s="316" t="e">
        <f t="array" ref="DL143">QUARTILE(IF($JQ21:$JQ68&lt;=5,DL21:DL68),2)</f>
        <v>#NUM!</v>
      </c>
      <c r="DM143" s="316" t="e">
        <f t="array" ref="DM143">QUARTILE(IF($JQ21:$JQ68&lt;=5,DM21:DM68),2)</f>
        <v>#NUM!</v>
      </c>
      <c r="DN143" s="316" t="e">
        <f t="array" ref="DN143">QUARTILE(IF($JQ21:$JQ68&lt;=5,DN21:DN68),2)</f>
        <v>#NUM!</v>
      </c>
      <c r="DO143" s="316" t="e">
        <f t="array" ref="DO143">QUARTILE(IF($JQ21:$JQ68&lt;=5,DO21:DO68),2)</f>
        <v>#NUM!</v>
      </c>
      <c r="DP143" s="316" t="e">
        <f t="array" ref="DP143">QUARTILE(IF($JQ21:$JQ68&lt;=5,DP21:DP68),2)</f>
        <v>#NUM!</v>
      </c>
      <c r="DQ143" s="316" t="e">
        <f t="array" ref="DQ143">QUARTILE(IF($JQ21:$JQ68&lt;=5,DQ21:DQ68),2)</f>
        <v>#NUM!</v>
      </c>
      <c r="DR143" s="316" t="e">
        <f t="array" ref="DR143">QUARTILE(IF($JQ21:$JQ68&lt;=5,DR21:DR68),2)</f>
        <v>#NUM!</v>
      </c>
      <c r="DS143" s="316" t="e">
        <f t="array" ref="DS143">QUARTILE(IF($JQ21:$JQ68&lt;=5,DS21:DS68),2)</f>
        <v>#NUM!</v>
      </c>
      <c r="DT143" s="316" t="e">
        <f t="array" ref="DT143">QUARTILE(IF($JQ21:$JQ68&lt;=5,DT21:DT68),2)</f>
        <v>#NUM!</v>
      </c>
      <c r="DU143" s="316" t="e">
        <f t="array" ref="DU143">QUARTILE(IF($JQ21:$JQ68&lt;=5,DU21:DU68),2)</f>
        <v>#NUM!</v>
      </c>
      <c r="DV143" s="316" t="e">
        <f t="array" ref="DV143">QUARTILE(IF($JQ21:$JQ68&lt;=5,DV21:DV68),2)</f>
        <v>#NUM!</v>
      </c>
      <c r="DW143" s="316" t="e">
        <f t="array" ref="DW143">QUARTILE(IF($JQ21:$JQ68&lt;=5,DW21:DW68),2)</f>
        <v>#NUM!</v>
      </c>
      <c r="DX143" s="316" t="e">
        <f t="array" ref="DX143">QUARTILE(IF($JQ21:$JQ68&lt;=5,DX21:DX68),2)</f>
        <v>#NUM!</v>
      </c>
      <c r="DY143" s="316" t="e">
        <f t="array" ref="DY143">QUARTILE(IF($JQ21:$JQ68&lt;=5,DY21:DY68),2)</f>
        <v>#NUM!</v>
      </c>
      <c r="DZ143" s="316" t="e">
        <f t="array" ref="DZ143">QUARTILE(IF($JQ21:$JQ68&lt;=5,DZ21:DZ68),2)</f>
        <v>#NUM!</v>
      </c>
      <c r="EA143" s="316" t="e">
        <f t="array" ref="EA143">QUARTILE(IF($JQ21:$JQ68&lt;=5,EA21:EA68),2)</f>
        <v>#NUM!</v>
      </c>
      <c r="EB143" s="316" t="e">
        <f t="array" ref="EB143">QUARTILE(IF($JQ21:$JQ68&lt;=5,EB21:EB68),2)</f>
        <v>#NUM!</v>
      </c>
      <c r="EC143" s="316" t="e">
        <f t="array" ref="EC143">QUARTILE(IF($JQ21:$JQ68&lt;=5,EC21:EC68),2)</f>
        <v>#NUM!</v>
      </c>
      <c r="ED143" s="316" t="e">
        <f t="array" ref="ED143">QUARTILE(IF($JQ21:$JQ68&lt;=5,ED21:ED68),2)</f>
        <v>#NUM!</v>
      </c>
      <c r="EE143" s="316" t="e">
        <f t="array" ref="EE143">QUARTILE(IF($JQ21:$JQ68&lt;=5,EE21:EE68),2)</f>
        <v>#NUM!</v>
      </c>
      <c r="EF143" s="316" t="e">
        <f t="array" ref="EF143">QUARTILE(IF($JQ21:$JQ68&lt;=5,EF21:EF68),2)</f>
        <v>#NUM!</v>
      </c>
      <c r="EG143" s="316" t="e">
        <f t="array" ref="EG143">QUARTILE(IF($JQ21:$JQ68&lt;=5,EG21:EG68),2)</f>
        <v>#NUM!</v>
      </c>
      <c r="EH143" s="316" t="e">
        <f t="array" ref="EH143">QUARTILE(IF($JQ21:$JQ68&lt;=5,EH21:EH68),2)</f>
        <v>#NUM!</v>
      </c>
      <c r="EI143" s="316" t="e">
        <f t="array" ref="EI143">QUARTILE(IF($JQ21:$JQ68&lt;=5,EI21:EI68),2)</f>
        <v>#NUM!</v>
      </c>
      <c r="EJ143" s="316" t="e">
        <f t="array" ref="EJ143">QUARTILE(IF($JQ21:$JQ68&lt;=5,EJ21:EJ68),2)</f>
        <v>#NUM!</v>
      </c>
      <c r="EK143" s="316" t="e">
        <f t="array" ref="EK143">QUARTILE(IF($JQ21:$JQ68&lt;=5,EK21:EK68),2)</f>
        <v>#NUM!</v>
      </c>
      <c r="EL143" s="316" t="e">
        <f t="array" ref="EL143">QUARTILE(IF($JQ21:$JQ68&lt;=5,EL21:EL68),2)</f>
        <v>#NUM!</v>
      </c>
      <c r="EM143" s="316" t="e">
        <f t="array" ref="EM143">QUARTILE(IF($JQ21:$JQ68&lt;=5,EM21:EM68),2)</f>
        <v>#NUM!</v>
      </c>
      <c r="EN143" s="316" t="e">
        <f t="array" ref="EN143">QUARTILE(IF($JQ21:$JQ68&lt;=5,EN21:EN68),2)</f>
        <v>#NUM!</v>
      </c>
      <c r="EO143" s="316" t="e">
        <f t="array" ref="EO143">QUARTILE(IF($JQ21:$JQ68&lt;=5,EO21:EO68),2)</f>
        <v>#NUM!</v>
      </c>
      <c r="EP143" s="316" t="e">
        <f t="array" ref="EP143">QUARTILE(IF($JQ21:$JQ68&lt;=5,EP21:EP68),2)</f>
        <v>#NUM!</v>
      </c>
      <c r="EQ143" s="316" t="e">
        <f t="array" ref="EQ143">QUARTILE(IF($JQ21:$JQ68&lt;=5,EQ21:EQ68),2)</f>
        <v>#NUM!</v>
      </c>
      <c r="ER143" s="316" t="e">
        <f t="array" ref="ER143">QUARTILE(IF($JQ21:$JQ68&lt;=5,ER21:ER68),2)</f>
        <v>#NUM!</v>
      </c>
      <c r="ES143" s="316" t="e">
        <f t="array" ref="ES143">QUARTILE(IF($JQ21:$JQ68&lt;=5,ES21:ES68),2)</f>
        <v>#NUM!</v>
      </c>
      <c r="ET143" s="316" t="e">
        <f t="array" ref="ET143">QUARTILE(IF($JQ21:$JQ68&lt;=5,ET21:ET68),2)</f>
        <v>#NUM!</v>
      </c>
      <c r="EU143" s="316" t="e">
        <f t="array" ref="EU143">QUARTILE(IF($JQ21:$JQ68&lt;=5,EU21:EU68),2)</f>
        <v>#NUM!</v>
      </c>
      <c r="EV143" s="316" t="e">
        <f t="array" ref="EV143">QUARTILE(IF($JQ21:$JQ68&lt;=5,EV21:EV68),2)</f>
        <v>#NUM!</v>
      </c>
      <c r="EW143" s="316" t="e">
        <f t="array" ref="EW143">QUARTILE(IF($JQ21:$JQ68&lt;=5,EW21:EW68),2)</f>
        <v>#NUM!</v>
      </c>
      <c r="EX143" s="316" t="e">
        <f t="array" ref="EX143">QUARTILE(IF($JQ21:$JQ68&lt;=5,EX21:EX68),2)</f>
        <v>#NUM!</v>
      </c>
      <c r="EY143" s="316" t="e">
        <f t="array" ref="EY143">QUARTILE(IF($JQ21:$JQ68&lt;=5,EY21:EY68),2)</f>
        <v>#NUM!</v>
      </c>
      <c r="EZ143" s="316" t="e">
        <f t="array" ref="EZ143">QUARTILE(IF($JQ21:$JQ68&lt;=5,EZ21:EZ68),2)</f>
        <v>#NUM!</v>
      </c>
      <c r="FA143" s="316" t="e">
        <f t="array" ref="FA143">QUARTILE(IF($JQ21:$JQ68&lt;=5,FA21:FA68),2)</f>
        <v>#NUM!</v>
      </c>
      <c r="FB143" s="316" t="e">
        <f t="array" ref="FB143">QUARTILE(IF($JQ21:$JQ68&lt;=5,FB21:FB68),2)</f>
        <v>#NUM!</v>
      </c>
      <c r="FC143" s="316" t="e">
        <f t="array" ref="FC143">QUARTILE(IF($JQ21:$JQ68&lt;=5,FC21:FC68),2)</f>
        <v>#NUM!</v>
      </c>
      <c r="FD143" s="316" t="e">
        <f t="array" ref="FD143">QUARTILE(IF($JQ21:$JQ68&lt;=5,FD21:FD68),2)</f>
        <v>#NUM!</v>
      </c>
      <c r="FE143" s="316" t="e">
        <f t="array" ref="FE143">QUARTILE(IF($JQ21:$JQ68&lt;=5,FE21:FE68),2)</f>
        <v>#NUM!</v>
      </c>
      <c r="FF143" s="316" t="e">
        <f t="array" ref="FF143">QUARTILE(IF($JQ21:$JQ68&lt;=5,FF21:FF68),2)</f>
        <v>#NUM!</v>
      </c>
      <c r="FG143" s="316" t="e">
        <f t="array" ref="FG143">QUARTILE(IF($JQ21:$JQ68&lt;=5,FG21:FG68),2)</f>
        <v>#NUM!</v>
      </c>
      <c r="FH143" s="316" t="e">
        <f t="array" ref="FH143">QUARTILE(IF($JQ21:$JQ68&lt;=5,FH21:FH68),2)</f>
        <v>#NUM!</v>
      </c>
      <c r="FI143" s="316" t="e">
        <f t="array" ref="FI143">QUARTILE(IF($JQ21:$JQ68&lt;=5,FI21:FI68),2)</f>
        <v>#NUM!</v>
      </c>
      <c r="FJ143" s="316" t="e">
        <f t="array" ref="FJ143">QUARTILE(IF($JQ21:$JQ68&lt;=5,FJ21:FJ68),2)</f>
        <v>#NUM!</v>
      </c>
      <c r="FK143" s="316" t="e">
        <f t="array" ref="FK143">QUARTILE(IF($JQ21:$JQ68&lt;=5,FK21:FK68),2)</f>
        <v>#NUM!</v>
      </c>
      <c r="FL143" s="316" t="e">
        <f t="array" ref="FL143">QUARTILE(IF($JQ21:$JQ68&lt;=5,FL21:FL68),2)</f>
        <v>#NUM!</v>
      </c>
      <c r="FM143" s="316" t="e">
        <f t="array" ref="FM143">QUARTILE(IF($JQ21:$JQ68&lt;=5,FM21:FM68),2)</f>
        <v>#NUM!</v>
      </c>
      <c r="FN143" s="316" t="e">
        <f t="array" ref="FN143">QUARTILE(IF($JQ21:$JQ68&lt;=5,FN21:FN68),2)</f>
        <v>#NUM!</v>
      </c>
      <c r="FO143" s="316" t="e">
        <f t="array" ref="FO143">QUARTILE(IF($JQ21:$JQ68&lt;=5,FO21:FO68),2)</f>
        <v>#NUM!</v>
      </c>
      <c r="FP143" s="316" t="e">
        <f t="array" ref="FP143">QUARTILE(IF($JQ21:$JQ68&lt;=5,FP21:FP68),2)</f>
        <v>#NUM!</v>
      </c>
      <c r="FQ143" s="316" t="e">
        <f t="array" ref="FQ143">QUARTILE(IF($JQ21:$JQ68&lt;=5,FQ21:FQ68),2)</f>
        <v>#NUM!</v>
      </c>
      <c r="FR143" s="316" t="e">
        <f t="array" ref="FR143">QUARTILE(IF($JQ21:$JQ68&lt;=5,FR21:FR68),2)</f>
        <v>#NUM!</v>
      </c>
      <c r="FS143" s="316" t="e">
        <f t="array" ref="FS143">QUARTILE(IF($JQ21:$JQ68&lt;=5,FS21:FS68),2)</f>
        <v>#NUM!</v>
      </c>
      <c r="FT143" s="316" t="e">
        <f t="array" ref="FT143">QUARTILE(IF($JQ21:$JQ68&lt;=5,FT21:FT68),2)</f>
        <v>#NUM!</v>
      </c>
      <c r="FU143" s="316" t="e">
        <f t="array" ref="FU143">QUARTILE(IF($JQ21:$JQ68&lt;=5,FU21:FU68),2)</f>
        <v>#NUM!</v>
      </c>
      <c r="FV143" s="316" t="e">
        <f t="array" ref="FV143">QUARTILE(IF($JQ21:$JQ68&lt;=5,FV21:FV68),2)</f>
        <v>#NUM!</v>
      </c>
      <c r="FW143" s="316" t="e">
        <f t="array" ref="FW143">QUARTILE(IF($JQ21:$JQ68&lt;=5,FW21:FW68),2)</f>
        <v>#NUM!</v>
      </c>
      <c r="FX143" s="316" t="e">
        <f t="array" ref="FX143">QUARTILE(IF($JQ21:$JQ68&lt;=5,FX21:FX68),2)</f>
        <v>#NUM!</v>
      </c>
      <c r="FY143" s="316" t="e">
        <f t="array" ref="FY143">QUARTILE(IF($JQ21:$JQ68&lt;=5,FY21:FY68),2)</f>
        <v>#NUM!</v>
      </c>
      <c r="FZ143" s="316" t="e">
        <f t="array" ref="FZ143">QUARTILE(IF($JQ21:$JQ68&lt;=5,FZ21:FZ68),2)</f>
        <v>#NUM!</v>
      </c>
      <c r="GA143" s="316" t="e">
        <f t="array" ref="GA143">QUARTILE(IF($JQ21:$JQ68&lt;=5,GA21:GA68),2)</f>
        <v>#NUM!</v>
      </c>
      <c r="GB143" s="316" t="e">
        <f t="array" ref="GB143">QUARTILE(IF($JQ21:$JQ68&lt;=5,GB21:GB68),2)</f>
        <v>#NUM!</v>
      </c>
      <c r="GC143" s="316" t="e">
        <f t="array" ref="GC143">QUARTILE(IF($JQ21:$JQ68&lt;=5,GC21:GC68),2)</f>
        <v>#NUM!</v>
      </c>
      <c r="GD143" s="316" t="e">
        <f t="array" ref="GD143">QUARTILE(IF($JQ21:$JQ68&lt;=5,GD21:GD68),2)</f>
        <v>#NUM!</v>
      </c>
      <c r="GE143" s="316" t="e">
        <f t="array" ref="GE143">QUARTILE(IF($JQ21:$JQ68&lt;=5,GE21:GE68),2)</f>
        <v>#NUM!</v>
      </c>
      <c r="GF143" s="316" t="e">
        <f t="array" ref="GF143">QUARTILE(IF($JQ21:$JQ68&lt;=5,GF21:GF68),2)</f>
        <v>#NUM!</v>
      </c>
      <c r="GG143" s="316" t="e">
        <f t="array" ref="GG143">QUARTILE(IF($JQ21:$JQ68&lt;=5,GG21:GG68),2)</f>
        <v>#NUM!</v>
      </c>
      <c r="GH143" s="316" t="e">
        <f t="array" ref="GH143">QUARTILE(IF($JQ21:$JQ68&lt;=5,GH21:GH68),2)</f>
        <v>#NUM!</v>
      </c>
      <c r="GI143" s="316" t="e">
        <f t="array" ref="GI143">QUARTILE(IF($JQ21:$JQ68&lt;=5,GI21:GI68),2)</f>
        <v>#NUM!</v>
      </c>
      <c r="GJ143" s="316" t="e">
        <f t="array" ref="GJ143">QUARTILE(IF($JQ21:$JQ68&lt;=5,GJ21:GJ68),2)</f>
        <v>#NUM!</v>
      </c>
      <c r="GK143" s="316" t="e">
        <f t="array" ref="GK143">QUARTILE(IF($JQ21:$JQ68&lt;=5,GK21:GK68),2)</f>
        <v>#NUM!</v>
      </c>
      <c r="GL143" s="316" t="e">
        <f t="array" ref="GL143">QUARTILE(IF($JQ21:$JQ68&lt;=5,GL21:GL68),2)</f>
        <v>#NUM!</v>
      </c>
      <c r="GM143" s="316" t="e">
        <f t="array" ref="GM143">QUARTILE(IF($JQ21:$JQ68&lt;=5,GM21:GM68),2)</f>
        <v>#NUM!</v>
      </c>
      <c r="GN143" s="316" t="e">
        <f t="array" ref="GN143">QUARTILE(IF($JQ21:$JQ68&lt;=5,GN21:GN68),2)</f>
        <v>#NUM!</v>
      </c>
      <c r="GO143" s="316" t="e">
        <f t="array" ref="GO143">QUARTILE(IF($JQ21:$JQ68&lt;=5,GO21:GO68),2)</f>
        <v>#NUM!</v>
      </c>
      <c r="GP143" s="316" t="e">
        <f t="array" ref="GP143">QUARTILE(IF($JQ21:$JQ68&lt;=5,GP21:GP68),2)</f>
        <v>#NUM!</v>
      </c>
      <c r="GQ143" s="316" t="e">
        <f t="array" ref="GQ143">QUARTILE(IF($JQ21:$JQ68&lt;=5,GQ21:GQ68),2)</f>
        <v>#NUM!</v>
      </c>
      <c r="GR143" s="316" t="e">
        <f t="array" ref="GR143">QUARTILE(IF($JQ21:$JQ68&lt;=5,GR21:GR68),2)</f>
        <v>#NUM!</v>
      </c>
      <c r="GS143" s="316" t="e">
        <f t="array" ref="GS143">QUARTILE(IF($JQ21:$JQ68&lt;=5,GS21:GS68),2)</f>
        <v>#NUM!</v>
      </c>
      <c r="GT143" s="316" t="e">
        <f t="array" ref="GT143">QUARTILE(IF($JQ21:$JQ68&lt;=5,GT21:GT68),2)</f>
        <v>#NUM!</v>
      </c>
      <c r="GU143" s="316" t="e">
        <f t="array" ref="GU143">QUARTILE(IF($JQ21:$JQ68&lt;=5,GU21:GU68),2)</f>
        <v>#NUM!</v>
      </c>
      <c r="GV143" s="316" t="e">
        <f t="array" ref="GV143">QUARTILE(IF($JQ21:$JQ68&lt;=5,GV21:GV68),2)</f>
        <v>#NUM!</v>
      </c>
      <c r="GW143" s="316" t="e">
        <f t="array" ref="GW143">QUARTILE(IF($JQ21:$JQ68&lt;=5,GW21:GW68),2)</f>
        <v>#NUM!</v>
      </c>
      <c r="GX143" s="316" t="e">
        <f t="array" ref="GX143">QUARTILE(IF($JQ21:$JQ68&lt;=5,GX21:GX68),2)</f>
        <v>#NUM!</v>
      </c>
      <c r="GY143" s="316" t="e">
        <f t="array" ref="GY143">QUARTILE(IF($JQ21:$JQ68&lt;=5,GY21:GY68),2)</f>
        <v>#NUM!</v>
      </c>
      <c r="GZ143" s="316" t="e">
        <f t="array" ref="GZ143">QUARTILE(IF($JQ21:$JQ68&lt;=5,GZ21:GZ68),2)</f>
        <v>#NUM!</v>
      </c>
      <c r="HA143" s="316" t="e">
        <f t="array" ref="HA143">QUARTILE(IF($JQ21:$JQ68&lt;=5,HA21:HA68),2)</f>
        <v>#NUM!</v>
      </c>
      <c r="HB143" s="316" t="e">
        <f t="array" ref="HB143">QUARTILE(IF($JQ21:$JQ68&lt;=5,HB21:HB68),2)</f>
        <v>#NUM!</v>
      </c>
      <c r="HC143" s="316" t="e">
        <f t="array" ref="HC143">QUARTILE(IF($JQ21:$JQ68&lt;=5,HC21:HC68),2)</f>
        <v>#NUM!</v>
      </c>
      <c r="HD143" s="316" t="e">
        <f t="array" ref="HD143">QUARTILE(IF($JQ21:$JQ68&lt;=5,HD21:HD68),2)</f>
        <v>#NUM!</v>
      </c>
      <c r="HE143" s="316" t="e">
        <f t="array" ref="HE143">QUARTILE(IF($JQ21:$JQ68&lt;=5,HE21:HE68),2)</f>
        <v>#NUM!</v>
      </c>
      <c r="HF143" s="316" t="e">
        <f t="array" ref="HF143">QUARTILE(IF($JQ21:$JQ68&lt;=5,HF21:HF68),2)</f>
        <v>#NUM!</v>
      </c>
      <c r="HG143" s="316" t="e">
        <f t="array" ref="HG143">QUARTILE(IF($JQ21:$JQ68&lt;=5,HG21:HG68),2)</f>
        <v>#NUM!</v>
      </c>
      <c r="HH143" s="316" t="e">
        <f t="array" ref="HH143">QUARTILE(IF($JQ21:$JQ68&lt;=5,HH21:HH68),2)</f>
        <v>#NUM!</v>
      </c>
      <c r="HI143" s="316" t="e">
        <f t="array" ref="HI143">QUARTILE(IF($JQ21:$JQ68&lt;=5,HI21:HI68),2)</f>
        <v>#NUM!</v>
      </c>
      <c r="HJ143" s="316" t="e">
        <f t="array" ref="HJ143">QUARTILE(IF($JQ21:$JQ68&lt;=5,HJ21:HJ68),2)</f>
        <v>#NUM!</v>
      </c>
      <c r="HK143" s="316" t="e">
        <f t="array" ref="HK143">QUARTILE(IF($JQ21:$JQ68&lt;=5,HK21:HK68),2)</f>
        <v>#NUM!</v>
      </c>
      <c r="HL143" s="316" t="e">
        <f t="array" ref="HL143">QUARTILE(IF($JQ21:$JQ68&lt;=5,HL21:HL68),2)</f>
        <v>#NUM!</v>
      </c>
      <c r="HM143" s="316" t="e">
        <f t="array" ref="HM143">QUARTILE(IF($JQ21:$JQ68&lt;=5,HM21:HM68),2)</f>
        <v>#NUM!</v>
      </c>
      <c r="HN143" s="316" t="e">
        <f t="array" ref="HN143">QUARTILE(IF($JQ21:$JQ68&lt;=5,HN21:HN68),2)</f>
        <v>#NUM!</v>
      </c>
      <c r="HO143" s="316" t="e">
        <f t="array" ref="HO143">QUARTILE(IF($JQ21:$JQ68&lt;=5,HO21:HO68),2)</f>
        <v>#NUM!</v>
      </c>
      <c r="HP143" s="316" t="e">
        <f t="array" ref="HP143">QUARTILE(IF($JQ21:$JQ68&lt;=5,HP21:HP68),2)</f>
        <v>#NUM!</v>
      </c>
      <c r="HQ143" s="316" t="e">
        <f t="array" ref="HQ143">QUARTILE(IF($JQ21:$JQ68&lt;=5,HQ21:HQ68),2)</f>
        <v>#NUM!</v>
      </c>
      <c r="HR143" s="316" t="e">
        <f t="array" ref="HR143">QUARTILE(IF($JQ21:$JQ68&lt;=5,HR21:HR68),2)</f>
        <v>#NUM!</v>
      </c>
      <c r="HS143" s="316" t="e">
        <f t="array" ref="HS143">QUARTILE(IF($JQ21:$JQ68&lt;=5,HS21:HS68),2)</f>
        <v>#NUM!</v>
      </c>
      <c r="HT143" s="316" t="e">
        <f t="array" ref="HT143">QUARTILE(IF($JQ21:$JQ68&lt;=5,HT21:HT68),2)</f>
        <v>#NUM!</v>
      </c>
      <c r="HU143" s="316" t="e">
        <f t="array" ref="HU143">QUARTILE(IF($JQ21:$JQ68&lt;=5,HU21:HU68),2)</f>
        <v>#NUM!</v>
      </c>
      <c r="HV143" s="316" t="e">
        <f t="array" ref="HV143">QUARTILE(IF($JQ21:$JQ68&lt;=5,HV21:HV68),2)</f>
        <v>#NUM!</v>
      </c>
      <c r="HW143" s="316" t="e">
        <f t="array" ref="HW143">QUARTILE(IF($JQ21:$JQ68&lt;=5,HW21:HW68),2)</f>
        <v>#NUM!</v>
      </c>
      <c r="HX143" s="316" t="e">
        <f t="array" ref="HX143">QUARTILE(IF($JQ21:$JQ68&lt;=5,HX21:HX68),2)</f>
        <v>#NUM!</v>
      </c>
      <c r="HY143" s="316" t="e">
        <f t="array" ref="HY143">QUARTILE(IF($JQ21:$JQ68&lt;=5,HY21:HY68),2)</f>
        <v>#NUM!</v>
      </c>
      <c r="HZ143" s="316" t="e">
        <f t="array" ref="HZ143">QUARTILE(IF($JQ21:$JQ68&lt;=5,HZ21:HZ68),2)</f>
        <v>#NUM!</v>
      </c>
      <c r="IA143" s="316" t="e">
        <f t="array" ref="IA143">QUARTILE(IF($JQ21:$JQ68&lt;=5,IA21:IA68),2)</f>
        <v>#NUM!</v>
      </c>
      <c r="IB143" s="316" t="e">
        <f t="array" ref="IB143">QUARTILE(IF($JQ21:$JQ68&lt;=5,IB21:IB68),2)</f>
        <v>#NUM!</v>
      </c>
      <c r="IC143" s="316" t="e">
        <f t="array" ref="IC143">QUARTILE(IF($JQ21:$JQ68&lt;=5,IC21:IC68),2)</f>
        <v>#NUM!</v>
      </c>
      <c r="ID143" s="316" t="e">
        <f t="array" ref="ID143">QUARTILE(IF($JQ21:$JQ68&lt;=5,ID21:ID68),2)</f>
        <v>#NUM!</v>
      </c>
      <c r="IE143" s="316" t="e">
        <f t="array" ref="IE143">QUARTILE(IF($JQ21:$JQ68&lt;=5,IE21:IE68),2)</f>
        <v>#NUM!</v>
      </c>
      <c r="IF143" s="316" t="e">
        <f t="array" ref="IF143">QUARTILE(IF($JQ21:$JQ68&lt;=5,IF21:IF68),2)</f>
        <v>#NUM!</v>
      </c>
      <c r="IG143" s="316" t="e">
        <f t="array" ref="IG143">QUARTILE(IF($JQ21:$JQ68&lt;=5,IG21:IG68),2)</f>
        <v>#NUM!</v>
      </c>
      <c r="IH143" s="316" t="e">
        <f t="array" ref="IH143">QUARTILE(IF($JQ21:$JQ68&lt;=5,IH21:IH68),2)</f>
        <v>#NUM!</v>
      </c>
      <c r="II143" s="316" t="e">
        <f t="array" ref="II143">QUARTILE(IF($JQ21:$JQ68&lt;=5,II21:II68),2)</f>
        <v>#NUM!</v>
      </c>
      <c r="IJ143" s="316" t="e">
        <f t="array" ref="IJ143">QUARTILE(IF($JQ21:$JQ68&lt;=5,IJ21:IJ68),2)</f>
        <v>#NUM!</v>
      </c>
      <c r="IK143" s="316" t="e">
        <f t="array" ref="IK143">QUARTILE(IF($JQ21:$JQ68&lt;=5,IK21:IK68),2)</f>
        <v>#NUM!</v>
      </c>
      <c r="IL143" s="316" t="e">
        <f t="array" ref="IL143">QUARTILE(IF($JQ21:$JQ68&lt;=5,IL21:IL68),2)</f>
        <v>#NUM!</v>
      </c>
      <c r="IM143" s="316" t="e">
        <f t="array" ref="IM143">QUARTILE(IF($JQ21:$JQ68&lt;=5,IM21:IM68),2)</f>
        <v>#NUM!</v>
      </c>
      <c r="IN143" s="316" t="e">
        <f t="array" ref="IN143">QUARTILE(IF($JQ21:$JQ68&lt;=5,IN21:IN68),2)</f>
        <v>#NUM!</v>
      </c>
      <c r="IO143" s="316" t="e">
        <f t="array" ref="IO143">QUARTILE(IF($JQ21:$JQ68&lt;=5,IO21:IO68),2)</f>
        <v>#NUM!</v>
      </c>
      <c r="IP143" s="316" t="e">
        <f t="array" ref="IP143">QUARTILE(IF($JQ21:$JQ68&lt;=5,IP21:IP68),2)</f>
        <v>#NUM!</v>
      </c>
      <c r="IQ143" s="316" t="e">
        <f t="array" ref="IQ143">QUARTILE(IF($JQ21:$JQ68&lt;=5,IQ21:IQ68),2)</f>
        <v>#NUM!</v>
      </c>
      <c r="IR143" s="316" t="e">
        <f t="array" ref="IR143">QUARTILE(IF($JQ21:$JQ68&lt;=5,IR21:IR68),2)</f>
        <v>#NUM!</v>
      </c>
      <c r="IS143" s="316" t="e">
        <f t="array" ref="IS143">QUARTILE(IF($JQ21:$JQ68&lt;=5,IS21:IS68),2)</f>
        <v>#NUM!</v>
      </c>
      <c r="IT143" s="316" t="e">
        <f t="array" ref="IT143">QUARTILE(IF($JQ21:$JQ68&lt;=5,IT21:IT68),2)</f>
        <v>#NUM!</v>
      </c>
      <c r="IU143" s="316" t="e">
        <f t="array" ref="IU143">QUARTILE(IF($JQ21:$JQ68&lt;=5,IU21:IU68),2)</f>
        <v>#NUM!</v>
      </c>
      <c r="IV143" s="316" t="e">
        <f t="array" ref="IV143">QUARTILE(IF($JQ21:$JQ68&lt;=5,IV21:IV68),2)</f>
        <v>#NUM!</v>
      </c>
      <c r="IW143" s="316" t="e">
        <f t="array" ref="IW143">QUARTILE(IF($JQ21:$JQ68&lt;=5,IW21:IW68),2)</f>
        <v>#NUM!</v>
      </c>
      <c r="IX143" s="316" t="e">
        <f t="array" ref="IX143">QUARTILE(IF($JQ21:$JQ68&lt;=5,IX21:IX68),2)</f>
        <v>#NUM!</v>
      </c>
      <c r="IY143" s="316" t="e">
        <f t="array" ref="IY143">QUARTILE(IF($JQ21:$JQ68&lt;=5,IY21:IY68),2)</f>
        <v>#NUM!</v>
      </c>
      <c r="IZ143" s="316" t="e">
        <f t="array" ref="IZ143">QUARTILE(IF($JQ21:$JQ68&lt;=5,IZ21:IZ68),2)</f>
        <v>#NUM!</v>
      </c>
      <c r="JA143" s="316" t="e">
        <f t="array" ref="JA143">QUARTILE(IF($JQ21:$JQ68&lt;=5,JA21:JA68),2)</f>
        <v>#NUM!</v>
      </c>
      <c r="JB143" s="316" t="e">
        <f t="array" ref="JB143">QUARTILE(IF($JQ21:$JQ68&lt;=5,JB21:JB68),2)</f>
        <v>#NUM!</v>
      </c>
      <c r="JC143" s="316" t="e">
        <f t="array" ref="JC143">QUARTILE(IF($JQ21:$JQ68&lt;=5,JC21:JC68),2)</f>
        <v>#NUM!</v>
      </c>
      <c r="JD143" s="316" t="e">
        <f t="array" ref="JD143">QUARTILE(IF($JQ21:$JQ68&lt;=5,JD21:JD68),2)</f>
        <v>#NUM!</v>
      </c>
      <c r="JE143" s="316" t="e">
        <f t="array" ref="JE143">QUARTILE(IF($JQ21:$JQ68&lt;=5,JE21:JE68),2)</f>
        <v>#NUM!</v>
      </c>
      <c r="JF143" s="316" t="e">
        <f t="array" ref="JF143">QUARTILE(IF($JQ21:$JQ68&lt;=5,JF21:JF68),2)</f>
        <v>#NUM!</v>
      </c>
      <c r="JG143" s="316" t="e">
        <f t="array" ref="JG143">QUARTILE(IF($JQ21:$JQ68&lt;=5,JG21:JG68),2)</f>
        <v>#NUM!</v>
      </c>
      <c r="JH143" s="316" t="e">
        <f t="array" ref="JH143">QUARTILE(IF($JQ21:$JQ68&lt;=5,JH21:JH68),2)</f>
        <v>#NUM!</v>
      </c>
      <c r="JI143" s="316" t="e">
        <f t="array" ref="JI143">QUARTILE(IF($JQ21:$JQ68&lt;=5,JI21:JI68),2)</f>
        <v>#NUM!</v>
      </c>
      <c r="JJ143" s="316" t="e">
        <f t="array" ref="JJ143">QUARTILE(IF($JQ21:$JQ68&lt;=5,JJ21:JJ68),2)</f>
        <v>#NUM!</v>
      </c>
      <c r="JK143" s="316" t="e">
        <f t="array" ref="JK143">QUARTILE(IF($JQ21:$JQ68&lt;=5,JK21:JK68),2)</f>
        <v>#NUM!</v>
      </c>
      <c r="JL143" s="316" t="e">
        <f t="array" ref="JL143">QUARTILE(IF($JQ21:$JQ68&lt;=5,JL21:JL68),2)</f>
        <v>#NUM!</v>
      </c>
      <c r="JM143" s="316" t="e">
        <f t="array" ref="JM143">QUARTILE(IF($JQ21:$JQ68&lt;=5,JM21:JM68),2)</f>
        <v>#NUM!</v>
      </c>
      <c r="JN143" s="316" t="e">
        <f t="array" ref="JN143">QUARTILE(IF($JQ21:$JQ68&lt;=5,JN21:JN68),2)</f>
        <v>#NUM!</v>
      </c>
      <c r="JO143" s="316" t="e">
        <f t="array" ref="JO143">QUARTILE(IF($JQ21:$JQ68&lt;=5,JO21:JO68),2)</f>
        <v>#NUM!</v>
      </c>
      <c r="JP143" s="316" t="e">
        <f t="array" ref="JP143">QUARTILE(IF($JQ21:$JQ68&lt;=5,JP21:JP68),2)</f>
        <v>#NUM!</v>
      </c>
    </row>
    <row r="144" spans="4:276" ht="15" customHeight="1" x14ac:dyDescent="0.2">
      <c r="D144" s="316">
        <v>9.4</v>
      </c>
      <c r="E144" s="317" t="s">
        <v>511</v>
      </c>
      <c r="F144" s="316" t="e">
        <f t="array" ref="F144">QUARTILE(IF($JQ21:$JQ68&lt;=5,F21:F68),3)</f>
        <v>#NUM!</v>
      </c>
      <c r="G144" s="316" t="e">
        <f t="array" ref="G144">QUARTILE(IF($JQ21:$JQ68&lt;=5,G21:G68),3)</f>
        <v>#NUM!</v>
      </c>
      <c r="H144" s="316" t="e">
        <f t="array" ref="H144">QUARTILE(IF($JQ21:$JQ68&lt;=5,H21:H68),3)</f>
        <v>#NUM!</v>
      </c>
      <c r="I144" s="316" t="e">
        <f t="array" ref="I144">QUARTILE(IF($JQ21:$JQ68&lt;=5,I21:I68),3)</f>
        <v>#NUM!</v>
      </c>
      <c r="J144" s="316" t="e">
        <f t="array" ref="J144">QUARTILE(IF($JQ21:$JQ68&lt;=5,J21:J68),3)</f>
        <v>#NUM!</v>
      </c>
      <c r="K144" s="316" t="e">
        <f t="array" ref="K144">QUARTILE(IF($JQ21:$JQ68&lt;=5,K21:K68),3)</f>
        <v>#NUM!</v>
      </c>
      <c r="L144" s="316" t="e">
        <f t="array" ref="L144">QUARTILE(IF($JQ21:$JQ68&lt;=5,L21:L68),3)</f>
        <v>#NUM!</v>
      </c>
      <c r="M144" s="316" t="e">
        <f t="array" ref="M144">QUARTILE(IF($JQ21:$JQ68&lt;=5,M21:M68),3)</f>
        <v>#NUM!</v>
      </c>
      <c r="N144" s="316" t="e">
        <f t="array" ref="N144">QUARTILE(IF($JQ21:$JQ68&lt;=5,N21:N68),3)</f>
        <v>#NUM!</v>
      </c>
      <c r="O144" s="316" t="e">
        <f t="array" ref="O144">QUARTILE(IF($JQ21:$JQ68&lt;=5,O21:O68),3)</f>
        <v>#NUM!</v>
      </c>
      <c r="P144" s="316" t="e">
        <f t="array" ref="P144">QUARTILE(IF($JQ21:$JQ68&lt;=5,P21:P68),3)</f>
        <v>#NUM!</v>
      </c>
      <c r="Q144" s="316" t="e">
        <f t="array" ref="Q144">QUARTILE(IF($JQ21:$JQ68&lt;=5,Q21:Q68),3)</f>
        <v>#NUM!</v>
      </c>
      <c r="R144" s="316" t="e">
        <f t="array" ref="R144">QUARTILE(IF($JQ21:$JQ68&lt;=5,R21:R68),3)</f>
        <v>#NUM!</v>
      </c>
      <c r="S144" s="316" t="e">
        <f t="array" ref="S144">QUARTILE(IF($JQ21:$JQ68&lt;=5,S21:S68),3)</f>
        <v>#NUM!</v>
      </c>
      <c r="T144" s="316" t="e">
        <f t="array" ref="T144">QUARTILE(IF($JQ21:$JQ68&lt;=5,T21:T68),3)</f>
        <v>#NUM!</v>
      </c>
      <c r="U144" s="316" t="e">
        <f t="array" ref="U144">QUARTILE(IF($JQ21:$JQ68&lt;=5,U21:U68),3)</f>
        <v>#NUM!</v>
      </c>
      <c r="V144" s="316" t="e">
        <f t="array" ref="V144">QUARTILE(IF($JQ21:$JQ68&lt;=5,V21:V68),3)</f>
        <v>#NUM!</v>
      </c>
      <c r="W144" s="316" t="e">
        <f t="array" ref="W144">QUARTILE(IF($JQ21:$JQ68&lt;=5,W21:W68),3)</f>
        <v>#NUM!</v>
      </c>
      <c r="X144" s="316" t="e">
        <f t="array" ref="X144">QUARTILE(IF($JQ21:$JQ68&lt;=5,X21:X68),3)</f>
        <v>#NUM!</v>
      </c>
      <c r="Y144" s="316" t="e">
        <f t="array" ref="Y144">QUARTILE(IF($JQ21:$JQ68&lt;=5,Y21:Y68),3)</f>
        <v>#NUM!</v>
      </c>
      <c r="Z144" s="316" t="e">
        <f t="array" ref="Z144">QUARTILE(IF($JQ21:$JQ68&lt;=5,Z21:Z68),3)</f>
        <v>#NUM!</v>
      </c>
      <c r="AA144" s="316" t="e">
        <f t="array" ref="AA144">QUARTILE(IF($JQ21:$JQ68&lt;=5,AA21:AA68),3)</f>
        <v>#NUM!</v>
      </c>
      <c r="AB144" s="316" t="e">
        <f t="array" ref="AB144">QUARTILE(IF($JQ21:$JQ68&lt;=5,AB21:AB68),3)</f>
        <v>#NUM!</v>
      </c>
      <c r="AC144" s="316" t="e">
        <f t="array" ref="AC144">QUARTILE(IF($JQ21:$JQ68&lt;=5,AC21:AC68),3)</f>
        <v>#NUM!</v>
      </c>
      <c r="AD144" s="316" t="e">
        <f t="array" ref="AD144">QUARTILE(IF($JQ21:$JQ68&lt;=5,AD21:AD68),3)</f>
        <v>#NUM!</v>
      </c>
      <c r="AE144" s="316" t="e">
        <f t="array" ref="AE144">QUARTILE(IF($JQ21:$JQ68&lt;=5,AE21:AE68),3)</f>
        <v>#NUM!</v>
      </c>
      <c r="AF144" s="316" t="e">
        <f t="array" ref="AF144">QUARTILE(IF($JQ21:$JQ68&lt;=5,AF21:AF68),3)</f>
        <v>#NUM!</v>
      </c>
      <c r="AG144" s="316" t="e">
        <f t="array" ref="AG144">QUARTILE(IF($JQ21:$JQ68&lt;=5,AG21:AG68),3)</f>
        <v>#NUM!</v>
      </c>
      <c r="AH144" s="316" t="e">
        <f t="array" ref="AH144">QUARTILE(IF($JQ21:$JQ68&lt;=5,AH21:AH68),3)</f>
        <v>#NUM!</v>
      </c>
      <c r="AI144" s="316" t="e">
        <f t="array" ref="AI144">QUARTILE(IF($JQ21:$JQ68&lt;=5,AI21:AI68),3)</f>
        <v>#NUM!</v>
      </c>
      <c r="AJ144" s="316" t="e">
        <f t="array" ref="AJ144">QUARTILE(IF($JQ21:$JQ68&lt;=5,AJ21:AJ68),3)</f>
        <v>#NUM!</v>
      </c>
      <c r="AK144" s="316" t="e">
        <f t="array" ref="AK144">QUARTILE(IF($JQ21:$JQ68&lt;=5,AK21:AK68),3)</f>
        <v>#NUM!</v>
      </c>
      <c r="AL144" s="316" t="e">
        <f t="array" ref="AL144">QUARTILE(IF($JQ21:$JQ68&lt;=5,AL21:AL68),3)</f>
        <v>#NUM!</v>
      </c>
      <c r="AM144" s="316" t="e">
        <f t="array" ref="AM144">QUARTILE(IF($JQ21:$JQ68&lt;=5,AM21:AM68),3)</f>
        <v>#NUM!</v>
      </c>
      <c r="AN144" s="316" t="e">
        <f t="array" ref="AN144">QUARTILE(IF($JQ21:$JQ68&lt;=5,AN21:AN68),3)</f>
        <v>#NUM!</v>
      </c>
      <c r="AO144" s="316" t="e">
        <f t="array" ref="AO144">QUARTILE(IF($JQ21:$JQ68&lt;=5,AO21:AO68),3)</f>
        <v>#NUM!</v>
      </c>
      <c r="AP144" s="316" t="e">
        <f t="array" ref="AP144">QUARTILE(IF($JQ21:$JQ68&lt;=5,AP21:AP68),3)</f>
        <v>#NUM!</v>
      </c>
      <c r="AQ144" s="316" t="e">
        <f t="array" ref="AQ144">QUARTILE(IF($JQ21:$JQ68&lt;=5,AQ21:AQ68),3)</f>
        <v>#NUM!</v>
      </c>
      <c r="AR144" s="316" t="e">
        <f t="array" ref="AR144">QUARTILE(IF($JQ21:$JQ68&lt;=5,AR21:AR68),3)</f>
        <v>#NUM!</v>
      </c>
      <c r="AS144" s="316" t="e">
        <f t="array" ref="AS144">QUARTILE(IF($JQ21:$JQ68&lt;=5,AS21:AS68),3)</f>
        <v>#NUM!</v>
      </c>
      <c r="AT144" s="316" t="e">
        <f t="array" ref="AT144">QUARTILE(IF($JQ21:$JQ68&lt;=5,AT21:AT68),3)</f>
        <v>#NUM!</v>
      </c>
      <c r="AU144" s="316" t="e">
        <f t="array" ref="AU144">QUARTILE(IF($JQ21:$JQ68&lt;=5,AU21:AU68),3)</f>
        <v>#NUM!</v>
      </c>
      <c r="AV144" s="316" t="e">
        <f t="array" ref="AV144">QUARTILE(IF($JQ21:$JQ68&lt;=5,AV21:AV68),3)</f>
        <v>#NUM!</v>
      </c>
      <c r="AW144" s="316" t="e">
        <f t="array" ref="AW144">QUARTILE(IF($JQ21:$JQ68&lt;=5,AW21:AW68),3)</f>
        <v>#NUM!</v>
      </c>
      <c r="AX144" s="316" t="e">
        <f t="array" ref="AX144">QUARTILE(IF($JQ21:$JQ68&lt;=5,AX21:AX68),3)</f>
        <v>#NUM!</v>
      </c>
      <c r="AY144" s="316" t="e">
        <f t="array" ref="AY144">QUARTILE(IF($JQ21:$JQ68&lt;=5,AY21:AY68),3)</f>
        <v>#NUM!</v>
      </c>
      <c r="AZ144" s="316" t="e">
        <f t="array" ref="AZ144">QUARTILE(IF($JQ21:$JQ68&lt;=5,AZ21:AZ68),3)</f>
        <v>#NUM!</v>
      </c>
      <c r="BA144" s="316" t="e">
        <f t="array" ref="BA144">QUARTILE(IF($JQ21:$JQ68&lt;=5,BA21:BA68),3)</f>
        <v>#NUM!</v>
      </c>
      <c r="BB144" s="316" t="e">
        <f t="array" ref="BB144">QUARTILE(IF($JQ21:$JQ68&lt;=5,BB21:BB68),3)</f>
        <v>#NUM!</v>
      </c>
      <c r="BC144" s="316" t="e">
        <f t="array" ref="BC144">QUARTILE(IF($JQ21:$JQ68&lt;=5,BC21:BC68),3)</f>
        <v>#NUM!</v>
      </c>
      <c r="BD144" s="316" t="e">
        <f t="array" ref="BD144">QUARTILE(IF($JQ21:$JQ68&lt;=5,BD21:BD68),3)</f>
        <v>#NUM!</v>
      </c>
      <c r="BE144" s="316" t="e">
        <f t="array" ref="BE144">QUARTILE(IF($JQ21:$JQ68&lt;=5,BE21:BE68),3)</f>
        <v>#NUM!</v>
      </c>
      <c r="BF144" s="316" t="e">
        <f t="array" ref="BF144">QUARTILE(IF($JQ21:$JQ68&lt;=5,BF21:BF68),3)</f>
        <v>#NUM!</v>
      </c>
      <c r="BG144" s="316" t="e">
        <f t="array" ref="BG144">QUARTILE(IF($JQ21:$JQ68&lt;=5,BG21:BG68),3)</f>
        <v>#NUM!</v>
      </c>
      <c r="BH144" s="316" t="e">
        <f t="array" ref="BH144">QUARTILE(IF($JQ21:$JQ68&lt;=5,BH21:BH68),3)</f>
        <v>#NUM!</v>
      </c>
      <c r="BI144" s="316" t="e">
        <f t="array" ref="BI144">QUARTILE(IF($JQ21:$JQ68&lt;=5,BI21:BI68),3)</f>
        <v>#NUM!</v>
      </c>
      <c r="BJ144" s="316" t="e">
        <f t="array" ref="BJ144">QUARTILE(IF($JQ21:$JQ68&lt;=5,BJ21:BJ68),3)</f>
        <v>#NUM!</v>
      </c>
      <c r="BK144" s="316" t="e">
        <f t="array" ref="BK144">QUARTILE(IF($JQ21:$JQ68&lt;=5,BK21:BK68),3)</f>
        <v>#NUM!</v>
      </c>
      <c r="BL144" s="316" t="e">
        <f t="array" ref="BL144">QUARTILE(IF($JQ21:$JQ68&lt;=5,BL21:BL68),3)</f>
        <v>#NUM!</v>
      </c>
      <c r="BM144" s="316" t="e">
        <f t="array" ref="BM144">QUARTILE(IF($JQ21:$JQ68&lt;=5,BM21:BM68),3)</f>
        <v>#NUM!</v>
      </c>
      <c r="BN144" s="316" t="e">
        <f t="array" ref="BN144">QUARTILE(IF($JQ21:$JQ68&lt;=5,BN21:BN68),3)</f>
        <v>#NUM!</v>
      </c>
      <c r="BO144" s="316" t="e">
        <f t="array" ref="BO144">QUARTILE(IF($JQ21:$JQ68&lt;=5,BO21:BO68),3)</f>
        <v>#NUM!</v>
      </c>
      <c r="BP144" s="316" t="e">
        <f t="array" ref="BP144">QUARTILE(IF($JQ21:$JQ68&lt;=5,BP21:BP68),3)</f>
        <v>#NUM!</v>
      </c>
      <c r="BQ144" s="316" t="e">
        <f t="array" ref="BQ144">QUARTILE(IF($JQ21:$JQ68&lt;=5,BQ21:BQ68),3)</f>
        <v>#NUM!</v>
      </c>
      <c r="BR144" s="316" t="e">
        <f t="array" ref="BR144">QUARTILE(IF($JQ21:$JQ68&lt;=5,BR21:BR68),3)</f>
        <v>#NUM!</v>
      </c>
      <c r="BS144" s="316" t="e">
        <f t="array" ref="BS144">QUARTILE(IF($JQ21:$JQ68&lt;=5,BS21:BS68),3)</f>
        <v>#NUM!</v>
      </c>
      <c r="BT144" s="316" t="e">
        <f t="array" ref="BT144">QUARTILE(IF($JQ21:$JQ68&lt;=5,BT21:BT68),3)</f>
        <v>#NUM!</v>
      </c>
      <c r="BU144" s="316" t="e">
        <f t="array" ref="BU144">QUARTILE(IF($JQ21:$JQ68&lt;=5,BU21:BU68),3)</f>
        <v>#NUM!</v>
      </c>
      <c r="BV144" s="316" t="e">
        <f t="array" ref="BV144">QUARTILE(IF($JQ21:$JQ68&lt;=5,BV21:BV68),3)</f>
        <v>#NUM!</v>
      </c>
      <c r="BW144" s="316" t="e">
        <f t="array" ref="BW144">QUARTILE(IF($JQ21:$JQ68&lt;=5,BW21:BW68),3)</f>
        <v>#NUM!</v>
      </c>
      <c r="BX144" s="316" t="e">
        <f t="array" ref="BX144">QUARTILE(IF($JQ21:$JQ68&lt;=5,BX21:BX68),3)</f>
        <v>#NUM!</v>
      </c>
      <c r="BY144" s="316" t="e">
        <f t="array" ref="BY144">QUARTILE(IF($JQ21:$JQ68&lt;=5,BY21:BY68),3)</f>
        <v>#NUM!</v>
      </c>
      <c r="BZ144" s="316" t="e">
        <f t="array" ref="BZ144">QUARTILE(IF($JQ21:$JQ68&lt;=5,BZ21:BZ68),3)</f>
        <v>#NUM!</v>
      </c>
      <c r="CA144" s="316" t="e">
        <f t="array" ref="CA144">QUARTILE(IF($JQ21:$JQ68&lt;=5,CA21:CA68),3)</f>
        <v>#NUM!</v>
      </c>
      <c r="CB144" s="316" t="e">
        <f t="array" ref="CB144">QUARTILE(IF($JQ21:$JQ68&lt;=5,CB21:CB68),3)</f>
        <v>#NUM!</v>
      </c>
      <c r="CC144" s="316" t="e">
        <f t="array" ref="CC144">QUARTILE(IF($JQ21:$JQ68&lt;=5,CC21:CC68),3)</f>
        <v>#NUM!</v>
      </c>
      <c r="CD144" s="316" t="e">
        <f t="array" ref="CD144">QUARTILE(IF($JQ21:$JQ68&lt;=5,CD21:CD68),3)</f>
        <v>#NUM!</v>
      </c>
      <c r="CE144" s="316" t="e">
        <f t="array" ref="CE144">QUARTILE(IF($JQ21:$JQ68&lt;=5,CE21:CE68),3)</f>
        <v>#NUM!</v>
      </c>
      <c r="CF144" s="316" t="e">
        <f t="array" ref="CF144">QUARTILE(IF($JQ21:$JQ68&lt;=5,CF21:CF68),3)</f>
        <v>#NUM!</v>
      </c>
      <c r="CG144" s="316" t="e">
        <f t="array" ref="CG144">QUARTILE(IF($JQ21:$JQ68&lt;=5,CG21:CG68),3)</f>
        <v>#NUM!</v>
      </c>
      <c r="CH144" s="316" t="e">
        <f t="array" ref="CH144">QUARTILE(IF($JQ21:$JQ68&lt;=5,CH21:CH68),3)</f>
        <v>#NUM!</v>
      </c>
      <c r="CI144" s="316" t="e">
        <f t="array" ref="CI144">QUARTILE(IF($JQ21:$JQ68&lt;=5,CI21:CI68),3)</f>
        <v>#NUM!</v>
      </c>
      <c r="CJ144" s="316" t="e">
        <f t="array" ref="CJ144">QUARTILE(IF($JQ21:$JQ68&lt;=5,CJ21:CJ68),3)</f>
        <v>#NUM!</v>
      </c>
      <c r="CK144" s="316" t="e">
        <f t="array" ref="CK144">QUARTILE(IF($JQ21:$JQ68&lt;=5,CK21:CK68),3)</f>
        <v>#NUM!</v>
      </c>
      <c r="CL144" s="316" t="e">
        <f t="array" ref="CL144">QUARTILE(IF($JQ21:$JQ68&lt;=5,CL21:CL68),3)</f>
        <v>#NUM!</v>
      </c>
      <c r="CM144" s="316" t="e">
        <f t="array" ref="CM144">QUARTILE(IF($JQ21:$JQ68&lt;=5,CM21:CM68),3)</f>
        <v>#NUM!</v>
      </c>
      <c r="CN144" s="316" t="e">
        <f t="array" ref="CN144">QUARTILE(IF($JQ21:$JQ68&lt;=5,CN21:CN68),3)</f>
        <v>#NUM!</v>
      </c>
      <c r="CO144" s="316" t="e">
        <f t="array" ref="CO144">QUARTILE(IF($JQ21:$JQ68&lt;=5,CO21:CO68),3)</f>
        <v>#NUM!</v>
      </c>
      <c r="CP144" s="316" t="e">
        <f t="array" ref="CP144">QUARTILE(IF($JQ21:$JQ68&lt;=5,CP21:CP68),3)</f>
        <v>#NUM!</v>
      </c>
      <c r="CQ144" s="316" t="e">
        <f t="array" ref="CQ144">QUARTILE(IF($JQ21:$JQ68&lt;=5,CQ21:CQ68),3)</f>
        <v>#NUM!</v>
      </c>
      <c r="CR144" s="316" t="e">
        <f t="array" ref="CR144">QUARTILE(IF($JQ21:$JQ68&lt;=5,CR21:CR68),3)</f>
        <v>#NUM!</v>
      </c>
      <c r="CS144" s="316" t="e">
        <f t="array" ref="CS144">QUARTILE(IF($JQ21:$JQ68&lt;=5,CS21:CS68),3)</f>
        <v>#NUM!</v>
      </c>
      <c r="CT144" s="316" t="e">
        <f t="array" ref="CT144">QUARTILE(IF($JQ21:$JQ68&lt;=5,CT21:CT68),3)</f>
        <v>#NUM!</v>
      </c>
      <c r="CU144" s="316" t="e">
        <f t="array" ref="CU144">QUARTILE(IF($JQ21:$JQ68&lt;=5,CU21:CU68),3)</f>
        <v>#NUM!</v>
      </c>
      <c r="CV144" s="316" t="e">
        <f t="array" ref="CV144">QUARTILE(IF($JQ21:$JQ68&lt;=5,CV21:CV68),3)</f>
        <v>#NUM!</v>
      </c>
      <c r="CW144" s="316" t="e">
        <f t="array" ref="CW144">QUARTILE(IF($JQ21:$JQ68&lt;=5,CW21:CW68),3)</f>
        <v>#NUM!</v>
      </c>
      <c r="CX144" s="316" t="e">
        <f t="array" ref="CX144">QUARTILE(IF($JQ21:$JQ68&lt;=5,CX21:CX68),3)</f>
        <v>#NUM!</v>
      </c>
      <c r="CY144" s="316" t="e">
        <f t="array" ref="CY144">QUARTILE(IF($JQ21:$JQ68&lt;=5,CY21:CY68),3)</f>
        <v>#NUM!</v>
      </c>
      <c r="CZ144" s="316" t="e">
        <f t="array" ref="CZ144">QUARTILE(IF($JQ21:$JQ68&lt;=5,CZ21:CZ68),3)</f>
        <v>#NUM!</v>
      </c>
      <c r="DA144" s="316" t="e">
        <f t="array" ref="DA144">QUARTILE(IF($JQ21:$JQ68&lt;=5,DA21:DA68),3)</f>
        <v>#NUM!</v>
      </c>
      <c r="DB144" s="316" t="e">
        <f t="array" ref="DB144">QUARTILE(IF($JQ21:$JQ68&lt;=5,DB21:DB68),3)</f>
        <v>#NUM!</v>
      </c>
      <c r="DC144" s="316" t="e">
        <f t="array" ref="DC144">QUARTILE(IF($JQ21:$JQ68&lt;=5,DC21:DC68),3)</f>
        <v>#NUM!</v>
      </c>
      <c r="DD144" s="316" t="e">
        <f t="array" ref="DD144">QUARTILE(IF($JQ21:$JQ68&lt;=5,DD21:DD68),3)</f>
        <v>#NUM!</v>
      </c>
      <c r="DE144" s="316" t="e">
        <f t="array" ref="DE144">QUARTILE(IF($JQ21:$JQ68&lt;=5,DE21:DE68),3)</f>
        <v>#NUM!</v>
      </c>
      <c r="DF144" s="316" t="e">
        <f t="array" ref="DF144">QUARTILE(IF($JQ21:$JQ68&lt;=5,DF21:DF68),3)</f>
        <v>#NUM!</v>
      </c>
      <c r="DG144" s="316" t="e">
        <f t="array" ref="DG144">QUARTILE(IF($JQ21:$JQ68&lt;=5,DG21:DG68),3)</f>
        <v>#NUM!</v>
      </c>
      <c r="DH144" s="316" t="e">
        <f t="array" ref="DH144">QUARTILE(IF($JQ21:$JQ68&lt;=5,DH21:DH68),3)</f>
        <v>#NUM!</v>
      </c>
      <c r="DI144" s="316" t="e">
        <f t="array" ref="DI144">QUARTILE(IF($JQ21:$JQ68&lt;=5,DI21:DI68),3)</f>
        <v>#NUM!</v>
      </c>
      <c r="DJ144" s="316" t="e">
        <f t="array" ref="DJ144">QUARTILE(IF($JQ21:$JQ68&lt;=5,DJ21:DJ68),3)</f>
        <v>#NUM!</v>
      </c>
      <c r="DK144" s="316" t="e">
        <f t="array" ref="DK144">QUARTILE(IF($JQ21:$JQ68&lt;=5,DK21:DK68),3)</f>
        <v>#NUM!</v>
      </c>
      <c r="DL144" s="316" t="e">
        <f t="array" ref="DL144">QUARTILE(IF($JQ21:$JQ68&lt;=5,DL21:DL68),3)</f>
        <v>#NUM!</v>
      </c>
      <c r="DM144" s="316" t="e">
        <f t="array" ref="DM144">QUARTILE(IF($JQ21:$JQ68&lt;=5,DM21:DM68),3)</f>
        <v>#NUM!</v>
      </c>
      <c r="DN144" s="316" t="e">
        <f t="array" ref="DN144">QUARTILE(IF($JQ21:$JQ68&lt;=5,DN21:DN68),3)</f>
        <v>#NUM!</v>
      </c>
      <c r="DO144" s="316" t="e">
        <f t="array" ref="DO144">QUARTILE(IF($JQ21:$JQ68&lt;=5,DO21:DO68),3)</f>
        <v>#NUM!</v>
      </c>
      <c r="DP144" s="316" t="e">
        <f t="array" ref="DP144">QUARTILE(IF($JQ21:$JQ68&lt;=5,DP21:DP68),3)</f>
        <v>#NUM!</v>
      </c>
      <c r="DQ144" s="316" t="e">
        <f t="array" ref="DQ144">QUARTILE(IF($JQ21:$JQ68&lt;=5,DQ21:DQ68),3)</f>
        <v>#NUM!</v>
      </c>
      <c r="DR144" s="316" t="e">
        <f t="array" ref="DR144">QUARTILE(IF($JQ21:$JQ68&lt;=5,DR21:DR68),3)</f>
        <v>#NUM!</v>
      </c>
      <c r="DS144" s="316" t="e">
        <f t="array" ref="DS144">QUARTILE(IF($JQ21:$JQ68&lt;=5,DS21:DS68),3)</f>
        <v>#NUM!</v>
      </c>
      <c r="DT144" s="316" t="e">
        <f t="array" ref="DT144">QUARTILE(IF($JQ21:$JQ68&lt;=5,DT21:DT68),3)</f>
        <v>#NUM!</v>
      </c>
      <c r="DU144" s="316" t="e">
        <f t="array" ref="DU144">QUARTILE(IF($JQ21:$JQ68&lt;=5,DU21:DU68),3)</f>
        <v>#NUM!</v>
      </c>
      <c r="DV144" s="316" t="e">
        <f t="array" ref="DV144">QUARTILE(IF($JQ21:$JQ68&lt;=5,DV21:DV68),3)</f>
        <v>#NUM!</v>
      </c>
      <c r="DW144" s="316" t="e">
        <f t="array" ref="DW144">QUARTILE(IF($JQ21:$JQ68&lt;=5,DW21:DW68),3)</f>
        <v>#NUM!</v>
      </c>
      <c r="DX144" s="316" t="e">
        <f t="array" ref="DX144">QUARTILE(IF($JQ21:$JQ68&lt;=5,DX21:DX68),3)</f>
        <v>#NUM!</v>
      </c>
      <c r="DY144" s="316" t="e">
        <f t="array" ref="DY144">QUARTILE(IF($JQ21:$JQ68&lt;=5,DY21:DY68),3)</f>
        <v>#NUM!</v>
      </c>
      <c r="DZ144" s="316" t="e">
        <f t="array" ref="DZ144">QUARTILE(IF($JQ21:$JQ68&lt;=5,DZ21:DZ68),3)</f>
        <v>#NUM!</v>
      </c>
      <c r="EA144" s="316" t="e">
        <f t="array" ref="EA144">QUARTILE(IF($JQ21:$JQ68&lt;=5,EA21:EA68),3)</f>
        <v>#NUM!</v>
      </c>
      <c r="EB144" s="316" t="e">
        <f t="array" ref="EB144">QUARTILE(IF($JQ21:$JQ68&lt;=5,EB21:EB68),3)</f>
        <v>#NUM!</v>
      </c>
      <c r="EC144" s="316" t="e">
        <f t="array" ref="EC144">QUARTILE(IF($JQ21:$JQ68&lt;=5,EC21:EC68),3)</f>
        <v>#NUM!</v>
      </c>
      <c r="ED144" s="316" t="e">
        <f t="array" ref="ED144">QUARTILE(IF($JQ21:$JQ68&lt;=5,ED21:ED68),3)</f>
        <v>#NUM!</v>
      </c>
      <c r="EE144" s="316" t="e">
        <f t="array" ref="EE144">QUARTILE(IF($JQ21:$JQ68&lt;=5,EE21:EE68),3)</f>
        <v>#NUM!</v>
      </c>
      <c r="EF144" s="316" t="e">
        <f t="array" ref="EF144">QUARTILE(IF($JQ21:$JQ68&lt;=5,EF21:EF68),3)</f>
        <v>#NUM!</v>
      </c>
      <c r="EG144" s="316" t="e">
        <f t="array" ref="EG144">QUARTILE(IF($JQ21:$JQ68&lt;=5,EG21:EG68),3)</f>
        <v>#NUM!</v>
      </c>
      <c r="EH144" s="316" t="e">
        <f t="array" ref="EH144">QUARTILE(IF($JQ21:$JQ68&lt;=5,EH21:EH68),3)</f>
        <v>#NUM!</v>
      </c>
      <c r="EI144" s="316" t="e">
        <f t="array" ref="EI144">QUARTILE(IF($JQ21:$JQ68&lt;=5,EI21:EI68),3)</f>
        <v>#NUM!</v>
      </c>
      <c r="EJ144" s="316" t="e">
        <f t="array" ref="EJ144">QUARTILE(IF($JQ21:$JQ68&lt;=5,EJ21:EJ68),3)</f>
        <v>#NUM!</v>
      </c>
      <c r="EK144" s="316" t="e">
        <f t="array" ref="EK144">QUARTILE(IF($JQ21:$JQ68&lt;=5,EK21:EK68),3)</f>
        <v>#NUM!</v>
      </c>
      <c r="EL144" s="316" t="e">
        <f t="array" ref="EL144">QUARTILE(IF($JQ21:$JQ68&lt;=5,EL21:EL68),3)</f>
        <v>#NUM!</v>
      </c>
      <c r="EM144" s="316" t="e">
        <f t="array" ref="EM144">QUARTILE(IF($JQ21:$JQ68&lt;=5,EM21:EM68),3)</f>
        <v>#NUM!</v>
      </c>
      <c r="EN144" s="316" t="e">
        <f t="array" ref="EN144">QUARTILE(IF($JQ21:$JQ68&lt;=5,EN21:EN68),3)</f>
        <v>#NUM!</v>
      </c>
      <c r="EO144" s="316" t="e">
        <f t="array" ref="EO144">QUARTILE(IF($JQ21:$JQ68&lt;=5,EO21:EO68),3)</f>
        <v>#NUM!</v>
      </c>
      <c r="EP144" s="316" t="e">
        <f t="array" ref="EP144">QUARTILE(IF($JQ21:$JQ68&lt;=5,EP21:EP68),3)</f>
        <v>#NUM!</v>
      </c>
      <c r="EQ144" s="316" t="e">
        <f t="array" ref="EQ144">QUARTILE(IF($JQ21:$JQ68&lt;=5,EQ21:EQ68),3)</f>
        <v>#NUM!</v>
      </c>
      <c r="ER144" s="316" t="e">
        <f t="array" ref="ER144">QUARTILE(IF($JQ21:$JQ68&lt;=5,ER21:ER68),3)</f>
        <v>#NUM!</v>
      </c>
      <c r="ES144" s="316" t="e">
        <f t="array" ref="ES144">QUARTILE(IF($JQ21:$JQ68&lt;=5,ES21:ES68),3)</f>
        <v>#NUM!</v>
      </c>
      <c r="ET144" s="316" t="e">
        <f t="array" ref="ET144">QUARTILE(IF($JQ21:$JQ68&lt;=5,ET21:ET68),3)</f>
        <v>#NUM!</v>
      </c>
      <c r="EU144" s="316" t="e">
        <f t="array" ref="EU144">QUARTILE(IF($JQ21:$JQ68&lt;=5,EU21:EU68),3)</f>
        <v>#NUM!</v>
      </c>
      <c r="EV144" s="316" t="e">
        <f t="array" ref="EV144">QUARTILE(IF($JQ21:$JQ68&lt;=5,EV21:EV68),3)</f>
        <v>#NUM!</v>
      </c>
      <c r="EW144" s="316" t="e">
        <f t="array" ref="EW144">QUARTILE(IF($JQ21:$JQ68&lt;=5,EW21:EW68),3)</f>
        <v>#NUM!</v>
      </c>
      <c r="EX144" s="316" t="e">
        <f t="array" ref="EX144">QUARTILE(IF($JQ21:$JQ68&lt;=5,EX21:EX68),3)</f>
        <v>#NUM!</v>
      </c>
      <c r="EY144" s="316" t="e">
        <f t="array" ref="EY144">QUARTILE(IF($JQ21:$JQ68&lt;=5,EY21:EY68),3)</f>
        <v>#NUM!</v>
      </c>
      <c r="EZ144" s="316" t="e">
        <f t="array" ref="EZ144">QUARTILE(IF($JQ21:$JQ68&lt;=5,EZ21:EZ68),3)</f>
        <v>#NUM!</v>
      </c>
      <c r="FA144" s="316" t="e">
        <f t="array" ref="FA144">QUARTILE(IF($JQ21:$JQ68&lt;=5,FA21:FA68),3)</f>
        <v>#NUM!</v>
      </c>
      <c r="FB144" s="316" t="e">
        <f t="array" ref="FB144">QUARTILE(IF($JQ21:$JQ68&lt;=5,FB21:FB68),3)</f>
        <v>#NUM!</v>
      </c>
      <c r="FC144" s="316" t="e">
        <f t="array" ref="FC144">QUARTILE(IF($JQ21:$JQ68&lt;=5,FC21:FC68),3)</f>
        <v>#NUM!</v>
      </c>
      <c r="FD144" s="316" t="e">
        <f t="array" ref="FD144">QUARTILE(IF($JQ21:$JQ68&lt;=5,FD21:FD68),3)</f>
        <v>#NUM!</v>
      </c>
      <c r="FE144" s="316" t="e">
        <f t="array" ref="FE144">QUARTILE(IF($JQ21:$JQ68&lt;=5,FE21:FE68),3)</f>
        <v>#NUM!</v>
      </c>
      <c r="FF144" s="316" t="e">
        <f t="array" ref="FF144">QUARTILE(IF($JQ21:$JQ68&lt;=5,FF21:FF68),3)</f>
        <v>#NUM!</v>
      </c>
      <c r="FG144" s="316" t="e">
        <f t="array" ref="FG144">QUARTILE(IF($JQ21:$JQ68&lt;=5,FG21:FG68),3)</f>
        <v>#NUM!</v>
      </c>
      <c r="FH144" s="316" t="e">
        <f t="array" ref="FH144">QUARTILE(IF($JQ21:$JQ68&lt;=5,FH21:FH68),3)</f>
        <v>#NUM!</v>
      </c>
      <c r="FI144" s="316" t="e">
        <f t="array" ref="FI144">QUARTILE(IF($JQ21:$JQ68&lt;=5,FI21:FI68),3)</f>
        <v>#NUM!</v>
      </c>
      <c r="FJ144" s="316" t="e">
        <f t="array" ref="FJ144">QUARTILE(IF($JQ21:$JQ68&lt;=5,FJ21:FJ68),3)</f>
        <v>#NUM!</v>
      </c>
      <c r="FK144" s="316" t="e">
        <f t="array" ref="FK144">QUARTILE(IF($JQ21:$JQ68&lt;=5,FK21:FK68),3)</f>
        <v>#NUM!</v>
      </c>
      <c r="FL144" s="316" t="e">
        <f t="array" ref="FL144">QUARTILE(IF($JQ21:$JQ68&lt;=5,FL21:FL68),3)</f>
        <v>#NUM!</v>
      </c>
      <c r="FM144" s="316" t="e">
        <f t="array" ref="FM144">QUARTILE(IF($JQ21:$JQ68&lt;=5,FM21:FM68),3)</f>
        <v>#NUM!</v>
      </c>
      <c r="FN144" s="316" t="e">
        <f t="array" ref="FN144">QUARTILE(IF($JQ21:$JQ68&lt;=5,FN21:FN68),3)</f>
        <v>#NUM!</v>
      </c>
      <c r="FO144" s="316" t="e">
        <f t="array" ref="FO144">QUARTILE(IF($JQ21:$JQ68&lt;=5,FO21:FO68),3)</f>
        <v>#NUM!</v>
      </c>
      <c r="FP144" s="316" t="e">
        <f t="array" ref="FP144">QUARTILE(IF($JQ21:$JQ68&lt;=5,FP21:FP68),3)</f>
        <v>#NUM!</v>
      </c>
      <c r="FQ144" s="316" t="e">
        <f t="array" ref="FQ144">QUARTILE(IF($JQ21:$JQ68&lt;=5,FQ21:FQ68),3)</f>
        <v>#NUM!</v>
      </c>
      <c r="FR144" s="316" t="e">
        <f t="array" ref="FR144">QUARTILE(IF($JQ21:$JQ68&lt;=5,FR21:FR68),3)</f>
        <v>#NUM!</v>
      </c>
      <c r="FS144" s="316" t="e">
        <f t="array" ref="FS144">QUARTILE(IF($JQ21:$JQ68&lt;=5,FS21:FS68),3)</f>
        <v>#NUM!</v>
      </c>
      <c r="FT144" s="316" t="e">
        <f t="array" ref="FT144">QUARTILE(IF($JQ21:$JQ68&lt;=5,FT21:FT68),3)</f>
        <v>#NUM!</v>
      </c>
      <c r="FU144" s="316" t="e">
        <f t="array" ref="FU144">QUARTILE(IF($JQ21:$JQ68&lt;=5,FU21:FU68),3)</f>
        <v>#NUM!</v>
      </c>
      <c r="FV144" s="316" t="e">
        <f t="array" ref="FV144">QUARTILE(IF($JQ21:$JQ68&lt;=5,FV21:FV68),3)</f>
        <v>#NUM!</v>
      </c>
      <c r="FW144" s="316" t="e">
        <f t="array" ref="FW144">QUARTILE(IF($JQ21:$JQ68&lt;=5,FW21:FW68),3)</f>
        <v>#NUM!</v>
      </c>
      <c r="FX144" s="316" t="e">
        <f t="array" ref="FX144">QUARTILE(IF($JQ21:$JQ68&lt;=5,FX21:FX68),3)</f>
        <v>#NUM!</v>
      </c>
      <c r="FY144" s="316" t="e">
        <f t="array" ref="FY144">QUARTILE(IF($JQ21:$JQ68&lt;=5,FY21:FY68),3)</f>
        <v>#NUM!</v>
      </c>
      <c r="FZ144" s="316" t="e">
        <f t="array" ref="FZ144">QUARTILE(IF($JQ21:$JQ68&lt;=5,FZ21:FZ68),3)</f>
        <v>#NUM!</v>
      </c>
      <c r="GA144" s="316" t="e">
        <f t="array" ref="GA144">QUARTILE(IF($JQ21:$JQ68&lt;=5,GA21:GA68),3)</f>
        <v>#NUM!</v>
      </c>
      <c r="GB144" s="316" t="e">
        <f t="array" ref="GB144">QUARTILE(IF($JQ21:$JQ68&lt;=5,GB21:GB68),3)</f>
        <v>#NUM!</v>
      </c>
      <c r="GC144" s="316" t="e">
        <f t="array" ref="GC144">QUARTILE(IF($JQ21:$JQ68&lt;=5,GC21:GC68),3)</f>
        <v>#NUM!</v>
      </c>
      <c r="GD144" s="316" t="e">
        <f t="array" ref="GD144">QUARTILE(IF($JQ21:$JQ68&lt;=5,GD21:GD68),3)</f>
        <v>#NUM!</v>
      </c>
      <c r="GE144" s="316" t="e">
        <f t="array" ref="GE144">QUARTILE(IF($JQ21:$JQ68&lt;=5,GE21:GE68),3)</f>
        <v>#NUM!</v>
      </c>
      <c r="GF144" s="316" t="e">
        <f t="array" ref="GF144">QUARTILE(IF($JQ21:$JQ68&lt;=5,GF21:GF68),3)</f>
        <v>#NUM!</v>
      </c>
      <c r="GG144" s="316" t="e">
        <f t="array" ref="GG144">QUARTILE(IF($JQ21:$JQ68&lt;=5,GG21:GG68),3)</f>
        <v>#NUM!</v>
      </c>
      <c r="GH144" s="316" t="e">
        <f t="array" ref="GH144">QUARTILE(IF($JQ21:$JQ68&lt;=5,GH21:GH68),3)</f>
        <v>#NUM!</v>
      </c>
      <c r="GI144" s="316" t="e">
        <f t="array" ref="GI144">QUARTILE(IF($JQ21:$JQ68&lt;=5,GI21:GI68),3)</f>
        <v>#NUM!</v>
      </c>
      <c r="GJ144" s="316" t="e">
        <f t="array" ref="GJ144">QUARTILE(IF($JQ21:$JQ68&lt;=5,GJ21:GJ68),3)</f>
        <v>#NUM!</v>
      </c>
      <c r="GK144" s="316" t="e">
        <f t="array" ref="GK144">QUARTILE(IF($JQ21:$JQ68&lt;=5,GK21:GK68),3)</f>
        <v>#NUM!</v>
      </c>
      <c r="GL144" s="316" t="e">
        <f t="array" ref="GL144">QUARTILE(IF($JQ21:$JQ68&lt;=5,GL21:GL68),3)</f>
        <v>#NUM!</v>
      </c>
      <c r="GM144" s="316" t="e">
        <f t="array" ref="GM144">QUARTILE(IF($JQ21:$JQ68&lt;=5,GM21:GM68),3)</f>
        <v>#NUM!</v>
      </c>
      <c r="GN144" s="316" t="e">
        <f t="array" ref="GN144">QUARTILE(IF($JQ21:$JQ68&lt;=5,GN21:GN68),3)</f>
        <v>#NUM!</v>
      </c>
      <c r="GO144" s="316" t="e">
        <f t="array" ref="GO144">QUARTILE(IF($JQ21:$JQ68&lt;=5,GO21:GO68),3)</f>
        <v>#NUM!</v>
      </c>
      <c r="GP144" s="316" t="e">
        <f t="array" ref="GP144">QUARTILE(IF($JQ21:$JQ68&lt;=5,GP21:GP68),3)</f>
        <v>#NUM!</v>
      </c>
      <c r="GQ144" s="316" t="e">
        <f t="array" ref="GQ144">QUARTILE(IF($JQ21:$JQ68&lt;=5,GQ21:GQ68),3)</f>
        <v>#NUM!</v>
      </c>
      <c r="GR144" s="316" t="e">
        <f t="array" ref="GR144">QUARTILE(IF($JQ21:$JQ68&lt;=5,GR21:GR68),3)</f>
        <v>#NUM!</v>
      </c>
      <c r="GS144" s="316" t="e">
        <f t="array" ref="GS144">QUARTILE(IF($JQ21:$JQ68&lt;=5,GS21:GS68),3)</f>
        <v>#NUM!</v>
      </c>
      <c r="GT144" s="316" t="e">
        <f t="array" ref="GT144">QUARTILE(IF($JQ21:$JQ68&lt;=5,GT21:GT68),3)</f>
        <v>#NUM!</v>
      </c>
      <c r="GU144" s="316" t="e">
        <f t="array" ref="GU144">QUARTILE(IF($JQ21:$JQ68&lt;=5,GU21:GU68),3)</f>
        <v>#NUM!</v>
      </c>
      <c r="GV144" s="316" t="e">
        <f t="array" ref="GV144">QUARTILE(IF($JQ21:$JQ68&lt;=5,GV21:GV68),3)</f>
        <v>#NUM!</v>
      </c>
      <c r="GW144" s="316" t="e">
        <f t="array" ref="GW144">QUARTILE(IF($JQ21:$JQ68&lt;=5,GW21:GW68),3)</f>
        <v>#NUM!</v>
      </c>
      <c r="GX144" s="316" t="e">
        <f t="array" ref="GX144">QUARTILE(IF($JQ21:$JQ68&lt;=5,GX21:GX68),3)</f>
        <v>#NUM!</v>
      </c>
      <c r="GY144" s="316" t="e">
        <f t="array" ref="GY144">QUARTILE(IF($JQ21:$JQ68&lt;=5,GY21:GY68),3)</f>
        <v>#NUM!</v>
      </c>
      <c r="GZ144" s="316" t="e">
        <f t="array" ref="GZ144">QUARTILE(IF($JQ21:$JQ68&lt;=5,GZ21:GZ68),3)</f>
        <v>#NUM!</v>
      </c>
      <c r="HA144" s="316" t="e">
        <f t="array" ref="HA144">QUARTILE(IF($JQ21:$JQ68&lt;=5,HA21:HA68),3)</f>
        <v>#NUM!</v>
      </c>
      <c r="HB144" s="316" t="e">
        <f t="array" ref="HB144">QUARTILE(IF($JQ21:$JQ68&lt;=5,HB21:HB68),3)</f>
        <v>#NUM!</v>
      </c>
      <c r="HC144" s="316" t="e">
        <f t="array" ref="HC144">QUARTILE(IF($JQ21:$JQ68&lt;=5,HC21:HC68),3)</f>
        <v>#NUM!</v>
      </c>
      <c r="HD144" s="316" t="e">
        <f t="array" ref="HD144">QUARTILE(IF($JQ21:$JQ68&lt;=5,HD21:HD68),3)</f>
        <v>#NUM!</v>
      </c>
      <c r="HE144" s="316" t="e">
        <f t="array" ref="HE144">QUARTILE(IF($JQ21:$JQ68&lt;=5,HE21:HE68),3)</f>
        <v>#NUM!</v>
      </c>
      <c r="HF144" s="316" t="e">
        <f t="array" ref="HF144">QUARTILE(IF($JQ21:$JQ68&lt;=5,HF21:HF68),3)</f>
        <v>#NUM!</v>
      </c>
      <c r="HG144" s="316" t="e">
        <f t="array" ref="HG144">QUARTILE(IF($JQ21:$JQ68&lt;=5,HG21:HG68),3)</f>
        <v>#NUM!</v>
      </c>
      <c r="HH144" s="316" t="e">
        <f t="array" ref="HH144">QUARTILE(IF($JQ21:$JQ68&lt;=5,HH21:HH68),3)</f>
        <v>#NUM!</v>
      </c>
      <c r="HI144" s="316" t="e">
        <f t="array" ref="HI144">QUARTILE(IF($JQ21:$JQ68&lt;=5,HI21:HI68),3)</f>
        <v>#NUM!</v>
      </c>
      <c r="HJ144" s="316" t="e">
        <f t="array" ref="HJ144">QUARTILE(IF($JQ21:$JQ68&lt;=5,HJ21:HJ68),3)</f>
        <v>#NUM!</v>
      </c>
      <c r="HK144" s="316" t="e">
        <f t="array" ref="HK144">QUARTILE(IF($JQ21:$JQ68&lt;=5,HK21:HK68),3)</f>
        <v>#NUM!</v>
      </c>
      <c r="HL144" s="316" t="e">
        <f t="array" ref="HL144">QUARTILE(IF($JQ21:$JQ68&lt;=5,HL21:HL68),3)</f>
        <v>#NUM!</v>
      </c>
      <c r="HM144" s="316" t="e">
        <f t="array" ref="HM144">QUARTILE(IF($JQ21:$JQ68&lt;=5,HM21:HM68),3)</f>
        <v>#NUM!</v>
      </c>
      <c r="HN144" s="316" t="e">
        <f t="array" ref="HN144">QUARTILE(IF($JQ21:$JQ68&lt;=5,HN21:HN68),3)</f>
        <v>#NUM!</v>
      </c>
      <c r="HO144" s="316" t="e">
        <f t="array" ref="HO144">QUARTILE(IF($JQ21:$JQ68&lt;=5,HO21:HO68),3)</f>
        <v>#NUM!</v>
      </c>
      <c r="HP144" s="316" t="e">
        <f t="array" ref="HP144">QUARTILE(IF($JQ21:$JQ68&lt;=5,HP21:HP68),3)</f>
        <v>#NUM!</v>
      </c>
      <c r="HQ144" s="316" t="e">
        <f t="array" ref="HQ144">QUARTILE(IF($JQ21:$JQ68&lt;=5,HQ21:HQ68),3)</f>
        <v>#NUM!</v>
      </c>
      <c r="HR144" s="316" t="e">
        <f t="array" ref="HR144">QUARTILE(IF($JQ21:$JQ68&lt;=5,HR21:HR68),3)</f>
        <v>#NUM!</v>
      </c>
      <c r="HS144" s="316" t="e">
        <f t="array" ref="HS144">QUARTILE(IF($JQ21:$JQ68&lt;=5,HS21:HS68),3)</f>
        <v>#NUM!</v>
      </c>
      <c r="HT144" s="316" t="e">
        <f t="array" ref="HT144">QUARTILE(IF($JQ21:$JQ68&lt;=5,HT21:HT68),3)</f>
        <v>#NUM!</v>
      </c>
      <c r="HU144" s="316" t="e">
        <f t="array" ref="HU144">QUARTILE(IF($JQ21:$JQ68&lt;=5,HU21:HU68),3)</f>
        <v>#NUM!</v>
      </c>
      <c r="HV144" s="316" t="e">
        <f t="array" ref="HV144">QUARTILE(IF($JQ21:$JQ68&lt;=5,HV21:HV68),3)</f>
        <v>#NUM!</v>
      </c>
      <c r="HW144" s="316" t="e">
        <f t="array" ref="HW144">QUARTILE(IF($JQ21:$JQ68&lt;=5,HW21:HW68),3)</f>
        <v>#NUM!</v>
      </c>
      <c r="HX144" s="316" t="e">
        <f t="array" ref="HX144">QUARTILE(IF($JQ21:$JQ68&lt;=5,HX21:HX68),3)</f>
        <v>#NUM!</v>
      </c>
      <c r="HY144" s="316" t="e">
        <f t="array" ref="HY144">QUARTILE(IF($JQ21:$JQ68&lt;=5,HY21:HY68),3)</f>
        <v>#NUM!</v>
      </c>
      <c r="HZ144" s="316" t="e">
        <f t="array" ref="HZ144">QUARTILE(IF($JQ21:$JQ68&lt;=5,HZ21:HZ68),3)</f>
        <v>#NUM!</v>
      </c>
      <c r="IA144" s="316" t="e">
        <f t="array" ref="IA144">QUARTILE(IF($JQ21:$JQ68&lt;=5,IA21:IA68),3)</f>
        <v>#NUM!</v>
      </c>
      <c r="IB144" s="316" t="e">
        <f t="array" ref="IB144">QUARTILE(IF($JQ21:$JQ68&lt;=5,IB21:IB68),3)</f>
        <v>#NUM!</v>
      </c>
      <c r="IC144" s="316" t="e">
        <f t="array" ref="IC144">QUARTILE(IF($JQ21:$JQ68&lt;=5,IC21:IC68),3)</f>
        <v>#NUM!</v>
      </c>
      <c r="ID144" s="316" t="e">
        <f t="array" ref="ID144">QUARTILE(IF($JQ21:$JQ68&lt;=5,ID21:ID68),3)</f>
        <v>#NUM!</v>
      </c>
      <c r="IE144" s="316" t="e">
        <f t="array" ref="IE144">QUARTILE(IF($JQ21:$JQ68&lt;=5,IE21:IE68),3)</f>
        <v>#NUM!</v>
      </c>
      <c r="IF144" s="316" t="e">
        <f t="array" ref="IF144">QUARTILE(IF($JQ21:$JQ68&lt;=5,IF21:IF68),3)</f>
        <v>#NUM!</v>
      </c>
      <c r="IG144" s="316" t="e">
        <f t="array" ref="IG144">QUARTILE(IF($JQ21:$JQ68&lt;=5,IG21:IG68),3)</f>
        <v>#NUM!</v>
      </c>
      <c r="IH144" s="316" t="e">
        <f t="array" ref="IH144">QUARTILE(IF($JQ21:$JQ68&lt;=5,IH21:IH68),3)</f>
        <v>#NUM!</v>
      </c>
      <c r="II144" s="316" t="e">
        <f t="array" ref="II144">QUARTILE(IF($JQ21:$JQ68&lt;=5,II21:II68),3)</f>
        <v>#NUM!</v>
      </c>
      <c r="IJ144" s="316" t="e">
        <f t="array" ref="IJ144">QUARTILE(IF($JQ21:$JQ68&lt;=5,IJ21:IJ68),3)</f>
        <v>#NUM!</v>
      </c>
      <c r="IK144" s="316" t="e">
        <f t="array" ref="IK144">QUARTILE(IF($JQ21:$JQ68&lt;=5,IK21:IK68),3)</f>
        <v>#NUM!</v>
      </c>
      <c r="IL144" s="316" t="e">
        <f t="array" ref="IL144">QUARTILE(IF($JQ21:$JQ68&lt;=5,IL21:IL68),3)</f>
        <v>#NUM!</v>
      </c>
      <c r="IM144" s="316" t="e">
        <f t="array" ref="IM144">QUARTILE(IF($JQ21:$JQ68&lt;=5,IM21:IM68),3)</f>
        <v>#NUM!</v>
      </c>
      <c r="IN144" s="316" t="e">
        <f t="array" ref="IN144">QUARTILE(IF($JQ21:$JQ68&lt;=5,IN21:IN68),3)</f>
        <v>#NUM!</v>
      </c>
      <c r="IO144" s="316" t="e">
        <f t="array" ref="IO144">QUARTILE(IF($JQ21:$JQ68&lt;=5,IO21:IO68),3)</f>
        <v>#NUM!</v>
      </c>
      <c r="IP144" s="316" t="e">
        <f t="array" ref="IP144">QUARTILE(IF($JQ21:$JQ68&lt;=5,IP21:IP68),3)</f>
        <v>#NUM!</v>
      </c>
      <c r="IQ144" s="316" t="e">
        <f t="array" ref="IQ144">QUARTILE(IF($JQ21:$JQ68&lt;=5,IQ21:IQ68),3)</f>
        <v>#NUM!</v>
      </c>
      <c r="IR144" s="316" t="e">
        <f t="array" ref="IR144">QUARTILE(IF($JQ21:$JQ68&lt;=5,IR21:IR68),3)</f>
        <v>#NUM!</v>
      </c>
      <c r="IS144" s="316" t="e">
        <f t="array" ref="IS144">QUARTILE(IF($JQ21:$JQ68&lt;=5,IS21:IS68),3)</f>
        <v>#NUM!</v>
      </c>
      <c r="IT144" s="316" t="e">
        <f t="array" ref="IT144">QUARTILE(IF($JQ21:$JQ68&lt;=5,IT21:IT68),3)</f>
        <v>#NUM!</v>
      </c>
      <c r="IU144" s="316" t="e">
        <f t="array" ref="IU144">QUARTILE(IF($JQ21:$JQ68&lt;=5,IU21:IU68),3)</f>
        <v>#NUM!</v>
      </c>
      <c r="IV144" s="316" t="e">
        <f t="array" ref="IV144">QUARTILE(IF($JQ21:$JQ68&lt;=5,IV21:IV68),3)</f>
        <v>#NUM!</v>
      </c>
      <c r="IW144" s="316" t="e">
        <f t="array" ref="IW144">QUARTILE(IF($JQ21:$JQ68&lt;=5,IW21:IW68),3)</f>
        <v>#NUM!</v>
      </c>
      <c r="IX144" s="316" t="e">
        <f t="array" ref="IX144">QUARTILE(IF($JQ21:$JQ68&lt;=5,IX21:IX68),3)</f>
        <v>#NUM!</v>
      </c>
      <c r="IY144" s="316" t="e">
        <f t="array" ref="IY144">QUARTILE(IF($JQ21:$JQ68&lt;=5,IY21:IY68),3)</f>
        <v>#NUM!</v>
      </c>
      <c r="IZ144" s="316" t="e">
        <f t="array" ref="IZ144">QUARTILE(IF($JQ21:$JQ68&lt;=5,IZ21:IZ68),3)</f>
        <v>#NUM!</v>
      </c>
      <c r="JA144" s="316" t="e">
        <f t="array" ref="JA144">QUARTILE(IF($JQ21:$JQ68&lt;=5,JA21:JA68),3)</f>
        <v>#NUM!</v>
      </c>
      <c r="JB144" s="316" t="e">
        <f t="array" ref="JB144">QUARTILE(IF($JQ21:$JQ68&lt;=5,JB21:JB68),3)</f>
        <v>#NUM!</v>
      </c>
      <c r="JC144" s="316" t="e">
        <f t="array" ref="JC144">QUARTILE(IF($JQ21:$JQ68&lt;=5,JC21:JC68),3)</f>
        <v>#NUM!</v>
      </c>
      <c r="JD144" s="316" t="e">
        <f t="array" ref="JD144">QUARTILE(IF($JQ21:$JQ68&lt;=5,JD21:JD68),3)</f>
        <v>#NUM!</v>
      </c>
      <c r="JE144" s="316" t="e">
        <f t="array" ref="JE144">QUARTILE(IF($JQ21:$JQ68&lt;=5,JE21:JE68),3)</f>
        <v>#NUM!</v>
      </c>
      <c r="JF144" s="316" t="e">
        <f t="array" ref="JF144">QUARTILE(IF($JQ21:$JQ68&lt;=5,JF21:JF68),3)</f>
        <v>#NUM!</v>
      </c>
      <c r="JG144" s="316" t="e">
        <f t="array" ref="JG144">QUARTILE(IF($JQ21:$JQ68&lt;=5,JG21:JG68),3)</f>
        <v>#NUM!</v>
      </c>
      <c r="JH144" s="316" t="e">
        <f t="array" ref="JH144">QUARTILE(IF($JQ21:$JQ68&lt;=5,JH21:JH68),3)</f>
        <v>#NUM!</v>
      </c>
      <c r="JI144" s="316" t="e">
        <f t="array" ref="JI144">QUARTILE(IF($JQ21:$JQ68&lt;=5,JI21:JI68),3)</f>
        <v>#NUM!</v>
      </c>
      <c r="JJ144" s="316" t="e">
        <f t="array" ref="JJ144">QUARTILE(IF($JQ21:$JQ68&lt;=5,JJ21:JJ68),3)</f>
        <v>#NUM!</v>
      </c>
      <c r="JK144" s="316" t="e">
        <f t="array" ref="JK144">QUARTILE(IF($JQ21:$JQ68&lt;=5,JK21:JK68),3)</f>
        <v>#NUM!</v>
      </c>
      <c r="JL144" s="316" t="e">
        <f t="array" ref="JL144">QUARTILE(IF($JQ21:$JQ68&lt;=5,JL21:JL68),3)</f>
        <v>#NUM!</v>
      </c>
      <c r="JM144" s="316" t="e">
        <f t="array" ref="JM144">QUARTILE(IF($JQ21:$JQ68&lt;=5,JM21:JM68),3)</f>
        <v>#NUM!</v>
      </c>
      <c r="JN144" s="316" t="e">
        <f t="array" ref="JN144">QUARTILE(IF($JQ21:$JQ68&lt;=5,JN21:JN68),3)</f>
        <v>#NUM!</v>
      </c>
      <c r="JO144" s="316" t="e">
        <f t="array" ref="JO144">QUARTILE(IF($JQ21:$JQ68&lt;=5,JO21:JO68),3)</f>
        <v>#NUM!</v>
      </c>
      <c r="JP144" s="316" t="e">
        <f t="array" ref="JP144">QUARTILE(IF($JQ21:$JQ68&lt;=5,JP21:JP68),3)</f>
        <v>#NUM!</v>
      </c>
    </row>
    <row r="145" spans="4:276" ht="15" customHeight="1" x14ac:dyDescent="0.2">
      <c r="D145" s="316">
        <v>9.1</v>
      </c>
      <c r="E145" s="317" t="s">
        <v>509</v>
      </c>
      <c r="F145" s="317">
        <f t="array" ref="F145">MIN(IF($JQ21:$JQ68&lt;=5,F21:F68))</f>
        <v>0</v>
      </c>
      <c r="G145" s="317">
        <f t="array" ref="G145">MIN(IF($JQ21:$JQ68&lt;=5,G21:G68))</f>
        <v>0</v>
      </c>
      <c r="H145" s="317">
        <f t="array" ref="H145">MIN(IF($JQ21:$JQ68&lt;=5,H21:H68))</f>
        <v>0</v>
      </c>
      <c r="I145" s="317">
        <f t="array" ref="I145">MIN(IF($JQ21:$JQ68&lt;=5,I21:I68))</f>
        <v>0</v>
      </c>
      <c r="J145" s="317">
        <f t="array" ref="J145">MIN(IF($JQ21:$JQ68&lt;=5,J21:J68))</f>
        <v>0</v>
      </c>
      <c r="K145" s="317">
        <f t="array" ref="K145">MIN(IF($JQ21:$JQ68&lt;=5,K21:K68))</f>
        <v>0</v>
      </c>
      <c r="L145" s="317">
        <f t="array" ref="L145">MIN(IF($JQ21:$JQ68&lt;=5,L21:L68))</f>
        <v>0</v>
      </c>
      <c r="M145" s="317">
        <f t="array" ref="M145">MIN(IF($JQ21:$JQ68&lt;=5,M21:M68))</f>
        <v>0</v>
      </c>
      <c r="N145" s="317">
        <f t="array" ref="N145">MIN(IF($JQ21:$JQ68&lt;=5,N21:N68))</f>
        <v>0</v>
      </c>
      <c r="O145" s="317">
        <f t="array" ref="O145">MIN(IF($JQ21:$JQ68&lt;=5,O21:O68))</f>
        <v>0</v>
      </c>
      <c r="P145" s="317">
        <f t="array" ref="P145">MIN(IF($JQ21:$JQ68&lt;=5,P21:P68))</f>
        <v>0</v>
      </c>
      <c r="Q145" s="317">
        <f t="array" ref="Q145">MIN(IF($JQ21:$JQ68&lt;=5,Q21:Q68))</f>
        <v>0</v>
      </c>
      <c r="R145" s="317">
        <f t="array" ref="R145">MIN(IF($JQ21:$JQ68&lt;=5,R21:R68))</f>
        <v>0</v>
      </c>
      <c r="S145" s="317">
        <f t="array" ref="S145">MIN(IF($JQ21:$JQ68&lt;=5,S21:S68))</f>
        <v>0</v>
      </c>
      <c r="T145" s="317">
        <f t="array" ref="T145">MIN(IF($JQ21:$JQ68&lt;=5,T21:T68))</f>
        <v>0</v>
      </c>
      <c r="U145" s="317">
        <f t="array" ref="U145">MIN(IF($JQ21:$JQ68&lt;=5,U21:U68))</f>
        <v>0</v>
      </c>
      <c r="V145" s="317">
        <f t="array" ref="V145">MIN(IF($JQ21:$JQ68&lt;=5,V21:V68))</f>
        <v>0</v>
      </c>
      <c r="W145" s="317">
        <f t="array" ref="W145">MIN(IF($JQ21:$JQ68&lt;=5,W21:W68))</f>
        <v>0</v>
      </c>
      <c r="X145" s="317">
        <f t="array" ref="X145">MIN(IF($JQ21:$JQ68&lt;=5,X21:X68))</f>
        <v>0</v>
      </c>
      <c r="Y145" s="317">
        <f t="array" ref="Y145">MIN(IF($JQ21:$JQ68&lt;=5,Y21:Y68))</f>
        <v>0</v>
      </c>
      <c r="Z145" s="317">
        <f t="array" ref="Z145">MIN(IF($JQ21:$JQ68&lt;=5,Z21:Z68))</f>
        <v>0</v>
      </c>
      <c r="AA145" s="317">
        <f t="array" ref="AA145">MIN(IF($JQ21:$JQ68&lt;=5,AA21:AA68))</f>
        <v>0</v>
      </c>
      <c r="AB145" s="317">
        <f t="array" ref="AB145">MIN(IF($JQ21:$JQ68&lt;=5,AB21:AB68))</f>
        <v>0</v>
      </c>
      <c r="AC145" s="317">
        <f t="array" ref="AC145">MIN(IF($JQ21:$JQ68&lt;=5,AC21:AC68))</f>
        <v>0</v>
      </c>
      <c r="AD145" s="317">
        <f t="array" ref="AD145">MIN(IF($JQ21:$JQ68&lt;=5,AD21:AD68))</f>
        <v>0</v>
      </c>
      <c r="AE145" s="317">
        <f t="array" ref="AE145">MIN(IF($JQ21:$JQ68&lt;=5,AE21:AE68))</f>
        <v>0</v>
      </c>
      <c r="AF145" s="317">
        <f t="array" ref="AF145">MIN(IF($JQ21:$JQ68&lt;=5,AF21:AF68))</f>
        <v>0</v>
      </c>
      <c r="AG145" s="317">
        <f t="array" ref="AG145">MIN(IF($JQ21:$JQ68&lt;=5,AG21:AG68))</f>
        <v>0</v>
      </c>
      <c r="AH145" s="317">
        <f t="array" ref="AH145">MIN(IF($JQ21:$JQ68&lt;=5,AH21:AH68))</f>
        <v>0</v>
      </c>
      <c r="AI145" s="317">
        <f t="array" ref="AI145">MIN(IF($JQ21:$JQ68&lt;=5,AI21:AI68))</f>
        <v>0</v>
      </c>
      <c r="AJ145" s="317">
        <f t="array" ref="AJ145">MIN(IF($JQ21:$JQ68&lt;=5,AJ21:AJ68))</f>
        <v>0</v>
      </c>
      <c r="AK145" s="317">
        <f t="array" ref="AK145">MIN(IF($JQ21:$JQ68&lt;=5,AK21:AK68))</f>
        <v>0</v>
      </c>
      <c r="AL145" s="317">
        <f t="array" ref="AL145">MIN(IF($JQ21:$JQ68&lt;=5,AL21:AL68))</f>
        <v>0</v>
      </c>
      <c r="AM145" s="317">
        <f t="array" ref="AM145">MIN(IF($JQ21:$JQ68&lt;=5,AM21:AM68))</f>
        <v>0</v>
      </c>
      <c r="AN145" s="317">
        <f t="array" ref="AN145">MIN(IF($JQ21:$JQ68&lt;=5,AN21:AN68))</f>
        <v>0</v>
      </c>
      <c r="AO145" s="317">
        <f t="array" ref="AO145">MIN(IF($JQ21:$JQ68&lt;=5,AO21:AO68))</f>
        <v>0</v>
      </c>
      <c r="AP145" s="317">
        <f t="array" ref="AP145">MIN(IF($JQ21:$JQ68&lt;=5,AP21:AP68))</f>
        <v>0</v>
      </c>
      <c r="AQ145" s="317">
        <f t="array" ref="AQ145">MIN(IF($JQ21:$JQ68&lt;=5,AQ21:AQ68))</f>
        <v>0</v>
      </c>
      <c r="AR145" s="317">
        <f t="array" ref="AR145">MIN(IF($JQ21:$JQ68&lt;=5,AR21:AR68))</f>
        <v>0</v>
      </c>
      <c r="AS145" s="317">
        <f t="array" ref="AS145">MIN(IF($JQ21:$JQ68&lt;=5,AS21:AS68))</f>
        <v>0</v>
      </c>
      <c r="AT145" s="317">
        <f t="array" ref="AT145">MIN(IF($JQ21:$JQ68&lt;=5,AT21:AT68))</f>
        <v>0</v>
      </c>
      <c r="AU145" s="317">
        <f t="array" ref="AU145">MIN(IF($JQ21:$JQ68&lt;=5,AU21:AU68))</f>
        <v>0</v>
      </c>
      <c r="AV145" s="317">
        <f t="array" ref="AV145">MIN(IF($JQ21:$JQ68&lt;=5,AV21:AV68))</f>
        <v>0</v>
      </c>
      <c r="AW145" s="317">
        <f t="array" ref="AW145">MIN(IF($JQ21:$JQ68&lt;=5,AW21:AW68))</f>
        <v>0</v>
      </c>
      <c r="AX145" s="317">
        <f t="array" ref="AX145">MIN(IF($JQ21:$JQ68&lt;=5,AX21:AX68))</f>
        <v>0</v>
      </c>
      <c r="AY145" s="317">
        <f t="array" ref="AY145">MIN(IF($JQ21:$JQ68&lt;=5,AY21:AY68))</f>
        <v>0</v>
      </c>
      <c r="AZ145" s="317">
        <f t="array" ref="AZ145">MIN(IF($JQ21:$JQ68&lt;=5,AZ21:AZ68))</f>
        <v>0</v>
      </c>
      <c r="BA145" s="317">
        <f t="array" ref="BA145">MIN(IF($JQ21:$JQ68&lt;=5,BA21:BA68))</f>
        <v>0</v>
      </c>
      <c r="BB145" s="317">
        <f t="array" ref="BB145">MIN(IF($JQ21:$JQ68&lt;=5,BB21:BB68))</f>
        <v>0</v>
      </c>
      <c r="BC145" s="317">
        <f t="array" ref="BC145">MIN(IF($JQ21:$JQ68&lt;=5,BC21:BC68))</f>
        <v>0</v>
      </c>
      <c r="BD145" s="317">
        <f t="array" ref="BD145">MIN(IF($JQ21:$JQ68&lt;=5,BD21:BD68))</f>
        <v>0</v>
      </c>
      <c r="BE145" s="317">
        <f t="array" ref="BE145">MIN(IF($JQ21:$JQ68&lt;=5,BE21:BE68))</f>
        <v>0</v>
      </c>
      <c r="BF145" s="317">
        <f t="array" ref="BF145">MIN(IF($JQ21:$JQ68&lt;=5,BF21:BF68))</f>
        <v>0</v>
      </c>
      <c r="BG145" s="317">
        <f t="array" ref="BG145">MIN(IF($JQ21:$JQ68&lt;=5,BG21:BG68))</f>
        <v>0</v>
      </c>
      <c r="BH145" s="317">
        <f t="array" ref="BH145">MIN(IF($JQ21:$JQ68&lt;=5,BH21:BH68))</f>
        <v>0</v>
      </c>
      <c r="BI145" s="317">
        <f t="array" ref="BI145">MIN(IF($JQ21:$JQ68&lt;=5,BI21:BI68))</f>
        <v>0</v>
      </c>
      <c r="BJ145" s="317">
        <f t="array" ref="BJ145">MIN(IF($JQ21:$JQ68&lt;=5,BJ21:BJ68))</f>
        <v>0</v>
      </c>
      <c r="BK145" s="317">
        <f t="array" ref="BK145">MIN(IF($JQ21:$JQ68&lt;=5,BK21:BK68))</f>
        <v>0</v>
      </c>
      <c r="BL145" s="317">
        <f t="array" ref="BL145">MIN(IF($JQ21:$JQ68&lt;=5,BL21:BL68))</f>
        <v>0</v>
      </c>
      <c r="BM145" s="317">
        <f t="array" ref="BM145">MIN(IF($JQ21:$JQ68&lt;=5,BM21:BM68))</f>
        <v>0</v>
      </c>
      <c r="BN145" s="317">
        <f t="array" ref="BN145">MIN(IF($JQ21:$JQ68&lt;=5,BN21:BN68))</f>
        <v>0</v>
      </c>
      <c r="BO145" s="317">
        <f t="array" ref="BO145">MIN(IF($JQ21:$JQ68&lt;=5,BO21:BO68))</f>
        <v>0</v>
      </c>
      <c r="BP145" s="317">
        <f t="array" ref="BP145">MIN(IF($JQ21:$JQ68&lt;=5,BP21:BP68))</f>
        <v>0</v>
      </c>
      <c r="BQ145" s="317">
        <f t="array" ref="BQ145">MIN(IF($JQ21:$JQ68&lt;=5,BQ21:BQ68))</f>
        <v>0</v>
      </c>
      <c r="BR145" s="317">
        <f t="array" ref="BR145">MIN(IF($JQ21:$JQ68&lt;=5,BR21:BR68))</f>
        <v>0</v>
      </c>
      <c r="BS145" s="317">
        <f t="array" ref="BS145">MIN(IF($JQ21:$JQ68&lt;=5,BS21:BS68))</f>
        <v>0</v>
      </c>
      <c r="BT145" s="317">
        <f t="array" ref="BT145">MIN(IF($JQ21:$JQ68&lt;=5,BT21:BT68))</f>
        <v>0</v>
      </c>
      <c r="BU145" s="317">
        <f t="array" ref="BU145">MIN(IF($JQ21:$JQ68&lt;=5,BU21:BU68))</f>
        <v>0</v>
      </c>
      <c r="BV145" s="317">
        <f t="array" ref="BV145">MIN(IF($JQ21:$JQ68&lt;=5,BV21:BV68))</f>
        <v>0</v>
      </c>
      <c r="BW145" s="317">
        <f t="array" ref="BW145">MIN(IF($JQ21:$JQ68&lt;=5,BW21:BW68))</f>
        <v>0</v>
      </c>
      <c r="BX145" s="317">
        <f t="array" ref="BX145">MIN(IF($JQ21:$JQ68&lt;=5,BX21:BX68))</f>
        <v>0</v>
      </c>
      <c r="BY145" s="317">
        <f t="array" ref="BY145">MIN(IF($JQ21:$JQ68&lt;=5,BY21:BY68))</f>
        <v>0</v>
      </c>
      <c r="BZ145" s="317">
        <f t="array" ref="BZ145">MIN(IF($JQ21:$JQ68&lt;=5,BZ21:BZ68))</f>
        <v>0</v>
      </c>
      <c r="CA145" s="317">
        <f t="array" ref="CA145">MIN(IF($JQ21:$JQ68&lt;=5,CA21:CA68))</f>
        <v>0</v>
      </c>
      <c r="CB145" s="317">
        <f t="array" ref="CB145">MIN(IF($JQ21:$JQ68&lt;=5,CB21:CB68))</f>
        <v>0</v>
      </c>
      <c r="CC145" s="317">
        <f t="array" ref="CC145">MIN(IF($JQ21:$JQ68&lt;=5,CC21:CC68))</f>
        <v>0</v>
      </c>
      <c r="CD145" s="317">
        <f t="array" ref="CD145">MIN(IF($JQ21:$JQ68&lt;=5,CD21:CD68))</f>
        <v>0</v>
      </c>
      <c r="CE145" s="317">
        <f t="array" ref="CE145">MIN(IF($JQ21:$JQ68&lt;=5,CE21:CE68))</f>
        <v>0</v>
      </c>
      <c r="CF145" s="317">
        <f t="array" ref="CF145">MIN(IF($JQ21:$JQ68&lt;=5,CF21:CF68))</f>
        <v>0</v>
      </c>
      <c r="CG145" s="317">
        <f t="array" ref="CG145">MIN(IF($JQ21:$JQ68&lt;=5,CG21:CG68))</f>
        <v>0</v>
      </c>
      <c r="CH145" s="317">
        <f t="array" ref="CH145">MIN(IF($JQ21:$JQ68&lt;=5,CH21:CH68))</f>
        <v>0</v>
      </c>
      <c r="CI145" s="317">
        <f t="array" ref="CI145">MIN(IF($JQ21:$JQ68&lt;=5,CI21:CI68))</f>
        <v>0</v>
      </c>
      <c r="CJ145" s="317">
        <f t="array" ref="CJ145">MIN(IF($JQ21:$JQ68&lt;=5,CJ21:CJ68))</f>
        <v>0</v>
      </c>
      <c r="CK145" s="317">
        <f t="array" ref="CK145">MIN(IF($JQ21:$JQ68&lt;=5,CK21:CK68))</f>
        <v>0</v>
      </c>
      <c r="CL145" s="317">
        <f t="array" ref="CL145">MIN(IF($JQ21:$JQ68&lt;=5,CL21:CL68))</f>
        <v>0</v>
      </c>
      <c r="CM145" s="317">
        <f t="array" ref="CM145">MIN(IF($JQ21:$JQ68&lt;=5,CM21:CM68))</f>
        <v>0</v>
      </c>
      <c r="CN145" s="317">
        <f t="array" ref="CN145">MIN(IF($JQ21:$JQ68&lt;=5,CN21:CN68))</f>
        <v>0</v>
      </c>
      <c r="CO145" s="317">
        <f t="array" ref="CO145">MIN(IF($JQ21:$JQ68&lt;=5,CO21:CO68))</f>
        <v>0</v>
      </c>
      <c r="CP145" s="317">
        <f t="array" ref="CP145">MIN(IF($JQ21:$JQ68&lt;=5,CP21:CP68))</f>
        <v>0</v>
      </c>
      <c r="CQ145" s="317">
        <f t="array" ref="CQ145">MIN(IF($JQ21:$JQ68&lt;=5,CQ21:CQ68))</f>
        <v>0</v>
      </c>
      <c r="CR145" s="317">
        <f t="array" ref="CR145">MIN(IF($JQ21:$JQ68&lt;=5,CR21:CR68))</f>
        <v>0</v>
      </c>
      <c r="CS145" s="317">
        <f t="array" ref="CS145">MIN(IF($JQ21:$JQ68&lt;=5,CS21:CS68))</f>
        <v>0</v>
      </c>
      <c r="CT145" s="317">
        <f t="array" ref="CT145">MIN(IF($JQ21:$JQ68&lt;=5,CT21:CT68))</f>
        <v>0</v>
      </c>
      <c r="CU145" s="317">
        <f t="array" ref="CU145">MIN(IF($JQ21:$JQ68&lt;=5,CU21:CU68))</f>
        <v>0</v>
      </c>
      <c r="CV145" s="317">
        <f t="array" ref="CV145">MIN(IF($JQ21:$JQ68&lt;=5,CV21:CV68))</f>
        <v>0</v>
      </c>
      <c r="CW145" s="317">
        <f t="array" ref="CW145">MIN(IF($JQ21:$JQ68&lt;=5,CW21:CW68))</f>
        <v>0</v>
      </c>
      <c r="CX145" s="317">
        <f t="array" ref="CX145">MIN(IF($JQ21:$JQ68&lt;=5,CX21:CX68))</f>
        <v>0</v>
      </c>
      <c r="CY145" s="317">
        <f t="array" ref="CY145">MIN(IF($JQ21:$JQ68&lt;=5,CY21:CY68))</f>
        <v>0</v>
      </c>
      <c r="CZ145" s="317">
        <f t="array" ref="CZ145">MIN(IF($JQ21:$JQ68&lt;=5,CZ21:CZ68))</f>
        <v>0</v>
      </c>
      <c r="DA145" s="317">
        <f t="array" ref="DA145">MIN(IF($JQ21:$JQ68&lt;=5,DA21:DA68))</f>
        <v>0</v>
      </c>
      <c r="DB145" s="317">
        <f t="array" ref="DB145">MIN(IF($JQ21:$JQ68&lt;=5,DB21:DB68))</f>
        <v>0</v>
      </c>
      <c r="DC145" s="317">
        <f t="array" ref="DC145">MIN(IF($JQ21:$JQ68&lt;=5,DC21:DC68))</f>
        <v>0</v>
      </c>
      <c r="DD145" s="317">
        <f t="array" ref="DD145">MIN(IF($JQ21:$JQ68&lt;=5,DD21:DD68))</f>
        <v>0</v>
      </c>
      <c r="DE145" s="317">
        <f t="array" ref="DE145">MIN(IF($JQ21:$JQ68&lt;=5,DE21:DE68))</f>
        <v>0</v>
      </c>
      <c r="DF145" s="317">
        <f t="array" ref="DF145">MIN(IF($JQ21:$JQ68&lt;=5,DF21:DF68))</f>
        <v>0</v>
      </c>
      <c r="DG145" s="317">
        <f t="array" ref="DG145">MIN(IF($JQ21:$JQ68&lt;=5,DG21:DG68))</f>
        <v>0</v>
      </c>
      <c r="DH145" s="317">
        <f t="array" ref="DH145">MIN(IF($JQ21:$JQ68&lt;=5,DH21:DH68))</f>
        <v>0</v>
      </c>
      <c r="DI145" s="317">
        <f t="array" ref="DI145">MIN(IF($JQ21:$JQ68&lt;=5,DI21:DI68))</f>
        <v>0</v>
      </c>
      <c r="DJ145" s="317">
        <f t="array" ref="DJ145">MIN(IF($JQ21:$JQ68&lt;=5,DJ21:DJ68))</f>
        <v>0</v>
      </c>
      <c r="DK145" s="317">
        <f t="array" ref="DK145">MIN(IF($JQ21:$JQ68&lt;=5,DK21:DK68))</f>
        <v>0</v>
      </c>
      <c r="DL145" s="317">
        <f t="array" ref="DL145">MIN(IF($JQ21:$JQ68&lt;=5,DL21:DL68))</f>
        <v>0</v>
      </c>
      <c r="DM145" s="317">
        <f t="array" ref="DM145">MIN(IF($JQ21:$JQ68&lt;=5,DM21:DM68))</f>
        <v>0</v>
      </c>
      <c r="DN145" s="317">
        <f t="array" ref="DN145">MIN(IF($JQ21:$JQ68&lt;=5,DN21:DN68))</f>
        <v>0</v>
      </c>
      <c r="DO145" s="317">
        <f t="array" ref="DO145">MIN(IF($JQ21:$JQ68&lt;=5,DO21:DO68))</f>
        <v>0</v>
      </c>
      <c r="DP145" s="317">
        <f t="array" ref="DP145">MIN(IF($JQ21:$JQ68&lt;=5,DP21:DP68))</f>
        <v>0</v>
      </c>
      <c r="DQ145" s="317">
        <f t="array" ref="DQ145">MIN(IF($JQ21:$JQ68&lt;=5,DQ21:DQ68))</f>
        <v>0</v>
      </c>
      <c r="DR145" s="317">
        <f t="array" ref="DR145">MIN(IF($JQ21:$JQ68&lt;=5,DR21:DR68))</f>
        <v>0</v>
      </c>
      <c r="DS145" s="317">
        <f t="array" ref="DS145">MIN(IF($JQ21:$JQ68&lt;=5,DS21:DS68))</f>
        <v>0</v>
      </c>
      <c r="DT145" s="317">
        <f t="array" ref="DT145">MIN(IF($JQ21:$JQ68&lt;=5,DT21:DT68))</f>
        <v>0</v>
      </c>
      <c r="DU145" s="317">
        <f t="array" ref="DU145">MIN(IF($JQ21:$JQ68&lt;=5,DU21:DU68))</f>
        <v>0</v>
      </c>
      <c r="DV145" s="317">
        <f t="array" ref="DV145">MIN(IF($JQ21:$JQ68&lt;=5,DV21:DV68))</f>
        <v>0</v>
      </c>
      <c r="DW145" s="317">
        <f t="array" ref="DW145">MIN(IF($JQ21:$JQ68&lt;=5,DW21:DW68))</f>
        <v>0</v>
      </c>
      <c r="DX145" s="317">
        <f t="array" ref="DX145">MIN(IF($JQ21:$JQ68&lt;=5,DX21:DX68))</f>
        <v>0</v>
      </c>
      <c r="DY145" s="317">
        <f t="array" ref="DY145">MIN(IF($JQ21:$JQ68&lt;=5,DY21:DY68))</f>
        <v>0</v>
      </c>
      <c r="DZ145" s="317">
        <f t="array" ref="DZ145">MIN(IF($JQ21:$JQ68&lt;=5,DZ21:DZ68))</f>
        <v>0</v>
      </c>
      <c r="EA145" s="317">
        <f t="array" ref="EA145">MIN(IF($JQ21:$JQ68&lt;=5,EA21:EA68))</f>
        <v>0</v>
      </c>
      <c r="EB145" s="317">
        <f t="array" ref="EB145">MIN(IF($JQ21:$JQ68&lt;=5,EB21:EB68))</f>
        <v>0</v>
      </c>
      <c r="EC145" s="317">
        <f t="array" ref="EC145">MIN(IF($JQ21:$JQ68&lt;=5,EC21:EC68))</f>
        <v>0</v>
      </c>
      <c r="ED145" s="317">
        <f t="array" ref="ED145">MIN(IF($JQ21:$JQ68&lt;=5,ED21:ED68))</f>
        <v>0</v>
      </c>
      <c r="EE145" s="317">
        <f t="array" ref="EE145">MIN(IF($JQ21:$JQ68&lt;=5,EE21:EE68))</f>
        <v>0</v>
      </c>
      <c r="EF145" s="317">
        <f t="array" ref="EF145">MIN(IF($JQ21:$JQ68&lt;=5,EF21:EF68))</f>
        <v>0</v>
      </c>
      <c r="EG145" s="317">
        <f t="array" ref="EG145">MIN(IF($JQ21:$JQ68&lt;=5,EG21:EG68))</f>
        <v>0</v>
      </c>
      <c r="EH145" s="317">
        <f t="array" ref="EH145">MIN(IF($JQ21:$JQ68&lt;=5,EH21:EH68))</f>
        <v>0</v>
      </c>
      <c r="EI145" s="317">
        <f t="array" ref="EI145">MIN(IF($JQ21:$JQ68&lt;=5,EI21:EI68))</f>
        <v>0</v>
      </c>
      <c r="EJ145" s="317">
        <f t="array" ref="EJ145">MIN(IF($JQ21:$JQ68&lt;=5,EJ21:EJ68))</f>
        <v>0</v>
      </c>
      <c r="EK145" s="317">
        <f t="array" ref="EK145">MIN(IF($JQ21:$JQ68&lt;=5,EK21:EK68))</f>
        <v>0</v>
      </c>
      <c r="EL145" s="317">
        <f t="array" ref="EL145">MIN(IF($JQ21:$JQ68&lt;=5,EL21:EL68))</f>
        <v>0</v>
      </c>
      <c r="EM145" s="317">
        <f t="array" ref="EM145">MIN(IF($JQ21:$JQ68&lt;=5,EM21:EM68))</f>
        <v>0</v>
      </c>
      <c r="EN145" s="317">
        <f t="array" ref="EN145">MIN(IF($JQ21:$JQ68&lt;=5,EN21:EN68))</f>
        <v>0</v>
      </c>
      <c r="EO145" s="317">
        <f t="array" ref="EO145">MIN(IF($JQ21:$JQ68&lt;=5,EO21:EO68))</f>
        <v>0</v>
      </c>
      <c r="EP145" s="317">
        <f t="array" ref="EP145">MIN(IF($JQ21:$JQ68&lt;=5,EP21:EP68))</f>
        <v>0</v>
      </c>
      <c r="EQ145" s="317">
        <f t="array" ref="EQ145">MIN(IF($JQ21:$JQ68&lt;=5,EQ21:EQ68))</f>
        <v>0</v>
      </c>
      <c r="ER145" s="317">
        <f t="array" ref="ER145">MIN(IF($JQ21:$JQ68&lt;=5,ER21:ER68))</f>
        <v>0</v>
      </c>
      <c r="ES145" s="317">
        <f t="array" ref="ES145">MIN(IF($JQ21:$JQ68&lt;=5,ES21:ES68))</f>
        <v>0</v>
      </c>
      <c r="ET145" s="317">
        <f t="array" ref="ET145">MIN(IF($JQ21:$JQ68&lt;=5,ET21:ET68))</f>
        <v>0</v>
      </c>
      <c r="EU145" s="317">
        <f t="array" ref="EU145">MIN(IF($JQ21:$JQ68&lt;=5,EU21:EU68))</f>
        <v>0</v>
      </c>
      <c r="EV145" s="317">
        <f t="array" ref="EV145">MIN(IF($JQ21:$JQ68&lt;=5,EV21:EV68))</f>
        <v>0</v>
      </c>
      <c r="EW145" s="317">
        <f t="array" ref="EW145">MIN(IF($JQ21:$JQ68&lt;=5,EW21:EW68))</f>
        <v>0</v>
      </c>
      <c r="EX145" s="317">
        <f t="array" ref="EX145">MIN(IF($JQ21:$JQ68&lt;=5,EX21:EX68))</f>
        <v>0</v>
      </c>
      <c r="EY145" s="317">
        <f t="array" ref="EY145">MIN(IF($JQ21:$JQ68&lt;=5,EY21:EY68))</f>
        <v>0</v>
      </c>
      <c r="EZ145" s="317">
        <f t="array" ref="EZ145">MIN(IF($JQ21:$JQ68&lt;=5,EZ21:EZ68))</f>
        <v>0</v>
      </c>
      <c r="FA145" s="317">
        <f t="array" ref="FA145">MIN(IF($JQ21:$JQ68&lt;=5,FA21:FA68))</f>
        <v>0</v>
      </c>
      <c r="FB145" s="317">
        <f t="array" ref="FB145">MIN(IF($JQ21:$JQ68&lt;=5,FB21:FB68))</f>
        <v>0</v>
      </c>
      <c r="FC145" s="317">
        <f t="array" ref="FC145">MIN(IF($JQ21:$JQ68&lt;=5,FC21:FC68))</f>
        <v>0</v>
      </c>
      <c r="FD145" s="317">
        <f t="array" ref="FD145">MIN(IF($JQ21:$JQ68&lt;=5,FD21:FD68))</f>
        <v>0</v>
      </c>
      <c r="FE145" s="317">
        <f t="array" ref="FE145">MIN(IF($JQ21:$JQ68&lt;=5,FE21:FE68))</f>
        <v>0</v>
      </c>
      <c r="FF145" s="317">
        <f t="array" ref="FF145">MIN(IF($JQ21:$JQ68&lt;=5,FF21:FF68))</f>
        <v>0</v>
      </c>
      <c r="FG145" s="317">
        <f t="array" ref="FG145">MIN(IF($JQ21:$JQ68&lt;=5,FG21:FG68))</f>
        <v>0</v>
      </c>
      <c r="FH145" s="317">
        <f t="array" ref="FH145">MIN(IF($JQ21:$JQ68&lt;=5,FH21:FH68))</f>
        <v>0</v>
      </c>
      <c r="FI145" s="317">
        <f t="array" ref="FI145">MIN(IF($JQ21:$JQ68&lt;=5,FI21:FI68))</f>
        <v>0</v>
      </c>
      <c r="FJ145" s="317">
        <f t="array" ref="FJ145">MIN(IF($JQ21:$JQ68&lt;=5,FJ21:FJ68))</f>
        <v>0</v>
      </c>
      <c r="FK145" s="317">
        <f t="array" ref="FK145">MIN(IF($JQ21:$JQ68&lt;=5,FK21:FK68))</f>
        <v>0</v>
      </c>
      <c r="FL145" s="317">
        <f t="array" ref="FL145">MIN(IF($JQ21:$JQ68&lt;=5,FL21:FL68))</f>
        <v>0</v>
      </c>
      <c r="FM145" s="317">
        <f t="array" ref="FM145">MIN(IF($JQ21:$JQ68&lt;=5,FM21:FM68))</f>
        <v>0</v>
      </c>
      <c r="FN145" s="317">
        <f t="array" ref="FN145">MIN(IF($JQ21:$JQ68&lt;=5,FN21:FN68))</f>
        <v>0</v>
      </c>
      <c r="FO145" s="317">
        <f t="array" ref="FO145">MIN(IF($JQ21:$JQ68&lt;=5,FO21:FO68))</f>
        <v>0</v>
      </c>
      <c r="FP145" s="317">
        <f t="array" ref="FP145">MIN(IF($JQ21:$JQ68&lt;=5,FP21:FP68))</f>
        <v>0</v>
      </c>
      <c r="FQ145" s="317">
        <f t="array" ref="FQ145">MIN(IF($JQ21:$JQ68&lt;=5,FQ21:FQ68))</f>
        <v>0</v>
      </c>
      <c r="FR145" s="317">
        <f t="array" ref="FR145">MIN(IF($JQ21:$JQ68&lt;=5,FR21:FR68))</f>
        <v>0</v>
      </c>
      <c r="FS145" s="317">
        <f t="array" ref="FS145">MIN(IF($JQ21:$JQ68&lt;=5,FS21:FS68))</f>
        <v>0</v>
      </c>
      <c r="FT145" s="317">
        <f t="array" ref="FT145">MIN(IF($JQ21:$JQ68&lt;=5,FT21:FT68))</f>
        <v>0</v>
      </c>
      <c r="FU145" s="317">
        <f t="array" ref="FU145">MIN(IF($JQ21:$JQ68&lt;=5,FU21:FU68))</f>
        <v>0</v>
      </c>
      <c r="FV145" s="317">
        <f t="array" ref="FV145">MIN(IF($JQ21:$JQ68&lt;=5,FV21:FV68))</f>
        <v>0</v>
      </c>
      <c r="FW145" s="317">
        <f t="array" ref="FW145">MIN(IF($JQ21:$JQ68&lt;=5,FW21:FW68))</f>
        <v>0</v>
      </c>
      <c r="FX145" s="317">
        <f t="array" ref="FX145">MIN(IF($JQ21:$JQ68&lt;=5,FX21:FX68))</f>
        <v>0</v>
      </c>
      <c r="FY145" s="317">
        <f t="array" ref="FY145">MIN(IF($JQ21:$JQ68&lt;=5,FY21:FY68))</f>
        <v>0</v>
      </c>
      <c r="FZ145" s="317">
        <f t="array" ref="FZ145">MIN(IF($JQ21:$JQ68&lt;=5,FZ21:FZ68))</f>
        <v>0</v>
      </c>
      <c r="GA145" s="317">
        <f t="array" ref="GA145">MIN(IF($JQ21:$JQ68&lt;=5,GA21:GA68))</f>
        <v>0</v>
      </c>
      <c r="GB145" s="317">
        <f t="array" ref="GB145">MIN(IF($JQ21:$JQ68&lt;=5,GB21:GB68))</f>
        <v>0</v>
      </c>
      <c r="GC145" s="317">
        <f t="array" ref="GC145">MIN(IF($JQ21:$JQ68&lt;=5,GC21:GC68))</f>
        <v>0</v>
      </c>
      <c r="GD145" s="317">
        <f t="array" ref="GD145">MIN(IF($JQ21:$JQ68&lt;=5,GD21:GD68))</f>
        <v>0</v>
      </c>
      <c r="GE145" s="317">
        <f t="array" ref="GE145">MIN(IF($JQ21:$JQ68&lt;=5,GE21:GE68))</f>
        <v>0</v>
      </c>
      <c r="GF145" s="317">
        <f t="array" ref="GF145">MIN(IF($JQ21:$JQ68&lt;=5,GF21:GF68))</f>
        <v>0</v>
      </c>
      <c r="GG145" s="317">
        <f t="array" ref="GG145">MIN(IF($JQ21:$JQ68&lt;=5,GG21:GG68))</f>
        <v>0</v>
      </c>
      <c r="GH145" s="317">
        <f t="array" ref="GH145">MIN(IF($JQ21:$JQ68&lt;=5,GH21:GH68))</f>
        <v>0</v>
      </c>
      <c r="GI145" s="317">
        <f t="array" ref="GI145">MIN(IF($JQ21:$JQ68&lt;=5,GI21:GI68))</f>
        <v>0</v>
      </c>
      <c r="GJ145" s="317">
        <f t="array" ref="GJ145">MIN(IF($JQ21:$JQ68&lt;=5,GJ21:GJ68))</f>
        <v>0</v>
      </c>
      <c r="GK145" s="317">
        <f t="array" ref="GK145">MIN(IF($JQ21:$JQ68&lt;=5,GK21:GK68))</f>
        <v>0</v>
      </c>
      <c r="GL145" s="317">
        <f t="array" ref="GL145">MIN(IF($JQ21:$JQ68&lt;=5,GL21:GL68))</f>
        <v>0</v>
      </c>
      <c r="GM145" s="317">
        <f t="array" ref="GM145">MIN(IF($JQ21:$JQ68&lt;=5,GM21:GM68))</f>
        <v>0</v>
      </c>
      <c r="GN145" s="317">
        <f t="array" ref="GN145">MIN(IF($JQ21:$JQ68&lt;=5,GN21:GN68))</f>
        <v>0</v>
      </c>
      <c r="GO145" s="317">
        <f t="array" ref="GO145">MIN(IF($JQ21:$JQ68&lt;=5,GO21:GO68))</f>
        <v>0</v>
      </c>
      <c r="GP145" s="317">
        <f t="array" ref="GP145">MIN(IF($JQ21:$JQ68&lt;=5,GP21:GP68))</f>
        <v>0</v>
      </c>
      <c r="GQ145" s="317">
        <f t="array" ref="GQ145">MIN(IF($JQ21:$JQ68&lt;=5,GQ21:GQ68))</f>
        <v>0</v>
      </c>
      <c r="GR145" s="317">
        <f t="array" ref="GR145">MIN(IF($JQ21:$JQ68&lt;=5,GR21:GR68))</f>
        <v>0</v>
      </c>
      <c r="GS145" s="317">
        <f t="array" ref="GS145">MIN(IF($JQ21:$JQ68&lt;=5,GS21:GS68))</f>
        <v>0</v>
      </c>
      <c r="GT145" s="317">
        <f t="array" ref="GT145">MIN(IF($JQ21:$JQ68&lt;=5,GT21:GT68))</f>
        <v>0</v>
      </c>
      <c r="GU145" s="317">
        <f t="array" ref="GU145">MIN(IF($JQ21:$JQ68&lt;=5,GU21:GU68))</f>
        <v>0</v>
      </c>
      <c r="GV145" s="317">
        <f t="array" ref="GV145">MIN(IF($JQ21:$JQ68&lt;=5,GV21:GV68))</f>
        <v>0</v>
      </c>
      <c r="GW145" s="317">
        <f t="array" ref="GW145">MIN(IF($JQ21:$JQ68&lt;=5,GW21:GW68))</f>
        <v>0</v>
      </c>
      <c r="GX145" s="317">
        <f t="array" ref="GX145">MIN(IF($JQ21:$JQ68&lt;=5,GX21:GX68))</f>
        <v>0</v>
      </c>
      <c r="GY145" s="317">
        <f t="array" ref="GY145">MIN(IF($JQ21:$JQ68&lt;=5,GY21:GY68))</f>
        <v>0</v>
      </c>
      <c r="GZ145" s="317">
        <f t="array" ref="GZ145">MIN(IF($JQ21:$JQ68&lt;=5,GZ21:GZ68))</f>
        <v>0</v>
      </c>
      <c r="HA145" s="317">
        <f t="array" ref="HA145">MIN(IF($JQ21:$JQ68&lt;=5,HA21:HA68))</f>
        <v>0</v>
      </c>
      <c r="HB145" s="317">
        <f t="array" ref="HB145">MIN(IF($JQ21:$JQ68&lt;=5,HB21:HB68))</f>
        <v>0</v>
      </c>
      <c r="HC145" s="317">
        <f t="array" ref="HC145">MIN(IF($JQ21:$JQ68&lt;=5,HC21:HC68))</f>
        <v>0</v>
      </c>
      <c r="HD145" s="317">
        <f t="array" ref="HD145">MIN(IF($JQ21:$JQ68&lt;=5,HD21:HD68))</f>
        <v>0</v>
      </c>
      <c r="HE145" s="317">
        <f t="array" ref="HE145">MIN(IF($JQ21:$JQ68&lt;=5,HE21:HE68))</f>
        <v>0</v>
      </c>
      <c r="HF145" s="317">
        <f t="array" ref="HF145">MIN(IF($JQ21:$JQ68&lt;=5,HF21:HF68))</f>
        <v>0</v>
      </c>
      <c r="HG145" s="317">
        <f t="array" ref="HG145">MIN(IF($JQ21:$JQ68&lt;=5,HG21:HG68))</f>
        <v>0</v>
      </c>
      <c r="HH145" s="317">
        <f t="array" ref="HH145">MIN(IF($JQ21:$JQ68&lt;=5,HH21:HH68))</f>
        <v>0</v>
      </c>
      <c r="HI145" s="317">
        <f t="array" ref="HI145">MIN(IF($JQ21:$JQ68&lt;=5,HI21:HI68))</f>
        <v>0</v>
      </c>
      <c r="HJ145" s="317">
        <f t="array" ref="HJ145">MIN(IF($JQ21:$JQ68&lt;=5,HJ21:HJ68))</f>
        <v>0</v>
      </c>
      <c r="HK145" s="317">
        <f t="array" ref="HK145">MIN(IF($JQ21:$JQ68&lt;=5,HK21:HK68))</f>
        <v>0</v>
      </c>
      <c r="HL145" s="317">
        <f t="array" ref="HL145">MIN(IF($JQ21:$JQ68&lt;=5,HL21:HL68))</f>
        <v>0</v>
      </c>
      <c r="HM145" s="317">
        <f t="array" ref="HM145">MIN(IF($JQ21:$JQ68&lt;=5,HM21:HM68))</f>
        <v>0</v>
      </c>
      <c r="HN145" s="317">
        <f t="array" ref="HN145">MIN(IF($JQ21:$JQ68&lt;=5,HN21:HN68))</f>
        <v>0</v>
      </c>
      <c r="HO145" s="317">
        <f t="array" ref="HO145">MIN(IF($JQ21:$JQ68&lt;=5,HO21:HO68))</f>
        <v>0</v>
      </c>
      <c r="HP145" s="317">
        <f t="array" ref="HP145">MIN(IF($JQ21:$JQ68&lt;=5,HP21:HP68))</f>
        <v>0</v>
      </c>
      <c r="HQ145" s="317">
        <f t="array" ref="HQ145">MIN(IF($JQ21:$JQ68&lt;=5,HQ21:HQ68))</f>
        <v>0</v>
      </c>
      <c r="HR145" s="317">
        <f t="array" ref="HR145">MIN(IF($JQ21:$JQ68&lt;=5,HR21:HR68))</f>
        <v>0</v>
      </c>
      <c r="HS145" s="317">
        <f t="array" ref="HS145">MIN(IF($JQ21:$JQ68&lt;=5,HS21:HS68))</f>
        <v>0</v>
      </c>
      <c r="HT145" s="317">
        <f t="array" ref="HT145">MIN(IF($JQ21:$JQ68&lt;=5,HT21:HT68))</f>
        <v>0</v>
      </c>
      <c r="HU145" s="317">
        <f t="array" ref="HU145">MIN(IF($JQ21:$JQ68&lt;=5,HU21:HU68))</f>
        <v>0</v>
      </c>
      <c r="HV145" s="317">
        <f t="array" ref="HV145">MIN(IF($JQ21:$JQ68&lt;=5,HV21:HV68))</f>
        <v>0</v>
      </c>
      <c r="HW145" s="317">
        <f t="array" ref="HW145">MIN(IF($JQ21:$JQ68&lt;=5,HW21:HW68))</f>
        <v>0</v>
      </c>
      <c r="HX145" s="317">
        <f t="array" ref="HX145">MIN(IF($JQ21:$JQ68&lt;=5,HX21:HX68))</f>
        <v>0</v>
      </c>
      <c r="HY145" s="317">
        <f t="array" ref="HY145">MIN(IF($JQ21:$JQ68&lt;=5,HY21:HY68))</f>
        <v>0</v>
      </c>
      <c r="HZ145" s="317">
        <f t="array" ref="HZ145">MIN(IF($JQ21:$JQ68&lt;=5,HZ21:HZ68))</f>
        <v>0</v>
      </c>
      <c r="IA145" s="317">
        <f t="array" ref="IA145">MIN(IF($JQ21:$JQ68&lt;=5,IA21:IA68))</f>
        <v>0</v>
      </c>
      <c r="IB145" s="317">
        <f t="array" ref="IB145">MIN(IF($JQ21:$JQ68&lt;=5,IB21:IB68))</f>
        <v>0</v>
      </c>
      <c r="IC145" s="317">
        <f t="array" ref="IC145">MIN(IF($JQ21:$JQ68&lt;=5,IC21:IC68))</f>
        <v>0</v>
      </c>
      <c r="ID145" s="317">
        <f t="array" ref="ID145">MIN(IF($JQ21:$JQ68&lt;=5,ID21:ID68))</f>
        <v>0</v>
      </c>
      <c r="IE145" s="317">
        <f t="array" ref="IE145">MIN(IF($JQ21:$JQ68&lt;=5,IE21:IE68))</f>
        <v>0</v>
      </c>
      <c r="IF145" s="317">
        <f t="array" ref="IF145">MIN(IF($JQ21:$JQ68&lt;=5,IF21:IF68))</f>
        <v>0</v>
      </c>
      <c r="IG145" s="317">
        <f t="array" ref="IG145">MIN(IF($JQ21:$JQ68&lt;=5,IG21:IG68))</f>
        <v>0</v>
      </c>
      <c r="IH145" s="317">
        <f t="array" ref="IH145">MIN(IF($JQ21:$JQ68&lt;=5,IH21:IH68))</f>
        <v>0</v>
      </c>
      <c r="II145" s="317">
        <f t="array" ref="II145">MIN(IF($JQ21:$JQ68&lt;=5,II21:II68))</f>
        <v>0</v>
      </c>
      <c r="IJ145" s="317">
        <f t="array" ref="IJ145">MIN(IF($JQ21:$JQ68&lt;=5,IJ21:IJ68))</f>
        <v>0</v>
      </c>
      <c r="IK145" s="317">
        <f t="array" ref="IK145">MIN(IF($JQ21:$JQ68&lt;=5,IK21:IK68))</f>
        <v>0</v>
      </c>
      <c r="IL145" s="317">
        <f t="array" ref="IL145">MIN(IF($JQ21:$JQ68&lt;=5,IL21:IL68))</f>
        <v>0</v>
      </c>
      <c r="IM145" s="317">
        <f t="array" ref="IM145">MIN(IF($JQ21:$JQ68&lt;=5,IM21:IM68))</f>
        <v>0</v>
      </c>
      <c r="IN145" s="317">
        <f t="array" ref="IN145">MIN(IF($JQ21:$JQ68&lt;=5,IN21:IN68))</f>
        <v>0</v>
      </c>
      <c r="IO145" s="317">
        <f t="array" ref="IO145">MIN(IF($JQ21:$JQ68&lt;=5,IO21:IO68))</f>
        <v>0</v>
      </c>
      <c r="IP145" s="317">
        <f t="array" ref="IP145">MIN(IF($JQ21:$JQ68&lt;=5,IP21:IP68))</f>
        <v>0</v>
      </c>
      <c r="IQ145" s="317">
        <f t="array" ref="IQ145">MIN(IF($JQ21:$JQ68&lt;=5,IQ21:IQ68))</f>
        <v>0</v>
      </c>
      <c r="IR145" s="317">
        <f t="array" ref="IR145">MIN(IF($JQ21:$JQ68&lt;=5,IR21:IR68))</f>
        <v>0</v>
      </c>
      <c r="IS145" s="317">
        <f t="array" ref="IS145">MIN(IF($JQ21:$JQ68&lt;=5,IS21:IS68))</f>
        <v>0</v>
      </c>
      <c r="IT145" s="317">
        <f t="array" ref="IT145">MIN(IF($JQ21:$JQ68&lt;=5,IT21:IT68))</f>
        <v>0</v>
      </c>
      <c r="IU145" s="317">
        <f t="array" ref="IU145">MIN(IF($JQ21:$JQ68&lt;=5,IU21:IU68))</f>
        <v>0</v>
      </c>
      <c r="IV145" s="317">
        <f t="array" ref="IV145">MIN(IF($JQ21:$JQ68&lt;=5,IV21:IV68))</f>
        <v>0</v>
      </c>
      <c r="IW145" s="317">
        <f t="array" ref="IW145">MIN(IF($JQ21:$JQ68&lt;=5,IW21:IW68))</f>
        <v>0</v>
      </c>
      <c r="IX145" s="317">
        <f t="array" ref="IX145">MIN(IF($JQ21:$JQ68&lt;=5,IX21:IX68))</f>
        <v>0</v>
      </c>
      <c r="IY145" s="317">
        <f t="array" ref="IY145">MIN(IF($JQ21:$JQ68&lt;=5,IY21:IY68))</f>
        <v>0</v>
      </c>
      <c r="IZ145" s="317">
        <f t="array" ref="IZ145">MIN(IF($JQ21:$JQ68&lt;=5,IZ21:IZ68))</f>
        <v>0</v>
      </c>
      <c r="JA145" s="317">
        <f t="array" ref="JA145">MIN(IF($JQ21:$JQ68&lt;=5,JA21:JA68))</f>
        <v>0</v>
      </c>
      <c r="JB145" s="317">
        <f t="array" ref="JB145">MIN(IF($JQ21:$JQ68&lt;=5,JB21:JB68))</f>
        <v>0</v>
      </c>
      <c r="JC145" s="317">
        <f t="array" ref="JC145">MIN(IF($JQ21:$JQ68&lt;=5,JC21:JC68))</f>
        <v>0</v>
      </c>
      <c r="JD145" s="317">
        <f t="array" ref="JD145">MIN(IF($JQ21:$JQ68&lt;=5,JD21:JD68))</f>
        <v>0</v>
      </c>
      <c r="JE145" s="317">
        <f t="array" ref="JE145">MIN(IF($JQ21:$JQ68&lt;=5,JE21:JE68))</f>
        <v>0</v>
      </c>
      <c r="JF145" s="317">
        <f t="array" ref="JF145">MIN(IF($JQ21:$JQ68&lt;=5,JF21:JF68))</f>
        <v>0</v>
      </c>
      <c r="JG145" s="317">
        <f t="array" ref="JG145">MIN(IF($JQ21:$JQ68&lt;=5,JG21:JG68))</f>
        <v>0</v>
      </c>
      <c r="JH145" s="317">
        <f t="array" ref="JH145">MIN(IF($JQ21:$JQ68&lt;=5,JH21:JH68))</f>
        <v>0</v>
      </c>
      <c r="JI145" s="317">
        <f t="array" ref="JI145">MIN(IF($JQ21:$JQ68&lt;=5,JI21:JI68))</f>
        <v>0</v>
      </c>
      <c r="JJ145" s="317">
        <f t="array" ref="JJ145">MIN(IF($JQ21:$JQ68&lt;=5,JJ21:JJ68))</f>
        <v>0</v>
      </c>
      <c r="JK145" s="317">
        <f t="array" ref="JK145">MIN(IF($JQ21:$JQ68&lt;=5,JK21:JK68))</f>
        <v>0</v>
      </c>
      <c r="JL145" s="317">
        <f t="array" ref="JL145">MIN(IF($JQ21:$JQ68&lt;=5,JL21:JL68))</f>
        <v>0</v>
      </c>
      <c r="JM145" s="317">
        <f t="array" ref="JM145">MIN(IF($JQ21:$JQ68&lt;=5,JM21:JM68))</f>
        <v>0</v>
      </c>
      <c r="JN145" s="317">
        <f t="array" ref="JN145">MIN(IF($JQ21:$JQ68&lt;=5,JN21:JN68))</f>
        <v>0</v>
      </c>
      <c r="JO145" s="317">
        <f t="array" ref="JO145">MIN(IF($JQ21:$JQ68&lt;=5,JO21:JO68))</f>
        <v>0</v>
      </c>
      <c r="JP145" s="317">
        <f t="array" ref="JP145">MIN(IF($JQ21:$JQ68&lt;=5,JP21:JP68))</f>
        <v>0</v>
      </c>
    </row>
    <row r="146" spans="4:276" ht="15" customHeight="1" x14ac:dyDescent="0.2">
      <c r="D146" s="316">
        <v>9.5</v>
      </c>
      <c r="E146" s="317" t="s">
        <v>510</v>
      </c>
      <c r="F146" s="316">
        <f t="array" ref="F146">MAX(IF($JQ21:$JQ68&lt;=5,F21:F68))</f>
        <v>0</v>
      </c>
      <c r="G146" s="316">
        <f t="array" ref="G146">MAX(IF($JQ21:$JQ68&lt;=5,G21:G68))</f>
        <v>0</v>
      </c>
      <c r="H146" s="316">
        <f t="array" ref="H146">MAX(IF($JQ21:$JQ68&lt;=5,H21:H68))</f>
        <v>0</v>
      </c>
      <c r="I146" s="316">
        <f t="array" ref="I146">MAX(IF($JQ21:$JQ68&lt;=5,I21:I68))</f>
        <v>0</v>
      </c>
      <c r="J146" s="316">
        <f t="array" ref="J146">MAX(IF($JQ21:$JQ68&lt;=5,J21:J68))</f>
        <v>0</v>
      </c>
      <c r="K146" s="316">
        <f t="array" ref="K146">MAX(IF($JQ21:$JQ68&lt;=5,K21:K68))</f>
        <v>0</v>
      </c>
      <c r="L146" s="316">
        <f t="array" ref="L146">MAX(IF($JQ21:$JQ68&lt;=5,L21:L68))</f>
        <v>0</v>
      </c>
      <c r="M146" s="316">
        <f t="array" ref="M146">MAX(IF($JQ21:$JQ68&lt;=5,M21:M68))</f>
        <v>0</v>
      </c>
      <c r="N146" s="316">
        <f t="array" ref="N146">MAX(IF($JQ21:$JQ68&lt;=5,N21:N68))</f>
        <v>0</v>
      </c>
      <c r="O146" s="316">
        <f t="array" ref="O146">MAX(IF($JQ21:$JQ68&lt;=5,O21:O68))</f>
        <v>0</v>
      </c>
      <c r="P146" s="316">
        <f t="array" ref="P146">MAX(IF($JQ21:$JQ68&lt;=5,P21:P68))</f>
        <v>0</v>
      </c>
      <c r="Q146" s="316">
        <f t="array" ref="Q146">MAX(IF($JQ21:$JQ68&lt;=5,Q21:Q68))</f>
        <v>0</v>
      </c>
      <c r="R146" s="316">
        <f t="array" ref="R146">MAX(IF($JQ21:$JQ68&lt;=5,R21:R68))</f>
        <v>0</v>
      </c>
      <c r="S146" s="316">
        <f t="array" ref="S146">MAX(IF($JQ21:$JQ68&lt;=5,S21:S68))</f>
        <v>0</v>
      </c>
      <c r="T146" s="316">
        <f t="array" ref="T146">MAX(IF($JQ21:$JQ68&lt;=5,T21:T68))</f>
        <v>0</v>
      </c>
      <c r="U146" s="316">
        <f t="array" ref="U146">MAX(IF($JQ21:$JQ68&lt;=5,U21:U68))</f>
        <v>0</v>
      </c>
      <c r="V146" s="316">
        <f t="array" ref="V146">MAX(IF($JQ21:$JQ68&lt;=5,V21:V68))</f>
        <v>0</v>
      </c>
      <c r="W146" s="316">
        <f t="array" ref="W146">MAX(IF($JQ21:$JQ68&lt;=5,W21:W68))</f>
        <v>0</v>
      </c>
      <c r="X146" s="316">
        <f t="array" ref="X146">MAX(IF($JQ21:$JQ68&lt;=5,X21:X68))</f>
        <v>0</v>
      </c>
      <c r="Y146" s="316">
        <f t="array" ref="Y146">MAX(IF($JQ21:$JQ68&lt;=5,Y21:Y68))</f>
        <v>0</v>
      </c>
      <c r="Z146" s="316">
        <f t="array" ref="Z146">MAX(IF($JQ21:$JQ68&lt;=5,Z21:Z68))</f>
        <v>0</v>
      </c>
      <c r="AA146" s="316">
        <f t="array" ref="AA146">MAX(IF($JQ21:$JQ68&lt;=5,AA21:AA68))</f>
        <v>0</v>
      </c>
      <c r="AB146" s="316">
        <f t="array" ref="AB146">MAX(IF($JQ21:$JQ68&lt;=5,AB21:AB68))</f>
        <v>0</v>
      </c>
      <c r="AC146" s="316">
        <f t="array" ref="AC146">MAX(IF($JQ21:$JQ68&lt;=5,AC21:AC68))</f>
        <v>0</v>
      </c>
      <c r="AD146" s="316">
        <f t="array" ref="AD146">MAX(IF($JQ21:$JQ68&lt;=5,AD21:AD68))</f>
        <v>0</v>
      </c>
      <c r="AE146" s="316">
        <f t="array" ref="AE146">MAX(IF($JQ21:$JQ68&lt;=5,AE21:AE68))</f>
        <v>0</v>
      </c>
      <c r="AF146" s="316">
        <f t="array" ref="AF146">MAX(IF($JQ21:$JQ68&lt;=5,AF21:AF68))</f>
        <v>0</v>
      </c>
      <c r="AG146" s="316">
        <f t="array" ref="AG146">MAX(IF($JQ21:$JQ68&lt;=5,AG21:AG68))</f>
        <v>0</v>
      </c>
      <c r="AH146" s="316">
        <f t="array" ref="AH146">MAX(IF($JQ21:$JQ68&lt;=5,AH21:AH68))</f>
        <v>0</v>
      </c>
      <c r="AI146" s="316">
        <f t="array" ref="AI146">MAX(IF($JQ21:$JQ68&lt;=5,AI21:AI68))</f>
        <v>0</v>
      </c>
      <c r="AJ146" s="316">
        <f t="array" ref="AJ146">MAX(IF($JQ21:$JQ68&lt;=5,AJ21:AJ68))</f>
        <v>0</v>
      </c>
      <c r="AK146" s="316">
        <f t="array" ref="AK146">MAX(IF($JQ21:$JQ68&lt;=5,AK21:AK68))</f>
        <v>0</v>
      </c>
      <c r="AL146" s="316">
        <f t="array" ref="AL146">MAX(IF($JQ21:$JQ68&lt;=5,AL21:AL68))</f>
        <v>0</v>
      </c>
      <c r="AM146" s="316">
        <f t="array" ref="AM146">MAX(IF($JQ21:$JQ68&lt;=5,AM21:AM68))</f>
        <v>0</v>
      </c>
      <c r="AN146" s="316">
        <f t="array" ref="AN146">MAX(IF($JQ21:$JQ68&lt;=5,AN21:AN68))</f>
        <v>0</v>
      </c>
      <c r="AO146" s="316">
        <f t="array" ref="AO146">MAX(IF($JQ21:$JQ68&lt;=5,AO21:AO68))</f>
        <v>0</v>
      </c>
      <c r="AP146" s="316">
        <f t="array" ref="AP146">MAX(IF($JQ21:$JQ68&lt;=5,AP21:AP68))</f>
        <v>0</v>
      </c>
      <c r="AQ146" s="316">
        <f t="array" ref="AQ146">MAX(IF($JQ21:$JQ68&lt;=5,AQ21:AQ68))</f>
        <v>0</v>
      </c>
      <c r="AR146" s="316">
        <f t="array" ref="AR146">MAX(IF($JQ21:$JQ68&lt;=5,AR21:AR68))</f>
        <v>0</v>
      </c>
      <c r="AS146" s="316">
        <f t="array" ref="AS146">MAX(IF($JQ21:$JQ68&lt;=5,AS21:AS68))</f>
        <v>0</v>
      </c>
      <c r="AT146" s="316">
        <f t="array" ref="AT146">MAX(IF($JQ21:$JQ68&lt;=5,AT21:AT68))</f>
        <v>0</v>
      </c>
      <c r="AU146" s="316">
        <f t="array" ref="AU146">MAX(IF($JQ21:$JQ68&lt;=5,AU21:AU68))</f>
        <v>0</v>
      </c>
      <c r="AV146" s="316">
        <f t="array" ref="AV146">MAX(IF($JQ21:$JQ68&lt;=5,AV21:AV68))</f>
        <v>0</v>
      </c>
      <c r="AW146" s="316">
        <f t="array" ref="AW146">MAX(IF($JQ21:$JQ68&lt;=5,AW21:AW68))</f>
        <v>0</v>
      </c>
      <c r="AX146" s="316">
        <f t="array" ref="AX146">MAX(IF($JQ21:$JQ68&lt;=5,AX21:AX68))</f>
        <v>0</v>
      </c>
      <c r="AY146" s="316">
        <f t="array" ref="AY146">MAX(IF($JQ21:$JQ68&lt;=5,AY21:AY68))</f>
        <v>0</v>
      </c>
      <c r="AZ146" s="316">
        <f t="array" ref="AZ146">MAX(IF($JQ21:$JQ68&lt;=5,AZ21:AZ68))</f>
        <v>0</v>
      </c>
      <c r="BA146" s="316">
        <f t="array" ref="BA146">MAX(IF($JQ21:$JQ68&lt;=5,BA21:BA68))</f>
        <v>0</v>
      </c>
      <c r="BB146" s="316">
        <f t="array" ref="BB146">MAX(IF($JQ21:$JQ68&lt;=5,BB21:BB68))</f>
        <v>0</v>
      </c>
      <c r="BC146" s="316">
        <f t="array" ref="BC146">MAX(IF($JQ21:$JQ68&lt;=5,BC21:BC68))</f>
        <v>0</v>
      </c>
      <c r="BD146" s="316">
        <f t="array" ref="BD146">MAX(IF($JQ21:$JQ68&lt;=5,BD21:BD68))</f>
        <v>0</v>
      </c>
      <c r="BE146" s="316">
        <f t="array" ref="BE146">MAX(IF($JQ21:$JQ68&lt;=5,BE21:BE68))</f>
        <v>0</v>
      </c>
      <c r="BF146" s="316">
        <f t="array" ref="BF146">MAX(IF($JQ21:$JQ68&lt;=5,BF21:BF68))</f>
        <v>0</v>
      </c>
      <c r="BG146" s="316">
        <f t="array" ref="BG146">MAX(IF($JQ21:$JQ68&lt;=5,BG21:BG68))</f>
        <v>0</v>
      </c>
      <c r="BH146" s="316">
        <f t="array" ref="BH146">MAX(IF($JQ21:$JQ68&lt;=5,BH21:BH68))</f>
        <v>0</v>
      </c>
      <c r="BI146" s="316">
        <f t="array" ref="BI146">MAX(IF($JQ21:$JQ68&lt;=5,BI21:BI68))</f>
        <v>0</v>
      </c>
      <c r="BJ146" s="316">
        <f t="array" ref="BJ146">MAX(IF($JQ21:$JQ68&lt;=5,BJ21:BJ68))</f>
        <v>0</v>
      </c>
      <c r="BK146" s="316">
        <f t="array" ref="BK146">MAX(IF($JQ21:$JQ68&lt;=5,BK21:BK68))</f>
        <v>0</v>
      </c>
      <c r="BL146" s="316">
        <f t="array" ref="BL146">MAX(IF($JQ21:$JQ68&lt;=5,BL21:BL68))</f>
        <v>0</v>
      </c>
      <c r="BM146" s="316">
        <f t="array" ref="BM146">MAX(IF($JQ21:$JQ68&lt;=5,BM21:BM68))</f>
        <v>0</v>
      </c>
      <c r="BN146" s="316">
        <f t="array" ref="BN146">MAX(IF($JQ21:$JQ68&lt;=5,BN21:BN68))</f>
        <v>0</v>
      </c>
      <c r="BO146" s="316">
        <f t="array" ref="BO146">MAX(IF($JQ21:$JQ68&lt;=5,BO21:BO68))</f>
        <v>0</v>
      </c>
      <c r="BP146" s="316">
        <f t="array" ref="BP146">MAX(IF($JQ21:$JQ68&lt;=5,BP21:BP68))</f>
        <v>0</v>
      </c>
      <c r="BQ146" s="316">
        <f t="array" ref="BQ146">MAX(IF($JQ21:$JQ68&lt;=5,BQ21:BQ68))</f>
        <v>0</v>
      </c>
      <c r="BR146" s="316">
        <f t="array" ref="BR146">MAX(IF($JQ21:$JQ68&lt;=5,BR21:BR68))</f>
        <v>0</v>
      </c>
      <c r="BS146" s="316">
        <f t="array" ref="BS146">MAX(IF($JQ21:$JQ68&lt;=5,BS21:BS68))</f>
        <v>0</v>
      </c>
      <c r="BT146" s="316">
        <f t="array" ref="BT146">MAX(IF($JQ21:$JQ68&lt;=5,BT21:BT68))</f>
        <v>0</v>
      </c>
      <c r="BU146" s="316">
        <f t="array" ref="BU146">MAX(IF($JQ21:$JQ68&lt;=5,BU21:BU68))</f>
        <v>0</v>
      </c>
      <c r="BV146" s="316">
        <f t="array" ref="BV146">MAX(IF($JQ21:$JQ68&lt;=5,BV21:BV68))</f>
        <v>0</v>
      </c>
      <c r="BW146" s="316">
        <f t="array" ref="BW146">MAX(IF($JQ21:$JQ68&lt;=5,BW21:BW68))</f>
        <v>0</v>
      </c>
      <c r="BX146" s="316">
        <f t="array" ref="BX146">MAX(IF($JQ21:$JQ68&lt;=5,BX21:BX68))</f>
        <v>0</v>
      </c>
      <c r="BY146" s="316">
        <f t="array" ref="BY146">MAX(IF($JQ21:$JQ68&lt;=5,BY21:BY68))</f>
        <v>0</v>
      </c>
      <c r="BZ146" s="316">
        <f t="array" ref="BZ146">MAX(IF($JQ21:$JQ68&lt;=5,BZ21:BZ68))</f>
        <v>0</v>
      </c>
      <c r="CA146" s="316">
        <f t="array" ref="CA146">MAX(IF($JQ21:$JQ68&lt;=5,CA21:CA68))</f>
        <v>0</v>
      </c>
      <c r="CB146" s="316">
        <f t="array" ref="CB146">MAX(IF($JQ21:$JQ68&lt;=5,CB21:CB68))</f>
        <v>0</v>
      </c>
      <c r="CC146" s="316">
        <f t="array" ref="CC146">MAX(IF($JQ21:$JQ68&lt;=5,CC21:CC68))</f>
        <v>0</v>
      </c>
      <c r="CD146" s="316">
        <f t="array" ref="CD146">MAX(IF($JQ21:$JQ68&lt;=5,CD21:CD68))</f>
        <v>0</v>
      </c>
      <c r="CE146" s="316">
        <f t="array" ref="CE146">MAX(IF($JQ21:$JQ68&lt;=5,CE21:CE68))</f>
        <v>0</v>
      </c>
      <c r="CF146" s="316">
        <f t="array" ref="CF146">MAX(IF($JQ21:$JQ68&lt;=5,CF21:CF68))</f>
        <v>0</v>
      </c>
      <c r="CG146" s="316">
        <f t="array" ref="CG146">MAX(IF($JQ21:$JQ68&lt;=5,CG21:CG68))</f>
        <v>0</v>
      </c>
      <c r="CH146" s="316">
        <f t="array" ref="CH146">MAX(IF($JQ21:$JQ68&lt;=5,CH21:CH68))</f>
        <v>0</v>
      </c>
      <c r="CI146" s="316">
        <f t="array" ref="CI146">MAX(IF($JQ21:$JQ68&lt;=5,CI21:CI68))</f>
        <v>0</v>
      </c>
      <c r="CJ146" s="316">
        <f t="array" ref="CJ146">MAX(IF($JQ21:$JQ68&lt;=5,CJ21:CJ68))</f>
        <v>0</v>
      </c>
      <c r="CK146" s="316">
        <f t="array" ref="CK146">MAX(IF($JQ21:$JQ68&lt;=5,CK21:CK68))</f>
        <v>0</v>
      </c>
      <c r="CL146" s="316">
        <f t="array" ref="CL146">MAX(IF($JQ21:$JQ68&lt;=5,CL21:CL68))</f>
        <v>0</v>
      </c>
      <c r="CM146" s="316">
        <f t="array" ref="CM146">MAX(IF($JQ21:$JQ68&lt;=5,CM21:CM68))</f>
        <v>0</v>
      </c>
      <c r="CN146" s="316">
        <f t="array" ref="CN146">MAX(IF($JQ21:$JQ68&lt;=5,CN21:CN68))</f>
        <v>0</v>
      </c>
      <c r="CO146" s="316">
        <f t="array" ref="CO146">MAX(IF($JQ21:$JQ68&lt;=5,CO21:CO68))</f>
        <v>0</v>
      </c>
      <c r="CP146" s="316">
        <f t="array" ref="CP146">MAX(IF($JQ21:$JQ68&lt;=5,CP21:CP68))</f>
        <v>0</v>
      </c>
      <c r="CQ146" s="316">
        <f t="array" ref="CQ146">MAX(IF($JQ21:$JQ68&lt;=5,CQ21:CQ68))</f>
        <v>0</v>
      </c>
      <c r="CR146" s="316">
        <f t="array" ref="CR146">MAX(IF($JQ21:$JQ68&lt;=5,CR21:CR68))</f>
        <v>0</v>
      </c>
      <c r="CS146" s="316">
        <f t="array" ref="CS146">MAX(IF($JQ21:$JQ68&lt;=5,CS21:CS68))</f>
        <v>0</v>
      </c>
      <c r="CT146" s="316">
        <f t="array" ref="CT146">MAX(IF($JQ21:$JQ68&lt;=5,CT21:CT68))</f>
        <v>0</v>
      </c>
      <c r="CU146" s="316">
        <f t="array" ref="CU146">MAX(IF($JQ21:$JQ68&lt;=5,CU21:CU68))</f>
        <v>0</v>
      </c>
      <c r="CV146" s="316">
        <f t="array" ref="CV146">MAX(IF($JQ21:$JQ68&lt;=5,CV21:CV68))</f>
        <v>0</v>
      </c>
      <c r="CW146" s="316">
        <f t="array" ref="CW146">MAX(IF($JQ21:$JQ68&lt;=5,CW21:CW68))</f>
        <v>0</v>
      </c>
      <c r="CX146" s="316">
        <f t="array" ref="CX146">MAX(IF($JQ21:$JQ68&lt;=5,CX21:CX68))</f>
        <v>0</v>
      </c>
      <c r="CY146" s="316">
        <f t="array" ref="CY146">MAX(IF($JQ21:$JQ68&lt;=5,CY21:CY68))</f>
        <v>0</v>
      </c>
      <c r="CZ146" s="316">
        <f t="array" ref="CZ146">MAX(IF($JQ21:$JQ68&lt;=5,CZ21:CZ68))</f>
        <v>0</v>
      </c>
      <c r="DA146" s="316">
        <f t="array" ref="DA146">MAX(IF($JQ21:$JQ68&lt;=5,DA21:DA68))</f>
        <v>0</v>
      </c>
      <c r="DB146" s="316">
        <f t="array" ref="DB146">MAX(IF($JQ21:$JQ68&lt;=5,DB21:DB68))</f>
        <v>0</v>
      </c>
      <c r="DC146" s="316">
        <f t="array" ref="DC146">MAX(IF($JQ21:$JQ68&lt;=5,DC21:DC68))</f>
        <v>0</v>
      </c>
      <c r="DD146" s="316">
        <f t="array" ref="DD146">MAX(IF($JQ21:$JQ68&lt;=5,DD21:DD68))</f>
        <v>0</v>
      </c>
      <c r="DE146" s="316">
        <f t="array" ref="DE146">MAX(IF($JQ21:$JQ68&lt;=5,DE21:DE68))</f>
        <v>0</v>
      </c>
      <c r="DF146" s="316">
        <f t="array" ref="DF146">MAX(IF($JQ21:$JQ68&lt;=5,DF21:DF68))</f>
        <v>0</v>
      </c>
      <c r="DG146" s="316">
        <f t="array" ref="DG146">MAX(IF($JQ21:$JQ68&lt;=5,DG21:DG68))</f>
        <v>0</v>
      </c>
      <c r="DH146" s="316">
        <f t="array" ref="DH146">MAX(IF($JQ21:$JQ68&lt;=5,DH21:DH68))</f>
        <v>0</v>
      </c>
      <c r="DI146" s="316">
        <f t="array" ref="DI146">MAX(IF($JQ21:$JQ68&lt;=5,DI21:DI68))</f>
        <v>0</v>
      </c>
      <c r="DJ146" s="316">
        <f t="array" ref="DJ146">MAX(IF($JQ21:$JQ68&lt;=5,DJ21:DJ68))</f>
        <v>0</v>
      </c>
      <c r="DK146" s="316">
        <f t="array" ref="DK146">MAX(IF($JQ21:$JQ68&lt;=5,DK21:DK68))</f>
        <v>0</v>
      </c>
      <c r="DL146" s="316">
        <f t="array" ref="DL146">MAX(IF($JQ21:$JQ68&lt;=5,DL21:DL68))</f>
        <v>0</v>
      </c>
      <c r="DM146" s="316">
        <f t="array" ref="DM146">MAX(IF($JQ21:$JQ68&lt;=5,DM21:DM68))</f>
        <v>0</v>
      </c>
      <c r="DN146" s="316">
        <f t="array" ref="DN146">MAX(IF($JQ21:$JQ68&lt;=5,DN21:DN68))</f>
        <v>0</v>
      </c>
      <c r="DO146" s="316">
        <f t="array" ref="DO146">MAX(IF($JQ21:$JQ68&lt;=5,DO21:DO68))</f>
        <v>0</v>
      </c>
      <c r="DP146" s="316">
        <f t="array" ref="DP146">MAX(IF($JQ21:$JQ68&lt;=5,DP21:DP68))</f>
        <v>0</v>
      </c>
      <c r="DQ146" s="316">
        <f t="array" ref="DQ146">MAX(IF($JQ21:$JQ68&lt;=5,DQ21:DQ68))</f>
        <v>0</v>
      </c>
      <c r="DR146" s="316">
        <f t="array" ref="DR146">MAX(IF($JQ21:$JQ68&lt;=5,DR21:DR68))</f>
        <v>0</v>
      </c>
      <c r="DS146" s="316">
        <f t="array" ref="DS146">MAX(IF($JQ21:$JQ68&lt;=5,DS21:DS68))</f>
        <v>0</v>
      </c>
      <c r="DT146" s="316">
        <f t="array" ref="DT146">MAX(IF($JQ21:$JQ68&lt;=5,DT21:DT68))</f>
        <v>0</v>
      </c>
      <c r="DU146" s="316">
        <f t="array" ref="DU146">MAX(IF($JQ21:$JQ68&lt;=5,DU21:DU68))</f>
        <v>0</v>
      </c>
      <c r="DV146" s="316">
        <f t="array" ref="DV146">MAX(IF($JQ21:$JQ68&lt;=5,DV21:DV68))</f>
        <v>0</v>
      </c>
      <c r="DW146" s="316">
        <f t="array" ref="DW146">MAX(IF($JQ21:$JQ68&lt;=5,DW21:DW68))</f>
        <v>0</v>
      </c>
      <c r="DX146" s="316">
        <f t="array" ref="DX146">MAX(IF($JQ21:$JQ68&lt;=5,DX21:DX68))</f>
        <v>0</v>
      </c>
      <c r="DY146" s="316">
        <f t="array" ref="DY146">MAX(IF($JQ21:$JQ68&lt;=5,DY21:DY68))</f>
        <v>0</v>
      </c>
      <c r="DZ146" s="316">
        <f t="array" ref="DZ146">MAX(IF($JQ21:$JQ68&lt;=5,DZ21:DZ68))</f>
        <v>0</v>
      </c>
      <c r="EA146" s="316">
        <f t="array" ref="EA146">MAX(IF($JQ21:$JQ68&lt;=5,EA21:EA68))</f>
        <v>0</v>
      </c>
      <c r="EB146" s="316">
        <f t="array" ref="EB146">MAX(IF($JQ21:$JQ68&lt;=5,EB21:EB68))</f>
        <v>0</v>
      </c>
      <c r="EC146" s="316">
        <f t="array" ref="EC146">MAX(IF($JQ21:$JQ68&lt;=5,EC21:EC68))</f>
        <v>0</v>
      </c>
      <c r="ED146" s="316">
        <f t="array" ref="ED146">MAX(IF($JQ21:$JQ68&lt;=5,ED21:ED68))</f>
        <v>0</v>
      </c>
      <c r="EE146" s="316">
        <f t="array" ref="EE146">MAX(IF($JQ21:$JQ68&lt;=5,EE21:EE68))</f>
        <v>0</v>
      </c>
      <c r="EF146" s="316">
        <f t="array" ref="EF146">MAX(IF($JQ21:$JQ68&lt;=5,EF21:EF68))</f>
        <v>0</v>
      </c>
      <c r="EG146" s="316">
        <f t="array" ref="EG146">MAX(IF($JQ21:$JQ68&lt;=5,EG21:EG68))</f>
        <v>0</v>
      </c>
      <c r="EH146" s="316">
        <f t="array" ref="EH146">MAX(IF($JQ21:$JQ68&lt;=5,EH21:EH68))</f>
        <v>0</v>
      </c>
      <c r="EI146" s="316">
        <f t="array" ref="EI146">MAX(IF($JQ21:$JQ68&lt;=5,EI21:EI68))</f>
        <v>0</v>
      </c>
      <c r="EJ146" s="316">
        <f t="array" ref="EJ146">MAX(IF($JQ21:$JQ68&lt;=5,EJ21:EJ68))</f>
        <v>0</v>
      </c>
      <c r="EK146" s="316">
        <f t="array" ref="EK146">MAX(IF($JQ21:$JQ68&lt;=5,EK21:EK68))</f>
        <v>0</v>
      </c>
      <c r="EL146" s="316">
        <f t="array" ref="EL146">MAX(IF($JQ21:$JQ68&lt;=5,EL21:EL68))</f>
        <v>0</v>
      </c>
      <c r="EM146" s="316">
        <f t="array" ref="EM146">MAX(IF($JQ21:$JQ68&lt;=5,EM21:EM68))</f>
        <v>0</v>
      </c>
      <c r="EN146" s="316">
        <f t="array" ref="EN146">MAX(IF($JQ21:$JQ68&lt;=5,EN21:EN68))</f>
        <v>0</v>
      </c>
      <c r="EO146" s="316">
        <f t="array" ref="EO146">MAX(IF($JQ21:$JQ68&lt;=5,EO21:EO68))</f>
        <v>0</v>
      </c>
      <c r="EP146" s="316">
        <f t="array" ref="EP146">MAX(IF($JQ21:$JQ68&lt;=5,EP21:EP68))</f>
        <v>0</v>
      </c>
      <c r="EQ146" s="316">
        <f t="array" ref="EQ146">MAX(IF($JQ21:$JQ68&lt;=5,EQ21:EQ68))</f>
        <v>0</v>
      </c>
      <c r="ER146" s="316">
        <f t="array" ref="ER146">MAX(IF($JQ21:$JQ68&lt;=5,ER21:ER68))</f>
        <v>0</v>
      </c>
      <c r="ES146" s="316">
        <f t="array" ref="ES146">MAX(IF($JQ21:$JQ68&lt;=5,ES21:ES68))</f>
        <v>0</v>
      </c>
      <c r="ET146" s="316">
        <f t="array" ref="ET146">MAX(IF($JQ21:$JQ68&lt;=5,ET21:ET68))</f>
        <v>0</v>
      </c>
      <c r="EU146" s="316">
        <f t="array" ref="EU146">MAX(IF($JQ21:$JQ68&lt;=5,EU21:EU68))</f>
        <v>0</v>
      </c>
      <c r="EV146" s="316">
        <f t="array" ref="EV146">MAX(IF($JQ21:$JQ68&lt;=5,EV21:EV68))</f>
        <v>0</v>
      </c>
      <c r="EW146" s="316">
        <f t="array" ref="EW146">MAX(IF($JQ21:$JQ68&lt;=5,EW21:EW68))</f>
        <v>0</v>
      </c>
      <c r="EX146" s="316">
        <f t="array" ref="EX146">MAX(IF($JQ21:$JQ68&lt;=5,EX21:EX68))</f>
        <v>0</v>
      </c>
      <c r="EY146" s="316">
        <f t="array" ref="EY146">MAX(IF($JQ21:$JQ68&lt;=5,EY21:EY68))</f>
        <v>0</v>
      </c>
      <c r="EZ146" s="316">
        <f t="array" ref="EZ146">MAX(IF($JQ21:$JQ68&lt;=5,EZ21:EZ68))</f>
        <v>0</v>
      </c>
      <c r="FA146" s="316">
        <f t="array" ref="FA146">MAX(IF($JQ21:$JQ68&lt;=5,FA21:FA68))</f>
        <v>0</v>
      </c>
      <c r="FB146" s="316">
        <f t="array" ref="FB146">MAX(IF($JQ21:$JQ68&lt;=5,FB21:FB68))</f>
        <v>0</v>
      </c>
      <c r="FC146" s="316">
        <f t="array" ref="FC146">MAX(IF($JQ21:$JQ68&lt;=5,FC21:FC68))</f>
        <v>0</v>
      </c>
      <c r="FD146" s="316">
        <f t="array" ref="FD146">MAX(IF($JQ21:$JQ68&lt;=5,FD21:FD68))</f>
        <v>0</v>
      </c>
      <c r="FE146" s="316">
        <f t="array" ref="FE146">MAX(IF($JQ21:$JQ68&lt;=5,FE21:FE68))</f>
        <v>0</v>
      </c>
      <c r="FF146" s="316">
        <f t="array" ref="FF146">MAX(IF($JQ21:$JQ68&lt;=5,FF21:FF68))</f>
        <v>0</v>
      </c>
      <c r="FG146" s="316">
        <f t="array" ref="FG146">MAX(IF($JQ21:$JQ68&lt;=5,FG21:FG68))</f>
        <v>0</v>
      </c>
      <c r="FH146" s="316">
        <f t="array" ref="FH146">MAX(IF($JQ21:$JQ68&lt;=5,FH21:FH68))</f>
        <v>0</v>
      </c>
      <c r="FI146" s="316">
        <f t="array" ref="FI146">MAX(IF($JQ21:$JQ68&lt;=5,FI21:FI68))</f>
        <v>0</v>
      </c>
      <c r="FJ146" s="316">
        <f t="array" ref="FJ146">MAX(IF($JQ21:$JQ68&lt;=5,FJ21:FJ68))</f>
        <v>0</v>
      </c>
      <c r="FK146" s="316">
        <f t="array" ref="FK146">MAX(IF($JQ21:$JQ68&lt;=5,FK21:FK68))</f>
        <v>0</v>
      </c>
      <c r="FL146" s="316">
        <f t="array" ref="FL146">MAX(IF($JQ21:$JQ68&lt;=5,FL21:FL68))</f>
        <v>0</v>
      </c>
      <c r="FM146" s="316">
        <f t="array" ref="FM146">MAX(IF($JQ21:$JQ68&lt;=5,FM21:FM68))</f>
        <v>0</v>
      </c>
      <c r="FN146" s="316">
        <f t="array" ref="FN146">MAX(IF($JQ21:$JQ68&lt;=5,FN21:FN68))</f>
        <v>0</v>
      </c>
      <c r="FO146" s="316">
        <f t="array" ref="FO146">MAX(IF($JQ21:$JQ68&lt;=5,FO21:FO68))</f>
        <v>0</v>
      </c>
      <c r="FP146" s="316">
        <f t="array" ref="FP146">MAX(IF($JQ21:$JQ68&lt;=5,FP21:FP68))</f>
        <v>0</v>
      </c>
      <c r="FQ146" s="316">
        <f t="array" ref="FQ146">MAX(IF($JQ21:$JQ68&lt;=5,FQ21:FQ68))</f>
        <v>0</v>
      </c>
      <c r="FR146" s="316">
        <f t="array" ref="FR146">MAX(IF($JQ21:$JQ68&lt;=5,FR21:FR68))</f>
        <v>0</v>
      </c>
      <c r="FS146" s="316">
        <f t="array" ref="FS146">MAX(IF($JQ21:$JQ68&lt;=5,FS21:FS68))</f>
        <v>0</v>
      </c>
      <c r="FT146" s="316">
        <f t="array" ref="FT146">MAX(IF($JQ21:$JQ68&lt;=5,FT21:FT68))</f>
        <v>0</v>
      </c>
      <c r="FU146" s="316">
        <f t="array" ref="FU146">MAX(IF($JQ21:$JQ68&lt;=5,FU21:FU68))</f>
        <v>0</v>
      </c>
      <c r="FV146" s="316">
        <f t="array" ref="FV146">MAX(IF($JQ21:$JQ68&lt;=5,FV21:FV68))</f>
        <v>0</v>
      </c>
      <c r="FW146" s="316">
        <f t="array" ref="FW146">MAX(IF($JQ21:$JQ68&lt;=5,FW21:FW68))</f>
        <v>0</v>
      </c>
      <c r="FX146" s="316">
        <f t="array" ref="FX146">MAX(IF($JQ21:$JQ68&lt;=5,FX21:FX68))</f>
        <v>0</v>
      </c>
      <c r="FY146" s="316">
        <f t="array" ref="FY146">MAX(IF($JQ21:$JQ68&lt;=5,FY21:FY68))</f>
        <v>0</v>
      </c>
      <c r="FZ146" s="316">
        <f t="array" ref="FZ146">MAX(IF($JQ21:$JQ68&lt;=5,FZ21:FZ68))</f>
        <v>0</v>
      </c>
      <c r="GA146" s="316">
        <f t="array" ref="GA146">MAX(IF($JQ21:$JQ68&lt;=5,GA21:GA68))</f>
        <v>0</v>
      </c>
      <c r="GB146" s="316">
        <f t="array" ref="GB146">MAX(IF($JQ21:$JQ68&lt;=5,GB21:GB68))</f>
        <v>0</v>
      </c>
      <c r="GC146" s="316">
        <f t="array" ref="GC146">MAX(IF($JQ21:$JQ68&lt;=5,GC21:GC68))</f>
        <v>0</v>
      </c>
      <c r="GD146" s="316">
        <f t="array" ref="GD146">MAX(IF($JQ21:$JQ68&lt;=5,GD21:GD68))</f>
        <v>0</v>
      </c>
      <c r="GE146" s="316">
        <f t="array" ref="GE146">MAX(IF($JQ21:$JQ68&lt;=5,GE21:GE68))</f>
        <v>0</v>
      </c>
      <c r="GF146" s="316">
        <f t="array" ref="GF146">MAX(IF($JQ21:$JQ68&lt;=5,GF21:GF68))</f>
        <v>0</v>
      </c>
      <c r="GG146" s="316">
        <f t="array" ref="GG146">MAX(IF($JQ21:$JQ68&lt;=5,GG21:GG68))</f>
        <v>0</v>
      </c>
      <c r="GH146" s="316">
        <f t="array" ref="GH146">MAX(IF($JQ21:$JQ68&lt;=5,GH21:GH68))</f>
        <v>0</v>
      </c>
      <c r="GI146" s="316">
        <f t="array" ref="GI146">MAX(IF($JQ21:$JQ68&lt;=5,GI21:GI68))</f>
        <v>0</v>
      </c>
      <c r="GJ146" s="316">
        <f t="array" ref="GJ146">MAX(IF($JQ21:$JQ68&lt;=5,GJ21:GJ68))</f>
        <v>0</v>
      </c>
      <c r="GK146" s="316">
        <f t="array" ref="GK146">MAX(IF($JQ21:$JQ68&lt;=5,GK21:GK68))</f>
        <v>0</v>
      </c>
      <c r="GL146" s="316">
        <f t="array" ref="GL146">MAX(IF($JQ21:$JQ68&lt;=5,GL21:GL68))</f>
        <v>0</v>
      </c>
      <c r="GM146" s="316">
        <f t="array" ref="GM146">MAX(IF($JQ21:$JQ68&lt;=5,GM21:GM68))</f>
        <v>0</v>
      </c>
      <c r="GN146" s="316">
        <f t="array" ref="GN146">MAX(IF($JQ21:$JQ68&lt;=5,GN21:GN68))</f>
        <v>0</v>
      </c>
      <c r="GO146" s="316">
        <f t="array" ref="GO146">MAX(IF($JQ21:$JQ68&lt;=5,GO21:GO68))</f>
        <v>0</v>
      </c>
      <c r="GP146" s="316">
        <f t="array" ref="GP146">MAX(IF($JQ21:$JQ68&lt;=5,GP21:GP68))</f>
        <v>0</v>
      </c>
      <c r="GQ146" s="316">
        <f t="array" ref="GQ146">MAX(IF($JQ21:$JQ68&lt;=5,GQ21:GQ68))</f>
        <v>0</v>
      </c>
      <c r="GR146" s="316">
        <f t="array" ref="GR146">MAX(IF($JQ21:$JQ68&lt;=5,GR21:GR68))</f>
        <v>0</v>
      </c>
      <c r="GS146" s="316">
        <f t="array" ref="GS146">MAX(IF($JQ21:$JQ68&lt;=5,GS21:GS68))</f>
        <v>0</v>
      </c>
      <c r="GT146" s="316">
        <f t="array" ref="GT146">MAX(IF($JQ21:$JQ68&lt;=5,GT21:GT68))</f>
        <v>0</v>
      </c>
      <c r="GU146" s="316">
        <f t="array" ref="GU146">MAX(IF($JQ21:$JQ68&lt;=5,GU21:GU68))</f>
        <v>0</v>
      </c>
      <c r="GV146" s="316">
        <f t="array" ref="GV146">MAX(IF($JQ21:$JQ68&lt;=5,GV21:GV68))</f>
        <v>0</v>
      </c>
      <c r="GW146" s="316">
        <f t="array" ref="GW146">MAX(IF($JQ21:$JQ68&lt;=5,GW21:GW68))</f>
        <v>0</v>
      </c>
      <c r="GX146" s="316">
        <f t="array" ref="GX146">MAX(IF($JQ21:$JQ68&lt;=5,GX21:GX68))</f>
        <v>0</v>
      </c>
      <c r="GY146" s="316">
        <f t="array" ref="GY146">MAX(IF($JQ21:$JQ68&lt;=5,GY21:GY68))</f>
        <v>0</v>
      </c>
      <c r="GZ146" s="316">
        <f t="array" ref="GZ146">MAX(IF($JQ21:$JQ68&lt;=5,GZ21:GZ68))</f>
        <v>0</v>
      </c>
      <c r="HA146" s="316">
        <f t="array" ref="HA146">MAX(IF($JQ21:$JQ68&lt;=5,HA21:HA68))</f>
        <v>0</v>
      </c>
      <c r="HB146" s="316">
        <f t="array" ref="HB146">MAX(IF($JQ21:$JQ68&lt;=5,HB21:HB68))</f>
        <v>0</v>
      </c>
      <c r="HC146" s="316">
        <f t="array" ref="HC146">MAX(IF($JQ21:$JQ68&lt;=5,HC21:HC68))</f>
        <v>0</v>
      </c>
      <c r="HD146" s="316">
        <f t="array" ref="HD146">MAX(IF($JQ21:$JQ68&lt;=5,HD21:HD68))</f>
        <v>0</v>
      </c>
      <c r="HE146" s="316">
        <f t="array" ref="HE146">MAX(IF($JQ21:$JQ68&lt;=5,HE21:HE68))</f>
        <v>0</v>
      </c>
      <c r="HF146" s="316">
        <f t="array" ref="HF146">MAX(IF($JQ21:$JQ68&lt;=5,HF21:HF68))</f>
        <v>0</v>
      </c>
      <c r="HG146" s="316">
        <f t="array" ref="HG146">MAX(IF($JQ21:$JQ68&lt;=5,HG21:HG68))</f>
        <v>0</v>
      </c>
      <c r="HH146" s="316">
        <f t="array" ref="HH146">MAX(IF($JQ21:$JQ68&lt;=5,HH21:HH68))</f>
        <v>0</v>
      </c>
      <c r="HI146" s="316">
        <f t="array" ref="HI146">MAX(IF($JQ21:$JQ68&lt;=5,HI21:HI68))</f>
        <v>0</v>
      </c>
      <c r="HJ146" s="316">
        <f t="array" ref="HJ146">MAX(IF($JQ21:$JQ68&lt;=5,HJ21:HJ68))</f>
        <v>0</v>
      </c>
      <c r="HK146" s="316">
        <f t="array" ref="HK146">MAX(IF($JQ21:$JQ68&lt;=5,HK21:HK68))</f>
        <v>0</v>
      </c>
      <c r="HL146" s="316">
        <f t="array" ref="HL146">MAX(IF($JQ21:$JQ68&lt;=5,HL21:HL68))</f>
        <v>0</v>
      </c>
      <c r="HM146" s="316">
        <f t="array" ref="HM146">MAX(IF($JQ21:$JQ68&lt;=5,HM21:HM68))</f>
        <v>0</v>
      </c>
      <c r="HN146" s="316">
        <f t="array" ref="HN146">MAX(IF($JQ21:$JQ68&lt;=5,HN21:HN68))</f>
        <v>0</v>
      </c>
      <c r="HO146" s="316">
        <f t="array" ref="HO146">MAX(IF($JQ21:$JQ68&lt;=5,HO21:HO68))</f>
        <v>0</v>
      </c>
      <c r="HP146" s="316">
        <f t="array" ref="HP146">MAX(IF($JQ21:$JQ68&lt;=5,HP21:HP68))</f>
        <v>0</v>
      </c>
      <c r="HQ146" s="316">
        <f t="array" ref="HQ146">MAX(IF($JQ21:$JQ68&lt;=5,HQ21:HQ68))</f>
        <v>0</v>
      </c>
      <c r="HR146" s="316">
        <f t="array" ref="HR146">MAX(IF($JQ21:$JQ68&lt;=5,HR21:HR68))</f>
        <v>0</v>
      </c>
      <c r="HS146" s="316">
        <f t="array" ref="HS146">MAX(IF($JQ21:$JQ68&lt;=5,HS21:HS68))</f>
        <v>0</v>
      </c>
      <c r="HT146" s="316">
        <f t="array" ref="HT146">MAX(IF($JQ21:$JQ68&lt;=5,HT21:HT68))</f>
        <v>0</v>
      </c>
      <c r="HU146" s="316">
        <f t="array" ref="HU146">MAX(IF($JQ21:$JQ68&lt;=5,HU21:HU68))</f>
        <v>0</v>
      </c>
      <c r="HV146" s="316">
        <f t="array" ref="HV146">MAX(IF($JQ21:$JQ68&lt;=5,HV21:HV68))</f>
        <v>0</v>
      </c>
      <c r="HW146" s="316">
        <f t="array" ref="HW146">MAX(IF($JQ21:$JQ68&lt;=5,HW21:HW68))</f>
        <v>0</v>
      </c>
      <c r="HX146" s="316">
        <f t="array" ref="HX146">MAX(IF($JQ21:$JQ68&lt;=5,HX21:HX68))</f>
        <v>0</v>
      </c>
      <c r="HY146" s="316">
        <f t="array" ref="HY146">MAX(IF($JQ21:$JQ68&lt;=5,HY21:HY68))</f>
        <v>0</v>
      </c>
      <c r="HZ146" s="316">
        <f t="array" ref="HZ146">MAX(IF($JQ21:$JQ68&lt;=5,HZ21:HZ68))</f>
        <v>0</v>
      </c>
      <c r="IA146" s="316">
        <f t="array" ref="IA146">MAX(IF($JQ21:$JQ68&lt;=5,IA21:IA68))</f>
        <v>0</v>
      </c>
      <c r="IB146" s="316">
        <f t="array" ref="IB146">MAX(IF($JQ21:$JQ68&lt;=5,IB21:IB68))</f>
        <v>0</v>
      </c>
      <c r="IC146" s="316">
        <f t="array" ref="IC146">MAX(IF($JQ21:$JQ68&lt;=5,IC21:IC68))</f>
        <v>0</v>
      </c>
      <c r="ID146" s="316">
        <f t="array" ref="ID146">MAX(IF($JQ21:$JQ68&lt;=5,ID21:ID68))</f>
        <v>0</v>
      </c>
      <c r="IE146" s="316">
        <f t="array" ref="IE146">MAX(IF($JQ21:$JQ68&lt;=5,IE21:IE68))</f>
        <v>0</v>
      </c>
      <c r="IF146" s="316">
        <f t="array" ref="IF146">MAX(IF($JQ21:$JQ68&lt;=5,IF21:IF68))</f>
        <v>0</v>
      </c>
      <c r="IG146" s="316">
        <f t="array" ref="IG146">MAX(IF($JQ21:$JQ68&lt;=5,IG21:IG68))</f>
        <v>0</v>
      </c>
      <c r="IH146" s="316">
        <f t="array" ref="IH146">MAX(IF($JQ21:$JQ68&lt;=5,IH21:IH68))</f>
        <v>0</v>
      </c>
      <c r="II146" s="316">
        <f t="array" ref="II146">MAX(IF($JQ21:$JQ68&lt;=5,II21:II68))</f>
        <v>0</v>
      </c>
      <c r="IJ146" s="316">
        <f t="array" ref="IJ146">MAX(IF($JQ21:$JQ68&lt;=5,IJ21:IJ68))</f>
        <v>0</v>
      </c>
      <c r="IK146" s="316">
        <f t="array" ref="IK146">MAX(IF($JQ21:$JQ68&lt;=5,IK21:IK68))</f>
        <v>0</v>
      </c>
      <c r="IL146" s="316">
        <f t="array" ref="IL146">MAX(IF($JQ21:$JQ68&lt;=5,IL21:IL68))</f>
        <v>0</v>
      </c>
      <c r="IM146" s="316">
        <f t="array" ref="IM146">MAX(IF($JQ21:$JQ68&lt;=5,IM21:IM68))</f>
        <v>0</v>
      </c>
      <c r="IN146" s="316">
        <f t="array" ref="IN146">MAX(IF($JQ21:$JQ68&lt;=5,IN21:IN68))</f>
        <v>0</v>
      </c>
      <c r="IO146" s="316">
        <f t="array" ref="IO146">MAX(IF($JQ21:$JQ68&lt;=5,IO21:IO68))</f>
        <v>0</v>
      </c>
      <c r="IP146" s="316">
        <f t="array" ref="IP146">MAX(IF($JQ21:$JQ68&lt;=5,IP21:IP68))</f>
        <v>0</v>
      </c>
      <c r="IQ146" s="316">
        <f t="array" ref="IQ146">MAX(IF($JQ21:$JQ68&lt;=5,IQ21:IQ68))</f>
        <v>0</v>
      </c>
      <c r="IR146" s="316">
        <f t="array" ref="IR146">MAX(IF($JQ21:$JQ68&lt;=5,IR21:IR68))</f>
        <v>0</v>
      </c>
      <c r="IS146" s="316">
        <f t="array" ref="IS146">MAX(IF($JQ21:$JQ68&lt;=5,IS21:IS68))</f>
        <v>0</v>
      </c>
      <c r="IT146" s="316">
        <f t="array" ref="IT146">MAX(IF($JQ21:$JQ68&lt;=5,IT21:IT68))</f>
        <v>0</v>
      </c>
      <c r="IU146" s="316">
        <f t="array" ref="IU146">MAX(IF($JQ21:$JQ68&lt;=5,IU21:IU68))</f>
        <v>0</v>
      </c>
      <c r="IV146" s="316">
        <f t="array" ref="IV146">MAX(IF($JQ21:$JQ68&lt;=5,IV21:IV68))</f>
        <v>0</v>
      </c>
      <c r="IW146" s="316">
        <f t="array" ref="IW146">MAX(IF($JQ21:$JQ68&lt;=5,IW21:IW68))</f>
        <v>0</v>
      </c>
      <c r="IX146" s="316">
        <f t="array" ref="IX146">MAX(IF($JQ21:$JQ68&lt;=5,IX21:IX68))</f>
        <v>0</v>
      </c>
      <c r="IY146" s="316">
        <f t="array" ref="IY146">MAX(IF($JQ21:$JQ68&lt;=5,IY21:IY68))</f>
        <v>0</v>
      </c>
      <c r="IZ146" s="316">
        <f t="array" ref="IZ146">MAX(IF($JQ21:$JQ68&lt;=5,IZ21:IZ68))</f>
        <v>0</v>
      </c>
      <c r="JA146" s="316">
        <f t="array" ref="JA146">MAX(IF($JQ21:$JQ68&lt;=5,JA21:JA68))</f>
        <v>0</v>
      </c>
      <c r="JB146" s="316">
        <f t="array" ref="JB146">MAX(IF($JQ21:$JQ68&lt;=5,JB21:JB68))</f>
        <v>0</v>
      </c>
      <c r="JC146" s="316">
        <f t="array" ref="JC146">MAX(IF($JQ21:$JQ68&lt;=5,JC21:JC68))</f>
        <v>0</v>
      </c>
      <c r="JD146" s="316">
        <f t="array" ref="JD146">MAX(IF($JQ21:$JQ68&lt;=5,JD21:JD68))</f>
        <v>0</v>
      </c>
      <c r="JE146" s="316">
        <f t="array" ref="JE146">MAX(IF($JQ21:$JQ68&lt;=5,JE21:JE68))</f>
        <v>0</v>
      </c>
      <c r="JF146" s="316">
        <f t="array" ref="JF146">MAX(IF($JQ21:$JQ68&lt;=5,JF21:JF68))</f>
        <v>0</v>
      </c>
      <c r="JG146" s="316">
        <f t="array" ref="JG146">MAX(IF($JQ21:$JQ68&lt;=5,JG21:JG68))</f>
        <v>0</v>
      </c>
      <c r="JH146" s="316">
        <f t="array" ref="JH146">MAX(IF($JQ21:$JQ68&lt;=5,JH21:JH68))</f>
        <v>0</v>
      </c>
      <c r="JI146" s="316">
        <f t="array" ref="JI146">MAX(IF($JQ21:$JQ68&lt;=5,JI21:JI68))</f>
        <v>0</v>
      </c>
      <c r="JJ146" s="316">
        <f t="array" ref="JJ146">MAX(IF($JQ21:$JQ68&lt;=5,JJ21:JJ68))</f>
        <v>0</v>
      </c>
      <c r="JK146" s="316">
        <f t="array" ref="JK146">MAX(IF($JQ21:$JQ68&lt;=5,JK21:JK68))</f>
        <v>0</v>
      </c>
      <c r="JL146" s="316">
        <f t="array" ref="JL146">MAX(IF($JQ21:$JQ68&lt;=5,JL21:JL68))</f>
        <v>0</v>
      </c>
      <c r="JM146" s="316">
        <f t="array" ref="JM146">MAX(IF($JQ21:$JQ68&lt;=5,JM21:JM68))</f>
        <v>0</v>
      </c>
      <c r="JN146" s="316">
        <f t="array" ref="JN146">MAX(IF($JQ21:$JQ68&lt;=5,JN21:JN68))</f>
        <v>0</v>
      </c>
      <c r="JO146" s="316">
        <f t="array" ref="JO146">MAX(IF($JQ21:$JQ68&lt;=5,JO21:JO68))</f>
        <v>0</v>
      </c>
      <c r="JP146" s="316">
        <f t="array" ref="JP146">MAX(IF($JQ21:$JQ68&lt;=5,JP21:JP68))</f>
        <v>0</v>
      </c>
    </row>
    <row r="147" spans="4:276" ht="15" customHeight="1" x14ac:dyDescent="0.2">
      <c r="D147" s="316">
        <v>10.3</v>
      </c>
      <c r="E147" s="317" t="s">
        <v>495</v>
      </c>
      <c r="F147" s="316" t="e">
        <f t="array" ref="F147">AVERAGE(IF($JQ21:$JQ68&lt;=5,F21:F68))</f>
        <v>#DIV/0!</v>
      </c>
      <c r="G147" s="316" t="e">
        <f t="array" ref="G147">AVERAGE(IF($JQ21:$JQ68&lt;=5,G21:G68))</f>
        <v>#DIV/0!</v>
      </c>
      <c r="H147" s="316" t="e">
        <f t="array" ref="H147">AVERAGE(IF($JQ21:$JQ68&lt;=5,H21:H68))</f>
        <v>#DIV/0!</v>
      </c>
      <c r="I147" s="316" t="e">
        <f t="array" ref="I147">AVERAGE(IF($JQ21:$JQ68&lt;=5,I21:I68))</f>
        <v>#DIV/0!</v>
      </c>
      <c r="J147" s="316" t="e">
        <f t="array" ref="J147">AVERAGE(IF($JQ21:$JQ68&lt;=5,J21:J68))</f>
        <v>#DIV/0!</v>
      </c>
      <c r="K147" s="316" t="e">
        <f t="array" ref="K147">AVERAGE(IF($JQ21:$JQ68&lt;=5,K21:K68))</f>
        <v>#DIV/0!</v>
      </c>
      <c r="L147" s="316" t="e">
        <f t="array" ref="L147">AVERAGE(IF($JQ21:$JQ68&lt;=5,L21:L68))</f>
        <v>#DIV/0!</v>
      </c>
      <c r="M147" s="316" t="e">
        <f t="array" ref="M147">AVERAGE(IF($JQ21:$JQ68&lt;=5,M21:M68))</f>
        <v>#DIV/0!</v>
      </c>
      <c r="N147" s="316" t="e">
        <f t="array" ref="N147">AVERAGE(IF($JQ21:$JQ68&lt;=5,N21:N68))</f>
        <v>#DIV/0!</v>
      </c>
      <c r="O147" s="316" t="e">
        <f t="array" ref="O147">AVERAGE(IF($JQ21:$JQ68&lt;=5,O21:O68))</f>
        <v>#DIV/0!</v>
      </c>
      <c r="P147" s="316" t="e">
        <f t="array" ref="P147">AVERAGE(IF($JQ21:$JQ68&lt;=5,P21:P68))</f>
        <v>#DIV/0!</v>
      </c>
      <c r="Q147" s="316" t="e">
        <f t="array" ref="Q147">AVERAGE(IF($JQ21:$JQ68&lt;=5,Q21:Q68))</f>
        <v>#DIV/0!</v>
      </c>
      <c r="R147" s="316" t="e">
        <f t="array" ref="R147">AVERAGE(IF($JQ21:$JQ68&lt;=5,R21:R68))</f>
        <v>#DIV/0!</v>
      </c>
      <c r="S147" s="316" t="e">
        <f t="array" ref="S147">AVERAGE(IF($JQ21:$JQ68&lt;=5,S21:S68))</f>
        <v>#DIV/0!</v>
      </c>
      <c r="T147" s="316" t="e">
        <f t="array" ref="T147">AVERAGE(IF($JQ21:$JQ68&lt;=5,T21:T68))</f>
        <v>#DIV/0!</v>
      </c>
      <c r="U147" s="316" t="e">
        <f t="array" ref="U147">AVERAGE(IF($JQ21:$JQ68&lt;=5,U21:U68))</f>
        <v>#DIV/0!</v>
      </c>
      <c r="V147" s="316" t="e">
        <f t="array" ref="V147">AVERAGE(IF($JQ21:$JQ68&lt;=5,V21:V68))</f>
        <v>#DIV/0!</v>
      </c>
      <c r="W147" s="316" t="e">
        <f t="array" ref="W147">AVERAGE(IF($JQ21:$JQ68&lt;=5,W21:W68))</f>
        <v>#DIV/0!</v>
      </c>
      <c r="X147" s="316" t="e">
        <f t="array" ref="X147">AVERAGE(IF($JQ21:$JQ68&lt;=5,X21:X68))</f>
        <v>#DIV/0!</v>
      </c>
      <c r="Y147" s="316" t="e">
        <f t="array" ref="Y147">AVERAGE(IF($JQ21:$JQ68&lt;=5,Y21:Y68))</f>
        <v>#DIV/0!</v>
      </c>
      <c r="Z147" s="316" t="e">
        <f t="array" ref="Z147">AVERAGE(IF($JQ21:$JQ68&lt;=5,Z21:Z68))</f>
        <v>#DIV/0!</v>
      </c>
      <c r="AA147" s="316" t="e">
        <f t="array" ref="AA147">AVERAGE(IF($JQ21:$JQ68&lt;=5,AA21:AA68))</f>
        <v>#DIV/0!</v>
      </c>
      <c r="AB147" s="316" t="e">
        <f t="array" ref="AB147">AVERAGE(IF($JQ21:$JQ68&lt;=5,AB21:AB68))</f>
        <v>#DIV/0!</v>
      </c>
      <c r="AC147" s="316" t="e">
        <f t="array" ref="AC147">AVERAGE(IF($JQ21:$JQ68&lt;=5,AC21:AC68))</f>
        <v>#DIV/0!</v>
      </c>
      <c r="AD147" s="316" t="e">
        <f t="array" ref="AD147">AVERAGE(IF($JQ21:$JQ68&lt;=5,AD21:AD68))</f>
        <v>#DIV/0!</v>
      </c>
      <c r="AE147" s="316" t="e">
        <f t="array" ref="AE147">AVERAGE(IF($JQ21:$JQ68&lt;=5,AE21:AE68))</f>
        <v>#DIV/0!</v>
      </c>
      <c r="AF147" s="316" t="e">
        <f t="array" ref="AF147">AVERAGE(IF($JQ21:$JQ68&lt;=5,AF21:AF68))</f>
        <v>#DIV/0!</v>
      </c>
      <c r="AG147" s="316" t="e">
        <f t="array" ref="AG147">AVERAGE(IF($JQ21:$JQ68&lt;=5,AG21:AG68))</f>
        <v>#DIV/0!</v>
      </c>
      <c r="AH147" s="316" t="e">
        <f t="array" ref="AH147">AVERAGE(IF($JQ21:$JQ68&lt;=5,AH21:AH68))</f>
        <v>#DIV/0!</v>
      </c>
      <c r="AI147" s="316" t="e">
        <f t="array" ref="AI147">AVERAGE(IF($JQ21:$JQ68&lt;=5,AI21:AI68))</f>
        <v>#DIV/0!</v>
      </c>
      <c r="AJ147" s="316" t="e">
        <f t="array" ref="AJ147">AVERAGE(IF($JQ21:$JQ68&lt;=5,AJ21:AJ68))</f>
        <v>#DIV/0!</v>
      </c>
      <c r="AK147" s="316" t="e">
        <f t="array" ref="AK147">AVERAGE(IF($JQ21:$JQ68&lt;=5,AK21:AK68))</f>
        <v>#DIV/0!</v>
      </c>
      <c r="AL147" s="316" t="e">
        <f t="array" ref="AL147">AVERAGE(IF($JQ21:$JQ68&lt;=5,AL21:AL68))</f>
        <v>#DIV/0!</v>
      </c>
      <c r="AM147" s="316" t="e">
        <f t="array" ref="AM147">AVERAGE(IF($JQ21:$JQ68&lt;=5,AM21:AM68))</f>
        <v>#DIV/0!</v>
      </c>
      <c r="AN147" s="316" t="e">
        <f t="array" ref="AN147">AVERAGE(IF($JQ21:$JQ68&lt;=5,AN21:AN68))</f>
        <v>#DIV/0!</v>
      </c>
      <c r="AO147" s="316" t="e">
        <f t="array" ref="AO147">AVERAGE(IF($JQ21:$JQ68&lt;=5,AO21:AO68))</f>
        <v>#DIV/0!</v>
      </c>
      <c r="AP147" s="316" t="e">
        <f t="array" ref="AP147">AVERAGE(IF($JQ21:$JQ68&lt;=5,AP21:AP68))</f>
        <v>#DIV/0!</v>
      </c>
      <c r="AQ147" s="316" t="e">
        <f t="array" ref="AQ147">AVERAGE(IF($JQ21:$JQ68&lt;=5,AQ21:AQ68))</f>
        <v>#DIV/0!</v>
      </c>
      <c r="AR147" s="316" t="e">
        <f t="array" ref="AR147">AVERAGE(IF($JQ21:$JQ68&lt;=5,AR21:AR68))</f>
        <v>#DIV/0!</v>
      </c>
      <c r="AS147" s="316" t="e">
        <f t="array" ref="AS147">AVERAGE(IF($JQ21:$JQ68&lt;=5,AS21:AS68))</f>
        <v>#DIV/0!</v>
      </c>
      <c r="AT147" s="316" t="e">
        <f t="array" ref="AT147">AVERAGE(IF($JQ21:$JQ68&lt;=5,AT21:AT68))</f>
        <v>#DIV/0!</v>
      </c>
      <c r="AU147" s="316" t="e">
        <f t="array" ref="AU147">AVERAGE(IF($JQ21:$JQ68&lt;=5,AU21:AU68))</f>
        <v>#DIV/0!</v>
      </c>
      <c r="AV147" s="316" t="e">
        <f t="array" ref="AV147">AVERAGE(IF($JQ21:$JQ68&lt;=5,AV21:AV68))</f>
        <v>#DIV/0!</v>
      </c>
      <c r="AW147" s="316" t="e">
        <f t="array" ref="AW147">AVERAGE(IF($JQ21:$JQ68&lt;=5,AW21:AW68))</f>
        <v>#DIV/0!</v>
      </c>
      <c r="AX147" s="316" t="e">
        <f t="array" ref="AX147">AVERAGE(IF($JQ21:$JQ68&lt;=5,AX21:AX68))</f>
        <v>#DIV/0!</v>
      </c>
      <c r="AY147" s="316" t="e">
        <f t="array" ref="AY147">AVERAGE(IF($JQ21:$JQ68&lt;=5,AY21:AY68))</f>
        <v>#DIV/0!</v>
      </c>
      <c r="AZ147" s="316" t="e">
        <f t="array" ref="AZ147">AVERAGE(IF($JQ21:$JQ68&lt;=5,AZ21:AZ68))</f>
        <v>#DIV/0!</v>
      </c>
      <c r="BA147" s="316" t="e">
        <f t="array" ref="BA147">AVERAGE(IF($JQ21:$JQ68&lt;=5,BA21:BA68))</f>
        <v>#DIV/0!</v>
      </c>
      <c r="BB147" s="316" t="e">
        <f t="array" ref="BB147">AVERAGE(IF($JQ21:$JQ68&lt;=5,BB21:BB68))</f>
        <v>#DIV/0!</v>
      </c>
      <c r="BC147" s="316" t="e">
        <f t="array" ref="BC147">AVERAGE(IF($JQ21:$JQ68&lt;=5,BC21:BC68))</f>
        <v>#DIV/0!</v>
      </c>
      <c r="BD147" s="316" t="e">
        <f t="array" ref="BD147">AVERAGE(IF($JQ21:$JQ68&lt;=5,BD21:BD68))</f>
        <v>#DIV/0!</v>
      </c>
      <c r="BE147" s="316" t="e">
        <f t="array" ref="BE147">AVERAGE(IF($JQ21:$JQ68&lt;=5,BE21:BE68))</f>
        <v>#DIV/0!</v>
      </c>
      <c r="BF147" s="316" t="e">
        <f t="array" ref="BF147">AVERAGE(IF($JQ21:$JQ68&lt;=5,BF21:BF68))</f>
        <v>#DIV/0!</v>
      </c>
      <c r="BG147" s="316" t="e">
        <f t="array" ref="BG147">AVERAGE(IF($JQ21:$JQ68&lt;=5,BG21:BG68))</f>
        <v>#DIV/0!</v>
      </c>
      <c r="BH147" s="316" t="e">
        <f t="array" ref="BH147">AVERAGE(IF($JQ21:$JQ68&lt;=5,BH21:BH68))</f>
        <v>#DIV/0!</v>
      </c>
      <c r="BI147" s="316" t="e">
        <f t="array" ref="BI147">AVERAGE(IF($JQ21:$JQ68&lt;=5,BI21:BI68))</f>
        <v>#DIV/0!</v>
      </c>
      <c r="BJ147" s="316" t="e">
        <f t="array" ref="BJ147">AVERAGE(IF($JQ21:$JQ68&lt;=5,BJ21:BJ68))</f>
        <v>#DIV/0!</v>
      </c>
      <c r="BK147" s="316" t="e">
        <f t="array" ref="BK147">AVERAGE(IF($JQ21:$JQ68&lt;=5,BK21:BK68))</f>
        <v>#DIV/0!</v>
      </c>
      <c r="BL147" s="316" t="e">
        <f t="array" ref="BL147">AVERAGE(IF($JQ21:$JQ68&lt;=5,BL21:BL68))</f>
        <v>#DIV/0!</v>
      </c>
      <c r="BM147" s="316" t="e">
        <f t="array" ref="BM147">AVERAGE(IF($JQ21:$JQ68&lt;=5,BM21:BM68))</f>
        <v>#DIV/0!</v>
      </c>
      <c r="BN147" s="316" t="e">
        <f t="array" ref="BN147">AVERAGE(IF($JQ21:$JQ68&lt;=5,BN21:BN68))</f>
        <v>#DIV/0!</v>
      </c>
      <c r="BO147" s="316" t="e">
        <f t="array" ref="BO147">AVERAGE(IF($JQ21:$JQ68&lt;=5,BO21:BO68))</f>
        <v>#DIV/0!</v>
      </c>
      <c r="BP147" s="316" t="e">
        <f t="array" ref="BP147">AVERAGE(IF($JQ21:$JQ68&lt;=5,BP21:BP68))</f>
        <v>#DIV/0!</v>
      </c>
      <c r="BQ147" s="316" t="e">
        <f t="array" ref="BQ147">AVERAGE(IF($JQ21:$JQ68&lt;=5,BQ21:BQ68))</f>
        <v>#DIV/0!</v>
      </c>
      <c r="BR147" s="316" t="e">
        <f t="array" ref="BR147">AVERAGE(IF($JQ21:$JQ68&lt;=5,BR21:BR68))</f>
        <v>#DIV/0!</v>
      </c>
      <c r="BS147" s="316" t="e">
        <f t="array" ref="BS147">AVERAGE(IF($JQ21:$JQ68&lt;=5,BS21:BS68))</f>
        <v>#DIV/0!</v>
      </c>
      <c r="BT147" s="316" t="e">
        <f t="array" ref="BT147">AVERAGE(IF($JQ21:$JQ68&lt;=5,BT21:BT68))</f>
        <v>#DIV/0!</v>
      </c>
      <c r="BU147" s="316" t="e">
        <f t="array" ref="BU147">AVERAGE(IF($JQ21:$JQ68&lt;=5,BU21:BU68))</f>
        <v>#DIV/0!</v>
      </c>
      <c r="BV147" s="316" t="e">
        <f t="array" ref="BV147">AVERAGE(IF($JQ21:$JQ68&lt;=5,BV21:BV68))</f>
        <v>#DIV/0!</v>
      </c>
      <c r="BW147" s="316" t="e">
        <f t="array" ref="BW147">AVERAGE(IF($JQ21:$JQ68&lt;=5,BW21:BW68))</f>
        <v>#DIV/0!</v>
      </c>
      <c r="BX147" s="316" t="e">
        <f t="array" ref="BX147">AVERAGE(IF($JQ21:$JQ68&lt;=5,BX21:BX68))</f>
        <v>#DIV/0!</v>
      </c>
      <c r="BY147" s="316" t="e">
        <f t="array" ref="BY147">AVERAGE(IF($JQ21:$JQ68&lt;=5,BY21:BY68))</f>
        <v>#DIV/0!</v>
      </c>
      <c r="BZ147" s="316" t="e">
        <f t="array" ref="BZ147">AVERAGE(IF($JQ21:$JQ68&lt;=5,BZ21:BZ68))</f>
        <v>#DIV/0!</v>
      </c>
      <c r="CA147" s="316" t="e">
        <f t="array" ref="CA147">AVERAGE(IF($JQ21:$JQ68&lt;=5,CA21:CA68))</f>
        <v>#DIV/0!</v>
      </c>
      <c r="CB147" s="316" t="e">
        <f t="array" ref="CB147">AVERAGE(IF($JQ21:$JQ68&lt;=5,CB21:CB68))</f>
        <v>#DIV/0!</v>
      </c>
      <c r="CC147" s="316" t="e">
        <f t="array" ref="CC147">AVERAGE(IF($JQ21:$JQ68&lt;=5,CC21:CC68))</f>
        <v>#DIV/0!</v>
      </c>
      <c r="CD147" s="316" t="e">
        <f t="array" ref="CD147">AVERAGE(IF($JQ21:$JQ68&lt;=5,CD21:CD68))</f>
        <v>#DIV/0!</v>
      </c>
      <c r="CE147" s="316" t="e">
        <f t="array" ref="CE147">AVERAGE(IF($JQ21:$JQ68&lt;=5,CE21:CE68))</f>
        <v>#DIV/0!</v>
      </c>
      <c r="CF147" s="316" t="e">
        <f t="array" ref="CF147">AVERAGE(IF($JQ21:$JQ68&lt;=5,CF21:CF68))</f>
        <v>#DIV/0!</v>
      </c>
      <c r="CG147" s="316" t="e">
        <f t="array" ref="CG147">AVERAGE(IF($JQ21:$JQ68&lt;=5,CG21:CG68))</f>
        <v>#DIV/0!</v>
      </c>
      <c r="CH147" s="316" t="e">
        <f t="array" ref="CH147">AVERAGE(IF($JQ21:$JQ68&lt;=5,CH21:CH68))</f>
        <v>#DIV/0!</v>
      </c>
      <c r="CI147" s="316" t="e">
        <f t="array" ref="CI147">AVERAGE(IF($JQ21:$JQ68&lt;=5,CI21:CI68))</f>
        <v>#DIV/0!</v>
      </c>
      <c r="CJ147" s="316" t="e">
        <f t="array" ref="CJ147">AVERAGE(IF($JQ21:$JQ68&lt;=5,CJ21:CJ68))</f>
        <v>#DIV/0!</v>
      </c>
      <c r="CK147" s="316" t="e">
        <f t="array" ref="CK147">AVERAGE(IF($JQ21:$JQ68&lt;=5,CK21:CK68))</f>
        <v>#DIV/0!</v>
      </c>
      <c r="CL147" s="316" t="e">
        <f t="array" ref="CL147">AVERAGE(IF($JQ21:$JQ68&lt;=5,CL21:CL68))</f>
        <v>#DIV/0!</v>
      </c>
      <c r="CM147" s="316" t="e">
        <f t="array" ref="CM147">AVERAGE(IF($JQ21:$JQ68&lt;=5,CM21:CM68))</f>
        <v>#DIV/0!</v>
      </c>
      <c r="CN147" s="316" t="e">
        <f t="array" ref="CN147">AVERAGE(IF($JQ21:$JQ68&lt;=5,CN21:CN68))</f>
        <v>#DIV/0!</v>
      </c>
      <c r="CO147" s="316" t="e">
        <f t="array" ref="CO147">AVERAGE(IF($JQ21:$JQ68&lt;=5,CO21:CO68))</f>
        <v>#DIV/0!</v>
      </c>
      <c r="CP147" s="316" t="e">
        <f t="array" ref="CP147">AVERAGE(IF($JQ21:$JQ68&lt;=5,CP21:CP68))</f>
        <v>#DIV/0!</v>
      </c>
      <c r="CQ147" s="316" t="e">
        <f t="array" ref="CQ147">AVERAGE(IF($JQ21:$JQ68&lt;=5,CQ21:CQ68))</f>
        <v>#DIV/0!</v>
      </c>
      <c r="CR147" s="316" t="e">
        <f t="array" ref="CR147">AVERAGE(IF($JQ21:$JQ68&lt;=5,CR21:CR68))</f>
        <v>#DIV/0!</v>
      </c>
      <c r="CS147" s="316" t="e">
        <f t="array" ref="CS147">AVERAGE(IF($JQ21:$JQ68&lt;=5,CS21:CS68))</f>
        <v>#DIV/0!</v>
      </c>
      <c r="CT147" s="316" t="e">
        <f t="array" ref="CT147">AVERAGE(IF($JQ21:$JQ68&lt;=5,CT21:CT68))</f>
        <v>#DIV/0!</v>
      </c>
      <c r="CU147" s="316" t="e">
        <f t="array" ref="CU147">AVERAGE(IF($JQ21:$JQ68&lt;=5,CU21:CU68))</f>
        <v>#DIV/0!</v>
      </c>
      <c r="CV147" s="316" t="e">
        <f t="array" ref="CV147">AVERAGE(IF($JQ21:$JQ68&lt;=5,CV21:CV68))</f>
        <v>#DIV/0!</v>
      </c>
      <c r="CW147" s="316" t="e">
        <f t="array" ref="CW147">AVERAGE(IF($JQ21:$JQ68&lt;=5,CW21:CW68))</f>
        <v>#DIV/0!</v>
      </c>
      <c r="CX147" s="316" t="e">
        <f t="array" ref="CX147">AVERAGE(IF($JQ21:$JQ68&lt;=5,CX21:CX68))</f>
        <v>#DIV/0!</v>
      </c>
      <c r="CY147" s="316" t="e">
        <f t="array" ref="CY147">AVERAGE(IF($JQ21:$JQ68&lt;=5,CY21:CY68))</f>
        <v>#DIV/0!</v>
      </c>
      <c r="CZ147" s="316" t="e">
        <f t="array" ref="CZ147">AVERAGE(IF($JQ21:$JQ68&lt;=5,CZ21:CZ68))</f>
        <v>#DIV/0!</v>
      </c>
      <c r="DA147" s="316" t="e">
        <f t="array" ref="DA147">AVERAGE(IF($JQ21:$JQ68&lt;=5,DA21:DA68))</f>
        <v>#DIV/0!</v>
      </c>
      <c r="DB147" s="316" t="e">
        <f t="array" ref="DB147">AVERAGE(IF($JQ21:$JQ68&lt;=5,DB21:DB68))</f>
        <v>#DIV/0!</v>
      </c>
      <c r="DC147" s="316" t="e">
        <f t="array" ref="DC147">AVERAGE(IF($JQ21:$JQ68&lt;=5,DC21:DC68))</f>
        <v>#DIV/0!</v>
      </c>
      <c r="DD147" s="316" t="e">
        <f t="array" ref="DD147">AVERAGE(IF($JQ21:$JQ68&lt;=5,DD21:DD68))</f>
        <v>#DIV/0!</v>
      </c>
      <c r="DE147" s="316" t="e">
        <f t="array" ref="DE147">AVERAGE(IF($JQ21:$JQ68&lt;=5,DE21:DE68))</f>
        <v>#DIV/0!</v>
      </c>
      <c r="DF147" s="316" t="e">
        <f t="array" ref="DF147">AVERAGE(IF($JQ21:$JQ68&lt;=5,DF21:DF68))</f>
        <v>#DIV/0!</v>
      </c>
      <c r="DG147" s="316" t="e">
        <f t="array" ref="DG147">AVERAGE(IF($JQ21:$JQ68&lt;=5,DG21:DG68))</f>
        <v>#DIV/0!</v>
      </c>
      <c r="DH147" s="316" t="e">
        <f t="array" ref="DH147">AVERAGE(IF($JQ21:$JQ68&lt;=5,DH21:DH68))</f>
        <v>#DIV/0!</v>
      </c>
      <c r="DI147" s="316" t="e">
        <f t="array" ref="DI147">AVERAGE(IF($JQ21:$JQ68&lt;=5,DI21:DI68))</f>
        <v>#DIV/0!</v>
      </c>
      <c r="DJ147" s="316" t="e">
        <f t="array" ref="DJ147">AVERAGE(IF($JQ21:$JQ68&lt;=5,DJ21:DJ68))</f>
        <v>#DIV/0!</v>
      </c>
      <c r="DK147" s="316" t="e">
        <f t="array" ref="DK147">AVERAGE(IF($JQ21:$JQ68&lt;=5,DK21:DK68))</f>
        <v>#DIV/0!</v>
      </c>
      <c r="DL147" s="316" t="e">
        <f t="array" ref="DL147">AVERAGE(IF($JQ21:$JQ68&lt;=5,DL21:DL68))</f>
        <v>#DIV/0!</v>
      </c>
      <c r="DM147" s="316" t="e">
        <f t="array" ref="DM147">AVERAGE(IF($JQ21:$JQ68&lt;=5,DM21:DM68))</f>
        <v>#DIV/0!</v>
      </c>
      <c r="DN147" s="316" t="e">
        <f t="array" ref="DN147">AVERAGE(IF($JQ21:$JQ68&lt;=5,DN21:DN68))</f>
        <v>#DIV/0!</v>
      </c>
      <c r="DO147" s="316" t="e">
        <f t="array" ref="DO147">AVERAGE(IF($JQ21:$JQ68&lt;=5,DO21:DO68))</f>
        <v>#DIV/0!</v>
      </c>
      <c r="DP147" s="316" t="e">
        <f t="array" ref="DP147">AVERAGE(IF($JQ21:$JQ68&lt;=5,DP21:DP68))</f>
        <v>#DIV/0!</v>
      </c>
      <c r="DQ147" s="316" t="e">
        <f t="array" ref="DQ147">AVERAGE(IF($JQ21:$JQ68&lt;=5,DQ21:DQ68))</f>
        <v>#DIV/0!</v>
      </c>
      <c r="DR147" s="316" t="e">
        <f t="array" ref="DR147">AVERAGE(IF($JQ21:$JQ68&lt;=5,DR21:DR68))</f>
        <v>#DIV/0!</v>
      </c>
      <c r="DS147" s="316" t="e">
        <f t="array" ref="DS147">AVERAGE(IF($JQ21:$JQ68&lt;=5,DS21:DS68))</f>
        <v>#DIV/0!</v>
      </c>
      <c r="DT147" s="316" t="e">
        <f t="array" ref="DT147">AVERAGE(IF($JQ21:$JQ68&lt;=5,DT21:DT68))</f>
        <v>#DIV/0!</v>
      </c>
      <c r="DU147" s="316" t="e">
        <f t="array" ref="DU147">AVERAGE(IF($JQ21:$JQ68&lt;=5,DU21:DU68))</f>
        <v>#DIV/0!</v>
      </c>
      <c r="DV147" s="316" t="e">
        <f t="array" ref="DV147">AVERAGE(IF($JQ21:$JQ68&lt;=5,DV21:DV68))</f>
        <v>#DIV/0!</v>
      </c>
      <c r="DW147" s="316" t="e">
        <f t="array" ref="DW147">AVERAGE(IF($JQ21:$JQ68&lt;=5,DW21:DW68))</f>
        <v>#DIV/0!</v>
      </c>
      <c r="DX147" s="316" t="e">
        <f t="array" ref="DX147">AVERAGE(IF($JQ21:$JQ68&lt;=5,DX21:DX68))</f>
        <v>#DIV/0!</v>
      </c>
      <c r="DY147" s="316" t="e">
        <f t="array" ref="DY147">AVERAGE(IF($JQ21:$JQ68&lt;=5,DY21:DY68))</f>
        <v>#DIV/0!</v>
      </c>
      <c r="DZ147" s="316" t="e">
        <f t="array" ref="DZ147">AVERAGE(IF($JQ21:$JQ68&lt;=5,DZ21:DZ68))</f>
        <v>#DIV/0!</v>
      </c>
      <c r="EA147" s="316" t="e">
        <f t="array" ref="EA147">AVERAGE(IF($JQ21:$JQ68&lt;=5,EA21:EA68))</f>
        <v>#DIV/0!</v>
      </c>
      <c r="EB147" s="316" t="e">
        <f t="array" ref="EB147">AVERAGE(IF($JQ21:$JQ68&lt;=5,EB21:EB68))</f>
        <v>#DIV/0!</v>
      </c>
      <c r="EC147" s="316" t="e">
        <f t="array" ref="EC147">AVERAGE(IF($JQ21:$JQ68&lt;=5,EC21:EC68))</f>
        <v>#DIV/0!</v>
      </c>
      <c r="ED147" s="316" t="e">
        <f t="array" ref="ED147">AVERAGE(IF($JQ21:$JQ68&lt;=5,ED21:ED68))</f>
        <v>#DIV/0!</v>
      </c>
      <c r="EE147" s="316" t="e">
        <f t="array" ref="EE147">AVERAGE(IF($JQ21:$JQ68&lt;=5,EE21:EE68))</f>
        <v>#DIV/0!</v>
      </c>
      <c r="EF147" s="316" t="e">
        <f t="array" ref="EF147">AVERAGE(IF($JQ21:$JQ68&lt;=5,EF21:EF68))</f>
        <v>#DIV/0!</v>
      </c>
      <c r="EG147" s="316" t="e">
        <f t="array" ref="EG147">AVERAGE(IF($JQ21:$JQ68&lt;=5,EG21:EG68))</f>
        <v>#DIV/0!</v>
      </c>
      <c r="EH147" s="316" t="e">
        <f t="array" ref="EH147">AVERAGE(IF($JQ21:$JQ68&lt;=5,EH21:EH68))</f>
        <v>#DIV/0!</v>
      </c>
      <c r="EI147" s="316" t="e">
        <f t="array" ref="EI147">AVERAGE(IF($JQ21:$JQ68&lt;=5,EI21:EI68))</f>
        <v>#DIV/0!</v>
      </c>
      <c r="EJ147" s="316" t="e">
        <f t="array" ref="EJ147">AVERAGE(IF($JQ21:$JQ68&lt;=5,EJ21:EJ68))</f>
        <v>#DIV/0!</v>
      </c>
      <c r="EK147" s="316" t="e">
        <f t="array" ref="EK147">AVERAGE(IF($JQ21:$JQ68&lt;=5,EK21:EK68))</f>
        <v>#DIV/0!</v>
      </c>
      <c r="EL147" s="316" t="e">
        <f t="array" ref="EL147">AVERAGE(IF($JQ21:$JQ68&lt;=5,EL21:EL68))</f>
        <v>#DIV/0!</v>
      </c>
      <c r="EM147" s="316" t="e">
        <f t="array" ref="EM147">AVERAGE(IF($JQ21:$JQ68&lt;=5,EM21:EM68))</f>
        <v>#DIV/0!</v>
      </c>
      <c r="EN147" s="316" t="e">
        <f t="array" ref="EN147">AVERAGE(IF($JQ21:$JQ68&lt;=5,EN21:EN68))</f>
        <v>#DIV/0!</v>
      </c>
      <c r="EO147" s="316" t="e">
        <f t="array" ref="EO147">AVERAGE(IF($JQ21:$JQ68&lt;=5,EO21:EO68))</f>
        <v>#DIV/0!</v>
      </c>
      <c r="EP147" s="316" t="e">
        <f t="array" ref="EP147">AVERAGE(IF($JQ21:$JQ68&lt;=5,EP21:EP68))</f>
        <v>#DIV/0!</v>
      </c>
      <c r="EQ147" s="316" t="e">
        <f t="array" ref="EQ147">AVERAGE(IF($JQ21:$JQ68&lt;=5,EQ21:EQ68))</f>
        <v>#DIV/0!</v>
      </c>
      <c r="ER147" s="316" t="e">
        <f t="array" ref="ER147">AVERAGE(IF($JQ21:$JQ68&lt;=5,ER21:ER68))</f>
        <v>#DIV/0!</v>
      </c>
      <c r="ES147" s="316" t="e">
        <f t="array" ref="ES147">AVERAGE(IF($JQ21:$JQ68&lt;=5,ES21:ES68))</f>
        <v>#DIV/0!</v>
      </c>
      <c r="ET147" s="316" t="e">
        <f t="array" ref="ET147">AVERAGE(IF($JQ21:$JQ68&lt;=5,ET21:ET68))</f>
        <v>#DIV/0!</v>
      </c>
      <c r="EU147" s="316" t="e">
        <f t="array" ref="EU147">AVERAGE(IF($JQ21:$JQ68&lt;=5,EU21:EU68))</f>
        <v>#DIV/0!</v>
      </c>
      <c r="EV147" s="316" t="e">
        <f t="array" ref="EV147">AVERAGE(IF($JQ21:$JQ68&lt;=5,EV21:EV68))</f>
        <v>#DIV/0!</v>
      </c>
      <c r="EW147" s="316" t="e">
        <f t="array" ref="EW147">AVERAGE(IF($JQ21:$JQ68&lt;=5,EW21:EW68))</f>
        <v>#DIV/0!</v>
      </c>
      <c r="EX147" s="316" t="e">
        <f t="array" ref="EX147">AVERAGE(IF($JQ21:$JQ68&lt;=5,EX21:EX68))</f>
        <v>#DIV/0!</v>
      </c>
      <c r="EY147" s="316" t="e">
        <f t="array" ref="EY147">AVERAGE(IF($JQ21:$JQ68&lt;=5,EY21:EY68))</f>
        <v>#DIV/0!</v>
      </c>
      <c r="EZ147" s="316" t="e">
        <f t="array" ref="EZ147">AVERAGE(IF($JQ21:$JQ68&lt;=5,EZ21:EZ68))</f>
        <v>#DIV/0!</v>
      </c>
      <c r="FA147" s="316" t="e">
        <f t="array" ref="FA147">AVERAGE(IF($JQ21:$JQ68&lt;=5,FA21:FA68))</f>
        <v>#DIV/0!</v>
      </c>
      <c r="FB147" s="316" t="e">
        <f t="array" ref="FB147">AVERAGE(IF($JQ21:$JQ68&lt;=5,FB21:FB68))</f>
        <v>#DIV/0!</v>
      </c>
      <c r="FC147" s="316" t="e">
        <f t="array" ref="FC147">AVERAGE(IF($JQ21:$JQ68&lt;=5,FC21:FC68))</f>
        <v>#DIV/0!</v>
      </c>
      <c r="FD147" s="316" t="e">
        <f t="array" ref="FD147">AVERAGE(IF($JQ21:$JQ68&lt;=5,FD21:FD68))</f>
        <v>#DIV/0!</v>
      </c>
      <c r="FE147" s="316" t="e">
        <f t="array" ref="FE147">AVERAGE(IF($JQ21:$JQ68&lt;=5,FE21:FE68))</f>
        <v>#DIV/0!</v>
      </c>
      <c r="FF147" s="316" t="e">
        <f t="array" ref="FF147">AVERAGE(IF($JQ21:$JQ68&lt;=5,FF21:FF68))</f>
        <v>#DIV/0!</v>
      </c>
      <c r="FG147" s="316" t="e">
        <f t="array" ref="FG147">AVERAGE(IF($JQ21:$JQ68&lt;=5,FG21:FG68))</f>
        <v>#DIV/0!</v>
      </c>
      <c r="FH147" s="316" t="e">
        <f t="array" ref="FH147">AVERAGE(IF($JQ21:$JQ68&lt;=5,FH21:FH68))</f>
        <v>#DIV/0!</v>
      </c>
      <c r="FI147" s="316" t="e">
        <f t="array" ref="FI147">AVERAGE(IF($JQ21:$JQ68&lt;=5,FI21:FI68))</f>
        <v>#DIV/0!</v>
      </c>
      <c r="FJ147" s="316" t="e">
        <f t="array" ref="FJ147">AVERAGE(IF($JQ21:$JQ68&lt;=5,FJ21:FJ68))</f>
        <v>#DIV/0!</v>
      </c>
      <c r="FK147" s="316" t="e">
        <f t="array" ref="FK147">AVERAGE(IF($JQ21:$JQ68&lt;=5,FK21:FK68))</f>
        <v>#DIV/0!</v>
      </c>
      <c r="FL147" s="316" t="e">
        <f t="array" ref="FL147">AVERAGE(IF($JQ21:$JQ68&lt;=5,FL21:FL68))</f>
        <v>#DIV/0!</v>
      </c>
      <c r="FM147" s="316" t="e">
        <f t="array" ref="FM147">AVERAGE(IF($JQ21:$JQ68&lt;=5,FM21:FM68))</f>
        <v>#DIV/0!</v>
      </c>
      <c r="FN147" s="316" t="e">
        <f t="array" ref="FN147">AVERAGE(IF($JQ21:$JQ68&lt;=5,FN21:FN68))</f>
        <v>#DIV/0!</v>
      </c>
      <c r="FO147" s="316" t="e">
        <f t="array" ref="FO147">AVERAGE(IF($JQ21:$JQ68&lt;=5,FO21:FO68))</f>
        <v>#DIV/0!</v>
      </c>
      <c r="FP147" s="316" t="e">
        <f t="array" ref="FP147">AVERAGE(IF($JQ21:$JQ68&lt;=5,FP21:FP68))</f>
        <v>#DIV/0!</v>
      </c>
      <c r="FQ147" s="316" t="e">
        <f t="array" ref="FQ147">AVERAGE(IF($JQ21:$JQ68&lt;=5,FQ21:FQ68))</f>
        <v>#DIV/0!</v>
      </c>
      <c r="FR147" s="316" t="e">
        <f t="array" ref="FR147">AVERAGE(IF($JQ21:$JQ68&lt;=5,FR21:FR68))</f>
        <v>#DIV/0!</v>
      </c>
      <c r="FS147" s="316" t="e">
        <f t="array" ref="FS147">AVERAGE(IF($JQ21:$JQ68&lt;=5,FS21:FS68))</f>
        <v>#DIV/0!</v>
      </c>
      <c r="FT147" s="316" t="e">
        <f t="array" ref="FT147">AVERAGE(IF($JQ21:$JQ68&lt;=5,FT21:FT68))</f>
        <v>#DIV/0!</v>
      </c>
      <c r="FU147" s="316" t="e">
        <f t="array" ref="FU147">AVERAGE(IF($JQ21:$JQ68&lt;=5,FU21:FU68))</f>
        <v>#DIV/0!</v>
      </c>
      <c r="FV147" s="316" t="e">
        <f t="array" ref="FV147">AVERAGE(IF($JQ21:$JQ68&lt;=5,FV21:FV68))</f>
        <v>#DIV/0!</v>
      </c>
      <c r="FW147" s="316" t="e">
        <f t="array" ref="FW147">AVERAGE(IF($JQ21:$JQ68&lt;=5,FW21:FW68))</f>
        <v>#DIV/0!</v>
      </c>
      <c r="FX147" s="316" t="e">
        <f t="array" ref="FX147">AVERAGE(IF($JQ21:$JQ68&lt;=5,FX21:FX68))</f>
        <v>#DIV/0!</v>
      </c>
      <c r="FY147" s="316" t="e">
        <f t="array" ref="FY147">AVERAGE(IF($JQ21:$JQ68&lt;=5,FY21:FY68))</f>
        <v>#DIV/0!</v>
      </c>
      <c r="FZ147" s="316" t="e">
        <f t="array" ref="FZ147">AVERAGE(IF($JQ21:$JQ68&lt;=5,FZ21:FZ68))</f>
        <v>#DIV/0!</v>
      </c>
      <c r="GA147" s="316" t="e">
        <f t="array" ref="GA147">AVERAGE(IF($JQ21:$JQ68&lt;=5,GA21:GA68))</f>
        <v>#DIV/0!</v>
      </c>
      <c r="GB147" s="316" t="e">
        <f t="array" ref="GB147">AVERAGE(IF($JQ21:$JQ68&lt;=5,GB21:GB68))</f>
        <v>#DIV/0!</v>
      </c>
      <c r="GC147" s="316" t="e">
        <f t="array" ref="GC147">AVERAGE(IF($JQ21:$JQ68&lt;=5,GC21:GC68))</f>
        <v>#DIV/0!</v>
      </c>
      <c r="GD147" s="316" t="e">
        <f t="array" ref="GD147">AVERAGE(IF($JQ21:$JQ68&lt;=5,GD21:GD68))</f>
        <v>#DIV/0!</v>
      </c>
      <c r="GE147" s="316" t="e">
        <f t="array" ref="GE147">AVERAGE(IF($JQ21:$JQ68&lt;=5,GE21:GE68))</f>
        <v>#DIV/0!</v>
      </c>
      <c r="GF147" s="316" t="e">
        <f t="array" ref="GF147">AVERAGE(IF($JQ21:$JQ68&lt;=5,GF21:GF68))</f>
        <v>#DIV/0!</v>
      </c>
      <c r="GG147" s="316" t="e">
        <f t="array" ref="GG147">AVERAGE(IF($JQ21:$JQ68&lt;=5,GG21:GG68))</f>
        <v>#DIV/0!</v>
      </c>
      <c r="GH147" s="316" t="e">
        <f t="array" ref="GH147">AVERAGE(IF($JQ21:$JQ68&lt;=5,GH21:GH68))</f>
        <v>#DIV/0!</v>
      </c>
      <c r="GI147" s="316" t="e">
        <f t="array" ref="GI147">AVERAGE(IF($JQ21:$JQ68&lt;=5,GI21:GI68))</f>
        <v>#DIV/0!</v>
      </c>
      <c r="GJ147" s="316" t="e">
        <f t="array" ref="GJ147">AVERAGE(IF($JQ21:$JQ68&lt;=5,GJ21:GJ68))</f>
        <v>#DIV/0!</v>
      </c>
      <c r="GK147" s="316" t="e">
        <f t="array" ref="GK147">AVERAGE(IF($JQ21:$JQ68&lt;=5,GK21:GK68))</f>
        <v>#DIV/0!</v>
      </c>
      <c r="GL147" s="316" t="e">
        <f t="array" ref="GL147">AVERAGE(IF($JQ21:$JQ68&lt;=5,GL21:GL68))</f>
        <v>#DIV/0!</v>
      </c>
      <c r="GM147" s="316" t="e">
        <f t="array" ref="GM147">AVERAGE(IF($JQ21:$JQ68&lt;=5,GM21:GM68))</f>
        <v>#DIV/0!</v>
      </c>
      <c r="GN147" s="316" t="e">
        <f t="array" ref="GN147">AVERAGE(IF($JQ21:$JQ68&lt;=5,GN21:GN68))</f>
        <v>#DIV/0!</v>
      </c>
      <c r="GO147" s="316" t="e">
        <f t="array" ref="GO147">AVERAGE(IF($JQ21:$JQ68&lt;=5,GO21:GO68))</f>
        <v>#DIV/0!</v>
      </c>
      <c r="GP147" s="316" t="e">
        <f t="array" ref="GP147">AVERAGE(IF($JQ21:$JQ68&lt;=5,GP21:GP68))</f>
        <v>#DIV/0!</v>
      </c>
      <c r="GQ147" s="316" t="e">
        <f t="array" ref="GQ147">AVERAGE(IF($JQ21:$JQ68&lt;=5,GQ21:GQ68))</f>
        <v>#DIV/0!</v>
      </c>
      <c r="GR147" s="316" t="e">
        <f t="array" ref="GR147">AVERAGE(IF($JQ21:$JQ68&lt;=5,GR21:GR68))</f>
        <v>#DIV/0!</v>
      </c>
      <c r="GS147" s="316" t="e">
        <f t="array" ref="GS147">AVERAGE(IF($JQ21:$JQ68&lt;=5,GS21:GS68))</f>
        <v>#DIV/0!</v>
      </c>
      <c r="GT147" s="316" t="e">
        <f t="array" ref="GT147">AVERAGE(IF($JQ21:$JQ68&lt;=5,GT21:GT68))</f>
        <v>#DIV/0!</v>
      </c>
      <c r="GU147" s="316" t="e">
        <f t="array" ref="GU147">AVERAGE(IF($JQ21:$JQ68&lt;=5,GU21:GU68))</f>
        <v>#DIV/0!</v>
      </c>
      <c r="GV147" s="316" t="e">
        <f t="array" ref="GV147">AVERAGE(IF($JQ21:$JQ68&lt;=5,GV21:GV68))</f>
        <v>#DIV/0!</v>
      </c>
      <c r="GW147" s="316" t="e">
        <f t="array" ref="GW147">AVERAGE(IF($JQ21:$JQ68&lt;=5,GW21:GW68))</f>
        <v>#DIV/0!</v>
      </c>
      <c r="GX147" s="316" t="e">
        <f t="array" ref="GX147">AVERAGE(IF($JQ21:$JQ68&lt;=5,GX21:GX68))</f>
        <v>#DIV/0!</v>
      </c>
      <c r="GY147" s="316" t="e">
        <f t="array" ref="GY147">AVERAGE(IF($JQ21:$JQ68&lt;=5,GY21:GY68))</f>
        <v>#DIV/0!</v>
      </c>
      <c r="GZ147" s="316" t="e">
        <f t="array" ref="GZ147">AVERAGE(IF($JQ21:$JQ68&lt;=5,GZ21:GZ68))</f>
        <v>#DIV/0!</v>
      </c>
      <c r="HA147" s="316" t="e">
        <f t="array" ref="HA147">AVERAGE(IF($JQ21:$JQ68&lt;=5,HA21:HA68))</f>
        <v>#DIV/0!</v>
      </c>
      <c r="HB147" s="316" t="e">
        <f t="array" ref="HB147">AVERAGE(IF($JQ21:$JQ68&lt;=5,HB21:HB68))</f>
        <v>#DIV/0!</v>
      </c>
      <c r="HC147" s="316" t="e">
        <f t="array" ref="HC147">AVERAGE(IF($JQ21:$JQ68&lt;=5,HC21:HC68))</f>
        <v>#DIV/0!</v>
      </c>
      <c r="HD147" s="316" t="e">
        <f t="array" ref="HD147">AVERAGE(IF($JQ21:$JQ68&lt;=5,HD21:HD68))</f>
        <v>#DIV/0!</v>
      </c>
      <c r="HE147" s="316" t="e">
        <f t="array" ref="HE147">AVERAGE(IF($JQ21:$JQ68&lt;=5,HE21:HE68))</f>
        <v>#DIV/0!</v>
      </c>
      <c r="HF147" s="316" t="e">
        <f t="array" ref="HF147">AVERAGE(IF($JQ21:$JQ68&lt;=5,HF21:HF68))</f>
        <v>#DIV/0!</v>
      </c>
      <c r="HG147" s="316" t="e">
        <f t="array" ref="HG147">AVERAGE(IF($JQ21:$JQ68&lt;=5,HG21:HG68))</f>
        <v>#DIV/0!</v>
      </c>
      <c r="HH147" s="316" t="e">
        <f t="array" ref="HH147">AVERAGE(IF($JQ21:$JQ68&lt;=5,HH21:HH68))</f>
        <v>#DIV/0!</v>
      </c>
      <c r="HI147" s="316" t="e">
        <f t="array" ref="HI147">AVERAGE(IF($JQ21:$JQ68&lt;=5,HI21:HI68))</f>
        <v>#DIV/0!</v>
      </c>
      <c r="HJ147" s="316" t="e">
        <f t="array" ref="HJ147">AVERAGE(IF($JQ21:$JQ68&lt;=5,HJ21:HJ68))</f>
        <v>#DIV/0!</v>
      </c>
      <c r="HK147" s="316" t="e">
        <f t="array" ref="HK147">AVERAGE(IF($JQ21:$JQ68&lt;=5,HK21:HK68))</f>
        <v>#DIV/0!</v>
      </c>
      <c r="HL147" s="316" t="e">
        <f t="array" ref="HL147">AVERAGE(IF($JQ21:$JQ68&lt;=5,HL21:HL68))</f>
        <v>#DIV/0!</v>
      </c>
      <c r="HM147" s="316" t="e">
        <f t="array" ref="HM147">AVERAGE(IF($JQ21:$JQ68&lt;=5,HM21:HM68))</f>
        <v>#DIV/0!</v>
      </c>
      <c r="HN147" s="316" t="e">
        <f t="array" ref="HN147">AVERAGE(IF($JQ21:$JQ68&lt;=5,HN21:HN68))</f>
        <v>#DIV/0!</v>
      </c>
      <c r="HO147" s="316" t="e">
        <f t="array" ref="HO147">AVERAGE(IF($JQ21:$JQ68&lt;=5,HO21:HO68))</f>
        <v>#DIV/0!</v>
      </c>
      <c r="HP147" s="316" t="e">
        <f t="array" ref="HP147">AVERAGE(IF($JQ21:$JQ68&lt;=5,HP21:HP68))</f>
        <v>#DIV/0!</v>
      </c>
      <c r="HQ147" s="316" t="e">
        <f t="array" ref="HQ147">AVERAGE(IF($JQ21:$JQ68&lt;=5,HQ21:HQ68))</f>
        <v>#DIV/0!</v>
      </c>
      <c r="HR147" s="316" t="e">
        <f t="array" ref="HR147">AVERAGE(IF($JQ21:$JQ68&lt;=5,HR21:HR68))</f>
        <v>#DIV/0!</v>
      </c>
      <c r="HS147" s="316" t="e">
        <f t="array" ref="HS147">AVERAGE(IF($JQ21:$JQ68&lt;=5,HS21:HS68))</f>
        <v>#DIV/0!</v>
      </c>
      <c r="HT147" s="316" t="e">
        <f t="array" ref="HT147">AVERAGE(IF($JQ21:$JQ68&lt;=5,HT21:HT68))</f>
        <v>#DIV/0!</v>
      </c>
      <c r="HU147" s="316" t="e">
        <f t="array" ref="HU147">AVERAGE(IF($JQ21:$JQ68&lt;=5,HU21:HU68))</f>
        <v>#DIV/0!</v>
      </c>
      <c r="HV147" s="316" t="e">
        <f t="array" ref="HV147">AVERAGE(IF($JQ21:$JQ68&lt;=5,HV21:HV68))</f>
        <v>#DIV/0!</v>
      </c>
      <c r="HW147" s="316" t="e">
        <f t="array" ref="HW147">AVERAGE(IF($JQ21:$JQ68&lt;=5,HW21:HW68))</f>
        <v>#DIV/0!</v>
      </c>
      <c r="HX147" s="316" t="e">
        <f t="array" ref="HX147">AVERAGE(IF($JQ21:$JQ68&lt;=5,HX21:HX68))</f>
        <v>#DIV/0!</v>
      </c>
      <c r="HY147" s="316" t="e">
        <f t="array" ref="HY147">AVERAGE(IF($JQ21:$JQ68&lt;=5,HY21:HY68))</f>
        <v>#DIV/0!</v>
      </c>
      <c r="HZ147" s="316" t="e">
        <f t="array" ref="HZ147">AVERAGE(IF($JQ21:$JQ68&lt;=5,HZ21:HZ68))</f>
        <v>#DIV/0!</v>
      </c>
      <c r="IA147" s="316" t="e">
        <f t="array" ref="IA147">AVERAGE(IF($JQ21:$JQ68&lt;=5,IA21:IA68))</f>
        <v>#DIV/0!</v>
      </c>
      <c r="IB147" s="316" t="e">
        <f t="array" ref="IB147">AVERAGE(IF($JQ21:$JQ68&lt;=5,IB21:IB68))</f>
        <v>#DIV/0!</v>
      </c>
      <c r="IC147" s="316" t="e">
        <f t="array" ref="IC147">AVERAGE(IF($JQ21:$JQ68&lt;=5,IC21:IC68))</f>
        <v>#DIV/0!</v>
      </c>
      <c r="ID147" s="316" t="e">
        <f t="array" ref="ID147">AVERAGE(IF($JQ21:$JQ68&lt;=5,ID21:ID68))</f>
        <v>#DIV/0!</v>
      </c>
      <c r="IE147" s="316" t="e">
        <f t="array" ref="IE147">AVERAGE(IF($JQ21:$JQ68&lt;=5,IE21:IE68))</f>
        <v>#DIV/0!</v>
      </c>
      <c r="IF147" s="316" t="e">
        <f t="array" ref="IF147">AVERAGE(IF($JQ21:$JQ68&lt;=5,IF21:IF68))</f>
        <v>#DIV/0!</v>
      </c>
      <c r="IG147" s="316" t="e">
        <f t="array" ref="IG147">AVERAGE(IF($JQ21:$JQ68&lt;=5,IG21:IG68))</f>
        <v>#DIV/0!</v>
      </c>
      <c r="IH147" s="316" t="e">
        <f t="array" ref="IH147">AVERAGE(IF($JQ21:$JQ68&lt;=5,IH21:IH68))</f>
        <v>#DIV/0!</v>
      </c>
      <c r="II147" s="316" t="e">
        <f t="array" ref="II147">AVERAGE(IF($JQ21:$JQ68&lt;=5,II21:II68))</f>
        <v>#DIV/0!</v>
      </c>
      <c r="IJ147" s="316" t="e">
        <f t="array" ref="IJ147">AVERAGE(IF($JQ21:$JQ68&lt;=5,IJ21:IJ68))</f>
        <v>#DIV/0!</v>
      </c>
      <c r="IK147" s="316" t="e">
        <f t="array" ref="IK147">AVERAGE(IF($JQ21:$JQ68&lt;=5,IK21:IK68))</f>
        <v>#DIV/0!</v>
      </c>
      <c r="IL147" s="316" t="e">
        <f t="array" ref="IL147">AVERAGE(IF($JQ21:$JQ68&lt;=5,IL21:IL68))</f>
        <v>#DIV/0!</v>
      </c>
      <c r="IM147" s="316" t="e">
        <f t="array" ref="IM147">AVERAGE(IF($JQ21:$JQ68&lt;=5,IM21:IM68))</f>
        <v>#DIV/0!</v>
      </c>
      <c r="IN147" s="316" t="e">
        <f t="array" ref="IN147">AVERAGE(IF($JQ21:$JQ68&lt;=5,IN21:IN68))</f>
        <v>#DIV/0!</v>
      </c>
      <c r="IO147" s="316" t="e">
        <f t="array" ref="IO147">AVERAGE(IF($JQ21:$JQ68&lt;=5,IO21:IO68))</f>
        <v>#DIV/0!</v>
      </c>
      <c r="IP147" s="316" t="e">
        <f t="array" ref="IP147">AVERAGE(IF($JQ21:$JQ68&lt;=5,IP21:IP68))</f>
        <v>#DIV/0!</v>
      </c>
      <c r="IQ147" s="316" t="e">
        <f t="array" ref="IQ147">AVERAGE(IF($JQ21:$JQ68&lt;=5,IQ21:IQ68))</f>
        <v>#DIV/0!</v>
      </c>
      <c r="IR147" s="316" t="e">
        <f t="array" ref="IR147">AVERAGE(IF($JQ21:$JQ68&lt;=5,IR21:IR68))</f>
        <v>#DIV/0!</v>
      </c>
      <c r="IS147" s="316" t="e">
        <f t="array" ref="IS147">AVERAGE(IF($JQ21:$JQ68&lt;=5,IS21:IS68))</f>
        <v>#DIV/0!</v>
      </c>
      <c r="IT147" s="316" t="e">
        <f t="array" ref="IT147">AVERAGE(IF($JQ21:$JQ68&lt;=5,IT21:IT68))</f>
        <v>#DIV/0!</v>
      </c>
      <c r="IU147" s="316" t="e">
        <f t="array" ref="IU147">AVERAGE(IF($JQ21:$JQ68&lt;=5,IU21:IU68))</f>
        <v>#DIV/0!</v>
      </c>
      <c r="IV147" s="316" t="e">
        <f t="array" ref="IV147">AVERAGE(IF($JQ21:$JQ68&lt;=5,IV21:IV68))</f>
        <v>#DIV/0!</v>
      </c>
      <c r="IW147" s="316" t="e">
        <f t="array" ref="IW147">AVERAGE(IF($JQ21:$JQ68&lt;=5,IW21:IW68))</f>
        <v>#DIV/0!</v>
      </c>
      <c r="IX147" s="316" t="e">
        <f t="array" ref="IX147">AVERAGE(IF($JQ21:$JQ68&lt;=5,IX21:IX68))</f>
        <v>#DIV/0!</v>
      </c>
      <c r="IY147" s="316" t="e">
        <f t="array" ref="IY147">AVERAGE(IF($JQ21:$JQ68&lt;=5,IY21:IY68))</f>
        <v>#DIV/0!</v>
      </c>
      <c r="IZ147" s="316" t="e">
        <f t="array" ref="IZ147">AVERAGE(IF($JQ21:$JQ68&lt;=5,IZ21:IZ68))</f>
        <v>#DIV/0!</v>
      </c>
      <c r="JA147" s="316" t="e">
        <f t="array" ref="JA147">AVERAGE(IF($JQ21:$JQ68&lt;=5,JA21:JA68))</f>
        <v>#DIV/0!</v>
      </c>
      <c r="JB147" s="316" t="e">
        <f t="array" ref="JB147">AVERAGE(IF($JQ21:$JQ68&lt;=5,JB21:JB68))</f>
        <v>#DIV/0!</v>
      </c>
      <c r="JC147" s="316" t="e">
        <f t="array" ref="JC147">AVERAGE(IF($JQ21:$JQ68&lt;=5,JC21:JC68))</f>
        <v>#DIV/0!</v>
      </c>
      <c r="JD147" s="316" t="e">
        <f t="array" ref="JD147">AVERAGE(IF($JQ21:$JQ68&lt;=5,JD21:JD68))</f>
        <v>#DIV/0!</v>
      </c>
      <c r="JE147" s="316" t="e">
        <f t="array" ref="JE147">AVERAGE(IF($JQ21:$JQ68&lt;=5,JE21:JE68))</f>
        <v>#DIV/0!</v>
      </c>
      <c r="JF147" s="316" t="e">
        <f t="array" ref="JF147">AVERAGE(IF($JQ21:$JQ68&lt;=5,JF21:JF68))</f>
        <v>#DIV/0!</v>
      </c>
      <c r="JG147" s="316" t="e">
        <f t="array" ref="JG147">AVERAGE(IF($JQ21:$JQ68&lt;=5,JG21:JG68))</f>
        <v>#DIV/0!</v>
      </c>
      <c r="JH147" s="316" t="e">
        <f t="array" ref="JH147">AVERAGE(IF($JQ21:$JQ68&lt;=5,JH21:JH68))</f>
        <v>#DIV/0!</v>
      </c>
      <c r="JI147" s="316" t="e">
        <f t="array" ref="JI147">AVERAGE(IF($JQ21:$JQ68&lt;=5,JI21:JI68))</f>
        <v>#DIV/0!</v>
      </c>
      <c r="JJ147" s="316" t="e">
        <f t="array" ref="JJ147">AVERAGE(IF($JQ21:$JQ68&lt;=5,JJ21:JJ68))</f>
        <v>#DIV/0!</v>
      </c>
      <c r="JK147" s="316" t="e">
        <f t="array" ref="JK147">AVERAGE(IF($JQ21:$JQ68&lt;=5,JK21:JK68))</f>
        <v>#DIV/0!</v>
      </c>
      <c r="JL147" s="316" t="e">
        <f t="array" ref="JL147">AVERAGE(IF($JQ21:$JQ68&lt;=5,JL21:JL68))</f>
        <v>#DIV/0!</v>
      </c>
      <c r="JM147" s="316" t="e">
        <f t="array" ref="JM147">AVERAGE(IF($JQ21:$JQ68&lt;=5,JM21:JM68))</f>
        <v>#DIV/0!</v>
      </c>
      <c r="JN147" s="316" t="e">
        <f t="array" ref="JN147">AVERAGE(IF($JQ21:$JQ68&lt;=5,JN21:JN68))</f>
        <v>#DIV/0!</v>
      </c>
      <c r="JO147" s="316" t="e">
        <f t="array" ref="JO147">AVERAGE(IF($JQ21:$JQ68&lt;=5,JO21:JO68))</f>
        <v>#DIV/0!</v>
      </c>
      <c r="JP147" s="316" t="e">
        <f t="array" ref="JP147">AVERAGE(IF($JQ21:$JQ68&lt;=5,JP21:JP68))</f>
        <v>#DIV/0!</v>
      </c>
    </row>
    <row r="148" spans="4:276" ht="15" customHeight="1" x14ac:dyDescent="0.2">
      <c r="D148" s="316"/>
      <c r="E148" s="317" t="s">
        <v>496</v>
      </c>
      <c r="F148" s="316" t="e">
        <f t="array" ref="F148">STDEVP(IF($JQ21:$JQ68&lt;=5,F21:F68))</f>
        <v>#DIV/0!</v>
      </c>
      <c r="G148" s="316" t="e">
        <f t="array" ref="G148">STDEVP(IF($JQ21:$JQ68&lt;=5,G21:G68))</f>
        <v>#DIV/0!</v>
      </c>
      <c r="H148" s="316" t="e">
        <f t="array" ref="H148">STDEVP(IF($JQ21:$JQ68&lt;=5,H21:H68))</f>
        <v>#DIV/0!</v>
      </c>
      <c r="I148" s="316" t="e">
        <f t="array" ref="I148">STDEVP(IF($JQ21:$JQ68&lt;=5,I21:I68))</f>
        <v>#DIV/0!</v>
      </c>
      <c r="J148" s="316" t="e">
        <f t="array" ref="J148">STDEVP(IF($JQ21:$JQ68&lt;=5,J21:J68))</f>
        <v>#DIV/0!</v>
      </c>
      <c r="K148" s="316" t="e">
        <f t="array" ref="K148">STDEVP(IF($JQ21:$JQ68&lt;=5,K21:K68))</f>
        <v>#DIV/0!</v>
      </c>
      <c r="L148" s="316" t="e">
        <f t="array" ref="L148">STDEVP(IF($JQ21:$JQ68&lt;=5,L21:L68))</f>
        <v>#DIV/0!</v>
      </c>
      <c r="M148" s="316" t="e">
        <f t="array" ref="M148">STDEVP(IF($JQ21:$JQ68&lt;=5,M21:M68))</f>
        <v>#DIV/0!</v>
      </c>
      <c r="N148" s="316" t="e">
        <f t="array" ref="N148">STDEVP(IF($JQ21:$JQ68&lt;=5,N21:N68))</f>
        <v>#DIV/0!</v>
      </c>
      <c r="O148" s="316" t="e">
        <f t="array" ref="O148">STDEVP(IF($JQ21:$JQ68&lt;=5,O21:O68))</f>
        <v>#DIV/0!</v>
      </c>
      <c r="P148" s="316" t="e">
        <f t="array" ref="P148">STDEVP(IF($JQ21:$JQ68&lt;=5,P21:P68))</f>
        <v>#DIV/0!</v>
      </c>
      <c r="Q148" s="316" t="e">
        <f t="array" ref="Q148">STDEVP(IF($JQ21:$JQ68&lt;=5,Q21:Q68))</f>
        <v>#DIV/0!</v>
      </c>
      <c r="R148" s="316" t="e">
        <f t="array" ref="R148">STDEVP(IF($JQ21:$JQ68&lt;=5,R21:R68))</f>
        <v>#DIV/0!</v>
      </c>
      <c r="S148" s="316" t="e">
        <f t="array" ref="S148">STDEVP(IF($JQ21:$JQ68&lt;=5,S21:S68))</f>
        <v>#DIV/0!</v>
      </c>
      <c r="T148" s="316" t="e">
        <f t="array" ref="T148">STDEVP(IF($JQ21:$JQ68&lt;=5,T21:T68))</f>
        <v>#DIV/0!</v>
      </c>
      <c r="U148" s="316" t="e">
        <f t="array" ref="U148">STDEVP(IF($JQ21:$JQ68&lt;=5,U21:U68))</f>
        <v>#DIV/0!</v>
      </c>
      <c r="V148" s="316" t="e">
        <f t="array" ref="V148">STDEVP(IF($JQ21:$JQ68&lt;=5,V21:V68))</f>
        <v>#DIV/0!</v>
      </c>
      <c r="W148" s="316" t="e">
        <f t="array" ref="W148">STDEVP(IF($JQ21:$JQ68&lt;=5,W21:W68))</f>
        <v>#DIV/0!</v>
      </c>
      <c r="X148" s="316" t="e">
        <f t="array" ref="X148">STDEVP(IF($JQ21:$JQ68&lt;=5,X21:X68))</f>
        <v>#DIV/0!</v>
      </c>
      <c r="Y148" s="316" t="e">
        <f t="array" ref="Y148">STDEVP(IF($JQ21:$JQ68&lt;=5,Y21:Y68))</f>
        <v>#DIV/0!</v>
      </c>
      <c r="Z148" s="316" t="e">
        <f t="array" ref="Z148">STDEVP(IF($JQ21:$JQ68&lt;=5,Z21:Z68))</f>
        <v>#DIV/0!</v>
      </c>
      <c r="AA148" s="316" t="e">
        <f t="array" ref="AA148">STDEVP(IF($JQ21:$JQ68&lt;=5,AA21:AA68))</f>
        <v>#DIV/0!</v>
      </c>
      <c r="AB148" s="316" t="e">
        <f t="array" ref="AB148">STDEVP(IF($JQ21:$JQ68&lt;=5,AB21:AB68))</f>
        <v>#DIV/0!</v>
      </c>
      <c r="AC148" s="316" t="e">
        <f t="array" ref="AC148">STDEVP(IF($JQ21:$JQ68&lt;=5,AC21:AC68))</f>
        <v>#DIV/0!</v>
      </c>
      <c r="AD148" s="316" t="e">
        <f t="array" ref="AD148">STDEVP(IF($JQ21:$JQ68&lt;=5,AD21:AD68))</f>
        <v>#DIV/0!</v>
      </c>
      <c r="AE148" s="316" t="e">
        <f t="array" ref="AE148">STDEVP(IF($JQ21:$JQ68&lt;=5,AE21:AE68))</f>
        <v>#DIV/0!</v>
      </c>
      <c r="AF148" s="316" t="e">
        <f t="array" ref="AF148">STDEVP(IF($JQ21:$JQ68&lt;=5,AF21:AF68))</f>
        <v>#DIV/0!</v>
      </c>
      <c r="AG148" s="316" t="e">
        <f t="array" ref="AG148">STDEVP(IF($JQ21:$JQ68&lt;=5,AG21:AG68))</f>
        <v>#DIV/0!</v>
      </c>
      <c r="AH148" s="316" t="e">
        <f t="array" ref="AH148">STDEVP(IF($JQ21:$JQ68&lt;=5,AH21:AH68))</f>
        <v>#DIV/0!</v>
      </c>
      <c r="AI148" s="316" t="e">
        <f t="array" ref="AI148">STDEVP(IF($JQ21:$JQ68&lt;=5,AI21:AI68))</f>
        <v>#DIV/0!</v>
      </c>
      <c r="AJ148" s="316" t="e">
        <f t="array" ref="AJ148">STDEVP(IF($JQ21:$JQ68&lt;=5,AJ21:AJ68))</f>
        <v>#DIV/0!</v>
      </c>
      <c r="AK148" s="316" t="e">
        <f t="array" ref="AK148">STDEVP(IF($JQ21:$JQ68&lt;=5,AK21:AK68))</f>
        <v>#DIV/0!</v>
      </c>
      <c r="AL148" s="316" t="e">
        <f t="array" ref="AL148">STDEVP(IF($JQ21:$JQ68&lt;=5,AL21:AL68))</f>
        <v>#DIV/0!</v>
      </c>
      <c r="AM148" s="316" t="e">
        <f t="array" ref="AM148">STDEVP(IF($JQ21:$JQ68&lt;=5,AM21:AM68))</f>
        <v>#DIV/0!</v>
      </c>
      <c r="AN148" s="316" t="e">
        <f t="array" ref="AN148">STDEVP(IF($JQ21:$JQ68&lt;=5,AN21:AN68))</f>
        <v>#DIV/0!</v>
      </c>
      <c r="AO148" s="316" t="e">
        <f t="array" ref="AO148">STDEVP(IF($JQ21:$JQ68&lt;=5,AO21:AO68))</f>
        <v>#DIV/0!</v>
      </c>
      <c r="AP148" s="316" t="e">
        <f t="array" ref="AP148">STDEVP(IF($JQ21:$JQ68&lt;=5,AP21:AP68))</f>
        <v>#DIV/0!</v>
      </c>
      <c r="AQ148" s="316" t="e">
        <f t="array" ref="AQ148">STDEVP(IF($JQ21:$JQ68&lt;=5,AQ21:AQ68))</f>
        <v>#DIV/0!</v>
      </c>
      <c r="AR148" s="316" t="e">
        <f t="array" ref="AR148">STDEVP(IF($JQ21:$JQ68&lt;=5,AR21:AR68))</f>
        <v>#DIV/0!</v>
      </c>
      <c r="AS148" s="316" t="e">
        <f t="array" ref="AS148">STDEVP(IF($JQ21:$JQ68&lt;=5,AS21:AS68))</f>
        <v>#DIV/0!</v>
      </c>
      <c r="AT148" s="316" t="e">
        <f t="array" ref="AT148">STDEVP(IF($JQ21:$JQ68&lt;=5,AT21:AT68))</f>
        <v>#DIV/0!</v>
      </c>
      <c r="AU148" s="316" t="e">
        <f t="array" ref="AU148">STDEVP(IF($JQ21:$JQ68&lt;=5,AU21:AU68))</f>
        <v>#DIV/0!</v>
      </c>
      <c r="AV148" s="316" t="e">
        <f t="array" ref="AV148">STDEVP(IF($JQ21:$JQ68&lt;=5,AV21:AV68))</f>
        <v>#DIV/0!</v>
      </c>
      <c r="AW148" s="316" t="e">
        <f t="array" ref="AW148">STDEVP(IF($JQ21:$JQ68&lt;=5,AW21:AW68))</f>
        <v>#DIV/0!</v>
      </c>
      <c r="AX148" s="316" t="e">
        <f t="array" ref="AX148">STDEVP(IF($JQ21:$JQ68&lt;=5,AX21:AX68))</f>
        <v>#DIV/0!</v>
      </c>
      <c r="AY148" s="316" t="e">
        <f t="array" ref="AY148">STDEVP(IF($JQ21:$JQ68&lt;=5,AY21:AY68))</f>
        <v>#DIV/0!</v>
      </c>
      <c r="AZ148" s="316" t="e">
        <f t="array" ref="AZ148">STDEVP(IF($JQ21:$JQ68&lt;=5,AZ21:AZ68))</f>
        <v>#DIV/0!</v>
      </c>
      <c r="BA148" s="316" t="e">
        <f t="array" ref="BA148">STDEVP(IF($JQ21:$JQ68&lt;=5,BA21:BA68))</f>
        <v>#DIV/0!</v>
      </c>
      <c r="BB148" s="316" t="e">
        <f t="array" ref="BB148">STDEVP(IF($JQ21:$JQ68&lt;=5,BB21:BB68))</f>
        <v>#DIV/0!</v>
      </c>
      <c r="BC148" s="316" t="e">
        <f t="array" ref="BC148">STDEVP(IF($JQ21:$JQ68&lt;=5,BC21:BC68))</f>
        <v>#DIV/0!</v>
      </c>
      <c r="BD148" s="316" t="e">
        <f t="array" ref="BD148">STDEVP(IF($JQ21:$JQ68&lt;=5,BD21:BD68))</f>
        <v>#DIV/0!</v>
      </c>
      <c r="BE148" s="316" t="e">
        <f t="array" ref="BE148">STDEVP(IF($JQ21:$JQ68&lt;=5,BE21:BE68))</f>
        <v>#DIV/0!</v>
      </c>
      <c r="BF148" s="316" t="e">
        <f t="array" ref="BF148">STDEVP(IF($JQ21:$JQ68&lt;=5,BF21:BF68))</f>
        <v>#DIV/0!</v>
      </c>
      <c r="BG148" s="316" t="e">
        <f t="array" ref="BG148">STDEVP(IF($JQ21:$JQ68&lt;=5,BG21:BG68))</f>
        <v>#DIV/0!</v>
      </c>
      <c r="BH148" s="316" t="e">
        <f t="array" ref="BH148">STDEVP(IF($JQ21:$JQ68&lt;=5,BH21:BH68))</f>
        <v>#DIV/0!</v>
      </c>
      <c r="BI148" s="316" t="e">
        <f t="array" ref="BI148">STDEVP(IF($JQ21:$JQ68&lt;=5,BI21:BI68))</f>
        <v>#DIV/0!</v>
      </c>
      <c r="BJ148" s="316" t="e">
        <f t="array" ref="BJ148">STDEVP(IF($JQ21:$JQ68&lt;=5,BJ21:BJ68))</f>
        <v>#DIV/0!</v>
      </c>
      <c r="BK148" s="316" t="e">
        <f t="array" ref="BK148">STDEVP(IF($JQ21:$JQ68&lt;=5,BK21:BK68))</f>
        <v>#DIV/0!</v>
      </c>
      <c r="BL148" s="316" t="e">
        <f t="array" ref="BL148">STDEVP(IF($JQ21:$JQ68&lt;=5,BL21:BL68))</f>
        <v>#DIV/0!</v>
      </c>
      <c r="BM148" s="316" t="e">
        <f t="array" ref="BM148">STDEVP(IF($JQ21:$JQ68&lt;=5,BM21:BM68))</f>
        <v>#DIV/0!</v>
      </c>
      <c r="BN148" s="316" t="e">
        <f t="array" ref="BN148">STDEVP(IF($JQ21:$JQ68&lt;=5,BN21:BN68))</f>
        <v>#DIV/0!</v>
      </c>
      <c r="BO148" s="316" t="e">
        <f t="array" ref="BO148">STDEVP(IF($JQ21:$JQ68&lt;=5,BO21:BO68))</f>
        <v>#DIV/0!</v>
      </c>
      <c r="BP148" s="316" t="e">
        <f t="array" ref="BP148">STDEVP(IF($JQ21:$JQ68&lt;=5,BP21:BP68))</f>
        <v>#DIV/0!</v>
      </c>
      <c r="BQ148" s="316" t="e">
        <f t="array" ref="BQ148">STDEVP(IF($JQ21:$JQ68&lt;=5,BQ21:BQ68))</f>
        <v>#DIV/0!</v>
      </c>
      <c r="BR148" s="316" t="e">
        <f t="array" ref="BR148">STDEVP(IF($JQ21:$JQ68&lt;=5,BR21:BR68))</f>
        <v>#DIV/0!</v>
      </c>
      <c r="BS148" s="316" t="e">
        <f t="array" ref="BS148">STDEVP(IF($JQ21:$JQ68&lt;=5,BS21:BS68))</f>
        <v>#DIV/0!</v>
      </c>
      <c r="BT148" s="316" t="e">
        <f t="array" ref="BT148">STDEVP(IF($JQ21:$JQ68&lt;=5,BT21:BT68))</f>
        <v>#DIV/0!</v>
      </c>
      <c r="BU148" s="316" t="e">
        <f t="array" ref="BU148">STDEVP(IF($JQ21:$JQ68&lt;=5,BU21:BU68))</f>
        <v>#DIV/0!</v>
      </c>
      <c r="BV148" s="316" t="e">
        <f t="array" ref="BV148">STDEVP(IF($JQ21:$JQ68&lt;=5,BV21:BV68))</f>
        <v>#DIV/0!</v>
      </c>
      <c r="BW148" s="316" t="e">
        <f t="array" ref="BW148">STDEVP(IF($JQ21:$JQ68&lt;=5,BW21:BW68))</f>
        <v>#DIV/0!</v>
      </c>
      <c r="BX148" s="316" t="e">
        <f t="array" ref="BX148">STDEVP(IF($JQ21:$JQ68&lt;=5,BX21:BX68))</f>
        <v>#DIV/0!</v>
      </c>
      <c r="BY148" s="316" t="e">
        <f t="array" ref="BY148">STDEVP(IF($JQ21:$JQ68&lt;=5,BY21:BY68))</f>
        <v>#DIV/0!</v>
      </c>
      <c r="BZ148" s="316" t="e">
        <f t="array" ref="BZ148">STDEVP(IF($JQ21:$JQ68&lt;=5,BZ21:BZ68))</f>
        <v>#DIV/0!</v>
      </c>
      <c r="CA148" s="316" t="e">
        <f t="array" ref="CA148">STDEVP(IF($JQ21:$JQ68&lt;=5,CA21:CA68))</f>
        <v>#DIV/0!</v>
      </c>
      <c r="CB148" s="316" t="e">
        <f t="array" ref="CB148">STDEVP(IF($JQ21:$JQ68&lt;=5,CB21:CB68))</f>
        <v>#DIV/0!</v>
      </c>
      <c r="CC148" s="316" t="e">
        <f t="array" ref="CC148">STDEVP(IF($JQ21:$JQ68&lt;=5,CC21:CC68))</f>
        <v>#DIV/0!</v>
      </c>
      <c r="CD148" s="316" t="e">
        <f t="array" ref="CD148">STDEVP(IF($JQ21:$JQ68&lt;=5,CD21:CD68))</f>
        <v>#DIV/0!</v>
      </c>
      <c r="CE148" s="316" t="e">
        <f t="array" ref="CE148">STDEVP(IF($JQ21:$JQ68&lt;=5,CE21:CE68))</f>
        <v>#DIV/0!</v>
      </c>
      <c r="CF148" s="316" t="e">
        <f t="array" ref="CF148">STDEVP(IF($JQ21:$JQ68&lt;=5,CF21:CF68))</f>
        <v>#DIV/0!</v>
      </c>
      <c r="CG148" s="316" t="e">
        <f t="array" ref="CG148">STDEVP(IF($JQ21:$JQ68&lt;=5,CG21:CG68))</f>
        <v>#DIV/0!</v>
      </c>
      <c r="CH148" s="316" t="e">
        <f t="array" ref="CH148">STDEVP(IF($JQ21:$JQ68&lt;=5,CH21:CH68))</f>
        <v>#DIV/0!</v>
      </c>
      <c r="CI148" s="316" t="e">
        <f t="array" ref="CI148">STDEVP(IF($JQ21:$JQ68&lt;=5,CI21:CI68))</f>
        <v>#DIV/0!</v>
      </c>
      <c r="CJ148" s="316" t="e">
        <f t="array" ref="CJ148">STDEVP(IF($JQ21:$JQ68&lt;=5,CJ21:CJ68))</f>
        <v>#DIV/0!</v>
      </c>
      <c r="CK148" s="316" t="e">
        <f t="array" ref="CK148">STDEVP(IF($JQ21:$JQ68&lt;=5,CK21:CK68))</f>
        <v>#DIV/0!</v>
      </c>
      <c r="CL148" s="316" t="e">
        <f t="array" ref="CL148">STDEVP(IF($JQ21:$JQ68&lt;=5,CL21:CL68))</f>
        <v>#DIV/0!</v>
      </c>
      <c r="CM148" s="316" t="e">
        <f t="array" ref="CM148">STDEVP(IF($JQ21:$JQ68&lt;=5,CM21:CM68))</f>
        <v>#DIV/0!</v>
      </c>
      <c r="CN148" s="316" t="e">
        <f t="array" ref="CN148">STDEVP(IF($JQ21:$JQ68&lt;=5,CN21:CN68))</f>
        <v>#DIV/0!</v>
      </c>
      <c r="CO148" s="316" t="e">
        <f t="array" ref="CO148">STDEVP(IF($JQ21:$JQ68&lt;=5,CO21:CO68))</f>
        <v>#DIV/0!</v>
      </c>
      <c r="CP148" s="316" t="e">
        <f t="array" ref="CP148">STDEVP(IF($JQ21:$JQ68&lt;=5,CP21:CP68))</f>
        <v>#DIV/0!</v>
      </c>
      <c r="CQ148" s="316" t="e">
        <f t="array" ref="CQ148">STDEVP(IF($JQ21:$JQ68&lt;=5,CQ21:CQ68))</f>
        <v>#DIV/0!</v>
      </c>
      <c r="CR148" s="316" t="e">
        <f t="array" ref="CR148">STDEVP(IF($JQ21:$JQ68&lt;=5,CR21:CR68))</f>
        <v>#DIV/0!</v>
      </c>
      <c r="CS148" s="316" t="e">
        <f t="array" ref="CS148">STDEVP(IF($JQ21:$JQ68&lt;=5,CS21:CS68))</f>
        <v>#DIV/0!</v>
      </c>
      <c r="CT148" s="316" t="e">
        <f t="array" ref="CT148">STDEVP(IF($JQ21:$JQ68&lt;=5,CT21:CT68))</f>
        <v>#DIV/0!</v>
      </c>
      <c r="CU148" s="316" t="e">
        <f t="array" ref="CU148">STDEVP(IF($JQ21:$JQ68&lt;=5,CU21:CU68))</f>
        <v>#DIV/0!</v>
      </c>
      <c r="CV148" s="316" t="e">
        <f t="array" ref="CV148">STDEVP(IF($JQ21:$JQ68&lt;=5,CV21:CV68))</f>
        <v>#DIV/0!</v>
      </c>
      <c r="CW148" s="316" t="e">
        <f t="array" ref="CW148">STDEVP(IF($JQ21:$JQ68&lt;=5,CW21:CW68))</f>
        <v>#DIV/0!</v>
      </c>
      <c r="CX148" s="316" t="e">
        <f t="array" ref="CX148">STDEVP(IF($JQ21:$JQ68&lt;=5,CX21:CX68))</f>
        <v>#DIV/0!</v>
      </c>
      <c r="CY148" s="316" t="e">
        <f t="array" ref="CY148">STDEVP(IF($JQ21:$JQ68&lt;=5,CY21:CY68))</f>
        <v>#DIV/0!</v>
      </c>
      <c r="CZ148" s="316" t="e">
        <f t="array" ref="CZ148">STDEVP(IF($JQ21:$JQ68&lt;=5,CZ21:CZ68))</f>
        <v>#DIV/0!</v>
      </c>
      <c r="DA148" s="316" t="e">
        <f t="array" ref="DA148">STDEVP(IF($JQ21:$JQ68&lt;=5,DA21:DA68))</f>
        <v>#DIV/0!</v>
      </c>
      <c r="DB148" s="316" t="e">
        <f t="array" ref="DB148">STDEVP(IF($JQ21:$JQ68&lt;=5,DB21:DB68))</f>
        <v>#DIV/0!</v>
      </c>
      <c r="DC148" s="316" t="e">
        <f t="array" ref="DC148">STDEVP(IF($JQ21:$JQ68&lt;=5,DC21:DC68))</f>
        <v>#DIV/0!</v>
      </c>
      <c r="DD148" s="316" t="e">
        <f t="array" ref="DD148">STDEVP(IF($JQ21:$JQ68&lt;=5,DD21:DD68))</f>
        <v>#DIV/0!</v>
      </c>
      <c r="DE148" s="316" t="e">
        <f t="array" ref="DE148">STDEVP(IF($JQ21:$JQ68&lt;=5,DE21:DE68))</f>
        <v>#DIV/0!</v>
      </c>
      <c r="DF148" s="316" t="e">
        <f t="array" ref="DF148">STDEVP(IF($JQ21:$JQ68&lt;=5,DF21:DF68))</f>
        <v>#DIV/0!</v>
      </c>
      <c r="DG148" s="316" t="e">
        <f t="array" ref="DG148">STDEVP(IF($JQ21:$JQ68&lt;=5,DG21:DG68))</f>
        <v>#DIV/0!</v>
      </c>
      <c r="DH148" s="316" t="e">
        <f t="array" ref="DH148">STDEVP(IF($JQ21:$JQ68&lt;=5,DH21:DH68))</f>
        <v>#DIV/0!</v>
      </c>
      <c r="DI148" s="316" t="e">
        <f t="array" ref="DI148">STDEVP(IF($JQ21:$JQ68&lt;=5,DI21:DI68))</f>
        <v>#DIV/0!</v>
      </c>
      <c r="DJ148" s="316" t="e">
        <f t="array" ref="DJ148">STDEVP(IF($JQ21:$JQ68&lt;=5,DJ21:DJ68))</f>
        <v>#DIV/0!</v>
      </c>
      <c r="DK148" s="316" t="e">
        <f t="array" ref="DK148">STDEVP(IF($JQ21:$JQ68&lt;=5,DK21:DK68))</f>
        <v>#DIV/0!</v>
      </c>
      <c r="DL148" s="316" t="e">
        <f t="array" ref="DL148">STDEVP(IF($JQ21:$JQ68&lt;=5,DL21:DL68))</f>
        <v>#DIV/0!</v>
      </c>
      <c r="DM148" s="316" t="e">
        <f t="array" ref="DM148">STDEVP(IF($JQ21:$JQ68&lt;=5,DM21:DM68))</f>
        <v>#DIV/0!</v>
      </c>
      <c r="DN148" s="316" t="e">
        <f t="array" ref="DN148">STDEVP(IF($JQ21:$JQ68&lt;=5,DN21:DN68))</f>
        <v>#DIV/0!</v>
      </c>
      <c r="DO148" s="316" t="e">
        <f t="array" ref="DO148">STDEVP(IF($JQ21:$JQ68&lt;=5,DO21:DO68))</f>
        <v>#DIV/0!</v>
      </c>
      <c r="DP148" s="316" t="e">
        <f t="array" ref="DP148">STDEVP(IF($JQ21:$JQ68&lt;=5,DP21:DP68))</f>
        <v>#DIV/0!</v>
      </c>
      <c r="DQ148" s="316" t="e">
        <f t="array" ref="DQ148">STDEVP(IF($JQ21:$JQ68&lt;=5,DQ21:DQ68))</f>
        <v>#DIV/0!</v>
      </c>
      <c r="DR148" s="316" t="e">
        <f t="array" ref="DR148">STDEVP(IF($JQ21:$JQ68&lt;=5,DR21:DR68))</f>
        <v>#DIV/0!</v>
      </c>
      <c r="DS148" s="316" t="e">
        <f t="array" ref="DS148">STDEVP(IF($JQ21:$JQ68&lt;=5,DS21:DS68))</f>
        <v>#DIV/0!</v>
      </c>
      <c r="DT148" s="316" t="e">
        <f t="array" ref="DT148">STDEVP(IF($JQ21:$JQ68&lt;=5,DT21:DT68))</f>
        <v>#DIV/0!</v>
      </c>
      <c r="DU148" s="316" t="e">
        <f t="array" ref="DU148">STDEVP(IF($JQ21:$JQ68&lt;=5,DU21:DU68))</f>
        <v>#DIV/0!</v>
      </c>
      <c r="DV148" s="316" t="e">
        <f t="array" ref="DV148">STDEVP(IF($JQ21:$JQ68&lt;=5,DV21:DV68))</f>
        <v>#DIV/0!</v>
      </c>
      <c r="DW148" s="316" t="e">
        <f t="array" ref="DW148">STDEVP(IF($JQ21:$JQ68&lt;=5,DW21:DW68))</f>
        <v>#DIV/0!</v>
      </c>
      <c r="DX148" s="316" t="e">
        <f t="array" ref="DX148">STDEVP(IF($JQ21:$JQ68&lt;=5,DX21:DX68))</f>
        <v>#DIV/0!</v>
      </c>
      <c r="DY148" s="316" t="e">
        <f t="array" ref="DY148">STDEVP(IF($JQ21:$JQ68&lt;=5,DY21:DY68))</f>
        <v>#DIV/0!</v>
      </c>
      <c r="DZ148" s="316" t="e">
        <f t="array" ref="DZ148">STDEVP(IF($JQ21:$JQ68&lt;=5,DZ21:DZ68))</f>
        <v>#DIV/0!</v>
      </c>
      <c r="EA148" s="316" t="e">
        <f t="array" ref="EA148">STDEVP(IF($JQ21:$JQ68&lt;=5,EA21:EA68))</f>
        <v>#DIV/0!</v>
      </c>
      <c r="EB148" s="316" t="e">
        <f t="array" ref="EB148">STDEVP(IF($JQ21:$JQ68&lt;=5,EB21:EB68))</f>
        <v>#DIV/0!</v>
      </c>
      <c r="EC148" s="316" t="e">
        <f t="array" ref="EC148">STDEVP(IF($JQ21:$JQ68&lt;=5,EC21:EC68))</f>
        <v>#DIV/0!</v>
      </c>
      <c r="ED148" s="316" t="e">
        <f t="array" ref="ED148">STDEVP(IF($JQ21:$JQ68&lt;=5,ED21:ED68))</f>
        <v>#DIV/0!</v>
      </c>
      <c r="EE148" s="316" t="e">
        <f t="array" ref="EE148">STDEVP(IF($JQ21:$JQ68&lt;=5,EE21:EE68))</f>
        <v>#DIV/0!</v>
      </c>
      <c r="EF148" s="316" t="e">
        <f t="array" ref="EF148">STDEVP(IF($JQ21:$JQ68&lt;=5,EF21:EF68))</f>
        <v>#DIV/0!</v>
      </c>
      <c r="EG148" s="316" t="e">
        <f t="array" ref="EG148">STDEVP(IF($JQ21:$JQ68&lt;=5,EG21:EG68))</f>
        <v>#DIV/0!</v>
      </c>
      <c r="EH148" s="316" t="e">
        <f t="array" ref="EH148">STDEVP(IF($JQ21:$JQ68&lt;=5,EH21:EH68))</f>
        <v>#DIV/0!</v>
      </c>
      <c r="EI148" s="316" t="e">
        <f t="array" ref="EI148">STDEVP(IF($JQ21:$JQ68&lt;=5,EI21:EI68))</f>
        <v>#DIV/0!</v>
      </c>
      <c r="EJ148" s="316" t="e">
        <f t="array" ref="EJ148">STDEVP(IF($JQ21:$JQ68&lt;=5,EJ21:EJ68))</f>
        <v>#DIV/0!</v>
      </c>
      <c r="EK148" s="316" t="e">
        <f t="array" ref="EK148">STDEVP(IF($JQ21:$JQ68&lt;=5,EK21:EK68))</f>
        <v>#DIV/0!</v>
      </c>
      <c r="EL148" s="316" t="e">
        <f t="array" ref="EL148">STDEVP(IF($JQ21:$JQ68&lt;=5,EL21:EL68))</f>
        <v>#DIV/0!</v>
      </c>
      <c r="EM148" s="316" t="e">
        <f t="array" ref="EM148">STDEVP(IF($JQ21:$JQ68&lt;=5,EM21:EM68))</f>
        <v>#DIV/0!</v>
      </c>
      <c r="EN148" s="316" t="e">
        <f t="array" ref="EN148">STDEVP(IF($JQ21:$JQ68&lt;=5,EN21:EN68))</f>
        <v>#DIV/0!</v>
      </c>
      <c r="EO148" s="316" t="e">
        <f t="array" ref="EO148">STDEVP(IF($JQ21:$JQ68&lt;=5,EO21:EO68))</f>
        <v>#DIV/0!</v>
      </c>
      <c r="EP148" s="316" t="e">
        <f t="array" ref="EP148">STDEVP(IF($JQ21:$JQ68&lt;=5,EP21:EP68))</f>
        <v>#DIV/0!</v>
      </c>
      <c r="EQ148" s="316" t="e">
        <f t="array" ref="EQ148">STDEVP(IF($JQ21:$JQ68&lt;=5,EQ21:EQ68))</f>
        <v>#DIV/0!</v>
      </c>
      <c r="ER148" s="316" t="e">
        <f t="array" ref="ER148">STDEVP(IF($JQ21:$JQ68&lt;=5,ER21:ER68))</f>
        <v>#DIV/0!</v>
      </c>
      <c r="ES148" s="316" t="e">
        <f t="array" ref="ES148">STDEVP(IF($JQ21:$JQ68&lt;=5,ES21:ES68))</f>
        <v>#DIV/0!</v>
      </c>
      <c r="ET148" s="316" t="e">
        <f t="array" ref="ET148">STDEVP(IF($JQ21:$JQ68&lt;=5,ET21:ET68))</f>
        <v>#DIV/0!</v>
      </c>
      <c r="EU148" s="316" t="e">
        <f t="array" ref="EU148">STDEVP(IF($JQ21:$JQ68&lt;=5,EU21:EU68))</f>
        <v>#DIV/0!</v>
      </c>
      <c r="EV148" s="316" t="e">
        <f t="array" ref="EV148">STDEVP(IF($JQ21:$JQ68&lt;=5,EV21:EV68))</f>
        <v>#DIV/0!</v>
      </c>
      <c r="EW148" s="316" t="e">
        <f t="array" ref="EW148">STDEVP(IF($JQ21:$JQ68&lt;=5,EW21:EW68))</f>
        <v>#DIV/0!</v>
      </c>
      <c r="EX148" s="316" t="e">
        <f t="array" ref="EX148">STDEVP(IF($JQ21:$JQ68&lt;=5,EX21:EX68))</f>
        <v>#DIV/0!</v>
      </c>
      <c r="EY148" s="316" t="e">
        <f t="array" ref="EY148">STDEVP(IF($JQ21:$JQ68&lt;=5,EY21:EY68))</f>
        <v>#DIV/0!</v>
      </c>
      <c r="EZ148" s="316" t="e">
        <f t="array" ref="EZ148">STDEVP(IF($JQ21:$JQ68&lt;=5,EZ21:EZ68))</f>
        <v>#DIV/0!</v>
      </c>
      <c r="FA148" s="316" t="e">
        <f t="array" ref="FA148">STDEVP(IF($JQ21:$JQ68&lt;=5,FA21:FA68))</f>
        <v>#DIV/0!</v>
      </c>
      <c r="FB148" s="316" t="e">
        <f t="array" ref="FB148">STDEVP(IF($JQ21:$JQ68&lt;=5,FB21:FB68))</f>
        <v>#DIV/0!</v>
      </c>
      <c r="FC148" s="316" t="e">
        <f t="array" ref="FC148">STDEVP(IF($JQ21:$JQ68&lt;=5,FC21:FC68))</f>
        <v>#DIV/0!</v>
      </c>
      <c r="FD148" s="316" t="e">
        <f t="array" ref="FD148">STDEVP(IF($JQ21:$JQ68&lt;=5,FD21:FD68))</f>
        <v>#DIV/0!</v>
      </c>
      <c r="FE148" s="316" t="e">
        <f t="array" ref="FE148">STDEVP(IF($JQ21:$JQ68&lt;=5,FE21:FE68))</f>
        <v>#DIV/0!</v>
      </c>
      <c r="FF148" s="316" t="e">
        <f t="array" ref="FF148">STDEVP(IF($JQ21:$JQ68&lt;=5,FF21:FF68))</f>
        <v>#DIV/0!</v>
      </c>
      <c r="FG148" s="316" t="e">
        <f t="array" ref="FG148">STDEVP(IF($JQ21:$JQ68&lt;=5,FG21:FG68))</f>
        <v>#DIV/0!</v>
      </c>
      <c r="FH148" s="316" t="e">
        <f t="array" ref="FH148">STDEVP(IF($JQ21:$JQ68&lt;=5,FH21:FH68))</f>
        <v>#DIV/0!</v>
      </c>
      <c r="FI148" s="316" t="e">
        <f t="array" ref="FI148">STDEVP(IF($JQ21:$JQ68&lt;=5,FI21:FI68))</f>
        <v>#DIV/0!</v>
      </c>
      <c r="FJ148" s="316" t="e">
        <f t="array" ref="FJ148">STDEVP(IF($JQ21:$JQ68&lt;=5,FJ21:FJ68))</f>
        <v>#DIV/0!</v>
      </c>
      <c r="FK148" s="316" t="e">
        <f t="array" ref="FK148">STDEVP(IF($JQ21:$JQ68&lt;=5,FK21:FK68))</f>
        <v>#DIV/0!</v>
      </c>
      <c r="FL148" s="316" t="e">
        <f t="array" ref="FL148">STDEVP(IF($JQ21:$JQ68&lt;=5,FL21:FL68))</f>
        <v>#DIV/0!</v>
      </c>
      <c r="FM148" s="316" t="e">
        <f t="array" ref="FM148">STDEVP(IF($JQ21:$JQ68&lt;=5,FM21:FM68))</f>
        <v>#DIV/0!</v>
      </c>
      <c r="FN148" s="316" t="e">
        <f t="array" ref="FN148">STDEVP(IF($JQ21:$JQ68&lt;=5,FN21:FN68))</f>
        <v>#DIV/0!</v>
      </c>
      <c r="FO148" s="316" t="e">
        <f t="array" ref="FO148">STDEVP(IF($JQ21:$JQ68&lt;=5,FO21:FO68))</f>
        <v>#DIV/0!</v>
      </c>
      <c r="FP148" s="316" t="e">
        <f t="array" ref="FP148">STDEVP(IF($JQ21:$JQ68&lt;=5,FP21:FP68))</f>
        <v>#DIV/0!</v>
      </c>
      <c r="FQ148" s="316" t="e">
        <f t="array" ref="FQ148">STDEVP(IF($JQ21:$JQ68&lt;=5,FQ21:FQ68))</f>
        <v>#DIV/0!</v>
      </c>
      <c r="FR148" s="316" t="e">
        <f t="array" ref="FR148">STDEVP(IF($JQ21:$JQ68&lt;=5,FR21:FR68))</f>
        <v>#DIV/0!</v>
      </c>
      <c r="FS148" s="316" t="e">
        <f t="array" ref="FS148">STDEVP(IF($JQ21:$JQ68&lt;=5,FS21:FS68))</f>
        <v>#DIV/0!</v>
      </c>
      <c r="FT148" s="316" t="e">
        <f t="array" ref="FT148">STDEVP(IF($JQ21:$JQ68&lt;=5,FT21:FT68))</f>
        <v>#DIV/0!</v>
      </c>
      <c r="FU148" s="316" t="e">
        <f t="array" ref="FU148">STDEVP(IF($JQ21:$JQ68&lt;=5,FU21:FU68))</f>
        <v>#DIV/0!</v>
      </c>
      <c r="FV148" s="316" t="e">
        <f t="array" ref="FV148">STDEVP(IF($JQ21:$JQ68&lt;=5,FV21:FV68))</f>
        <v>#DIV/0!</v>
      </c>
      <c r="FW148" s="316" t="e">
        <f t="array" ref="FW148">STDEVP(IF($JQ21:$JQ68&lt;=5,FW21:FW68))</f>
        <v>#DIV/0!</v>
      </c>
      <c r="FX148" s="316" t="e">
        <f t="array" ref="FX148">STDEVP(IF($JQ21:$JQ68&lt;=5,FX21:FX68))</f>
        <v>#DIV/0!</v>
      </c>
      <c r="FY148" s="316" t="e">
        <f t="array" ref="FY148">STDEVP(IF($JQ21:$JQ68&lt;=5,FY21:FY68))</f>
        <v>#DIV/0!</v>
      </c>
      <c r="FZ148" s="316" t="e">
        <f t="array" ref="FZ148">STDEVP(IF($JQ21:$JQ68&lt;=5,FZ21:FZ68))</f>
        <v>#DIV/0!</v>
      </c>
      <c r="GA148" s="316" t="e">
        <f t="array" ref="GA148">STDEVP(IF($JQ21:$JQ68&lt;=5,GA21:GA68))</f>
        <v>#DIV/0!</v>
      </c>
      <c r="GB148" s="316" t="e">
        <f t="array" ref="GB148">STDEVP(IF($JQ21:$JQ68&lt;=5,GB21:GB68))</f>
        <v>#DIV/0!</v>
      </c>
      <c r="GC148" s="316" t="e">
        <f t="array" ref="GC148">STDEVP(IF($JQ21:$JQ68&lt;=5,GC21:GC68))</f>
        <v>#DIV/0!</v>
      </c>
      <c r="GD148" s="316" t="e">
        <f t="array" ref="GD148">STDEVP(IF($JQ21:$JQ68&lt;=5,GD21:GD68))</f>
        <v>#DIV/0!</v>
      </c>
      <c r="GE148" s="316" t="e">
        <f t="array" ref="GE148">STDEVP(IF($JQ21:$JQ68&lt;=5,GE21:GE68))</f>
        <v>#DIV/0!</v>
      </c>
      <c r="GF148" s="316" t="e">
        <f t="array" ref="GF148">STDEVP(IF($JQ21:$JQ68&lt;=5,GF21:GF68))</f>
        <v>#DIV/0!</v>
      </c>
      <c r="GG148" s="316" t="e">
        <f t="array" ref="GG148">STDEVP(IF($JQ21:$JQ68&lt;=5,GG21:GG68))</f>
        <v>#DIV/0!</v>
      </c>
      <c r="GH148" s="316" t="e">
        <f t="array" ref="GH148">STDEVP(IF($JQ21:$JQ68&lt;=5,GH21:GH68))</f>
        <v>#DIV/0!</v>
      </c>
      <c r="GI148" s="316" t="e">
        <f t="array" ref="GI148">STDEVP(IF($JQ21:$JQ68&lt;=5,GI21:GI68))</f>
        <v>#DIV/0!</v>
      </c>
      <c r="GJ148" s="316" t="e">
        <f t="array" ref="GJ148">STDEVP(IF($JQ21:$JQ68&lt;=5,GJ21:GJ68))</f>
        <v>#DIV/0!</v>
      </c>
      <c r="GK148" s="316" t="e">
        <f t="array" ref="GK148">STDEVP(IF($JQ21:$JQ68&lt;=5,GK21:GK68))</f>
        <v>#DIV/0!</v>
      </c>
      <c r="GL148" s="316" t="e">
        <f t="array" ref="GL148">STDEVP(IF($JQ21:$JQ68&lt;=5,GL21:GL68))</f>
        <v>#DIV/0!</v>
      </c>
      <c r="GM148" s="316" t="e">
        <f t="array" ref="GM148">STDEVP(IF($JQ21:$JQ68&lt;=5,GM21:GM68))</f>
        <v>#DIV/0!</v>
      </c>
      <c r="GN148" s="316" t="e">
        <f t="array" ref="GN148">STDEVP(IF($JQ21:$JQ68&lt;=5,GN21:GN68))</f>
        <v>#DIV/0!</v>
      </c>
      <c r="GO148" s="316" t="e">
        <f t="array" ref="GO148">STDEVP(IF($JQ21:$JQ68&lt;=5,GO21:GO68))</f>
        <v>#DIV/0!</v>
      </c>
      <c r="GP148" s="316" t="e">
        <f t="array" ref="GP148">STDEVP(IF($JQ21:$JQ68&lt;=5,GP21:GP68))</f>
        <v>#DIV/0!</v>
      </c>
      <c r="GQ148" s="316" t="e">
        <f t="array" ref="GQ148">STDEVP(IF($JQ21:$JQ68&lt;=5,GQ21:GQ68))</f>
        <v>#DIV/0!</v>
      </c>
      <c r="GR148" s="316" t="e">
        <f t="array" ref="GR148">STDEVP(IF($JQ21:$JQ68&lt;=5,GR21:GR68))</f>
        <v>#DIV/0!</v>
      </c>
      <c r="GS148" s="316" t="e">
        <f t="array" ref="GS148">STDEVP(IF($JQ21:$JQ68&lt;=5,GS21:GS68))</f>
        <v>#DIV/0!</v>
      </c>
      <c r="GT148" s="316" t="e">
        <f t="array" ref="GT148">STDEVP(IF($JQ21:$JQ68&lt;=5,GT21:GT68))</f>
        <v>#DIV/0!</v>
      </c>
      <c r="GU148" s="316" t="e">
        <f t="array" ref="GU148">STDEVP(IF($JQ21:$JQ68&lt;=5,GU21:GU68))</f>
        <v>#DIV/0!</v>
      </c>
      <c r="GV148" s="316" t="e">
        <f t="array" ref="GV148">STDEVP(IF($JQ21:$JQ68&lt;=5,GV21:GV68))</f>
        <v>#DIV/0!</v>
      </c>
      <c r="GW148" s="316" t="e">
        <f t="array" ref="GW148">STDEVP(IF($JQ21:$JQ68&lt;=5,GW21:GW68))</f>
        <v>#DIV/0!</v>
      </c>
      <c r="GX148" s="316" t="e">
        <f t="array" ref="GX148">STDEVP(IF($JQ21:$JQ68&lt;=5,GX21:GX68))</f>
        <v>#DIV/0!</v>
      </c>
      <c r="GY148" s="316" t="e">
        <f t="array" ref="GY148">STDEVP(IF($JQ21:$JQ68&lt;=5,GY21:GY68))</f>
        <v>#DIV/0!</v>
      </c>
      <c r="GZ148" s="316" t="e">
        <f t="array" ref="GZ148">STDEVP(IF($JQ21:$JQ68&lt;=5,GZ21:GZ68))</f>
        <v>#DIV/0!</v>
      </c>
      <c r="HA148" s="316" t="e">
        <f t="array" ref="HA148">STDEVP(IF($JQ21:$JQ68&lt;=5,HA21:HA68))</f>
        <v>#DIV/0!</v>
      </c>
      <c r="HB148" s="316" t="e">
        <f t="array" ref="HB148">STDEVP(IF($JQ21:$JQ68&lt;=5,HB21:HB68))</f>
        <v>#DIV/0!</v>
      </c>
      <c r="HC148" s="316" t="e">
        <f t="array" ref="HC148">STDEVP(IF($JQ21:$JQ68&lt;=5,HC21:HC68))</f>
        <v>#DIV/0!</v>
      </c>
      <c r="HD148" s="316" t="e">
        <f t="array" ref="HD148">STDEVP(IF($JQ21:$JQ68&lt;=5,HD21:HD68))</f>
        <v>#DIV/0!</v>
      </c>
      <c r="HE148" s="316" t="e">
        <f t="array" ref="HE148">STDEVP(IF($JQ21:$JQ68&lt;=5,HE21:HE68))</f>
        <v>#DIV/0!</v>
      </c>
      <c r="HF148" s="316" t="e">
        <f t="array" ref="HF148">STDEVP(IF($JQ21:$JQ68&lt;=5,HF21:HF68))</f>
        <v>#DIV/0!</v>
      </c>
      <c r="HG148" s="316" t="e">
        <f t="array" ref="HG148">STDEVP(IF($JQ21:$JQ68&lt;=5,HG21:HG68))</f>
        <v>#DIV/0!</v>
      </c>
      <c r="HH148" s="316" t="e">
        <f t="array" ref="HH148">STDEVP(IF($JQ21:$JQ68&lt;=5,HH21:HH68))</f>
        <v>#DIV/0!</v>
      </c>
      <c r="HI148" s="316" t="e">
        <f t="array" ref="HI148">STDEVP(IF($JQ21:$JQ68&lt;=5,HI21:HI68))</f>
        <v>#DIV/0!</v>
      </c>
      <c r="HJ148" s="316" t="e">
        <f t="array" ref="HJ148">STDEVP(IF($JQ21:$JQ68&lt;=5,HJ21:HJ68))</f>
        <v>#DIV/0!</v>
      </c>
      <c r="HK148" s="316" t="e">
        <f t="array" ref="HK148">STDEVP(IF($JQ21:$JQ68&lt;=5,HK21:HK68))</f>
        <v>#DIV/0!</v>
      </c>
      <c r="HL148" s="316" t="e">
        <f t="array" ref="HL148">STDEVP(IF($JQ21:$JQ68&lt;=5,HL21:HL68))</f>
        <v>#DIV/0!</v>
      </c>
      <c r="HM148" s="316" t="e">
        <f t="array" ref="HM148">STDEVP(IF($JQ21:$JQ68&lt;=5,HM21:HM68))</f>
        <v>#DIV/0!</v>
      </c>
      <c r="HN148" s="316" t="e">
        <f t="array" ref="HN148">STDEVP(IF($JQ21:$JQ68&lt;=5,HN21:HN68))</f>
        <v>#DIV/0!</v>
      </c>
      <c r="HO148" s="316" t="e">
        <f t="array" ref="HO148">STDEVP(IF($JQ21:$JQ68&lt;=5,HO21:HO68))</f>
        <v>#DIV/0!</v>
      </c>
      <c r="HP148" s="316" t="e">
        <f t="array" ref="HP148">STDEVP(IF($JQ21:$JQ68&lt;=5,HP21:HP68))</f>
        <v>#DIV/0!</v>
      </c>
      <c r="HQ148" s="316" t="e">
        <f t="array" ref="HQ148">STDEVP(IF($JQ21:$JQ68&lt;=5,HQ21:HQ68))</f>
        <v>#DIV/0!</v>
      </c>
      <c r="HR148" s="316" t="e">
        <f t="array" ref="HR148">STDEVP(IF($JQ21:$JQ68&lt;=5,HR21:HR68))</f>
        <v>#DIV/0!</v>
      </c>
      <c r="HS148" s="316" t="e">
        <f t="array" ref="HS148">STDEVP(IF($JQ21:$JQ68&lt;=5,HS21:HS68))</f>
        <v>#DIV/0!</v>
      </c>
      <c r="HT148" s="316" t="e">
        <f t="array" ref="HT148">STDEVP(IF($JQ21:$JQ68&lt;=5,HT21:HT68))</f>
        <v>#DIV/0!</v>
      </c>
      <c r="HU148" s="316" t="e">
        <f t="array" ref="HU148">STDEVP(IF($JQ21:$JQ68&lt;=5,HU21:HU68))</f>
        <v>#DIV/0!</v>
      </c>
      <c r="HV148" s="316" t="e">
        <f t="array" ref="HV148">STDEVP(IF($JQ21:$JQ68&lt;=5,HV21:HV68))</f>
        <v>#DIV/0!</v>
      </c>
      <c r="HW148" s="316" t="e">
        <f t="array" ref="HW148">STDEVP(IF($JQ21:$JQ68&lt;=5,HW21:HW68))</f>
        <v>#DIV/0!</v>
      </c>
      <c r="HX148" s="316" t="e">
        <f t="array" ref="HX148">STDEVP(IF($JQ21:$JQ68&lt;=5,HX21:HX68))</f>
        <v>#DIV/0!</v>
      </c>
      <c r="HY148" s="316" t="e">
        <f t="array" ref="HY148">STDEVP(IF($JQ21:$JQ68&lt;=5,HY21:HY68))</f>
        <v>#DIV/0!</v>
      </c>
      <c r="HZ148" s="316" t="e">
        <f t="array" ref="HZ148">STDEVP(IF($JQ21:$JQ68&lt;=5,HZ21:HZ68))</f>
        <v>#DIV/0!</v>
      </c>
      <c r="IA148" s="316" t="e">
        <f t="array" ref="IA148">STDEVP(IF($JQ21:$JQ68&lt;=5,IA21:IA68))</f>
        <v>#DIV/0!</v>
      </c>
      <c r="IB148" s="316" t="e">
        <f t="array" ref="IB148">STDEVP(IF($JQ21:$JQ68&lt;=5,IB21:IB68))</f>
        <v>#DIV/0!</v>
      </c>
      <c r="IC148" s="316" t="e">
        <f t="array" ref="IC148">STDEVP(IF($JQ21:$JQ68&lt;=5,IC21:IC68))</f>
        <v>#DIV/0!</v>
      </c>
      <c r="ID148" s="316" t="e">
        <f t="array" ref="ID148">STDEVP(IF($JQ21:$JQ68&lt;=5,ID21:ID68))</f>
        <v>#DIV/0!</v>
      </c>
      <c r="IE148" s="316" t="e">
        <f t="array" ref="IE148">STDEVP(IF($JQ21:$JQ68&lt;=5,IE21:IE68))</f>
        <v>#DIV/0!</v>
      </c>
      <c r="IF148" s="316" t="e">
        <f t="array" ref="IF148">STDEVP(IF($JQ21:$JQ68&lt;=5,IF21:IF68))</f>
        <v>#DIV/0!</v>
      </c>
      <c r="IG148" s="316" t="e">
        <f t="array" ref="IG148">STDEVP(IF($JQ21:$JQ68&lt;=5,IG21:IG68))</f>
        <v>#DIV/0!</v>
      </c>
      <c r="IH148" s="316" t="e">
        <f t="array" ref="IH148">STDEVP(IF($JQ21:$JQ68&lt;=5,IH21:IH68))</f>
        <v>#DIV/0!</v>
      </c>
      <c r="II148" s="316" t="e">
        <f t="array" ref="II148">STDEVP(IF($JQ21:$JQ68&lt;=5,II21:II68))</f>
        <v>#DIV/0!</v>
      </c>
      <c r="IJ148" s="316" t="e">
        <f t="array" ref="IJ148">STDEVP(IF($JQ21:$JQ68&lt;=5,IJ21:IJ68))</f>
        <v>#DIV/0!</v>
      </c>
      <c r="IK148" s="316" t="e">
        <f t="array" ref="IK148">STDEVP(IF($JQ21:$JQ68&lt;=5,IK21:IK68))</f>
        <v>#DIV/0!</v>
      </c>
      <c r="IL148" s="316" t="e">
        <f t="array" ref="IL148">STDEVP(IF($JQ21:$JQ68&lt;=5,IL21:IL68))</f>
        <v>#DIV/0!</v>
      </c>
      <c r="IM148" s="316" t="e">
        <f t="array" ref="IM148">STDEVP(IF($JQ21:$JQ68&lt;=5,IM21:IM68))</f>
        <v>#DIV/0!</v>
      </c>
      <c r="IN148" s="316" t="e">
        <f t="array" ref="IN148">STDEVP(IF($JQ21:$JQ68&lt;=5,IN21:IN68))</f>
        <v>#DIV/0!</v>
      </c>
      <c r="IO148" s="316" t="e">
        <f t="array" ref="IO148">STDEVP(IF($JQ21:$JQ68&lt;=5,IO21:IO68))</f>
        <v>#DIV/0!</v>
      </c>
      <c r="IP148" s="316" t="e">
        <f t="array" ref="IP148">STDEVP(IF($JQ21:$JQ68&lt;=5,IP21:IP68))</f>
        <v>#DIV/0!</v>
      </c>
      <c r="IQ148" s="316" t="e">
        <f t="array" ref="IQ148">STDEVP(IF($JQ21:$JQ68&lt;=5,IQ21:IQ68))</f>
        <v>#DIV/0!</v>
      </c>
      <c r="IR148" s="316" t="e">
        <f t="array" ref="IR148">STDEVP(IF($JQ21:$JQ68&lt;=5,IR21:IR68))</f>
        <v>#DIV/0!</v>
      </c>
      <c r="IS148" s="316" t="e">
        <f t="array" ref="IS148">STDEVP(IF($JQ21:$JQ68&lt;=5,IS21:IS68))</f>
        <v>#DIV/0!</v>
      </c>
      <c r="IT148" s="316" t="e">
        <f t="array" ref="IT148">STDEVP(IF($JQ21:$JQ68&lt;=5,IT21:IT68))</f>
        <v>#DIV/0!</v>
      </c>
      <c r="IU148" s="316" t="e">
        <f t="array" ref="IU148">STDEVP(IF($JQ21:$JQ68&lt;=5,IU21:IU68))</f>
        <v>#DIV/0!</v>
      </c>
      <c r="IV148" s="316" t="e">
        <f t="array" ref="IV148">STDEVP(IF($JQ21:$JQ68&lt;=5,IV21:IV68))</f>
        <v>#DIV/0!</v>
      </c>
      <c r="IW148" s="316" t="e">
        <f t="array" ref="IW148">STDEVP(IF($JQ21:$JQ68&lt;=5,IW21:IW68))</f>
        <v>#DIV/0!</v>
      </c>
      <c r="IX148" s="316" t="e">
        <f t="array" ref="IX148">STDEVP(IF($JQ21:$JQ68&lt;=5,IX21:IX68))</f>
        <v>#DIV/0!</v>
      </c>
      <c r="IY148" s="316" t="e">
        <f t="array" ref="IY148">STDEVP(IF($JQ21:$JQ68&lt;=5,IY21:IY68))</f>
        <v>#DIV/0!</v>
      </c>
      <c r="IZ148" s="316" t="e">
        <f t="array" ref="IZ148">STDEVP(IF($JQ21:$JQ68&lt;=5,IZ21:IZ68))</f>
        <v>#DIV/0!</v>
      </c>
      <c r="JA148" s="316" t="e">
        <f t="array" ref="JA148">STDEVP(IF($JQ21:$JQ68&lt;=5,JA21:JA68))</f>
        <v>#DIV/0!</v>
      </c>
      <c r="JB148" s="316" t="e">
        <f t="array" ref="JB148">STDEVP(IF($JQ21:$JQ68&lt;=5,JB21:JB68))</f>
        <v>#DIV/0!</v>
      </c>
      <c r="JC148" s="316" t="e">
        <f t="array" ref="JC148">STDEVP(IF($JQ21:$JQ68&lt;=5,JC21:JC68))</f>
        <v>#DIV/0!</v>
      </c>
      <c r="JD148" s="316" t="e">
        <f t="array" ref="JD148">STDEVP(IF($JQ21:$JQ68&lt;=5,JD21:JD68))</f>
        <v>#DIV/0!</v>
      </c>
      <c r="JE148" s="316" t="e">
        <f t="array" ref="JE148">STDEVP(IF($JQ21:$JQ68&lt;=5,JE21:JE68))</f>
        <v>#DIV/0!</v>
      </c>
      <c r="JF148" s="316" t="e">
        <f t="array" ref="JF148">STDEVP(IF($JQ21:$JQ68&lt;=5,JF21:JF68))</f>
        <v>#DIV/0!</v>
      </c>
      <c r="JG148" s="316" t="e">
        <f t="array" ref="JG148">STDEVP(IF($JQ21:$JQ68&lt;=5,JG21:JG68))</f>
        <v>#DIV/0!</v>
      </c>
      <c r="JH148" s="316" t="e">
        <f t="array" ref="JH148">STDEVP(IF($JQ21:$JQ68&lt;=5,JH21:JH68))</f>
        <v>#DIV/0!</v>
      </c>
      <c r="JI148" s="316" t="e">
        <f t="array" ref="JI148">STDEVP(IF($JQ21:$JQ68&lt;=5,JI21:JI68))</f>
        <v>#DIV/0!</v>
      </c>
      <c r="JJ148" s="316" t="e">
        <f t="array" ref="JJ148">STDEVP(IF($JQ21:$JQ68&lt;=5,JJ21:JJ68))</f>
        <v>#DIV/0!</v>
      </c>
      <c r="JK148" s="316" t="e">
        <f t="array" ref="JK148">STDEVP(IF($JQ21:$JQ68&lt;=5,JK21:JK68))</f>
        <v>#DIV/0!</v>
      </c>
      <c r="JL148" s="316" t="e">
        <f t="array" ref="JL148">STDEVP(IF($JQ21:$JQ68&lt;=5,JL21:JL68))</f>
        <v>#DIV/0!</v>
      </c>
      <c r="JM148" s="316" t="e">
        <f t="array" ref="JM148">STDEVP(IF($JQ21:$JQ68&lt;=5,JM21:JM68))</f>
        <v>#DIV/0!</v>
      </c>
      <c r="JN148" s="316" t="e">
        <f t="array" ref="JN148">STDEVP(IF($JQ21:$JQ68&lt;=5,JN21:JN68))</f>
        <v>#DIV/0!</v>
      </c>
      <c r="JO148" s="316" t="e">
        <f t="array" ref="JO148">STDEVP(IF($JQ21:$JQ68&lt;=5,JO21:JO68))</f>
        <v>#DIV/0!</v>
      </c>
      <c r="JP148" s="316" t="e">
        <f t="array" ref="JP148">STDEVP(IF($JQ21:$JQ68&lt;=5,JP21:JP68))</f>
        <v>#DIV/0!</v>
      </c>
    </row>
    <row r="149" spans="4:276" ht="15" customHeight="1" x14ac:dyDescent="0.2">
      <c r="D149" s="316">
        <v>10.4</v>
      </c>
      <c r="E149" s="317" t="s">
        <v>497</v>
      </c>
      <c r="F149" s="324" t="e">
        <f>ROUND(F147+0.5*F148,1)</f>
        <v>#DIV/0!</v>
      </c>
      <c r="G149" s="324" t="e">
        <f t="shared" ref="G149:BR149" si="126">ROUND(G147+0.5*G148,1)</f>
        <v>#DIV/0!</v>
      </c>
      <c r="H149" s="324" t="e">
        <f t="shared" si="126"/>
        <v>#DIV/0!</v>
      </c>
      <c r="I149" s="324" t="e">
        <f t="shared" si="126"/>
        <v>#DIV/0!</v>
      </c>
      <c r="J149" s="324" t="e">
        <f t="shared" si="126"/>
        <v>#DIV/0!</v>
      </c>
      <c r="K149" s="324" t="e">
        <f t="shared" si="126"/>
        <v>#DIV/0!</v>
      </c>
      <c r="L149" s="324" t="e">
        <f t="shared" si="126"/>
        <v>#DIV/0!</v>
      </c>
      <c r="M149" s="324" t="e">
        <f t="shared" si="126"/>
        <v>#DIV/0!</v>
      </c>
      <c r="N149" s="324" t="e">
        <f t="shared" si="126"/>
        <v>#DIV/0!</v>
      </c>
      <c r="O149" s="324" t="e">
        <f t="shared" si="126"/>
        <v>#DIV/0!</v>
      </c>
      <c r="P149" s="324" t="e">
        <f t="shared" si="126"/>
        <v>#DIV/0!</v>
      </c>
      <c r="Q149" s="324" t="e">
        <f t="shared" si="126"/>
        <v>#DIV/0!</v>
      </c>
      <c r="R149" s="324" t="e">
        <f t="shared" si="126"/>
        <v>#DIV/0!</v>
      </c>
      <c r="S149" s="324" t="e">
        <f t="shared" si="126"/>
        <v>#DIV/0!</v>
      </c>
      <c r="T149" s="324" t="e">
        <f t="shared" si="126"/>
        <v>#DIV/0!</v>
      </c>
      <c r="U149" s="324" t="e">
        <f t="shared" si="126"/>
        <v>#DIV/0!</v>
      </c>
      <c r="V149" s="324" t="e">
        <f t="shared" si="126"/>
        <v>#DIV/0!</v>
      </c>
      <c r="W149" s="324" t="e">
        <f t="shared" si="126"/>
        <v>#DIV/0!</v>
      </c>
      <c r="X149" s="324" t="e">
        <f t="shared" si="126"/>
        <v>#DIV/0!</v>
      </c>
      <c r="Y149" s="324" t="e">
        <f t="shared" si="126"/>
        <v>#DIV/0!</v>
      </c>
      <c r="Z149" s="324" t="e">
        <f t="shared" si="126"/>
        <v>#DIV/0!</v>
      </c>
      <c r="AA149" s="324" t="e">
        <f t="shared" si="126"/>
        <v>#DIV/0!</v>
      </c>
      <c r="AB149" s="324" t="e">
        <f t="shared" si="126"/>
        <v>#DIV/0!</v>
      </c>
      <c r="AC149" s="324" t="e">
        <f t="shared" si="126"/>
        <v>#DIV/0!</v>
      </c>
      <c r="AD149" s="324" t="e">
        <f t="shared" si="126"/>
        <v>#DIV/0!</v>
      </c>
      <c r="AE149" s="324" t="e">
        <f t="shared" si="126"/>
        <v>#DIV/0!</v>
      </c>
      <c r="AF149" s="324" t="e">
        <f t="shared" si="126"/>
        <v>#DIV/0!</v>
      </c>
      <c r="AG149" s="324" t="e">
        <f t="shared" si="126"/>
        <v>#DIV/0!</v>
      </c>
      <c r="AH149" s="324" t="e">
        <f t="shared" si="126"/>
        <v>#DIV/0!</v>
      </c>
      <c r="AI149" s="324" t="e">
        <f t="shared" si="126"/>
        <v>#DIV/0!</v>
      </c>
      <c r="AJ149" s="324" t="e">
        <f t="shared" si="126"/>
        <v>#DIV/0!</v>
      </c>
      <c r="AK149" s="324" t="e">
        <f t="shared" si="126"/>
        <v>#DIV/0!</v>
      </c>
      <c r="AL149" s="324" t="e">
        <f t="shared" si="126"/>
        <v>#DIV/0!</v>
      </c>
      <c r="AM149" s="324" t="e">
        <f t="shared" si="126"/>
        <v>#DIV/0!</v>
      </c>
      <c r="AN149" s="324" t="e">
        <f t="shared" si="126"/>
        <v>#DIV/0!</v>
      </c>
      <c r="AO149" s="324" t="e">
        <f t="shared" si="126"/>
        <v>#DIV/0!</v>
      </c>
      <c r="AP149" s="324" t="e">
        <f t="shared" si="126"/>
        <v>#DIV/0!</v>
      </c>
      <c r="AQ149" s="324" t="e">
        <f t="shared" si="126"/>
        <v>#DIV/0!</v>
      </c>
      <c r="AR149" s="324" t="e">
        <f t="shared" si="126"/>
        <v>#DIV/0!</v>
      </c>
      <c r="AS149" s="324" t="e">
        <f t="shared" si="126"/>
        <v>#DIV/0!</v>
      </c>
      <c r="AT149" s="324" t="e">
        <f t="shared" si="126"/>
        <v>#DIV/0!</v>
      </c>
      <c r="AU149" s="324" t="e">
        <f t="shared" si="126"/>
        <v>#DIV/0!</v>
      </c>
      <c r="AV149" s="324" t="e">
        <f t="shared" si="126"/>
        <v>#DIV/0!</v>
      </c>
      <c r="AW149" s="324" t="e">
        <f t="shared" si="126"/>
        <v>#DIV/0!</v>
      </c>
      <c r="AX149" s="324" t="e">
        <f t="shared" si="126"/>
        <v>#DIV/0!</v>
      </c>
      <c r="AY149" s="324" t="e">
        <f t="shared" si="126"/>
        <v>#DIV/0!</v>
      </c>
      <c r="AZ149" s="324" t="e">
        <f t="shared" si="126"/>
        <v>#DIV/0!</v>
      </c>
      <c r="BA149" s="324" t="e">
        <f t="shared" si="126"/>
        <v>#DIV/0!</v>
      </c>
      <c r="BB149" s="324" t="e">
        <f t="shared" si="126"/>
        <v>#DIV/0!</v>
      </c>
      <c r="BC149" s="324" t="e">
        <f t="shared" si="126"/>
        <v>#DIV/0!</v>
      </c>
      <c r="BD149" s="324" t="e">
        <f t="shared" si="126"/>
        <v>#DIV/0!</v>
      </c>
      <c r="BE149" s="324" t="e">
        <f t="shared" si="126"/>
        <v>#DIV/0!</v>
      </c>
      <c r="BF149" s="324" t="e">
        <f t="shared" si="126"/>
        <v>#DIV/0!</v>
      </c>
      <c r="BG149" s="324" t="e">
        <f t="shared" si="126"/>
        <v>#DIV/0!</v>
      </c>
      <c r="BH149" s="324" t="e">
        <f t="shared" si="126"/>
        <v>#DIV/0!</v>
      </c>
      <c r="BI149" s="324" t="e">
        <f t="shared" si="126"/>
        <v>#DIV/0!</v>
      </c>
      <c r="BJ149" s="324" t="e">
        <f t="shared" si="126"/>
        <v>#DIV/0!</v>
      </c>
      <c r="BK149" s="324" t="e">
        <f t="shared" si="126"/>
        <v>#DIV/0!</v>
      </c>
      <c r="BL149" s="324" t="e">
        <f t="shared" si="126"/>
        <v>#DIV/0!</v>
      </c>
      <c r="BM149" s="324" t="e">
        <f t="shared" si="126"/>
        <v>#DIV/0!</v>
      </c>
      <c r="BN149" s="324" t="e">
        <f t="shared" si="126"/>
        <v>#DIV/0!</v>
      </c>
      <c r="BO149" s="324" t="e">
        <f t="shared" si="126"/>
        <v>#DIV/0!</v>
      </c>
      <c r="BP149" s="324" t="e">
        <f t="shared" si="126"/>
        <v>#DIV/0!</v>
      </c>
      <c r="BQ149" s="324" t="e">
        <f t="shared" si="126"/>
        <v>#DIV/0!</v>
      </c>
      <c r="BR149" s="324" t="e">
        <f t="shared" si="126"/>
        <v>#DIV/0!</v>
      </c>
      <c r="BS149" s="324" t="e">
        <f t="shared" ref="BS149:ED149" si="127">ROUND(BS147+0.5*BS148,1)</f>
        <v>#DIV/0!</v>
      </c>
      <c r="BT149" s="324" t="e">
        <f t="shared" si="127"/>
        <v>#DIV/0!</v>
      </c>
      <c r="BU149" s="324" t="e">
        <f t="shared" si="127"/>
        <v>#DIV/0!</v>
      </c>
      <c r="BV149" s="324" t="e">
        <f t="shared" si="127"/>
        <v>#DIV/0!</v>
      </c>
      <c r="BW149" s="324" t="e">
        <f t="shared" si="127"/>
        <v>#DIV/0!</v>
      </c>
      <c r="BX149" s="324" t="e">
        <f t="shared" si="127"/>
        <v>#DIV/0!</v>
      </c>
      <c r="BY149" s="324" t="e">
        <f t="shared" si="127"/>
        <v>#DIV/0!</v>
      </c>
      <c r="BZ149" s="324" t="e">
        <f t="shared" si="127"/>
        <v>#DIV/0!</v>
      </c>
      <c r="CA149" s="324" t="e">
        <f t="shared" si="127"/>
        <v>#DIV/0!</v>
      </c>
      <c r="CB149" s="324" t="e">
        <f t="shared" si="127"/>
        <v>#DIV/0!</v>
      </c>
      <c r="CC149" s="324" t="e">
        <f t="shared" si="127"/>
        <v>#DIV/0!</v>
      </c>
      <c r="CD149" s="324" t="e">
        <f t="shared" si="127"/>
        <v>#DIV/0!</v>
      </c>
      <c r="CE149" s="324" t="e">
        <f t="shared" si="127"/>
        <v>#DIV/0!</v>
      </c>
      <c r="CF149" s="324" t="e">
        <f t="shared" si="127"/>
        <v>#DIV/0!</v>
      </c>
      <c r="CG149" s="324" t="e">
        <f t="shared" si="127"/>
        <v>#DIV/0!</v>
      </c>
      <c r="CH149" s="324" t="e">
        <f t="shared" si="127"/>
        <v>#DIV/0!</v>
      </c>
      <c r="CI149" s="324" t="e">
        <f t="shared" si="127"/>
        <v>#DIV/0!</v>
      </c>
      <c r="CJ149" s="324" t="e">
        <f t="shared" si="127"/>
        <v>#DIV/0!</v>
      </c>
      <c r="CK149" s="324" t="e">
        <f t="shared" si="127"/>
        <v>#DIV/0!</v>
      </c>
      <c r="CL149" s="324" t="e">
        <f t="shared" si="127"/>
        <v>#DIV/0!</v>
      </c>
      <c r="CM149" s="324" t="e">
        <f t="shared" si="127"/>
        <v>#DIV/0!</v>
      </c>
      <c r="CN149" s="324" t="e">
        <f t="shared" si="127"/>
        <v>#DIV/0!</v>
      </c>
      <c r="CO149" s="324" t="e">
        <f t="shared" si="127"/>
        <v>#DIV/0!</v>
      </c>
      <c r="CP149" s="324" t="e">
        <f t="shared" si="127"/>
        <v>#DIV/0!</v>
      </c>
      <c r="CQ149" s="324" t="e">
        <f t="shared" si="127"/>
        <v>#DIV/0!</v>
      </c>
      <c r="CR149" s="324" t="e">
        <f t="shared" si="127"/>
        <v>#DIV/0!</v>
      </c>
      <c r="CS149" s="324" t="e">
        <f t="shared" si="127"/>
        <v>#DIV/0!</v>
      </c>
      <c r="CT149" s="324" t="e">
        <f t="shared" si="127"/>
        <v>#DIV/0!</v>
      </c>
      <c r="CU149" s="324" t="e">
        <f t="shared" si="127"/>
        <v>#DIV/0!</v>
      </c>
      <c r="CV149" s="324" t="e">
        <f t="shared" si="127"/>
        <v>#DIV/0!</v>
      </c>
      <c r="CW149" s="324" t="e">
        <f t="shared" si="127"/>
        <v>#DIV/0!</v>
      </c>
      <c r="CX149" s="324" t="e">
        <f t="shared" si="127"/>
        <v>#DIV/0!</v>
      </c>
      <c r="CY149" s="324" t="e">
        <f t="shared" si="127"/>
        <v>#DIV/0!</v>
      </c>
      <c r="CZ149" s="324" t="e">
        <f t="shared" si="127"/>
        <v>#DIV/0!</v>
      </c>
      <c r="DA149" s="324" t="e">
        <f t="shared" si="127"/>
        <v>#DIV/0!</v>
      </c>
      <c r="DB149" s="324" t="e">
        <f t="shared" si="127"/>
        <v>#DIV/0!</v>
      </c>
      <c r="DC149" s="324" t="e">
        <f t="shared" si="127"/>
        <v>#DIV/0!</v>
      </c>
      <c r="DD149" s="324" t="e">
        <f t="shared" si="127"/>
        <v>#DIV/0!</v>
      </c>
      <c r="DE149" s="324" t="e">
        <f t="shared" si="127"/>
        <v>#DIV/0!</v>
      </c>
      <c r="DF149" s="324" t="e">
        <f t="shared" si="127"/>
        <v>#DIV/0!</v>
      </c>
      <c r="DG149" s="324" t="e">
        <f t="shared" si="127"/>
        <v>#DIV/0!</v>
      </c>
      <c r="DH149" s="324" t="e">
        <f t="shared" si="127"/>
        <v>#DIV/0!</v>
      </c>
      <c r="DI149" s="324" t="e">
        <f t="shared" si="127"/>
        <v>#DIV/0!</v>
      </c>
      <c r="DJ149" s="324" t="e">
        <f t="shared" si="127"/>
        <v>#DIV/0!</v>
      </c>
      <c r="DK149" s="324" t="e">
        <f t="shared" si="127"/>
        <v>#DIV/0!</v>
      </c>
      <c r="DL149" s="324" t="e">
        <f t="shared" si="127"/>
        <v>#DIV/0!</v>
      </c>
      <c r="DM149" s="324" t="e">
        <f t="shared" si="127"/>
        <v>#DIV/0!</v>
      </c>
      <c r="DN149" s="324" t="e">
        <f t="shared" si="127"/>
        <v>#DIV/0!</v>
      </c>
      <c r="DO149" s="324" t="e">
        <f t="shared" si="127"/>
        <v>#DIV/0!</v>
      </c>
      <c r="DP149" s="324" t="e">
        <f t="shared" si="127"/>
        <v>#DIV/0!</v>
      </c>
      <c r="DQ149" s="324" t="e">
        <f t="shared" si="127"/>
        <v>#DIV/0!</v>
      </c>
      <c r="DR149" s="324" t="e">
        <f t="shared" si="127"/>
        <v>#DIV/0!</v>
      </c>
      <c r="DS149" s="324" t="e">
        <f t="shared" si="127"/>
        <v>#DIV/0!</v>
      </c>
      <c r="DT149" s="324" t="e">
        <f t="shared" si="127"/>
        <v>#DIV/0!</v>
      </c>
      <c r="DU149" s="324" t="e">
        <f t="shared" si="127"/>
        <v>#DIV/0!</v>
      </c>
      <c r="DV149" s="324" t="e">
        <f t="shared" si="127"/>
        <v>#DIV/0!</v>
      </c>
      <c r="DW149" s="324" t="e">
        <f t="shared" si="127"/>
        <v>#DIV/0!</v>
      </c>
      <c r="DX149" s="324" t="e">
        <f t="shared" si="127"/>
        <v>#DIV/0!</v>
      </c>
      <c r="DY149" s="324" t="e">
        <f t="shared" si="127"/>
        <v>#DIV/0!</v>
      </c>
      <c r="DZ149" s="324" t="e">
        <f t="shared" si="127"/>
        <v>#DIV/0!</v>
      </c>
      <c r="EA149" s="324" t="e">
        <f t="shared" si="127"/>
        <v>#DIV/0!</v>
      </c>
      <c r="EB149" s="324" t="e">
        <f t="shared" si="127"/>
        <v>#DIV/0!</v>
      </c>
      <c r="EC149" s="324" t="e">
        <f t="shared" si="127"/>
        <v>#DIV/0!</v>
      </c>
      <c r="ED149" s="324" t="e">
        <f t="shared" si="127"/>
        <v>#DIV/0!</v>
      </c>
      <c r="EE149" s="324" t="e">
        <f t="shared" ref="EE149:GP149" si="128">ROUND(EE147+0.5*EE148,1)</f>
        <v>#DIV/0!</v>
      </c>
      <c r="EF149" s="324" t="e">
        <f t="shared" si="128"/>
        <v>#DIV/0!</v>
      </c>
      <c r="EG149" s="324" t="e">
        <f t="shared" si="128"/>
        <v>#DIV/0!</v>
      </c>
      <c r="EH149" s="324" t="e">
        <f t="shared" si="128"/>
        <v>#DIV/0!</v>
      </c>
      <c r="EI149" s="324" t="e">
        <f t="shared" si="128"/>
        <v>#DIV/0!</v>
      </c>
      <c r="EJ149" s="324" t="e">
        <f t="shared" si="128"/>
        <v>#DIV/0!</v>
      </c>
      <c r="EK149" s="324" t="e">
        <f t="shared" si="128"/>
        <v>#DIV/0!</v>
      </c>
      <c r="EL149" s="324" t="e">
        <f t="shared" si="128"/>
        <v>#DIV/0!</v>
      </c>
      <c r="EM149" s="324" t="e">
        <f t="shared" si="128"/>
        <v>#DIV/0!</v>
      </c>
      <c r="EN149" s="324" t="e">
        <f t="shared" si="128"/>
        <v>#DIV/0!</v>
      </c>
      <c r="EO149" s="324" t="e">
        <f t="shared" si="128"/>
        <v>#DIV/0!</v>
      </c>
      <c r="EP149" s="324" t="e">
        <f t="shared" si="128"/>
        <v>#DIV/0!</v>
      </c>
      <c r="EQ149" s="324" t="e">
        <f t="shared" si="128"/>
        <v>#DIV/0!</v>
      </c>
      <c r="ER149" s="324" t="e">
        <f t="shared" si="128"/>
        <v>#DIV/0!</v>
      </c>
      <c r="ES149" s="324" t="e">
        <f t="shared" si="128"/>
        <v>#DIV/0!</v>
      </c>
      <c r="ET149" s="324" t="e">
        <f t="shared" si="128"/>
        <v>#DIV/0!</v>
      </c>
      <c r="EU149" s="324" t="e">
        <f t="shared" si="128"/>
        <v>#DIV/0!</v>
      </c>
      <c r="EV149" s="324" t="e">
        <f t="shared" si="128"/>
        <v>#DIV/0!</v>
      </c>
      <c r="EW149" s="324" t="e">
        <f t="shared" si="128"/>
        <v>#DIV/0!</v>
      </c>
      <c r="EX149" s="324" t="e">
        <f t="shared" si="128"/>
        <v>#DIV/0!</v>
      </c>
      <c r="EY149" s="324" t="e">
        <f t="shared" si="128"/>
        <v>#DIV/0!</v>
      </c>
      <c r="EZ149" s="324" t="e">
        <f t="shared" si="128"/>
        <v>#DIV/0!</v>
      </c>
      <c r="FA149" s="324" t="e">
        <f t="shared" si="128"/>
        <v>#DIV/0!</v>
      </c>
      <c r="FB149" s="324" t="e">
        <f t="shared" si="128"/>
        <v>#DIV/0!</v>
      </c>
      <c r="FC149" s="324" t="e">
        <f t="shared" si="128"/>
        <v>#DIV/0!</v>
      </c>
      <c r="FD149" s="324" t="e">
        <f t="shared" si="128"/>
        <v>#DIV/0!</v>
      </c>
      <c r="FE149" s="324" t="e">
        <f t="shared" si="128"/>
        <v>#DIV/0!</v>
      </c>
      <c r="FF149" s="324" t="e">
        <f t="shared" si="128"/>
        <v>#DIV/0!</v>
      </c>
      <c r="FG149" s="324" t="e">
        <f t="shared" si="128"/>
        <v>#DIV/0!</v>
      </c>
      <c r="FH149" s="324" t="e">
        <f t="shared" si="128"/>
        <v>#DIV/0!</v>
      </c>
      <c r="FI149" s="324" t="e">
        <f t="shared" si="128"/>
        <v>#DIV/0!</v>
      </c>
      <c r="FJ149" s="324" t="e">
        <f t="shared" si="128"/>
        <v>#DIV/0!</v>
      </c>
      <c r="FK149" s="324" t="e">
        <f t="shared" si="128"/>
        <v>#DIV/0!</v>
      </c>
      <c r="FL149" s="324" t="e">
        <f t="shared" si="128"/>
        <v>#DIV/0!</v>
      </c>
      <c r="FM149" s="324" t="e">
        <f t="shared" si="128"/>
        <v>#DIV/0!</v>
      </c>
      <c r="FN149" s="324" t="e">
        <f t="shared" si="128"/>
        <v>#DIV/0!</v>
      </c>
      <c r="FO149" s="324" t="e">
        <f t="shared" si="128"/>
        <v>#DIV/0!</v>
      </c>
      <c r="FP149" s="324" t="e">
        <f t="shared" si="128"/>
        <v>#DIV/0!</v>
      </c>
      <c r="FQ149" s="324" t="e">
        <f t="shared" si="128"/>
        <v>#DIV/0!</v>
      </c>
      <c r="FR149" s="324" t="e">
        <f t="shared" si="128"/>
        <v>#DIV/0!</v>
      </c>
      <c r="FS149" s="324" t="e">
        <f t="shared" si="128"/>
        <v>#DIV/0!</v>
      </c>
      <c r="FT149" s="324" t="e">
        <f t="shared" si="128"/>
        <v>#DIV/0!</v>
      </c>
      <c r="FU149" s="324" t="e">
        <f t="shared" si="128"/>
        <v>#DIV/0!</v>
      </c>
      <c r="FV149" s="324" t="e">
        <f t="shared" si="128"/>
        <v>#DIV/0!</v>
      </c>
      <c r="FW149" s="324" t="e">
        <f t="shared" si="128"/>
        <v>#DIV/0!</v>
      </c>
      <c r="FX149" s="324" t="e">
        <f t="shared" si="128"/>
        <v>#DIV/0!</v>
      </c>
      <c r="FY149" s="324" t="e">
        <f t="shared" si="128"/>
        <v>#DIV/0!</v>
      </c>
      <c r="FZ149" s="324" t="e">
        <f t="shared" si="128"/>
        <v>#DIV/0!</v>
      </c>
      <c r="GA149" s="324" t="e">
        <f t="shared" si="128"/>
        <v>#DIV/0!</v>
      </c>
      <c r="GB149" s="324" t="e">
        <f t="shared" si="128"/>
        <v>#DIV/0!</v>
      </c>
      <c r="GC149" s="324" t="e">
        <f t="shared" si="128"/>
        <v>#DIV/0!</v>
      </c>
      <c r="GD149" s="324" t="e">
        <f t="shared" si="128"/>
        <v>#DIV/0!</v>
      </c>
      <c r="GE149" s="324" t="e">
        <f t="shared" si="128"/>
        <v>#DIV/0!</v>
      </c>
      <c r="GF149" s="324" t="e">
        <f t="shared" si="128"/>
        <v>#DIV/0!</v>
      </c>
      <c r="GG149" s="324" t="e">
        <f t="shared" si="128"/>
        <v>#DIV/0!</v>
      </c>
      <c r="GH149" s="324" t="e">
        <f t="shared" si="128"/>
        <v>#DIV/0!</v>
      </c>
      <c r="GI149" s="324" t="e">
        <f t="shared" si="128"/>
        <v>#DIV/0!</v>
      </c>
      <c r="GJ149" s="324" t="e">
        <f t="shared" si="128"/>
        <v>#DIV/0!</v>
      </c>
      <c r="GK149" s="324" t="e">
        <f t="shared" si="128"/>
        <v>#DIV/0!</v>
      </c>
      <c r="GL149" s="324" t="e">
        <f t="shared" si="128"/>
        <v>#DIV/0!</v>
      </c>
      <c r="GM149" s="324" t="e">
        <f t="shared" si="128"/>
        <v>#DIV/0!</v>
      </c>
      <c r="GN149" s="324" t="e">
        <f t="shared" si="128"/>
        <v>#DIV/0!</v>
      </c>
      <c r="GO149" s="324" t="e">
        <f t="shared" si="128"/>
        <v>#DIV/0!</v>
      </c>
      <c r="GP149" s="324" t="e">
        <f t="shared" si="128"/>
        <v>#DIV/0!</v>
      </c>
      <c r="GQ149" s="324" t="e">
        <f t="shared" ref="GQ149:JB149" si="129">ROUND(GQ147+0.5*GQ148,1)</f>
        <v>#DIV/0!</v>
      </c>
      <c r="GR149" s="324" t="e">
        <f t="shared" si="129"/>
        <v>#DIV/0!</v>
      </c>
      <c r="GS149" s="324" t="e">
        <f t="shared" si="129"/>
        <v>#DIV/0!</v>
      </c>
      <c r="GT149" s="324" t="e">
        <f t="shared" si="129"/>
        <v>#DIV/0!</v>
      </c>
      <c r="GU149" s="324" t="e">
        <f t="shared" si="129"/>
        <v>#DIV/0!</v>
      </c>
      <c r="GV149" s="324" t="e">
        <f t="shared" si="129"/>
        <v>#DIV/0!</v>
      </c>
      <c r="GW149" s="324" t="e">
        <f t="shared" si="129"/>
        <v>#DIV/0!</v>
      </c>
      <c r="GX149" s="324" t="e">
        <f t="shared" si="129"/>
        <v>#DIV/0!</v>
      </c>
      <c r="GY149" s="324" t="e">
        <f t="shared" si="129"/>
        <v>#DIV/0!</v>
      </c>
      <c r="GZ149" s="324" t="e">
        <f t="shared" si="129"/>
        <v>#DIV/0!</v>
      </c>
      <c r="HA149" s="324" t="e">
        <f t="shared" si="129"/>
        <v>#DIV/0!</v>
      </c>
      <c r="HB149" s="324" t="e">
        <f t="shared" si="129"/>
        <v>#DIV/0!</v>
      </c>
      <c r="HC149" s="324" t="e">
        <f t="shared" si="129"/>
        <v>#DIV/0!</v>
      </c>
      <c r="HD149" s="324" t="e">
        <f t="shared" si="129"/>
        <v>#DIV/0!</v>
      </c>
      <c r="HE149" s="324" t="e">
        <f t="shared" si="129"/>
        <v>#DIV/0!</v>
      </c>
      <c r="HF149" s="324" t="e">
        <f t="shared" si="129"/>
        <v>#DIV/0!</v>
      </c>
      <c r="HG149" s="324" t="e">
        <f t="shared" si="129"/>
        <v>#DIV/0!</v>
      </c>
      <c r="HH149" s="324" t="e">
        <f t="shared" si="129"/>
        <v>#DIV/0!</v>
      </c>
      <c r="HI149" s="324" t="e">
        <f t="shared" si="129"/>
        <v>#DIV/0!</v>
      </c>
      <c r="HJ149" s="324" t="e">
        <f t="shared" si="129"/>
        <v>#DIV/0!</v>
      </c>
      <c r="HK149" s="324" t="e">
        <f t="shared" si="129"/>
        <v>#DIV/0!</v>
      </c>
      <c r="HL149" s="324" t="e">
        <f t="shared" si="129"/>
        <v>#DIV/0!</v>
      </c>
      <c r="HM149" s="324" t="e">
        <f t="shared" si="129"/>
        <v>#DIV/0!</v>
      </c>
      <c r="HN149" s="324" t="e">
        <f t="shared" si="129"/>
        <v>#DIV/0!</v>
      </c>
      <c r="HO149" s="324" t="e">
        <f t="shared" si="129"/>
        <v>#DIV/0!</v>
      </c>
      <c r="HP149" s="324" t="e">
        <f t="shared" si="129"/>
        <v>#DIV/0!</v>
      </c>
      <c r="HQ149" s="324" t="e">
        <f t="shared" si="129"/>
        <v>#DIV/0!</v>
      </c>
      <c r="HR149" s="324" t="e">
        <f t="shared" si="129"/>
        <v>#DIV/0!</v>
      </c>
      <c r="HS149" s="324" t="e">
        <f t="shared" si="129"/>
        <v>#DIV/0!</v>
      </c>
      <c r="HT149" s="324" t="e">
        <f t="shared" si="129"/>
        <v>#DIV/0!</v>
      </c>
      <c r="HU149" s="324" t="e">
        <f t="shared" si="129"/>
        <v>#DIV/0!</v>
      </c>
      <c r="HV149" s="324" t="e">
        <f t="shared" si="129"/>
        <v>#DIV/0!</v>
      </c>
      <c r="HW149" s="324" t="e">
        <f t="shared" si="129"/>
        <v>#DIV/0!</v>
      </c>
      <c r="HX149" s="324" t="e">
        <f t="shared" si="129"/>
        <v>#DIV/0!</v>
      </c>
      <c r="HY149" s="324" t="e">
        <f t="shared" si="129"/>
        <v>#DIV/0!</v>
      </c>
      <c r="HZ149" s="324" t="e">
        <f t="shared" si="129"/>
        <v>#DIV/0!</v>
      </c>
      <c r="IA149" s="324" t="e">
        <f t="shared" si="129"/>
        <v>#DIV/0!</v>
      </c>
      <c r="IB149" s="324" t="e">
        <f t="shared" si="129"/>
        <v>#DIV/0!</v>
      </c>
      <c r="IC149" s="324" t="e">
        <f t="shared" si="129"/>
        <v>#DIV/0!</v>
      </c>
      <c r="ID149" s="324" t="e">
        <f t="shared" si="129"/>
        <v>#DIV/0!</v>
      </c>
      <c r="IE149" s="324" t="e">
        <f t="shared" si="129"/>
        <v>#DIV/0!</v>
      </c>
      <c r="IF149" s="324" t="e">
        <f t="shared" si="129"/>
        <v>#DIV/0!</v>
      </c>
      <c r="IG149" s="324" t="e">
        <f t="shared" si="129"/>
        <v>#DIV/0!</v>
      </c>
      <c r="IH149" s="324" t="e">
        <f t="shared" si="129"/>
        <v>#DIV/0!</v>
      </c>
      <c r="II149" s="324" t="e">
        <f t="shared" si="129"/>
        <v>#DIV/0!</v>
      </c>
      <c r="IJ149" s="324" t="e">
        <f t="shared" si="129"/>
        <v>#DIV/0!</v>
      </c>
      <c r="IK149" s="324" t="e">
        <f t="shared" si="129"/>
        <v>#DIV/0!</v>
      </c>
      <c r="IL149" s="324" t="e">
        <f t="shared" si="129"/>
        <v>#DIV/0!</v>
      </c>
      <c r="IM149" s="324" t="e">
        <f t="shared" si="129"/>
        <v>#DIV/0!</v>
      </c>
      <c r="IN149" s="324" t="e">
        <f t="shared" si="129"/>
        <v>#DIV/0!</v>
      </c>
      <c r="IO149" s="324" t="e">
        <f t="shared" si="129"/>
        <v>#DIV/0!</v>
      </c>
      <c r="IP149" s="324" t="e">
        <f t="shared" si="129"/>
        <v>#DIV/0!</v>
      </c>
      <c r="IQ149" s="324" t="e">
        <f t="shared" si="129"/>
        <v>#DIV/0!</v>
      </c>
      <c r="IR149" s="324" t="e">
        <f t="shared" si="129"/>
        <v>#DIV/0!</v>
      </c>
      <c r="IS149" s="324" t="e">
        <f t="shared" si="129"/>
        <v>#DIV/0!</v>
      </c>
      <c r="IT149" s="324" t="e">
        <f t="shared" si="129"/>
        <v>#DIV/0!</v>
      </c>
      <c r="IU149" s="324" t="e">
        <f t="shared" si="129"/>
        <v>#DIV/0!</v>
      </c>
      <c r="IV149" s="324" t="e">
        <f t="shared" si="129"/>
        <v>#DIV/0!</v>
      </c>
      <c r="IW149" s="324" t="e">
        <f t="shared" si="129"/>
        <v>#DIV/0!</v>
      </c>
      <c r="IX149" s="324" t="e">
        <f t="shared" si="129"/>
        <v>#DIV/0!</v>
      </c>
      <c r="IY149" s="324" t="e">
        <f t="shared" si="129"/>
        <v>#DIV/0!</v>
      </c>
      <c r="IZ149" s="324" t="e">
        <f t="shared" si="129"/>
        <v>#DIV/0!</v>
      </c>
      <c r="JA149" s="324" t="e">
        <f t="shared" si="129"/>
        <v>#DIV/0!</v>
      </c>
      <c r="JB149" s="324" t="e">
        <f t="shared" si="129"/>
        <v>#DIV/0!</v>
      </c>
      <c r="JC149" s="324" t="e">
        <f t="shared" ref="JC149:JP149" si="130">ROUND(JC147+0.5*JC148,1)</f>
        <v>#DIV/0!</v>
      </c>
      <c r="JD149" s="324" t="e">
        <f t="shared" si="130"/>
        <v>#DIV/0!</v>
      </c>
      <c r="JE149" s="324" t="e">
        <f t="shared" si="130"/>
        <v>#DIV/0!</v>
      </c>
      <c r="JF149" s="324" t="e">
        <f t="shared" si="130"/>
        <v>#DIV/0!</v>
      </c>
      <c r="JG149" s="324" t="e">
        <f t="shared" si="130"/>
        <v>#DIV/0!</v>
      </c>
      <c r="JH149" s="324" t="e">
        <f t="shared" si="130"/>
        <v>#DIV/0!</v>
      </c>
      <c r="JI149" s="324" t="e">
        <f t="shared" si="130"/>
        <v>#DIV/0!</v>
      </c>
      <c r="JJ149" s="324" t="e">
        <f t="shared" si="130"/>
        <v>#DIV/0!</v>
      </c>
      <c r="JK149" s="324" t="e">
        <f t="shared" si="130"/>
        <v>#DIV/0!</v>
      </c>
      <c r="JL149" s="324" t="e">
        <f t="shared" si="130"/>
        <v>#DIV/0!</v>
      </c>
      <c r="JM149" s="324" t="e">
        <f t="shared" si="130"/>
        <v>#DIV/0!</v>
      </c>
      <c r="JN149" s="324" t="e">
        <f t="shared" si="130"/>
        <v>#DIV/0!</v>
      </c>
      <c r="JO149" s="324" t="e">
        <f t="shared" si="130"/>
        <v>#DIV/0!</v>
      </c>
      <c r="JP149" s="324" t="e">
        <f t="shared" si="130"/>
        <v>#DIV/0!</v>
      </c>
    </row>
    <row r="150" spans="4:276" ht="15" customHeight="1" x14ac:dyDescent="0.2">
      <c r="D150" s="316">
        <v>10.199999999999999</v>
      </c>
      <c r="E150" s="317" t="s">
        <v>498</v>
      </c>
      <c r="F150" s="324" t="e">
        <f>F147-0.5*F148</f>
        <v>#DIV/0!</v>
      </c>
      <c r="G150" s="324" t="e">
        <f t="shared" ref="G150:BR150" si="131">G147-0.5*G148</f>
        <v>#DIV/0!</v>
      </c>
      <c r="H150" s="324" t="e">
        <f t="shared" si="131"/>
        <v>#DIV/0!</v>
      </c>
      <c r="I150" s="324" t="e">
        <f t="shared" si="131"/>
        <v>#DIV/0!</v>
      </c>
      <c r="J150" s="324" t="e">
        <f t="shared" si="131"/>
        <v>#DIV/0!</v>
      </c>
      <c r="K150" s="324" t="e">
        <f t="shared" si="131"/>
        <v>#DIV/0!</v>
      </c>
      <c r="L150" s="324" t="e">
        <f t="shared" si="131"/>
        <v>#DIV/0!</v>
      </c>
      <c r="M150" s="324" t="e">
        <f t="shared" si="131"/>
        <v>#DIV/0!</v>
      </c>
      <c r="N150" s="324" t="e">
        <f t="shared" si="131"/>
        <v>#DIV/0!</v>
      </c>
      <c r="O150" s="324" t="e">
        <f t="shared" si="131"/>
        <v>#DIV/0!</v>
      </c>
      <c r="P150" s="324" t="e">
        <f t="shared" si="131"/>
        <v>#DIV/0!</v>
      </c>
      <c r="Q150" s="324" t="e">
        <f t="shared" si="131"/>
        <v>#DIV/0!</v>
      </c>
      <c r="R150" s="324" t="e">
        <f t="shared" si="131"/>
        <v>#DIV/0!</v>
      </c>
      <c r="S150" s="324" t="e">
        <f t="shared" si="131"/>
        <v>#DIV/0!</v>
      </c>
      <c r="T150" s="324" t="e">
        <f t="shared" si="131"/>
        <v>#DIV/0!</v>
      </c>
      <c r="U150" s="324" t="e">
        <f t="shared" si="131"/>
        <v>#DIV/0!</v>
      </c>
      <c r="V150" s="324" t="e">
        <f t="shared" si="131"/>
        <v>#DIV/0!</v>
      </c>
      <c r="W150" s="324" t="e">
        <f t="shared" si="131"/>
        <v>#DIV/0!</v>
      </c>
      <c r="X150" s="324" t="e">
        <f t="shared" si="131"/>
        <v>#DIV/0!</v>
      </c>
      <c r="Y150" s="324" t="e">
        <f t="shared" si="131"/>
        <v>#DIV/0!</v>
      </c>
      <c r="Z150" s="324" t="e">
        <f t="shared" si="131"/>
        <v>#DIV/0!</v>
      </c>
      <c r="AA150" s="324" t="e">
        <f t="shared" si="131"/>
        <v>#DIV/0!</v>
      </c>
      <c r="AB150" s="324" t="e">
        <f t="shared" si="131"/>
        <v>#DIV/0!</v>
      </c>
      <c r="AC150" s="324" t="e">
        <f t="shared" si="131"/>
        <v>#DIV/0!</v>
      </c>
      <c r="AD150" s="324" t="e">
        <f t="shared" si="131"/>
        <v>#DIV/0!</v>
      </c>
      <c r="AE150" s="324" t="e">
        <f t="shared" si="131"/>
        <v>#DIV/0!</v>
      </c>
      <c r="AF150" s="324" t="e">
        <f t="shared" si="131"/>
        <v>#DIV/0!</v>
      </c>
      <c r="AG150" s="324" t="e">
        <f t="shared" si="131"/>
        <v>#DIV/0!</v>
      </c>
      <c r="AH150" s="324" t="e">
        <f t="shared" si="131"/>
        <v>#DIV/0!</v>
      </c>
      <c r="AI150" s="324" t="e">
        <f t="shared" si="131"/>
        <v>#DIV/0!</v>
      </c>
      <c r="AJ150" s="324" t="e">
        <f t="shared" si="131"/>
        <v>#DIV/0!</v>
      </c>
      <c r="AK150" s="324" t="e">
        <f t="shared" si="131"/>
        <v>#DIV/0!</v>
      </c>
      <c r="AL150" s="324" t="e">
        <f t="shared" si="131"/>
        <v>#DIV/0!</v>
      </c>
      <c r="AM150" s="324" t="e">
        <f t="shared" si="131"/>
        <v>#DIV/0!</v>
      </c>
      <c r="AN150" s="324" t="e">
        <f t="shared" si="131"/>
        <v>#DIV/0!</v>
      </c>
      <c r="AO150" s="324" t="e">
        <f t="shared" si="131"/>
        <v>#DIV/0!</v>
      </c>
      <c r="AP150" s="324" t="e">
        <f t="shared" si="131"/>
        <v>#DIV/0!</v>
      </c>
      <c r="AQ150" s="324" t="e">
        <f t="shared" si="131"/>
        <v>#DIV/0!</v>
      </c>
      <c r="AR150" s="324" t="e">
        <f t="shared" si="131"/>
        <v>#DIV/0!</v>
      </c>
      <c r="AS150" s="324" t="e">
        <f t="shared" si="131"/>
        <v>#DIV/0!</v>
      </c>
      <c r="AT150" s="324" t="e">
        <f t="shared" si="131"/>
        <v>#DIV/0!</v>
      </c>
      <c r="AU150" s="324" t="e">
        <f t="shared" si="131"/>
        <v>#DIV/0!</v>
      </c>
      <c r="AV150" s="324" t="e">
        <f t="shared" si="131"/>
        <v>#DIV/0!</v>
      </c>
      <c r="AW150" s="324" t="e">
        <f t="shared" si="131"/>
        <v>#DIV/0!</v>
      </c>
      <c r="AX150" s="324" t="e">
        <f t="shared" si="131"/>
        <v>#DIV/0!</v>
      </c>
      <c r="AY150" s="324" t="e">
        <f t="shared" si="131"/>
        <v>#DIV/0!</v>
      </c>
      <c r="AZ150" s="324" t="e">
        <f t="shared" si="131"/>
        <v>#DIV/0!</v>
      </c>
      <c r="BA150" s="324" t="e">
        <f t="shared" si="131"/>
        <v>#DIV/0!</v>
      </c>
      <c r="BB150" s="324" t="e">
        <f t="shared" si="131"/>
        <v>#DIV/0!</v>
      </c>
      <c r="BC150" s="324" t="e">
        <f t="shared" si="131"/>
        <v>#DIV/0!</v>
      </c>
      <c r="BD150" s="324" t="e">
        <f t="shared" si="131"/>
        <v>#DIV/0!</v>
      </c>
      <c r="BE150" s="324" t="e">
        <f t="shared" si="131"/>
        <v>#DIV/0!</v>
      </c>
      <c r="BF150" s="324" t="e">
        <f t="shared" si="131"/>
        <v>#DIV/0!</v>
      </c>
      <c r="BG150" s="324" t="e">
        <f t="shared" si="131"/>
        <v>#DIV/0!</v>
      </c>
      <c r="BH150" s="324" t="e">
        <f t="shared" si="131"/>
        <v>#DIV/0!</v>
      </c>
      <c r="BI150" s="324" t="e">
        <f t="shared" si="131"/>
        <v>#DIV/0!</v>
      </c>
      <c r="BJ150" s="324" t="e">
        <f t="shared" si="131"/>
        <v>#DIV/0!</v>
      </c>
      <c r="BK150" s="324" t="e">
        <f t="shared" si="131"/>
        <v>#DIV/0!</v>
      </c>
      <c r="BL150" s="324" t="e">
        <f t="shared" si="131"/>
        <v>#DIV/0!</v>
      </c>
      <c r="BM150" s="324" t="e">
        <f t="shared" si="131"/>
        <v>#DIV/0!</v>
      </c>
      <c r="BN150" s="324" t="e">
        <f t="shared" si="131"/>
        <v>#DIV/0!</v>
      </c>
      <c r="BO150" s="324" t="e">
        <f t="shared" si="131"/>
        <v>#DIV/0!</v>
      </c>
      <c r="BP150" s="324" t="e">
        <f t="shared" si="131"/>
        <v>#DIV/0!</v>
      </c>
      <c r="BQ150" s="324" t="e">
        <f t="shared" si="131"/>
        <v>#DIV/0!</v>
      </c>
      <c r="BR150" s="324" t="e">
        <f t="shared" si="131"/>
        <v>#DIV/0!</v>
      </c>
      <c r="BS150" s="324" t="e">
        <f t="shared" ref="BS150:ED150" si="132">BS147-0.5*BS148</f>
        <v>#DIV/0!</v>
      </c>
      <c r="BT150" s="324" t="e">
        <f t="shared" si="132"/>
        <v>#DIV/0!</v>
      </c>
      <c r="BU150" s="324" t="e">
        <f t="shared" si="132"/>
        <v>#DIV/0!</v>
      </c>
      <c r="BV150" s="324" t="e">
        <f t="shared" si="132"/>
        <v>#DIV/0!</v>
      </c>
      <c r="BW150" s="324" t="e">
        <f t="shared" si="132"/>
        <v>#DIV/0!</v>
      </c>
      <c r="BX150" s="324" t="e">
        <f t="shared" si="132"/>
        <v>#DIV/0!</v>
      </c>
      <c r="BY150" s="324" t="e">
        <f t="shared" si="132"/>
        <v>#DIV/0!</v>
      </c>
      <c r="BZ150" s="324" t="e">
        <f t="shared" si="132"/>
        <v>#DIV/0!</v>
      </c>
      <c r="CA150" s="324" t="e">
        <f t="shared" si="132"/>
        <v>#DIV/0!</v>
      </c>
      <c r="CB150" s="324" t="e">
        <f t="shared" si="132"/>
        <v>#DIV/0!</v>
      </c>
      <c r="CC150" s="324" t="e">
        <f t="shared" si="132"/>
        <v>#DIV/0!</v>
      </c>
      <c r="CD150" s="324" t="e">
        <f t="shared" si="132"/>
        <v>#DIV/0!</v>
      </c>
      <c r="CE150" s="324" t="e">
        <f t="shared" si="132"/>
        <v>#DIV/0!</v>
      </c>
      <c r="CF150" s="324" t="e">
        <f t="shared" si="132"/>
        <v>#DIV/0!</v>
      </c>
      <c r="CG150" s="324" t="e">
        <f t="shared" si="132"/>
        <v>#DIV/0!</v>
      </c>
      <c r="CH150" s="324" t="e">
        <f t="shared" si="132"/>
        <v>#DIV/0!</v>
      </c>
      <c r="CI150" s="324" t="e">
        <f t="shared" si="132"/>
        <v>#DIV/0!</v>
      </c>
      <c r="CJ150" s="324" t="e">
        <f t="shared" si="132"/>
        <v>#DIV/0!</v>
      </c>
      <c r="CK150" s="324" t="e">
        <f t="shared" si="132"/>
        <v>#DIV/0!</v>
      </c>
      <c r="CL150" s="324" t="e">
        <f t="shared" si="132"/>
        <v>#DIV/0!</v>
      </c>
      <c r="CM150" s="324" t="e">
        <f t="shared" si="132"/>
        <v>#DIV/0!</v>
      </c>
      <c r="CN150" s="324" t="e">
        <f t="shared" si="132"/>
        <v>#DIV/0!</v>
      </c>
      <c r="CO150" s="324" t="e">
        <f t="shared" si="132"/>
        <v>#DIV/0!</v>
      </c>
      <c r="CP150" s="324" t="e">
        <f t="shared" si="132"/>
        <v>#DIV/0!</v>
      </c>
      <c r="CQ150" s="324" t="e">
        <f t="shared" si="132"/>
        <v>#DIV/0!</v>
      </c>
      <c r="CR150" s="324" t="e">
        <f t="shared" si="132"/>
        <v>#DIV/0!</v>
      </c>
      <c r="CS150" s="324" t="e">
        <f t="shared" si="132"/>
        <v>#DIV/0!</v>
      </c>
      <c r="CT150" s="324" t="e">
        <f t="shared" si="132"/>
        <v>#DIV/0!</v>
      </c>
      <c r="CU150" s="324" t="e">
        <f t="shared" si="132"/>
        <v>#DIV/0!</v>
      </c>
      <c r="CV150" s="324" t="e">
        <f t="shared" si="132"/>
        <v>#DIV/0!</v>
      </c>
      <c r="CW150" s="324" t="e">
        <f t="shared" si="132"/>
        <v>#DIV/0!</v>
      </c>
      <c r="CX150" s="324" t="e">
        <f t="shared" si="132"/>
        <v>#DIV/0!</v>
      </c>
      <c r="CY150" s="324" t="e">
        <f t="shared" si="132"/>
        <v>#DIV/0!</v>
      </c>
      <c r="CZ150" s="324" t="e">
        <f t="shared" si="132"/>
        <v>#DIV/0!</v>
      </c>
      <c r="DA150" s="324" t="e">
        <f t="shared" si="132"/>
        <v>#DIV/0!</v>
      </c>
      <c r="DB150" s="324" t="e">
        <f t="shared" si="132"/>
        <v>#DIV/0!</v>
      </c>
      <c r="DC150" s="324" t="e">
        <f t="shared" si="132"/>
        <v>#DIV/0!</v>
      </c>
      <c r="DD150" s="324" t="e">
        <f t="shared" si="132"/>
        <v>#DIV/0!</v>
      </c>
      <c r="DE150" s="324" t="e">
        <f t="shared" si="132"/>
        <v>#DIV/0!</v>
      </c>
      <c r="DF150" s="324" t="e">
        <f t="shared" si="132"/>
        <v>#DIV/0!</v>
      </c>
      <c r="DG150" s="324" t="e">
        <f t="shared" si="132"/>
        <v>#DIV/0!</v>
      </c>
      <c r="DH150" s="324" t="e">
        <f t="shared" si="132"/>
        <v>#DIV/0!</v>
      </c>
      <c r="DI150" s="324" t="e">
        <f t="shared" si="132"/>
        <v>#DIV/0!</v>
      </c>
      <c r="DJ150" s="324" t="e">
        <f t="shared" si="132"/>
        <v>#DIV/0!</v>
      </c>
      <c r="DK150" s="324" t="e">
        <f t="shared" si="132"/>
        <v>#DIV/0!</v>
      </c>
      <c r="DL150" s="324" t="e">
        <f t="shared" si="132"/>
        <v>#DIV/0!</v>
      </c>
      <c r="DM150" s="324" t="e">
        <f t="shared" si="132"/>
        <v>#DIV/0!</v>
      </c>
      <c r="DN150" s="324" t="e">
        <f t="shared" si="132"/>
        <v>#DIV/0!</v>
      </c>
      <c r="DO150" s="324" t="e">
        <f t="shared" si="132"/>
        <v>#DIV/0!</v>
      </c>
      <c r="DP150" s="324" t="e">
        <f t="shared" si="132"/>
        <v>#DIV/0!</v>
      </c>
      <c r="DQ150" s="324" t="e">
        <f t="shared" si="132"/>
        <v>#DIV/0!</v>
      </c>
      <c r="DR150" s="324" t="e">
        <f t="shared" si="132"/>
        <v>#DIV/0!</v>
      </c>
      <c r="DS150" s="324" t="e">
        <f t="shared" si="132"/>
        <v>#DIV/0!</v>
      </c>
      <c r="DT150" s="324" t="e">
        <f t="shared" si="132"/>
        <v>#DIV/0!</v>
      </c>
      <c r="DU150" s="324" t="e">
        <f t="shared" si="132"/>
        <v>#DIV/0!</v>
      </c>
      <c r="DV150" s="324" t="e">
        <f t="shared" si="132"/>
        <v>#DIV/0!</v>
      </c>
      <c r="DW150" s="324" t="e">
        <f t="shared" si="132"/>
        <v>#DIV/0!</v>
      </c>
      <c r="DX150" s="324" t="e">
        <f t="shared" si="132"/>
        <v>#DIV/0!</v>
      </c>
      <c r="DY150" s="324" t="e">
        <f t="shared" si="132"/>
        <v>#DIV/0!</v>
      </c>
      <c r="DZ150" s="324" t="e">
        <f t="shared" si="132"/>
        <v>#DIV/0!</v>
      </c>
      <c r="EA150" s="324" t="e">
        <f t="shared" si="132"/>
        <v>#DIV/0!</v>
      </c>
      <c r="EB150" s="324" t="e">
        <f t="shared" si="132"/>
        <v>#DIV/0!</v>
      </c>
      <c r="EC150" s="324" t="e">
        <f t="shared" si="132"/>
        <v>#DIV/0!</v>
      </c>
      <c r="ED150" s="324" t="e">
        <f t="shared" si="132"/>
        <v>#DIV/0!</v>
      </c>
      <c r="EE150" s="324" t="e">
        <f t="shared" ref="EE150:GP150" si="133">EE147-0.5*EE148</f>
        <v>#DIV/0!</v>
      </c>
      <c r="EF150" s="324" t="e">
        <f t="shared" si="133"/>
        <v>#DIV/0!</v>
      </c>
      <c r="EG150" s="324" t="e">
        <f t="shared" si="133"/>
        <v>#DIV/0!</v>
      </c>
      <c r="EH150" s="324" t="e">
        <f t="shared" si="133"/>
        <v>#DIV/0!</v>
      </c>
      <c r="EI150" s="324" t="e">
        <f t="shared" si="133"/>
        <v>#DIV/0!</v>
      </c>
      <c r="EJ150" s="324" t="e">
        <f t="shared" si="133"/>
        <v>#DIV/0!</v>
      </c>
      <c r="EK150" s="324" t="e">
        <f t="shared" si="133"/>
        <v>#DIV/0!</v>
      </c>
      <c r="EL150" s="324" t="e">
        <f t="shared" si="133"/>
        <v>#DIV/0!</v>
      </c>
      <c r="EM150" s="324" t="e">
        <f t="shared" si="133"/>
        <v>#DIV/0!</v>
      </c>
      <c r="EN150" s="324" t="e">
        <f t="shared" si="133"/>
        <v>#DIV/0!</v>
      </c>
      <c r="EO150" s="324" t="e">
        <f t="shared" si="133"/>
        <v>#DIV/0!</v>
      </c>
      <c r="EP150" s="324" t="e">
        <f t="shared" si="133"/>
        <v>#DIV/0!</v>
      </c>
      <c r="EQ150" s="324" t="e">
        <f t="shared" si="133"/>
        <v>#DIV/0!</v>
      </c>
      <c r="ER150" s="324" t="e">
        <f t="shared" si="133"/>
        <v>#DIV/0!</v>
      </c>
      <c r="ES150" s="324" t="e">
        <f t="shared" si="133"/>
        <v>#DIV/0!</v>
      </c>
      <c r="ET150" s="324" t="e">
        <f t="shared" si="133"/>
        <v>#DIV/0!</v>
      </c>
      <c r="EU150" s="324" t="e">
        <f t="shared" si="133"/>
        <v>#DIV/0!</v>
      </c>
      <c r="EV150" s="324" t="e">
        <f t="shared" si="133"/>
        <v>#DIV/0!</v>
      </c>
      <c r="EW150" s="324" t="e">
        <f t="shared" si="133"/>
        <v>#DIV/0!</v>
      </c>
      <c r="EX150" s="324" t="e">
        <f t="shared" si="133"/>
        <v>#DIV/0!</v>
      </c>
      <c r="EY150" s="324" t="e">
        <f t="shared" si="133"/>
        <v>#DIV/0!</v>
      </c>
      <c r="EZ150" s="324" t="e">
        <f t="shared" si="133"/>
        <v>#DIV/0!</v>
      </c>
      <c r="FA150" s="324" t="e">
        <f t="shared" si="133"/>
        <v>#DIV/0!</v>
      </c>
      <c r="FB150" s="324" t="e">
        <f t="shared" si="133"/>
        <v>#DIV/0!</v>
      </c>
      <c r="FC150" s="324" t="e">
        <f t="shared" si="133"/>
        <v>#DIV/0!</v>
      </c>
      <c r="FD150" s="324" t="e">
        <f t="shared" si="133"/>
        <v>#DIV/0!</v>
      </c>
      <c r="FE150" s="324" t="e">
        <f t="shared" si="133"/>
        <v>#DIV/0!</v>
      </c>
      <c r="FF150" s="324" t="e">
        <f t="shared" si="133"/>
        <v>#DIV/0!</v>
      </c>
      <c r="FG150" s="324" t="e">
        <f t="shared" si="133"/>
        <v>#DIV/0!</v>
      </c>
      <c r="FH150" s="324" t="e">
        <f t="shared" si="133"/>
        <v>#DIV/0!</v>
      </c>
      <c r="FI150" s="324" t="e">
        <f t="shared" si="133"/>
        <v>#DIV/0!</v>
      </c>
      <c r="FJ150" s="324" t="e">
        <f t="shared" si="133"/>
        <v>#DIV/0!</v>
      </c>
      <c r="FK150" s="324" t="e">
        <f t="shared" si="133"/>
        <v>#DIV/0!</v>
      </c>
      <c r="FL150" s="324" t="e">
        <f t="shared" si="133"/>
        <v>#DIV/0!</v>
      </c>
      <c r="FM150" s="324" t="e">
        <f t="shared" si="133"/>
        <v>#DIV/0!</v>
      </c>
      <c r="FN150" s="324" t="e">
        <f t="shared" si="133"/>
        <v>#DIV/0!</v>
      </c>
      <c r="FO150" s="324" t="e">
        <f t="shared" si="133"/>
        <v>#DIV/0!</v>
      </c>
      <c r="FP150" s="324" t="e">
        <f t="shared" si="133"/>
        <v>#DIV/0!</v>
      </c>
      <c r="FQ150" s="324" t="e">
        <f t="shared" si="133"/>
        <v>#DIV/0!</v>
      </c>
      <c r="FR150" s="324" t="e">
        <f t="shared" si="133"/>
        <v>#DIV/0!</v>
      </c>
      <c r="FS150" s="324" t="e">
        <f t="shared" si="133"/>
        <v>#DIV/0!</v>
      </c>
      <c r="FT150" s="324" t="e">
        <f t="shared" si="133"/>
        <v>#DIV/0!</v>
      </c>
      <c r="FU150" s="324" t="e">
        <f t="shared" si="133"/>
        <v>#DIV/0!</v>
      </c>
      <c r="FV150" s="324" t="e">
        <f t="shared" si="133"/>
        <v>#DIV/0!</v>
      </c>
      <c r="FW150" s="324" t="e">
        <f t="shared" si="133"/>
        <v>#DIV/0!</v>
      </c>
      <c r="FX150" s="324" t="e">
        <f t="shared" si="133"/>
        <v>#DIV/0!</v>
      </c>
      <c r="FY150" s="324" t="e">
        <f t="shared" si="133"/>
        <v>#DIV/0!</v>
      </c>
      <c r="FZ150" s="324" t="e">
        <f t="shared" si="133"/>
        <v>#DIV/0!</v>
      </c>
      <c r="GA150" s="324" t="e">
        <f t="shared" si="133"/>
        <v>#DIV/0!</v>
      </c>
      <c r="GB150" s="324" t="e">
        <f t="shared" si="133"/>
        <v>#DIV/0!</v>
      </c>
      <c r="GC150" s="324" t="e">
        <f t="shared" si="133"/>
        <v>#DIV/0!</v>
      </c>
      <c r="GD150" s="324" t="e">
        <f t="shared" si="133"/>
        <v>#DIV/0!</v>
      </c>
      <c r="GE150" s="324" t="e">
        <f t="shared" si="133"/>
        <v>#DIV/0!</v>
      </c>
      <c r="GF150" s="324" t="e">
        <f t="shared" si="133"/>
        <v>#DIV/0!</v>
      </c>
      <c r="GG150" s="324" t="e">
        <f t="shared" si="133"/>
        <v>#DIV/0!</v>
      </c>
      <c r="GH150" s="324" t="e">
        <f t="shared" si="133"/>
        <v>#DIV/0!</v>
      </c>
      <c r="GI150" s="324" t="e">
        <f t="shared" si="133"/>
        <v>#DIV/0!</v>
      </c>
      <c r="GJ150" s="324" t="e">
        <f t="shared" si="133"/>
        <v>#DIV/0!</v>
      </c>
      <c r="GK150" s="324" t="e">
        <f t="shared" si="133"/>
        <v>#DIV/0!</v>
      </c>
      <c r="GL150" s="324" t="e">
        <f t="shared" si="133"/>
        <v>#DIV/0!</v>
      </c>
      <c r="GM150" s="324" t="e">
        <f t="shared" si="133"/>
        <v>#DIV/0!</v>
      </c>
      <c r="GN150" s="324" t="e">
        <f t="shared" si="133"/>
        <v>#DIV/0!</v>
      </c>
      <c r="GO150" s="324" t="e">
        <f t="shared" si="133"/>
        <v>#DIV/0!</v>
      </c>
      <c r="GP150" s="324" t="e">
        <f t="shared" si="133"/>
        <v>#DIV/0!</v>
      </c>
      <c r="GQ150" s="324" t="e">
        <f t="shared" ref="GQ150:JB150" si="134">GQ147-0.5*GQ148</f>
        <v>#DIV/0!</v>
      </c>
      <c r="GR150" s="324" t="e">
        <f t="shared" si="134"/>
        <v>#DIV/0!</v>
      </c>
      <c r="GS150" s="324" t="e">
        <f t="shared" si="134"/>
        <v>#DIV/0!</v>
      </c>
      <c r="GT150" s="324" t="e">
        <f t="shared" si="134"/>
        <v>#DIV/0!</v>
      </c>
      <c r="GU150" s="324" t="e">
        <f t="shared" si="134"/>
        <v>#DIV/0!</v>
      </c>
      <c r="GV150" s="324" t="e">
        <f t="shared" si="134"/>
        <v>#DIV/0!</v>
      </c>
      <c r="GW150" s="324" t="e">
        <f t="shared" si="134"/>
        <v>#DIV/0!</v>
      </c>
      <c r="GX150" s="324" t="e">
        <f t="shared" si="134"/>
        <v>#DIV/0!</v>
      </c>
      <c r="GY150" s="324" t="e">
        <f t="shared" si="134"/>
        <v>#DIV/0!</v>
      </c>
      <c r="GZ150" s="324" t="e">
        <f t="shared" si="134"/>
        <v>#DIV/0!</v>
      </c>
      <c r="HA150" s="324" t="e">
        <f t="shared" si="134"/>
        <v>#DIV/0!</v>
      </c>
      <c r="HB150" s="324" t="e">
        <f t="shared" si="134"/>
        <v>#DIV/0!</v>
      </c>
      <c r="HC150" s="324" t="e">
        <f t="shared" si="134"/>
        <v>#DIV/0!</v>
      </c>
      <c r="HD150" s="324" t="e">
        <f t="shared" si="134"/>
        <v>#DIV/0!</v>
      </c>
      <c r="HE150" s="324" t="e">
        <f t="shared" si="134"/>
        <v>#DIV/0!</v>
      </c>
      <c r="HF150" s="324" t="e">
        <f t="shared" si="134"/>
        <v>#DIV/0!</v>
      </c>
      <c r="HG150" s="324" t="e">
        <f t="shared" si="134"/>
        <v>#DIV/0!</v>
      </c>
      <c r="HH150" s="324" t="e">
        <f t="shared" si="134"/>
        <v>#DIV/0!</v>
      </c>
      <c r="HI150" s="324" t="e">
        <f t="shared" si="134"/>
        <v>#DIV/0!</v>
      </c>
      <c r="HJ150" s="324" t="e">
        <f t="shared" si="134"/>
        <v>#DIV/0!</v>
      </c>
      <c r="HK150" s="324" t="e">
        <f t="shared" si="134"/>
        <v>#DIV/0!</v>
      </c>
      <c r="HL150" s="324" t="e">
        <f t="shared" si="134"/>
        <v>#DIV/0!</v>
      </c>
      <c r="HM150" s="324" t="e">
        <f t="shared" si="134"/>
        <v>#DIV/0!</v>
      </c>
      <c r="HN150" s="324" t="e">
        <f t="shared" si="134"/>
        <v>#DIV/0!</v>
      </c>
      <c r="HO150" s="324" t="e">
        <f t="shared" si="134"/>
        <v>#DIV/0!</v>
      </c>
      <c r="HP150" s="324" t="e">
        <f t="shared" si="134"/>
        <v>#DIV/0!</v>
      </c>
      <c r="HQ150" s="324" t="e">
        <f t="shared" si="134"/>
        <v>#DIV/0!</v>
      </c>
      <c r="HR150" s="324" t="e">
        <f t="shared" si="134"/>
        <v>#DIV/0!</v>
      </c>
      <c r="HS150" s="324" t="e">
        <f t="shared" si="134"/>
        <v>#DIV/0!</v>
      </c>
      <c r="HT150" s="324" t="e">
        <f t="shared" si="134"/>
        <v>#DIV/0!</v>
      </c>
      <c r="HU150" s="324" t="e">
        <f t="shared" si="134"/>
        <v>#DIV/0!</v>
      </c>
      <c r="HV150" s="324" t="e">
        <f t="shared" si="134"/>
        <v>#DIV/0!</v>
      </c>
      <c r="HW150" s="324" t="e">
        <f t="shared" si="134"/>
        <v>#DIV/0!</v>
      </c>
      <c r="HX150" s="324" t="e">
        <f t="shared" si="134"/>
        <v>#DIV/0!</v>
      </c>
      <c r="HY150" s="324" t="e">
        <f t="shared" si="134"/>
        <v>#DIV/0!</v>
      </c>
      <c r="HZ150" s="324" t="e">
        <f t="shared" si="134"/>
        <v>#DIV/0!</v>
      </c>
      <c r="IA150" s="324" t="e">
        <f t="shared" si="134"/>
        <v>#DIV/0!</v>
      </c>
      <c r="IB150" s="324" t="e">
        <f t="shared" si="134"/>
        <v>#DIV/0!</v>
      </c>
      <c r="IC150" s="324" t="e">
        <f t="shared" si="134"/>
        <v>#DIV/0!</v>
      </c>
      <c r="ID150" s="324" t="e">
        <f t="shared" si="134"/>
        <v>#DIV/0!</v>
      </c>
      <c r="IE150" s="324" t="e">
        <f t="shared" si="134"/>
        <v>#DIV/0!</v>
      </c>
      <c r="IF150" s="324" t="e">
        <f t="shared" si="134"/>
        <v>#DIV/0!</v>
      </c>
      <c r="IG150" s="324" t="e">
        <f t="shared" si="134"/>
        <v>#DIV/0!</v>
      </c>
      <c r="IH150" s="324" t="e">
        <f t="shared" si="134"/>
        <v>#DIV/0!</v>
      </c>
      <c r="II150" s="324" t="e">
        <f t="shared" si="134"/>
        <v>#DIV/0!</v>
      </c>
      <c r="IJ150" s="324" t="e">
        <f t="shared" si="134"/>
        <v>#DIV/0!</v>
      </c>
      <c r="IK150" s="324" t="e">
        <f t="shared" si="134"/>
        <v>#DIV/0!</v>
      </c>
      <c r="IL150" s="324" t="e">
        <f t="shared" si="134"/>
        <v>#DIV/0!</v>
      </c>
      <c r="IM150" s="324" t="e">
        <f t="shared" si="134"/>
        <v>#DIV/0!</v>
      </c>
      <c r="IN150" s="324" t="e">
        <f t="shared" si="134"/>
        <v>#DIV/0!</v>
      </c>
      <c r="IO150" s="324" t="e">
        <f t="shared" si="134"/>
        <v>#DIV/0!</v>
      </c>
      <c r="IP150" s="324" t="e">
        <f t="shared" si="134"/>
        <v>#DIV/0!</v>
      </c>
      <c r="IQ150" s="324" t="e">
        <f t="shared" si="134"/>
        <v>#DIV/0!</v>
      </c>
      <c r="IR150" s="324" t="e">
        <f t="shared" si="134"/>
        <v>#DIV/0!</v>
      </c>
      <c r="IS150" s="324" t="e">
        <f t="shared" si="134"/>
        <v>#DIV/0!</v>
      </c>
      <c r="IT150" s="324" t="e">
        <f t="shared" si="134"/>
        <v>#DIV/0!</v>
      </c>
      <c r="IU150" s="324" t="e">
        <f t="shared" si="134"/>
        <v>#DIV/0!</v>
      </c>
      <c r="IV150" s="324" t="e">
        <f t="shared" si="134"/>
        <v>#DIV/0!</v>
      </c>
      <c r="IW150" s="324" t="e">
        <f t="shared" si="134"/>
        <v>#DIV/0!</v>
      </c>
      <c r="IX150" s="324" t="e">
        <f t="shared" si="134"/>
        <v>#DIV/0!</v>
      </c>
      <c r="IY150" s="324" t="e">
        <f t="shared" si="134"/>
        <v>#DIV/0!</v>
      </c>
      <c r="IZ150" s="324" t="e">
        <f t="shared" si="134"/>
        <v>#DIV/0!</v>
      </c>
      <c r="JA150" s="324" t="e">
        <f t="shared" si="134"/>
        <v>#DIV/0!</v>
      </c>
      <c r="JB150" s="324" t="e">
        <f t="shared" si="134"/>
        <v>#DIV/0!</v>
      </c>
      <c r="JC150" s="324" t="e">
        <f t="shared" ref="JC150:JP150" si="135">JC147-0.5*JC148</f>
        <v>#DIV/0!</v>
      </c>
      <c r="JD150" s="324" t="e">
        <f t="shared" si="135"/>
        <v>#DIV/0!</v>
      </c>
      <c r="JE150" s="324" t="e">
        <f t="shared" si="135"/>
        <v>#DIV/0!</v>
      </c>
      <c r="JF150" s="324" t="e">
        <f t="shared" si="135"/>
        <v>#DIV/0!</v>
      </c>
      <c r="JG150" s="324" t="e">
        <f t="shared" si="135"/>
        <v>#DIV/0!</v>
      </c>
      <c r="JH150" s="324" t="e">
        <f t="shared" si="135"/>
        <v>#DIV/0!</v>
      </c>
      <c r="JI150" s="324" t="e">
        <f t="shared" si="135"/>
        <v>#DIV/0!</v>
      </c>
      <c r="JJ150" s="324" t="e">
        <f t="shared" si="135"/>
        <v>#DIV/0!</v>
      </c>
      <c r="JK150" s="324" t="e">
        <f t="shared" si="135"/>
        <v>#DIV/0!</v>
      </c>
      <c r="JL150" s="324" t="e">
        <f t="shared" si="135"/>
        <v>#DIV/0!</v>
      </c>
      <c r="JM150" s="324" t="e">
        <f t="shared" si="135"/>
        <v>#DIV/0!</v>
      </c>
      <c r="JN150" s="324" t="e">
        <f t="shared" si="135"/>
        <v>#DIV/0!</v>
      </c>
      <c r="JO150" s="324" t="e">
        <f t="shared" si="135"/>
        <v>#DIV/0!</v>
      </c>
      <c r="JP150" s="324" t="e">
        <f t="shared" si="135"/>
        <v>#DIV/0!</v>
      </c>
    </row>
    <row r="151" spans="4:276" ht="15" customHeight="1" x14ac:dyDescent="0.2">
      <c r="D151" s="316">
        <v>10.5</v>
      </c>
      <c r="E151" s="317" t="s">
        <v>499</v>
      </c>
      <c r="F151" s="324" t="e">
        <f t="shared" ref="F151:BQ151" si="136">F147+F148</f>
        <v>#DIV/0!</v>
      </c>
      <c r="G151" s="324" t="e">
        <f t="shared" si="136"/>
        <v>#DIV/0!</v>
      </c>
      <c r="H151" s="324" t="e">
        <f t="shared" si="136"/>
        <v>#DIV/0!</v>
      </c>
      <c r="I151" s="324" t="e">
        <f t="shared" si="136"/>
        <v>#DIV/0!</v>
      </c>
      <c r="J151" s="324" t="e">
        <f t="shared" si="136"/>
        <v>#DIV/0!</v>
      </c>
      <c r="K151" s="324" t="e">
        <f t="shared" si="136"/>
        <v>#DIV/0!</v>
      </c>
      <c r="L151" s="324" t="e">
        <f t="shared" si="136"/>
        <v>#DIV/0!</v>
      </c>
      <c r="M151" s="324" t="e">
        <f t="shared" si="136"/>
        <v>#DIV/0!</v>
      </c>
      <c r="N151" s="324" t="e">
        <f t="shared" si="136"/>
        <v>#DIV/0!</v>
      </c>
      <c r="O151" s="324" t="e">
        <f t="shared" si="136"/>
        <v>#DIV/0!</v>
      </c>
      <c r="P151" s="324" t="e">
        <f t="shared" si="136"/>
        <v>#DIV/0!</v>
      </c>
      <c r="Q151" s="324" t="e">
        <f t="shared" si="136"/>
        <v>#DIV/0!</v>
      </c>
      <c r="R151" s="324" t="e">
        <f t="shared" si="136"/>
        <v>#DIV/0!</v>
      </c>
      <c r="S151" s="324" t="e">
        <f t="shared" si="136"/>
        <v>#DIV/0!</v>
      </c>
      <c r="T151" s="324" t="e">
        <f t="shared" si="136"/>
        <v>#DIV/0!</v>
      </c>
      <c r="U151" s="324" t="e">
        <f t="shared" si="136"/>
        <v>#DIV/0!</v>
      </c>
      <c r="V151" s="324" t="e">
        <f t="shared" si="136"/>
        <v>#DIV/0!</v>
      </c>
      <c r="W151" s="324" t="e">
        <f t="shared" si="136"/>
        <v>#DIV/0!</v>
      </c>
      <c r="X151" s="324" t="e">
        <f t="shared" si="136"/>
        <v>#DIV/0!</v>
      </c>
      <c r="Y151" s="324" t="e">
        <f t="shared" si="136"/>
        <v>#DIV/0!</v>
      </c>
      <c r="Z151" s="324" t="e">
        <f t="shared" si="136"/>
        <v>#DIV/0!</v>
      </c>
      <c r="AA151" s="324" t="e">
        <f t="shared" si="136"/>
        <v>#DIV/0!</v>
      </c>
      <c r="AB151" s="324" t="e">
        <f t="shared" si="136"/>
        <v>#DIV/0!</v>
      </c>
      <c r="AC151" s="324" t="e">
        <f t="shared" si="136"/>
        <v>#DIV/0!</v>
      </c>
      <c r="AD151" s="324" t="e">
        <f t="shared" si="136"/>
        <v>#DIV/0!</v>
      </c>
      <c r="AE151" s="324" t="e">
        <f t="shared" si="136"/>
        <v>#DIV/0!</v>
      </c>
      <c r="AF151" s="324" t="e">
        <f t="shared" si="136"/>
        <v>#DIV/0!</v>
      </c>
      <c r="AG151" s="324" t="e">
        <f t="shared" si="136"/>
        <v>#DIV/0!</v>
      </c>
      <c r="AH151" s="324" t="e">
        <f t="shared" si="136"/>
        <v>#DIV/0!</v>
      </c>
      <c r="AI151" s="324" t="e">
        <f t="shared" si="136"/>
        <v>#DIV/0!</v>
      </c>
      <c r="AJ151" s="324" t="e">
        <f t="shared" si="136"/>
        <v>#DIV/0!</v>
      </c>
      <c r="AK151" s="324" t="e">
        <f t="shared" si="136"/>
        <v>#DIV/0!</v>
      </c>
      <c r="AL151" s="324" t="e">
        <f t="shared" si="136"/>
        <v>#DIV/0!</v>
      </c>
      <c r="AM151" s="324" t="e">
        <f t="shared" si="136"/>
        <v>#DIV/0!</v>
      </c>
      <c r="AN151" s="324" t="e">
        <f t="shared" si="136"/>
        <v>#DIV/0!</v>
      </c>
      <c r="AO151" s="324" t="e">
        <f t="shared" si="136"/>
        <v>#DIV/0!</v>
      </c>
      <c r="AP151" s="324" t="e">
        <f t="shared" si="136"/>
        <v>#DIV/0!</v>
      </c>
      <c r="AQ151" s="324" t="e">
        <f t="shared" si="136"/>
        <v>#DIV/0!</v>
      </c>
      <c r="AR151" s="324" t="e">
        <f t="shared" si="136"/>
        <v>#DIV/0!</v>
      </c>
      <c r="AS151" s="324" t="e">
        <f t="shared" si="136"/>
        <v>#DIV/0!</v>
      </c>
      <c r="AT151" s="324" t="e">
        <f t="shared" si="136"/>
        <v>#DIV/0!</v>
      </c>
      <c r="AU151" s="324" t="e">
        <f t="shared" si="136"/>
        <v>#DIV/0!</v>
      </c>
      <c r="AV151" s="324" t="e">
        <f t="shared" si="136"/>
        <v>#DIV/0!</v>
      </c>
      <c r="AW151" s="324" t="e">
        <f t="shared" si="136"/>
        <v>#DIV/0!</v>
      </c>
      <c r="AX151" s="324" t="e">
        <f t="shared" si="136"/>
        <v>#DIV/0!</v>
      </c>
      <c r="AY151" s="324" t="e">
        <f t="shared" si="136"/>
        <v>#DIV/0!</v>
      </c>
      <c r="AZ151" s="324" t="e">
        <f t="shared" si="136"/>
        <v>#DIV/0!</v>
      </c>
      <c r="BA151" s="324" t="e">
        <f t="shared" si="136"/>
        <v>#DIV/0!</v>
      </c>
      <c r="BB151" s="324" t="e">
        <f t="shared" si="136"/>
        <v>#DIV/0!</v>
      </c>
      <c r="BC151" s="324" t="e">
        <f t="shared" si="136"/>
        <v>#DIV/0!</v>
      </c>
      <c r="BD151" s="324" t="e">
        <f t="shared" si="136"/>
        <v>#DIV/0!</v>
      </c>
      <c r="BE151" s="324" t="e">
        <f t="shared" si="136"/>
        <v>#DIV/0!</v>
      </c>
      <c r="BF151" s="324" t="e">
        <f t="shared" si="136"/>
        <v>#DIV/0!</v>
      </c>
      <c r="BG151" s="324" t="e">
        <f t="shared" si="136"/>
        <v>#DIV/0!</v>
      </c>
      <c r="BH151" s="324" t="e">
        <f t="shared" si="136"/>
        <v>#DIV/0!</v>
      </c>
      <c r="BI151" s="324" t="e">
        <f t="shared" si="136"/>
        <v>#DIV/0!</v>
      </c>
      <c r="BJ151" s="324" t="e">
        <f t="shared" si="136"/>
        <v>#DIV/0!</v>
      </c>
      <c r="BK151" s="324" t="e">
        <f t="shared" si="136"/>
        <v>#DIV/0!</v>
      </c>
      <c r="BL151" s="324" t="e">
        <f t="shared" si="136"/>
        <v>#DIV/0!</v>
      </c>
      <c r="BM151" s="324" t="e">
        <f t="shared" si="136"/>
        <v>#DIV/0!</v>
      </c>
      <c r="BN151" s="324" t="e">
        <f t="shared" si="136"/>
        <v>#DIV/0!</v>
      </c>
      <c r="BO151" s="324" t="e">
        <f t="shared" si="136"/>
        <v>#DIV/0!</v>
      </c>
      <c r="BP151" s="324" t="e">
        <f t="shared" si="136"/>
        <v>#DIV/0!</v>
      </c>
      <c r="BQ151" s="324" t="e">
        <f t="shared" si="136"/>
        <v>#DIV/0!</v>
      </c>
      <c r="BR151" s="324" t="e">
        <f t="shared" ref="BR151:EC151" si="137">BR147+BR148</f>
        <v>#DIV/0!</v>
      </c>
      <c r="BS151" s="324" t="e">
        <f t="shared" si="137"/>
        <v>#DIV/0!</v>
      </c>
      <c r="BT151" s="324" t="e">
        <f t="shared" si="137"/>
        <v>#DIV/0!</v>
      </c>
      <c r="BU151" s="324" t="e">
        <f t="shared" si="137"/>
        <v>#DIV/0!</v>
      </c>
      <c r="BV151" s="324" t="e">
        <f t="shared" si="137"/>
        <v>#DIV/0!</v>
      </c>
      <c r="BW151" s="324" t="e">
        <f t="shared" si="137"/>
        <v>#DIV/0!</v>
      </c>
      <c r="BX151" s="324" t="e">
        <f t="shared" si="137"/>
        <v>#DIV/0!</v>
      </c>
      <c r="BY151" s="324" t="e">
        <f t="shared" si="137"/>
        <v>#DIV/0!</v>
      </c>
      <c r="BZ151" s="324" t="e">
        <f t="shared" si="137"/>
        <v>#DIV/0!</v>
      </c>
      <c r="CA151" s="324" t="e">
        <f t="shared" si="137"/>
        <v>#DIV/0!</v>
      </c>
      <c r="CB151" s="324" t="e">
        <f t="shared" si="137"/>
        <v>#DIV/0!</v>
      </c>
      <c r="CC151" s="324" t="e">
        <f t="shared" si="137"/>
        <v>#DIV/0!</v>
      </c>
      <c r="CD151" s="324" t="e">
        <f t="shared" si="137"/>
        <v>#DIV/0!</v>
      </c>
      <c r="CE151" s="324" t="e">
        <f t="shared" si="137"/>
        <v>#DIV/0!</v>
      </c>
      <c r="CF151" s="324" t="e">
        <f t="shared" si="137"/>
        <v>#DIV/0!</v>
      </c>
      <c r="CG151" s="324" t="e">
        <f t="shared" si="137"/>
        <v>#DIV/0!</v>
      </c>
      <c r="CH151" s="324" t="e">
        <f t="shared" si="137"/>
        <v>#DIV/0!</v>
      </c>
      <c r="CI151" s="324" t="e">
        <f t="shared" si="137"/>
        <v>#DIV/0!</v>
      </c>
      <c r="CJ151" s="324" t="e">
        <f t="shared" si="137"/>
        <v>#DIV/0!</v>
      </c>
      <c r="CK151" s="324" t="e">
        <f t="shared" si="137"/>
        <v>#DIV/0!</v>
      </c>
      <c r="CL151" s="324" t="e">
        <f t="shared" si="137"/>
        <v>#DIV/0!</v>
      </c>
      <c r="CM151" s="324" t="e">
        <f t="shared" si="137"/>
        <v>#DIV/0!</v>
      </c>
      <c r="CN151" s="324" t="e">
        <f t="shared" si="137"/>
        <v>#DIV/0!</v>
      </c>
      <c r="CO151" s="324" t="e">
        <f t="shared" si="137"/>
        <v>#DIV/0!</v>
      </c>
      <c r="CP151" s="324" t="e">
        <f t="shared" si="137"/>
        <v>#DIV/0!</v>
      </c>
      <c r="CQ151" s="324" t="e">
        <f t="shared" si="137"/>
        <v>#DIV/0!</v>
      </c>
      <c r="CR151" s="324" t="e">
        <f t="shared" si="137"/>
        <v>#DIV/0!</v>
      </c>
      <c r="CS151" s="324" t="e">
        <f t="shared" si="137"/>
        <v>#DIV/0!</v>
      </c>
      <c r="CT151" s="324" t="e">
        <f t="shared" si="137"/>
        <v>#DIV/0!</v>
      </c>
      <c r="CU151" s="324" t="e">
        <f t="shared" si="137"/>
        <v>#DIV/0!</v>
      </c>
      <c r="CV151" s="324" t="e">
        <f t="shared" si="137"/>
        <v>#DIV/0!</v>
      </c>
      <c r="CW151" s="324" t="e">
        <f t="shared" si="137"/>
        <v>#DIV/0!</v>
      </c>
      <c r="CX151" s="324" t="e">
        <f t="shared" si="137"/>
        <v>#DIV/0!</v>
      </c>
      <c r="CY151" s="324" t="e">
        <f t="shared" si="137"/>
        <v>#DIV/0!</v>
      </c>
      <c r="CZ151" s="324" t="e">
        <f t="shared" si="137"/>
        <v>#DIV/0!</v>
      </c>
      <c r="DA151" s="324" t="e">
        <f t="shared" si="137"/>
        <v>#DIV/0!</v>
      </c>
      <c r="DB151" s="324" t="e">
        <f t="shared" si="137"/>
        <v>#DIV/0!</v>
      </c>
      <c r="DC151" s="324" t="e">
        <f t="shared" si="137"/>
        <v>#DIV/0!</v>
      </c>
      <c r="DD151" s="324" t="e">
        <f t="shared" si="137"/>
        <v>#DIV/0!</v>
      </c>
      <c r="DE151" s="324" t="e">
        <f t="shared" si="137"/>
        <v>#DIV/0!</v>
      </c>
      <c r="DF151" s="324" t="e">
        <f t="shared" si="137"/>
        <v>#DIV/0!</v>
      </c>
      <c r="DG151" s="324" t="e">
        <f t="shared" si="137"/>
        <v>#DIV/0!</v>
      </c>
      <c r="DH151" s="324" t="e">
        <f t="shared" si="137"/>
        <v>#DIV/0!</v>
      </c>
      <c r="DI151" s="324" t="e">
        <f t="shared" si="137"/>
        <v>#DIV/0!</v>
      </c>
      <c r="DJ151" s="324" t="e">
        <f t="shared" si="137"/>
        <v>#DIV/0!</v>
      </c>
      <c r="DK151" s="324" t="e">
        <f t="shared" si="137"/>
        <v>#DIV/0!</v>
      </c>
      <c r="DL151" s="324" t="e">
        <f t="shared" si="137"/>
        <v>#DIV/0!</v>
      </c>
      <c r="DM151" s="324" t="e">
        <f t="shared" si="137"/>
        <v>#DIV/0!</v>
      </c>
      <c r="DN151" s="324" t="e">
        <f t="shared" si="137"/>
        <v>#DIV/0!</v>
      </c>
      <c r="DO151" s="324" t="e">
        <f t="shared" si="137"/>
        <v>#DIV/0!</v>
      </c>
      <c r="DP151" s="324" t="e">
        <f t="shared" si="137"/>
        <v>#DIV/0!</v>
      </c>
      <c r="DQ151" s="324" t="e">
        <f t="shared" si="137"/>
        <v>#DIV/0!</v>
      </c>
      <c r="DR151" s="324" t="e">
        <f t="shared" si="137"/>
        <v>#DIV/0!</v>
      </c>
      <c r="DS151" s="324" t="e">
        <f t="shared" si="137"/>
        <v>#DIV/0!</v>
      </c>
      <c r="DT151" s="324" t="e">
        <f t="shared" si="137"/>
        <v>#DIV/0!</v>
      </c>
      <c r="DU151" s="324" t="e">
        <f t="shared" si="137"/>
        <v>#DIV/0!</v>
      </c>
      <c r="DV151" s="324" t="e">
        <f t="shared" si="137"/>
        <v>#DIV/0!</v>
      </c>
      <c r="DW151" s="324" t="e">
        <f t="shared" si="137"/>
        <v>#DIV/0!</v>
      </c>
      <c r="DX151" s="324" t="e">
        <f t="shared" si="137"/>
        <v>#DIV/0!</v>
      </c>
      <c r="DY151" s="324" t="e">
        <f t="shared" si="137"/>
        <v>#DIV/0!</v>
      </c>
      <c r="DZ151" s="324" t="e">
        <f t="shared" si="137"/>
        <v>#DIV/0!</v>
      </c>
      <c r="EA151" s="324" t="e">
        <f t="shared" si="137"/>
        <v>#DIV/0!</v>
      </c>
      <c r="EB151" s="324" t="e">
        <f t="shared" si="137"/>
        <v>#DIV/0!</v>
      </c>
      <c r="EC151" s="324" t="e">
        <f t="shared" si="137"/>
        <v>#DIV/0!</v>
      </c>
      <c r="ED151" s="324" t="e">
        <f t="shared" ref="ED151:GO151" si="138">ED147+ED148</f>
        <v>#DIV/0!</v>
      </c>
      <c r="EE151" s="324" t="e">
        <f t="shared" si="138"/>
        <v>#DIV/0!</v>
      </c>
      <c r="EF151" s="324" t="e">
        <f t="shared" si="138"/>
        <v>#DIV/0!</v>
      </c>
      <c r="EG151" s="324" t="e">
        <f t="shared" si="138"/>
        <v>#DIV/0!</v>
      </c>
      <c r="EH151" s="324" t="e">
        <f t="shared" si="138"/>
        <v>#DIV/0!</v>
      </c>
      <c r="EI151" s="324" t="e">
        <f t="shared" si="138"/>
        <v>#DIV/0!</v>
      </c>
      <c r="EJ151" s="324" t="e">
        <f t="shared" si="138"/>
        <v>#DIV/0!</v>
      </c>
      <c r="EK151" s="324" t="e">
        <f t="shared" si="138"/>
        <v>#DIV/0!</v>
      </c>
      <c r="EL151" s="324" t="e">
        <f t="shared" si="138"/>
        <v>#DIV/0!</v>
      </c>
      <c r="EM151" s="324" t="e">
        <f t="shared" si="138"/>
        <v>#DIV/0!</v>
      </c>
      <c r="EN151" s="324" t="e">
        <f t="shared" si="138"/>
        <v>#DIV/0!</v>
      </c>
      <c r="EO151" s="324" t="e">
        <f t="shared" si="138"/>
        <v>#DIV/0!</v>
      </c>
      <c r="EP151" s="324" t="e">
        <f t="shared" si="138"/>
        <v>#DIV/0!</v>
      </c>
      <c r="EQ151" s="324" t="e">
        <f t="shared" si="138"/>
        <v>#DIV/0!</v>
      </c>
      <c r="ER151" s="324" t="e">
        <f t="shared" si="138"/>
        <v>#DIV/0!</v>
      </c>
      <c r="ES151" s="324" t="e">
        <f t="shared" si="138"/>
        <v>#DIV/0!</v>
      </c>
      <c r="ET151" s="324" t="e">
        <f t="shared" si="138"/>
        <v>#DIV/0!</v>
      </c>
      <c r="EU151" s="324" t="e">
        <f t="shared" si="138"/>
        <v>#DIV/0!</v>
      </c>
      <c r="EV151" s="324" t="e">
        <f t="shared" si="138"/>
        <v>#DIV/0!</v>
      </c>
      <c r="EW151" s="324" t="e">
        <f t="shared" si="138"/>
        <v>#DIV/0!</v>
      </c>
      <c r="EX151" s="324" t="e">
        <f t="shared" si="138"/>
        <v>#DIV/0!</v>
      </c>
      <c r="EY151" s="324" t="e">
        <f t="shared" si="138"/>
        <v>#DIV/0!</v>
      </c>
      <c r="EZ151" s="324" t="e">
        <f t="shared" si="138"/>
        <v>#DIV/0!</v>
      </c>
      <c r="FA151" s="324" t="e">
        <f t="shared" si="138"/>
        <v>#DIV/0!</v>
      </c>
      <c r="FB151" s="324" t="e">
        <f t="shared" si="138"/>
        <v>#DIV/0!</v>
      </c>
      <c r="FC151" s="324" t="e">
        <f t="shared" si="138"/>
        <v>#DIV/0!</v>
      </c>
      <c r="FD151" s="324" t="e">
        <f t="shared" si="138"/>
        <v>#DIV/0!</v>
      </c>
      <c r="FE151" s="324" t="e">
        <f t="shared" si="138"/>
        <v>#DIV/0!</v>
      </c>
      <c r="FF151" s="324" t="e">
        <f t="shared" si="138"/>
        <v>#DIV/0!</v>
      </c>
      <c r="FG151" s="324" t="e">
        <f t="shared" si="138"/>
        <v>#DIV/0!</v>
      </c>
      <c r="FH151" s="324" t="e">
        <f t="shared" si="138"/>
        <v>#DIV/0!</v>
      </c>
      <c r="FI151" s="324" t="e">
        <f t="shared" si="138"/>
        <v>#DIV/0!</v>
      </c>
      <c r="FJ151" s="324" t="e">
        <f t="shared" si="138"/>
        <v>#DIV/0!</v>
      </c>
      <c r="FK151" s="324" t="e">
        <f t="shared" si="138"/>
        <v>#DIV/0!</v>
      </c>
      <c r="FL151" s="324" t="e">
        <f t="shared" si="138"/>
        <v>#DIV/0!</v>
      </c>
      <c r="FM151" s="324" t="e">
        <f t="shared" si="138"/>
        <v>#DIV/0!</v>
      </c>
      <c r="FN151" s="324" t="e">
        <f t="shared" si="138"/>
        <v>#DIV/0!</v>
      </c>
      <c r="FO151" s="324" t="e">
        <f t="shared" si="138"/>
        <v>#DIV/0!</v>
      </c>
      <c r="FP151" s="324" t="e">
        <f t="shared" si="138"/>
        <v>#DIV/0!</v>
      </c>
      <c r="FQ151" s="324" t="e">
        <f t="shared" si="138"/>
        <v>#DIV/0!</v>
      </c>
      <c r="FR151" s="324" t="e">
        <f t="shared" si="138"/>
        <v>#DIV/0!</v>
      </c>
      <c r="FS151" s="324" t="e">
        <f t="shared" si="138"/>
        <v>#DIV/0!</v>
      </c>
      <c r="FT151" s="324" t="e">
        <f t="shared" si="138"/>
        <v>#DIV/0!</v>
      </c>
      <c r="FU151" s="324" t="e">
        <f t="shared" si="138"/>
        <v>#DIV/0!</v>
      </c>
      <c r="FV151" s="324" t="e">
        <f t="shared" si="138"/>
        <v>#DIV/0!</v>
      </c>
      <c r="FW151" s="324" t="e">
        <f t="shared" si="138"/>
        <v>#DIV/0!</v>
      </c>
      <c r="FX151" s="324" t="e">
        <f t="shared" si="138"/>
        <v>#DIV/0!</v>
      </c>
      <c r="FY151" s="324" t="e">
        <f t="shared" si="138"/>
        <v>#DIV/0!</v>
      </c>
      <c r="FZ151" s="324" t="e">
        <f t="shared" si="138"/>
        <v>#DIV/0!</v>
      </c>
      <c r="GA151" s="324" t="e">
        <f t="shared" si="138"/>
        <v>#DIV/0!</v>
      </c>
      <c r="GB151" s="324" t="e">
        <f t="shared" si="138"/>
        <v>#DIV/0!</v>
      </c>
      <c r="GC151" s="324" t="e">
        <f t="shared" si="138"/>
        <v>#DIV/0!</v>
      </c>
      <c r="GD151" s="324" t="e">
        <f t="shared" si="138"/>
        <v>#DIV/0!</v>
      </c>
      <c r="GE151" s="324" t="e">
        <f t="shared" si="138"/>
        <v>#DIV/0!</v>
      </c>
      <c r="GF151" s="324" t="e">
        <f t="shared" si="138"/>
        <v>#DIV/0!</v>
      </c>
      <c r="GG151" s="324" t="e">
        <f t="shared" si="138"/>
        <v>#DIV/0!</v>
      </c>
      <c r="GH151" s="324" t="e">
        <f t="shared" si="138"/>
        <v>#DIV/0!</v>
      </c>
      <c r="GI151" s="324" t="e">
        <f t="shared" si="138"/>
        <v>#DIV/0!</v>
      </c>
      <c r="GJ151" s="324" t="e">
        <f t="shared" si="138"/>
        <v>#DIV/0!</v>
      </c>
      <c r="GK151" s="324" t="e">
        <f t="shared" si="138"/>
        <v>#DIV/0!</v>
      </c>
      <c r="GL151" s="324" t="e">
        <f t="shared" si="138"/>
        <v>#DIV/0!</v>
      </c>
      <c r="GM151" s="324" t="e">
        <f t="shared" si="138"/>
        <v>#DIV/0!</v>
      </c>
      <c r="GN151" s="324" t="e">
        <f t="shared" si="138"/>
        <v>#DIV/0!</v>
      </c>
      <c r="GO151" s="324" t="e">
        <f t="shared" si="138"/>
        <v>#DIV/0!</v>
      </c>
      <c r="GP151" s="324" t="e">
        <f t="shared" ref="GP151:JA151" si="139">GP147+GP148</f>
        <v>#DIV/0!</v>
      </c>
      <c r="GQ151" s="324" t="e">
        <f t="shared" si="139"/>
        <v>#DIV/0!</v>
      </c>
      <c r="GR151" s="324" t="e">
        <f t="shared" si="139"/>
        <v>#DIV/0!</v>
      </c>
      <c r="GS151" s="324" t="e">
        <f t="shared" si="139"/>
        <v>#DIV/0!</v>
      </c>
      <c r="GT151" s="324" t="e">
        <f t="shared" si="139"/>
        <v>#DIV/0!</v>
      </c>
      <c r="GU151" s="324" t="e">
        <f t="shared" si="139"/>
        <v>#DIV/0!</v>
      </c>
      <c r="GV151" s="324" t="e">
        <f t="shared" si="139"/>
        <v>#DIV/0!</v>
      </c>
      <c r="GW151" s="324" t="e">
        <f t="shared" si="139"/>
        <v>#DIV/0!</v>
      </c>
      <c r="GX151" s="324" t="e">
        <f t="shared" si="139"/>
        <v>#DIV/0!</v>
      </c>
      <c r="GY151" s="324" t="e">
        <f t="shared" si="139"/>
        <v>#DIV/0!</v>
      </c>
      <c r="GZ151" s="324" t="e">
        <f t="shared" si="139"/>
        <v>#DIV/0!</v>
      </c>
      <c r="HA151" s="324" t="e">
        <f t="shared" si="139"/>
        <v>#DIV/0!</v>
      </c>
      <c r="HB151" s="324" t="e">
        <f t="shared" si="139"/>
        <v>#DIV/0!</v>
      </c>
      <c r="HC151" s="324" t="e">
        <f t="shared" si="139"/>
        <v>#DIV/0!</v>
      </c>
      <c r="HD151" s="324" t="e">
        <f t="shared" si="139"/>
        <v>#DIV/0!</v>
      </c>
      <c r="HE151" s="324" t="e">
        <f t="shared" si="139"/>
        <v>#DIV/0!</v>
      </c>
      <c r="HF151" s="324" t="e">
        <f t="shared" si="139"/>
        <v>#DIV/0!</v>
      </c>
      <c r="HG151" s="324" t="e">
        <f t="shared" si="139"/>
        <v>#DIV/0!</v>
      </c>
      <c r="HH151" s="324" t="e">
        <f t="shared" si="139"/>
        <v>#DIV/0!</v>
      </c>
      <c r="HI151" s="324" t="e">
        <f t="shared" si="139"/>
        <v>#DIV/0!</v>
      </c>
      <c r="HJ151" s="324" t="e">
        <f t="shared" si="139"/>
        <v>#DIV/0!</v>
      </c>
      <c r="HK151" s="324" t="e">
        <f t="shared" si="139"/>
        <v>#DIV/0!</v>
      </c>
      <c r="HL151" s="324" t="e">
        <f t="shared" si="139"/>
        <v>#DIV/0!</v>
      </c>
      <c r="HM151" s="324" t="e">
        <f t="shared" si="139"/>
        <v>#DIV/0!</v>
      </c>
      <c r="HN151" s="324" t="e">
        <f t="shared" si="139"/>
        <v>#DIV/0!</v>
      </c>
      <c r="HO151" s="324" t="e">
        <f t="shared" si="139"/>
        <v>#DIV/0!</v>
      </c>
      <c r="HP151" s="324" t="e">
        <f t="shared" si="139"/>
        <v>#DIV/0!</v>
      </c>
      <c r="HQ151" s="324" t="e">
        <f t="shared" si="139"/>
        <v>#DIV/0!</v>
      </c>
      <c r="HR151" s="324" t="e">
        <f t="shared" si="139"/>
        <v>#DIV/0!</v>
      </c>
      <c r="HS151" s="324" t="e">
        <f t="shared" si="139"/>
        <v>#DIV/0!</v>
      </c>
      <c r="HT151" s="324" t="e">
        <f t="shared" si="139"/>
        <v>#DIV/0!</v>
      </c>
      <c r="HU151" s="324" t="e">
        <f t="shared" si="139"/>
        <v>#DIV/0!</v>
      </c>
      <c r="HV151" s="324" t="e">
        <f t="shared" si="139"/>
        <v>#DIV/0!</v>
      </c>
      <c r="HW151" s="324" t="e">
        <f t="shared" si="139"/>
        <v>#DIV/0!</v>
      </c>
      <c r="HX151" s="324" t="e">
        <f t="shared" si="139"/>
        <v>#DIV/0!</v>
      </c>
      <c r="HY151" s="324" t="e">
        <f t="shared" si="139"/>
        <v>#DIV/0!</v>
      </c>
      <c r="HZ151" s="324" t="e">
        <f t="shared" si="139"/>
        <v>#DIV/0!</v>
      </c>
      <c r="IA151" s="324" t="e">
        <f t="shared" si="139"/>
        <v>#DIV/0!</v>
      </c>
      <c r="IB151" s="324" t="e">
        <f t="shared" si="139"/>
        <v>#DIV/0!</v>
      </c>
      <c r="IC151" s="324" t="e">
        <f t="shared" si="139"/>
        <v>#DIV/0!</v>
      </c>
      <c r="ID151" s="324" t="e">
        <f t="shared" si="139"/>
        <v>#DIV/0!</v>
      </c>
      <c r="IE151" s="324" t="e">
        <f t="shared" si="139"/>
        <v>#DIV/0!</v>
      </c>
      <c r="IF151" s="324" t="e">
        <f t="shared" si="139"/>
        <v>#DIV/0!</v>
      </c>
      <c r="IG151" s="324" t="e">
        <f t="shared" si="139"/>
        <v>#DIV/0!</v>
      </c>
      <c r="IH151" s="324" t="e">
        <f t="shared" si="139"/>
        <v>#DIV/0!</v>
      </c>
      <c r="II151" s="324" t="e">
        <f t="shared" si="139"/>
        <v>#DIV/0!</v>
      </c>
      <c r="IJ151" s="324" t="e">
        <f t="shared" si="139"/>
        <v>#DIV/0!</v>
      </c>
      <c r="IK151" s="324" t="e">
        <f t="shared" si="139"/>
        <v>#DIV/0!</v>
      </c>
      <c r="IL151" s="324" t="e">
        <f t="shared" si="139"/>
        <v>#DIV/0!</v>
      </c>
      <c r="IM151" s="324" t="e">
        <f t="shared" si="139"/>
        <v>#DIV/0!</v>
      </c>
      <c r="IN151" s="324" t="e">
        <f t="shared" si="139"/>
        <v>#DIV/0!</v>
      </c>
      <c r="IO151" s="324" t="e">
        <f t="shared" si="139"/>
        <v>#DIV/0!</v>
      </c>
      <c r="IP151" s="324" t="e">
        <f t="shared" si="139"/>
        <v>#DIV/0!</v>
      </c>
      <c r="IQ151" s="324" t="e">
        <f t="shared" si="139"/>
        <v>#DIV/0!</v>
      </c>
      <c r="IR151" s="324" t="e">
        <f t="shared" si="139"/>
        <v>#DIV/0!</v>
      </c>
      <c r="IS151" s="324" t="e">
        <f t="shared" si="139"/>
        <v>#DIV/0!</v>
      </c>
      <c r="IT151" s="324" t="e">
        <f t="shared" si="139"/>
        <v>#DIV/0!</v>
      </c>
      <c r="IU151" s="324" t="e">
        <f t="shared" si="139"/>
        <v>#DIV/0!</v>
      </c>
      <c r="IV151" s="324" t="e">
        <f t="shared" si="139"/>
        <v>#DIV/0!</v>
      </c>
      <c r="IW151" s="324" t="e">
        <f t="shared" si="139"/>
        <v>#DIV/0!</v>
      </c>
      <c r="IX151" s="324" t="e">
        <f t="shared" si="139"/>
        <v>#DIV/0!</v>
      </c>
      <c r="IY151" s="324" t="e">
        <f t="shared" si="139"/>
        <v>#DIV/0!</v>
      </c>
      <c r="IZ151" s="324" t="e">
        <f t="shared" si="139"/>
        <v>#DIV/0!</v>
      </c>
      <c r="JA151" s="324" t="e">
        <f t="shared" si="139"/>
        <v>#DIV/0!</v>
      </c>
      <c r="JB151" s="324" t="e">
        <f t="shared" ref="JB151:JP151" si="140">JB147+JB148</f>
        <v>#DIV/0!</v>
      </c>
      <c r="JC151" s="324" t="e">
        <f t="shared" si="140"/>
        <v>#DIV/0!</v>
      </c>
      <c r="JD151" s="324" t="e">
        <f t="shared" si="140"/>
        <v>#DIV/0!</v>
      </c>
      <c r="JE151" s="324" t="e">
        <f t="shared" si="140"/>
        <v>#DIV/0!</v>
      </c>
      <c r="JF151" s="324" t="e">
        <f t="shared" si="140"/>
        <v>#DIV/0!</v>
      </c>
      <c r="JG151" s="324" t="e">
        <f t="shared" si="140"/>
        <v>#DIV/0!</v>
      </c>
      <c r="JH151" s="324" t="e">
        <f t="shared" si="140"/>
        <v>#DIV/0!</v>
      </c>
      <c r="JI151" s="324" t="e">
        <f t="shared" si="140"/>
        <v>#DIV/0!</v>
      </c>
      <c r="JJ151" s="324" t="e">
        <f t="shared" si="140"/>
        <v>#DIV/0!</v>
      </c>
      <c r="JK151" s="324" t="e">
        <f t="shared" si="140"/>
        <v>#DIV/0!</v>
      </c>
      <c r="JL151" s="324" t="e">
        <f t="shared" si="140"/>
        <v>#DIV/0!</v>
      </c>
      <c r="JM151" s="324" t="e">
        <f t="shared" si="140"/>
        <v>#DIV/0!</v>
      </c>
      <c r="JN151" s="324" t="e">
        <f t="shared" si="140"/>
        <v>#DIV/0!</v>
      </c>
      <c r="JO151" s="324" t="e">
        <f t="shared" si="140"/>
        <v>#DIV/0!</v>
      </c>
      <c r="JP151" s="324" t="e">
        <f t="shared" si="140"/>
        <v>#DIV/0!</v>
      </c>
    </row>
    <row r="152" spans="4:276" ht="15" customHeight="1" x14ac:dyDescent="0.2">
      <c r="D152" s="316">
        <v>10.1</v>
      </c>
      <c r="E152" s="317" t="s">
        <v>500</v>
      </c>
      <c r="F152" s="324" t="e">
        <f t="shared" ref="F152:BQ152" si="141">F147-F148</f>
        <v>#DIV/0!</v>
      </c>
      <c r="G152" s="324" t="e">
        <f t="shared" si="141"/>
        <v>#DIV/0!</v>
      </c>
      <c r="H152" s="324" t="e">
        <f t="shared" si="141"/>
        <v>#DIV/0!</v>
      </c>
      <c r="I152" s="324" t="e">
        <f t="shared" si="141"/>
        <v>#DIV/0!</v>
      </c>
      <c r="J152" s="324" t="e">
        <f t="shared" si="141"/>
        <v>#DIV/0!</v>
      </c>
      <c r="K152" s="324" t="e">
        <f t="shared" si="141"/>
        <v>#DIV/0!</v>
      </c>
      <c r="L152" s="324" t="e">
        <f t="shared" si="141"/>
        <v>#DIV/0!</v>
      </c>
      <c r="M152" s="324" t="e">
        <f t="shared" si="141"/>
        <v>#DIV/0!</v>
      </c>
      <c r="N152" s="324" t="e">
        <f t="shared" si="141"/>
        <v>#DIV/0!</v>
      </c>
      <c r="O152" s="324" t="e">
        <f t="shared" si="141"/>
        <v>#DIV/0!</v>
      </c>
      <c r="P152" s="324" t="e">
        <f t="shared" si="141"/>
        <v>#DIV/0!</v>
      </c>
      <c r="Q152" s="324" t="e">
        <f t="shared" si="141"/>
        <v>#DIV/0!</v>
      </c>
      <c r="R152" s="324" t="e">
        <f t="shared" si="141"/>
        <v>#DIV/0!</v>
      </c>
      <c r="S152" s="324" t="e">
        <f t="shared" si="141"/>
        <v>#DIV/0!</v>
      </c>
      <c r="T152" s="324" t="e">
        <f t="shared" si="141"/>
        <v>#DIV/0!</v>
      </c>
      <c r="U152" s="324" t="e">
        <f t="shared" si="141"/>
        <v>#DIV/0!</v>
      </c>
      <c r="V152" s="324" t="e">
        <f t="shared" si="141"/>
        <v>#DIV/0!</v>
      </c>
      <c r="W152" s="324" t="e">
        <f t="shared" si="141"/>
        <v>#DIV/0!</v>
      </c>
      <c r="X152" s="324" t="e">
        <f t="shared" si="141"/>
        <v>#DIV/0!</v>
      </c>
      <c r="Y152" s="324" t="e">
        <f t="shared" si="141"/>
        <v>#DIV/0!</v>
      </c>
      <c r="Z152" s="324" t="e">
        <f t="shared" si="141"/>
        <v>#DIV/0!</v>
      </c>
      <c r="AA152" s="324" t="e">
        <f t="shared" si="141"/>
        <v>#DIV/0!</v>
      </c>
      <c r="AB152" s="324" t="e">
        <f t="shared" si="141"/>
        <v>#DIV/0!</v>
      </c>
      <c r="AC152" s="324" t="e">
        <f t="shared" si="141"/>
        <v>#DIV/0!</v>
      </c>
      <c r="AD152" s="324" t="e">
        <f t="shared" si="141"/>
        <v>#DIV/0!</v>
      </c>
      <c r="AE152" s="324" t="e">
        <f t="shared" si="141"/>
        <v>#DIV/0!</v>
      </c>
      <c r="AF152" s="324" t="e">
        <f t="shared" si="141"/>
        <v>#DIV/0!</v>
      </c>
      <c r="AG152" s="324" t="e">
        <f t="shared" si="141"/>
        <v>#DIV/0!</v>
      </c>
      <c r="AH152" s="324" t="e">
        <f t="shared" si="141"/>
        <v>#DIV/0!</v>
      </c>
      <c r="AI152" s="324" t="e">
        <f t="shared" si="141"/>
        <v>#DIV/0!</v>
      </c>
      <c r="AJ152" s="324" t="e">
        <f t="shared" si="141"/>
        <v>#DIV/0!</v>
      </c>
      <c r="AK152" s="324" t="e">
        <f t="shared" si="141"/>
        <v>#DIV/0!</v>
      </c>
      <c r="AL152" s="324" t="e">
        <f t="shared" si="141"/>
        <v>#DIV/0!</v>
      </c>
      <c r="AM152" s="324" t="e">
        <f t="shared" si="141"/>
        <v>#DIV/0!</v>
      </c>
      <c r="AN152" s="324" t="e">
        <f t="shared" si="141"/>
        <v>#DIV/0!</v>
      </c>
      <c r="AO152" s="324" t="e">
        <f t="shared" si="141"/>
        <v>#DIV/0!</v>
      </c>
      <c r="AP152" s="324" t="e">
        <f t="shared" si="141"/>
        <v>#DIV/0!</v>
      </c>
      <c r="AQ152" s="324" t="e">
        <f t="shared" si="141"/>
        <v>#DIV/0!</v>
      </c>
      <c r="AR152" s="324" t="e">
        <f t="shared" si="141"/>
        <v>#DIV/0!</v>
      </c>
      <c r="AS152" s="324" t="e">
        <f t="shared" si="141"/>
        <v>#DIV/0!</v>
      </c>
      <c r="AT152" s="324" t="e">
        <f t="shared" si="141"/>
        <v>#DIV/0!</v>
      </c>
      <c r="AU152" s="324" t="e">
        <f t="shared" si="141"/>
        <v>#DIV/0!</v>
      </c>
      <c r="AV152" s="324" t="e">
        <f t="shared" si="141"/>
        <v>#DIV/0!</v>
      </c>
      <c r="AW152" s="324" t="e">
        <f t="shared" si="141"/>
        <v>#DIV/0!</v>
      </c>
      <c r="AX152" s="324" t="e">
        <f t="shared" si="141"/>
        <v>#DIV/0!</v>
      </c>
      <c r="AY152" s="324" t="e">
        <f t="shared" si="141"/>
        <v>#DIV/0!</v>
      </c>
      <c r="AZ152" s="324" t="e">
        <f t="shared" si="141"/>
        <v>#DIV/0!</v>
      </c>
      <c r="BA152" s="324" t="e">
        <f t="shared" si="141"/>
        <v>#DIV/0!</v>
      </c>
      <c r="BB152" s="324" t="e">
        <f t="shared" si="141"/>
        <v>#DIV/0!</v>
      </c>
      <c r="BC152" s="324" t="e">
        <f t="shared" si="141"/>
        <v>#DIV/0!</v>
      </c>
      <c r="BD152" s="324" t="e">
        <f t="shared" si="141"/>
        <v>#DIV/0!</v>
      </c>
      <c r="BE152" s="324" t="e">
        <f t="shared" si="141"/>
        <v>#DIV/0!</v>
      </c>
      <c r="BF152" s="324" t="e">
        <f t="shared" si="141"/>
        <v>#DIV/0!</v>
      </c>
      <c r="BG152" s="324" t="e">
        <f t="shared" si="141"/>
        <v>#DIV/0!</v>
      </c>
      <c r="BH152" s="324" t="e">
        <f t="shared" si="141"/>
        <v>#DIV/0!</v>
      </c>
      <c r="BI152" s="324" t="e">
        <f t="shared" si="141"/>
        <v>#DIV/0!</v>
      </c>
      <c r="BJ152" s="324" t="e">
        <f t="shared" si="141"/>
        <v>#DIV/0!</v>
      </c>
      <c r="BK152" s="324" t="e">
        <f t="shared" si="141"/>
        <v>#DIV/0!</v>
      </c>
      <c r="BL152" s="324" t="e">
        <f t="shared" si="141"/>
        <v>#DIV/0!</v>
      </c>
      <c r="BM152" s="324" t="e">
        <f t="shared" si="141"/>
        <v>#DIV/0!</v>
      </c>
      <c r="BN152" s="324" t="e">
        <f t="shared" si="141"/>
        <v>#DIV/0!</v>
      </c>
      <c r="BO152" s="324" t="e">
        <f t="shared" si="141"/>
        <v>#DIV/0!</v>
      </c>
      <c r="BP152" s="324" t="e">
        <f t="shared" si="141"/>
        <v>#DIV/0!</v>
      </c>
      <c r="BQ152" s="324" t="e">
        <f t="shared" si="141"/>
        <v>#DIV/0!</v>
      </c>
      <c r="BR152" s="324" t="e">
        <f t="shared" ref="BR152:EC152" si="142">BR147-BR148</f>
        <v>#DIV/0!</v>
      </c>
      <c r="BS152" s="324" t="e">
        <f t="shared" si="142"/>
        <v>#DIV/0!</v>
      </c>
      <c r="BT152" s="324" t="e">
        <f t="shared" si="142"/>
        <v>#DIV/0!</v>
      </c>
      <c r="BU152" s="324" t="e">
        <f t="shared" si="142"/>
        <v>#DIV/0!</v>
      </c>
      <c r="BV152" s="324" t="e">
        <f t="shared" si="142"/>
        <v>#DIV/0!</v>
      </c>
      <c r="BW152" s="324" t="e">
        <f t="shared" si="142"/>
        <v>#DIV/0!</v>
      </c>
      <c r="BX152" s="324" t="e">
        <f t="shared" si="142"/>
        <v>#DIV/0!</v>
      </c>
      <c r="BY152" s="324" t="e">
        <f t="shared" si="142"/>
        <v>#DIV/0!</v>
      </c>
      <c r="BZ152" s="324" t="e">
        <f t="shared" si="142"/>
        <v>#DIV/0!</v>
      </c>
      <c r="CA152" s="324" t="e">
        <f t="shared" si="142"/>
        <v>#DIV/0!</v>
      </c>
      <c r="CB152" s="324" t="e">
        <f t="shared" si="142"/>
        <v>#DIV/0!</v>
      </c>
      <c r="CC152" s="324" t="e">
        <f t="shared" si="142"/>
        <v>#DIV/0!</v>
      </c>
      <c r="CD152" s="324" t="e">
        <f t="shared" si="142"/>
        <v>#DIV/0!</v>
      </c>
      <c r="CE152" s="324" t="e">
        <f t="shared" si="142"/>
        <v>#DIV/0!</v>
      </c>
      <c r="CF152" s="324" t="e">
        <f t="shared" si="142"/>
        <v>#DIV/0!</v>
      </c>
      <c r="CG152" s="324" t="e">
        <f t="shared" si="142"/>
        <v>#DIV/0!</v>
      </c>
      <c r="CH152" s="324" t="e">
        <f t="shared" si="142"/>
        <v>#DIV/0!</v>
      </c>
      <c r="CI152" s="324" t="e">
        <f t="shared" si="142"/>
        <v>#DIV/0!</v>
      </c>
      <c r="CJ152" s="324" t="e">
        <f t="shared" si="142"/>
        <v>#DIV/0!</v>
      </c>
      <c r="CK152" s="324" t="e">
        <f t="shared" si="142"/>
        <v>#DIV/0!</v>
      </c>
      <c r="CL152" s="324" t="e">
        <f t="shared" si="142"/>
        <v>#DIV/0!</v>
      </c>
      <c r="CM152" s="324" t="e">
        <f t="shared" si="142"/>
        <v>#DIV/0!</v>
      </c>
      <c r="CN152" s="324" t="e">
        <f t="shared" si="142"/>
        <v>#DIV/0!</v>
      </c>
      <c r="CO152" s="324" t="e">
        <f t="shared" si="142"/>
        <v>#DIV/0!</v>
      </c>
      <c r="CP152" s="324" t="e">
        <f t="shared" si="142"/>
        <v>#DIV/0!</v>
      </c>
      <c r="CQ152" s="324" t="e">
        <f t="shared" si="142"/>
        <v>#DIV/0!</v>
      </c>
      <c r="CR152" s="324" t="e">
        <f t="shared" si="142"/>
        <v>#DIV/0!</v>
      </c>
      <c r="CS152" s="324" t="e">
        <f t="shared" si="142"/>
        <v>#DIV/0!</v>
      </c>
      <c r="CT152" s="324" t="e">
        <f t="shared" si="142"/>
        <v>#DIV/0!</v>
      </c>
      <c r="CU152" s="324" t="e">
        <f t="shared" si="142"/>
        <v>#DIV/0!</v>
      </c>
      <c r="CV152" s="324" t="e">
        <f t="shared" si="142"/>
        <v>#DIV/0!</v>
      </c>
      <c r="CW152" s="324" t="e">
        <f t="shared" si="142"/>
        <v>#DIV/0!</v>
      </c>
      <c r="CX152" s="324" t="e">
        <f t="shared" si="142"/>
        <v>#DIV/0!</v>
      </c>
      <c r="CY152" s="324" t="e">
        <f t="shared" si="142"/>
        <v>#DIV/0!</v>
      </c>
      <c r="CZ152" s="324" t="e">
        <f t="shared" si="142"/>
        <v>#DIV/0!</v>
      </c>
      <c r="DA152" s="324" t="e">
        <f t="shared" si="142"/>
        <v>#DIV/0!</v>
      </c>
      <c r="DB152" s="324" t="e">
        <f t="shared" si="142"/>
        <v>#DIV/0!</v>
      </c>
      <c r="DC152" s="324" t="e">
        <f t="shared" si="142"/>
        <v>#DIV/0!</v>
      </c>
      <c r="DD152" s="324" t="e">
        <f t="shared" si="142"/>
        <v>#DIV/0!</v>
      </c>
      <c r="DE152" s="324" t="e">
        <f t="shared" si="142"/>
        <v>#DIV/0!</v>
      </c>
      <c r="DF152" s="324" t="e">
        <f t="shared" si="142"/>
        <v>#DIV/0!</v>
      </c>
      <c r="DG152" s="324" t="e">
        <f t="shared" si="142"/>
        <v>#DIV/0!</v>
      </c>
      <c r="DH152" s="324" t="e">
        <f t="shared" si="142"/>
        <v>#DIV/0!</v>
      </c>
      <c r="DI152" s="324" t="e">
        <f t="shared" si="142"/>
        <v>#DIV/0!</v>
      </c>
      <c r="DJ152" s="324" t="e">
        <f t="shared" si="142"/>
        <v>#DIV/0!</v>
      </c>
      <c r="DK152" s="324" t="e">
        <f t="shared" si="142"/>
        <v>#DIV/0!</v>
      </c>
      <c r="DL152" s="324" t="e">
        <f t="shared" si="142"/>
        <v>#DIV/0!</v>
      </c>
      <c r="DM152" s="324" t="e">
        <f t="shared" si="142"/>
        <v>#DIV/0!</v>
      </c>
      <c r="DN152" s="324" t="e">
        <f t="shared" si="142"/>
        <v>#DIV/0!</v>
      </c>
      <c r="DO152" s="324" t="e">
        <f t="shared" si="142"/>
        <v>#DIV/0!</v>
      </c>
      <c r="DP152" s="324" t="e">
        <f t="shared" si="142"/>
        <v>#DIV/0!</v>
      </c>
      <c r="DQ152" s="324" t="e">
        <f t="shared" si="142"/>
        <v>#DIV/0!</v>
      </c>
      <c r="DR152" s="324" t="e">
        <f t="shared" si="142"/>
        <v>#DIV/0!</v>
      </c>
      <c r="DS152" s="324" t="e">
        <f t="shared" si="142"/>
        <v>#DIV/0!</v>
      </c>
      <c r="DT152" s="324" t="e">
        <f t="shared" si="142"/>
        <v>#DIV/0!</v>
      </c>
      <c r="DU152" s="324" t="e">
        <f t="shared" si="142"/>
        <v>#DIV/0!</v>
      </c>
      <c r="DV152" s="324" t="e">
        <f t="shared" si="142"/>
        <v>#DIV/0!</v>
      </c>
      <c r="DW152" s="324" t="e">
        <f t="shared" si="142"/>
        <v>#DIV/0!</v>
      </c>
      <c r="DX152" s="324" t="e">
        <f t="shared" si="142"/>
        <v>#DIV/0!</v>
      </c>
      <c r="DY152" s="324" t="e">
        <f t="shared" si="142"/>
        <v>#DIV/0!</v>
      </c>
      <c r="DZ152" s="324" t="e">
        <f t="shared" si="142"/>
        <v>#DIV/0!</v>
      </c>
      <c r="EA152" s="324" t="e">
        <f t="shared" si="142"/>
        <v>#DIV/0!</v>
      </c>
      <c r="EB152" s="324" t="e">
        <f t="shared" si="142"/>
        <v>#DIV/0!</v>
      </c>
      <c r="EC152" s="324" t="e">
        <f t="shared" si="142"/>
        <v>#DIV/0!</v>
      </c>
      <c r="ED152" s="324" t="e">
        <f t="shared" ref="ED152:GO152" si="143">ED147-ED148</f>
        <v>#DIV/0!</v>
      </c>
      <c r="EE152" s="324" t="e">
        <f t="shared" si="143"/>
        <v>#DIV/0!</v>
      </c>
      <c r="EF152" s="324" t="e">
        <f t="shared" si="143"/>
        <v>#DIV/0!</v>
      </c>
      <c r="EG152" s="324" t="e">
        <f t="shared" si="143"/>
        <v>#DIV/0!</v>
      </c>
      <c r="EH152" s="324" t="e">
        <f t="shared" si="143"/>
        <v>#DIV/0!</v>
      </c>
      <c r="EI152" s="324" t="e">
        <f t="shared" si="143"/>
        <v>#DIV/0!</v>
      </c>
      <c r="EJ152" s="324" t="e">
        <f t="shared" si="143"/>
        <v>#DIV/0!</v>
      </c>
      <c r="EK152" s="324" t="e">
        <f t="shared" si="143"/>
        <v>#DIV/0!</v>
      </c>
      <c r="EL152" s="324" t="e">
        <f t="shared" si="143"/>
        <v>#DIV/0!</v>
      </c>
      <c r="EM152" s="324" t="e">
        <f t="shared" si="143"/>
        <v>#DIV/0!</v>
      </c>
      <c r="EN152" s="324" t="e">
        <f t="shared" si="143"/>
        <v>#DIV/0!</v>
      </c>
      <c r="EO152" s="324" t="e">
        <f t="shared" si="143"/>
        <v>#DIV/0!</v>
      </c>
      <c r="EP152" s="324" t="e">
        <f t="shared" si="143"/>
        <v>#DIV/0!</v>
      </c>
      <c r="EQ152" s="324" t="e">
        <f t="shared" si="143"/>
        <v>#DIV/0!</v>
      </c>
      <c r="ER152" s="324" t="e">
        <f t="shared" si="143"/>
        <v>#DIV/0!</v>
      </c>
      <c r="ES152" s="324" t="e">
        <f t="shared" si="143"/>
        <v>#DIV/0!</v>
      </c>
      <c r="ET152" s="324" t="e">
        <f t="shared" si="143"/>
        <v>#DIV/0!</v>
      </c>
      <c r="EU152" s="324" t="e">
        <f t="shared" si="143"/>
        <v>#DIV/0!</v>
      </c>
      <c r="EV152" s="324" t="e">
        <f t="shared" si="143"/>
        <v>#DIV/0!</v>
      </c>
      <c r="EW152" s="324" t="e">
        <f t="shared" si="143"/>
        <v>#DIV/0!</v>
      </c>
      <c r="EX152" s="324" t="e">
        <f t="shared" si="143"/>
        <v>#DIV/0!</v>
      </c>
      <c r="EY152" s="324" t="e">
        <f t="shared" si="143"/>
        <v>#DIV/0!</v>
      </c>
      <c r="EZ152" s="324" t="e">
        <f t="shared" si="143"/>
        <v>#DIV/0!</v>
      </c>
      <c r="FA152" s="324" t="e">
        <f t="shared" si="143"/>
        <v>#DIV/0!</v>
      </c>
      <c r="FB152" s="324" t="e">
        <f t="shared" si="143"/>
        <v>#DIV/0!</v>
      </c>
      <c r="FC152" s="324" t="e">
        <f t="shared" si="143"/>
        <v>#DIV/0!</v>
      </c>
      <c r="FD152" s="324" t="e">
        <f t="shared" si="143"/>
        <v>#DIV/0!</v>
      </c>
      <c r="FE152" s="324" t="e">
        <f t="shared" si="143"/>
        <v>#DIV/0!</v>
      </c>
      <c r="FF152" s="324" t="e">
        <f t="shared" si="143"/>
        <v>#DIV/0!</v>
      </c>
      <c r="FG152" s="324" t="e">
        <f t="shared" si="143"/>
        <v>#DIV/0!</v>
      </c>
      <c r="FH152" s="324" t="e">
        <f t="shared" si="143"/>
        <v>#DIV/0!</v>
      </c>
      <c r="FI152" s="324" t="e">
        <f t="shared" si="143"/>
        <v>#DIV/0!</v>
      </c>
      <c r="FJ152" s="324" t="e">
        <f t="shared" si="143"/>
        <v>#DIV/0!</v>
      </c>
      <c r="FK152" s="324" t="e">
        <f t="shared" si="143"/>
        <v>#DIV/0!</v>
      </c>
      <c r="FL152" s="324" t="e">
        <f t="shared" si="143"/>
        <v>#DIV/0!</v>
      </c>
      <c r="FM152" s="324" t="e">
        <f t="shared" si="143"/>
        <v>#DIV/0!</v>
      </c>
      <c r="FN152" s="324" t="e">
        <f t="shared" si="143"/>
        <v>#DIV/0!</v>
      </c>
      <c r="FO152" s="324" t="e">
        <f t="shared" si="143"/>
        <v>#DIV/0!</v>
      </c>
      <c r="FP152" s="324" t="e">
        <f t="shared" si="143"/>
        <v>#DIV/0!</v>
      </c>
      <c r="FQ152" s="324" t="e">
        <f t="shared" si="143"/>
        <v>#DIV/0!</v>
      </c>
      <c r="FR152" s="324" t="e">
        <f t="shared" si="143"/>
        <v>#DIV/0!</v>
      </c>
      <c r="FS152" s="324" t="e">
        <f t="shared" si="143"/>
        <v>#DIV/0!</v>
      </c>
      <c r="FT152" s="324" t="e">
        <f t="shared" si="143"/>
        <v>#DIV/0!</v>
      </c>
      <c r="FU152" s="324" t="e">
        <f t="shared" si="143"/>
        <v>#DIV/0!</v>
      </c>
      <c r="FV152" s="324" t="e">
        <f t="shared" si="143"/>
        <v>#DIV/0!</v>
      </c>
      <c r="FW152" s="324" t="e">
        <f t="shared" si="143"/>
        <v>#DIV/0!</v>
      </c>
      <c r="FX152" s="324" t="e">
        <f t="shared" si="143"/>
        <v>#DIV/0!</v>
      </c>
      <c r="FY152" s="324" t="e">
        <f t="shared" si="143"/>
        <v>#DIV/0!</v>
      </c>
      <c r="FZ152" s="324" t="e">
        <f t="shared" si="143"/>
        <v>#DIV/0!</v>
      </c>
      <c r="GA152" s="324" t="e">
        <f t="shared" si="143"/>
        <v>#DIV/0!</v>
      </c>
      <c r="GB152" s="324" t="e">
        <f t="shared" si="143"/>
        <v>#DIV/0!</v>
      </c>
      <c r="GC152" s="324" t="e">
        <f t="shared" si="143"/>
        <v>#DIV/0!</v>
      </c>
      <c r="GD152" s="324" t="e">
        <f t="shared" si="143"/>
        <v>#DIV/0!</v>
      </c>
      <c r="GE152" s="324" t="e">
        <f t="shared" si="143"/>
        <v>#DIV/0!</v>
      </c>
      <c r="GF152" s="324" t="e">
        <f t="shared" si="143"/>
        <v>#DIV/0!</v>
      </c>
      <c r="GG152" s="324" t="e">
        <f t="shared" si="143"/>
        <v>#DIV/0!</v>
      </c>
      <c r="GH152" s="324" t="e">
        <f t="shared" si="143"/>
        <v>#DIV/0!</v>
      </c>
      <c r="GI152" s="324" t="e">
        <f t="shared" si="143"/>
        <v>#DIV/0!</v>
      </c>
      <c r="GJ152" s="324" t="e">
        <f t="shared" si="143"/>
        <v>#DIV/0!</v>
      </c>
      <c r="GK152" s="324" t="e">
        <f t="shared" si="143"/>
        <v>#DIV/0!</v>
      </c>
      <c r="GL152" s="324" t="e">
        <f t="shared" si="143"/>
        <v>#DIV/0!</v>
      </c>
      <c r="GM152" s="324" t="e">
        <f t="shared" si="143"/>
        <v>#DIV/0!</v>
      </c>
      <c r="GN152" s="324" t="e">
        <f t="shared" si="143"/>
        <v>#DIV/0!</v>
      </c>
      <c r="GO152" s="324" t="e">
        <f t="shared" si="143"/>
        <v>#DIV/0!</v>
      </c>
      <c r="GP152" s="324" t="e">
        <f t="shared" ref="GP152:JA152" si="144">GP147-GP148</f>
        <v>#DIV/0!</v>
      </c>
      <c r="GQ152" s="324" t="e">
        <f t="shared" si="144"/>
        <v>#DIV/0!</v>
      </c>
      <c r="GR152" s="324" t="e">
        <f t="shared" si="144"/>
        <v>#DIV/0!</v>
      </c>
      <c r="GS152" s="324" t="e">
        <f t="shared" si="144"/>
        <v>#DIV/0!</v>
      </c>
      <c r="GT152" s="324" t="e">
        <f t="shared" si="144"/>
        <v>#DIV/0!</v>
      </c>
      <c r="GU152" s="324" t="e">
        <f t="shared" si="144"/>
        <v>#DIV/0!</v>
      </c>
      <c r="GV152" s="324" t="e">
        <f t="shared" si="144"/>
        <v>#DIV/0!</v>
      </c>
      <c r="GW152" s="324" t="e">
        <f t="shared" si="144"/>
        <v>#DIV/0!</v>
      </c>
      <c r="GX152" s="324" t="e">
        <f t="shared" si="144"/>
        <v>#DIV/0!</v>
      </c>
      <c r="GY152" s="324" t="e">
        <f t="shared" si="144"/>
        <v>#DIV/0!</v>
      </c>
      <c r="GZ152" s="324" t="e">
        <f t="shared" si="144"/>
        <v>#DIV/0!</v>
      </c>
      <c r="HA152" s="324" t="e">
        <f t="shared" si="144"/>
        <v>#DIV/0!</v>
      </c>
      <c r="HB152" s="324" t="e">
        <f t="shared" si="144"/>
        <v>#DIV/0!</v>
      </c>
      <c r="HC152" s="324" t="e">
        <f t="shared" si="144"/>
        <v>#DIV/0!</v>
      </c>
      <c r="HD152" s="324" t="e">
        <f t="shared" si="144"/>
        <v>#DIV/0!</v>
      </c>
      <c r="HE152" s="324" t="e">
        <f t="shared" si="144"/>
        <v>#DIV/0!</v>
      </c>
      <c r="HF152" s="324" t="e">
        <f t="shared" si="144"/>
        <v>#DIV/0!</v>
      </c>
      <c r="HG152" s="324" t="e">
        <f t="shared" si="144"/>
        <v>#DIV/0!</v>
      </c>
      <c r="HH152" s="324" t="e">
        <f t="shared" si="144"/>
        <v>#DIV/0!</v>
      </c>
      <c r="HI152" s="324" t="e">
        <f t="shared" si="144"/>
        <v>#DIV/0!</v>
      </c>
      <c r="HJ152" s="324" t="e">
        <f t="shared" si="144"/>
        <v>#DIV/0!</v>
      </c>
      <c r="HK152" s="324" t="e">
        <f t="shared" si="144"/>
        <v>#DIV/0!</v>
      </c>
      <c r="HL152" s="324" t="e">
        <f t="shared" si="144"/>
        <v>#DIV/0!</v>
      </c>
      <c r="HM152" s="324" t="e">
        <f t="shared" si="144"/>
        <v>#DIV/0!</v>
      </c>
      <c r="HN152" s="324" t="e">
        <f t="shared" si="144"/>
        <v>#DIV/0!</v>
      </c>
      <c r="HO152" s="324" t="e">
        <f t="shared" si="144"/>
        <v>#DIV/0!</v>
      </c>
      <c r="HP152" s="324" t="e">
        <f t="shared" si="144"/>
        <v>#DIV/0!</v>
      </c>
      <c r="HQ152" s="324" t="e">
        <f t="shared" si="144"/>
        <v>#DIV/0!</v>
      </c>
      <c r="HR152" s="324" t="e">
        <f t="shared" si="144"/>
        <v>#DIV/0!</v>
      </c>
      <c r="HS152" s="324" t="e">
        <f t="shared" si="144"/>
        <v>#DIV/0!</v>
      </c>
      <c r="HT152" s="324" t="e">
        <f t="shared" si="144"/>
        <v>#DIV/0!</v>
      </c>
      <c r="HU152" s="324" t="e">
        <f t="shared" si="144"/>
        <v>#DIV/0!</v>
      </c>
      <c r="HV152" s="324" t="e">
        <f t="shared" si="144"/>
        <v>#DIV/0!</v>
      </c>
      <c r="HW152" s="324" t="e">
        <f t="shared" si="144"/>
        <v>#DIV/0!</v>
      </c>
      <c r="HX152" s="324" t="e">
        <f t="shared" si="144"/>
        <v>#DIV/0!</v>
      </c>
      <c r="HY152" s="324" t="e">
        <f t="shared" si="144"/>
        <v>#DIV/0!</v>
      </c>
      <c r="HZ152" s="324" t="e">
        <f t="shared" si="144"/>
        <v>#DIV/0!</v>
      </c>
      <c r="IA152" s="324" t="e">
        <f t="shared" si="144"/>
        <v>#DIV/0!</v>
      </c>
      <c r="IB152" s="324" t="e">
        <f t="shared" si="144"/>
        <v>#DIV/0!</v>
      </c>
      <c r="IC152" s="324" t="e">
        <f t="shared" si="144"/>
        <v>#DIV/0!</v>
      </c>
      <c r="ID152" s="324" t="e">
        <f t="shared" si="144"/>
        <v>#DIV/0!</v>
      </c>
      <c r="IE152" s="324" t="e">
        <f t="shared" si="144"/>
        <v>#DIV/0!</v>
      </c>
      <c r="IF152" s="324" t="e">
        <f t="shared" si="144"/>
        <v>#DIV/0!</v>
      </c>
      <c r="IG152" s="324" t="e">
        <f t="shared" si="144"/>
        <v>#DIV/0!</v>
      </c>
      <c r="IH152" s="324" t="e">
        <f t="shared" si="144"/>
        <v>#DIV/0!</v>
      </c>
      <c r="II152" s="324" t="e">
        <f t="shared" si="144"/>
        <v>#DIV/0!</v>
      </c>
      <c r="IJ152" s="324" t="e">
        <f t="shared" si="144"/>
        <v>#DIV/0!</v>
      </c>
      <c r="IK152" s="324" t="e">
        <f t="shared" si="144"/>
        <v>#DIV/0!</v>
      </c>
      <c r="IL152" s="324" t="e">
        <f t="shared" si="144"/>
        <v>#DIV/0!</v>
      </c>
      <c r="IM152" s="324" t="e">
        <f t="shared" si="144"/>
        <v>#DIV/0!</v>
      </c>
      <c r="IN152" s="324" t="e">
        <f t="shared" si="144"/>
        <v>#DIV/0!</v>
      </c>
      <c r="IO152" s="324" t="e">
        <f t="shared" si="144"/>
        <v>#DIV/0!</v>
      </c>
      <c r="IP152" s="324" t="e">
        <f t="shared" si="144"/>
        <v>#DIV/0!</v>
      </c>
      <c r="IQ152" s="324" t="e">
        <f t="shared" si="144"/>
        <v>#DIV/0!</v>
      </c>
      <c r="IR152" s="324" t="e">
        <f t="shared" si="144"/>
        <v>#DIV/0!</v>
      </c>
      <c r="IS152" s="324" t="e">
        <f t="shared" si="144"/>
        <v>#DIV/0!</v>
      </c>
      <c r="IT152" s="324" t="e">
        <f t="shared" si="144"/>
        <v>#DIV/0!</v>
      </c>
      <c r="IU152" s="324" t="e">
        <f t="shared" si="144"/>
        <v>#DIV/0!</v>
      </c>
      <c r="IV152" s="324" t="e">
        <f t="shared" si="144"/>
        <v>#DIV/0!</v>
      </c>
      <c r="IW152" s="324" t="e">
        <f t="shared" si="144"/>
        <v>#DIV/0!</v>
      </c>
      <c r="IX152" s="324" t="e">
        <f t="shared" si="144"/>
        <v>#DIV/0!</v>
      </c>
      <c r="IY152" s="324" t="e">
        <f t="shared" si="144"/>
        <v>#DIV/0!</v>
      </c>
      <c r="IZ152" s="324" t="e">
        <f t="shared" si="144"/>
        <v>#DIV/0!</v>
      </c>
      <c r="JA152" s="324" t="e">
        <f t="shared" si="144"/>
        <v>#DIV/0!</v>
      </c>
      <c r="JB152" s="324" t="e">
        <f t="shared" ref="JB152:JP152" si="145">JB147-JB148</f>
        <v>#DIV/0!</v>
      </c>
      <c r="JC152" s="324" t="e">
        <f t="shared" si="145"/>
        <v>#DIV/0!</v>
      </c>
      <c r="JD152" s="324" t="e">
        <f t="shared" si="145"/>
        <v>#DIV/0!</v>
      </c>
      <c r="JE152" s="324" t="e">
        <f t="shared" si="145"/>
        <v>#DIV/0!</v>
      </c>
      <c r="JF152" s="324" t="e">
        <f t="shared" si="145"/>
        <v>#DIV/0!</v>
      </c>
      <c r="JG152" s="324" t="e">
        <f t="shared" si="145"/>
        <v>#DIV/0!</v>
      </c>
      <c r="JH152" s="324" t="e">
        <f t="shared" si="145"/>
        <v>#DIV/0!</v>
      </c>
      <c r="JI152" s="324" t="e">
        <f t="shared" si="145"/>
        <v>#DIV/0!</v>
      </c>
      <c r="JJ152" s="324" t="e">
        <f t="shared" si="145"/>
        <v>#DIV/0!</v>
      </c>
      <c r="JK152" s="324" t="e">
        <f t="shared" si="145"/>
        <v>#DIV/0!</v>
      </c>
      <c r="JL152" s="324" t="e">
        <f t="shared" si="145"/>
        <v>#DIV/0!</v>
      </c>
      <c r="JM152" s="324" t="e">
        <f t="shared" si="145"/>
        <v>#DIV/0!</v>
      </c>
      <c r="JN152" s="324" t="e">
        <f t="shared" si="145"/>
        <v>#DIV/0!</v>
      </c>
      <c r="JO152" s="324" t="e">
        <f t="shared" si="145"/>
        <v>#DIV/0!</v>
      </c>
      <c r="JP152" s="324" t="e">
        <f t="shared" si="145"/>
        <v>#DIV/0!</v>
      </c>
    </row>
  </sheetData>
  <sheetProtection password="DCE3" sheet="1" scenarios="1" formatCells="0" selectLockedCells="1" autoFilter="0"/>
  <autoFilter ref="D20:E60" xr:uid="{00000000-0009-0000-0000-000006000000}"/>
  <mergeCells count="47">
    <mergeCell ref="C77:D77"/>
    <mergeCell ref="C79:D79"/>
    <mergeCell ref="C81:D81"/>
    <mergeCell ref="DJ17:EJ17"/>
    <mergeCell ref="JS16:JS20"/>
    <mergeCell ref="C73:D73"/>
    <mergeCell ref="C75:D75"/>
    <mergeCell ref="JT16:JT20"/>
    <mergeCell ref="JU16:JU20"/>
    <mergeCell ref="EK16:FK16"/>
    <mergeCell ref="GM17:HM17"/>
    <mergeCell ref="HN17:IN17"/>
    <mergeCell ref="IO17:JO17"/>
    <mergeCell ref="EK17:FK17"/>
    <mergeCell ref="JR16:JR20"/>
    <mergeCell ref="JZ16:JZ20"/>
    <mergeCell ref="JX16:JX20"/>
    <mergeCell ref="JY16:JY20"/>
    <mergeCell ref="F16:AF16"/>
    <mergeCell ref="AG16:BG16"/>
    <mergeCell ref="BH16:CH16"/>
    <mergeCell ref="CI16:DI16"/>
    <mergeCell ref="DJ16:EJ16"/>
    <mergeCell ref="JV16:JV20"/>
    <mergeCell ref="JW16:JW20"/>
    <mergeCell ref="FL16:GL16"/>
    <mergeCell ref="GM16:HM16"/>
    <mergeCell ref="HN16:IN16"/>
    <mergeCell ref="IO16:JO16"/>
    <mergeCell ref="JQ16:JQ20"/>
    <mergeCell ref="FL17:GL17"/>
    <mergeCell ref="F14:AF14"/>
    <mergeCell ref="JP16:JP19"/>
    <mergeCell ref="AF18:AF19"/>
    <mergeCell ref="BG18:BG19"/>
    <mergeCell ref="CH18:CH19"/>
    <mergeCell ref="DI18:DI19"/>
    <mergeCell ref="EJ18:EJ19"/>
    <mergeCell ref="FK18:FK19"/>
    <mergeCell ref="GL18:GL19"/>
    <mergeCell ref="HM18:HM19"/>
    <mergeCell ref="IN18:IN19"/>
    <mergeCell ref="JO18:JO19"/>
    <mergeCell ref="F17:AF17"/>
    <mergeCell ref="AG17:BG17"/>
    <mergeCell ref="BH17:CH17"/>
    <mergeCell ref="CI17:DI17"/>
  </mergeCells>
  <conditionalFormatting sqref="F20:DI68 DR20:JP68">
    <cfRule type="expression" dxfId="189" priority="1" stopIfTrue="1">
      <formula>IF($E$15="Selected",IF(F$15="x",0,1),0)</formula>
    </cfRule>
    <cfRule type="expression" dxfId="188" priority="2" stopIfTrue="1">
      <formula>IF($E$15="Judges",IF(ISERROR(SEARCH("JUDGE",F$18)&gt;0),1,0),0)</formula>
    </cfRule>
    <cfRule type="expression" dxfId="187" priority="3" stopIfTrue="1">
      <formula>IF($E$16="A Only",IF($JS20="",1,0),0)</formula>
    </cfRule>
    <cfRule type="expression" dxfId="186" priority="4" stopIfTrue="1">
      <formula>IF($E$16="B Only",IF($JU20="",1,0),0)</formula>
    </cfRule>
    <cfRule type="expression" dxfId="185" priority="5" stopIfTrue="1">
      <formula>IF($E$16="Top 5",IF($JQ20&gt;5,1,0),0)</formula>
    </cfRule>
    <cfRule type="expression" dxfId="184" priority="6" stopIfTrue="1">
      <formula>IF(OR($D$17="",AND($D$17&lt;&gt;"",$G$87&gt;0,NOT(ISERROR(SEARCH($D$17,$D20))))),0,1)</formula>
    </cfRule>
    <cfRule type="expression" dxfId="183" priority="7" stopIfTrue="1">
      <formula>IF($D20="  --",1,0)</formula>
    </cfRule>
    <cfRule type="expression" dxfId="182" priority="8">
      <formula>IF($G$87=0,0,IF(F20&gt;=VLOOKUP($G$87+0.5,$D$98:$JP$152,2+F$97,FALSE),1,0))</formula>
    </cfRule>
    <cfRule type="expression" dxfId="181" priority="9">
      <formula>IF($G$87=0,0,IF(AND(F20&gt;=VLOOKUP($G$87+0.4,$D$98:$JP$152,2+F$97,FALSE),F20&lt;=VLOOKUP($G$87+0.5,$D$98:$JP$152,2+F$97,FALSE)),1,0))</formula>
    </cfRule>
    <cfRule type="expression" dxfId="180" priority="10">
      <formula>IF($G$87=0,0,IF(AND(F20&gt;=VLOOKUP($G$87+0.3,$D$98:$JP$152,2+F$97,FALSE),F20&lt;=VLOOKUP($G$87+0.4,$D$98:$JP$152,2+F$97,FALSE)),1,0))</formula>
    </cfRule>
    <cfRule type="expression" dxfId="179" priority="11">
      <formula>IF($G$87=0,0,IF(AND(F20&gt;=VLOOKUP($G$87+0.2,$D$98:$JP$152,2+F$97,FALSE),F20&lt;=VLOOKUP($G$87+0.3,$D$98:$JP$152,2+F$97,FALSE)),1,0))</formula>
    </cfRule>
    <cfRule type="expression" dxfId="178" priority="12">
      <formula>IF($G$87=0,0,IF(AND(F20&gt;=VLOOKUP($G$87+0.1,$D$98:$JP$152,2+F$97,FALSE),F20&lt;=VLOOKUP($G$87+0.2,$D$98:$JP$152,2+F$97,FALSE)),1,0))</formula>
    </cfRule>
    <cfRule type="expression" dxfId="177" priority="13">
      <formula>IF($G$87=0,0,IF(F20&lt;=VLOOKUP($G$87+0.1,$D$98:$JP$152,2+F$97,FALSE),1,0))</formula>
    </cfRule>
  </conditionalFormatting>
  <conditionalFormatting sqref="B21:JZ68">
    <cfRule type="expression" dxfId="176" priority="14" stopIfTrue="1">
      <formula>IF($JQ21=3,1,0)</formula>
    </cfRule>
    <cfRule type="expression" dxfId="175" priority="15" stopIfTrue="1">
      <formula>IF($JQ21=2,1,0)</formula>
    </cfRule>
    <cfRule type="expression" dxfId="174" priority="16" stopIfTrue="1">
      <formula>IF($JQ21=1,1,0)</formula>
    </cfRule>
    <cfRule type="expression" priority="17" stopIfTrue="1">
      <formula>IF($D$17="",1,0)</formula>
    </cfRule>
    <cfRule type="expression" dxfId="173" priority="18">
      <formula>IF(SEARCH($D$17,$D21)&gt;0,1,0)</formula>
    </cfRule>
  </conditionalFormatting>
  <conditionalFormatting sqref="DK20:DQ68">
    <cfRule type="expression" dxfId="172" priority="19" stopIfTrue="1">
      <formula>IF($E$15="Selected",IF(DK$15="x",0,1),0)</formula>
    </cfRule>
    <cfRule type="expression" dxfId="171" priority="20" stopIfTrue="1">
      <formula>IF($E$15="Judges",IF(ISERROR(SEARCH("JUDGE",DJ$18)&gt;0),1,0),0)</formula>
    </cfRule>
    <cfRule type="expression" dxfId="170" priority="21" stopIfTrue="1">
      <formula>IF($E$16="A Only",IF($JS20="",1,0),0)</formula>
    </cfRule>
    <cfRule type="expression" dxfId="169" priority="22" stopIfTrue="1">
      <formula>IF($E$16="B Only",IF($JU20="",1,0),0)</formula>
    </cfRule>
    <cfRule type="expression" dxfId="168" priority="23" stopIfTrue="1">
      <formula>IF($E$16="Top 5",IF($JQ20&gt;5,1,0),0)</formula>
    </cfRule>
    <cfRule type="expression" dxfId="167" priority="24" stopIfTrue="1">
      <formula>IF(OR($D$17="",AND($D$17&lt;&gt;"",$G$87&gt;0,NOT(ISERROR(SEARCH($D$17,$D20))))),0,1)</formula>
    </cfRule>
    <cfRule type="expression" dxfId="166" priority="25" stopIfTrue="1">
      <formula>IF($D20="  --",1,0)</formula>
    </cfRule>
    <cfRule type="expression" dxfId="165" priority="26">
      <formula>IF($G$87=0,0,IF(DK20&gt;=VLOOKUP($G$87+0.5,$D$98:$JP$152,2+DK$97,FALSE),1,0))</formula>
    </cfRule>
    <cfRule type="expression" dxfId="164" priority="27">
      <formula>IF($G$87=0,0,IF(AND(DK20&gt;=VLOOKUP($G$87+0.4,$D$98:$JP$152,2+DK$97,FALSE),DK20&lt;=VLOOKUP($G$87+0.5,$D$98:$JP$152,2+DK$97,FALSE)),1,0))</formula>
    </cfRule>
    <cfRule type="expression" dxfId="163" priority="28">
      <formula>IF($G$87=0,0,IF(AND(DK20&gt;=VLOOKUP($G$87+0.3,$D$98:$JP$152,2+DK$97,FALSE),DK20&lt;=VLOOKUP($G$87+0.4,$D$98:$JP$152,2+DK$97,FALSE)),1,0))</formula>
    </cfRule>
    <cfRule type="expression" dxfId="162" priority="29">
      <formula>IF($G$87=0,0,IF(AND(DK20&gt;=VLOOKUP($G$87+0.2,$D$98:$JP$152,2+DK$97,FALSE),DK20&lt;=VLOOKUP($G$87+0.3,$D$98:$JP$152,2+DK$97,FALSE)),1,0))</formula>
    </cfRule>
    <cfRule type="expression" dxfId="161" priority="30">
      <formula>IF($G$87=0,0,IF(AND(DK20&gt;=VLOOKUP($G$87+0.1,$D$98:$JP$152,2+DK$97,FALSE),DK20&lt;=VLOOKUP($G$87+0.2,$D$98:$JP$152,2+DK$97,FALSE)),1,0))</formula>
    </cfRule>
    <cfRule type="expression" dxfId="160" priority="31">
      <formula>IF($G$87=0,0,IF(DK20&lt;=VLOOKUP($G$87+0.1,$D$98:$JP$152,2+DK$97,FALSE),1,0))</formula>
    </cfRule>
  </conditionalFormatting>
  <conditionalFormatting sqref="DJ20:DJ68">
    <cfRule type="expression" dxfId="159" priority="32" stopIfTrue="1">
      <formula>IF($E$15="Selected",IF(DJ$15="x",0,1),0)</formula>
    </cfRule>
    <cfRule type="expression" dxfId="158" priority="33" stopIfTrue="1">
      <formula>IF($E$15="Judges",IF(ISERROR(SEARCH("JUDGE",#REF!)&gt;0),1,0),0)</formula>
    </cfRule>
    <cfRule type="expression" dxfId="157" priority="34" stopIfTrue="1">
      <formula>IF($E$16="A Only",IF($JS20="",1,0),0)</formula>
    </cfRule>
    <cfRule type="expression" dxfId="156" priority="35" stopIfTrue="1">
      <formula>IF($E$16="B Only",IF($JU20="",1,0),0)</formula>
    </cfRule>
    <cfRule type="expression" dxfId="155" priority="36" stopIfTrue="1">
      <formula>IF($E$16="Top 5",IF($JQ20&gt;5,1,0),0)</formula>
    </cfRule>
    <cfRule type="expression" dxfId="154" priority="37" stopIfTrue="1">
      <formula>IF(OR($D$17="",AND($D$17&lt;&gt;"",$G$87&gt;0,NOT(ISERROR(SEARCH($D$17,$D20))))),0,1)</formula>
    </cfRule>
    <cfRule type="expression" dxfId="153" priority="38" stopIfTrue="1">
      <formula>IF($D20="  --",1,0)</formula>
    </cfRule>
    <cfRule type="expression" dxfId="152" priority="39">
      <formula>IF($G$87=0,0,IF(DJ20&gt;=VLOOKUP($G$87+0.5,$D$98:$JP$152,2+DJ$97,FALSE),1,0))</formula>
    </cfRule>
    <cfRule type="expression" dxfId="151" priority="40">
      <formula>IF($G$87=0,0,IF(AND(DJ20&gt;=VLOOKUP($G$87+0.4,$D$98:$JP$152,2+DJ$97,FALSE),DJ20&lt;=VLOOKUP($G$87+0.5,$D$98:$JP$152,2+DJ$97,FALSE)),1,0))</formula>
    </cfRule>
    <cfRule type="expression" dxfId="150" priority="41">
      <formula>IF($G$87=0,0,IF(AND(DJ20&gt;=VLOOKUP($G$87+0.3,$D$98:$JP$152,2+DJ$97,FALSE),DJ20&lt;=VLOOKUP($G$87+0.4,$D$98:$JP$152,2+DJ$97,FALSE)),1,0))</formula>
    </cfRule>
    <cfRule type="expression" dxfId="149" priority="42">
      <formula>IF($G$87=0,0,IF(AND(DJ20&gt;=VLOOKUP($G$87+0.2,$D$98:$JP$152,2+DJ$97,FALSE),DJ20&lt;=VLOOKUP($G$87+0.3,$D$98:$JP$152,2+DJ$97,FALSE)),1,0))</formula>
    </cfRule>
    <cfRule type="expression" dxfId="148" priority="43">
      <formula>IF($G$87=0,0,IF(AND(DJ20&gt;=VLOOKUP($G$87+0.1,$D$98:$JP$152,2+DJ$97,FALSE),DJ20&lt;=VLOOKUP($G$87+0.2,$D$98:$JP$152,2+DJ$97,FALSE)),1,0))</formula>
    </cfRule>
    <cfRule type="expression" dxfId="147" priority="44">
      <formula>IF($G$87=0,0,IF(DJ20&lt;=VLOOKUP($G$87+0.1,$D$98:$JP$152,2+DJ$97,FALSE),1,0))</formula>
    </cfRule>
  </conditionalFormatting>
  <dataValidations xWindow="736" yWindow="207" count="38">
    <dataValidation type="list" showInputMessage="1" showErrorMessage="1" sqref="D17" xr:uid="{00000000-0002-0000-0600-000000000000}">
      <formula1>Clubs</formula1>
    </dataValidation>
    <dataValidation type="whole" allowBlank="1" showInputMessage="1" showErrorMessage="1" errorTitle="Incorrct number of citeria" error="Must be between 1 and 25._x000a__x000a_Contact OLi Coleman if more are required" promptTitle="Number Of Judging Criteria " prompt="The number of markign criteria required for this judge" sqref="E3:E12" xr:uid="{00000000-0002-0000-0600-000001000000}">
      <formula1>1</formula1>
      <formula2>25</formula2>
    </dataValidation>
    <dataValidation type="whole" allowBlank="1" showInputMessage="1" showErrorMessage="1" errorTitle="Incorrct Number of Judges" error="You cna have between 1 and 10 Judges._x000a__x000a_Contact Oli Coleman if more are required" sqref="E2" xr:uid="{00000000-0002-0000-0600-000002000000}">
      <formula1>1</formula1>
      <formula2>10</formula2>
    </dataValidation>
    <dataValidation allowBlank="1" showInputMessage="1" showErrorMessage="1" promptTitle="Judge 4 Mark Category" prompt="Please enter the mark categories for judge 4 from the judge's mark sheet in these  boxes.  Leave unused boxes empty." sqref="CX18:DG18" xr:uid="{00000000-0002-0000-0600-000003000000}"/>
    <dataValidation allowBlank="1" showInputMessage="1" showErrorMessage="1" promptTitle="Judge 3 Mark Category" prompt="Please enter the mark categories for judge 3 from the judge's mark sheet in these  boxes.  Leave unused boxes empty." sqref="BW18:CF18" xr:uid="{00000000-0002-0000-0600-000004000000}"/>
    <dataValidation allowBlank="1" showInputMessage="1" showErrorMessage="1" promptTitle="Mark Category" prompt="Please enter the mark categories for judge 5 from the judge's mark sheet in these  boxes.  Leave unused boxes empty." sqref="DR18:DX18" xr:uid="{00000000-0002-0000-0600-000005000000}"/>
    <dataValidation allowBlank="1" showInputMessage="1" showErrorMessage="1" promptTitle="Judge 4 Mark Category " prompt="Please enter the mark categories for judge 4 from the judge's mark sheet in these  boxes.  Leave unused boxes empty." sqref="CI18:CW18" xr:uid="{00000000-0002-0000-0600-000006000000}"/>
    <dataValidation allowBlank="1" showInputMessage="1" showErrorMessage="1" promptTitle=" Judge 3 Mark Category" prompt="Please enter the mark categories for judge 3 from the judge's mark sheet in these  boxes.  Leave unused boxes empty." sqref="BH18:BV18" xr:uid="{00000000-0002-0000-0600-000007000000}"/>
    <dataValidation allowBlank="1" showInputMessage="1" showErrorMessage="1" promptTitle="Judge 2 Mark Category" prompt="Please enter the mark categories for judge 2 from the judge's mark sheet in these  boxes.  Leave unused boxes empty." sqref="AG18:BE18" xr:uid="{00000000-0002-0000-0600-000008000000}"/>
    <dataValidation allowBlank="1" showInputMessage="1" showErrorMessage="1" promptTitle="Judge 1 Mark Category" prompt="Please enter the mark categories for judge 1 from the judge's mark sheet in these  boxes.  Leave unused boxes empty." sqref="F18:AD18" xr:uid="{00000000-0002-0000-0600-000009000000}"/>
    <dataValidation allowBlank="1" showErrorMessage="1" sqref="D15" xr:uid="{00000000-0002-0000-0600-00000A000000}"/>
    <dataValidation type="decimal" allowBlank="1" showInputMessage="1" showErrorMessage="1" errorTitle="Mark Weighting" error="Please enter a decimal number between 0.1 and 5.0" promptTitle="Mark Weighting" prompt="Please enter the weighting for the mark category above.  This should be available from the relevant judge's mark sheet.  Enter a decimal number between 0.1 and 5.0" sqref="AG19:AP19" xr:uid="{00000000-0002-0000-0600-00000B000000}">
      <formula1>0.1</formula1>
      <formula2>5</formula2>
    </dataValidation>
    <dataValidation allowBlank="1" showInputMessage="1" showErrorMessage="1" promptTitle="Judge 2 Description" prompt="Please enter a brief description of what judge 2 is marking.  This should be a very brief heading.  For example; Locked Swimmers or Baby CPR or Overall Teamwork etc." sqref="AG17:AP17 BG17" xr:uid="{00000000-0002-0000-0600-00000C000000}"/>
    <dataValidation allowBlank="1" showInputMessage="1" showErrorMessage="1" promptTitle="Judge 3 Description" prompt="Please enter a brief description of what judge 3 is marking.  This should be a very brief heading.  For example; Locked Swimmers or Baby CPR or Overall Teamwork etc." sqref="BH17:BQ17 CH17" xr:uid="{00000000-0002-0000-0600-00000D000000}"/>
    <dataValidation allowBlank="1" showInputMessage="1" showErrorMessage="1" promptTitle="Judge 4 Description" prompt="Please enter a brief description of what judge 4 is marking.  This should be a very brief heading.  For example; Locked Swimmers or Baby CPR or Overall Teamwork etc." sqref="CI17:CR17 DI17" xr:uid="{00000000-0002-0000-0600-00000E000000}"/>
    <dataValidation allowBlank="1" showInputMessage="1" showErrorMessage="1" promptTitle="Judge 9 Description" prompt="Please enter a brief description of what judge 9 is marking.  This should be a very brief heading.  For example; Locked Swimmers or Baby CPR or Overall Teamwork etc." sqref="HN17:IN17" xr:uid="{00000000-0002-0000-0600-00000F000000}"/>
    <dataValidation allowBlank="1" showInputMessage="1" showErrorMessage="1" promptTitle="Judge 9 Mark Category" prompt="Please enter the mark categories for judge 9 from the judge's mark sheet in these boxes.  Leave unused boxes empty." sqref="HN18:IB18" xr:uid="{00000000-0002-0000-0600-000010000000}"/>
    <dataValidation allowBlank="1" showInputMessage="1" showErrorMessage="1" promptTitle="Judge 9 Mark Category" prompt="Please enter the mark categories for judge 9 from the judge's mark sheet in these  boxes.  Leave unused boxes empty." sqref="IC18:IL18" xr:uid="{00000000-0002-0000-0600-000011000000}"/>
    <dataValidation allowBlank="1" showInputMessage="1" showErrorMessage="1" promptTitle="Judge 10 Description" prompt="Please enter a brief description of what judge 10 is marking.  This should be a very brief heading.  For example; Locked Swimmers or Baby CPR or Overall Teamwork etc." sqref="IO17:JO17" xr:uid="{00000000-0002-0000-0600-000012000000}"/>
    <dataValidation allowBlank="1" showInputMessage="1" showErrorMessage="1" promptTitle="Judge 8 Mark Category" prompt="Please enter the mark categories for judge 10 from the judge's mark sheet in these  boxes.  Leave unused boxes empty." sqref="IO18:JM18" xr:uid="{00000000-0002-0000-0600-000013000000}"/>
    <dataValidation allowBlank="1" showInputMessage="1" showErrorMessage="1" promptTitle="Judge 7 Mark Category" prompt="Please enter the mark categories for judge 7 from the judge's mark sheet in these  boxes.  Leave unused boxes empty." sqref="GA18:GJ18" xr:uid="{00000000-0002-0000-0600-000014000000}"/>
    <dataValidation allowBlank="1" showInputMessage="1" showErrorMessage="1" promptTitle="Judge 5 Mark Category" prompt="Please enter the mark categories for judge 5 from the judge's mark sheet in these  boxes.  Leave unused boxes empty." sqref="DY18:EH18" xr:uid="{00000000-0002-0000-0600-000015000000}"/>
    <dataValidation allowBlank="1" showInputMessage="1" showErrorMessage="1" promptTitle="Judge 6 Mark Category" prompt="Please enter the mark categories for judge 6 from the judge's mark sheet in these  boxes.  Leave unused boxes empty." sqref="EK18:FI18 DJ18:DQ18" xr:uid="{00000000-0002-0000-0600-000016000000}"/>
    <dataValidation allowBlank="1" showInputMessage="1" showErrorMessage="1" promptTitle="Judge 1 Description" prompt="Please enter a brief description of what judge 1 is marking.  This should be a very brief heading.  For example; Locked Swimmers or Baby CPR or Overall Teamwork etc." sqref="EU17:FJ17 DT17:EI17 F17:AF17 AQ17:BF17 BR17:CG17 CS17:DH17 HB17:HK17 GA17:GJ17" xr:uid="{00000000-0002-0000-0600-000017000000}"/>
    <dataValidation allowBlank="1" showInputMessage="1" showErrorMessage="1" promptTitle="Judge 5 Description" prompt="Please enter a brief description of what judge 5 is marking.  This should be a very brief heading.  For example; Locked Swimmers or Baby CPR or Overall Teamwork etc." sqref="EJ17 DJ17:DS17" xr:uid="{00000000-0002-0000-0600-000018000000}"/>
    <dataValidation allowBlank="1" showInputMessage="1" showErrorMessage="1" promptTitle="Judge 6 Description" prompt="Please enter a brief description of what judge 6 is marking.  This should be a very brief heading.  For example; Locked Swimmers or Baby CPR or Overall Teamwork etc." sqref="EK17:ET17 FK17" xr:uid="{00000000-0002-0000-0600-000019000000}"/>
    <dataValidation allowBlank="1" showInputMessage="1" showErrorMessage="1" promptTitle="Judge 8 Mark Category" prompt="Please enter the mark categories for judge 8 from the judge's mark sheet in these  boxes.  Leave unused boxes empty." sqref="GM18:HK18" xr:uid="{00000000-0002-0000-0600-00001A000000}"/>
    <dataValidation allowBlank="1" showInputMessage="1" showErrorMessage="1" promptTitle="Judge 7 Mark Category" prompt="Please enter the mark categories for judge 7 from the judge's mark sheet in these boxes.  Leave unused boxes empty." sqref="FL18:FZ18" xr:uid="{00000000-0002-0000-0600-00001B000000}"/>
    <dataValidation allowBlank="1" showInputMessage="1" showErrorMessage="1" promptTitle="Judge 7 Description" prompt="Please enter a brief description of what judge 1 is marking.  This should be a very brief heading.  For example; Locked Swimmers or Baby CPR or Overall Teamwork etc." sqref="FL17:FZ17 GK17:GL17" xr:uid="{00000000-0002-0000-0600-00001C000000}"/>
    <dataValidation allowBlank="1" showInputMessage="1" showErrorMessage="1" promptTitle="Judge 8 Description" prompt="Please enter a brief description of what judge 8 is marking.  This should be a very brief heading.  For example; Locked Swimmers or Baby CPR or Overall Teamwork etc." sqref="GM17:HA17 HL17:HM17" xr:uid="{00000000-0002-0000-0600-00001D000000}"/>
    <dataValidation type="decimal" allowBlank="1" showInputMessage="1" showErrorMessage="1" errorTitle="Mark Weighting" error="Please enter a decimal value between 0.1 and 5.0" promptTitle="Mark Weighting" prompt="Please enter the weighting for the mark category above.  This should be available from the relevant judge's mark sheet.  Enter a decimal number between 0.1 and 5.0" sqref="F19:AE19 FV19:GK19 AQ19:BF19 BR19:CG19 CS19:DH19 DT19:EI19 EU19:FJ19 GW19:HL19 HX19:IM19 IY19:JN19" xr:uid="{00000000-0002-0000-0600-00001E000000}">
      <formula1>0.1</formula1>
      <formula2>5</formula2>
    </dataValidation>
    <dataValidation allowBlank="1" showInputMessage="1" showErrorMessage="1" promptTitle="Judge 1 Mark Category" prompt="Please enter the mark categories for judge 1 from the judge's mark sheet in these 10 boxes.  Leave unused boxes empty." sqref="BF18 CG18 DH18 EI18 FJ18 GK18 HL18 AE18 IM18 JN18" xr:uid="{00000000-0002-0000-0600-00001F000000}"/>
    <dataValidation type="decimal" allowBlank="1" showInputMessage="1" showErrorMessage="1" errorTitle="Mark Weighting" error="Please enter a decimal between 0.1 and 5.0" promptTitle="Mark Weighting" prompt="Please enter the weighting for the mark category above.  This should be available from the relevant judge's mark sheet.  Enter a decimal number between 0.1 and 5.0" sqref="DJ19:DS19 CI19:CR19 BH19:BQ19 EK19:ET19 FL19:FU19 GM19:GV19 HN19:HW19 IO19:IX19" xr:uid="{00000000-0002-0000-0600-000020000000}">
      <formula1>0.1</formula1>
      <formula2>5</formula2>
    </dataValidation>
    <dataValidation type="whole" allowBlank="1" showInputMessage="1" showErrorMessage="1" errorTitle="Judges Mark" error="Enter a whole number between 0 and 10" promptTitle="Judges Mark" prompt="Please enter a whole number between 0 and 10." sqref="CI21:DH68 AG21:BF68 BH21:CG68 DJ21:EI68 EK21:FJ68 GM21:HL68 HN21:IM68 IO21:JN68 F21:AE68 FL21:GK68" xr:uid="{00000000-0002-0000-0600-000021000000}">
      <formula1>0</formula1>
      <formula2>10</formula2>
    </dataValidation>
    <dataValidation type="list" allowBlank="1" showInputMessage="1" showErrorMessage="1" sqref="E15" xr:uid="{00000000-0002-0000-0600-000022000000}">
      <formula1>"All,Judges,Selected"</formula1>
    </dataValidation>
    <dataValidation type="list" allowBlank="1" showInputMessage="1" showErrorMessage="1" sqref="E16" xr:uid="{00000000-0002-0000-0600-000023000000}">
      <formula1>"All,Top 5,A Only, B Only"</formula1>
    </dataValidation>
    <dataValidation type="list" showDropDown="1" showInputMessage="1" showErrorMessage="1" error="You Must mark with an x the colums you wish to highlight" promptTitle="Selection" prompt="Mark with a x the Citeria you wish to highlight" sqref="F15:JP15" xr:uid="{00000000-0002-0000-0600-000024000000}">
      <formula1>"x"</formula1>
    </dataValidation>
    <dataValidation type="list" showInputMessage="1" showErrorMessage="1" sqref="E17" xr:uid="{00000000-0002-0000-0600-000025000000}">
      <formula1>$B$86:$B$96</formula1>
    </dataValidation>
  </dataValidations>
  <pageMargins left="0.75" right="0.75" top="1" bottom="1" header="0.5" footer="0.5"/>
  <pageSetup paperSize="9" orientation="portrait" horizontalDpi="4294967293" verticalDpi="2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Sheet13.Button1_Click">
                <anchor moveWithCells="1" sizeWithCells="1">
                  <from>
                    <xdr:col>5</xdr:col>
                    <xdr:colOff>314325</xdr:colOff>
                    <xdr:row>4</xdr:row>
                    <xdr:rowOff>0</xdr:rowOff>
                  </from>
                  <to>
                    <xdr:col>8</xdr:col>
                    <xdr:colOff>333375</xdr:colOff>
                    <xdr:row>6</xdr:row>
                    <xdr:rowOff>57150</xdr:rowOff>
                  </to>
                </anchor>
              </controlPr>
            </control>
          </mc:Choice>
        </mc:AlternateContent>
        <mc:AlternateContent xmlns:mc="http://schemas.openxmlformats.org/markup-compatibility/2006">
          <mc:Choice Requires="x14">
            <control shapeId="7170" r:id="rId5" name="Button 2">
              <controlPr defaultSize="0" print="0" autoFill="0" autoPict="0" macro="[0]!Sheet18.Button1_Click">
                <anchor moveWithCells="1" sizeWithCells="1">
                  <from>
                    <xdr:col>5</xdr:col>
                    <xdr:colOff>314325</xdr:colOff>
                    <xdr:row>4</xdr:row>
                    <xdr:rowOff>0</xdr:rowOff>
                  </from>
                  <to>
                    <xdr:col>8</xdr:col>
                    <xdr:colOff>333375</xdr:colOff>
                    <xdr:row>6</xdr:row>
                    <xdr:rowOff>57150</xdr:rowOff>
                  </to>
                </anchor>
              </controlPr>
            </control>
          </mc:Choice>
        </mc:AlternateContent>
        <mc:AlternateContent xmlns:mc="http://schemas.openxmlformats.org/markup-compatibility/2006">
          <mc:Choice Requires="x14">
            <control shapeId="7171" r:id="rId6" name="Button 3">
              <controlPr defaultSize="0" print="0" autoFill="0" autoPict="0" macro="[0]!Sheet18.Button1_Click">
                <anchor moveWithCells="1" sizeWithCells="1">
                  <from>
                    <xdr:col>5</xdr:col>
                    <xdr:colOff>314325</xdr:colOff>
                    <xdr:row>4</xdr:row>
                    <xdr:rowOff>0</xdr:rowOff>
                  </from>
                  <to>
                    <xdr:col>8</xdr:col>
                    <xdr:colOff>333375</xdr:colOff>
                    <xdr:row>6</xdr:row>
                    <xdr:rowOff>57150</xdr:rowOff>
                  </to>
                </anchor>
              </controlPr>
            </control>
          </mc:Choice>
        </mc:AlternateContent>
        <mc:AlternateContent xmlns:mc="http://schemas.openxmlformats.org/markup-compatibility/2006">
          <mc:Choice Requires="x14">
            <control shapeId="7173" r:id="rId7" name="Button 5">
              <controlPr defaultSize="0" print="0" autoFill="0" autoPict="0" macro="[0]!Sheet18.Button1_Click">
                <anchor moveWithCells="1" sizeWithCells="1">
                  <from>
                    <xdr:col>5</xdr:col>
                    <xdr:colOff>314325</xdr:colOff>
                    <xdr:row>4</xdr:row>
                    <xdr:rowOff>0</xdr:rowOff>
                  </from>
                  <to>
                    <xdr:col>8</xdr:col>
                    <xdr:colOff>333375</xdr:colOff>
                    <xdr:row>6</xdr:row>
                    <xdr:rowOff>57150</xdr:rowOff>
                  </to>
                </anchor>
              </controlPr>
            </control>
          </mc:Choice>
        </mc:AlternateContent>
        <mc:AlternateContent xmlns:mc="http://schemas.openxmlformats.org/markup-compatibility/2006">
          <mc:Choice Requires="x14">
            <control shapeId="7174" r:id="rId8" name="Button 6">
              <controlPr defaultSize="0" print="0" autoFill="0" autoPict="0" macro="[0]!Sheet18.Button1_Click">
                <anchor moveWithCells="1" sizeWithCells="1">
                  <from>
                    <xdr:col>5</xdr:col>
                    <xdr:colOff>314325</xdr:colOff>
                    <xdr:row>4</xdr:row>
                    <xdr:rowOff>0</xdr:rowOff>
                  </from>
                  <to>
                    <xdr:col>8</xdr:col>
                    <xdr:colOff>333375</xdr:colOff>
                    <xdr:row>6</xdr:row>
                    <xdr:rowOff>57150</xdr:rowOff>
                  </to>
                </anchor>
              </controlPr>
            </control>
          </mc:Choice>
        </mc:AlternateContent>
        <mc:AlternateContent xmlns:mc="http://schemas.openxmlformats.org/markup-compatibility/2006">
          <mc:Choice Requires="x14">
            <control shapeId="7175" r:id="rId9" name="Button 7">
              <controlPr defaultSize="0" print="0" autoFill="0" autoPict="0" macro="[0]!Sheet18.Button1_Click">
                <anchor moveWithCells="1" sizeWithCells="1">
                  <from>
                    <xdr:col>5</xdr:col>
                    <xdr:colOff>314325</xdr:colOff>
                    <xdr:row>4</xdr:row>
                    <xdr:rowOff>0</xdr:rowOff>
                  </from>
                  <to>
                    <xdr:col>8</xdr:col>
                    <xdr:colOff>333375</xdr:colOff>
                    <xdr:row>6</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KE152"/>
  <sheetViews>
    <sheetView showGridLines="0" topLeftCell="A2" zoomScale="60" zoomScaleNormal="60" workbookViewId="0">
      <selection activeCell="E2" sqref="E2"/>
    </sheetView>
  </sheetViews>
  <sheetFormatPr defaultColWidth="9.140625" defaultRowHeight="15" outlineLevelRow="1" x14ac:dyDescent="0.2"/>
  <cols>
    <col min="1" max="2" width="5.5703125" style="136" customWidth="1"/>
    <col min="3" max="3" width="9" style="136" customWidth="1"/>
    <col min="4" max="4" width="46.7109375" style="136" customWidth="1"/>
    <col min="5" max="5" width="18.140625" style="136" customWidth="1"/>
    <col min="6" max="15" width="5.28515625" style="136" customWidth="1"/>
    <col min="16" max="30" width="5.28515625" style="136" hidden="1" customWidth="1"/>
    <col min="31" max="31" width="5.28515625" style="219" hidden="1" customWidth="1"/>
    <col min="32" max="32" width="6.28515625" style="136" customWidth="1"/>
    <col min="33" max="33" width="5" style="136" hidden="1" customWidth="1"/>
    <col min="34" max="57" width="5.28515625" style="136" hidden="1" customWidth="1"/>
    <col min="58" max="58" width="5.28515625" style="219" hidden="1" customWidth="1"/>
    <col min="59" max="59" width="6.28515625" style="136" hidden="1" customWidth="1"/>
    <col min="60" max="84" width="5.28515625" style="136" hidden="1" customWidth="1"/>
    <col min="85" max="85" width="5.28515625" style="219" hidden="1" customWidth="1"/>
    <col min="86" max="86" width="6.28515625" style="136" hidden="1" customWidth="1"/>
    <col min="87" max="111" width="5.28515625" style="136" hidden="1" customWidth="1"/>
    <col min="112" max="112" width="5.28515625" style="219" hidden="1" customWidth="1"/>
    <col min="113" max="113" width="6.28515625" style="136" hidden="1" customWidth="1"/>
    <col min="114" max="138" width="5.28515625" style="136" hidden="1" customWidth="1"/>
    <col min="139" max="139" width="5.28515625" style="219" hidden="1" customWidth="1"/>
    <col min="140" max="140" width="6.28515625" style="136" hidden="1" customWidth="1"/>
    <col min="141" max="165" width="5.28515625" style="136" hidden="1" customWidth="1"/>
    <col min="166" max="166" width="5.28515625" style="219" hidden="1" customWidth="1"/>
    <col min="167" max="167" width="6.28515625" style="136" hidden="1" customWidth="1"/>
    <col min="168" max="192" width="5.28515625" style="136" hidden="1" customWidth="1"/>
    <col min="193" max="193" width="5.28515625" style="219" hidden="1" customWidth="1"/>
    <col min="194" max="194" width="6.28515625" style="136" hidden="1" customWidth="1"/>
    <col min="195" max="219" width="5.28515625" style="136" hidden="1" customWidth="1"/>
    <col min="220" max="220" width="5.28515625" style="219" hidden="1" customWidth="1"/>
    <col min="221" max="221" width="6.28515625" style="136" hidden="1" customWidth="1"/>
    <col min="222" max="246" width="5.28515625" style="136" hidden="1" customWidth="1"/>
    <col min="247" max="247" width="5.28515625" style="219" hidden="1" customWidth="1"/>
    <col min="248" max="248" width="6.28515625" style="136" hidden="1" customWidth="1"/>
    <col min="249" max="273" width="5.28515625" style="136" hidden="1" customWidth="1"/>
    <col min="274" max="274" width="5.28515625" style="219" hidden="1" customWidth="1"/>
    <col min="275" max="275" width="6.28515625" style="136" hidden="1" customWidth="1"/>
    <col min="276" max="276" width="11.85546875" style="136" customWidth="1"/>
    <col min="277" max="277" width="18.140625" style="136" customWidth="1"/>
    <col min="278" max="278" width="13.140625" style="136" hidden="1" customWidth="1"/>
    <col min="279" max="279" width="11" style="136" customWidth="1"/>
    <col min="280" max="280" width="13.140625" style="136" hidden="1" customWidth="1"/>
    <col min="281" max="281" width="11" style="136" customWidth="1"/>
    <col min="282" max="282" width="13.140625" style="136" hidden="1" customWidth="1"/>
    <col min="283" max="283" width="11" style="136" customWidth="1"/>
    <col min="284" max="284" width="11" style="136" hidden="1" customWidth="1"/>
    <col min="285" max="285" width="9.140625" style="136"/>
    <col min="286" max="286" width="9.140625" style="136" customWidth="1"/>
    <col min="287" max="288" width="9.140625" style="136"/>
    <col min="289" max="290" width="9.140625" style="136" hidden="1" customWidth="1"/>
    <col min="291" max="16384" width="9.140625" style="136"/>
  </cols>
  <sheetData>
    <row r="1" spans="1:291" s="219" customFormat="1" ht="12.75" hidden="1" customHeight="1" thickBot="1" x14ac:dyDescent="0.25">
      <c r="A1" s="136"/>
      <c r="B1" s="136"/>
      <c r="C1" s="136"/>
      <c r="E1" s="219" t="s">
        <v>215</v>
      </c>
      <c r="F1" s="219">
        <v>1</v>
      </c>
      <c r="AG1" s="219">
        <v>2</v>
      </c>
      <c r="BH1" s="219">
        <v>3</v>
      </c>
      <c r="CI1" s="219">
        <v>4</v>
      </c>
      <c r="DJ1" s="219">
        <v>5</v>
      </c>
      <c r="EK1" s="219">
        <v>6</v>
      </c>
      <c r="FL1" s="219">
        <v>7</v>
      </c>
      <c r="GM1" s="219">
        <v>8</v>
      </c>
      <c r="HN1" s="219">
        <v>9</v>
      </c>
      <c r="IO1" s="219">
        <v>10</v>
      </c>
      <c r="JP1" s="219">
        <v>11</v>
      </c>
      <c r="JR1" s="219" t="s">
        <v>258</v>
      </c>
      <c r="JT1" s="219" t="s">
        <v>258</v>
      </c>
      <c r="JV1" s="219" t="s">
        <v>258</v>
      </c>
      <c r="JX1" s="219" t="s">
        <v>258</v>
      </c>
      <c r="KC1" s="219" t="s">
        <v>258</v>
      </c>
      <c r="KD1" s="219" t="s">
        <v>258</v>
      </c>
      <c r="KE1" s="219" t="s">
        <v>259</v>
      </c>
    </row>
    <row r="2" spans="1:291" ht="15.75" outlineLevel="1" thickTop="1" x14ac:dyDescent="0.2">
      <c r="D2" s="216" t="s">
        <v>256</v>
      </c>
      <c r="E2" s="283">
        <v>1</v>
      </c>
    </row>
    <row r="3" spans="1:291" outlineLevel="1" x14ac:dyDescent="0.2">
      <c r="D3" s="217" t="s">
        <v>240</v>
      </c>
      <c r="E3" s="284">
        <v>10</v>
      </c>
    </row>
    <row r="4" spans="1:291" outlineLevel="1" x14ac:dyDescent="0.2">
      <c r="D4" s="217" t="s">
        <v>241</v>
      </c>
      <c r="E4" s="284">
        <v>10</v>
      </c>
    </row>
    <row r="5" spans="1:291" outlineLevel="1" x14ac:dyDescent="0.2">
      <c r="D5" s="217" t="s">
        <v>242</v>
      </c>
      <c r="E5" s="284">
        <v>10</v>
      </c>
    </row>
    <row r="6" spans="1:291" outlineLevel="1" x14ac:dyDescent="0.2">
      <c r="D6" s="217" t="s">
        <v>243</v>
      </c>
      <c r="E6" s="284">
        <v>10</v>
      </c>
    </row>
    <row r="7" spans="1:291" outlineLevel="1" x14ac:dyDescent="0.2">
      <c r="D7" s="217" t="s">
        <v>244</v>
      </c>
      <c r="E7" s="284">
        <v>10</v>
      </c>
    </row>
    <row r="8" spans="1:291" outlineLevel="1" x14ac:dyDescent="0.2">
      <c r="D8" s="223" t="s">
        <v>245</v>
      </c>
      <c r="E8" s="284">
        <v>10</v>
      </c>
    </row>
    <row r="9" spans="1:291" outlineLevel="1" x14ac:dyDescent="0.2">
      <c r="D9" s="217" t="s">
        <v>246</v>
      </c>
      <c r="E9" s="284">
        <v>10</v>
      </c>
    </row>
    <row r="10" spans="1:291" outlineLevel="1" x14ac:dyDescent="0.2">
      <c r="D10" s="217" t="s">
        <v>247</v>
      </c>
      <c r="E10" s="284">
        <v>10</v>
      </c>
    </row>
    <row r="11" spans="1:291" outlineLevel="1" x14ac:dyDescent="0.2">
      <c r="D11" s="225" t="s">
        <v>254</v>
      </c>
      <c r="E11" s="285">
        <v>10</v>
      </c>
    </row>
    <row r="12" spans="1:291" ht="15.75" outlineLevel="1" thickBot="1" x14ac:dyDescent="0.25">
      <c r="D12" s="218" t="s">
        <v>255</v>
      </c>
      <c r="E12" s="286">
        <v>10</v>
      </c>
    </row>
    <row r="13" spans="1:291" ht="16.5" thickTop="1" thickBot="1" x14ac:dyDescent="0.25"/>
    <row r="14" spans="1:291" ht="16.5" thickTop="1" x14ac:dyDescent="0.25">
      <c r="B14" s="137"/>
      <c r="C14" s="138"/>
      <c r="D14" s="138"/>
      <c r="E14" s="323" t="s">
        <v>466</v>
      </c>
      <c r="F14" s="424" t="s">
        <v>469</v>
      </c>
      <c r="G14" s="425"/>
      <c r="H14" s="425"/>
      <c r="I14" s="425"/>
      <c r="J14" s="425"/>
      <c r="K14" s="425"/>
      <c r="L14" s="425"/>
      <c r="M14" s="425"/>
      <c r="N14" s="425"/>
      <c r="O14" s="425"/>
      <c r="P14" s="425"/>
      <c r="Q14" s="425"/>
      <c r="R14" s="425"/>
      <c r="S14" s="425"/>
      <c r="T14" s="425"/>
      <c r="U14" s="425"/>
      <c r="V14" s="425"/>
      <c r="W14" s="425"/>
      <c r="X14" s="425"/>
      <c r="Y14" s="425"/>
      <c r="Z14" s="425"/>
      <c r="AA14" s="425"/>
      <c r="AB14" s="425"/>
      <c r="AC14" s="425"/>
      <c r="AD14" s="425"/>
      <c r="AE14" s="425"/>
      <c r="AF14" s="425"/>
    </row>
    <row r="15" spans="1:291" ht="27" thickBot="1" x14ac:dyDescent="0.45">
      <c r="B15" s="350"/>
      <c r="C15" s="351"/>
      <c r="D15" s="352" t="str">
        <f>'Set UP'!Q6</f>
        <v>Wet Incident</v>
      </c>
      <c r="E15" s="353" t="s">
        <v>459</v>
      </c>
      <c r="F15" s="354"/>
      <c r="G15" s="355"/>
      <c r="H15" s="355"/>
      <c r="I15" s="355"/>
      <c r="J15" s="355"/>
      <c r="K15" s="355"/>
      <c r="L15" s="355"/>
      <c r="M15" s="355"/>
      <c r="N15" s="355"/>
      <c r="O15" s="355"/>
      <c r="P15" s="355"/>
      <c r="Q15" s="355"/>
      <c r="R15" s="355"/>
      <c r="S15" s="355"/>
      <c r="T15" s="355"/>
      <c r="U15" s="355"/>
      <c r="V15" s="355"/>
      <c r="W15" s="355"/>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5"/>
      <c r="BT15" s="355"/>
      <c r="BU15" s="355"/>
      <c r="BV15" s="355"/>
      <c r="BW15" s="355"/>
      <c r="BX15" s="355"/>
      <c r="BY15" s="355"/>
      <c r="BZ15" s="355"/>
      <c r="CA15" s="355"/>
      <c r="CB15" s="355"/>
      <c r="CC15" s="355"/>
      <c r="CD15" s="355"/>
      <c r="CE15" s="355"/>
      <c r="CF15" s="355"/>
      <c r="CG15" s="355"/>
      <c r="CH15" s="355"/>
      <c r="CI15" s="355"/>
      <c r="CJ15" s="355"/>
      <c r="CK15" s="355"/>
      <c r="CL15" s="355"/>
      <c r="CM15" s="355"/>
      <c r="CN15" s="355"/>
      <c r="CO15" s="355"/>
      <c r="CP15" s="355"/>
      <c r="CQ15" s="355"/>
      <c r="CR15" s="355"/>
      <c r="CS15" s="355"/>
      <c r="CT15" s="355"/>
      <c r="CU15" s="355"/>
      <c r="CV15" s="355"/>
      <c r="CW15" s="355"/>
      <c r="CX15" s="355"/>
      <c r="CY15" s="355"/>
      <c r="CZ15" s="355"/>
      <c r="DA15" s="355"/>
      <c r="DB15" s="355"/>
      <c r="DC15" s="355"/>
      <c r="DD15" s="355"/>
      <c r="DE15" s="355"/>
      <c r="DF15" s="355"/>
      <c r="DG15" s="355"/>
      <c r="DH15" s="355"/>
      <c r="DI15" s="355"/>
      <c r="DJ15" s="355"/>
      <c r="DK15" s="355"/>
      <c r="DL15" s="355"/>
      <c r="DM15" s="355"/>
      <c r="DN15" s="355"/>
      <c r="DO15" s="355"/>
      <c r="DP15" s="355"/>
      <c r="DQ15" s="355"/>
      <c r="DR15" s="355"/>
      <c r="DS15" s="355"/>
      <c r="DT15" s="355"/>
      <c r="DU15" s="355"/>
      <c r="DV15" s="355"/>
      <c r="DW15" s="355"/>
      <c r="DX15" s="355"/>
      <c r="DY15" s="355"/>
      <c r="DZ15" s="355"/>
      <c r="EA15" s="355"/>
      <c r="EB15" s="355"/>
      <c r="EC15" s="355"/>
      <c r="ED15" s="355"/>
      <c r="EE15" s="355"/>
      <c r="EF15" s="355"/>
      <c r="EG15" s="355"/>
      <c r="EH15" s="355"/>
      <c r="EI15" s="355"/>
      <c r="EJ15" s="355"/>
      <c r="EK15" s="355"/>
      <c r="EL15" s="355"/>
      <c r="EM15" s="355"/>
      <c r="EN15" s="355"/>
      <c r="EO15" s="355"/>
      <c r="EP15" s="355"/>
      <c r="EQ15" s="355"/>
      <c r="ER15" s="355"/>
      <c r="ES15" s="355"/>
      <c r="ET15" s="355"/>
      <c r="EU15" s="355"/>
      <c r="EV15" s="355"/>
      <c r="EW15" s="355"/>
      <c r="EX15" s="355"/>
      <c r="EY15" s="355"/>
      <c r="EZ15" s="355"/>
      <c r="FA15" s="355"/>
      <c r="FB15" s="355"/>
      <c r="FC15" s="355"/>
      <c r="FD15" s="355"/>
      <c r="FE15" s="355"/>
      <c r="FF15" s="355"/>
      <c r="FG15" s="355"/>
      <c r="FH15" s="355"/>
      <c r="FI15" s="355"/>
      <c r="FJ15" s="355"/>
      <c r="FK15" s="355"/>
      <c r="FL15" s="355"/>
      <c r="FM15" s="355"/>
      <c r="FN15" s="355"/>
      <c r="FO15" s="355"/>
      <c r="FP15" s="355"/>
      <c r="FQ15" s="355"/>
      <c r="FR15" s="355"/>
      <c r="FS15" s="355"/>
      <c r="FT15" s="355"/>
      <c r="FU15" s="355"/>
      <c r="FV15" s="355"/>
      <c r="FW15" s="355"/>
      <c r="FX15" s="355"/>
      <c r="FY15" s="355"/>
      <c r="FZ15" s="355"/>
      <c r="GA15" s="355"/>
      <c r="GB15" s="355"/>
      <c r="GC15" s="355"/>
      <c r="GD15" s="355"/>
      <c r="GE15" s="355"/>
      <c r="GF15" s="355"/>
      <c r="GG15" s="355"/>
      <c r="GH15" s="355"/>
      <c r="GI15" s="355"/>
      <c r="GJ15" s="355"/>
      <c r="GK15" s="355"/>
      <c r="GL15" s="355"/>
      <c r="GM15" s="355"/>
      <c r="GN15" s="355"/>
      <c r="GO15" s="355"/>
      <c r="GP15" s="355"/>
      <c r="GQ15" s="355"/>
      <c r="GR15" s="355"/>
      <c r="GS15" s="355"/>
      <c r="GT15" s="355"/>
      <c r="GU15" s="355"/>
      <c r="GV15" s="355"/>
      <c r="GW15" s="355"/>
      <c r="GX15" s="355"/>
      <c r="GY15" s="355"/>
      <c r="GZ15" s="355"/>
      <c r="HA15" s="355"/>
      <c r="HB15" s="355"/>
      <c r="HC15" s="355"/>
      <c r="HD15" s="355"/>
      <c r="HE15" s="355"/>
      <c r="HF15" s="355"/>
      <c r="HG15" s="355"/>
      <c r="HH15" s="355"/>
      <c r="HI15" s="355"/>
      <c r="HJ15" s="355"/>
      <c r="HK15" s="355"/>
      <c r="HL15" s="355"/>
      <c r="HM15" s="355"/>
      <c r="HN15" s="355"/>
      <c r="HO15" s="355"/>
      <c r="HP15" s="355"/>
      <c r="HQ15" s="355"/>
      <c r="HR15" s="355"/>
      <c r="HS15" s="355"/>
      <c r="HT15" s="355"/>
      <c r="HU15" s="355"/>
      <c r="HV15" s="355"/>
      <c r="HW15" s="355"/>
      <c r="HX15" s="355"/>
      <c r="HY15" s="355"/>
      <c r="HZ15" s="355"/>
      <c r="IA15" s="355"/>
      <c r="IB15" s="355"/>
      <c r="IC15" s="355"/>
      <c r="ID15" s="355"/>
      <c r="IE15" s="355"/>
      <c r="IF15" s="355"/>
      <c r="IG15" s="355"/>
      <c r="IH15" s="355"/>
      <c r="II15" s="355"/>
      <c r="IJ15" s="355"/>
      <c r="IK15" s="355"/>
      <c r="IL15" s="355"/>
      <c r="IM15" s="355"/>
      <c r="IN15" s="355"/>
      <c r="IO15" s="355"/>
      <c r="IP15" s="355"/>
      <c r="IQ15" s="355"/>
      <c r="IR15" s="355"/>
      <c r="IS15" s="355"/>
      <c r="IT15" s="355"/>
      <c r="IU15" s="355"/>
      <c r="IV15" s="355"/>
      <c r="IW15" s="355"/>
      <c r="IX15" s="355"/>
      <c r="IY15" s="355"/>
      <c r="IZ15" s="355"/>
      <c r="JA15" s="355"/>
      <c r="JB15" s="355"/>
      <c r="JC15" s="355"/>
      <c r="JD15" s="355"/>
      <c r="JE15" s="355"/>
      <c r="JF15" s="355"/>
      <c r="JG15" s="355"/>
      <c r="JH15" s="355"/>
      <c r="JI15" s="355"/>
      <c r="JJ15" s="355"/>
      <c r="JK15" s="355"/>
      <c r="JL15" s="355"/>
      <c r="JM15" s="355"/>
      <c r="JN15" s="355"/>
      <c r="JO15" s="355"/>
      <c r="JP15" s="355"/>
    </row>
    <row r="16" spans="1:291" ht="16.5" customHeight="1" thickTop="1" x14ac:dyDescent="0.25">
      <c r="B16" s="137"/>
      <c r="C16" s="138"/>
      <c r="D16" s="356" t="s">
        <v>273</v>
      </c>
      <c r="E16" s="357" t="s">
        <v>459</v>
      </c>
      <c r="F16" s="433" t="s">
        <v>81</v>
      </c>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t="s">
        <v>82</v>
      </c>
      <c r="AH16" s="431"/>
      <c r="AI16" s="431"/>
      <c r="AJ16" s="431"/>
      <c r="AK16" s="431"/>
      <c r="AL16" s="431"/>
      <c r="AM16" s="431"/>
      <c r="AN16" s="431"/>
      <c r="AO16" s="431"/>
      <c r="AP16" s="431"/>
      <c r="AQ16" s="431"/>
      <c r="AR16" s="431"/>
      <c r="AS16" s="431"/>
      <c r="AT16" s="431"/>
      <c r="AU16" s="431"/>
      <c r="AV16" s="431"/>
      <c r="AW16" s="431"/>
      <c r="AX16" s="431"/>
      <c r="AY16" s="431"/>
      <c r="AZ16" s="431"/>
      <c r="BA16" s="431"/>
      <c r="BB16" s="431"/>
      <c r="BC16" s="431"/>
      <c r="BD16" s="431"/>
      <c r="BE16" s="431"/>
      <c r="BF16" s="431"/>
      <c r="BG16" s="431"/>
      <c r="BH16" s="431" t="s">
        <v>85</v>
      </c>
      <c r="BI16" s="431"/>
      <c r="BJ16" s="431"/>
      <c r="BK16" s="431"/>
      <c r="BL16" s="431"/>
      <c r="BM16" s="431"/>
      <c r="BN16" s="431"/>
      <c r="BO16" s="431"/>
      <c r="BP16" s="431"/>
      <c r="BQ16" s="431"/>
      <c r="BR16" s="431"/>
      <c r="BS16" s="431"/>
      <c r="BT16" s="431"/>
      <c r="BU16" s="431"/>
      <c r="BV16" s="431"/>
      <c r="BW16" s="431"/>
      <c r="BX16" s="431"/>
      <c r="BY16" s="431"/>
      <c r="BZ16" s="431"/>
      <c r="CA16" s="431"/>
      <c r="CB16" s="431"/>
      <c r="CC16" s="431"/>
      <c r="CD16" s="431"/>
      <c r="CE16" s="431"/>
      <c r="CF16" s="431"/>
      <c r="CG16" s="431"/>
      <c r="CH16" s="431"/>
      <c r="CI16" s="431" t="s">
        <v>87</v>
      </c>
      <c r="CJ16" s="431"/>
      <c r="CK16" s="431"/>
      <c r="CL16" s="431"/>
      <c r="CM16" s="431"/>
      <c r="CN16" s="431"/>
      <c r="CO16" s="431"/>
      <c r="CP16" s="431"/>
      <c r="CQ16" s="431"/>
      <c r="CR16" s="431"/>
      <c r="CS16" s="431"/>
      <c r="CT16" s="431"/>
      <c r="CU16" s="431"/>
      <c r="CV16" s="431"/>
      <c r="CW16" s="431"/>
      <c r="CX16" s="431"/>
      <c r="CY16" s="431"/>
      <c r="CZ16" s="431"/>
      <c r="DA16" s="431"/>
      <c r="DB16" s="431"/>
      <c r="DC16" s="431"/>
      <c r="DD16" s="431"/>
      <c r="DE16" s="431"/>
      <c r="DF16" s="431"/>
      <c r="DG16" s="431"/>
      <c r="DH16" s="431"/>
      <c r="DI16" s="431"/>
      <c r="DJ16" s="431" t="s">
        <v>89</v>
      </c>
      <c r="DK16" s="431"/>
      <c r="DL16" s="431"/>
      <c r="DM16" s="431"/>
      <c r="DN16" s="431"/>
      <c r="DO16" s="431"/>
      <c r="DP16" s="431"/>
      <c r="DQ16" s="431"/>
      <c r="DR16" s="431"/>
      <c r="DS16" s="431"/>
      <c r="DT16" s="431"/>
      <c r="DU16" s="431"/>
      <c r="DV16" s="431"/>
      <c r="DW16" s="431"/>
      <c r="DX16" s="431"/>
      <c r="DY16" s="431"/>
      <c r="DZ16" s="431"/>
      <c r="EA16" s="431"/>
      <c r="EB16" s="431"/>
      <c r="EC16" s="431"/>
      <c r="ED16" s="431"/>
      <c r="EE16" s="431"/>
      <c r="EF16" s="431"/>
      <c r="EG16" s="431"/>
      <c r="EH16" s="431"/>
      <c r="EI16" s="431"/>
      <c r="EJ16" s="431"/>
      <c r="EK16" s="431" t="s">
        <v>90</v>
      </c>
      <c r="EL16" s="431"/>
      <c r="EM16" s="431"/>
      <c r="EN16" s="431"/>
      <c r="EO16" s="431"/>
      <c r="EP16" s="431"/>
      <c r="EQ16" s="431"/>
      <c r="ER16" s="431"/>
      <c r="ES16" s="431"/>
      <c r="ET16" s="431"/>
      <c r="EU16" s="431"/>
      <c r="EV16" s="431"/>
      <c r="EW16" s="431"/>
      <c r="EX16" s="431"/>
      <c r="EY16" s="431"/>
      <c r="EZ16" s="431"/>
      <c r="FA16" s="431"/>
      <c r="FB16" s="431"/>
      <c r="FC16" s="431"/>
      <c r="FD16" s="431"/>
      <c r="FE16" s="431"/>
      <c r="FF16" s="431"/>
      <c r="FG16" s="431"/>
      <c r="FH16" s="431"/>
      <c r="FI16" s="431"/>
      <c r="FJ16" s="431"/>
      <c r="FK16" s="431"/>
      <c r="FL16" s="431" t="s">
        <v>226</v>
      </c>
      <c r="FM16" s="431"/>
      <c r="FN16" s="431"/>
      <c r="FO16" s="431"/>
      <c r="FP16" s="431"/>
      <c r="FQ16" s="431"/>
      <c r="FR16" s="431"/>
      <c r="FS16" s="431"/>
      <c r="FT16" s="431"/>
      <c r="FU16" s="431"/>
      <c r="FV16" s="431"/>
      <c r="FW16" s="431"/>
      <c r="FX16" s="431"/>
      <c r="FY16" s="431"/>
      <c r="FZ16" s="431"/>
      <c r="GA16" s="431"/>
      <c r="GB16" s="431"/>
      <c r="GC16" s="431"/>
      <c r="GD16" s="431"/>
      <c r="GE16" s="431"/>
      <c r="GF16" s="431"/>
      <c r="GG16" s="431"/>
      <c r="GH16" s="431"/>
      <c r="GI16" s="431"/>
      <c r="GJ16" s="431"/>
      <c r="GK16" s="431"/>
      <c r="GL16" s="431"/>
      <c r="GM16" s="431" t="s">
        <v>224</v>
      </c>
      <c r="GN16" s="431"/>
      <c r="GO16" s="431"/>
      <c r="GP16" s="431"/>
      <c r="GQ16" s="431"/>
      <c r="GR16" s="431"/>
      <c r="GS16" s="431"/>
      <c r="GT16" s="431"/>
      <c r="GU16" s="431"/>
      <c r="GV16" s="431"/>
      <c r="GW16" s="431"/>
      <c r="GX16" s="431"/>
      <c r="GY16" s="431"/>
      <c r="GZ16" s="431"/>
      <c r="HA16" s="431"/>
      <c r="HB16" s="431"/>
      <c r="HC16" s="431"/>
      <c r="HD16" s="431"/>
      <c r="HE16" s="431"/>
      <c r="HF16" s="431"/>
      <c r="HG16" s="431"/>
      <c r="HH16" s="431"/>
      <c r="HI16" s="431"/>
      <c r="HJ16" s="431"/>
      <c r="HK16" s="431"/>
      <c r="HL16" s="431"/>
      <c r="HM16" s="431"/>
      <c r="HN16" s="431" t="s">
        <v>248</v>
      </c>
      <c r="HO16" s="431"/>
      <c r="HP16" s="431"/>
      <c r="HQ16" s="431"/>
      <c r="HR16" s="431"/>
      <c r="HS16" s="431"/>
      <c r="HT16" s="431"/>
      <c r="HU16" s="431"/>
      <c r="HV16" s="431"/>
      <c r="HW16" s="431"/>
      <c r="HX16" s="431"/>
      <c r="HY16" s="431"/>
      <c r="HZ16" s="431"/>
      <c r="IA16" s="431"/>
      <c r="IB16" s="431"/>
      <c r="IC16" s="431"/>
      <c r="ID16" s="431"/>
      <c r="IE16" s="431"/>
      <c r="IF16" s="431"/>
      <c r="IG16" s="431"/>
      <c r="IH16" s="431"/>
      <c r="II16" s="431"/>
      <c r="IJ16" s="431"/>
      <c r="IK16" s="431"/>
      <c r="IL16" s="431"/>
      <c r="IM16" s="431"/>
      <c r="IN16" s="431"/>
      <c r="IO16" s="431" t="s">
        <v>251</v>
      </c>
      <c r="IP16" s="431"/>
      <c r="IQ16" s="431"/>
      <c r="IR16" s="431"/>
      <c r="IS16" s="431"/>
      <c r="IT16" s="431"/>
      <c r="IU16" s="431"/>
      <c r="IV16" s="431"/>
      <c r="IW16" s="431"/>
      <c r="IX16" s="431"/>
      <c r="IY16" s="431"/>
      <c r="IZ16" s="431"/>
      <c r="JA16" s="431"/>
      <c r="JB16" s="431"/>
      <c r="JC16" s="431"/>
      <c r="JD16" s="431"/>
      <c r="JE16" s="431"/>
      <c r="JF16" s="431"/>
      <c r="JG16" s="431"/>
      <c r="JH16" s="431"/>
      <c r="JI16" s="431"/>
      <c r="JJ16" s="431"/>
      <c r="JK16" s="431"/>
      <c r="JL16" s="431"/>
      <c r="JM16" s="431"/>
      <c r="JN16" s="431"/>
      <c r="JO16" s="431"/>
      <c r="JP16" s="426" t="s">
        <v>93</v>
      </c>
      <c r="JQ16" s="426" t="s">
        <v>98</v>
      </c>
      <c r="JR16" s="437" t="s">
        <v>145</v>
      </c>
      <c r="JS16" s="437" t="s">
        <v>146</v>
      </c>
      <c r="JT16" s="440" t="s">
        <v>147</v>
      </c>
      <c r="JU16" s="437" t="s">
        <v>148</v>
      </c>
      <c r="JV16" s="440" t="s">
        <v>199</v>
      </c>
      <c r="JW16" s="437" t="s">
        <v>200</v>
      </c>
      <c r="JX16" s="437" t="s">
        <v>329</v>
      </c>
      <c r="JY16" s="434" t="s">
        <v>330</v>
      </c>
      <c r="JZ16" s="434" t="s">
        <v>377</v>
      </c>
    </row>
    <row r="17" spans="2:290" ht="15" customHeight="1" x14ac:dyDescent="0.25">
      <c r="B17" s="139"/>
      <c r="C17" s="140"/>
      <c r="D17" s="325"/>
      <c r="E17" s="326" t="s">
        <v>505</v>
      </c>
      <c r="F17" s="432"/>
      <c r="G17" s="432"/>
      <c r="H17" s="432"/>
      <c r="I17" s="432"/>
      <c r="J17" s="432"/>
      <c r="K17" s="432"/>
      <c r="L17" s="432"/>
      <c r="M17" s="432"/>
      <c r="N17" s="432"/>
      <c r="O17" s="432"/>
      <c r="P17" s="432"/>
      <c r="Q17" s="432"/>
      <c r="R17" s="432"/>
      <c r="S17" s="432"/>
      <c r="T17" s="432"/>
      <c r="U17" s="432"/>
      <c r="V17" s="432"/>
      <c r="W17" s="432"/>
      <c r="X17" s="432"/>
      <c r="Y17" s="432"/>
      <c r="Z17" s="432"/>
      <c r="AA17" s="432"/>
      <c r="AB17" s="432"/>
      <c r="AC17" s="432"/>
      <c r="AD17" s="432"/>
      <c r="AE17" s="432"/>
      <c r="AF17" s="432"/>
      <c r="AG17" s="432"/>
      <c r="AH17" s="432"/>
      <c r="AI17" s="432"/>
      <c r="AJ17" s="432"/>
      <c r="AK17" s="432"/>
      <c r="AL17" s="432"/>
      <c r="AM17" s="432"/>
      <c r="AN17" s="432"/>
      <c r="AO17" s="432"/>
      <c r="AP17" s="432"/>
      <c r="AQ17" s="432"/>
      <c r="AR17" s="432"/>
      <c r="AS17" s="432"/>
      <c r="AT17" s="432"/>
      <c r="AU17" s="432"/>
      <c r="AV17" s="432"/>
      <c r="AW17" s="432"/>
      <c r="AX17" s="432"/>
      <c r="AY17" s="432"/>
      <c r="AZ17" s="432"/>
      <c r="BA17" s="432"/>
      <c r="BB17" s="432"/>
      <c r="BC17" s="432"/>
      <c r="BD17" s="432"/>
      <c r="BE17" s="432"/>
      <c r="BF17" s="432"/>
      <c r="BG17" s="432"/>
      <c r="BH17" s="432"/>
      <c r="BI17" s="432"/>
      <c r="BJ17" s="432"/>
      <c r="BK17" s="432"/>
      <c r="BL17" s="432"/>
      <c r="BM17" s="432"/>
      <c r="BN17" s="432"/>
      <c r="BO17" s="432"/>
      <c r="BP17" s="432"/>
      <c r="BQ17" s="432"/>
      <c r="BR17" s="432"/>
      <c r="BS17" s="432"/>
      <c r="BT17" s="432"/>
      <c r="BU17" s="432"/>
      <c r="BV17" s="432"/>
      <c r="BW17" s="432"/>
      <c r="BX17" s="432"/>
      <c r="BY17" s="432"/>
      <c r="BZ17" s="432"/>
      <c r="CA17" s="432"/>
      <c r="CB17" s="432"/>
      <c r="CC17" s="432"/>
      <c r="CD17" s="432"/>
      <c r="CE17" s="432"/>
      <c r="CF17" s="432"/>
      <c r="CG17" s="432"/>
      <c r="CH17" s="432"/>
      <c r="CI17" s="432"/>
      <c r="CJ17" s="432"/>
      <c r="CK17" s="432"/>
      <c r="CL17" s="432"/>
      <c r="CM17" s="432"/>
      <c r="CN17" s="432"/>
      <c r="CO17" s="432"/>
      <c r="CP17" s="432"/>
      <c r="CQ17" s="432"/>
      <c r="CR17" s="432"/>
      <c r="CS17" s="432"/>
      <c r="CT17" s="432"/>
      <c r="CU17" s="432"/>
      <c r="CV17" s="432"/>
      <c r="CW17" s="432"/>
      <c r="CX17" s="432"/>
      <c r="CY17" s="432"/>
      <c r="CZ17" s="432"/>
      <c r="DA17" s="432"/>
      <c r="DB17" s="432"/>
      <c r="DC17" s="432"/>
      <c r="DD17" s="432"/>
      <c r="DE17" s="432"/>
      <c r="DF17" s="432"/>
      <c r="DG17" s="432"/>
      <c r="DH17" s="432"/>
      <c r="DI17" s="432"/>
      <c r="DJ17" s="432"/>
      <c r="DK17" s="432"/>
      <c r="DL17" s="432"/>
      <c r="DM17" s="432"/>
      <c r="DN17" s="432"/>
      <c r="DO17" s="432"/>
      <c r="DP17" s="432"/>
      <c r="DQ17" s="432"/>
      <c r="DR17" s="432"/>
      <c r="DS17" s="432"/>
      <c r="DT17" s="432"/>
      <c r="DU17" s="432"/>
      <c r="DV17" s="432"/>
      <c r="DW17" s="432"/>
      <c r="DX17" s="432"/>
      <c r="DY17" s="432"/>
      <c r="DZ17" s="432"/>
      <c r="EA17" s="432"/>
      <c r="EB17" s="432"/>
      <c r="EC17" s="432"/>
      <c r="ED17" s="432"/>
      <c r="EE17" s="432"/>
      <c r="EF17" s="432"/>
      <c r="EG17" s="432"/>
      <c r="EH17" s="432"/>
      <c r="EI17" s="432"/>
      <c r="EJ17" s="432"/>
      <c r="EK17" s="432"/>
      <c r="EL17" s="432"/>
      <c r="EM17" s="432"/>
      <c r="EN17" s="432"/>
      <c r="EO17" s="432"/>
      <c r="EP17" s="432"/>
      <c r="EQ17" s="432"/>
      <c r="ER17" s="432"/>
      <c r="ES17" s="432"/>
      <c r="ET17" s="432"/>
      <c r="EU17" s="432"/>
      <c r="EV17" s="432"/>
      <c r="EW17" s="432"/>
      <c r="EX17" s="432"/>
      <c r="EY17" s="432"/>
      <c r="EZ17" s="432"/>
      <c r="FA17" s="432"/>
      <c r="FB17" s="432"/>
      <c r="FC17" s="432"/>
      <c r="FD17" s="432"/>
      <c r="FE17" s="432"/>
      <c r="FF17" s="432"/>
      <c r="FG17" s="432"/>
      <c r="FH17" s="432"/>
      <c r="FI17" s="432"/>
      <c r="FJ17" s="432"/>
      <c r="FK17" s="432"/>
      <c r="FL17" s="432" t="s">
        <v>513</v>
      </c>
      <c r="FM17" s="432"/>
      <c r="FN17" s="432"/>
      <c r="FO17" s="432"/>
      <c r="FP17" s="432"/>
      <c r="FQ17" s="432"/>
      <c r="FR17" s="432"/>
      <c r="FS17" s="432"/>
      <c r="FT17" s="432"/>
      <c r="FU17" s="432"/>
      <c r="FV17" s="432"/>
      <c r="FW17" s="432"/>
      <c r="FX17" s="432"/>
      <c r="FY17" s="432"/>
      <c r="FZ17" s="432"/>
      <c r="GA17" s="432"/>
      <c r="GB17" s="432"/>
      <c r="GC17" s="432"/>
      <c r="GD17" s="432"/>
      <c r="GE17" s="432"/>
      <c r="GF17" s="432"/>
      <c r="GG17" s="432"/>
      <c r="GH17" s="432"/>
      <c r="GI17" s="432"/>
      <c r="GJ17" s="432"/>
      <c r="GK17" s="432"/>
      <c r="GL17" s="432"/>
      <c r="GM17" s="432" t="s">
        <v>223</v>
      </c>
      <c r="GN17" s="432"/>
      <c r="GO17" s="432"/>
      <c r="GP17" s="432"/>
      <c r="GQ17" s="432"/>
      <c r="GR17" s="432"/>
      <c r="GS17" s="432"/>
      <c r="GT17" s="432"/>
      <c r="GU17" s="432"/>
      <c r="GV17" s="432"/>
      <c r="GW17" s="432"/>
      <c r="GX17" s="432"/>
      <c r="GY17" s="432"/>
      <c r="GZ17" s="432"/>
      <c r="HA17" s="432"/>
      <c r="HB17" s="432"/>
      <c r="HC17" s="432"/>
      <c r="HD17" s="432"/>
      <c r="HE17" s="432"/>
      <c r="HF17" s="432"/>
      <c r="HG17" s="432"/>
      <c r="HH17" s="432"/>
      <c r="HI17" s="432"/>
      <c r="HJ17" s="432"/>
      <c r="HK17" s="432"/>
      <c r="HL17" s="432"/>
      <c r="HM17" s="432"/>
      <c r="HN17" s="432" t="s">
        <v>249</v>
      </c>
      <c r="HO17" s="432"/>
      <c r="HP17" s="432"/>
      <c r="HQ17" s="432"/>
      <c r="HR17" s="432"/>
      <c r="HS17" s="432"/>
      <c r="HT17" s="432"/>
      <c r="HU17" s="432"/>
      <c r="HV17" s="432"/>
      <c r="HW17" s="432"/>
      <c r="HX17" s="432"/>
      <c r="HY17" s="432"/>
      <c r="HZ17" s="432"/>
      <c r="IA17" s="432"/>
      <c r="IB17" s="432"/>
      <c r="IC17" s="432"/>
      <c r="ID17" s="432"/>
      <c r="IE17" s="432"/>
      <c r="IF17" s="432"/>
      <c r="IG17" s="432"/>
      <c r="IH17" s="432"/>
      <c r="II17" s="432"/>
      <c r="IJ17" s="432"/>
      <c r="IK17" s="432"/>
      <c r="IL17" s="432"/>
      <c r="IM17" s="432"/>
      <c r="IN17" s="432"/>
      <c r="IO17" s="432" t="s">
        <v>250</v>
      </c>
      <c r="IP17" s="432"/>
      <c r="IQ17" s="432"/>
      <c r="IR17" s="432"/>
      <c r="IS17" s="432"/>
      <c r="IT17" s="432"/>
      <c r="IU17" s="432"/>
      <c r="IV17" s="432"/>
      <c r="IW17" s="432"/>
      <c r="IX17" s="432"/>
      <c r="IY17" s="432"/>
      <c r="IZ17" s="432"/>
      <c r="JA17" s="432"/>
      <c r="JB17" s="432"/>
      <c r="JC17" s="432"/>
      <c r="JD17" s="432"/>
      <c r="JE17" s="432"/>
      <c r="JF17" s="432"/>
      <c r="JG17" s="432"/>
      <c r="JH17" s="432"/>
      <c r="JI17" s="432"/>
      <c r="JJ17" s="432"/>
      <c r="JK17" s="432"/>
      <c r="JL17" s="432"/>
      <c r="JM17" s="432"/>
      <c r="JN17" s="432"/>
      <c r="JO17" s="432"/>
      <c r="JP17" s="427"/>
      <c r="JQ17" s="427"/>
      <c r="JR17" s="438"/>
      <c r="JS17" s="438"/>
      <c r="JT17" s="441"/>
      <c r="JU17" s="438"/>
      <c r="JV17" s="441"/>
      <c r="JW17" s="438"/>
      <c r="JX17" s="438"/>
      <c r="JY17" s="435"/>
      <c r="JZ17" s="435"/>
    </row>
    <row r="18" spans="2:290" s="141" customFormat="1" ht="273" customHeight="1" x14ac:dyDescent="0.2">
      <c r="B18" s="139"/>
      <c r="C18" s="140"/>
      <c r="D18" s="140"/>
      <c r="E18" s="140"/>
      <c r="F18" s="258" t="s">
        <v>547</v>
      </c>
      <c r="G18" s="258" t="s">
        <v>72</v>
      </c>
      <c r="H18" s="258" t="s">
        <v>73</v>
      </c>
      <c r="I18" s="258" t="s">
        <v>74</v>
      </c>
      <c r="J18" s="258" t="s">
        <v>75</v>
      </c>
      <c r="K18" s="258" t="s">
        <v>76</v>
      </c>
      <c r="L18" s="258" t="s">
        <v>77</v>
      </c>
      <c r="M18" s="258" t="s">
        <v>78</v>
      </c>
      <c r="N18" s="142" t="s">
        <v>79</v>
      </c>
      <c r="O18" s="142" t="s">
        <v>80</v>
      </c>
      <c r="P18" s="142" t="s">
        <v>216</v>
      </c>
      <c r="Q18" s="142" t="s">
        <v>217</v>
      </c>
      <c r="R18" s="142" t="s">
        <v>218</v>
      </c>
      <c r="S18" s="142" t="s">
        <v>219</v>
      </c>
      <c r="T18" s="142" t="s">
        <v>220</v>
      </c>
      <c r="U18" s="142" t="s">
        <v>230</v>
      </c>
      <c r="V18" s="142" t="s">
        <v>231</v>
      </c>
      <c r="W18" s="142" t="s">
        <v>232</v>
      </c>
      <c r="X18" s="142" t="s">
        <v>233</v>
      </c>
      <c r="Y18" s="142" t="s">
        <v>234</v>
      </c>
      <c r="Z18" s="142" t="s">
        <v>235</v>
      </c>
      <c r="AA18" s="142" t="s">
        <v>236</v>
      </c>
      <c r="AB18" s="142" t="s">
        <v>237</v>
      </c>
      <c r="AC18" s="142" t="s">
        <v>238</v>
      </c>
      <c r="AD18" s="142" t="s">
        <v>239</v>
      </c>
      <c r="AE18" s="220" t="s">
        <v>435</v>
      </c>
      <c r="AF18" s="428" t="s">
        <v>83</v>
      </c>
      <c r="AG18" s="258"/>
      <c r="AH18" s="258"/>
      <c r="AI18" s="258"/>
      <c r="AJ18" s="258"/>
      <c r="AK18" s="258"/>
      <c r="AL18" s="258"/>
      <c r="AM18" s="258"/>
      <c r="AN18" s="258"/>
      <c r="AO18" s="258"/>
      <c r="AP18" s="142" t="s">
        <v>80</v>
      </c>
      <c r="AQ18" s="142" t="s">
        <v>216</v>
      </c>
      <c r="AR18" s="142" t="s">
        <v>217</v>
      </c>
      <c r="AS18" s="142" t="s">
        <v>218</v>
      </c>
      <c r="AT18" s="142" t="s">
        <v>219</v>
      </c>
      <c r="AU18" s="142" t="s">
        <v>220</v>
      </c>
      <c r="AV18" s="142" t="s">
        <v>230</v>
      </c>
      <c r="AW18" s="142" t="s">
        <v>231</v>
      </c>
      <c r="AX18" s="142" t="s">
        <v>232</v>
      </c>
      <c r="AY18" s="142" t="s">
        <v>233</v>
      </c>
      <c r="AZ18" s="142" t="s">
        <v>234</v>
      </c>
      <c r="BA18" s="142" t="s">
        <v>235</v>
      </c>
      <c r="BB18" s="142" t="s">
        <v>236</v>
      </c>
      <c r="BC18" s="142" t="s">
        <v>237</v>
      </c>
      <c r="BD18" s="142" t="s">
        <v>238</v>
      </c>
      <c r="BE18" s="142" t="s">
        <v>239</v>
      </c>
      <c r="BF18" s="220" t="s">
        <v>221</v>
      </c>
      <c r="BG18" s="430" t="s">
        <v>84</v>
      </c>
      <c r="BH18" s="258"/>
      <c r="BI18" s="258"/>
      <c r="BJ18" s="258"/>
      <c r="BK18" s="258"/>
      <c r="BL18" s="258"/>
      <c r="BM18" s="258"/>
      <c r="BN18" s="258"/>
      <c r="BO18" s="258"/>
      <c r="BP18" s="258"/>
      <c r="BQ18" s="258"/>
      <c r="BR18" s="258"/>
      <c r="BS18" s="258"/>
      <c r="BT18" s="142" t="s">
        <v>218</v>
      </c>
      <c r="BU18" s="142" t="s">
        <v>219</v>
      </c>
      <c r="BV18" s="142" t="s">
        <v>220</v>
      </c>
      <c r="BW18" s="142" t="s">
        <v>230</v>
      </c>
      <c r="BX18" s="142" t="s">
        <v>231</v>
      </c>
      <c r="BY18" s="142" t="s">
        <v>232</v>
      </c>
      <c r="BZ18" s="142" t="s">
        <v>233</v>
      </c>
      <c r="CA18" s="142" t="s">
        <v>234</v>
      </c>
      <c r="CB18" s="142" t="s">
        <v>235</v>
      </c>
      <c r="CC18" s="142" t="s">
        <v>236</v>
      </c>
      <c r="CD18" s="142" t="s">
        <v>237</v>
      </c>
      <c r="CE18" s="142" t="s">
        <v>238</v>
      </c>
      <c r="CF18" s="142" t="s">
        <v>239</v>
      </c>
      <c r="CG18" s="220" t="s">
        <v>221</v>
      </c>
      <c r="CH18" s="430" t="s">
        <v>86</v>
      </c>
      <c r="CI18" s="258"/>
      <c r="CJ18" s="258"/>
      <c r="CK18" s="258"/>
      <c r="CL18" s="258"/>
      <c r="CM18" s="258"/>
      <c r="CN18" s="258"/>
      <c r="CO18" s="258"/>
      <c r="CP18" s="258"/>
      <c r="CQ18" s="258"/>
      <c r="CR18" s="142" t="s">
        <v>80</v>
      </c>
      <c r="CS18" s="142" t="s">
        <v>216</v>
      </c>
      <c r="CT18" s="142" t="s">
        <v>217</v>
      </c>
      <c r="CU18" s="142" t="s">
        <v>218</v>
      </c>
      <c r="CV18" s="142" t="s">
        <v>219</v>
      </c>
      <c r="CW18" s="142" t="s">
        <v>220</v>
      </c>
      <c r="CX18" s="142" t="s">
        <v>230</v>
      </c>
      <c r="CY18" s="142" t="s">
        <v>231</v>
      </c>
      <c r="CZ18" s="142" t="s">
        <v>232</v>
      </c>
      <c r="DA18" s="142" t="s">
        <v>233</v>
      </c>
      <c r="DB18" s="142" t="s">
        <v>234</v>
      </c>
      <c r="DC18" s="142" t="s">
        <v>235</v>
      </c>
      <c r="DD18" s="142" t="s">
        <v>236</v>
      </c>
      <c r="DE18" s="142" t="s">
        <v>237</v>
      </c>
      <c r="DF18" s="142" t="s">
        <v>238</v>
      </c>
      <c r="DG18" s="142" t="s">
        <v>239</v>
      </c>
      <c r="DH18" s="220" t="s">
        <v>221</v>
      </c>
      <c r="DI18" s="430" t="s">
        <v>88</v>
      </c>
      <c r="DJ18" s="258"/>
      <c r="DK18" s="258"/>
      <c r="DL18" s="258"/>
      <c r="DM18" s="258"/>
      <c r="DN18" s="258"/>
      <c r="DO18" s="258"/>
      <c r="DP18" s="258"/>
      <c r="DQ18" s="258"/>
      <c r="DR18" s="258"/>
      <c r="DS18" s="142" t="s">
        <v>80</v>
      </c>
      <c r="DT18" s="142" t="s">
        <v>216</v>
      </c>
      <c r="DU18" s="142" t="s">
        <v>217</v>
      </c>
      <c r="DV18" s="142" t="s">
        <v>218</v>
      </c>
      <c r="DW18" s="142" t="s">
        <v>219</v>
      </c>
      <c r="DX18" s="142" t="s">
        <v>220</v>
      </c>
      <c r="DY18" s="142" t="s">
        <v>230</v>
      </c>
      <c r="DZ18" s="142" t="s">
        <v>231</v>
      </c>
      <c r="EA18" s="142" t="s">
        <v>232</v>
      </c>
      <c r="EB18" s="142" t="s">
        <v>233</v>
      </c>
      <c r="EC18" s="142" t="s">
        <v>234</v>
      </c>
      <c r="ED18" s="142" t="s">
        <v>235</v>
      </c>
      <c r="EE18" s="142" t="s">
        <v>236</v>
      </c>
      <c r="EF18" s="142" t="s">
        <v>237</v>
      </c>
      <c r="EG18" s="142" t="s">
        <v>238</v>
      </c>
      <c r="EH18" s="142" t="s">
        <v>239</v>
      </c>
      <c r="EI18" s="220" t="s">
        <v>221</v>
      </c>
      <c r="EJ18" s="430" t="s">
        <v>91</v>
      </c>
      <c r="EK18" s="258"/>
      <c r="EL18" s="258"/>
      <c r="EM18" s="258"/>
      <c r="EN18" s="258"/>
      <c r="EO18" s="258"/>
      <c r="EP18" s="258"/>
      <c r="EQ18" s="258"/>
      <c r="ER18" s="258"/>
      <c r="ES18" s="258"/>
      <c r="ET18" s="258"/>
      <c r="EU18" s="258"/>
      <c r="EV18" s="142" t="s">
        <v>217</v>
      </c>
      <c r="EW18" s="142" t="s">
        <v>218</v>
      </c>
      <c r="EX18" s="142" t="s">
        <v>219</v>
      </c>
      <c r="EY18" s="142" t="s">
        <v>220</v>
      </c>
      <c r="EZ18" s="142" t="s">
        <v>230</v>
      </c>
      <c r="FA18" s="142" t="s">
        <v>231</v>
      </c>
      <c r="FB18" s="142" t="s">
        <v>232</v>
      </c>
      <c r="FC18" s="142" t="s">
        <v>233</v>
      </c>
      <c r="FD18" s="142" t="s">
        <v>234</v>
      </c>
      <c r="FE18" s="142" t="s">
        <v>235</v>
      </c>
      <c r="FF18" s="142" t="s">
        <v>236</v>
      </c>
      <c r="FG18" s="142" t="s">
        <v>237</v>
      </c>
      <c r="FH18" s="142" t="s">
        <v>238</v>
      </c>
      <c r="FI18" s="142" t="s">
        <v>239</v>
      </c>
      <c r="FJ18" s="220" t="s">
        <v>221</v>
      </c>
      <c r="FK18" s="430" t="s">
        <v>92</v>
      </c>
      <c r="FL18" s="258" t="s">
        <v>71</v>
      </c>
      <c r="FM18" s="258" t="s">
        <v>72</v>
      </c>
      <c r="FN18" s="258" t="s">
        <v>73</v>
      </c>
      <c r="FO18" s="258" t="s">
        <v>74</v>
      </c>
      <c r="FP18" s="258" t="s">
        <v>75</v>
      </c>
      <c r="FQ18" s="258" t="s">
        <v>76</v>
      </c>
      <c r="FR18" s="258" t="s">
        <v>77</v>
      </c>
      <c r="FS18" s="258" t="s">
        <v>78</v>
      </c>
      <c r="FT18" s="258" t="s">
        <v>79</v>
      </c>
      <c r="FU18" s="258" t="s">
        <v>80</v>
      </c>
      <c r="FV18" s="142" t="s">
        <v>216</v>
      </c>
      <c r="FW18" s="142" t="s">
        <v>217</v>
      </c>
      <c r="FX18" s="142" t="s">
        <v>218</v>
      </c>
      <c r="FY18" s="142" t="s">
        <v>219</v>
      </c>
      <c r="FZ18" s="142" t="s">
        <v>220</v>
      </c>
      <c r="GA18" s="142" t="s">
        <v>230</v>
      </c>
      <c r="GB18" s="142" t="s">
        <v>231</v>
      </c>
      <c r="GC18" s="142" t="s">
        <v>232</v>
      </c>
      <c r="GD18" s="142" t="s">
        <v>233</v>
      </c>
      <c r="GE18" s="142" t="s">
        <v>234</v>
      </c>
      <c r="GF18" s="142" t="s">
        <v>235</v>
      </c>
      <c r="GG18" s="142" t="s">
        <v>236</v>
      </c>
      <c r="GH18" s="142" t="s">
        <v>237</v>
      </c>
      <c r="GI18" s="142" t="s">
        <v>238</v>
      </c>
      <c r="GJ18" s="142" t="s">
        <v>239</v>
      </c>
      <c r="GK18" s="220" t="s">
        <v>221</v>
      </c>
      <c r="GL18" s="430" t="s">
        <v>222</v>
      </c>
      <c r="GM18" s="142" t="s">
        <v>71</v>
      </c>
      <c r="GN18" s="142" t="s">
        <v>72</v>
      </c>
      <c r="GO18" s="142" t="s">
        <v>73</v>
      </c>
      <c r="GP18" s="142" t="s">
        <v>74</v>
      </c>
      <c r="GQ18" s="142" t="s">
        <v>75</v>
      </c>
      <c r="GR18" s="142" t="s">
        <v>76</v>
      </c>
      <c r="GS18" s="142" t="s">
        <v>77</v>
      </c>
      <c r="GT18" s="142" t="s">
        <v>78</v>
      </c>
      <c r="GU18" s="142" t="s">
        <v>79</v>
      </c>
      <c r="GV18" s="142" t="s">
        <v>80</v>
      </c>
      <c r="GW18" s="142" t="s">
        <v>216</v>
      </c>
      <c r="GX18" s="142" t="s">
        <v>217</v>
      </c>
      <c r="GY18" s="142" t="s">
        <v>218</v>
      </c>
      <c r="GZ18" s="142" t="s">
        <v>219</v>
      </c>
      <c r="HA18" s="142" t="s">
        <v>220</v>
      </c>
      <c r="HB18" s="142" t="s">
        <v>230</v>
      </c>
      <c r="HC18" s="142" t="s">
        <v>231</v>
      </c>
      <c r="HD18" s="142" t="s">
        <v>232</v>
      </c>
      <c r="HE18" s="142" t="s">
        <v>233</v>
      </c>
      <c r="HF18" s="142" t="s">
        <v>234</v>
      </c>
      <c r="HG18" s="142" t="s">
        <v>235</v>
      </c>
      <c r="HH18" s="142" t="s">
        <v>236</v>
      </c>
      <c r="HI18" s="142" t="s">
        <v>237</v>
      </c>
      <c r="HJ18" s="142" t="s">
        <v>238</v>
      </c>
      <c r="HK18" s="142" t="s">
        <v>239</v>
      </c>
      <c r="HL18" s="220" t="s">
        <v>221</v>
      </c>
      <c r="HM18" s="430" t="s">
        <v>225</v>
      </c>
      <c r="HN18" s="142" t="s">
        <v>71</v>
      </c>
      <c r="HO18" s="142" t="s">
        <v>72</v>
      </c>
      <c r="HP18" s="142" t="s">
        <v>73</v>
      </c>
      <c r="HQ18" s="142" t="s">
        <v>74</v>
      </c>
      <c r="HR18" s="142" t="s">
        <v>75</v>
      </c>
      <c r="HS18" s="142" t="s">
        <v>76</v>
      </c>
      <c r="HT18" s="142" t="s">
        <v>77</v>
      </c>
      <c r="HU18" s="142" t="s">
        <v>78</v>
      </c>
      <c r="HV18" s="142" t="s">
        <v>79</v>
      </c>
      <c r="HW18" s="142" t="s">
        <v>80</v>
      </c>
      <c r="HX18" s="142" t="s">
        <v>216</v>
      </c>
      <c r="HY18" s="142" t="s">
        <v>217</v>
      </c>
      <c r="HZ18" s="142" t="s">
        <v>218</v>
      </c>
      <c r="IA18" s="142" t="s">
        <v>219</v>
      </c>
      <c r="IB18" s="142" t="s">
        <v>220</v>
      </c>
      <c r="IC18" s="142" t="s">
        <v>230</v>
      </c>
      <c r="ID18" s="142" t="s">
        <v>231</v>
      </c>
      <c r="IE18" s="142" t="s">
        <v>232</v>
      </c>
      <c r="IF18" s="142" t="s">
        <v>233</v>
      </c>
      <c r="IG18" s="142" t="s">
        <v>234</v>
      </c>
      <c r="IH18" s="142" t="s">
        <v>235</v>
      </c>
      <c r="II18" s="142" t="s">
        <v>236</v>
      </c>
      <c r="IJ18" s="142" t="s">
        <v>237</v>
      </c>
      <c r="IK18" s="142" t="s">
        <v>238</v>
      </c>
      <c r="IL18" s="142" t="s">
        <v>239</v>
      </c>
      <c r="IM18" s="220" t="s">
        <v>221</v>
      </c>
      <c r="IN18" s="430" t="s">
        <v>253</v>
      </c>
      <c r="IO18" s="142" t="s">
        <v>71</v>
      </c>
      <c r="IP18" s="142" t="s">
        <v>72</v>
      </c>
      <c r="IQ18" s="142" t="s">
        <v>73</v>
      </c>
      <c r="IR18" s="142" t="s">
        <v>74</v>
      </c>
      <c r="IS18" s="142" t="s">
        <v>75</v>
      </c>
      <c r="IT18" s="142" t="s">
        <v>76</v>
      </c>
      <c r="IU18" s="142" t="s">
        <v>77</v>
      </c>
      <c r="IV18" s="142" t="s">
        <v>78</v>
      </c>
      <c r="IW18" s="142" t="s">
        <v>79</v>
      </c>
      <c r="IX18" s="142" t="s">
        <v>80</v>
      </c>
      <c r="IY18" s="142" t="s">
        <v>216</v>
      </c>
      <c r="IZ18" s="142" t="s">
        <v>217</v>
      </c>
      <c r="JA18" s="142" t="s">
        <v>218</v>
      </c>
      <c r="JB18" s="142" t="s">
        <v>219</v>
      </c>
      <c r="JC18" s="142" t="s">
        <v>220</v>
      </c>
      <c r="JD18" s="142" t="s">
        <v>230</v>
      </c>
      <c r="JE18" s="142" t="s">
        <v>231</v>
      </c>
      <c r="JF18" s="142" t="s">
        <v>232</v>
      </c>
      <c r="JG18" s="142" t="s">
        <v>233</v>
      </c>
      <c r="JH18" s="142" t="s">
        <v>234</v>
      </c>
      <c r="JI18" s="142" t="s">
        <v>235</v>
      </c>
      <c r="JJ18" s="142" t="s">
        <v>236</v>
      </c>
      <c r="JK18" s="142" t="s">
        <v>237</v>
      </c>
      <c r="JL18" s="142" t="s">
        <v>238</v>
      </c>
      <c r="JM18" s="142" t="s">
        <v>239</v>
      </c>
      <c r="JN18" s="220" t="s">
        <v>221</v>
      </c>
      <c r="JO18" s="430" t="s">
        <v>252</v>
      </c>
      <c r="JP18" s="427"/>
      <c r="JQ18" s="427"/>
      <c r="JR18" s="438"/>
      <c r="JS18" s="438"/>
      <c r="JT18" s="441"/>
      <c r="JU18" s="438"/>
      <c r="JV18" s="441"/>
      <c r="JW18" s="438"/>
      <c r="JX18" s="438"/>
      <c r="JY18" s="435"/>
      <c r="JZ18" s="435"/>
      <c r="KC18" s="327" t="s">
        <v>481</v>
      </c>
      <c r="KD18" s="327" t="s">
        <v>482</v>
      </c>
    </row>
    <row r="19" spans="2:290" ht="15.75" x14ac:dyDescent="0.25">
      <c r="B19" s="139"/>
      <c r="C19" s="140"/>
      <c r="D19" s="140"/>
      <c r="E19" s="143" t="s">
        <v>94</v>
      </c>
      <c r="F19" s="68"/>
      <c r="G19" s="68"/>
      <c r="H19" s="68"/>
      <c r="I19" s="68"/>
      <c r="J19" s="144"/>
      <c r="K19" s="144"/>
      <c r="L19" s="144"/>
      <c r="M19" s="144"/>
      <c r="N19" s="144"/>
      <c r="O19" s="144"/>
      <c r="P19" s="144"/>
      <c r="Q19" s="144"/>
      <c r="R19" s="144"/>
      <c r="S19" s="144"/>
      <c r="T19" s="144"/>
      <c r="U19" s="144"/>
      <c r="V19" s="144"/>
      <c r="W19" s="144"/>
      <c r="X19" s="144"/>
      <c r="Y19" s="144"/>
      <c r="Z19" s="144"/>
      <c r="AA19" s="144"/>
      <c r="AB19" s="144"/>
      <c r="AC19" s="144"/>
      <c r="AD19" s="144"/>
      <c r="AE19" s="221"/>
      <c r="AF19" s="429"/>
      <c r="AG19" s="68"/>
      <c r="AH19" s="68"/>
      <c r="AI19" s="68"/>
      <c r="AJ19" s="68"/>
      <c r="AK19" s="68"/>
      <c r="AL19" s="68"/>
      <c r="AM19" s="144"/>
      <c r="AN19" s="144"/>
      <c r="AO19" s="144"/>
      <c r="AP19" s="144"/>
      <c r="AQ19" s="144"/>
      <c r="AR19" s="144"/>
      <c r="AS19" s="144"/>
      <c r="AT19" s="144"/>
      <c r="AU19" s="144"/>
      <c r="AV19" s="144"/>
      <c r="AW19" s="144"/>
      <c r="AX19" s="144"/>
      <c r="AY19" s="144"/>
      <c r="AZ19" s="144"/>
      <c r="BA19" s="144"/>
      <c r="BB19" s="144"/>
      <c r="BC19" s="144"/>
      <c r="BD19" s="144"/>
      <c r="BE19" s="144"/>
      <c r="BF19" s="221"/>
      <c r="BG19" s="429"/>
      <c r="BH19" s="68"/>
      <c r="BI19" s="68"/>
      <c r="BJ19" s="68"/>
      <c r="BK19" s="68"/>
      <c r="BL19" s="68"/>
      <c r="BM19" s="68"/>
      <c r="BN19" s="144"/>
      <c r="BO19" s="144"/>
      <c r="BP19" s="144"/>
      <c r="BQ19" s="144"/>
      <c r="BR19" s="144"/>
      <c r="BS19" s="144"/>
      <c r="BT19" s="144"/>
      <c r="BU19" s="144"/>
      <c r="BV19" s="144"/>
      <c r="BW19" s="144"/>
      <c r="BX19" s="144"/>
      <c r="BY19" s="144"/>
      <c r="BZ19" s="144"/>
      <c r="CA19" s="144"/>
      <c r="CB19" s="144"/>
      <c r="CC19" s="144"/>
      <c r="CD19" s="144"/>
      <c r="CE19" s="144"/>
      <c r="CF19" s="144"/>
      <c r="CG19" s="221"/>
      <c r="CH19" s="429"/>
      <c r="CI19" s="68"/>
      <c r="CJ19" s="68"/>
      <c r="CK19" s="68"/>
      <c r="CL19" s="68"/>
      <c r="CM19" s="68"/>
      <c r="CN19" s="144"/>
      <c r="CO19" s="144"/>
      <c r="CP19" s="144"/>
      <c r="CQ19" s="144"/>
      <c r="CR19" s="144"/>
      <c r="CS19" s="144"/>
      <c r="CT19" s="144"/>
      <c r="CU19" s="144"/>
      <c r="CV19" s="144"/>
      <c r="CW19" s="144"/>
      <c r="CX19" s="144"/>
      <c r="CY19" s="144"/>
      <c r="CZ19" s="144"/>
      <c r="DA19" s="144"/>
      <c r="DB19" s="144"/>
      <c r="DC19" s="144"/>
      <c r="DD19" s="144"/>
      <c r="DE19" s="144"/>
      <c r="DF19" s="144"/>
      <c r="DG19" s="144"/>
      <c r="DH19" s="221"/>
      <c r="DI19" s="429"/>
      <c r="DJ19" s="68"/>
      <c r="DK19" s="68"/>
      <c r="DL19" s="68"/>
      <c r="DM19" s="144"/>
      <c r="DN19" s="144"/>
      <c r="DO19" s="144"/>
      <c r="DP19" s="144"/>
      <c r="DQ19" s="144"/>
      <c r="DR19" s="144"/>
      <c r="DS19" s="144"/>
      <c r="DT19" s="144"/>
      <c r="DU19" s="144"/>
      <c r="DV19" s="144"/>
      <c r="DW19" s="144"/>
      <c r="DX19" s="144"/>
      <c r="DY19" s="144"/>
      <c r="DZ19" s="144"/>
      <c r="EA19" s="144"/>
      <c r="EB19" s="144"/>
      <c r="EC19" s="144"/>
      <c r="ED19" s="144"/>
      <c r="EE19" s="144"/>
      <c r="EF19" s="144"/>
      <c r="EG19" s="144"/>
      <c r="EH19" s="144"/>
      <c r="EI19" s="221"/>
      <c r="EJ19" s="429"/>
      <c r="EK19" s="68"/>
      <c r="EL19" s="68"/>
      <c r="EM19" s="68"/>
      <c r="EN19" s="68"/>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221"/>
      <c r="FK19" s="429"/>
      <c r="FL19" s="68"/>
      <c r="FM19" s="68"/>
      <c r="FN19" s="68"/>
      <c r="FO19" s="68"/>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221"/>
      <c r="GL19" s="429"/>
      <c r="GM19" s="68"/>
      <c r="GN19" s="68"/>
      <c r="GO19" s="68"/>
      <c r="GP19" s="68"/>
      <c r="GQ19" s="144"/>
      <c r="GR19" s="144"/>
      <c r="GS19" s="144"/>
      <c r="GT19" s="144"/>
      <c r="GU19" s="144"/>
      <c r="GV19" s="144"/>
      <c r="GW19" s="144"/>
      <c r="GX19" s="144"/>
      <c r="GY19" s="144"/>
      <c r="GZ19" s="144"/>
      <c r="HA19" s="144"/>
      <c r="HB19" s="144"/>
      <c r="HC19" s="144"/>
      <c r="HD19" s="144"/>
      <c r="HE19" s="144"/>
      <c r="HF19" s="144"/>
      <c r="HG19" s="144"/>
      <c r="HH19" s="144"/>
      <c r="HI19" s="144"/>
      <c r="HJ19" s="144"/>
      <c r="HK19" s="144"/>
      <c r="HL19" s="221"/>
      <c r="HM19" s="429"/>
      <c r="HN19" s="68"/>
      <c r="HO19" s="68"/>
      <c r="HP19" s="68"/>
      <c r="HQ19" s="68"/>
      <c r="HR19" s="144"/>
      <c r="HS19" s="144"/>
      <c r="HT19" s="144"/>
      <c r="HU19" s="144"/>
      <c r="HV19" s="144"/>
      <c r="HW19" s="144"/>
      <c r="HX19" s="144"/>
      <c r="HY19" s="144"/>
      <c r="HZ19" s="144"/>
      <c r="IA19" s="144"/>
      <c r="IB19" s="144"/>
      <c r="IC19" s="144"/>
      <c r="ID19" s="144"/>
      <c r="IE19" s="144"/>
      <c r="IF19" s="144"/>
      <c r="IG19" s="144"/>
      <c r="IH19" s="144"/>
      <c r="II19" s="144"/>
      <c r="IJ19" s="144"/>
      <c r="IK19" s="144"/>
      <c r="IL19" s="144"/>
      <c r="IM19" s="221"/>
      <c r="IN19" s="429"/>
      <c r="IO19" s="68"/>
      <c r="IP19" s="68"/>
      <c r="IQ19" s="68"/>
      <c r="IR19" s="68"/>
      <c r="IS19" s="144"/>
      <c r="IT19" s="144"/>
      <c r="IU19" s="144"/>
      <c r="IV19" s="144"/>
      <c r="IW19" s="144"/>
      <c r="IX19" s="144"/>
      <c r="IY19" s="144"/>
      <c r="IZ19" s="144"/>
      <c r="JA19" s="144"/>
      <c r="JB19" s="144"/>
      <c r="JC19" s="144"/>
      <c r="JD19" s="144"/>
      <c r="JE19" s="144"/>
      <c r="JF19" s="144"/>
      <c r="JG19" s="144"/>
      <c r="JH19" s="144"/>
      <c r="JI19" s="144"/>
      <c r="JJ19" s="144"/>
      <c r="JK19" s="144"/>
      <c r="JL19" s="144"/>
      <c r="JM19" s="144"/>
      <c r="JN19" s="221"/>
      <c r="JO19" s="429"/>
      <c r="JP19" s="427"/>
      <c r="JQ19" s="427"/>
      <c r="JR19" s="438"/>
      <c r="JS19" s="438"/>
      <c r="JT19" s="441"/>
      <c r="JU19" s="438"/>
      <c r="JV19" s="441"/>
      <c r="JW19" s="438"/>
      <c r="JX19" s="438"/>
      <c r="JY19" s="435"/>
      <c r="JZ19" s="435"/>
      <c r="KC19" s="316"/>
      <c r="KD19" s="316"/>
    </row>
    <row r="20" spans="2:290" ht="15.75" x14ac:dyDescent="0.25">
      <c r="B20" s="139"/>
      <c r="C20" s="146" t="s">
        <v>95</v>
      </c>
      <c r="D20" s="227"/>
      <c r="E20" s="228"/>
      <c r="F20" s="147" t="str">
        <f>IFERROR(VLOOKUP($G87+0.3,$D98:$JP152,2+F97,FALSE),"")</f>
        <v/>
      </c>
      <c r="G20" s="147" t="str">
        <f t="shared" ref="G20:BR20" si="0">IFERROR(VLOOKUP($G87+0.3,$D98:$JP152,2+G97,FALSE),"")</f>
        <v/>
      </c>
      <c r="H20" s="147" t="str">
        <f t="shared" si="0"/>
        <v/>
      </c>
      <c r="I20" s="147" t="str">
        <f t="shared" si="0"/>
        <v/>
      </c>
      <c r="J20" s="147" t="str">
        <f t="shared" si="0"/>
        <v/>
      </c>
      <c r="K20" s="147" t="str">
        <f t="shared" si="0"/>
        <v/>
      </c>
      <c r="L20" s="147" t="str">
        <f t="shared" si="0"/>
        <v/>
      </c>
      <c r="M20" s="147" t="str">
        <f t="shared" si="0"/>
        <v/>
      </c>
      <c r="N20" s="147" t="str">
        <f t="shared" si="0"/>
        <v/>
      </c>
      <c r="O20" s="147" t="str">
        <f t="shared" si="0"/>
        <v/>
      </c>
      <c r="P20" s="147" t="str">
        <f t="shared" si="0"/>
        <v/>
      </c>
      <c r="Q20" s="147" t="str">
        <f t="shared" si="0"/>
        <v/>
      </c>
      <c r="R20" s="147" t="str">
        <f t="shared" si="0"/>
        <v/>
      </c>
      <c r="S20" s="147" t="str">
        <f t="shared" si="0"/>
        <v/>
      </c>
      <c r="T20" s="147" t="str">
        <f t="shared" si="0"/>
        <v/>
      </c>
      <c r="U20" s="147" t="str">
        <f t="shared" si="0"/>
        <v/>
      </c>
      <c r="V20" s="147" t="str">
        <f t="shared" si="0"/>
        <v/>
      </c>
      <c r="W20" s="147" t="str">
        <f t="shared" si="0"/>
        <v/>
      </c>
      <c r="X20" s="147" t="str">
        <f t="shared" si="0"/>
        <v/>
      </c>
      <c r="Y20" s="147" t="str">
        <f t="shared" si="0"/>
        <v/>
      </c>
      <c r="Z20" s="147" t="str">
        <f t="shared" si="0"/>
        <v/>
      </c>
      <c r="AA20" s="147" t="str">
        <f t="shared" si="0"/>
        <v/>
      </c>
      <c r="AB20" s="147" t="str">
        <f t="shared" si="0"/>
        <v/>
      </c>
      <c r="AC20" s="147" t="str">
        <f t="shared" si="0"/>
        <v/>
      </c>
      <c r="AD20" s="147" t="str">
        <f t="shared" si="0"/>
        <v/>
      </c>
      <c r="AE20" s="147" t="str">
        <f t="shared" si="0"/>
        <v/>
      </c>
      <c r="AF20" s="147" t="str">
        <f t="shared" si="0"/>
        <v/>
      </c>
      <c r="AG20" s="147" t="str">
        <f t="shared" si="0"/>
        <v/>
      </c>
      <c r="AH20" s="147" t="str">
        <f t="shared" si="0"/>
        <v/>
      </c>
      <c r="AI20" s="147" t="str">
        <f t="shared" si="0"/>
        <v/>
      </c>
      <c r="AJ20" s="147" t="str">
        <f t="shared" si="0"/>
        <v/>
      </c>
      <c r="AK20" s="147" t="str">
        <f t="shared" si="0"/>
        <v/>
      </c>
      <c r="AL20" s="147" t="str">
        <f t="shared" si="0"/>
        <v/>
      </c>
      <c r="AM20" s="147" t="str">
        <f t="shared" si="0"/>
        <v/>
      </c>
      <c r="AN20" s="147" t="str">
        <f t="shared" si="0"/>
        <v/>
      </c>
      <c r="AO20" s="147" t="str">
        <f t="shared" si="0"/>
        <v/>
      </c>
      <c r="AP20" s="147" t="str">
        <f t="shared" si="0"/>
        <v/>
      </c>
      <c r="AQ20" s="147" t="str">
        <f t="shared" si="0"/>
        <v/>
      </c>
      <c r="AR20" s="147" t="str">
        <f t="shared" si="0"/>
        <v/>
      </c>
      <c r="AS20" s="147" t="str">
        <f t="shared" si="0"/>
        <v/>
      </c>
      <c r="AT20" s="147" t="str">
        <f t="shared" si="0"/>
        <v/>
      </c>
      <c r="AU20" s="147" t="str">
        <f t="shared" si="0"/>
        <v/>
      </c>
      <c r="AV20" s="147" t="str">
        <f t="shared" si="0"/>
        <v/>
      </c>
      <c r="AW20" s="147" t="str">
        <f t="shared" si="0"/>
        <v/>
      </c>
      <c r="AX20" s="147" t="str">
        <f t="shared" si="0"/>
        <v/>
      </c>
      <c r="AY20" s="147" t="str">
        <f t="shared" si="0"/>
        <v/>
      </c>
      <c r="AZ20" s="147" t="str">
        <f t="shared" si="0"/>
        <v/>
      </c>
      <c r="BA20" s="147" t="str">
        <f t="shared" si="0"/>
        <v/>
      </c>
      <c r="BB20" s="147" t="str">
        <f t="shared" si="0"/>
        <v/>
      </c>
      <c r="BC20" s="147" t="str">
        <f t="shared" si="0"/>
        <v/>
      </c>
      <c r="BD20" s="147" t="str">
        <f t="shared" si="0"/>
        <v/>
      </c>
      <c r="BE20" s="147" t="str">
        <f t="shared" si="0"/>
        <v/>
      </c>
      <c r="BF20" s="147" t="str">
        <f t="shared" si="0"/>
        <v/>
      </c>
      <c r="BG20" s="147" t="str">
        <f t="shared" si="0"/>
        <v/>
      </c>
      <c r="BH20" s="147" t="str">
        <f t="shared" si="0"/>
        <v/>
      </c>
      <c r="BI20" s="147" t="str">
        <f t="shared" si="0"/>
        <v/>
      </c>
      <c r="BJ20" s="147" t="str">
        <f t="shared" si="0"/>
        <v/>
      </c>
      <c r="BK20" s="147" t="str">
        <f t="shared" si="0"/>
        <v/>
      </c>
      <c r="BL20" s="147" t="str">
        <f t="shared" si="0"/>
        <v/>
      </c>
      <c r="BM20" s="147" t="str">
        <f t="shared" si="0"/>
        <v/>
      </c>
      <c r="BN20" s="147" t="str">
        <f t="shared" si="0"/>
        <v/>
      </c>
      <c r="BO20" s="147" t="str">
        <f t="shared" si="0"/>
        <v/>
      </c>
      <c r="BP20" s="147" t="str">
        <f t="shared" si="0"/>
        <v/>
      </c>
      <c r="BQ20" s="147" t="str">
        <f t="shared" si="0"/>
        <v/>
      </c>
      <c r="BR20" s="147" t="str">
        <f t="shared" si="0"/>
        <v/>
      </c>
      <c r="BS20" s="147" t="str">
        <f t="shared" ref="BS20:ED20" si="1">IFERROR(VLOOKUP($G87+0.3,$D98:$JP152,2+BS97,FALSE),"")</f>
        <v/>
      </c>
      <c r="BT20" s="147" t="str">
        <f t="shared" si="1"/>
        <v/>
      </c>
      <c r="BU20" s="147" t="str">
        <f t="shared" si="1"/>
        <v/>
      </c>
      <c r="BV20" s="147" t="str">
        <f t="shared" si="1"/>
        <v/>
      </c>
      <c r="BW20" s="147" t="str">
        <f t="shared" si="1"/>
        <v/>
      </c>
      <c r="BX20" s="147" t="str">
        <f t="shared" si="1"/>
        <v/>
      </c>
      <c r="BY20" s="147" t="str">
        <f t="shared" si="1"/>
        <v/>
      </c>
      <c r="BZ20" s="147" t="str">
        <f t="shared" si="1"/>
        <v/>
      </c>
      <c r="CA20" s="147" t="str">
        <f t="shared" si="1"/>
        <v/>
      </c>
      <c r="CB20" s="147" t="str">
        <f t="shared" si="1"/>
        <v/>
      </c>
      <c r="CC20" s="147" t="str">
        <f t="shared" si="1"/>
        <v/>
      </c>
      <c r="CD20" s="147" t="str">
        <f t="shared" si="1"/>
        <v/>
      </c>
      <c r="CE20" s="147" t="str">
        <f t="shared" si="1"/>
        <v/>
      </c>
      <c r="CF20" s="147" t="str">
        <f t="shared" si="1"/>
        <v/>
      </c>
      <c r="CG20" s="147" t="str">
        <f t="shared" si="1"/>
        <v/>
      </c>
      <c r="CH20" s="147" t="str">
        <f t="shared" si="1"/>
        <v/>
      </c>
      <c r="CI20" s="147" t="str">
        <f t="shared" si="1"/>
        <v/>
      </c>
      <c r="CJ20" s="147" t="str">
        <f t="shared" si="1"/>
        <v/>
      </c>
      <c r="CK20" s="147" t="str">
        <f t="shared" si="1"/>
        <v/>
      </c>
      <c r="CL20" s="147" t="str">
        <f t="shared" si="1"/>
        <v/>
      </c>
      <c r="CM20" s="147" t="str">
        <f t="shared" si="1"/>
        <v/>
      </c>
      <c r="CN20" s="147" t="str">
        <f t="shared" si="1"/>
        <v/>
      </c>
      <c r="CO20" s="147" t="str">
        <f t="shared" si="1"/>
        <v/>
      </c>
      <c r="CP20" s="147" t="str">
        <f t="shared" si="1"/>
        <v/>
      </c>
      <c r="CQ20" s="147" t="str">
        <f t="shared" si="1"/>
        <v/>
      </c>
      <c r="CR20" s="147" t="str">
        <f t="shared" si="1"/>
        <v/>
      </c>
      <c r="CS20" s="147" t="str">
        <f t="shared" si="1"/>
        <v/>
      </c>
      <c r="CT20" s="147" t="str">
        <f t="shared" si="1"/>
        <v/>
      </c>
      <c r="CU20" s="147" t="str">
        <f t="shared" si="1"/>
        <v/>
      </c>
      <c r="CV20" s="147" t="str">
        <f t="shared" si="1"/>
        <v/>
      </c>
      <c r="CW20" s="147" t="str">
        <f t="shared" si="1"/>
        <v/>
      </c>
      <c r="CX20" s="147" t="str">
        <f t="shared" si="1"/>
        <v/>
      </c>
      <c r="CY20" s="147" t="str">
        <f t="shared" si="1"/>
        <v/>
      </c>
      <c r="CZ20" s="147" t="str">
        <f t="shared" si="1"/>
        <v/>
      </c>
      <c r="DA20" s="147" t="str">
        <f t="shared" si="1"/>
        <v/>
      </c>
      <c r="DB20" s="147" t="str">
        <f t="shared" si="1"/>
        <v/>
      </c>
      <c r="DC20" s="147" t="str">
        <f t="shared" si="1"/>
        <v/>
      </c>
      <c r="DD20" s="147" t="str">
        <f t="shared" si="1"/>
        <v/>
      </c>
      <c r="DE20" s="147" t="str">
        <f t="shared" si="1"/>
        <v/>
      </c>
      <c r="DF20" s="147" t="str">
        <f t="shared" si="1"/>
        <v/>
      </c>
      <c r="DG20" s="147" t="str">
        <f t="shared" si="1"/>
        <v/>
      </c>
      <c r="DH20" s="147" t="str">
        <f t="shared" si="1"/>
        <v/>
      </c>
      <c r="DI20" s="147" t="str">
        <f t="shared" si="1"/>
        <v/>
      </c>
      <c r="DJ20" s="147" t="str">
        <f t="shared" si="1"/>
        <v/>
      </c>
      <c r="DK20" s="147" t="str">
        <f t="shared" si="1"/>
        <v/>
      </c>
      <c r="DL20" s="147" t="str">
        <f t="shared" si="1"/>
        <v/>
      </c>
      <c r="DM20" s="147" t="str">
        <f t="shared" si="1"/>
        <v/>
      </c>
      <c r="DN20" s="147" t="str">
        <f t="shared" si="1"/>
        <v/>
      </c>
      <c r="DO20" s="147" t="str">
        <f t="shared" si="1"/>
        <v/>
      </c>
      <c r="DP20" s="147" t="str">
        <f t="shared" si="1"/>
        <v/>
      </c>
      <c r="DQ20" s="147" t="str">
        <f t="shared" si="1"/>
        <v/>
      </c>
      <c r="DR20" s="147" t="str">
        <f t="shared" si="1"/>
        <v/>
      </c>
      <c r="DS20" s="147" t="str">
        <f t="shared" si="1"/>
        <v/>
      </c>
      <c r="DT20" s="147" t="str">
        <f t="shared" si="1"/>
        <v/>
      </c>
      <c r="DU20" s="147" t="str">
        <f t="shared" si="1"/>
        <v/>
      </c>
      <c r="DV20" s="147" t="str">
        <f t="shared" si="1"/>
        <v/>
      </c>
      <c r="DW20" s="147" t="str">
        <f t="shared" si="1"/>
        <v/>
      </c>
      <c r="DX20" s="147" t="str">
        <f t="shared" si="1"/>
        <v/>
      </c>
      <c r="DY20" s="147" t="str">
        <f t="shared" si="1"/>
        <v/>
      </c>
      <c r="DZ20" s="147" t="str">
        <f t="shared" si="1"/>
        <v/>
      </c>
      <c r="EA20" s="147" t="str">
        <f t="shared" si="1"/>
        <v/>
      </c>
      <c r="EB20" s="147" t="str">
        <f t="shared" si="1"/>
        <v/>
      </c>
      <c r="EC20" s="147" t="str">
        <f t="shared" si="1"/>
        <v/>
      </c>
      <c r="ED20" s="147" t="str">
        <f t="shared" si="1"/>
        <v/>
      </c>
      <c r="EE20" s="147" t="str">
        <f t="shared" ref="EE20:GP20" si="2">IFERROR(VLOOKUP($G87+0.3,$D98:$JP152,2+EE97,FALSE),"")</f>
        <v/>
      </c>
      <c r="EF20" s="147" t="str">
        <f t="shared" si="2"/>
        <v/>
      </c>
      <c r="EG20" s="147" t="str">
        <f t="shared" si="2"/>
        <v/>
      </c>
      <c r="EH20" s="147" t="str">
        <f t="shared" si="2"/>
        <v/>
      </c>
      <c r="EI20" s="147" t="str">
        <f t="shared" si="2"/>
        <v/>
      </c>
      <c r="EJ20" s="147" t="str">
        <f t="shared" si="2"/>
        <v/>
      </c>
      <c r="EK20" s="147" t="str">
        <f t="shared" si="2"/>
        <v/>
      </c>
      <c r="EL20" s="147" t="str">
        <f t="shared" si="2"/>
        <v/>
      </c>
      <c r="EM20" s="147" t="str">
        <f t="shared" si="2"/>
        <v/>
      </c>
      <c r="EN20" s="147" t="str">
        <f t="shared" si="2"/>
        <v/>
      </c>
      <c r="EO20" s="147" t="str">
        <f t="shared" si="2"/>
        <v/>
      </c>
      <c r="EP20" s="147" t="str">
        <f t="shared" si="2"/>
        <v/>
      </c>
      <c r="EQ20" s="147" t="str">
        <f t="shared" si="2"/>
        <v/>
      </c>
      <c r="ER20" s="147" t="str">
        <f t="shared" si="2"/>
        <v/>
      </c>
      <c r="ES20" s="147" t="str">
        <f t="shared" si="2"/>
        <v/>
      </c>
      <c r="ET20" s="147" t="str">
        <f t="shared" si="2"/>
        <v/>
      </c>
      <c r="EU20" s="147" t="str">
        <f t="shared" si="2"/>
        <v/>
      </c>
      <c r="EV20" s="147" t="str">
        <f t="shared" si="2"/>
        <v/>
      </c>
      <c r="EW20" s="147" t="str">
        <f t="shared" si="2"/>
        <v/>
      </c>
      <c r="EX20" s="147" t="str">
        <f t="shared" si="2"/>
        <v/>
      </c>
      <c r="EY20" s="147" t="str">
        <f t="shared" si="2"/>
        <v/>
      </c>
      <c r="EZ20" s="147" t="str">
        <f t="shared" si="2"/>
        <v/>
      </c>
      <c r="FA20" s="147" t="str">
        <f t="shared" si="2"/>
        <v/>
      </c>
      <c r="FB20" s="147" t="str">
        <f t="shared" si="2"/>
        <v/>
      </c>
      <c r="FC20" s="147" t="str">
        <f t="shared" si="2"/>
        <v/>
      </c>
      <c r="FD20" s="147" t="str">
        <f t="shared" si="2"/>
        <v/>
      </c>
      <c r="FE20" s="147" t="str">
        <f t="shared" si="2"/>
        <v/>
      </c>
      <c r="FF20" s="147" t="str">
        <f t="shared" si="2"/>
        <v/>
      </c>
      <c r="FG20" s="147" t="str">
        <f t="shared" si="2"/>
        <v/>
      </c>
      <c r="FH20" s="147" t="str">
        <f t="shared" si="2"/>
        <v/>
      </c>
      <c r="FI20" s="147" t="str">
        <f t="shared" si="2"/>
        <v/>
      </c>
      <c r="FJ20" s="147" t="str">
        <f t="shared" si="2"/>
        <v/>
      </c>
      <c r="FK20" s="147" t="str">
        <f t="shared" si="2"/>
        <v/>
      </c>
      <c r="FL20" s="147" t="str">
        <f t="shared" si="2"/>
        <v/>
      </c>
      <c r="FM20" s="147" t="str">
        <f t="shared" si="2"/>
        <v/>
      </c>
      <c r="FN20" s="147" t="str">
        <f t="shared" si="2"/>
        <v/>
      </c>
      <c r="FO20" s="147" t="str">
        <f t="shared" si="2"/>
        <v/>
      </c>
      <c r="FP20" s="147" t="str">
        <f t="shared" si="2"/>
        <v/>
      </c>
      <c r="FQ20" s="147" t="str">
        <f t="shared" si="2"/>
        <v/>
      </c>
      <c r="FR20" s="147" t="str">
        <f t="shared" si="2"/>
        <v/>
      </c>
      <c r="FS20" s="147" t="str">
        <f t="shared" si="2"/>
        <v/>
      </c>
      <c r="FT20" s="147" t="str">
        <f t="shared" si="2"/>
        <v/>
      </c>
      <c r="FU20" s="147" t="str">
        <f t="shared" si="2"/>
        <v/>
      </c>
      <c r="FV20" s="147" t="str">
        <f t="shared" si="2"/>
        <v/>
      </c>
      <c r="FW20" s="147" t="str">
        <f t="shared" si="2"/>
        <v/>
      </c>
      <c r="FX20" s="147" t="str">
        <f t="shared" si="2"/>
        <v/>
      </c>
      <c r="FY20" s="147" t="str">
        <f t="shared" si="2"/>
        <v/>
      </c>
      <c r="FZ20" s="147" t="str">
        <f t="shared" si="2"/>
        <v/>
      </c>
      <c r="GA20" s="147" t="str">
        <f t="shared" si="2"/>
        <v/>
      </c>
      <c r="GB20" s="147" t="str">
        <f t="shared" si="2"/>
        <v/>
      </c>
      <c r="GC20" s="147" t="str">
        <f t="shared" si="2"/>
        <v/>
      </c>
      <c r="GD20" s="147" t="str">
        <f t="shared" si="2"/>
        <v/>
      </c>
      <c r="GE20" s="147" t="str">
        <f t="shared" si="2"/>
        <v/>
      </c>
      <c r="GF20" s="147" t="str">
        <f t="shared" si="2"/>
        <v/>
      </c>
      <c r="GG20" s="147" t="str">
        <f t="shared" si="2"/>
        <v/>
      </c>
      <c r="GH20" s="147" t="str">
        <f t="shared" si="2"/>
        <v/>
      </c>
      <c r="GI20" s="147" t="str">
        <f t="shared" si="2"/>
        <v/>
      </c>
      <c r="GJ20" s="147" t="str">
        <f t="shared" si="2"/>
        <v/>
      </c>
      <c r="GK20" s="147" t="str">
        <f t="shared" si="2"/>
        <v/>
      </c>
      <c r="GL20" s="147" t="str">
        <f t="shared" si="2"/>
        <v/>
      </c>
      <c r="GM20" s="147" t="str">
        <f t="shared" si="2"/>
        <v/>
      </c>
      <c r="GN20" s="147" t="str">
        <f t="shared" si="2"/>
        <v/>
      </c>
      <c r="GO20" s="147" t="str">
        <f t="shared" si="2"/>
        <v/>
      </c>
      <c r="GP20" s="147" t="str">
        <f t="shared" si="2"/>
        <v/>
      </c>
      <c r="GQ20" s="147" t="str">
        <f t="shared" ref="GQ20:JB20" si="3">IFERROR(VLOOKUP($G87+0.3,$D98:$JP152,2+GQ97,FALSE),"")</f>
        <v/>
      </c>
      <c r="GR20" s="147" t="str">
        <f t="shared" si="3"/>
        <v/>
      </c>
      <c r="GS20" s="147" t="str">
        <f t="shared" si="3"/>
        <v/>
      </c>
      <c r="GT20" s="147" t="str">
        <f t="shared" si="3"/>
        <v/>
      </c>
      <c r="GU20" s="147" t="str">
        <f t="shared" si="3"/>
        <v/>
      </c>
      <c r="GV20" s="147" t="str">
        <f t="shared" si="3"/>
        <v/>
      </c>
      <c r="GW20" s="147" t="str">
        <f t="shared" si="3"/>
        <v/>
      </c>
      <c r="GX20" s="147" t="str">
        <f t="shared" si="3"/>
        <v/>
      </c>
      <c r="GY20" s="147" t="str">
        <f t="shared" si="3"/>
        <v/>
      </c>
      <c r="GZ20" s="147" t="str">
        <f t="shared" si="3"/>
        <v/>
      </c>
      <c r="HA20" s="147" t="str">
        <f t="shared" si="3"/>
        <v/>
      </c>
      <c r="HB20" s="147" t="str">
        <f t="shared" si="3"/>
        <v/>
      </c>
      <c r="HC20" s="147" t="str">
        <f t="shared" si="3"/>
        <v/>
      </c>
      <c r="HD20" s="147" t="str">
        <f t="shared" si="3"/>
        <v/>
      </c>
      <c r="HE20" s="147" t="str">
        <f t="shared" si="3"/>
        <v/>
      </c>
      <c r="HF20" s="147" t="str">
        <f t="shared" si="3"/>
        <v/>
      </c>
      <c r="HG20" s="147" t="str">
        <f t="shared" si="3"/>
        <v/>
      </c>
      <c r="HH20" s="147" t="str">
        <f t="shared" si="3"/>
        <v/>
      </c>
      <c r="HI20" s="147" t="str">
        <f t="shared" si="3"/>
        <v/>
      </c>
      <c r="HJ20" s="147" t="str">
        <f t="shared" si="3"/>
        <v/>
      </c>
      <c r="HK20" s="147" t="str">
        <f t="shared" si="3"/>
        <v/>
      </c>
      <c r="HL20" s="147" t="str">
        <f t="shared" si="3"/>
        <v/>
      </c>
      <c r="HM20" s="147" t="str">
        <f t="shared" si="3"/>
        <v/>
      </c>
      <c r="HN20" s="147" t="str">
        <f t="shared" si="3"/>
        <v/>
      </c>
      <c r="HO20" s="147" t="str">
        <f t="shared" si="3"/>
        <v/>
      </c>
      <c r="HP20" s="147" t="str">
        <f t="shared" si="3"/>
        <v/>
      </c>
      <c r="HQ20" s="147" t="str">
        <f t="shared" si="3"/>
        <v/>
      </c>
      <c r="HR20" s="147" t="str">
        <f t="shared" si="3"/>
        <v/>
      </c>
      <c r="HS20" s="147" t="str">
        <f t="shared" si="3"/>
        <v/>
      </c>
      <c r="HT20" s="147" t="str">
        <f t="shared" si="3"/>
        <v/>
      </c>
      <c r="HU20" s="147" t="str">
        <f t="shared" si="3"/>
        <v/>
      </c>
      <c r="HV20" s="147" t="str">
        <f t="shared" si="3"/>
        <v/>
      </c>
      <c r="HW20" s="147" t="str">
        <f t="shared" si="3"/>
        <v/>
      </c>
      <c r="HX20" s="147" t="str">
        <f t="shared" si="3"/>
        <v/>
      </c>
      <c r="HY20" s="147" t="str">
        <f t="shared" si="3"/>
        <v/>
      </c>
      <c r="HZ20" s="147" t="str">
        <f t="shared" si="3"/>
        <v/>
      </c>
      <c r="IA20" s="147" t="str">
        <f t="shared" si="3"/>
        <v/>
      </c>
      <c r="IB20" s="147" t="str">
        <f t="shared" si="3"/>
        <v/>
      </c>
      <c r="IC20" s="147" t="str">
        <f t="shared" si="3"/>
        <v/>
      </c>
      <c r="ID20" s="147" t="str">
        <f t="shared" si="3"/>
        <v/>
      </c>
      <c r="IE20" s="147" t="str">
        <f t="shared" si="3"/>
        <v/>
      </c>
      <c r="IF20" s="147" t="str">
        <f t="shared" si="3"/>
        <v/>
      </c>
      <c r="IG20" s="147" t="str">
        <f t="shared" si="3"/>
        <v/>
      </c>
      <c r="IH20" s="147" t="str">
        <f t="shared" si="3"/>
        <v/>
      </c>
      <c r="II20" s="147" t="str">
        <f t="shared" si="3"/>
        <v/>
      </c>
      <c r="IJ20" s="147" t="str">
        <f t="shared" si="3"/>
        <v/>
      </c>
      <c r="IK20" s="147" t="str">
        <f t="shared" si="3"/>
        <v/>
      </c>
      <c r="IL20" s="147" t="str">
        <f t="shared" si="3"/>
        <v/>
      </c>
      <c r="IM20" s="147" t="str">
        <f t="shared" si="3"/>
        <v/>
      </c>
      <c r="IN20" s="147" t="str">
        <f t="shared" si="3"/>
        <v/>
      </c>
      <c r="IO20" s="147" t="str">
        <f t="shared" si="3"/>
        <v/>
      </c>
      <c r="IP20" s="147" t="str">
        <f t="shared" si="3"/>
        <v/>
      </c>
      <c r="IQ20" s="147" t="str">
        <f t="shared" si="3"/>
        <v/>
      </c>
      <c r="IR20" s="147" t="str">
        <f t="shared" si="3"/>
        <v/>
      </c>
      <c r="IS20" s="147" t="str">
        <f t="shared" si="3"/>
        <v/>
      </c>
      <c r="IT20" s="147" t="str">
        <f t="shared" si="3"/>
        <v/>
      </c>
      <c r="IU20" s="147" t="str">
        <f t="shared" si="3"/>
        <v/>
      </c>
      <c r="IV20" s="147" t="str">
        <f t="shared" si="3"/>
        <v/>
      </c>
      <c r="IW20" s="147" t="str">
        <f t="shared" si="3"/>
        <v/>
      </c>
      <c r="IX20" s="147" t="str">
        <f t="shared" si="3"/>
        <v/>
      </c>
      <c r="IY20" s="147" t="str">
        <f t="shared" si="3"/>
        <v/>
      </c>
      <c r="IZ20" s="147" t="str">
        <f t="shared" si="3"/>
        <v/>
      </c>
      <c r="JA20" s="147" t="str">
        <f t="shared" si="3"/>
        <v/>
      </c>
      <c r="JB20" s="147" t="str">
        <f t="shared" si="3"/>
        <v/>
      </c>
      <c r="JC20" s="147" t="str">
        <f t="shared" ref="JC20:JP20" si="4">IFERROR(VLOOKUP($G87+0.3,$D98:$JP152,2+JC97,FALSE),"")</f>
        <v/>
      </c>
      <c r="JD20" s="147" t="str">
        <f t="shared" si="4"/>
        <v/>
      </c>
      <c r="JE20" s="147" t="str">
        <f t="shared" si="4"/>
        <v/>
      </c>
      <c r="JF20" s="147" t="str">
        <f t="shared" si="4"/>
        <v/>
      </c>
      <c r="JG20" s="147" t="str">
        <f t="shared" si="4"/>
        <v/>
      </c>
      <c r="JH20" s="147" t="str">
        <f t="shared" si="4"/>
        <v/>
      </c>
      <c r="JI20" s="147" t="str">
        <f t="shared" si="4"/>
        <v/>
      </c>
      <c r="JJ20" s="147" t="str">
        <f t="shared" si="4"/>
        <v/>
      </c>
      <c r="JK20" s="147" t="str">
        <f t="shared" si="4"/>
        <v/>
      </c>
      <c r="JL20" s="147" t="str">
        <f t="shared" si="4"/>
        <v/>
      </c>
      <c r="JM20" s="147" t="str">
        <f t="shared" si="4"/>
        <v/>
      </c>
      <c r="JN20" s="147" t="str">
        <f t="shared" si="4"/>
        <v/>
      </c>
      <c r="JO20" s="147" t="str">
        <f t="shared" si="4"/>
        <v/>
      </c>
      <c r="JP20" s="147" t="str">
        <f t="shared" si="4"/>
        <v/>
      </c>
      <c r="JQ20" s="443"/>
      <c r="JR20" s="439"/>
      <c r="JS20" s="439"/>
      <c r="JT20" s="442"/>
      <c r="JU20" s="439"/>
      <c r="JV20" s="442"/>
      <c r="JW20" s="439"/>
      <c r="JX20" s="439"/>
      <c r="JY20" s="436"/>
      <c r="JZ20" s="436"/>
      <c r="KC20" s="316"/>
      <c r="KD20" s="316"/>
    </row>
    <row r="21" spans="2:290" x14ac:dyDescent="0.2">
      <c r="B21" s="139">
        <v>1</v>
      </c>
      <c r="C21" s="148" t="str">
        <f>IF(OR('Set UP'!$C7=0,'Set UP'!$D7=0,'Set UP'!$E7=0,'Set UP'!F7=0),"  --",'Set UP'!C7)</f>
        <v xml:space="preserve">  --</v>
      </c>
      <c r="D21" s="148" t="str">
        <f>IF(OR('Set UP'!$C7=0,'Set UP'!$D7=0,'Set UP'!$E7=0,'Set UP'!F7=0),"  --",'Set UP'!D7&amp;" "&amp;'Set UP'!E7)</f>
        <v xml:space="preserve">  --</v>
      </c>
      <c r="E21" s="148" t="str">
        <f>IF(OR('Set UP'!$C7=0,'Set UP'!$D7=0,'Set UP'!$E7=0,'Set UP'!F7=0),"  --",'Set UP'!F7)</f>
        <v xml:space="preserve">  --</v>
      </c>
      <c r="F21" s="65"/>
      <c r="G21" s="65"/>
      <c r="H21" s="65"/>
      <c r="I21" s="65"/>
      <c r="J21" s="149"/>
      <c r="K21" s="149"/>
      <c r="L21" s="149"/>
      <c r="M21" s="149"/>
      <c r="N21" s="149"/>
      <c r="O21" s="149"/>
      <c r="P21" s="149"/>
      <c r="Q21" s="149"/>
      <c r="R21" s="149"/>
      <c r="S21" s="149"/>
      <c r="T21" s="149"/>
      <c r="U21" s="149"/>
      <c r="V21" s="149"/>
      <c r="W21" s="149"/>
      <c r="X21" s="149"/>
      <c r="Y21" s="149"/>
      <c r="Z21" s="149"/>
      <c r="AA21" s="149"/>
      <c r="AB21" s="149"/>
      <c r="AC21" s="149"/>
      <c r="AD21" s="149"/>
      <c r="AE21" s="222"/>
      <c r="AF21" s="150" t="str">
        <f>IF(OR('Set UP'!$C7=0,'Set UP'!$D7=0,'Set UP'!$E7=0),"",(F$19*F21)+(G$19*G21)+(H$19*H21)+(I$19*I21)+(J$19*J21)+(K$19*K21)+(L$19*L21)+(M$19*M21)+(N$19*N21)+(O$19*O21)+(P$19*P21)+(Q$19*Q21)+(R$19*R21)+(S$19*S21)+(T$19*T21)+(U$19*U21)+(V$19*V21)+(W$19*W21)+(X$19*X21)+(Y$19*Y21)+(Z$19*Z21)+(AA$19*AA21)+(AB$19*AB21)+(AC$19*AC21)+(AD$19*AD21))</f>
        <v/>
      </c>
      <c r="AG21" s="65"/>
      <c r="AH21" s="65"/>
      <c r="AI21" s="65"/>
      <c r="AJ21" s="65"/>
      <c r="AK21" s="65"/>
      <c r="AL21" s="65"/>
      <c r="AM21" s="149"/>
      <c r="AN21" s="149"/>
      <c r="AO21" s="149"/>
      <c r="AP21" s="149"/>
      <c r="AQ21" s="149"/>
      <c r="AR21" s="149"/>
      <c r="AS21" s="149"/>
      <c r="AT21" s="149"/>
      <c r="AU21" s="149"/>
      <c r="AV21" s="149"/>
      <c r="AW21" s="149"/>
      <c r="AX21" s="149"/>
      <c r="AY21" s="149"/>
      <c r="AZ21" s="149"/>
      <c r="BA21" s="149"/>
      <c r="BB21" s="149"/>
      <c r="BC21" s="149"/>
      <c r="BD21" s="149"/>
      <c r="BE21" s="149"/>
      <c r="BF21" s="222"/>
      <c r="BG21" s="150" t="str">
        <f>IF(OR('Set UP'!$C7=0,'Set UP'!$D7=0,'Set UP'!$E7=0),"",(AG$19*AG21)+(AH$19*AH21)+(AI$19*AI21)+(AJ$19*AJ21)+(AK$19*AK21)+(AL$19*AL21)+(AM$19*AM21)+(AN$19*AN21)+(AO$19*AO21)+(AP$19*AP21)+(AQ$19*AQ21)+(AR$19*AR21)+(AS$19*AS21)+(AT$19*AT21)+(AU$19*AU21)+(AV$19*AV21)+(AW$19*AW21)+(AX$19*AX21)+(AY$19*AY21)+(AZ$19*AZ21)+(BA$19*BA21)+(BB$19*BB21)+(BC$19*BC21)+(BD$19*BD21)+(BE$19*BE21))</f>
        <v/>
      </c>
      <c r="BH21" s="65"/>
      <c r="BI21" s="65"/>
      <c r="BJ21" s="65"/>
      <c r="BK21" s="65"/>
      <c r="BL21" s="65"/>
      <c r="BM21" s="65"/>
      <c r="BN21" s="149"/>
      <c r="BO21" s="149"/>
      <c r="BP21" s="149"/>
      <c r="BQ21" s="149"/>
      <c r="BR21" s="149"/>
      <c r="BS21" s="149"/>
      <c r="BT21" s="149"/>
      <c r="BU21" s="149"/>
      <c r="BV21" s="149"/>
      <c r="BW21" s="149"/>
      <c r="BX21" s="149"/>
      <c r="BY21" s="149"/>
      <c r="BZ21" s="149"/>
      <c r="CA21" s="149"/>
      <c r="CB21" s="149"/>
      <c r="CC21" s="149"/>
      <c r="CD21" s="149"/>
      <c r="CE21" s="149"/>
      <c r="CF21" s="149"/>
      <c r="CG21" s="222"/>
      <c r="CH21" s="150" t="str">
        <f>IF(OR('Set UP'!$C7=0,'Set UP'!$D7=0,'Set UP'!$E7=0),"",(BH$19*BH21)+(BI$19*BI21)+(BJ$19*BJ21)+(BK$19*BK21)+(BL$19*BL21)+(BM$19*BM21)+(BN$19*BN21)+(BO$19*BO21)+(BP$19*BP21)+(BQ$19*BQ21)+(BR$19*BR21)+(BS$19*BS21)+(BT$19*BT21)+(BU$19*BU21)+(BV$19*BV21)+(BW$19*BW21)+(BX$19*BX21)+(BY$19*BY21)+(BZ$19*BZ21)+(CA$19*CA21)+(CB$19*CB21)+(CC$19*CC21)+(CD$19*CD21)+(CE$19*CE21)+(CF$19*CF21))</f>
        <v/>
      </c>
      <c r="CI21" s="65"/>
      <c r="CJ21" s="65"/>
      <c r="CK21" s="65"/>
      <c r="CL21" s="65"/>
      <c r="CM21" s="65"/>
      <c r="CN21" s="149"/>
      <c r="CO21" s="149"/>
      <c r="CP21" s="149"/>
      <c r="CQ21" s="149"/>
      <c r="CR21" s="149"/>
      <c r="CS21" s="149"/>
      <c r="CT21" s="149"/>
      <c r="CU21" s="149"/>
      <c r="CV21" s="149"/>
      <c r="CW21" s="149"/>
      <c r="CX21" s="149"/>
      <c r="CY21" s="149"/>
      <c r="CZ21" s="149"/>
      <c r="DA21" s="149"/>
      <c r="DB21" s="149"/>
      <c r="DC21" s="149"/>
      <c r="DD21" s="149"/>
      <c r="DE21" s="149"/>
      <c r="DF21" s="149"/>
      <c r="DG21" s="149"/>
      <c r="DH21" s="222"/>
      <c r="DI21" s="150" t="str">
        <f>IF(OR('Set UP'!$C7=0,'Set UP'!$D7=0,'Set UP'!$E7=0),"",(CI$19*CI21)+(CJ$19*CJ21)+(CK$19*CK21)+(CL$19*CL21)+(CM$19*CM21)+(CN$19*CN21)+(CO$19*CO21)+(CP$19*CP21)+(CQ$19*CQ21)+(CR$19*CR21)+(CS$19*CS21)+(CT$19*CT21)+(CU$19*CU21)+(CV$19*CV21)+(CW$19*CW21)+(CX$19*CX21)+(CY$19*CY21)+(CZ$19*CZ21)+(DA$19*DA21)+(DB$19*DB21)+(DC$19*DC21)+(DD$19*DD21)+(DE$19*DE21)+(DF$19*DF21)+(DG$19*DG21))</f>
        <v/>
      </c>
      <c r="DJ21" s="65"/>
      <c r="DK21" s="65"/>
      <c r="DL21" s="65"/>
      <c r="DM21" s="149"/>
      <c r="DN21" s="149"/>
      <c r="DO21" s="149"/>
      <c r="DP21" s="149"/>
      <c r="DQ21" s="149"/>
      <c r="DR21" s="149"/>
      <c r="DS21" s="149"/>
      <c r="DT21" s="149"/>
      <c r="DU21" s="149"/>
      <c r="DV21" s="149"/>
      <c r="DW21" s="149"/>
      <c r="DX21" s="149"/>
      <c r="DY21" s="149"/>
      <c r="DZ21" s="149"/>
      <c r="EA21" s="149"/>
      <c r="EB21" s="149"/>
      <c r="EC21" s="149"/>
      <c r="ED21" s="149"/>
      <c r="EE21" s="149"/>
      <c r="EF21" s="149"/>
      <c r="EG21" s="149"/>
      <c r="EH21" s="149"/>
      <c r="EI21" s="222"/>
      <c r="EJ21" s="150" t="str">
        <f>IF(OR('Set UP'!$C7=0,'Set UP'!$D7=0,'Set UP'!$E7=0),"",(DJ$19*DJ21)+(DK$19*DK21)+(DL$19*DL21)+(DM$19*DM21)+(DN$19*DN21)+(DO$19*DO21)+(DP$19*DP21)+(DQ$19*DQ21)+(DR$19*DR21)+(DS$19*DS21)+(DT$19*DT21)+(DU$19*DU21)+(DV$19*DV21)+(DW$19*DW21)+(DX$19*DX21)+(DY$19*DY21)+(DZ$19*DZ21)+(EA$19*EA21)+(EB$19*EB21)+(EC$19*EC21)+(ED$19*ED21)+(EE$19*EE21)+(EF$19*EF21)+(EG$19*EG21)+(EH$19*EH21))</f>
        <v/>
      </c>
      <c r="EK21" s="65"/>
      <c r="EL21" s="65"/>
      <c r="EM21" s="65"/>
      <c r="EN21" s="65"/>
      <c r="EO21" s="149"/>
      <c r="EP21" s="149"/>
      <c r="EQ21" s="149"/>
      <c r="ER21" s="149"/>
      <c r="ES21" s="149"/>
      <c r="ET21" s="149"/>
      <c r="EU21" s="149"/>
      <c r="EV21" s="149"/>
      <c r="EW21" s="149"/>
      <c r="EX21" s="149"/>
      <c r="EY21" s="149"/>
      <c r="EZ21" s="149"/>
      <c r="FA21" s="149"/>
      <c r="FB21" s="149"/>
      <c r="FC21" s="149"/>
      <c r="FD21" s="149"/>
      <c r="FE21" s="149"/>
      <c r="FF21" s="149"/>
      <c r="FG21" s="149"/>
      <c r="FH21" s="149"/>
      <c r="FI21" s="149"/>
      <c r="FJ21" s="222"/>
      <c r="FK21" s="150" t="str">
        <f>IF(OR('Set UP'!$C7=0,'Set UP'!$D7=0,'Set UP'!$E7=0),"",(EK$19*EK21)+(EL$19*EL21)+(EM$19*EM21)+(EN$19*EN21)+(EO$19*EO21)+(EP$19*EP21)+(EQ$19*EQ21)+(ER$19*ER21)+(ES$19*ES21)+(ET$19*ET21)+(EU$19*EU21)+(EV$19*EV21)+(EW$19*EW21)+(EX$19*EX21)+(EY$19*EY21)+(EZ$19*EZ21)+(FA$19*FA21)+(FB$19*FB21)+(FC$19*FC21)+(FD$19*FD21)+(FE$19*FE21)+(FF$19*FF21)+(FG$19*FG21)+(FH$19*FH21)+(FI$19*FI21))</f>
        <v/>
      </c>
      <c r="FL21" s="65"/>
      <c r="FM21" s="65"/>
      <c r="FN21" s="65"/>
      <c r="FO21" s="65"/>
      <c r="FP21" s="149"/>
      <c r="FQ21" s="149"/>
      <c r="FR21" s="149"/>
      <c r="FS21" s="149"/>
      <c r="FT21" s="149"/>
      <c r="FU21" s="149"/>
      <c r="FV21" s="149"/>
      <c r="FW21" s="149"/>
      <c r="FX21" s="149"/>
      <c r="FY21" s="149"/>
      <c r="FZ21" s="149"/>
      <c r="GA21" s="149"/>
      <c r="GB21" s="149"/>
      <c r="GC21" s="149"/>
      <c r="GD21" s="149"/>
      <c r="GE21" s="149"/>
      <c r="GF21" s="149"/>
      <c r="GG21" s="149"/>
      <c r="GH21" s="149"/>
      <c r="GI21" s="149"/>
      <c r="GJ21" s="149"/>
      <c r="GK21" s="222"/>
      <c r="GL21" s="150" t="str">
        <f>IF(OR('Set UP'!$C7=0,'Set UP'!$D7=0,'Set UP'!$E7=0),"",(FL$19*FL21)+(FM$19*FM21)+(FN$19*FN21)+(FO$19*FO21)+(FP$19*FP21)+(FQ$19*FQ21)+(FR$19*FR21)+(FS$19*FS21)+(FT$19*FT21)+(FU$19*FU21)+(FV$19*FV21)+(FW$19*FW21)+(FX$19*FX21)+(FY$19*FY21)+(FZ$19*FZ21)+(GA$19*GA21)+(GB$19*GB21)+(GC$19*GC21)+(GD$19*GD21)+(GE$19*GE21)+(GF$19*GF21)+(GG$19*GG21)+(GH$19*GH21)+(GI$19*GI21)+(GJ$19*GJ21))</f>
        <v/>
      </c>
      <c r="GM21" s="65"/>
      <c r="GN21" s="65"/>
      <c r="GO21" s="65"/>
      <c r="GP21" s="65"/>
      <c r="GQ21" s="149"/>
      <c r="GR21" s="149"/>
      <c r="GS21" s="149"/>
      <c r="GT21" s="149"/>
      <c r="GU21" s="149"/>
      <c r="GV21" s="149"/>
      <c r="GW21" s="149"/>
      <c r="GX21" s="149"/>
      <c r="GY21" s="149"/>
      <c r="GZ21" s="149"/>
      <c r="HA21" s="149"/>
      <c r="HB21" s="149"/>
      <c r="HC21" s="149"/>
      <c r="HD21" s="149"/>
      <c r="HE21" s="149"/>
      <c r="HF21" s="149"/>
      <c r="HG21" s="149"/>
      <c r="HH21" s="149"/>
      <c r="HI21" s="149"/>
      <c r="HJ21" s="149"/>
      <c r="HK21" s="149"/>
      <c r="HL21" s="222"/>
      <c r="HM21" s="150" t="str">
        <f>IF(OR('Set UP'!$C7=0,'Set UP'!$D7=0,'Set UP'!$E7=0),"",(GM$19*GM21)+(GN$19*GN21)+(GO$19*GO21)+(GP$19*GP21)+(GQ$19*GQ21)+(GR$19*GR21)+(GS$19*GS21)+(GT$19*GT21)+(GU$19*GU21)+(GV$19*GV21)+(GW$19*GW21)+(GX$19*GX21)+(GY$19*GY21)+(GZ$19*GZ21)+(HA$19*HA21)+(HB$19*HB21)+(HC$19*HC21)+(HD$19*HD21)+(HE$19*HE21)+(HF$19*HF21)+(HG$19*HG21)+(HH$19*HH21)+(HI$19*HI21)+(HJ$19*HJ21)+(HK$19*HK21))</f>
        <v/>
      </c>
      <c r="HN21" s="65"/>
      <c r="HO21" s="65"/>
      <c r="HP21" s="65"/>
      <c r="HQ21" s="65"/>
      <c r="HR21" s="149"/>
      <c r="HS21" s="149"/>
      <c r="HT21" s="149"/>
      <c r="HU21" s="149"/>
      <c r="HV21" s="149"/>
      <c r="HW21" s="149"/>
      <c r="HX21" s="149"/>
      <c r="HY21" s="149"/>
      <c r="HZ21" s="149"/>
      <c r="IA21" s="149"/>
      <c r="IB21" s="149"/>
      <c r="IC21" s="149"/>
      <c r="ID21" s="149"/>
      <c r="IE21" s="149"/>
      <c r="IF21" s="149"/>
      <c r="IG21" s="149"/>
      <c r="IH21" s="149"/>
      <c r="II21" s="149"/>
      <c r="IJ21" s="149"/>
      <c r="IK21" s="149"/>
      <c r="IL21" s="149"/>
      <c r="IM21" s="222"/>
      <c r="IN21" s="150" t="str">
        <f>IF(OR('Set UP'!$C7=0,'Set UP'!$D7=0,'Set UP'!$E7=0),"",(HN$19*HN21)+(HO$19*HO21)+(HP$19*HP21)+(HQ$19*HQ21)+(HR$19*HR21)+(HS$19*HS21)+(HT$19*HT21)+(HU$19*HU21)+(HV$19*HV21)+(HW$19*HW21)+(HX$19*HX21)+(HY$19*HY21)+(HZ$19*HZ21)+(IA$19*IA21)+(IB$19*IB21)+(IC$19*IC21)+(ID$19*ID21)+(IE$19*IE21)+(IF$19*IF21)+(IG$19*IG21)+(IH$19*IH21)+(II$19*II21)+(IJ$19*IJ21)+(IK$19*IK21)+(IL$19*IL21))</f>
        <v/>
      </c>
      <c r="IO21" s="65"/>
      <c r="IP21" s="65"/>
      <c r="IQ21" s="65"/>
      <c r="IR21" s="65"/>
      <c r="IS21" s="149"/>
      <c r="IT21" s="149"/>
      <c r="IU21" s="149"/>
      <c r="IV21" s="149"/>
      <c r="IW21" s="149"/>
      <c r="IX21" s="149"/>
      <c r="IY21" s="149"/>
      <c r="IZ21" s="149"/>
      <c r="JA21" s="149"/>
      <c r="JB21" s="149"/>
      <c r="JC21" s="149"/>
      <c r="JD21" s="149"/>
      <c r="JE21" s="149"/>
      <c r="JF21" s="149"/>
      <c r="JG21" s="149"/>
      <c r="JH21" s="149"/>
      <c r="JI21" s="149"/>
      <c r="JJ21" s="149"/>
      <c r="JK21" s="149"/>
      <c r="JL21" s="149"/>
      <c r="JM21" s="149"/>
      <c r="JN21" s="222"/>
      <c r="JO21" s="150" t="str">
        <f>IF(OR('Set UP'!$C7=0,'Set UP'!$D7=0,'Set UP'!$E7=0),"",(IO$19*IO21)+(IP$19*IP21)+(IQ$19*IQ21)+(IR$19*IR21)+(IS$19*IS21)+(IT$19*IT21)+(IU$19*IU21)+(IV$19*IV21)+(IW$19*IW21)+(IX$19*IX21)+(IY$19*IY21)+(IZ$19*IZ21)+(JA$19*JA21)+(JB$19*JB21)+(JC$19*JC21)+(JD$19*JD21)+(JE$19*JE21)+(JF$19*JF21)+(JG$19*JG21)+(JH$19*JH21)+(JI$19*JI21)+(JJ$19*JJ21)+(JK$19*JK21)+(JL$19*JL21)+(JM$19*JM21))</f>
        <v/>
      </c>
      <c r="JP21" s="151" t="str">
        <f>IF(OR('Set UP'!$C7=0,'Set UP'!$D7=0,'Set UP'!$E7=0),"",(AF21+BG21+CH21+DI21+EJ21+FK21+GL21+HM21+IN21+JO21))</f>
        <v/>
      </c>
      <c r="JQ21" s="152" t="str">
        <f>IF(OR('Set UP'!$C7=0,'Set UP'!$D7=0,'Set UP'!$E7=0),"",RANK(JP21,$JP$21:$JP$68,0))</f>
        <v/>
      </c>
      <c r="JR21" s="151" t="str">
        <f>IF(OR('Set UP'!K7&lt;&gt;1,'Set UP'!C7=0,'Set UP'!D7=0,'Set UP'!E7=0,'Set UP'!F7=0),"",$JP21)</f>
        <v/>
      </c>
      <c r="JS21" s="151" t="str">
        <f>IF(OR('Set UP'!K7&lt;&gt;1,'Set UP'!C7=0,'Set UP'!D7=0,'Set UP'!E7=0,'Set UP'!F7=0),"",RANK(JR21,$JR$21:$JR$68,0))</f>
        <v/>
      </c>
      <c r="JT21" s="153" t="str">
        <f>IF(OR('Set UP'!K7&lt;&gt;2,'Set UP'!C7=0,'Set UP'!D7=0,'Set UP'!E7=0,'Set UP'!F7=0),"",$JP21)</f>
        <v/>
      </c>
      <c r="JU21" s="151" t="str">
        <f>IF(OR('Set UP'!K7&lt;&gt;2,'Set UP'!C7=0,'Set UP'!D7=0,'Set UP'!E7=0,'Set UP'!F7=0),"",RANK(JT21,$JT$21:$JT$68,0))</f>
        <v/>
      </c>
      <c r="JV21" s="151" t="str">
        <f>IF(OR(LEFT('Set UP'!F7,1)&lt;&gt;"F",'Set UP'!C7=0,'Set UP'!D7=0,'Set UP'!E7=0),"",$JP21)</f>
        <v/>
      </c>
      <c r="JW21" s="151" t="str">
        <f>IF(OR(LEFT('Set UP'!F7,1)&lt;&gt;"F",'Set UP'!C7=0,'Set UP'!D7=0,'Set UP'!E7=0),"",RANK(JV21,$JV$21:$JV$68,0))</f>
        <v/>
      </c>
      <c r="JX21" s="151" t="str">
        <f>IF(OR('Set UP'!F7&lt;&gt;"NS",'Set UP'!C7=0,'Set UP'!D7=0,'Set UP'!E7=0),"",$JP21)</f>
        <v/>
      </c>
      <c r="JY21" s="154" t="str">
        <f>IF(OR('Set UP'!F7&lt;&gt;"NS",'Set UP'!C7=0,'Set UP'!D7=0,'Set UP'!E7=0),"",RANK(JX21,$JX$21:$JX$68,0))</f>
        <v/>
      </c>
      <c r="JZ21" s="154" t="str">
        <f>IF(OR('Set UP'!$C7=0,'Set UP'!$D7=0,'Set UP'!$E7=0,JP21=0),"",JP21/MAX(JP$21:JP$68)*1000)</f>
        <v/>
      </c>
      <c r="KC21" s="316">
        <f t="array" ref="KC21">MAX(IF(Clubs='Set UP'!D7,'Wet Incident'!JU$21:JU$68))</f>
        <v>0</v>
      </c>
      <c r="KD21" s="316" t="str">
        <f>IF(AND(KC21=JU21,JU21&lt;&gt;""),KC21,"")</f>
        <v/>
      </c>
    </row>
    <row r="22" spans="2:290" x14ac:dyDescent="0.2">
      <c r="B22" s="139">
        <v>2</v>
      </c>
      <c r="C22" s="148" t="str">
        <f>IF(OR('Set UP'!$C8=0,'Set UP'!$D8=0,'Set UP'!$E8=0,'Set UP'!F8=0),"  --",'Set UP'!C8)</f>
        <v xml:space="preserve">  --</v>
      </c>
      <c r="D22" s="148" t="str">
        <f>IF(OR('Set UP'!$C8=0,'Set UP'!$D8=0,'Set UP'!$E8=0,'Set UP'!F8=0),"  --",'Set UP'!D8&amp;" "&amp;'Set UP'!E8)</f>
        <v xml:space="preserve">  --</v>
      </c>
      <c r="E22" s="148" t="str">
        <f>IF(OR('Set UP'!$C8=0,'Set UP'!$D8=0,'Set UP'!$E8=0,'Set UP'!F8=0),"  --",'Set UP'!F8)</f>
        <v xml:space="preserve">  --</v>
      </c>
      <c r="F22" s="65"/>
      <c r="G22" s="65"/>
      <c r="H22" s="65"/>
      <c r="I22" s="65"/>
      <c r="J22" s="149"/>
      <c r="K22" s="149"/>
      <c r="L22" s="149"/>
      <c r="M22" s="149"/>
      <c r="N22" s="149"/>
      <c r="O22" s="149"/>
      <c r="P22" s="149"/>
      <c r="Q22" s="149"/>
      <c r="R22" s="149"/>
      <c r="S22" s="149"/>
      <c r="T22" s="149"/>
      <c r="U22" s="149"/>
      <c r="V22" s="149"/>
      <c r="W22" s="149"/>
      <c r="X22" s="149"/>
      <c r="Y22" s="149"/>
      <c r="Z22" s="149"/>
      <c r="AA22" s="149"/>
      <c r="AB22" s="149"/>
      <c r="AC22" s="149"/>
      <c r="AD22" s="149"/>
      <c r="AE22" s="222"/>
      <c r="AF22" s="150" t="str">
        <f>IF(OR('Set UP'!$C8=0,'Set UP'!$D8=0,'Set UP'!$E8=0),"",(F$19*F22)+(G$19*G22)+(H$19*H22)+(I$19*I22)+(J$19*J22)+(K$19*K22)+(L$19*L22)+(M$19*M22)+(N$19*N22)+(O$19*O22)+(P$19*P22)+(Q$19*Q22)+(R$19*R22)+(S$19*S22)+(T$19*T22)+(U$19*U22)+(V$19*V22)+(W$19*W22)+(X$19*X22)+(Y$19*Y22)+(Z$19*Z22)+(AA$19*AA22)+(AB$19*AB22)+(AC$19*AC22)+(AD$19*AD22))</f>
        <v/>
      </c>
      <c r="AG22" s="65"/>
      <c r="AH22" s="65"/>
      <c r="AI22" s="65"/>
      <c r="AJ22" s="65"/>
      <c r="AK22" s="65"/>
      <c r="AL22" s="65"/>
      <c r="AM22" s="149"/>
      <c r="AN22" s="149"/>
      <c r="AO22" s="149"/>
      <c r="AP22" s="149"/>
      <c r="AQ22" s="149"/>
      <c r="AR22" s="149"/>
      <c r="AS22" s="149"/>
      <c r="AT22" s="149"/>
      <c r="AU22" s="149"/>
      <c r="AV22" s="149"/>
      <c r="AW22" s="149"/>
      <c r="AX22" s="149"/>
      <c r="AY22" s="149"/>
      <c r="AZ22" s="149"/>
      <c r="BA22" s="149"/>
      <c r="BB22" s="149"/>
      <c r="BC22" s="149"/>
      <c r="BD22" s="149"/>
      <c r="BE22" s="149"/>
      <c r="BF22" s="222"/>
      <c r="BG22" s="150" t="str">
        <f>IF(OR('Set UP'!$C8=0,'Set UP'!$D8=0,'Set UP'!$E8=0),"",(AG$19*AG22)+(AH$19*AH22)+(AI$19*AI22)+(AJ$19*AJ22)+(AK$19*AK22)+(AL$19*AL22)+(AM$19*AM22)+(AN$19*AN22)+(AO$19*AO22)+(AP$19*AP22)+(AQ$19*AQ22)+(AR$19*AR22)+(AS$19*AS22)+(AT$19*AT22)+(AU$19*AU22)+(AV$19*AV22)+(AW$19*AW22)+(AX$19*AX22)+(AY$19*AY22)+(AZ$19*AZ22)+(BA$19*BA22)+(BB$19*BB22)+(BC$19*BC22)+(BD$19*BD22)+(BE$19*BE22))</f>
        <v/>
      </c>
      <c r="BH22" s="65"/>
      <c r="BI22" s="65"/>
      <c r="BJ22" s="65"/>
      <c r="BK22" s="65"/>
      <c r="BL22" s="65"/>
      <c r="BM22" s="65"/>
      <c r="BN22" s="149"/>
      <c r="BO22" s="149"/>
      <c r="BP22" s="149"/>
      <c r="BQ22" s="149"/>
      <c r="BR22" s="149"/>
      <c r="BS22" s="149"/>
      <c r="BT22" s="149"/>
      <c r="BU22" s="149"/>
      <c r="BV22" s="149"/>
      <c r="BW22" s="149"/>
      <c r="BX22" s="149"/>
      <c r="BY22" s="149"/>
      <c r="BZ22" s="149"/>
      <c r="CA22" s="149"/>
      <c r="CB22" s="149"/>
      <c r="CC22" s="149"/>
      <c r="CD22" s="149"/>
      <c r="CE22" s="149"/>
      <c r="CF22" s="149"/>
      <c r="CG22" s="222"/>
      <c r="CH22" s="150" t="str">
        <f>IF(OR('Set UP'!$C8=0,'Set UP'!$D8=0,'Set UP'!$E8=0),"",(BH$19*BH22)+(BI$19*BI22)+(BJ$19*BJ22)+(BK$19*BK22)+(BL$19*BL22)+(BM$19*BM22)+(BN$19*BN22)+(BO$19*BO22)+(BP$19*BP22)+(BQ$19*BQ22)+(BR$19*BR22)+(BS$19*BS22)+(BT$19*BT22)+(BU$19*BU22)+(BV$19*BV22)+(BW$19*BW22)+(BX$19*BX22)+(BY$19*BY22)+(BZ$19*BZ22)+(CA$19*CA22)+(CB$19*CB22)+(CC$19*CC22)+(CD$19*CD22)+(CE$19*CE22)+(CF$19*CF22))</f>
        <v/>
      </c>
      <c r="CI22" s="65"/>
      <c r="CJ22" s="65"/>
      <c r="CK22" s="65"/>
      <c r="CL22" s="65"/>
      <c r="CM22" s="65"/>
      <c r="CN22" s="149"/>
      <c r="CO22" s="149"/>
      <c r="CP22" s="149"/>
      <c r="CQ22" s="149"/>
      <c r="CR22" s="149"/>
      <c r="CS22" s="149"/>
      <c r="CT22" s="149"/>
      <c r="CU22" s="149"/>
      <c r="CV22" s="149"/>
      <c r="CW22" s="149"/>
      <c r="CX22" s="149"/>
      <c r="CY22" s="149"/>
      <c r="CZ22" s="149"/>
      <c r="DA22" s="149"/>
      <c r="DB22" s="149"/>
      <c r="DC22" s="149"/>
      <c r="DD22" s="149"/>
      <c r="DE22" s="149"/>
      <c r="DF22" s="149"/>
      <c r="DG22" s="149"/>
      <c r="DH22" s="222"/>
      <c r="DI22" s="150" t="str">
        <f>IF(OR('Set UP'!$C8=0,'Set UP'!$D8=0,'Set UP'!$E8=0),"",(CI$19*CI22)+(CJ$19*CJ22)+(CK$19*CK22)+(CL$19*CL22)+(CM$19*CM22)+(CN$19*CN22)+(CO$19*CO22)+(CP$19*CP22)+(CQ$19*CQ22)+(CR$19*CR22)+(CS$19*CS22)+(CT$19*CT22)+(CU$19*CU22)+(CV$19*CV22)+(CW$19*CW22)+(CX$19*CX22)+(CY$19*CY22)+(CZ$19*CZ22)+(DA$19*DA22)+(DB$19*DB22)+(DC$19*DC22)+(DD$19*DD22)+(DE$19*DE22)+(DF$19*DF22)+(DG$19*DG22))</f>
        <v/>
      </c>
      <c r="DJ22" s="65"/>
      <c r="DK22" s="65"/>
      <c r="DL22" s="65"/>
      <c r="DM22" s="149"/>
      <c r="DN22" s="149"/>
      <c r="DO22" s="149"/>
      <c r="DP22" s="149"/>
      <c r="DQ22" s="149"/>
      <c r="DR22" s="149"/>
      <c r="DS22" s="149"/>
      <c r="DT22" s="149"/>
      <c r="DU22" s="149"/>
      <c r="DV22" s="149"/>
      <c r="DW22" s="149"/>
      <c r="DX22" s="149"/>
      <c r="DY22" s="149"/>
      <c r="DZ22" s="149"/>
      <c r="EA22" s="149"/>
      <c r="EB22" s="149"/>
      <c r="EC22" s="149"/>
      <c r="ED22" s="149"/>
      <c r="EE22" s="149"/>
      <c r="EF22" s="149"/>
      <c r="EG22" s="149"/>
      <c r="EH22" s="149"/>
      <c r="EI22" s="222"/>
      <c r="EJ22" s="150" t="str">
        <f>IF(OR('Set UP'!$C8=0,'Set UP'!$D8=0,'Set UP'!$E8=0),"",(DJ$19*DJ22)+(DK$19*DK22)+(DL$19*DL22)+(DM$19*DM22)+(DN$19*DN22)+(DO$19*DO22)+(DP$19*DP22)+(DQ$19*DQ22)+(DR$19*DR22)+(DS$19*DS22)+(DT$19*DT22)+(DU$19*DU22)+(DV$19*DV22)+(DW$19*DW22)+(DX$19*DX22)+(DY$19*DY22)+(DZ$19*DZ22)+(EA$19*EA22)+(EB$19*EB22)+(EC$19*EC22)+(ED$19*ED22)+(EE$19*EE22)+(EF$19*EF22)+(EG$19*EG22)+(EH$19*EH22))</f>
        <v/>
      </c>
      <c r="EK22" s="65"/>
      <c r="EL22" s="65"/>
      <c r="EM22" s="65"/>
      <c r="EN22" s="65"/>
      <c r="EO22" s="149"/>
      <c r="EP22" s="149"/>
      <c r="EQ22" s="149"/>
      <c r="ER22" s="149"/>
      <c r="ES22" s="149"/>
      <c r="ET22" s="149"/>
      <c r="EU22" s="149"/>
      <c r="EV22" s="149"/>
      <c r="EW22" s="149"/>
      <c r="EX22" s="149"/>
      <c r="EY22" s="149"/>
      <c r="EZ22" s="149"/>
      <c r="FA22" s="149"/>
      <c r="FB22" s="149"/>
      <c r="FC22" s="149"/>
      <c r="FD22" s="149"/>
      <c r="FE22" s="149"/>
      <c r="FF22" s="149"/>
      <c r="FG22" s="149"/>
      <c r="FH22" s="149"/>
      <c r="FI22" s="149"/>
      <c r="FJ22" s="222"/>
      <c r="FK22" s="150" t="str">
        <f>IF(OR('Set UP'!$C8=0,'Set UP'!$D8=0,'Set UP'!$E8=0),"",(EK$19*EK22)+(EL$19*EL22)+(EM$19*EM22)+(EN$19*EN22)+(EO$19*EO22)+(EP$19*EP22)+(EQ$19*EQ22)+(ER$19*ER22)+(ES$19*ES22)+(ET$19*ET22)+(EU$19*EU22)+(EV$19*EV22)+(EW$19*EW22)+(EX$19*EX22)+(EY$19*EY22)+(EZ$19*EZ22)+(FA$19*FA22)+(FB$19*FB22)+(FC$19*FC22)+(FD$19*FD22)+(FE$19*FE22)+(FF$19*FF22)+(FG$19*FG22)+(FH$19*FH22)+(FI$19*FI22))</f>
        <v/>
      </c>
      <c r="FL22" s="65"/>
      <c r="FM22" s="65"/>
      <c r="FN22" s="65"/>
      <c r="FO22" s="65"/>
      <c r="FP22" s="149"/>
      <c r="FQ22" s="149"/>
      <c r="FR22" s="149"/>
      <c r="FS22" s="149"/>
      <c r="FT22" s="149"/>
      <c r="FU22" s="149"/>
      <c r="FV22" s="149"/>
      <c r="FW22" s="149"/>
      <c r="FX22" s="149"/>
      <c r="FY22" s="149"/>
      <c r="FZ22" s="149"/>
      <c r="GA22" s="149"/>
      <c r="GB22" s="149"/>
      <c r="GC22" s="149"/>
      <c r="GD22" s="149"/>
      <c r="GE22" s="149"/>
      <c r="GF22" s="149"/>
      <c r="GG22" s="149"/>
      <c r="GH22" s="149"/>
      <c r="GI22" s="149"/>
      <c r="GJ22" s="149"/>
      <c r="GK22" s="222"/>
      <c r="GL22" s="150" t="str">
        <f>IF(OR('Set UP'!$C8=0,'Set UP'!$D8=0,'Set UP'!$E8=0),"",(FL$19*FL22)+(FM$19*FM22)+(FN$19*FN22)+(FO$19*FO22)+(FP$19*FP22)+(FQ$19*FQ22)+(FR$19*FR22)+(FS$19*FS22)+(FT$19*FT22)+(FU$19*FU22)+(FV$19*FV22)+(FW$19*FW22)+(FX$19*FX22)+(FY$19*FY22)+(FZ$19*FZ22)+(GA$19*GA22)+(GB$19*GB22)+(GC$19*GC22)+(GD$19*GD22)+(GE$19*GE22)+(GF$19*GF22)+(GG$19*GG22)+(GH$19*GH22)+(GI$19*GI22)+(GJ$19*GJ22))</f>
        <v/>
      </c>
      <c r="GM22" s="65"/>
      <c r="GN22" s="65"/>
      <c r="GO22" s="65"/>
      <c r="GP22" s="65"/>
      <c r="GQ22" s="149"/>
      <c r="GR22" s="149"/>
      <c r="GS22" s="149"/>
      <c r="GT22" s="149"/>
      <c r="GU22" s="149"/>
      <c r="GV22" s="149"/>
      <c r="GW22" s="149"/>
      <c r="GX22" s="149"/>
      <c r="GY22" s="149"/>
      <c r="GZ22" s="149"/>
      <c r="HA22" s="149"/>
      <c r="HB22" s="149"/>
      <c r="HC22" s="149"/>
      <c r="HD22" s="149"/>
      <c r="HE22" s="149"/>
      <c r="HF22" s="149"/>
      <c r="HG22" s="149"/>
      <c r="HH22" s="149"/>
      <c r="HI22" s="149"/>
      <c r="HJ22" s="149"/>
      <c r="HK22" s="149"/>
      <c r="HL22" s="222"/>
      <c r="HM22" s="150" t="str">
        <f>IF(OR('Set UP'!$C8=0,'Set UP'!$D8=0,'Set UP'!$E8=0),"",(GM$19*GM22)+(GN$19*GN22)+(GO$19*GO22)+(GP$19*GP22)+(GQ$19*GQ22)+(GR$19*GR22)+(GS$19*GS22)+(GT$19*GT22)+(GU$19*GU22)+(GV$19*GV22)+(GW$19*GW22)+(GX$19*GX22)+(GY$19*GY22)+(GZ$19*GZ22)+(HA$19*HA22)+(HB$19*HB22)+(HC$19*HC22)+(HD$19*HD22)+(HE$19*HE22)+(HF$19*HF22)+(HG$19*HG22)+(HH$19*HH22)+(HI$19*HI22)+(HJ$19*HJ22)+(HK$19*HK22))</f>
        <v/>
      </c>
      <c r="HN22" s="65"/>
      <c r="HO22" s="65"/>
      <c r="HP22" s="65"/>
      <c r="HQ22" s="65"/>
      <c r="HR22" s="149"/>
      <c r="HS22" s="149"/>
      <c r="HT22" s="149"/>
      <c r="HU22" s="149"/>
      <c r="HV22" s="149"/>
      <c r="HW22" s="149"/>
      <c r="HX22" s="149"/>
      <c r="HY22" s="149"/>
      <c r="HZ22" s="149"/>
      <c r="IA22" s="149"/>
      <c r="IB22" s="149"/>
      <c r="IC22" s="149"/>
      <c r="ID22" s="149"/>
      <c r="IE22" s="149"/>
      <c r="IF22" s="149"/>
      <c r="IG22" s="149"/>
      <c r="IH22" s="149"/>
      <c r="II22" s="149"/>
      <c r="IJ22" s="149"/>
      <c r="IK22" s="149"/>
      <c r="IL22" s="149"/>
      <c r="IM22" s="222"/>
      <c r="IN22" s="150" t="str">
        <f>IF(OR('Set UP'!$C8=0,'Set UP'!$D8=0,'Set UP'!$E8=0),"",(HN$19*HN22)+(HO$19*HO22)+(HP$19*HP22)+(HQ$19*HQ22)+(HR$19*HR22)+(HS$19*HS22)+(HT$19*HT22)+(HU$19*HU22)+(HV$19*HV22)+(HW$19*HW22)+(HX$19*HX22)+(HY$19*HY22)+(HZ$19*HZ22)+(IA$19*IA22)+(IB$19*IB22)+(IC$19*IC22)+(ID$19*ID22)+(IE$19*IE22)+(IF$19*IF22)+(IG$19*IG22)+(IH$19*IH22)+(II$19*II22)+(IJ$19*IJ22)+(IK$19*IK22)+(IL$19*IL22))</f>
        <v/>
      </c>
      <c r="IO22" s="65"/>
      <c r="IP22" s="65"/>
      <c r="IQ22" s="65"/>
      <c r="IR22" s="65"/>
      <c r="IS22" s="149"/>
      <c r="IT22" s="149"/>
      <c r="IU22" s="149"/>
      <c r="IV22" s="149"/>
      <c r="IW22" s="149"/>
      <c r="IX22" s="149"/>
      <c r="IY22" s="149"/>
      <c r="IZ22" s="149"/>
      <c r="JA22" s="149"/>
      <c r="JB22" s="149"/>
      <c r="JC22" s="149"/>
      <c r="JD22" s="149"/>
      <c r="JE22" s="149"/>
      <c r="JF22" s="149"/>
      <c r="JG22" s="149"/>
      <c r="JH22" s="149"/>
      <c r="JI22" s="149"/>
      <c r="JJ22" s="149"/>
      <c r="JK22" s="149"/>
      <c r="JL22" s="149"/>
      <c r="JM22" s="149"/>
      <c r="JN22" s="222"/>
      <c r="JO22" s="150" t="str">
        <f>IF(OR('Set UP'!$C8=0,'Set UP'!$D8=0,'Set UP'!$E8=0),"",(IO$19*IO22)+(IP$19*IP22)+(IQ$19*IQ22)+(IR$19*IR22)+(IS$19*IS22)+(IT$19*IT22)+(IU$19*IU22)+(IV$19*IV22)+(IW$19*IW22)+(IX$19*IX22)+(IY$19*IY22)+(IZ$19*IZ22)+(JA$19*JA22)+(JB$19*JB22)+(JC$19*JC22)+(JD$19*JD22)+(JE$19*JE22)+(JF$19*JF22)+(JG$19*JG22)+(JH$19*JH22)+(JI$19*JI22)+(JJ$19*JJ22)+(JK$19*JK22)+(JL$19*JL22)+(JM$19*JM22))</f>
        <v/>
      </c>
      <c r="JP22" s="151" t="str">
        <f>IF(OR('Set UP'!$C8=0,'Set UP'!$D8=0,'Set UP'!$E8=0),"",(AF22+BG22+CH22+DI22+EJ22+FK22+GL22+HM22+IN22+JO22))</f>
        <v/>
      </c>
      <c r="JQ22" s="152" t="str">
        <f>IF(OR('Set UP'!$C8=0,'Set UP'!$D8=0,'Set UP'!$E8=0),"",RANK(JP22,$JP$21:$JP$68,0))</f>
        <v/>
      </c>
      <c r="JR22" s="151" t="str">
        <f>IF(OR('Set UP'!K8&lt;&gt;1,'Set UP'!C8=0,'Set UP'!D8=0,'Set UP'!E8=0,'Set UP'!F8=0),"",$JP22)</f>
        <v/>
      </c>
      <c r="JS22" s="151" t="str">
        <f>IF(OR('Set UP'!K8&lt;&gt;1,'Set UP'!C8=0,'Set UP'!D8=0,'Set UP'!E8=0,'Set UP'!F8=0),"",RANK(JR22,$JR$21:$JR$68,0))</f>
        <v/>
      </c>
      <c r="JT22" s="153" t="str">
        <f>IF(OR('Set UP'!K8&lt;&gt;2,'Set UP'!C8=0,'Set UP'!D8=0,'Set UP'!E8=0,'Set UP'!F8=0),"",$JP22)</f>
        <v/>
      </c>
      <c r="JU22" s="151" t="str">
        <f>IF(OR('Set UP'!K8&lt;&gt;2,'Set UP'!C8=0,'Set UP'!D8=0,'Set UP'!E8=0,'Set UP'!F8=0),"",RANK(JT22,$JT$21:$JT$68,0))</f>
        <v/>
      </c>
      <c r="JV22" s="151" t="str">
        <f>IF(OR(LEFT('Set UP'!F8,1)&lt;&gt;"F",'Set UP'!C8=0,'Set UP'!D8=0,'Set UP'!E8=0),"",$JP22)</f>
        <v/>
      </c>
      <c r="JW22" s="151" t="str">
        <f>IF(OR(LEFT('Set UP'!F8,1)&lt;&gt;"F",'Set UP'!C8=0,'Set UP'!D8=0,'Set UP'!E8=0),"",RANK(JV22,$JV$21:$JV$68,0))</f>
        <v/>
      </c>
      <c r="JX22" s="151" t="str">
        <f>IF(OR('Set UP'!F8&lt;&gt;"NS",'Set UP'!C8=0,'Set UP'!D8=0,'Set UP'!E8=0),"",$JP22)</f>
        <v/>
      </c>
      <c r="JY22" s="154" t="str">
        <f>IF(OR('Set UP'!F8&lt;&gt;"NS",'Set UP'!C8=0,'Set UP'!D8=0,'Set UP'!E8=0),"",RANK(JX22,$JX$21:$JX$68,0))</f>
        <v/>
      </c>
      <c r="JZ22" s="154" t="str">
        <f>IF(OR('Set UP'!$C8=0,'Set UP'!$D8=0,'Set UP'!$E8=0,JP22=0),"",JP22/MAX(JP$21:JP$68)*1000)</f>
        <v/>
      </c>
      <c r="KC22" s="316">
        <f t="array" ref="KC22">MAX(IF(Clubs='Set UP'!D8,'Wet Incident'!JU$21:JU$68))</f>
        <v>0</v>
      </c>
      <c r="KD22" s="316" t="str">
        <f t="shared" ref="KD22:KD68" si="5">IF(AND(KC22=JU22,JU22&lt;&gt;""),KC22,"")</f>
        <v/>
      </c>
    </row>
    <row r="23" spans="2:290" x14ac:dyDescent="0.2">
      <c r="B23" s="139">
        <v>3</v>
      </c>
      <c r="C23" s="148" t="str">
        <f>IF(OR('Set UP'!$C9=0,'Set UP'!$D9=0,'Set UP'!$E9=0,'Set UP'!F9=0),"  --",'Set UP'!C9)</f>
        <v xml:space="preserve">  --</v>
      </c>
      <c r="D23" s="148" t="str">
        <f>IF(OR('Set UP'!$C9=0,'Set UP'!$D9=0,'Set UP'!$E9=0,'Set UP'!F9=0),"  --",'Set UP'!D9&amp;" "&amp;'Set UP'!E9)</f>
        <v xml:space="preserve">  --</v>
      </c>
      <c r="E23" s="148" t="str">
        <f>IF(OR('Set UP'!$C9=0,'Set UP'!$D9=0,'Set UP'!$E9=0,'Set UP'!F9=0),"  --",'Set UP'!F9)</f>
        <v xml:space="preserve">  --</v>
      </c>
      <c r="F23" s="65"/>
      <c r="G23" s="65"/>
      <c r="H23" s="65"/>
      <c r="I23" s="65"/>
      <c r="J23" s="149"/>
      <c r="K23" s="149"/>
      <c r="L23" s="149"/>
      <c r="M23" s="149"/>
      <c r="N23" s="149"/>
      <c r="O23" s="149"/>
      <c r="P23" s="149"/>
      <c r="Q23" s="149"/>
      <c r="R23" s="149"/>
      <c r="S23" s="149"/>
      <c r="T23" s="149"/>
      <c r="U23" s="149"/>
      <c r="V23" s="149"/>
      <c r="W23" s="149"/>
      <c r="X23" s="149"/>
      <c r="Y23" s="149"/>
      <c r="Z23" s="149"/>
      <c r="AA23" s="149"/>
      <c r="AB23" s="149"/>
      <c r="AC23" s="149"/>
      <c r="AD23" s="149"/>
      <c r="AE23" s="222"/>
      <c r="AF23" s="150" t="str">
        <f>IF(OR('Set UP'!$C9=0,'Set UP'!$D9=0,'Set UP'!$E9=0),"",(F$19*F23)+(G$19*G23)+(H$19*H23)+(I$19*I23)+(J$19*J23)+(K$19*K23)+(L$19*L23)+(M$19*M23)+(N$19*N23)+(O$19*O23)+(P$19*P23)+(Q$19*Q23)+(R$19*R23)+(S$19*S23)+(T$19*T23)+(U$19*U23)+(V$19*V23)+(W$19*W23)+(X$19*X23)+(Y$19*Y23)+(Z$19*Z23)+(AA$19*AA23)+(AB$19*AB23)+(AC$19*AC23)+(AD$19*AD23))</f>
        <v/>
      </c>
      <c r="AG23" s="65"/>
      <c r="AH23" s="65"/>
      <c r="AI23" s="65"/>
      <c r="AJ23" s="65"/>
      <c r="AK23" s="65"/>
      <c r="AL23" s="65"/>
      <c r="AM23" s="149"/>
      <c r="AN23" s="149"/>
      <c r="AO23" s="149"/>
      <c r="AP23" s="149"/>
      <c r="AQ23" s="149"/>
      <c r="AR23" s="149"/>
      <c r="AS23" s="149"/>
      <c r="AT23" s="149"/>
      <c r="AU23" s="149"/>
      <c r="AV23" s="149"/>
      <c r="AW23" s="149"/>
      <c r="AX23" s="149"/>
      <c r="AY23" s="149"/>
      <c r="AZ23" s="149"/>
      <c r="BA23" s="149"/>
      <c r="BB23" s="149"/>
      <c r="BC23" s="149"/>
      <c r="BD23" s="149"/>
      <c r="BE23" s="149"/>
      <c r="BF23" s="222"/>
      <c r="BG23" s="150" t="str">
        <f>IF(OR('Set UP'!$C9=0,'Set UP'!$D9=0,'Set UP'!$E9=0),"",(AG$19*AG23)+(AH$19*AH23)+(AI$19*AI23)+(AJ$19*AJ23)+(AK$19*AK23)+(AL$19*AL23)+(AM$19*AM23)+(AN$19*AN23)+(AO$19*AO23)+(AP$19*AP23)+(AQ$19*AQ23)+(AR$19*AR23)+(AS$19*AS23)+(AT$19*AT23)+(AU$19*AU23)+(AV$19*AV23)+(AW$19*AW23)+(AX$19*AX23)+(AY$19*AY23)+(AZ$19*AZ23)+(BA$19*BA23)+(BB$19*BB23)+(BC$19*BC23)+(BD$19*BD23)+(BE$19*BE23))</f>
        <v/>
      </c>
      <c r="BH23" s="65"/>
      <c r="BI23" s="65"/>
      <c r="BJ23" s="65"/>
      <c r="BK23" s="65"/>
      <c r="BL23" s="65"/>
      <c r="BM23" s="65"/>
      <c r="BN23" s="149"/>
      <c r="BO23" s="149"/>
      <c r="BP23" s="149"/>
      <c r="BQ23" s="149"/>
      <c r="BR23" s="149"/>
      <c r="BS23" s="149"/>
      <c r="BT23" s="149"/>
      <c r="BU23" s="149"/>
      <c r="BV23" s="149"/>
      <c r="BW23" s="149"/>
      <c r="BX23" s="149"/>
      <c r="BY23" s="149"/>
      <c r="BZ23" s="149"/>
      <c r="CA23" s="149"/>
      <c r="CB23" s="149"/>
      <c r="CC23" s="149"/>
      <c r="CD23" s="149"/>
      <c r="CE23" s="149"/>
      <c r="CF23" s="149"/>
      <c r="CG23" s="222"/>
      <c r="CH23" s="150" t="str">
        <f>IF(OR('Set UP'!$C9=0,'Set UP'!$D9=0,'Set UP'!$E9=0),"",(BH$19*BH23)+(BI$19*BI23)+(BJ$19*BJ23)+(BK$19*BK23)+(BL$19*BL23)+(BM$19*BM23)+(BN$19*BN23)+(BO$19*BO23)+(BP$19*BP23)+(BQ$19*BQ23)+(BR$19*BR23)+(BS$19*BS23)+(BT$19*BT23)+(BU$19*BU23)+(BV$19*BV23)+(BW$19*BW23)+(BX$19*BX23)+(BY$19*BY23)+(BZ$19*BZ23)+(CA$19*CA23)+(CB$19*CB23)+(CC$19*CC23)+(CD$19*CD23)+(CE$19*CE23)+(CF$19*CF23))</f>
        <v/>
      </c>
      <c r="CI23" s="65"/>
      <c r="CJ23" s="65"/>
      <c r="CK23" s="65"/>
      <c r="CL23" s="65"/>
      <c r="CM23" s="65"/>
      <c r="CN23" s="149"/>
      <c r="CO23" s="149"/>
      <c r="CP23" s="149"/>
      <c r="CQ23" s="149"/>
      <c r="CR23" s="149"/>
      <c r="CS23" s="149"/>
      <c r="CT23" s="149"/>
      <c r="CU23" s="149"/>
      <c r="CV23" s="149"/>
      <c r="CW23" s="149"/>
      <c r="CX23" s="149"/>
      <c r="CY23" s="149"/>
      <c r="CZ23" s="149"/>
      <c r="DA23" s="149"/>
      <c r="DB23" s="149"/>
      <c r="DC23" s="149"/>
      <c r="DD23" s="149"/>
      <c r="DE23" s="149"/>
      <c r="DF23" s="149"/>
      <c r="DG23" s="149"/>
      <c r="DH23" s="222"/>
      <c r="DI23" s="150" t="str">
        <f>IF(OR('Set UP'!$C9=0,'Set UP'!$D9=0,'Set UP'!$E9=0),"",(CI$19*CI23)+(CJ$19*CJ23)+(CK$19*CK23)+(CL$19*CL23)+(CM$19*CM23)+(CN$19*CN23)+(CO$19*CO23)+(CP$19*CP23)+(CQ$19*CQ23)+(CR$19*CR23)+(CS$19*CS23)+(CT$19*CT23)+(CU$19*CU23)+(CV$19*CV23)+(CW$19*CW23)+(CX$19*CX23)+(CY$19*CY23)+(CZ$19*CZ23)+(DA$19*DA23)+(DB$19*DB23)+(DC$19*DC23)+(DD$19*DD23)+(DE$19*DE23)+(DF$19*DF23)+(DG$19*DG23))</f>
        <v/>
      </c>
      <c r="DJ23" s="65"/>
      <c r="DK23" s="65"/>
      <c r="DL23" s="65"/>
      <c r="DM23" s="149"/>
      <c r="DN23" s="149"/>
      <c r="DO23" s="149"/>
      <c r="DP23" s="149"/>
      <c r="DQ23" s="149"/>
      <c r="DR23" s="149"/>
      <c r="DS23" s="149"/>
      <c r="DT23" s="149"/>
      <c r="DU23" s="149"/>
      <c r="DV23" s="149"/>
      <c r="DW23" s="149"/>
      <c r="DX23" s="149"/>
      <c r="DY23" s="149"/>
      <c r="DZ23" s="149"/>
      <c r="EA23" s="149"/>
      <c r="EB23" s="149"/>
      <c r="EC23" s="149"/>
      <c r="ED23" s="149"/>
      <c r="EE23" s="149"/>
      <c r="EF23" s="149"/>
      <c r="EG23" s="149"/>
      <c r="EH23" s="149"/>
      <c r="EI23" s="222"/>
      <c r="EJ23" s="150" t="str">
        <f>IF(OR('Set UP'!$C9=0,'Set UP'!$D9=0,'Set UP'!$E9=0),"",(DJ$19*DJ23)+(DK$19*DK23)+(DL$19*DL23)+(DM$19*DM23)+(DN$19*DN23)+(DO$19*DO23)+(DP$19*DP23)+(DQ$19*DQ23)+(DR$19*DR23)+(DS$19*DS23)+(DT$19*DT23)+(DU$19*DU23)+(DV$19*DV23)+(DW$19*DW23)+(DX$19*DX23)+(DY$19*DY23)+(DZ$19*DZ23)+(EA$19*EA23)+(EB$19*EB23)+(EC$19*EC23)+(ED$19*ED23)+(EE$19*EE23)+(EF$19*EF23)+(EG$19*EG23)+(EH$19*EH23))</f>
        <v/>
      </c>
      <c r="EK23" s="65"/>
      <c r="EL23" s="65"/>
      <c r="EM23" s="65"/>
      <c r="EN23" s="65"/>
      <c r="EO23" s="149"/>
      <c r="EP23" s="149"/>
      <c r="EQ23" s="149"/>
      <c r="ER23" s="149"/>
      <c r="ES23" s="149"/>
      <c r="ET23" s="149"/>
      <c r="EU23" s="149"/>
      <c r="EV23" s="149"/>
      <c r="EW23" s="149"/>
      <c r="EX23" s="149"/>
      <c r="EY23" s="149"/>
      <c r="EZ23" s="149"/>
      <c r="FA23" s="149"/>
      <c r="FB23" s="149"/>
      <c r="FC23" s="149"/>
      <c r="FD23" s="149"/>
      <c r="FE23" s="149"/>
      <c r="FF23" s="149"/>
      <c r="FG23" s="149"/>
      <c r="FH23" s="149"/>
      <c r="FI23" s="149"/>
      <c r="FJ23" s="222"/>
      <c r="FK23" s="150" t="str">
        <f>IF(OR('Set UP'!$C9=0,'Set UP'!$D9=0,'Set UP'!$E9=0),"",(EK$19*EK23)+(EL$19*EL23)+(EM$19*EM23)+(EN$19*EN23)+(EO$19*EO23)+(EP$19*EP23)+(EQ$19*EQ23)+(ER$19*ER23)+(ES$19*ES23)+(ET$19*ET23)+(EU$19*EU23)+(EV$19*EV23)+(EW$19*EW23)+(EX$19*EX23)+(EY$19*EY23)+(EZ$19*EZ23)+(FA$19*FA23)+(FB$19*FB23)+(FC$19*FC23)+(FD$19*FD23)+(FE$19*FE23)+(FF$19*FF23)+(FG$19*FG23)+(FH$19*FH23)+(FI$19*FI23))</f>
        <v/>
      </c>
      <c r="FL23" s="65"/>
      <c r="FM23" s="65"/>
      <c r="FN23" s="65"/>
      <c r="FO23" s="65"/>
      <c r="FP23" s="149"/>
      <c r="FQ23" s="149"/>
      <c r="FR23" s="149"/>
      <c r="FS23" s="149"/>
      <c r="FT23" s="149"/>
      <c r="FU23" s="149"/>
      <c r="FV23" s="149"/>
      <c r="FW23" s="149"/>
      <c r="FX23" s="149"/>
      <c r="FY23" s="149"/>
      <c r="FZ23" s="149"/>
      <c r="GA23" s="149"/>
      <c r="GB23" s="149"/>
      <c r="GC23" s="149"/>
      <c r="GD23" s="149"/>
      <c r="GE23" s="149"/>
      <c r="GF23" s="149"/>
      <c r="GG23" s="149"/>
      <c r="GH23" s="149"/>
      <c r="GI23" s="149"/>
      <c r="GJ23" s="149"/>
      <c r="GK23" s="222"/>
      <c r="GL23" s="150" t="str">
        <f>IF(OR('Set UP'!$C9=0,'Set UP'!$D9=0,'Set UP'!$E9=0),"",(FL$19*FL23)+(FM$19*FM23)+(FN$19*FN23)+(FO$19*FO23)+(FP$19*FP23)+(FQ$19*FQ23)+(FR$19*FR23)+(FS$19*FS23)+(FT$19*FT23)+(FU$19*FU23)+(FV$19*FV23)+(FW$19*FW23)+(FX$19*FX23)+(FY$19*FY23)+(FZ$19*FZ23)+(GA$19*GA23)+(GB$19*GB23)+(GC$19*GC23)+(GD$19*GD23)+(GE$19*GE23)+(GF$19*GF23)+(GG$19*GG23)+(GH$19*GH23)+(GI$19*GI23)+(GJ$19*GJ23))</f>
        <v/>
      </c>
      <c r="GM23" s="65"/>
      <c r="GN23" s="65"/>
      <c r="GO23" s="65"/>
      <c r="GP23" s="65"/>
      <c r="GQ23" s="149"/>
      <c r="GR23" s="149"/>
      <c r="GS23" s="149"/>
      <c r="GT23" s="149"/>
      <c r="GU23" s="149"/>
      <c r="GV23" s="149"/>
      <c r="GW23" s="149"/>
      <c r="GX23" s="149"/>
      <c r="GY23" s="149"/>
      <c r="GZ23" s="149"/>
      <c r="HA23" s="149"/>
      <c r="HB23" s="149"/>
      <c r="HC23" s="149"/>
      <c r="HD23" s="149"/>
      <c r="HE23" s="149"/>
      <c r="HF23" s="149"/>
      <c r="HG23" s="149"/>
      <c r="HH23" s="149"/>
      <c r="HI23" s="149"/>
      <c r="HJ23" s="149"/>
      <c r="HK23" s="149"/>
      <c r="HL23" s="222"/>
      <c r="HM23" s="150" t="str">
        <f>IF(OR('Set UP'!$C9=0,'Set UP'!$D9=0,'Set UP'!$E9=0),"",(GM$19*GM23)+(GN$19*GN23)+(GO$19*GO23)+(GP$19*GP23)+(GQ$19*GQ23)+(GR$19*GR23)+(GS$19*GS23)+(GT$19*GT23)+(GU$19*GU23)+(GV$19*GV23)+(GW$19*GW23)+(GX$19*GX23)+(GY$19*GY23)+(GZ$19*GZ23)+(HA$19*HA23)+(HB$19*HB23)+(HC$19*HC23)+(HD$19*HD23)+(HE$19*HE23)+(HF$19*HF23)+(HG$19*HG23)+(HH$19*HH23)+(HI$19*HI23)+(HJ$19*HJ23)+(HK$19*HK23))</f>
        <v/>
      </c>
      <c r="HN23" s="65"/>
      <c r="HO23" s="65"/>
      <c r="HP23" s="65"/>
      <c r="HQ23" s="65"/>
      <c r="HR23" s="149"/>
      <c r="HS23" s="149"/>
      <c r="HT23" s="149"/>
      <c r="HU23" s="149"/>
      <c r="HV23" s="149"/>
      <c r="HW23" s="149"/>
      <c r="HX23" s="149"/>
      <c r="HY23" s="149"/>
      <c r="HZ23" s="149"/>
      <c r="IA23" s="149"/>
      <c r="IB23" s="149"/>
      <c r="IC23" s="149"/>
      <c r="ID23" s="149"/>
      <c r="IE23" s="149"/>
      <c r="IF23" s="149"/>
      <c r="IG23" s="149"/>
      <c r="IH23" s="149"/>
      <c r="II23" s="149"/>
      <c r="IJ23" s="149"/>
      <c r="IK23" s="149"/>
      <c r="IL23" s="149"/>
      <c r="IM23" s="222"/>
      <c r="IN23" s="150" t="str">
        <f>IF(OR('Set UP'!$C9=0,'Set UP'!$D9=0,'Set UP'!$E9=0),"",(HN$19*HN23)+(HO$19*HO23)+(HP$19*HP23)+(HQ$19*HQ23)+(HR$19*HR23)+(HS$19*HS23)+(HT$19*HT23)+(HU$19*HU23)+(HV$19*HV23)+(HW$19*HW23)+(HX$19*HX23)+(HY$19*HY23)+(HZ$19*HZ23)+(IA$19*IA23)+(IB$19*IB23)+(IC$19*IC23)+(ID$19*ID23)+(IE$19*IE23)+(IF$19*IF23)+(IG$19*IG23)+(IH$19*IH23)+(II$19*II23)+(IJ$19*IJ23)+(IK$19*IK23)+(IL$19*IL23))</f>
        <v/>
      </c>
      <c r="IO23" s="65"/>
      <c r="IP23" s="65"/>
      <c r="IQ23" s="65"/>
      <c r="IR23" s="65"/>
      <c r="IS23" s="149"/>
      <c r="IT23" s="149"/>
      <c r="IU23" s="149"/>
      <c r="IV23" s="149"/>
      <c r="IW23" s="149"/>
      <c r="IX23" s="149"/>
      <c r="IY23" s="149"/>
      <c r="IZ23" s="149"/>
      <c r="JA23" s="149"/>
      <c r="JB23" s="149"/>
      <c r="JC23" s="149"/>
      <c r="JD23" s="149"/>
      <c r="JE23" s="149"/>
      <c r="JF23" s="149"/>
      <c r="JG23" s="149"/>
      <c r="JH23" s="149"/>
      <c r="JI23" s="149"/>
      <c r="JJ23" s="149"/>
      <c r="JK23" s="149"/>
      <c r="JL23" s="149"/>
      <c r="JM23" s="149"/>
      <c r="JN23" s="222"/>
      <c r="JO23" s="150" t="str">
        <f>IF(OR('Set UP'!$C9=0,'Set UP'!$D9=0,'Set UP'!$E9=0),"",(IO$19*IO23)+(IP$19*IP23)+(IQ$19*IQ23)+(IR$19*IR23)+(IS$19*IS23)+(IT$19*IT23)+(IU$19*IU23)+(IV$19*IV23)+(IW$19*IW23)+(IX$19*IX23)+(IY$19*IY23)+(IZ$19*IZ23)+(JA$19*JA23)+(JB$19*JB23)+(JC$19*JC23)+(JD$19*JD23)+(JE$19*JE23)+(JF$19*JF23)+(JG$19*JG23)+(JH$19*JH23)+(JI$19*JI23)+(JJ$19*JJ23)+(JK$19*JK23)+(JL$19*JL23)+(JM$19*JM23))</f>
        <v/>
      </c>
      <c r="JP23" s="151" t="str">
        <f>IF(OR('Set UP'!$C9=0,'Set UP'!$D9=0,'Set UP'!$E9=0),"",(AF23+BG23+CH23+DI23+EJ23+FK23+GL23+HM23+IN23+JO23))</f>
        <v/>
      </c>
      <c r="JQ23" s="152" t="str">
        <f>IF(OR('Set UP'!$C9=0,'Set UP'!$D9=0,'Set UP'!$E9=0),"",RANK(JP23,$JP$21:$JP$68,0))</f>
        <v/>
      </c>
      <c r="JR23" s="151" t="str">
        <f>IF(OR('Set UP'!K9&lt;&gt;1,'Set UP'!C9=0,'Set UP'!D9=0,'Set UP'!E9=0,'Set UP'!F9=0),"",$JP23)</f>
        <v/>
      </c>
      <c r="JS23" s="151" t="str">
        <f>IF(OR('Set UP'!K9&lt;&gt;1,'Set UP'!C9=0,'Set UP'!D9=0,'Set UP'!E9=0,'Set UP'!F9=0),"",RANK(JR23,$JR$21:$JR$68,0))</f>
        <v/>
      </c>
      <c r="JT23" s="153" t="str">
        <f>IF(OR('Set UP'!K9&lt;&gt;2,'Set UP'!C9=0,'Set UP'!D9=0,'Set UP'!E9=0,'Set UP'!F9=0),"",$JP23)</f>
        <v/>
      </c>
      <c r="JU23" s="151" t="str">
        <f>IF(OR('Set UP'!K9&lt;&gt;2,'Set UP'!C9=0,'Set UP'!D9=0,'Set UP'!E9=0,'Set UP'!F9=0),"",RANK(JT23,$JT$21:$JT$68,0))</f>
        <v/>
      </c>
      <c r="JV23" s="151" t="str">
        <f>IF(OR(LEFT('Set UP'!F9,1)&lt;&gt;"F",'Set UP'!C9=0,'Set UP'!D9=0,'Set UP'!E9=0),"",$JP23)</f>
        <v/>
      </c>
      <c r="JW23" s="151" t="str">
        <f>IF(OR(LEFT('Set UP'!F9,1)&lt;&gt;"F",'Set UP'!C9=0,'Set UP'!D9=0,'Set UP'!E9=0),"",RANK(JV23,$JV$21:$JV$68,0))</f>
        <v/>
      </c>
      <c r="JX23" s="151" t="str">
        <f>IF(OR('Set UP'!F9&lt;&gt;"NS",'Set UP'!C9=0,'Set UP'!D9=0,'Set UP'!E9=0),"",$JP23)</f>
        <v/>
      </c>
      <c r="JY23" s="154" t="str">
        <f>IF(OR('Set UP'!F9&lt;&gt;"NS",'Set UP'!C9=0,'Set UP'!D9=0,'Set UP'!E9=0),"",RANK(JX23,$JX$21:$JX$68,0))</f>
        <v/>
      </c>
      <c r="JZ23" s="154" t="str">
        <f>IF(OR('Set UP'!$C9=0,'Set UP'!$D9=0,'Set UP'!$E9=0,JP23=0),"",JP23/MAX(JP$21:JP$68)*1000)</f>
        <v/>
      </c>
      <c r="KC23" s="316">
        <f t="array" ref="KC23">MAX(IF(Clubs='Set UP'!D9,'Wet Incident'!JU$21:JU$68))</f>
        <v>0</v>
      </c>
      <c r="KD23" s="316" t="str">
        <f t="shared" si="5"/>
        <v/>
      </c>
    </row>
    <row r="24" spans="2:290" x14ac:dyDescent="0.2">
      <c r="B24" s="139">
        <v>4</v>
      </c>
      <c r="C24" s="148" t="str">
        <f>IF(OR('Set UP'!$C10=0,'Set UP'!$D10=0,'Set UP'!$E10=0,'Set UP'!F10=0),"  --",'Set UP'!C10)</f>
        <v xml:space="preserve">  --</v>
      </c>
      <c r="D24" s="148" t="str">
        <f>IF(OR('Set UP'!$C10=0,'Set UP'!$D10=0,'Set UP'!$E10=0,'Set UP'!F10=0),"  --",'Set UP'!D10&amp;" "&amp;'Set UP'!E10)</f>
        <v xml:space="preserve">  --</v>
      </c>
      <c r="E24" s="148" t="str">
        <f>IF(OR('Set UP'!$C10=0,'Set UP'!$D10=0,'Set UP'!$E10=0,'Set UP'!F10=0),"  --",'Set UP'!F10)</f>
        <v xml:space="preserve">  --</v>
      </c>
      <c r="F24" s="65"/>
      <c r="G24" s="65"/>
      <c r="H24" s="65"/>
      <c r="I24" s="65"/>
      <c r="J24" s="149"/>
      <c r="K24" s="149"/>
      <c r="L24" s="149"/>
      <c r="M24" s="149"/>
      <c r="N24" s="149"/>
      <c r="O24" s="149"/>
      <c r="P24" s="149"/>
      <c r="Q24" s="149"/>
      <c r="R24" s="149"/>
      <c r="S24" s="149"/>
      <c r="T24" s="149"/>
      <c r="U24" s="149"/>
      <c r="V24" s="149"/>
      <c r="W24" s="149"/>
      <c r="X24" s="149"/>
      <c r="Y24" s="149"/>
      <c r="Z24" s="149"/>
      <c r="AA24" s="149"/>
      <c r="AB24" s="149"/>
      <c r="AC24" s="149"/>
      <c r="AD24" s="149"/>
      <c r="AE24" s="222"/>
      <c r="AF24" s="150" t="str">
        <f>IF(OR('Set UP'!$C10=0,'Set UP'!$D10=0,'Set UP'!$E10=0),"",(F$19*F24)+(G$19*G24)+(H$19*H24)+(I$19*I24)+(J$19*J24)+(K$19*K24)+(L$19*L24)+(M$19*M24)+(N$19*N24)+(O$19*O24)+(P$19*P24)+(Q$19*Q24)+(R$19*R24)+(S$19*S24)+(T$19*T24)+(U$19*U24)+(V$19*V24)+(W$19*W24)+(X$19*X24)+(Y$19*Y24)+(Z$19*Z24)+(AA$19*AA24)+(AB$19*AB24)+(AC$19*AC24)+(AD$19*AD24))</f>
        <v/>
      </c>
      <c r="AG24" s="65"/>
      <c r="AH24" s="65"/>
      <c r="AI24" s="65"/>
      <c r="AJ24" s="65"/>
      <c r="AK24" s="65"/>
      <c r="AL24" s="65"/>
      <c r="AM24" s="149"/>
      <c r="AN24" s="149"/>
      <c r="AO24" s="149"/>
      <c r="AP24" s="149"/>
      <c r="AQ24" s="149"/>
      <c r="AR24" s="149"/>
      <c r="AS24" s="149"/>
      <c r="AT24" s="149"/>
      <c r="AU24" s="149"/>
      <c r="AV24" s="149"/>
      <c r="AW24" s="149"/>
      <c r="AX24" s="149"/>
      <c r="AY24" s="149"/>
      <c r="AZ24" s="149"/>
      <c r="BA24" s="149"/>
      <c r="BB24" s="149"/>
      <c r="BC24" s="149"/>
      <c r="BD24" s="149"/>
      <c r="BE24" s="149"/>
      <c r="BF24" s="222"/>
      <c r="BG24" s="150" t="str">
        <f>IF(OR('Set UP'!$C10=0,'Set UP'!$D10=0,'Set UP'!$E10=0),"",(AG$19*AG24)+(AH$19*AH24)+(AI$19*AI24)+(AJ$19*AJ24)+(AK$19*AK24)+(AL$19*AL24)+(AM$19*AM24)+(AN$19*AN24)+(AO$19*AO24)+(AP$19*AP24)+(AQ$19*AQ24)+(AR$19*AR24)+(AS$19*AS24)+(AT$19*AT24)+(AU$19*AU24)+(AV$19*AV24)+(AW$19*AW24)+(AX$19*AX24)+(AY$19*AY24)+(AZ$19*AZ24)+(BA$19*BA24)+(BB$19*BB24)+(BC$19*BC24)+(BD$19*BD24)+(BE$19*BE24))</f>
        <v/>
      </c>
      <c r="BH24" s="65"/>
      <c r="BI24" s="65"/>
      <c r="BJ24" s="65"/>
      <c r="BK24" s="65"/>
      <c r="BL24" s="65"/>
      <c r="BM24" s="65"/>
      <c r="BN24" s="149"/>
      <c r="BO24" s="149"/>
      <c r="BP24" s="149"/>
      <c r="BQ24" s="149"/>
      <c r="BR24" s="149"/>
      <c r="BS24" s="149"/>
      <c r="BT24" s="149"/>
      <c r="BU24" s="149"/>
      <c r="BV24" s="149"/>
      <c r="BW24" s="149"/>
      <c r="BX24" s="149"/>
      <c r="BY24" s="149"/>
      <c r="BZ24" s="149"/>
      <c r="CA24" s="149"/>
      <c r="CB24" s="149"/>
      <c r="CC24" s="149"/>
      <c r="CD24" s="149"/>
      <c r="CE24" s="149"/>
      <c r="CF24" s="149"/>
      <c r="CG24" s="222"/>
      <c r="CH24" s="150" t="str">
        <f>IF(OR('Set UP'!$C10=0,'Set UP'!$D10=0,'Set UP'!$E10=0),"",(BH$19*BH24)+(BI$19*BI24)+(BJ$19*BJ24)+(BK$19*BK24)+(BL$19*BL24)+(BM$19*BM24)+(BN$19*BN24)+(BO$19*BO24)+(BP$19*BP24)+(BQ$19*BQ24)+(BR$19*BR24)+(BS$19*BS24)+(BT$19*BT24)+(BU$19*BU24)+(BV$19*BV24)+(BW$19*BW24)+(BX$19*BX24)+(BY$19*BY24)+(BZ$19*BZ24)+(CA$19*CA24)+(CB$19*CB24)+(CC$19*CC24)+(CD$19*CD24)+(CE$19*CE24)+(CF$19*CF24))</f>
        <v/>
      </c>
      <c r="CI24" s="65"/>
      <c r="CJ24" s="65"/>
      <c r="CK24" s="65"/>
      <c r="CL24" s="65"/>
      <c r="CM24" s="65"/>
      <c r="CN24" s="149"/>
      <c r="CO24" s="149"/>
      <c r="CP24" s="149"/>
      <c r="CQ24" s="149"/>
      <c r="CR24" s="149"/>
      <c r="CS24" s="149"/>
      <c r="CT24" s="149"/>
      <c r="CU24" s="149"/>
      <c r="CV24" s="149"/>
      <c r="CW24" s="149"/>
      <c r="CX24" s="149"/>
      <c r="CY24" s="149"/>
      <c r="CZ24" s="149"/>
      <c r="DA24" s="149"/>
      <c r="DB24" s="149"/>
      <c r="DC24" s="149"/>
      <c r="DD24" s="149"/>
      <c r="DE24" s="149"/>
      <c r="DF24" s="149"/>
      <c r="DG24" s="149"/>
      <c r="DH24" s="222"/>
      <c r="DI24" s="150" t="str">
        <f>IF(OR('Set UP'!$C10=0,'Set UP'!$D10=0,'Set UP'!$E10=0),"",(CI$19*CI24)+(CJ$19*CJ24)+(CK$19*CK24)+(CL$19*CL24)+(CM$19*CM24)+(CN$19*CN24)+(CO$19*CO24)+(CP$19*CP24)+(CQ$19*CQ24)+(CR$19*CR24)+(CS$19*CS24)+(CT$19*CT24)+(CU$19*CU24)+(CV$19*CV24)+(CW$19*CW24)+(CX$19*CX24)+(CY$19*CY24)+(CZ$19*CZ24)+(DA$19*DA24)+(DB$19*DB24)+(DC$19*DC24)+(DD$19*DD24)+(DE$19*DE24)+(DF$19*DF24)+(DG$19*DG24))</f>
        <v/>
      </c>
      <c r="DJ24" s="65"/>
      <c r="DK24" s="65"/>
      <c r="DL24" s="65"/>
      <c r="DM24" s="149"/>
      <c r="DN24" s="149"/>
      <c r="DO24" s="149"/>
      <c r="DP24" s="149"/>
      <c r="DQ24" s="149"/>
      <c r="DR24" s="149"/>
      <c r="DS24" s="149"/>
      <c r="DT24" s="149"/>
      <c r="DU24" s="149"/>
      <c r="DV24" s="149"/>
      <c r="DW24" s="149"/>
      <c r="DX24" s="149"/>
      <c r="DY24" s="149"/>
      <c r="DZ24" s="149"/>
      <c r="EA24" s="149"/>
      <c r="EB24" s="149"/>
      <c r="EC24" s="149"/>
      <c r="ED24" s="149"/>
      <c r="EE24" s="149"/>
      <c r="EF24" s="149"/>
      <c r="EG24" s="149"/>
      <c r="EH24" s="149"/>
      <c r="EI24" s="222"/>
      <c r="EJ24" s="150" t="str">
        <f>IF(OR('Set UP'!$C10=0,'Set UP'!$D10=0,'Set UP'!$E10=0),"",(DJ$19*DJ24)+(DK$19*DK24)+(DL$19*DL24)+(DM$19*DM24)+(DN$19*DN24)+(DO$19*DO24)+(DP$19*DP24)+(DQ$19*DQ24)+(DR$19*DR24)+(DS$19*DS24)+(DT$19*DT24)+(DU$19*DU24)+(DV$19*DV24)+(DW$19*DW24)+(DX$19*DX24)+(DY$19*DY24)+(DZ$19*DZ24)+(EA$19*EA24)+(EB$19*EB24)+(EC$19*EC24)+(ED$19*ED24)+(EE$19*EE24)+(EF$19*EF24)+(EG$19*EG24)+(EH$19*EH24))</f>
        <v/>
      </c>
      <c r="EK24" s="65"/>
      <c r="EL24" s="65"/>
      <c r="EM24" s="65"/>
      <c r="EN24" s="65"/>
      <c r="EO24" s="149"/>
      <c r="EP24" s="149"/>
      <c r="EQ24" s="149"/>
      <c r="ER24" s="149"/>
      <c r="ES24" s="149"/>
      <c r="ET24" s="149"/>
      <c r="EU24" s="149"/>
      <c r="EV24" s="149"/>
      <c r="EW24" s="149"/>
      <c r="EX24" s="149"/>
      <c r="EY24" s="149"/>
      <c r="EZ24" s="149"/>
      <c r="FA24" s="149"/>
      <c r="FB24" s="149"/>
      <c r="FC24" s="149"/>
      <c r="FD24" s="149"/>
      <c r="FE24" s="149"/>
      <c r="FF24" s="149"/>
      <c r="FG24" s="149"/>
      <c r="FH24" s="149"/>
      <c r="FI24" s="149"/>
      <c r="FJ24" s="222"/>
      <c r="FK24" s="150" t="str">
        <f>IF(OR('Set UP'!$C10=0,'Set UP'!$D10=0,'Set UP'!$E10=0),"",(EK$19*EK24)+(EL$19*EL24)+(EM$19*EM24)+(EN$19*EN24)+(EO$19*EO24)+(EP$19*EP24)+(EQ$19*EQ24)+(ER$19*ER24)+(ES$19*ES24)+(ET$19*ET24)+(EU$19*EU24)+(EV$19*EV24)+(EW$19*EW24)+(EX$19*EX24)+(EY$19*EY24)+(EZ$19*EZ24)+(FA$19*FA24)+(FB$19*FB24)+(FC$19*FC24)+(FD$19*FD24)+(FE$19*FE24)+(FF$19*FF24)+(FG$19*FG24)+(FH$19*FH24)+(FI$19*FI24))</f>
        <v/>
      </c>
      <c r="FL24" s="65"/>
      <c r="FM24" s="65"/>
      <c r="FN24" s="65"/>
      <c r="FO24" s="65"/>
      <c r="FP24" s="149"/>
      <c r="FQ24" s="149"/>
      <c r="FR24" s="149"/>
      <c r="FS24" s="149"/>
      <c r="FT24" s="149"/>
      <c r="FU24" s="149"/>
      <c r="FV24" s="149"/>
      <c r="FW24" s="149"/>
      <c r="FX24" s="149"/>
      <c r="FY24" s="149"/>
      <c r="FZ24" s="149"/>
      <c r="GA24" s="149"/>
      <c r="GB24" s="149"/>
      <c r="GC24" s="149"/>
      <c r="GD24" s="149"/>
      <c r="GE24" s="149"/>
      <c r="GF24" s="149"/>
      <c r="GG24" s="149"/>
      <c r="GH24" s="149"/>
      <c r="GI24" s="149"/>
      <c r="GJ24" s="149"/>
      <c r="GK24" s="222"/>
      <c r="GL24" s="150" t="str">
        <f>IF(OR('Set UP'!$C10=0,'Set UP'!$D10=0,'Set UP'!$E10=0),"",(FL$19*FL24)+(FM$19*FM24)+(FN$19*FN24)+(FO$19*FO24)+(FP$19*FP24)+(FQ$19*FQ24)+(FR$19*FR24)+(FS$19*FS24)+(FT$19*FT24)+(FU$19*FU24)+(FV$19*FV24)+(FW$19*FW24)+(FX$19*FX24)+(FY$19*FY24)+(FZ$19*FZ24)+(GA$19*GA24)+(GB$19*GB24)+(GC$19*GC24)+(GD$19*GD24)+(GE$19*GE24)+(GF$19*GF24)+(GG$19*GG24)+(GH$19*GH24)+(GI$19*GI24)+(GJ$19*GJ24))</f>
        <v/>
      </c>
      <c r="GM24" s="65"/>
      <c r="GN24" s="65"/>
      <c r="GO24" s="65"/>
      <c r="GP24" s="65"/>
      <c r="GQ24" s="149"/>
      <c r="GR24" s="149"/>
      <c r="GS24" s="149"/>
      <c r="GT24" s="149"/>
      <c r="GU24" s="149"/>
      <c r="GV24" s="149"/>
      <c r="GW24" s="149"/>
      <c r="GX24" s="149"/>
      <c r="GY24" s="149"/>
      <c r="GZ24" s="149"/>
      <c r="HA24" s="149"/>
      <c r="HB24" s="149"/>
      <c r="HC24" s="149"/>
      <c r="HD24" s="149"/>
      <c r="HE24" s="149"/>
      <c r="HF24" s="149"/>
      <c r="HG24" s="149"/>
      <c r="HH24" s="149"/>
      <c r="HI24" s="149"/>
      <c r="HJ24" s="149"/>
      <c r="HK24" s="149"/>
      <c r="HL24" s="222"/>
      <c r="HM24" s="150" t="str">
        <f>IF(OR('Set UP'!$C10=0,'Set UP'!$D10=0,'Set UP'!$E10=0),"",(GM$19*GM24)+(GN$19*GN24)+(GO$19*GO24)+(GP$19*GP24)+(GQ$19*GQ24)+(GR$19*GR24)+(GS$19*GS24)+(GT$19*GT24)+(GU$19*GU24)+(GV$19*GV24)+(GW$19*GW24)+(GX$19*GX24)+(GY$19*GY24)+(GZ$19*GZ24)+(HA$19*HA24)+(HB$19*HB24)+(HC$19*HC24)+(HD$19*HD24)+(HE$19*HE24)+(HF$19*HF24)+(HG$19*HG24)+(HH$19*HH24)+(HI$19*HI24)+(HJ$19*HJ24)+(HK$19*HK24))</f>
        <v/>
      </c>
      <c r="HN24" s="65"/>
      <c r="HO24" s="65"/>
      <c r="HP24" s="65"/>
      <c r="HQ24" s="65"/>
      <c r="HR24" s="149"/>
      <c r="HS24" s="149"/>
      <c r="HT24" s="149"/>
      <c r="HU24" s="149"/>
      <c r="HV24" s="149"/>
      <c r="HW24" s="149"/>
      <c r="HX24" s="149"/>
      <c r="HY24" s="149"/>
      <c r="HZ24" s="149"/>
      <c r="IA24" s="149"/>
      <c r="IB24" s="149"/>
      <c r="IC24" s="149"/>
      <c r="ID24" s="149"/>
      <c r="IE24" s="149"/>
      <c r="IF24" s="149"/>
      <c r="IG24" s="149"/>
      <c r="IH24" s="149"/>
      <c r="II24" s="149"/>
      <c r="IJ24" s="149"/>
      <c r="IK24" s="149"/>
      <c r="IL24" s="149"/>
      <c r="IM24" s="222"/>
      <c r="IN24" s="150" t="str">
        <f>IF(OR('Set UP'!$C10=0,'Set UP'!$D10=0,'Set UP'!$E10=0),"",(HN$19*HN24)+(HO$19*HO24)+(HP$19*HP24)+(HQ$19*HQ24)+(HR$19*HR24)+(HS$19*HS24)+(HT$19*HT24)+(HU$19*HU24)+(HV$19*HV24)+(HW$19*HW24)+(HX$19*HX24)+(HY$19*HY24)+(HZ$19*HZ24)+(IA$19*IA24)+(IB$19*IB24)+(IC$19*IC24)+(ID$19*ID24)+(IE$19*IE24)+(IF$19*IF24)+(IG$19*IG24)+(IH$19*IH24)+(II$19*II24)+(IJ$19*IJ24)+(IK$19*IK24)+(IL$19*IL24))</f>
        <v/>
      </c>
      <c r="IO24" s="65"/>
      <c r="IP24" s="65"/>
      <c r="IQ24" s="65"/>
      <c r="IR24" s="65"/>
      <c r="IS24" s="149"/>
      <c r="IT24" s="149"/>
      <c r="IU24" s="149"/>
      <c r="IV24" s="149"/>
      <c r="IW24" s="149"/>
      <c r="IX24" s="149"/>
      <c r="IY24" s="149"/>
      <c r="IZ24" s="149"/>
      <c r="JA24" s="149"/>
      <c r="JB24" s="149"/>
      <c r="JC24" s="149"/>
      <c r="JD24" s="149"/>
      <c r="JE24" s="149"/>
      <c r="JF24" s="149"/>
      <c r="JG24" s="149"/>
      <c r="JH24" s="149"/>
      <c r="JI24" s="149"/>
      <c r="JJ24" s="149"/>
      <c r="JK24" s="149"/>
      <c r="JL24" s="149"/>
      <c r="JM24" s="149"/>
      <c r="JN24" s="222"/>
      <c r="JO24" s="150" t="str">
        <f>IF(OR('Set UP'!$C10=0,'Set UP'!$D10=0,'Set UP'!$E10=0),"",(IO$19*IO24)+(IP$19*IP24)+(IQ$19*IQ24)+(IR$19*IR24)+(IS$19*IS24)+(IT$19*IT24)+(IU$19*IU24)+(IV$19*IV24)+(IW$19*IW24)+(IX$19*IX24)+(IY$19*IY24)+(IZ$19*IZ24)+(JA$19*JA24)+(JB$19*JB24)+(JC$19*JC24)+(JD$19*JD24)+(JE$19*JE24)+(JF$19*JF24)+(JG$19*JG24)+(JH$19*JH24)+(JI$19*JI24)+(JJ$19*JJ24)+(JK$19*JK24)+(JL$19*JL24)+(JM$19*JM24))</f>
        <v/>
      </c>
      <c r="JP24" s="151" t="str">
        <f>IF(OR('Set UP'!$C10=0,'Set UP'!$D10=0,'Set UP'!$E10=0),"",(AF24+BG24+CH24+DI24+EJ24+FK24+GL24+HM24+IN24+JO24))</f>
        <v/>
      </c>
      <c r="JQ24" s="152" t="str">
        <f>IF(OR('Set UP'!$C10=0,'Set UP'!$D10=0,'Set UP'!$E10=0),"",RANK(JP24,$JP$21:$JP$68,0))</f>
        <v/>
      </c>
      <c r="JR24" s="151" t="str">
        <f>IF(OR('Set UP'!K10&lt;&gt;1,'Set UP'!C10=0,'Set UP'!D10=0,'Set UP'!E10=0,'Set UP'!F10=0),"",$JP24)</f>
        <v/>
      </c>
      <c r="JS24" s="151" t="str">
        <f>IF(OR('Set UP'!K10&lt;&gt;1,'Set UP'!C10=0,'Set UP'!D10=0,'Set UP'!E10=0,'Set UP'!F10=0),"",RANK(JR24,$JR$21:$JR$68,0))</f>
        <v/>
      </c>
      <c r="JT24" s="153" t="str">
        <f>IF(OR('Set UP'!K10&lt;&gt;2,'Set UP'!C10=0,'Set UP'!D10=0,'Set UP'!E10=0,'Set UP'!F10=0),"",$JP24)</f>
        <v/>
      </c>
      <c r="JU24" s="151" t="str">
        <f>IF(OR('Set UP'!K10&lt;&gt;2,'Set UP'!C10=0,'Set UP'!D10=0,'Set UP'!E10=0,'Set UP'!F10=0),"",RANK(JT24,$JT$21:$JT$68,0))</f>
        <v/>
      </c>
      <c r="JV24" s="151" t="str">
        <f>IF(OR(LEFT('Set UP'!F10,1)&lt;&gt;"F",'Set UP'!C10=0,'Set UP'!D10=0,'Set UP'!E10=0),"",$JP24)</f>
        <v/>
      </c>
      <c r="JW24" s="151" t="str">
        <f>IF(OR(LEFT('Set UP'!F10,1)&lt;&gt;"F",'Set UP'!C10=0,'Set UP'!D10=0,'Set UP'!E10=0),"",RANK(JV24,$JV$21:$JV$68,0))</f>
        <v/>
      </c>
      <c r="JX24" s="151" t="str">
        <f>IF(OR('Set UP'!F10&lt;&gt;"NS",'Set UP'!C10=0,'Set UP'!D10=0,'Set UP'!E10=0),"",$JP24)</f>
        <v/>
      </c>
      <c r="JY24" s="154" t="str">
        <f>IF(OR('Set UP'!F10&lt;&gt;"NS",'Set UP'!C10=0,'Set UP'!D10=0,'Set UP'!E10=0),"",RANK(JX24,$JX$21:$JX$68,0))</f>
        <v/>
      </c>
      <c r="JZ24" s="154" t="str">
        <f>IF(OR('Set UP'!$C10=0,'Set UP'!$D10=0,'Set UP'!$E10=0,JP24=0),"",JP24/MAX(JP$21:JP$68)*1000)</f>
        <v/>
      </c>
      <c r="KC24" s="316">
        <f t="array" ref="KC24">MAX(IF(Clubs='Set UP'!D10,'Wet Incident'!JU$21:JU$68))</f>
        <v>0</v>
      </c>
      <c r="KD24" s="316" t="str">
        <f t="shared" si="5"/>
        <v/>
      </c>
    </row>
    <row r="25" spans="2:290" x14ac:dyDescent="0.2">
      <c r="B25" s="139">
        <v>5</v>
      </c>
      <c r="C25" s="148" t="str">
        <f>IF(OR('Set UP'!$C11=0,'Set UP'!$D11=0,'Set UP'!$E11=0,'Set UP'!F11=0),"  --",'Set UP'!C11)</f>
        <v xml:space="preserve">  --</v>
      </c>
      <c r="D25" s="148" t="str">
        <f>IF(OR('Set UP'!$C11=0,'Set UP'!$D11=0,'Set UP'!$E11=0,'Set UP'!F11=0),"  --",'Set UP'!D11&amp;" "&amp;'Set UP'!E11)</f>
        <v xml:space="preserve">  --</v>
      </c>
      <c r="E25" s="148" t="str">
        <f>IF(OR('Set UP'!$C11=0,'Set UP'!$D11=0,'Set UP'!$E11=0,'Set UP'!F11=0),"  --",'Set UP'!F11)</f>
        <v xml:space="preserve">  --</v>
      </c>
      <c r="F25" s="65"/>
      <c r="G25" s="65"/>
      <c r="H25" s="65"/>
      <c r="I25" s="65"/>
      <c r="J25" s="149"/>
      <c r="K25" s="149"/>
      <c r="L25" s="149"/>
      <c r="M25" s="149"/>
      <c r="N25" s="149"/>
      <c r="O25" s="149"/>
      <c r="P25" s="149"/>
      <c r="Q25" s="149"/>
      <c r="R25" s="149"/>
      <c r="S25" s="149"/>
      <c r="T25" s="149"/>
      <c r="U25" s="149"/>
      <c r="V25" s="149"/>
      <c r="W25" s="149"/>
      <c r="X25" s="149"/>
      <c r="Y25" s="149"/>
      <c r="Z25" s="149"/>
      <c r="AA25" s="149"/>
      <c r="AB25" s="149"/>
      <c r="AC25" s="149"/>
      <c r="AD25" s="149"/>
      <c r="AE25" s="222"/>
      <c r="AF25" s="150" t="str">
        <f>IF(OR('Set UP'!$C11=0,'Set UP'!$D11=0,'Set UP'!$E11=0),"",(F$19*F25)+(G$19*G25)+(H$19*H25)+(I$19*I25)+(J$19*J25)+(K$19*K25)+(L$19*L25)+(M$19*M25)+(N$19*N25)+(O$19*O25)+(P$19*P25)+(Q$19*Q25)+(R$19*R25)+(S$19*S25)+(T$19*T25)+(U$19*U25)+(V$19*V25)+(W$19*W25)+(X$19*X25)+(Y$19*Y25)+(Z$19*Z25)+(AA$19*AA25)+(AB$19*AB25)+(AC$19*AC25)+(AD$19*AD25))</f>
        <v/>
      </c>
      <c r="AG25" s="65"/>
      <c r="AH25" s="65"/>
      <c r="AI25" s="65"/>
      <c r="AJ25" s="65"/>
      <c r="AK25" s="65"/>
      <c r="AL25" s="65"/>
      <c r="AM25" s="149"/>
      <c r="AN25" s="149"/>
      <c r="AO25" s="149"/>
      <c r="AP25" s="149"/>
      <c r="AQ25" s="149"/>
      <c r="AR25" s="149"/>
      <c r="AS25" s="149"/>
      <c r="AT25" s="149"/>
      <c r="AU25" s="149"/>
      <c r="AV25" s="149"/>
      <c r="AW25" s="149"/>
      <c r="AX25" s="149"/>
      <c r="AY25" s="149"/>
      <c r="AZ25" s="149"/>
      <c r="BA25" s="149"/>
      <c r="BB25" s="149"/>
      <c r="BC25" s="149"/>
      <c r="BD25" s="149"/>
      <c r="BE25" s="149"/>
      <c r="BF25" s="222"/>
      <c r="BG25" s="150" t="str">
        <f>IF(OR('Set UP'!$C11=0,'Set UP'!$D11=0,'Set UP'!$E11=0),"",(AG$19*AG25)+(AH$19*AH25)+(AI$19*AI25)+(AJ$19*AJ25)+(AK$19*AK25)+(AL$19*AL25)+(AM$19*AM25)+(AN$19*AN25)+(AO$19*AO25)+(AP$19*AP25)+(AQ$19*AQ25)+(AR$19*AR25)+(AS$19*AS25)+(AT$19*AT25)+(AU$19*AU25)+(AV$19*AV25)+(AW$19*AW25)+(AX$19*AX25)+(AY$19*AY25)+(AZ$19*AZ25)+(BA$19*BA25)+(BB$19*BB25)+(BC$19*BC25)+(BD$19*BD25)+(BE$19*BE25))</f>
        <v/>
      </c>
      <c r="BH25" s="65"/>
      <c r="BI25" s="65"/>
      <c r="BJ25" s="65"/>
      <c r="BK25" s="65"/>
      <c r="BL25" s="65"/>
      <c r="BM25" s="65"/>
      <c r="BN25" s="149"/>
      <c r="BO25" s="149"/>
      <c r="BP25" s="149"/>
      <c r="BQ25" s="149"/>
      <c r="BR25" s="149"/>
      <c r="BS25" s="149"/>
      <c r="BT25" s="149"/>
      <c r="BU25" s="149"/>
      <c r="BV25" s="149"/>
      <c r="BW25" s="149"/>
      <c r="BX25" s="149"/>
      <c r="BY25" s="149"/>
      <c r="BZ25" s="149"/>
      <c r="CA25" s="149"/>
      <c r="CB25" s="149"/>
      <c r="CC25" s="149"/>
      <c r="CD25" s="149"/>
      <c r="CE25" s="149"/>
      <c r="CF25" s="149"/>
      <c r="CG25" s="222"/>
      <c r="CH25" s="150" t="str">
        <f>IF(OR('Set UP'!$C11=0,'Set UP'!$D11=0,'Set UP'!$E11=0),"",(BH$19*BH25)+(BI$19*BI25)+(BJ$19*BJ25)+(BK$19*BK25)+(BL$19*BL25)+(BM$19*BM25)+(BN$19*BN25)+(BO$19*BO25)+(BP$19*BP25)+(BQ$19*BQ25)+(BR$19*BR25)+(BS$19*BS25)+(BT$19*BT25)+(BU$19*BU25)+(BV$19*BV25)+(BW$19*BW25)+(BX$19*BX25)+(BY$19*BY25)+(BZ$19*BZ25)+(CA$19*CA25)+(CB$19*CB25)+(CC$19*CC25)+(CD$19*CD25)+(CE$19*CE25)+(CF$19*CF25))</f>
        <v/>
      </c>
      <c r="CI25" s="65"/>
      <c r="CJ25" s="65"/>
      <c r="CK25" s="65"/>
      <c r="CL25" s="65"/>
      <c r="CM25" s="65"/>
      <c r="CN25" s="149"/>
      <c r="CO25" s="149"/>
      <c r="CP25" s="149"/>
      <c r="CQ25" s="149"/>
      <c r="CR25" s="149"/>
      <c r="CS25" s="149"/>
      <c r="CT25" s="149"/>
      <c r="CU25" s="149"/>
      <c r="CV25" s="149"/>
      <c r="CW25" s="149"/>
      <c r="CX25" s="149"/>
      <c r="CY25" s="149"/>
      <c r="CZ25" s="149"/>
      <c r="DA25" s="149"/>
      <c r="DB25" s="149"/>
      <c r="DC25" s="149"/>
      <c r="DD25" s="149"/>
      <c r="DE25" s="149"/>
      <c r="DF25" s="149"/>
      <c r="DG25" s="149"/>
      <c r="DH25" s="222"/>
      <c r="DI25" s="150" t="str">
        <f>IF(OR('Set UP'!$C11=0,'Set UP'!$D11=0,'Set UP'!$E11=0),"",(CI$19*CI25)+(CJ$19*CJ25)+(CK$19*CK25)+(CL$19*CL25)+(CM$19*CM25)+(CN$19*CN25)+(CO$19*CO25)+(CP$19*CP25)+(CQ$19*CQ25)+(CR$19*CR25)+(CS$19*CS25)+(CT$19*CT25)+(CU$19*CU25)+(CV$19*CV25)+(CW$19*CW25)+(CX$19*CX25)+(CY$19*CY25)+(CZ$19*CZ25)+(DA$19*DA25)+(DB$19*DB25)+(DC$19*DC25)+(DD$19*DD25)+(DE$19*DE25)+(DF$19*DF25)+(DG$19*DG25))</f>
        <v/>
      </c>
      <c r="DJ25" s="65"/>
      <c r="DK25" s="65"/>
      <c r="DL25" s="65"/>
      <c r="DM25" s="149"/>
      <c r="DN25" s="149"/>
      <c r="DO25" s="149"/>
      <c r="DP25" s="149"/>
      <c r="DQ25" s="149"/>
      <c r="DR25" s="149"/>
      <c r="DS25" s="149"/>
      <c r="DT25" s="149"/>
      <c r="DU25" s="149"/>
      <c r="DV25" s="149"/>
      <c r="DW25" s="149"/>
      <c r="DX25" s="149"/>
      <c r="DY25" s="149"/>
      <c r="DZ25" s="149"/>
      <c r="EA25" s="149"/>
      <c r="EB25" s="149"/>
      <c r="EC25" s="149"/>
      <c r="ED25" s="149"/>
      <c r="EE25" s="149"/>
      <c r="EF25" s="149"/>
      <c r="EG25" s="149"/>
      <c r="EH25" s="149"/>
      <c r="EI25" s="222"/>
      <c r="EJ25" s="150" t="str">
        <f>IF(OR('Set UP'!$C11=0,'Set UP'!$D11=0,'Set UP'!$E11=0),"",(DJ$19*DJ25)+(DK$19*DK25)+(DL$19*DL25)+(DM$19*DM25)+(DN$19*DN25)+(DO$19*DO25)+(DP$19*DP25)+(DQ$19*DQ25)+(DR$19*DR25)+(DS$19*DS25)+(DT$19*DT25)+(DU$19*DU25)+(DV$19*DV25)+(DW$19*DW25)+(DX$19*DX25)+(DY$19*DY25)+(DZ$19*DZ25)+(EA$19*EA25)+(EB$19*EB25)+(EC$19*EC25)+(ED$19*ED25)+(EE$19*EE25)+(EF$19*EF25)+(EG$19*EG25)+(EH$19*EH25))</f>
        <v/>
      </c>
      <c r="EK25" s="65"/>
      <c r="EL25" s="65"/>
      <c r="EM25" s="65"/>
      <c r="EN25" s="65"/>
      <c r="EO25" s="149"/>
      <c r="EP25" s="149"/>
      <c r="EQ25" s="149"/>
      <c r="ER25" s="149"/>
      <c r="ES25" s="149"/>
      <c r="ET25" s="149"/>
      <c r="EU25" s="149"/>
      <c r="EV25" s="149"/>
      <c r="EW25" s="149"/>
      <c r="EX25" s="149"/>
      <c r="EY25" s="149"/>
      <c r="EZ25" s="149"/>
      <c r="FA25" s="149"/>
      <c r="FB25" s="149"/>
      <c r="FC25" s="149"/>
      <c r="FD25" s="149"/>
      <c r="FE25" s="149"/>
      <c r="FF25" s="149"/>
      <c r="FG25" s="149"/>
      <c r="FH25" s="149"/>
      <c r="FI25" s="149"/>
      <c r="FJ25" s="222"/>
      <c r="FK25" s="150" t="str">
        <f>IF(OR('Set UP'!$C11=0,'Set UP'!$D11=0,'Set UP'!$E11=0),"",(EK$19*EK25)+(EL$19*EL25)+(EM$19*EM25)+(EN$19*EN25)+(EO$19*EO25)+(EP$19*EP25)+(EQ$19*EQ25)+(ER$19*ER25)+(ES$19*ES25)+(ET$19*ET25)+(EU$19*EU25)+(EV$19*EV25)+(EW$19*EW25)+(EX$19*EX25)+(EY$19*EY25)+(EZ$19*EZ25)+(FA$19*FA25)+(FB$19*FB25)+(FC$19*FC25)+(FD$19*FD25)+(FE$19*FE25)+(FF$19*FF25)+(FG$19*FG25)+(FH$19*FH25)+(FI$19*FI25))</f>
        <v/>
      </c>
      <c r="FL25" s="65"/>
      <c r="FM25" s="65"/>
      <c r="FN25" s="65"/>
      <c r="FO25" s="65"/>
      <c r="FP25" s="149"/>
      <c r="FQ25" s="149"/>
      <c r="FR25" s="149"/>
      <c r="FS25" s="149"/>
      <c r="FT25" s="149"/>
      <c r="FU25" s="149"/>
      <c r="FV25" s="149"/>
      <c r="FW25" s="149"/>
      <c r="FX25" s="149"/>
      <c r="FY25" s="149"/>
      <c r="FZ25" s="149"/>
      <c r="GA25" s="149"/>
      <c r="GB25" s="149"/>
      <c r="GC25" s="149"/>
      <c r="GD25" s="149"/>
      <c r="GE25" s="149"/>
      <c r="GF25" s="149"/>
      <c r="GG25" s="149"/>
      <c r="GH25" s="149"/>
      <c r="GI25" s="149"/>
      <c r="GJ25" s="149"/>
      <c r="GK25" s="222"/>
      <c r="GL25" s="150" t="str">
        <f>IF(OR('Set UP'!$C11=0,'Set UP'!$D11=0,'Set UP'!$E11=0),"",(FL$19*FL25)+(FM$19*FM25)+(FN$19*FN25)+(FO$19*FO25)+(FP$19*FP25)+(FQ$19*FQ25)+(FR$19*FR25)+(FS$19*FS25)+(FT$19*FT25)+(FU$19*FU25)+(FV$19*FV25)+(FW$19*FW25)+(FX$19*FX25)+(FY$19*FY25)+(FZ$19*FZ25)+(GA$19*GA25)+(GB$19*GB25)+(GC$19*GC25)+(GD$19*GD25)+(GE$19*GE25)+(GF$19*GF25)+(GG$19*GG25)+(GH$19*GH25)+(GI$19*GI25)+(GJ$19*GJ25))</f>
        <v/>
      </c>
      <c r="GM25" s="65"/>
      <c r="GN25" s="65"/>
      <c r="GO25" s="65"/>
      <c r="GP25" s="65"/>
      <c r="GQ25" s="149"/>
      <c r="GR25" s="149"/>
      <c r="GS25" s="149"/>
      <c r="GT25" s="149"/>
      <c r="GU25" s="149"/>
      <c r="GV25" s="149"/>
      <c r="GW25" s="149"/>
      <c r="GX25" s="149"/>
      <c r="GY25" s="149"/>
      <c r="GZ25" s="149"/>
      <c r="HA25" s="149"/>
      <c r="HB25" s="149"/>
      <c r="HC25" s="149"/>
      <c r="HD25" s="149"/>
      <c r="HE25" s="149"/>
      <c r="HF25" s="149"/>
      <c r="HG25" s="149"/>
      <c r="HH25" s="149"/>
      <c r="HI25" s="149"/>
      <c r="HJ25" s="149"/>
      <c r="HK25" s="149"/>
      <c r="HL25" s="222"/>
      <c r="HM25" s="150" t="str">
        <f>IF(OR('Set UP'!$C11=0,'Set UP'!$D11=0,'Set UP'!$E11=0),"",(GM$19*GM25)+(GN$19*GN25)+(GO$19*GO25)+(GP$19*GP25)+(GQ$19*GQ25)+(GR$19*GR25)+(GS$19*GS25)+(GT$19*GT25)+(GU$19*GU25)+(GV$19*GV25)+(GW$19*GW25)+(GX$19*GX25)+(GY$19*GY25)+(GZ$19*GZ25)+(HA$19*HA25)+(HB$19*HB25)+(HC$19*HC25)+(HD$19*HD25)+(HE$19*HE25)+(HF$19*HF25)+(HG$19*HG25)+(HH$19*HH25)+(HI$19*HI25)+(HJ$19*HJ25)+(HK$19*HK25))</f>
        <v/>
      </c>
      <c r="HN25" s="65"/>
      <c r="HO25" s="65"/>
      <c r="HP25" s="65"/>
      <c r="HQ25" s="65"/>
      <c r="HR25" s="149"/>
      <c r="HS25" s="149"/>
      <c r="HT25" s="149"/>
      <c r="HU25" s="149"/>
      <c r="HV25" s="149"/>
      <c r="HW25" s="149"/>
      <c r="HX25" s="149"/>
      <c r="HY25" s="149"/>
      <c r="HZ25" s="149"/>
      <c r="IA25" s="149"/>
      <c r="IB25" s="149"/>
      <c r="IC25" s="149"/>
      <c r="ID25" s="149"/>
      <c r="IE25" s="149"/>
      <c r="IF25" s="149"/>
      <c r="IG25" s="149"/>
      <c r="IH25" s="149"/>
      <c r="II25" s="149"/>
      <c r="IJ25" s="149"/>
      <c r="IK25" s="149"/>
      <c r="IL25" s="149"/>
      <c r="IM25" s="222"/>
      <c r="IN25" s="150" t="str">
        <f>IF(OR('Set UP'!$C11=0,'Set UP'!$D11=0,'Set UP'!$E11=0),"",(HN$19*HN25)+(HO$19*HO25)+(HP$19*HP25)+(HQ$19*HQ25)+(HR$19*HR25)+(HS$19*HS25)+(HT$19*HT25)+(HU$19*HU25)+(HV$19*HV25)+(HW$19*HW25)+(HX$19*HX25)+(HY$19*HY25)+(HZ$19*HZ25)+(IA$19*IA25)+(IB$19*IB25)+(IC$19*IC25)+(ID$19*ID25)+(IE$19*IE25)+(IF$19*IF25)+(IG$19*IG25)+(IH$19*IH25)+(II$19*II25)+(IJ$19*IJ25)+(IK$19*IK25)+(IL$19*IL25))</f>
        <v/>
      </c>
      <c r="IO25" s="65"/>
      <c r="IP25" s="65"/>
      <c r="IQ25" s="65"/>
      <c r="IR25" s="65"/>
      <c r="IS25" s="149"/>
      <c r="IT25" s="149"/>
      <c r="IU25" s="149"/>
      <c r="IV25" s="149"/>
      <c r="IW25" s="149"/>
      <c r="IX25" s="149"/>
      <c r="IY25" s="149"/>
      <c r="IZ25" s="149"/>
      <c r="JA25" s="149"/>
      <c r="JB25" s="149"/>
      <c r="JC25" s="149"/>
      <c r="JD25" s="149"/>
      <c r="JE25" s="149"/>
      <c r="JF25" s="149"/>
      <c r="JG25" s="149"/>
      <c r="JH25" s="149"/>
      <c r="JI25" s="149"/>
      <c r="JJ25" s="149"/>
      <c r="JK25" s="149"/>
      <c r="JL25" s="149"/>
      <c r="JM25" s="149"/>
      <c r="JN25" s="222"/>
      <c r="JO25" s="150" t="str">
        <f>IF(OR('Set UP'!$C11=0,'Set UP'!$D11=0,'Set UP'!$E11=0),"",(IO$19*IO25)+(IP$19*IP25)+(IQ$19*IQ25)+(IR$19*IR25)+(IS$19*IS25)+(IT$19*IT25)+(IU$19*IU25)+(IV$19*IV25)+(IW$19*IW25)+(IX$19*IX25)+(IY$19*IY25)+(IZ$19*IZ25)+(JA$19*JA25)+(JB$19*JB25)+(JC$19*JC25)+(JD$19*JD25)+(JE$19*JE25)+(JF$19*JF25)+(JG$19*JG25)+(JH$19*JH25)+(JI$19*JI25)+(JJ$19*JJ25)+(JK$19*JK25)+(JL$19*JL25)+(JM$19*JM25))</f>
        <v/>
      </c>
      <c r="JP25" s="151" t="str">
        <f>IF(OR('Set UP'!$C11=0,'Set UP'!$D11=0,'Set UP'!$E11=0),"",(AF25+BG25+CH25+DI25+EJ25+FK25+GL25+HM25+IN25+JO25))</f>
        <v/>
      </c>
      <c r="JQ25" s="152" t="str">
        <f>IF(OR('Set UP'!$C11=0,'Set UP'!$D11=0,'Set UP'!$E11=0),"",RANK(JP25,$JP$21:$JP$68,0))</f>
        <v/>
      </c>
      <c r="JR25" s="151" t="str">
        <f>IF(OR('Set UP'!K11&lt;&gt;1,'Set UP'!C11=0,'Set UP'!D11=0,'Set UP'!E11=0,'Set UP'!F11=0),"",$JP25)</f>
        <v/>
      </c>
      <c r="JS25" s="151" t="str">
        <f>IF(OR('Set UP'!K11&lt;&gt;1,'Set UP'!C11=0,'Set UP'!D11=0,'Set UP'!E11=0,'Set UP'!F11=0),"",RANK(JR25,$JR$21:$JR$68,0))</f>
        <v/>
      </c>
      <c r="JT25" s="153" t="str">
        <f>IF(OR('Set UP'!K11&lt;&gt;2,'Set UP'!C11=0,'Set UP'!D11=0,'Set UP'!E11=0,'Set UP'!F11=0),"",$JP25)</f>
        <v/>
      </c>
      <c r="JU25" s="151" t="str">
        <f>IF(OR('Set UP'!K11&lt;&gt;2,'Set UP'!C11=0,'Set UP'!D11=0,'Set UP'!E11=0,'Set UP'!F11=0),"",RANK(JT25,$JT$21:$JT$68,0))</f>
        <v/>
      </c>
      <c r="JV25" s="151" t="str">
        <f>IF(OR(LEFT('Set UP'!F11,1)&lt;&gt;"F",'Set UP'!C11=0,'Set UP'!D11=0,'Set UP'!E11=0),"",$JP25)</f>
        <v/>
      </c>
      <c r="JW25" s="151" t="str">
        <f>IF(OR(LEFT('Set UP'!F11,1)&lt;&gt;"F",'Set UP'!C11=0,'Set UP'!D11=0,'Set UP'!E11=0),"",RANK(JV25,$JV$21:$JV$68,0))</f>
        <v/>
      </c>
      <c r="JX25" s="151" t="str">
        <f>IF(OR('Set UP'!F11&lt;&gt;"NS",'Set UP'!C11=0,'Set UP'!D11=0,'Set UP'!E11=0),"",$JP25)</f>
        <v/>
      </c>
      <c r="JY25" s="154" t="str">
        <f>IF(OR('Set UP'!F11&lt;&gt;"NS",'Set UP'!C11=0,'Set UP'!D11=0,'Set UP'!E11=0),"",RANK(JX25,$JX$21:$JX$68,0))</f>
        <v/>
      </c>
      <c r="JZ25" s="154" t="str">
        <f>IF(OR('Set UP'!$C11=0,'Set UP'!$D11=0,'Set UP'!$E11=0,JP25=0),"",JP25/MAX(JP$21:JP$68)*1000)</f>
        <v/>
      </c>
      <c r="KC25" s="316">
        <f t="array" ref="KC25">MAX(IF(Clubs='Set UP'!D11,'Wet Incident'!JU$21:JU$68))</f>
        <v>0</v>
      </c>
      <c r="KD25" s="316" t="str">
        <f t="shared" si="5"/>
        <v/>
      </c>
    </row>
    <row r="26" spans="2:290" x14ac:dyDescent="0.2">
      <c r="B26" s="139">
        <v>6</v>
      </c>
      <c r="C26" s="148" t="str">
        <f>IF(OR('Set UP'!$C12=0,'Set UP'!$D12=0,'Set UP'!$E12=0,'Set UP'!F12=0),"  --",'Set UP'!C12)</f>
        <v xml:space="preserve">  --</v>
      </c>
      <c r="D26" s="148" t="str">
        <f>IF(OR('Set UP'!$C12=0,'Set UP'!$D12=0,'Set UP'!$E12=0,'Set UP'!F12=0),"  --",'Set UP'!D12&amp;" "&amp;'Set UP'!E12)</f>
        <v xml:space="preserve">  --</v>
      </c>
      <c r="E26" s="148" t="str">
        <f>IF(OR('Set UP'!$C12=0,'Set UP'!$D12=0,'Set UP'!$E12=0,'Set UP'!F12=0),"  --",'Set UP'!F12)</f>
        <v xml:space="preserve">  --</v>
      </c>
      <c r="F26" s="65"/>
      <c r="G26" s="65"/>
      <c r="H26" s="65"/>
      <c r="I26" s="65"/>
      <c r="J26" s="149"/>
      <c r="K26" s="149"/>
      <c r="L26" s="149"/>
      <c r="M26" s="149"/>
      <c r="N26" s="149"/>
      <c r="O26" s="149"/>
      <c r="P26" s="149"/>
      <c r="Q26" s="149"/>
      <c r="R26" s="149"/>
      <c r="S26" s="149"/>
      <c r="T26" s="149"/>
      <c r="U26" s="149"/>
      <c r="V26" s="149"/>
      <c r="W26" s="149"/>
      <c r="X26" s="149"/>
      <c r="Y26" s="149"/>
      <c r="Z26" s="149"/>
      <c r="AA26" s="149"/>
      <c r="AB26" s="149"/>
      <c r="AC26" s="149"/>
      <c r="AD26" s="149"/>
      <c r="AE26" s="222"/>
      <c r="AF26" s="150" t="str">
        <f>IF(OR('Set UP'!$C12=0,'Set UP'!$D12=0,'Set UP'!$E12=0),"",(F$19*F26)+(G$19*G26)+(H$19*H26)+(I$19*I26)+(J$19*J26)+(K$19*K26)+(L$19*L26)+(M$19*M26)+(N$19*N26)+(O$19*O26)+(P$19*P26)+(Q$19*Q26)+(R$19*R26)+(S$19*S26)+(T$19*T26)+(U$19*U26)+(V$19*V26)+(W$19*W26)+(X$19*X26)+(Y$19*Y26)+(Z$19*Z26)+(AA$19*AA26)+(AB$19*AB26)+(AC$19*AC26)+(AD$19*AD26))</f>
        <v/>
      </c>
      <c r="AG26" s="65"/>
      <c r="AH26" s="65"/>
      <c r="AI26" s="65"/>
      <c r="AJ26" s="65"/>
      <c r="AK26" s="65"/>
      <c r="AL26" s="65"/>
      <c r="AM26" s="149"/>
      <c r="AN26" s="149"/>
      <c r="AO26" s="149"/>
      <c r="AP26" s="149"/>
      <c r="AQ26" s="149"/>
      <c r="AR26" s="149"/>
      <c r="AS26" s="149"/>
      <c r="AT26" s="149"/>
      <c r="AU26" s="149"/>
      <c r="AV26" s="149"/>
      <c r="AW26" s="149"/>
      <c r="AX26" s="149"/>
      <c r="AY26" s="149"/>
      <c r="AZ26" s="149"/>
      <c r="BA26" s="149"/>
      <c r="BB26" s="149"/>
      <c r="BC26" s="149"/>
      <c r="BD26" s="149"/>
      <c r="BE26" s="149"/>
      <c r="BF26" s="222"/>
      <c r="BG26" s="150" t="str">
        <f>IF(OR('Set UP'!$C12=0,'Set UP'!$D12=0,'Set UP'!$E12=0),"",(AG$19*AG26)+(AH$19*AH26)+(AI$19*AI26)+(AJ$19*AJ26)+(AK$19*AK26)+(AL$19*AL26)+(AM$19*AM26)+(AN$19*AN26)+(AO$19*AO26)+(AP$19*AP26)+(AQ$19*AQ26)+(AR$19*AR26)+(AS$19*AS26)+(AT$19*AT26)+(AU$19*AU26)+(AV$19*AV26)+(AW$19*AW26)+(AX$19*AX26)+(AY$19*AY26)+(AZ$19*AZ26)+(BA$19*BA26)+(BB$19*BB26)+(BC$19*BC26)+(BD$19*BD26)+(BE$19*BE26))</f>
        <v/>
      </c>
      <c r="BH26" s="65"/>
      <c r="BI26" s="65"/>
      <c r="BJ26" s="65"/>
      <c r="BK26" s="65"/>
      <c r="BL26" s="65"/>
      <c r="BM26" s="65"/>
      <c r="BN26" s="149"/>
      <c r="BO26" s="149"/>
      <c r="BP26" s="149"/>
      <c r="BQ26" s="149"/>
      <c r="BR26" s="149"/>
      <c r="BS26" s="149"/>
      <c r="BT26" s="149"/>
      <c r="BU26" s="149"/>
      <c r="BV26" s="149"/>
      <c r="BW26" s="149"/>
      <c r="BX26" s="149"/>
      <c r="BY26" s="149"/>
      <c r="BZ26" s="149"/>
      <c r="CA26" s="149"/>
      <c r="CB26" s="149"/>
      <c r="CC26" s="149"/>
      <c r="CD26" s="149"/>
      <c r="CE26" s="149"/>
      <c r="CF26" s="149"/>
      <c r="CG26" s="222"/>
      <c r="CH26" s="150" t="str">
        <f>IF(OR('Set UP'!$C12=0,'Set UP'!$D12=0,'Set UP'!$E12=0),"",(BH$19*BH26)+(BI$19*BI26)+(BJ$19*BJ26)+(BK$19*BK26)+(BL$19*BL26)+(BM$19*BM26)+(BN$19*BN26)+(BO$19*BO26)+(BP$19*BP26)+(BQ$19*BQ26)+(BR$19*BR26)+(BS$19*BS26)+(BT$19*BT26)+(BU$19*BU26)+(BV$19*BV26)+(BW$19*BW26)+(BX$19*BX26)+(BY$19*BY26)+(BZ$19*BZ26)+(CA$19*CA26)+(CB$19*CB26)+(CC$19*CC26)+(CD$19*CD26)+(CE$19*CE26)+(CF$19*CF26))</f>
        <v/>
      </c>
      <c r="CI26" s="65"/>
      <c r="CJ26" s="65"/>
      <c r="CK26" s="65"/>
      <c r="CL26" s="65"/>
      <c r="CM26" s="65"/>
      <c r="CN26" s="149"/>
      <c r="CO26" s="149"/>
      <c r="CP26" s="149"/>
      <c r="CQ26" s="149"/>
      <c r="CR26" s="149"/>
      <c r="CS26" s="149"/>
      <c r="CT26" s="149"/>
      <c r="CU26" s="149"/>
      <c r="CV26" s="149"/>
      <c r="CW26" s="149"/>
      <c r="CX26" s="149"/>
      <c r="CY26" s="149"/>
      <c r="CZ26" s="149"/>
      <c r="DA26" s="149"/>
      <c r="DB26" s="149"/>
      <c r="DC26" s="149"/>
      <c r="DD26" s="149"/>
      <c r="DE26" s="149"/>
      <c r="DF26" s="149"/>
      <c r="DG26" s="149"/>
      <c r="DH26" s="222"/>
      <c r="DI26" s="150" t="str">
        <f>IF(OR('Set UP'!$C12=0,'Set UP'!$D12=0,'Set UP'!$E12=0),"",(CI$19*CI26)+(CJ$19*CJ26)+(CK$19*CK26)+(CL$19*CL26)+(CM$19*CM26)+(CN$19*CN26)+(CO$19*CO26)+(CP$19*CP26)+(CQ$19*CQ26)+(CR$19*CR26)+(CS$19*CS26)+(CT$19*CT26)+(CU$19*CU26)+(CV$19*CV26)+(CW$19*CW26)+(CX$19*CX26)+(CY$19*CY26)+(CZ$19*CZ26)+(DA$19*DA26)+(DB$19*DB26)+(DC$19*DC26)+(DD$19*DD26)+(DE$19*DE26)+(DF$19*DF26)+(DG$19*DG26))</f>
        <v/>
      </c>
      <c r="DJ26" s="65"/>
      <c r="DK26" s="65"/>
      <c r="DL26" s="65"/>
      <c r="DM26" s="149"/>
      <c r="DN26" s="149"/>
      <c r="DO26" s="149"/>
      <c r="DP26" s="149"/>
      <c r="DQ26" s="149"/>
      <c r="DR26" s="149"/>
      <c r="DS26" s="149"/>
      <c r="DT26" s="149"/>
      <c r="DU26" s="149"/>
      <c r="DV26" s="149"/>
      <c r="DW26" s="149"/>
      <c r="DX26" s="149"/>
      <c r="DY26" s="149"/>
      <c r="DZ26" s="149"/>
      <c r="EA26" s="149"/>
      <c r="EB26" s="149"/>
      <c r="EC26" s="149"/>
      <c r="ED26" s="149"/>
      <c r="EE26" s="149"/>
      <c r="EF26" s="149"/>
      <c r="EG26" s="149"/>
      <c r="EH26" s="149"/>
      <c r="EI26" s="222"/>
      <c r="EJ26" s="150" t="str">
        <f>IF(OR('Set UP'!$C12=0,'Set UP'!$D12=0,'Set UP'!$E12=0),"",(DJ$19*DJ26)+(DK$19*DK26)+(DL$19*DL26)+(DM$19*DM26)+(DN$19*DN26)+(DO$19*DO26)+(DP$19*DP26)+(DQ$19*DQ26)+(DR$19*DR26)+(DS$19*DS26)+(DT$19*DT26)+(DU$19*DU26)+(DV$19*DV26)+(DW$19*DW26)+(DX$19*DX26)+(DY$19*DY26)+(DZ$19*DZ26)+(EA$19*EA26)+(EB$19*EB26)+(EC$19*EC26)+(ED$19*ED26)+(EE$19*EE26)+(EF$19*EF26)+(EG$19*EG26)+(EH$19*EH26))</f>
        <v/>
      </c>
      <c r="EK26" s="65"/>
      <c r="EL26" s="65"/>
      <c r="EM26" s="65"/>
      <c r="EN26" s="65"/>
      <c r="EO26" s="149"/>
      <c r="EP26" s="149"/>
      <c r="EQ26" s="149"/>
      <c r="ER26" s="149"/>
      <c r="ES26" s="149"/>
      <c r="ET26" s="149"/>
      <c r="EU26" s="149"/>
      <c r="EV26" s="149"/>
      <c r="EW26" s="149"/>
      <c r="EX26" s="149"/>
      <c r="EY26" s="149"/>
      <c r="EZ26" s="149"/>
      <c r="FA26" s="149"/>
      <c r="FB26" s="149"/>
      <c r="FC26" s="149"/>
      <c r="FD26" s="149"/>
      <c r="FE26" s="149"/>
      <c r="FF26" s="149"/>
      <c r="FG26" s="149"/>
      <c r="FH26" s="149"/>
      <c r="FI26" s="149"/>
      <c r="FJ26" s="222"/>
      <c r="FK26" s="150" t="str">
        <f>IF(OR('Set UP'!$C12=0,'Set UP'!$D12=0,'Set UP'!$E12=0),"",(EK$19*EK26)+(EL$19*EL26)+(EM$19*EM26)+(EN$19*EN26)+(EO$19*EO26)+(EP$19*EP26)+(EQ$19*EQ26)+(ER$19*ER26)+(ES$19*ES26)+(ET$19*ET26)+(EU$19*EU26)+(EV$19*EV26)+(EW$19*EW26)+(EX$19*EX26)+(EY$19*EY26)+(EZ$19*EZ26)+(FA$19*FA26)+(FB$19*FB26)+(FC$19*FC26)+(FD$19*FD26)+(FE$19*FE26)+(FF$19*FF26)+(FG$19*FG26)+(FH$19*FH26)+(FI$19*FI26))</f>
        <v/>
      </c>
      <c r="FL26" s="65"/>
      <c r="FM26" s="65"/>
      <c r="FN26" s="65"/>
      <c r="FO26" s="65"/>
      <c r="FP26" s="149"/>
      <c r="FQ26" s="149"/>
      <c r="FR26" s="149"/>
      <c r="FS26" s="149"/>
      <c r="FT26" s="149"/>
      <c r="FU26" s="149"/>
      <c r="FV26" s="149"/>
      <c r="FW26" s="149"/>
      <c r="FX26" s="149"/>
      <c r="FY26" s="149"/>
      <c r="FZ26" s="149"/>
      <c r="GA26" s="149"/>
      <c r="GB26" s="149"/>
      <c r="GC26" s="149"/>
      <c r="GD26" s="149"/>
      <c r="GE26" s="149"/>
      <c r="GF26" s="149"/>
      <c r="GG26" s="149"/>
      <c r="GH26" s="149"/>
      <c r="GI26" s="149"/>
      <c r="GJ26" s="149"/>
      <c r="GK26" s="222"/>
      <c r="GL26" s="150" t="str">
        <f>IF(OR('Set UP'!$C12=0,'Set UP'!$D12=0,'Set UP'!$E12=0),"",(FL$19*FL26)+(FM$19*FM26)+(FN$19*FN26)+(FO$19*FO26)+(FP$19*FP26)+(FQ$19*FQ26)+(FR$19*FR26)+(FS$19*FS26)+(FT$19*FT26)+(FU$19*FU26)+(FV$19*FV26)+(FW$19*FW26)+(FX$19*FX26)+(FY$19*FY26)+(FZ$19*FZ26)+(GA$19*GA26)+(GB$19*GB26)+(GC$19*GC26)+(GD$19*GD26)+(GE$19*GE26)+(GF$19*GF26)+(GG$19*GG26)+(GH$19*GH26)+(GI$19*GI26)+(GJ$19*GJ26))</f>
        <v/>
      </c>
      <c r="GM26" s="65"/>
      <c r="GN26" s="65"/>
      <c r="GO26" s="65"/>
      <c r="GP26" s="65"/>
      <c r="GQ26" s="149"/>
      <c r="GR26" s="149"/>
      <c r="GS26" s="149"/>
      <c r="GT26" s="149"/>
      <c r="GU26" s="149"/>
      <c r="GV26" s="149"/>
      <c r="GW26" s="149"/>
      <c r="GX26" s="149"/>
      <c r="GY26" s="149"/>
      <c r="GZ26" s="149"/>
      <c r="HA26" s="149"/>
      <c r="HB26" s="149"/>
      <c r="HC26" s="149"/>
      <c r="HD26" s="149"/>
      <c r="HE26" s="149"/>
      <c r="HF26" s="149"/>
      <c r="HG26" s="149"/>
      <c r="HH26" s="149"/>
      <c r="HI26" s="149"/>
      <c r="HJ26" s="149"/>
      <c r="HK26" s="149"/>
      <c r="HL26" s="222"/>
      <c r="HM26" s="150" t="str">
        <f>IF(OR('Set UP'!$C12=0,'Set UP'!$D12=0,'Set UP'!$E12=0),"",(GM$19*GM26)+(GN$19*GN26)+(GO$19*GO26)+(GP$19*GP26)+(GQ$19*GQ26)+(GR$19*GR26)+(GS$19*GS26)+(GT$19*GT26)+(GU$19*GU26)+(GV$19*GV26)+(GW$19*GW26)+(GX$19*GX26)+(GY$19*GY26)+(GZ$19*GZ26)+(HA$19*HA26)+(HB$19*HB26)+(HC$19*HC26)+(HD$19*HD26)+(HE$19*HE26)+(HF$19*HF26)+(HG$19*HG26)+(HH$19*HH26)+(HI$19*HI26)+(HJ$19*HJ26)+(HK$19*HK26))</f>
        <v/>
      </c>
      <c r="HN26" s="65"/>
      <c r="HO26" s="65"/>
      <c r="HP26" s="65"/>
      <c r="HQ26" s="65"/>
      <c r="HR26" s="149"/>
      <c r="HS26" s="149"/>
      <c r="HT26" s="149"/>
      <c r="HU26" s="149"/>
      <c r="HV26" s="149"/>
      <c r="HW26" s="149"/>
      <c r="HX26" s="149"/>
      <c r="HY26" s="149"/>
      <c r="HZ26" s="149"/>
      <c r="IA26" s="149"/>
      <c r="IB26" s="149"/>
      <c r="IC26" s="149"/>
      <c r="ID26" s="149"/>
      <c r="IE26" s="149"/>
      <c r="IF26" s="149"/>
      <c r="IG26" s="149"/>
      <c r="IH26" s="149"/>
      <c r="II26" s="149"/>
      <c r="IJ26" s="149"/>
      <c r="IK26" s="149"/>
      <c r="IL26" s="149"/>
      <c r="IM26" s="222"/>
      <c r="IN26" s="150" t="str">
        <f>IF(OR('Set UP'!$C12=0,'Set UP'!$D12=0,'Set UP'!$E12=0),"",(HN$19*HN26)+(HO$19*HO26)+(HP$19*HP26)+(HQ$19*HQ26)+(HR$19*HR26)+(HS$19*HS26)+(HT$19*HT26)+(HU$19*HU26)+(HV$19*HV26)+(HW$19*HW26)+(HX$19*HX26)+(HY$19*HY26)+(HZ$19*HZ26)+(IA$19*IA26)+(IB$19*IB26)+(IC$19*IC26)+(ID$19*ID26)+(IE$19*IE26)+(IF$19*IF26)+(IG$19*IG26)+(IH$19*IH26)+(II$19*II26)+(IJ$19*IJ26)+(IK$19*IK26)+(IL$19*IL26))</f>
        <v/>
      </c>
      <c r="IO26" s="65"/>
      <c r="IP26" s="65"/>
      <c r="IQ26" s="65"/>
      <c r="IR26" s="65"/>
      <c r="IS26" s="149"/>
      <c r="IT26" s="149"/>
      <c r="IU26" s="149"/>
      <c r="IV26" s="149"/>
      <c r="IW26" s="149"/>
      <c r="IX26" s="149"/>
      <c r="IY26" s="149"/>
      <c r="IZ26" s="149"/>
      <c r="JA26" s="149"/>
      <c r="JB26" s="149"/>
      <c r="JC26" s="149"/>
      <c r="JD26" s="149"/>
      <c r="JE26" s="149"/>
      <c r="JF26" s="149"/>
      <c r="JG26" s="149"/>
      <c r="JH26" s="149"/>
      <c r="JI26" s="149"/>
      <c r="JJ26" s="149"/>
      <c r="JK26" s="149"/>
      <c r="JL26" s="149"/>
      <c r="JM26" s="149"/>
      <c r="JN26" s="222"/>
      <c r="JO26" s="150" t="str">
        <f>IF(OR('Set UP'!$C12=0,'Set UP'!$D12=0,'Set UP'!$E12=0),"",(IO$19*IO26)+(IP$19*IP26)+(IQ$19*IQ26)+(IR$19*IR26)+(IS$19*IS26)+(IT$19*IT26)+(IU$19*IU26)+(IV$19*IV26)+(IW$19*IW26)+(IX$19*IX26)+(IY$19*IY26)+(IZ$19*IZ26)+(JA$19*JA26)+(JB$19*JB26)+(JC$19*JC26)+(JD$19*JD26)+(JE$19*JE26)+(JF$19*JF26)+(JG$19*JG26)+(JH$19*JH26)+(JI$19*JI26)+(JJ$19*JJ26)+(JK$19*JK26)+(JL$19*JL26)+(JM$19*JM26))</f>
        <v/>
      </c>
      <c r="JP26" s="151" t="str">
        <f>IF(OR('Set UP'!$C12=0,'Set UP'!$D12=0,'Set UP'!$E12=0),"",(AF26+BG26+CH26+DI26+EJ26+FK26+GL26+HM26+IN26+JO26))</f>
        <v/>
      </c>
      <c r="JQ26" s="152" t="str">
        <f>IF(OR('Set UP'!$C12=0,'Set UP'!$D12=0,'Set UP'!$E12=0),"",RANK(JP26,$JP$21:$JP$68,0))</f>
        <v/>
      </c>
      <c r="JR26" s="151" t="str">
        <f>IF(OR('Set UP'!K12&lt;&gt;1,'Set UP'!C12=0,'Set UP'!D12=0,'Set UP'!E12=0,'Set UP'!F12=0),"",$JP26)</f>
        <v/>
      </c>
      <c r="JS26" s="151" t="str">
        <f>IF(OR('Set UP'!K12&lt;&gt;1,'Set UP'!C12=0,'Set UP'!D12=0,'Set UP'!E12=0,'Set UP'!F12=0),"",RANK(JR26,$JR$21:$JR$68,0))</f>
        <v/>
      </c>
      <c r="JT26" s="153" t="str">
        <f>IF(OR('Set UP'!K12&lt;&gt;2,'Set UP'!C12=0,'Set UP'!D12=0,'Set UP'!E12=0,'Set UP'!F12=0),"",$JP26)</f>
        <v/>
      </c>
      <c r="JU26" s="151" t="str">
        <f>IF(OR('Set UP'!K12&lt;&gt;2,'Set UP'!C12=0,'Set UP'!D12=0,'Set UP'!E12=0,'Set UP'!F12=0),"",RANK(JT26,$JT$21:$JT$68,0))</f>
        <v/>
      </c>
      <c r="JV26" s="151" t="str">
        <f>IF(OR(LEFT('Set UP'!F12,1)&lt;&gt;"F",'Set UP'!C12=0,'Set UP'!D12=0,'Set UP'!E12=0),"",$JP26)</f>
        <v/>
      </c>
      <c r="JW26" s="151" t="str">
        <f>IF(OR(LEFT('Set UP'!F12,1)&lt;&gt;"F",'Set UP'!C12=0,'Set UP'!D12=0,'Set UP'!E12=0),"",RANK(JV26,$JV$21:$JV$68,0))</f>
        <v/>
      </c>
      <c r="JX26" s="151" t="str">
        <f>IF(OR('Set UP'!F12&lt;&gt;"NS",'Set UP'!C12=0,'Set UP'!D12=0,'Set UP'!E12=0),"",$JP26)</f>
        <v/>
      </c>
      <c r="JY26" s="154" t="str">
        <f>IF(OR('Set UP'!F12&lt;&gt;"NS",'Set UP'!C12=0,'Set UP'!D12=0,'Set UP'!E12=0),"",RANK(JX26,$JX$21:$JX$68,0))</f>
        <v/>
      </c>
      <c r="JZ26" s="154" t="str">
        <f>IF(OR('Set UP'!$C12=0,'Set UP'!$D12=0,'Set UP'!$E12=0,JP26=0),"",JP26/MAX(JP$21:JP$68)*1000)</f>
        <v/>
      </c>
      <c r="KC26" s="316">
        <f t="array" ref="KC26">MAX(IF(Clubs='Set UP'!D12,'Wet Incident'!JU$21:JU$68))</f>
        <v>0</v>
      </c>
      <c r="KD26" s="316" t="str">
        <f t="shared" si="5"/>
        <v/>
      </c>
    </row>
    <row r="27" spans="2:290" x14ac:dyDescent="0.2">
      <c r="B27" s="139">
        <v>7</v>
      </c>
      <c r="C27" s="148" t="str">
        <f>IF(OR('Set UP'!$C13=0,'Set UP'!$D13=0,'Set UP'!$E13=0,'Set UP'!F13=0),"  --",'Set UP'!C13)</f>
        <v xml:space="preserve">  --</v>
      </c>
      <c r="D27" s="148" t="str">
        <f>IF(OR('Set UP'!$C13=0,'Set UP'!$D13=0,'Set UP'!$E13=0,'Set UP'!F13=0),"  --",'Set UP'!D13&amp;" "&amp;'Set UP'!E13)</f>
        <v xml:space="preserve">  --</v>
      </c>
      <c r="E27" s="148" t="str">
        <f>IF(OR('Set UP'!$C13=0,'Set UP'!$D13=0,'Set UP'!$E13=0,'Set UP'!F13=0),"  --",'Set UP'!F13)</f>
        <v xml:space="preserve">  --</v>
      </c>
      <c r="F27" s="65"/>
      <c r="G27" s="65"/>
      <c r="H27" s="65"/>
      <c r="I27" s="65"/>
      <c r="J27" s="149"/>
      <c r="K27" s="149"/>
      <c r="L27" s="149"/>
      <c r="M27" s="149"/>
      <c r="N27" s="149"/>
      <c r="O27" s="149"/>
      <c r="P27" s="149"/>
      <c r="Q27" s="149"/>
      <c r="R27" s="149"/>
      <c r="S27" s="149"/>
      <c r="T27" s="149"/>
      <c r="U27" s="149"/>
      <c r="V27" s="149"/>
      <c r="W27" s="149"/>
      <c r="X27" s="149"/>
      <c r="Y27" s="149"/>
      <c r="Z27" s="149"/>
      <c r="AA27" s="149"/>
      <c r="AB27" s="149"/>
      <c r="AC27" s="149"/>
      <c r="AD27" s="149"/>
      <c r="AE27" s="222"/>
      <c r="AF27" s="150" t="str">
        <f>IF(OR('Set UP'!$C13=0,'Set UP'!$D13=0,'Set UP'!$E13=0),"",(F$19*F27)+(G$19*G27)+(H$19*H27)+(I$19*I27)+(J$19*J27)+(K$19*K27)+(L$19*L27)+(M$19*M27)+(N$19*N27)+(O$19*O27)+(P$19*P27)+(Q$19*Q27)+(R$19*R27)+(S$19*S27)+(T$19*T27)+(U$19*U27)+(V$19*V27)+(W$19*W27)+(X$19*X27)+(Y$19*Y27)+(Z$19*Z27)+(AA$19*AA27)+(AB$19*AB27)+(AC$19*AC27)+(AD$19*AD27))</f>
        <v/>
      </c>
      <c r="AG27" s="65"/>
      <c r="AH27" s="65"/>
      <c r="AI27" s="65"/>
      <c r="AJ27" s="65"/>
      <c r="AK27" s="65"/>
      <c r="AL27" s="65"/>
      <c r="AM27" s="149"/>
      <c r="AN27" s="149"/>
      <c r="AO27" s="149"/>
      <c r="AP27" s="149"/>
      <c r="AQ27" s="149"/>
      <c r="AR27" s="149"/>
      <c r="AS27" s="149"/>
      <c r="AT27" s="149"/>
      <c r="AU27" s="149"/>
      <c r="AV27" s="149"/>
      <c r="AW27" s="149"/>
      <c r="AX27" s="149"/>
      <c r="AY27" s="149"/>
      <c r="AZ27" s="149"/>
      <c r="BA27" s="149"/>
      <c r="BB27" s="149"/>
      <c r="BC27" s="149"/>
      <c r="BD27" s="149"/>
      <c r="BE27" s="149"/>
      <c r="BF27" s="222"/>
      <c r="BG27" s="150" t="str">
        <f>IF(OR('Set UP'!$C13=0,'Set UP'!$D13=0,'Set UP'!$E13=0),"",(AG$19*AG27)+(AH$19*AH27)+(AI$19*AI27)+(AJ$19*AJ27)+(AK$19*AK27)+(AL$19*AL27)+(AM$19*AM27)+(AN$19*AN27)+(AO$19*AO27)+(AP$19*AP27)+(AQ$19*AQ27)+(AR$19*AR27)+(AS$19*AS27)+(AT$19*AT27)+(AU$19*AU27)+(AV$19*AV27)+(AW$19*AW27)+(AX$19*AX27)+(AY$19*AY27)+(AZ$19*AZ27)+(BA$19*BA27)+(BB$19*BB27)+(BC$19*BC27)+(BD$19*BD27)+(BE$19*BE27))</f>
        <v/>
      </c>
      <c r="BH27" s="65"/>
      <c r="BI27" s="65"/>
      <c r="BJ27" s="65"/>
      <c r="BK27" s="65"/>
      <c r="BL27" s="65"/>
      <c r="BM27" s="65"/>
      <c r="BN27" s="149"/>
      <c r="BO27" s="149"/>
      <c r="BP27" s="149"/>
      <c r="BQ27" s="149"/>
      <c r="BR27" s="149"/>
      <c r="BS27" s="149"/>
      <c r="BT27" s="149"/>
      <c r="BU27" s="149"/>
      <c r="BV27" s="149"/>
      <c r="BW27" s="149"/>
      <c r="BX27" s="149"/>
      <c r="BY27" s="149"/>
      <c r="BZ27" s="149"/>
      <c r="CA27" s="149"/>
      <c r="CB27" s="149"/>
      <c r="CC27" s="149"/>
      <c r="CD27" s="149"/>
      <c r="CE27" s="149"/>
      <c r="CF27" s="149"/>
      <c r="CG27" s="222"/>
      <c r="CH27" s="150" t="str">
        <f>IF(OR('Set UP'!$C13=0,'Set UP'!$D13=0,'Set UP'!$E13=0),"",(BH$19*BH27)+(BI$19*BI27)+(BJ$19*BJ27)+(BK$19*BK27)+(BL$19*BL27)+(BM$19*BM27)+(BN$19*BN27)+(BO$19*BO27)+(BP$19*BP27)+(BQ$19*BQ27)+(BR$19*BR27)+(BS$19*BS27)+(BT$19*BT27)+(BU$19*BU27)+(BV$19*BV27)+(BW$19*BW27)+(BX$19*BX27)+(BY$19*BY27)+(BZ$19*BZ27)+(CA$19*CA27)+(CB$19*CB27)+(CC$19*CC27)+(CD$19*CD27)+(CE$19*CE27)+(CF$19*CF27))</f>
        <v/>
      </c>
      <c r="CI27" s="65"/>
      <c r="CJ27" s="65"/>
      <c r="CK27" s="65"/>
      <c r="CL27" s="65"/>
      <c r="CM27" s="65"/>
      <c r="CN27" s="149"/>
      <c r="CO27" s="149"/>
      <c r="CP27" s="149"/>
      <c r="CQ27" s="149"/>
      <c r="CR27" s="149"/>
      <c r="CS27" s="149"/>
      <c r="CT27" s="149"/>
      <c r="CU27" s="149"/>
      <c r="CV27" s="149"/>
      <c r="CW27" s="149"/>
      <c r="CX27" s="149"/>
      <c r="CY27" s="149"/>
      <c r="CZ27" s="149"/>
      <c r="DA27" s="149"/>
      <c r="DB27" s="149"/>
      <c r="DC27" s="149"/>
      <c r="DD27" s="149"/>
      <c r="DE27" s="149"/>
      <c r="DF27" s="149"/>
      <c r="DG27" s="149"/>
      <c r="DH27" s="222"/>
      <c r="DI27" s="150" t="str">
        <f>IF(OR('Set UP'!$C13=0,'Set UP'!$D13=0,'Set UP'!$E13=0),"",(CI$19*CI27)+(CJ$19*CJ27)+(CK$19*CK27)+(CL$19*CL27)+(CM$19*CM27)+(CN$19*CN27)+(CO$19*CO27)+(CP$19*CP27)+(CQ$19*CQ27)+(CR$19*CR27)+(CS$19*CS27)+(CT$19*CT27)+(CU$19*CU27)+(CV$19*CV27)+(CW$19*CW27)+(CX$19*CX27)+(CY$19*CY27)+(CZ$19*CZ27)+(DA$19*DA27)+(DB$19*DB27)+(DC$19*DC27)+(DD$19*DD27)+(DE$19*DE27)+(DF$19*DF27)+(DG$19*DG27))</f>
        <v/>
      </c>
      <c r="DJ27" s="65"/>
      <c r="DK27" s="65"/>
      <c r="DL27" s="65"/>
      <c r="DM27" s="149"/>
      <c r="DN27" s="149"/>
      <c r="DO27" s="149"/>
      <c r="DP27" s="149"/>
      <c r="DQ27" s="149"/>
      <c r="DR27" s="149"/>
      <c r="DS27" s="149"/>
      <c r="DT27" s="149"/>
      <c r="DU27" s="149"/>
      <c r="DV27" s="149"/>
      <c r="DW27" s="149"/>
      <c r="DX27" s="149"/>
      <c r="DY27" s="149"/>
      <c r="DZ27" s="149"/>
      <c r="EA27" s="149"/>
      <c r="EB27" s="149"/>
      <c r="EC27" s="149"/>
      <c r="ED27" s="149"/>
      <c r="EE27" s="149"/>
      <c r="EF27" s="149"/>
      <c r="EG27" s="149"/>
      <c r="EH27" s="149"/>
      <c r="EI27" s="222"/>
      <c r="EJ27" s="150" t="str">
        <f>IF(OR('Set UP'!$C13=0,'Set UP'!$D13=0,'Set UP'!$E13=0),"",(DJ$19*DJ27)+(DK$19*DK27)+(DL$19*DL27)+(DM$19*DM27)+(DN$19*DN27)+(DO$19*DO27)+(DP$19*DP27)+(DQ$19*DQ27)+(DR$19*DR27)+(DS$19*DS27)+(DT$19*DT27)+(DU$19*DU27)+(DV$19*DV27)+(DW$19*DW27)+(DX$19*DX27)+(DY$19*DY27)+(DZ$19*DZ27)+(EA$19*EA27)+(EB$19*EB27)+(EC$19*EC27)+(ED$19*ED27)+(EE$19*EE27)+(EF$19*EF27)+(EG$19*EG27)+(EH$19*EH27))</f>
        <v/>
      </c>
      <c r="EK27" s="65"/>
      <c r="EL27" s="65"/>
      <c r="EM27" s="65"/>
      <c r="EN27" s="65"/>
      <c r="EO27" s="149"/>
      <c r="EP27" s="149"/>
      <c r="EQ27" s="149"/>
      <c r="ER27" s="149"/>
      <c r="ES27" s="149"/>
      <c r="ET27" s="149"/>
      <c r="EU27" s="149"/>
      <c r="EV27" s="149"/>
      <c r="EW27" s="149"/>
      <c r="EX27" s="149"/>
      <c r="EY27" s="149"/>
      <c r="EZ27" s="149"/>
      <c r="FA27" s="149"/>
      <c r="FB27" s="149"/>
      <c r="FC27" s="149"/>
      <c r="FD27" s="149"/>
      <c r="FE27" s="149"/>
      <c r="FF27" s="149"/>
      <c r="FG27" s="149"/>
      <c r="FH27" s="149"/>
      <c r="FI27" s="149"/>
      <c r="FJ27" s="222"/>
      <c r="FK27" s="150" t="str">
        <f>IF(OR('Set UP'!$C13=0,'Set UP'!$D13=0,'Set UP'!$E13=0),"",(EK$19*EK27)+(EL$19*EL27)+(EM$19*EM27)+(EN$19*EN27)+(EO$19*EO27)+(EP$19*EP27)+(EQ$19*EQ27)+(ER$19*ER27)+(ES$19*ES27)+(ET$19*ET27)+(EU$19*EU27)+(EV$19*EV27)+(EW$19*EW27)+(EX$19*EX27)+(EY$19*EY27)+(EZ$19*EZ27)+(FA$19*FA27)+(FB$19*FB27)+(FC$19*FC27)+(FD$19*FD27)+(FE$19*FE27)+(FF$19*FF27)+(FG$19*FG27)+(FH$19*FH27)+(FI$19*FI27))</f>
        <v/>
      </c>
      <c r="FL27" s="65"/>
      <c r="FM27" s="65"/>
      <c r="FN27" s="65"/>
      <c r="FO27" s="65"/>
      <c r="FP27" s="149"/>
      <c r="FQ27" s="149"/>
      <c r="FR27" s="149"/>
      <c r="FS27" s="149"/>
      <c r="FT27" s="149"/>
      <c r="FU27" s="149"/>
      <c r="FV27" s="149"/>
      <c r="FW27" s="149"/>
      <c r="FX27" s="149"/>
      <c r="FY27" s="149"/>
      <c r="FZ27" s="149"/>
      <c r="GA27" s="149"/>
      <c r="GB27" s="149"/>
      <c r="GC27" s="149"/>
      <c r="GD27" s="149"/>
      <c r="GE27" s="149"/>
      <c r="GF27" s="149"/>
      <c r="GG27" s="149"/>
      <c r="GH27" s="149"/>
      <c r="GI27" s="149"/>
      <c r="GJ27" s="149"/>
      <c r="GK27" s="222"/>
      <c r="GL27" s="150" t="str">
        <f>IF(OR('Set UP'!$C13=0,'Set UP'!$D13=0,'Set UP'!$E13=0),"",(FL$19*FL27)+(FM$19*FM27)+(FN$19*FN27)+(FO$19*FO27)+(FP$19*FP27)+(FQ$19*FQ27)+(FR$19*FR27)+(FS$19*FS27)+(FT$19*FT27)+(FU$19*FU27)+(FV$19*FV27)+(FW$19*FW27)+(FX$19*FX27)+(FY$19*FY27)+(FZ$19*FZ27)+(GA$19*GA27)+(GB$19*GB27)+(GC$19*GC27)+(GD$19*GD27)+(GE$19*GE27)+(GF$19*GF27)+(GG$19*GG27)+(GH$19*GH27)+(GI$19*GI27)+(GJ$19*GJ27))</f>
        <v/>
      </c>
      <c r="GM27" s="65"/>
      <c r="GN27" s="65"/>
      <c r="GO27" s="65"/>
      <c r="GP27" s="65"/>
      <c r="GQ27" s="149"/>
      <c r="GR27" s="149"/>
      <c r="GS27" s="149"/>
      <c r="GT27" s="149"/>
      <c r="GU27" s="149"/>
      <c r="GV27" s="149"/>
      <c r="GW27" s="149"/>
      <c r="GX27" s="149"/>
      <c r="GY27" s="149"/>
      <c r="GZ27" s="149"/>
      <c r="HA27" s="149"/>
      <c r="HB27" s="149"/>
      <c r="HC27" s="149"/>
      <c r="HD27" s="149"/>
      <c r="HE27" s="149"/>
      <c r="HF27" s="149"/>
      <c r="HG27" s="149"/>
      <c r="HH27" s="149"/>
      <c r="HI27" s="149"/>
      <c r="HJ27" s="149"/>
      <c r="HK27" s="149"/>
      <c r="HL27" s="222"/>
      <c r="HM27" s="150" t="str">
        <f>IF(OR('Set UP'!$C13=0,'Set UP'!$D13=0,'Set UP'!$E13=0),"",(GM$19*GM27)+(GN$19*GN27)+(GO$19*GO27)+(GP$19*GP27)+(GQ$19*GQ27)+(GR$19*GR27)+(GS$19*GS27)+(GT$19*GT27)+(GU$19*GU27)+(GV$19*GV27)+(GW$19*GW27)+(GX$19*GX27)+(GY$19*GY27)+(GZ$19*GZ27)+(HA$19*HA27)+(HB$19*HB27)+(HC$19*HC27)+(HD$19*HD27)+(HE$19*HE27)+(HF$19*HF27)+(HG$19*HG27)+(HH$19*HH27)+(HI$19*HI27)+(HJ$19*HJ27)+(HK$19*HK27))</f>
        <v/>
      </c>
      <c r="HN27" s="65"/>
      <c r="HO27" s="65"/>
      <c r="HP27" s="65"/>
      <c r="HQ27" s="65"/>
      <c r="HR27" s="149"/>
      <c r="HS27" s="149"/>
      <c r="HT27" s="149"/>
      <c r="HU27" s="149"/>
      <c r="HV27" s="149"/>
      <c r="HW27" s="149"/>
      <c r="HX27" s="149"/>
      <c r="HY27" s="149"/>
      <c r="HZ27" s="149"/>
      <c r="IA27" s="149"/>
      <c r="IB27" s="149"/>
      <c r="IC27" s="149"/>
      <c r="ID27" s="149"/>
      <c r="IE27" s="149"/>
      <c r="IF27" s="149"/>
      <c r="IG27" s="149"/>
      <c r="IH27" s="149"/>
      <c r="II27" s="149"/>
      <c r="IJ27" s="149"/>
      <c r="IK27" s="149"/>
      <c r="IL27" s="149"/>
      <c r="IM27" s="222"/>
      <c r="IN27" s="150" t="str">
        <f>IF(OR('Set UP'!$C13=0,'Set UP'!$D13=0,'Set UP'!$E13=0),"",(HN$19*HN27)+(HO$19*HO27)+(HP$19*HP27)+(HQ$19*HQ27)+(HR$19*HR27)+(HS$19*HS27)+(HT$19*HT27)+(HU$19*HU27)+(HV$19*HV27)+(HW$19*HW27)+(HX$19*HX27)+(HY$19*HY27)+(HZ$19*HZ27)+(IA$19*IA27)+(IB$19*IB27)+(IC$19*IC27)+(ID$19*ID27)+(IE$19*IE27)+(IF$19*IF27)+(IG$19*IG27)+(IH$19*IH27)+(II$19*II27)+(IJ$19*IJ27)+(IK$19*IK27)+(IL$19*IL27))</f>
        <v/>
      </c>
      <c r="IO27" s="65"/>
      <c r="IP27" s="65"/>
      <c r="IQ27" s="65"/>
      <c r="IR27" s="65"/>
      <c r="IS27" s="149"/>
      <c r="IT27" s="149"/>
      <c r="IU27" s="149"/>
      <c r="IV27" s="149"/>
      <c r="IW27" s="149"/>
      <c r="IX27" s="149"/>
      <c r="IY27" s="149"/>
      <c r="IZ27" s="149"/>
      <c r="JA27" s="149"/>
      <c r="JB27" s="149"/>
      <c r="JC27" s="149"/>
      <c r="JD27" s="149"/>
      <c r="JE27" s="149"/>
      <c r="JF27" s="149"/>
      <c r="JG27" s="149"/>
      <c r="JH27" s="149"/>
      <c r="JI27" s="149"/>
      <c r="JJ27" s="149"/>
      <c r="JK27" s="149"/>
      <c r="JL27" s="149"/>
      <c r="JM27" s="149"/>
      <c r="JN27" s="222"/>
      <c r="JO27" s="150" t="str">
        <f>IF(OR('Set UP'!$C13=0,'Set UP'!$D13=0,'Set UP'!$E13=0),"",(IO$19*IO27)+(IP$19*IP27)+(IQ$19*IQ27)+(IR$19*IR27)+(IS$19*IS27)+(IT$19*IT27)+(IU$19*IU27)+(IV$19*IV27)+(IW$19*IW27)+(IX$19*IX27)+(IY$19*IY27)+(IZ$19*IZ27)+(JA$19*JA27)+(JB$19*JB27)+(JC$19*JC27)+(JD$19*JD27)+(JE$19*JE27)+(JF$19*JF27)+(JG$19*JG27)+(JH$19*JH27)+(JI$19*JI27)+(JJ$19*JJ27)+(JK$19*JK27)+(JL$19*JL27)+(JM$19*JM27))</f>
        <v/>
      </c>
      <c r="JP27" s="151" t="str">
        <f>IF(OR('Set UP'!$C13=0,'Set UP'!$D13=0,'Set UP'!$E13=0),"",(AF27+BG27+CH27+DI27+EJ27+FK27+GL27+HM27+IN27+JO27))</f>
        <v/>
      </c>
      <c r="JQ27" s="152" t="str">
        <f>IF(OR('Set UP'!$C13=0,'Set UP'!$D13=0,'Set UP'!$E13=0),"",RANK(JP27,$JP$21:$JP$68,0))</f>
        <v/>
      </c>
      <c r="JR27" s="151" t="str">
        <f>IF(OR('Set UP'!K13&lt;&gt;1,'Set UP'!C13=0,'Set UP'!D13=0,'Set UP'!E13=0,'Set UP'!F13=0),"",$JP27)</f>
        <v/>
      </c>
      <c r="JS27" s="151" t="str">
        <f>IF(OR('Set UP'!K13&lt;&gt;1,'Set UP'!C13=0,'Set UP'!D13=0,'Set UP'!E13=0,'Set UP'!F13=0),"",RANK(JR27,$JR$21:$JR$68,0))</f>
        <v/>
      </c>
      <c r="JT27" s="153" t="str">
        <f>IF(OR('Set UP'!K13&lt;&gt;2,'Set UP'!C13=0,'Set UP'!D13=0,'Set UP'!E13=0,'Set UP'!F13=0),"",$JP27)</f>
        <v/>
      </c>
      <c r="JU27" s="151" t="str">
        <f>IF(OR('Set UP'!K13&lt;&gt;2,'Set UP'!C13=0,'Set UP'!D13=0,'Set UP'!E13=0,'Set UP'!F13=0),"",RANK(JT27,$JT$21:$JT$68,0))</f>
        <v/>
      </c>
      <c r="JV27" s="151" t="str">
        <f>IF(OR(LEFT('Set UP'!F13,1)&lt;&gt;"F",'Set UP'!C13=0,'Set UP'!D13=0,'Set UP'!E13=0),"",$JP27)</f>
        <v/>
      </c>
      <c r="JW27" s="151" t="str">
        <f>IF(OR(LEFT('Set UP'!F13,1)&lt;&gt;"F",'Set UP'!C13=0,'Set UP'!D13=0,'Set UP'!E13=0),"",RANK(JV27,$JV$21:$JV$68,0))</f>
        <v/>
      </c>
      <c r="JX27" s="151" t="str">
        <f>IF(OR('Set UP'!F13&lt;&gt;"NS",'Set UP'!C13=0,'Set UP'!D13=0,'Set UP'!E13=0),"",$JP27)</f>
        <v/>
      </c>
      <c r="JY27" s="154" t="str">
        <f>IF(OR('Set UP'!F13&lt;&gt;"NS",'Set UP'!C13=0,'Set UP'!D13=0,'Set UP'!E13=0),"",RANK(JX27,$JX$21:$JX$68,0))</f>
        <v/>
      </c>
      <c r="JZ27" s="154" t="str">
        <f>IF(OR('Set UP'!$C13=0,'Set UP'!$D13=0,'Set UP'!$E13=0,JP27=0),"",JP27/MAX(JP$21:JP$68)*1000)</f>
        <v/>
      </c>
      <c r="KC27" s="316">
        <f t="array" ref="KC27">MAX(IF(Clubs='Set UP'!D13,'Wet Incident'!JU$21:JU$68))</f>
        <v>0</v>
      </c>
      <c r="KD27" s="316" t="str">
        <f t="shared" si="5"/>
        <v/>
      </c>
    </row>
    <row r="28" spans="2:290" x14ac:dyDescent="0.2">
      <c r="B28" s="139">
        <v>8</v>
      </c>
      <c r="C28" s="148" t="str">
        <f>IF(OR('Set UP'!$C14=0,'Set UP'!$D14=0,'Set UP'!$E14=0,'Set UP'!F14=0),"  --",'Set UP'!C14)</f>
        <v xml:space="preserve">  --</v>
      </c>
      <c r="D28" s="148" t="str">
        <f>IF(OR('Set UP'!$C14=0,'Set UP'!$D14=0,'Set UP'!$E14=0,'Set UP'!F14=0),"  --",'Set UP'!D14&amp;" "&amp;'Set UP'!E14)</f>
        <v xml:space="preserve">  --</v>
      </c>
      <c r="E28" s="148" t="str">
        <f>IF(OR('Set UP'!$C14=0,'Set UP'!$D14=0,'Set UP'!$E14=0,'Set UP'!F14=0),"  --",'Set UP'!F14)</f>
        <v xml:space="preserve">  --</v>
      </c>
      <c r="F28" s="65"/>
      <c r="G28" s="65"/>
      <c r="H28" s="65"/>
      <c r="I28" s="65"/>
      <c r="J28" s="149"/>
      <c r="K28" s="149"/>
      <c r="L28" s="149"/>
      <c r="M28" s="149"/>
      <c r="N28" s="149"/>
      <c r="O28" s="149"/>
      <c r="P28" s="149"/>
      <c r="Q28" s="149"/>
      <c r="R28" s="149"/>
      <c r="S28" s="149"/>
      <c r="T28" s="149"/>
      <c r="U28" s="149"/>
      <c r="V28" s="149"/>
      <c r="W28" s="149"/>
      <c r="X28" s="149"/>
      <c r="Y28" s="149"/>
      <c r="Z28" s="149"/>
      <c r="AA28" s="149"/>
      <c r="AB28" s="149"/>
      <c r="AC28" s="149"/>
      <c r="AD28" s="149"/>
      <c r="AE28" s="222"/>
      <c r="AF28" s="150" t="str">
        <f>IF(OR('Set UP'!$C14=0,'Set UP'!$D14=0,'Set UP'!$E14=0),"",(F$19*F28)+(G$19*G28)+(H$19*H28)+(I$19*I28)+(J$19*J28)+(K$19*K28)+(L$19*L28)+(M$19*M28)+(N$19*N28)+(O$19*O28)+(P$19*P28)+(Q$19*Q28)+(R$19*R28)+(S$19*S28)+(T$19*T28)+(U$19*U28)+(V$19*V28)+(W$19*W28)+(X$19*X28)+(Y$19*Y28)+(Z$19*Z28)+(AA$19*AA28)+(AB$19*AB28)+(AC$19*AC28)+(AD$19*AD28))</f>
        <v/>
      </c>
      <c r="AG28" s="65"/>
      <c r="AH28" s="65"/>
      <c r="AI28" s="65"/>
      <c r="AJ28" s="65"/>
      <c r="AK28" s="65"/>
      <c r="AL28" s="65"/>
      <c r="AM28" s="149"/>
      <c r="AN28" s="149"/>
      <c r="AO28" s="149"/>
      <c r="AP28" s="149"/>
      <c r="AQ28" s="149"/>
      <c r="AR28" s="149"/>
      <c r="AS28" s="149"/>
      <c r="AT28" s="149"/>
      <c r="AU28" s="149"/>
      <c r="AV28" s="149"/>
      <c r="AW28" s="149"/>
      <c r="AX28" s="149"/>
      <c r="AY28" s="149"/>
      <c r="AZ28" s="149"/>
      <c r="BA28" s="149"/>
      <c r="BB28" s="149"/>
      <c r="BC28" s="149"/>
      <c r="BD28" s="149"/>
      <c r="BE28" s="149"/>
      <c r="BF28" s="222"/>
      <c r="BG28" s="150" t="str">
        <f>IF(OR('Set UP'!$C14=0,'Set UP'!$D14=0,'Set UP'!$E14=0),"",(AG$19*AG28)+(AH$19*AH28)+(AI$19*AI28)+(AJ$19*AJ28)+(AK$19*AK28)+(AL$19*AL28)+(AM$19*AM28)+(AN$19*AN28)+(AO$19*AO28)+(AP$19*AP28)+(AQ$19*AQ28)+(AR$19*AR28)+(AS$19*AS28)+(AT$19*AT28)+(AU$19*AU28)+(AV$19*AV28)+(AW$19*AW28)+(AX$19*AX28)+(AY$19*AY28)+(AZ$19*AZ28)+(BA$19*BA28)+(BB$19*BB28)+(BC$19*BC28)+(BD$19*BD28)+(BE$19*BE28))</f>
        <v/>
      </c>
      <c r="BH28" s="65"/>
      <c r="BI28" s="65"/>
      <c r="BJ28" s="65"/>
      <c r="BK28" s="65"/>
      <c r="BL28" s="65"/>
      <c r="BM28" s="65"/>
      <c r="BN28" s="149"/>
      <c r="BO28" s="149"/>
      <c r="BP28" s="149"/>
      <c r="BQ28" s="149"/>
      <c r="BR28" s="149"/>
      <c r="BS28" s="149"/>
      <c r="BT28" s="149"/>
      <c r="BU28" s="149"/>
      <c r="BV28" s="149"/>
      <c r="BW28" s="149"/>
      <c r="BX28" s="149"/>
      <c r="BY28" s="149"/>
      <c r="BZ28" s="149"/>
      <c r="CA28" s="149"/>
      <c r="CB28" s="149"/>
      <c r="CC28" s="149"/>
      <c r="CD28" s="149"/>
      <c r="CE28" s="149"/>
      <c r="CF28" s="149"/>
      <c r="CG28" s="222"/>
      <c r="CH28" s="150" t="str">
        <f>IF(OR('Set UP'!$C14=0,'Set UP'!$D14=0,'Set UP'!$E14=0),"",(BH$19*BH28)+(BI$19*BI28)+(BJ$19*BJ28)+(BK$19*BK28)+(BL$19*BL28)+(BM$19*BM28)+(BN$19*BN28)+(BO$19*BO28)+(BP$19*BP28)+(BQ$19*BQ28)+(BR$19*BR28)+(BS$19*BS28)+(BT$19*BT28)+(BU$19*BU28)+(BV$19*BV28)+(BW$19*BW28)+(BX$19*BX28)+(BY$19*BY28)+(BZ$19*BZ28)+(CA$19*CA28)+(CB$19*CB28)+(CC$19*CC28)+(CD$19*CD28)+(CE$19*CE28)+(CF$19*CF28))</f>
        <v/>
      </c>
      <c r="CI28" s="65"/>
      <c r="CJ28" s="65"/>
      <c r="CK28" s="65"/>
      <c r="CL28" s="65"/>
      <c r="CM28" s="65"/>
      <c r="CN28" s="149"/>
      <c r="CO28" s="149"/>
      <c r="CP28" s="149"/>
      <c r="CQ28" s="149"/>
      <c r="CR28" s="149"/>
      <c r="CS28" s="149"/>
      <c r="CT28" s="149"/>
      <c r="CU28" s="149"/>
      <c r="CV28" s="149"/>
      <c r="CW28" s="149"/>
      <c r="CX28" s="149"/>
      <c r="CY28" s="149"/>
      <c r="CZ28" s="149"/>
      <c r="DA28" s="149"/>
      <c r="DB28" s="149"/>
      <c r="DC28" s="149"/>
      <c r="DD28" s="149"/>
      <c r="DE28" s="149"/>
      <c r="DF28" s="149"/>
      <c r="DG28" s="149"/>
      <c r="DH28" s="222"/>
      <c r="DI28" s="150" t="str">
        <f>IF(OR('Set UP'!$C14=0,'Set UP'!$D14=0,'Set UP'!$E14=0),"",(CI$19*CI28)+(CJ$19*CJ28)+(CK$19*CK28)+(CL$19*CL28)+(CM$19*CM28)+(CN$19*CN28)+(CO$19*CO28)+(CP$19*CP28)+(CQ$19*CQ28)+(CR$19*CR28)+(CS$19*CS28)+(CT$19*CT28)+(CU$19*CU28)+(CV$19*CV28)+(CW$19*CW28)+(CX$19*CX28)+(CY$19*CY28)+(CZ$19*CZ28)+(DA$19*DA28)+(DB$19*DB28)+(DC$19*DC28)+(DD$19*DD28)+(DE$19*DE28)+(DF$19*DF28)+(DG$19*DG28))</f>
        <v/>
      </c>
      <c r="DJ28" s="65"/>
      <c r="DK28" s="65"/>
      <c r="DL28" s="65"/>
      <c r="DM28" s="149"/>
      <c r="DN28" s="149"/>
      <c r="DO28" s="149"/>
      <c r="DP28" s="149"/>
      <c r="DQ28" s="149"/>
      <c r="DR28" s="149"/>
      <c r="DS28" s="149"/>
      <c r="DT28" s="149"/>
      <c r="DU28" s="149"/>
      <c r="DV28" s="149"/>
      <c r="DW28" s="149"/>
      <c r="DX28" s="149"/>
      <c r="DY28" s="149"/>
      <c r="DZ28" s="149"/>
      <c r="EA28" s="149"/>
      <c r="EB28" s="149"/>
      <c r="EC28" s="149"/>
      <c r="ED28" s="149"/>
      <c r="EE28" s="149"/>
      <c r="EF28" s="149"/>
      <c r="EG28" s="149"/>
      <c r="EH28" s="149"/>
      <c r="EI28" s="222"/>
      <c r="EJ28" s="150" t="str">
        <f>IF(OR('Set UP'!$C14=0,'Set UP'!$D14=0,'Set UP'!$E14=0),"",(DJ$19*DJ28)+(DK$19*DK28)+(DL$19*DL28)+(DM$19*DM28)+(DN$19*DN28)+(DO$19*DO28)+(DP$19*DP28)+(DQ$19*DQ28)+(DR$19*DR28)+(DS$19*DS28)+(DT$19*DT28)+(DU$19*DU28)+(DV$19*DV28)+(DW$19*DW28)+(DX$19*DX28)+(DY$19*DY28)+(DZ$19*DZ28)+(EA$19*EA28)+(EB$19*EB28)+(EC$19*EC28)+(ED$19*ED28)+(EE$19*EE28)+(EF$19*EF28)+(EG$19*EG28)+(EH$19*EH28))</f>
        <v/>
      </c>
      <c r="EK28" s="65"/>
      <c r="EL28" s="65"/>
      <c r="EM28" s="65"/>
      <c r="EN28" s="65"/>
      <c r="EO28" s="149"/>
      <c r="EP28" s="149"/>
      <c r="EQ28" s="149"/>
      <c r="ER28" s="149"/>
      <c r="ES28" s="149"/>
      <c r="ET28" s="149"/>
      <c r="EU28" s="149"/>
      <c r="EV28" s="149"/>
      <c r="EW28" s="149"/>
      <c r="EX28" s="149"/>
      <c r="EY28" s="149"/>
      <c r="EZ28" s="149"/>
      <c r="FA28" s="149"/>
      <c r="FB28" s="149"/>
      <c r="FC28" s="149"/>
      <c r="FD28" s="149"/>
      <c r="FE28" s="149"/>
      <c r="FF28" s="149"/>
      <c r="FG28" s="149"/>
      <c r="FH28" s="149"/>
      <c r="FI28" s="149"/>
      <c r="FJ28" s="222"/>
      <c r="FK28" s="150" t="str">
        <f>IF(OR('Set UP'!$C14=0,'Set UP'!$D14=0,'Set UP'!$E14=0),"",(EK$19*EK28)+(EL$19*EL28)+(EM$19*EM28)+(EN$19*EN28)+(EO$19*EO28)+(EP$19*EP28)+(EQ$19*EQ28)+(ER$19*ER28)+(ES$19*ES28)+(ET$19*ET28)+(EU$19*EU28)+(EV$19*EV28)+(EW$19*EW28)+(EX$19*EX28)+(EY$19*EY28)+(EZ$19*EZ28)+(FA$19*FA28)+(FB$19*FB28)+(FC$19*FC28)+(FD$19*FD28)+(FE$19*FE28)+(FF$19*FF28)+(FG$19*FG28)+(FH$19*FH28)+(FI$19*FI28))</f>
        <v/>
      </c>
      <c r="FL28" s="65"/>
      <c r="FM28" s="65"/>
      <c r="FN28" s="65"/>
      <c r="FO28" s="65"/>
      <c r="FP28" s="149"/>
      <c r="FQ28" s="149"/>
      <c r="FR28" s="149"/>
      <c r="FS28" s="149"/>
      <c r="FT28" s="149"/>
      <c r="FU28" s="149"/>
      <c r="FV28" s="149"/>
      <c r="FW28" s="149"/>
      <c r="FX28" s="149"/>
      <c r="FY28" s="149"/>
      <c r="FZ28" s="149"/>
      <c r="GA28" s="149"/>
      <c r="GB28" s="149"/>
      <c r="GC28" s="149"/>
      <c r="GD28" s="149"/>
      <c r="GE28" s="149"/>
      <c r="GF28" s="149"/>
      <c r="GG28" s="149"/>
      <c r="GH28" s="149"/>
      <c r="GI28" s="149"/>
      <c r="GJ28" s="149"/>
      <c r="GK28" s="222"/>
      <c r="GL28" s="150" t="str">
        <f>IF(OR('Set UP'!$C14=0,'Set UP'!$D14=0,'Set UP'!$E14=0),"",(FL$19*FL28)+(FM$19*FM28)+(FN$19*FN28)+(FO$19*FO28)+(FP$19*FP28)+(FQ$19*FQ28)+(FR$19*FR28)+(FS$19*FS28)+(FT$19*FT28)+(FU$19*FU28)+(FV$19*FV28)+(FW$19*FW28)+(FX$19*FX28)+(FY$19*FY28)+(FZ$19*FZ28)+(GA$19*GA28)+(GB$19*GB28)+(GC$19*GC28)+(GD$19*GD28)+(GE$19*GE28)+(GF$19*GF28)+(GG$19*GG28)+(GH$19*GH28)+(GI$19*GI28)+(GJ$19*GJ28))</f>
        <v/>
      </c>
      <c r="GM28" s="65"/>
      <c r="GN28" s="65"/>
      <c r="GO28" s="65"/>
      <c r="GP28" s="65"/>
      <c r="GQ28" s="149"/>
      <c r="GR28" s="149"/>
      <c r="GS28" s="149"/>
      <c r="GT28" s="149"/>
      <c r="GU28" s="149"/>
      <c r="GV28" s="149"/>
      <c r="GW28" s="149"/>
      <c r="GX28" s="149"/>
      <c r="GY28" s="149"/>
      <c r="GZ28" s="149"/>
      <c r="HA28" s="149"/>
      <c r="HB28" s="149"/>
      <c r="HC28" s="149"/>
      <c r="HD28" s="149"/>
      <c r="HE28" s="149"/>
      <c r="HF28" s="149"/>
      <c r="HG28" s="149"/>
      <c r="HH28" s="149"/>
      <c r="HI28" s="149"/>
      <c r="HJ28" s="149"/>
      <c r="HK28" s="149"/>
      <c r="HL28" s="222"/>
      <c r="HM28" s="150" t="str">
        <f>IF(OR('Set UP'!$C14=0,'Set UP'!$D14=0,'Set UP'!$E14=0),"",(GM$19*GM28)+(GN$19*GN28)+(GO$19*GO28)+(GP$19*GP28)+(GQ$19*GQ28)+(GR$19*GR28)+(GS$19*GS28)+(GT$19*GT28)+(GU$19*GU28)+(GV$19*GV28)+(GW$19*GW28)+(GX$19*GX28)+(GY$19*GY28)+(GZ$19*GZ28)+(HA$19*HA28)+(HB$19*HB28)+(HC$19*HC28)+(HD$19*HD28)+(HE$19*HE28)+(HF$19*HF28)+(HG$19*HG28)+(HH$19*HH28)+(HI$19*HI28)+(HJ$19*HJ28)+(HK$19*HK28))</f>
        <v/>
      </c>
      <c r="HN28" s="65"/>
      <c r="HO28" s="65"/>
      <c r="HP28" s="65"/>
      <c r="HQ28" s="65"/>
      <c r="HR28" s="149"/>
      <c r="HS28" s="149"/>
      <c r="HT28" s="149"/>
      <c r="HU28" s="149"/>
      <c r="HV28" s="149"/>
      <c r="HW28" s="149"/>
      <c r="HX28" s="149"/>
      <c r="HY28" s="149"/>
      <c r="HZ28" s="149"/>
      <c r="IA28" s="149"/>
      <c r="IB28" s="149"/>
      <c r="IC28" s="149"/>
      <c r="ID28" s="149"/>
      <c r="IE28" s="149"/>
      <c r="IF28" s="149"/>
      <c r="IG28" s="149"/>
      <c r="IH28" s="149"/>
      <c r="II28" s="149"/>
      <c r="IJ28" s="149"/>
      <c r="IK28" s="149"/>
      <c r="IL28" s="149"/>
      <c r="IM28" s="222"/>
      <c r="IN28" s="150" t="str">
        <f>IF(OR('Set UP'!$C14=0,'Set UP'!$D14=0,'Set UP'!$E14=0),"",(HN$19*HN28)+(HO$19*HO28)+(HP$19*HP28)+(HQ$19*HQ28)+(HR$19*HR28)+(HS$19*HS28)+(HT$19*HT28)+(HU$19*HU28)+(HV$19*HV28)+(HW$19*HW28)+(HX$19*HX28)+(HY$19*HY28)+(HZ$19*HZ28)+(IA$19*IA28)+(IB$19*IB28)+(IC$19*IC28)+(ID$19*ID28)+(IE$19*IE28)+(IF$19*IF28)+(IG$19*IG28)+(IH$19*IH28)+(II$19*II28)+(IJ$19*IJ28)+(IK$19*IK28)+(IL$19*IL28))</f>
        <v/>
      </c>
      <c r="IO28" s="65"/>
      <c r="IP28" s="65"/>
      <c r="IQ28" s="65"/>
      <c r="IR28" s="65"/>
      <c r="IS28" s="149"/>
      <c r="IT28" s="149"/>
      <c r="IU28" s="149"/>
      <c r="IV28" s="149"/>
      <c r="IW28" s="149"/>
      <c r="IX28" s="149"/>
      <c r="IY28" s="149"/>
      <c r="IZ28" s="149"/>
      <c r="JA28" s="149"/>
      <c r="JB28" s="149"/>
      <c r="JC28" s="149"/>
      <c r="JD28" s="149"/>
      <c r="JE28" s="149"/>
      <c r="JF28" s="149"/>
      <c r="JG28" s="149"/>
      <c r="JH28" s="149"/>
      <c r="JI28" s="149"/>
      <c r="JJ28" s="149"/>
      <c r="JK28" s="149"/>
      <c r="JL28" s="149"/>
      <c r="JM28" s="149"/>
      <c r="JN28" s="222"/>
      <c r="JO28" s="150" t="str">
        <f>IF(OR('Set UP'!$C14=0,'Set UP'!$D14=0,'Set UP'!$E14=0),"",(IO$19*IO28)+(IP$19*IP28)+(IQ$19*IQ28)+(IR$19*IR28)+(IS$19*IS28)+(IT$19*IT28)+(IU$19*IU28)+(IV$19*IV28)+(IW$19*IW28)+(IX$19*IX28)+(IY$19*IY28)+(IZ$19*IZ28)+(JA$19*JA28)+(JB$19*JB28)+(JC$19*JC28)+(JD$19*JD28)+(JE$19*JE28)+(JF$19*JF28)+(JG$19*JG28)+(JH$19*JH28)+(JI$19*JI28)+(JJ$19*JJ28)+(JK$19*JK28)+(JL$19*JL28)+(JM$19*JM28))</f>
        <v/>
      </c>
      <c r="JP28" s="151" t="str">
        <f>IF(OR('Set UP'!$C14=0,'Set UP'!$D14=0,'Set UP'!$E14=0),"",(AF28+BG28+CH28+DI28+EJ28+FK28+GL28+HM28+IN28+JO28))</f>
        <v/>
      </c>
      <c r="JQ28" s="152" t="str">
        <f>IF(OR('Set UP'!$C14=0,'Set UP'!$D14=0,'Set UP'!$E14=0),"",RANK(JP28,$JP$21:$JP$68,0))</f>
        <v/>
      </c>
      <c r="JR28" s="151" t="str">
        <f>IF(OR('Set UP'!K14&lt;&gt;1,'Set UP'!C14=0,'Set UP'!D14=0,'Set UP'!E14=0,'Set UP'!F14=0),"",$JP28)</f>
        <v/>
      </c>
      <c r="JS28" s="151" t="str">
        <f>IF(OR('Set UP'!K14&lt;&gt;1,'Set UP'!C14=0,'Set UP'!D14=0,'Set UP'!E14=0,'Set UP'!F14=0),"",RANK(JR28,$JR$21:$JR$68,0))</f>
        <v/>
      </c>
      <c r="JT28" s="153" t="str">
        <f>IF(OR('Set UP'!K14&lt;&gt;2,'Set UP'!C14=0,'Set UP'!D14=0,'Set UP'!E14=0,'Set UP'!F14=0),"",$JP28)</f>
        <v/>
      </c>
      <c r="JU28" s="151" t="str">
        <f>IF(OR('Set UP'!K14&lt;&gt;2,'Set UP'!C14=0,'Set UP'!D14=0,'Set UP'!E14=0,'Set UP'!F14=0),"",RANK(JT28,$JT$21:$JT$68,0))</f>
        <v/>
      </c>
      <c r="JV28" s="151" t="str">
        <f>IF(OR(LEFT('Set UP'!F14,1)&lt;&gt;"F",'Set UP'!C14=0,'Set UP'!D14=0,'Set UP'!E14=0),"",$JP28)</f>
        <v/>
      </c>
      <c r="JW28" s="151" t="str">
        <f>IF(OR(LEFT('Set UP'!F14,1)&lt;&gt;"F",'Set UP'!C14=0,'Set UP'!D14=0,'Set UP'!E14=0),"",RANK(JV28,$JV$21:$JV$68,0))</f>
        <v/>
      </c>
      <c r="JX28" s="151" t="str">
        <f>IF(OR('Set UP'!F14&lt;&gt;"NS",'Set UP'!C14=0,'Set UP'!D14=0,'Set UP'!E14=0),"",$JP28)</f>
        <v/>
      </c>
      <c r="JY28" s="154" t="str">
        <f>IF(OR('Set UP'!F14&lt;&gt;"NS",'Set UP'!C14=0,'Set UP'!D14=0,'Set UP'!E14=0),"",RANK(JX28,$JX$21:$JX$68,0))</f>
        <v/>
      </c>
      <c r="JZ28" s="154" t="str">
        <f>IF(OR('Set UP'!$C14=0,'Set UP'!$D14=0,'Set UP'!$E14=0,JP28=0),"",JP28/MAX(JP$21:JP$68)*1000)</f>
        <v/>
      </c>
      <c r="KC28" s="316">
        <f t="array" ref="KC28">MAX(IF(Clubs='Set UP'!D14,'Wet Incident'!JU$21:JU$68))</f>
        <v>0</v>
      </c>
      <c r="KD28" s="316" t="str">
        <f t="shared" si="5"/>
        <v/>
      </c>
    </row>
    <row r="29" spans="2:290" x14ac:dyDescent="0.2">
      <c r="B29" s="139">
        <v>9</v>
      </c>
      <c r="C29" s="148" t="str">
        <f>IF(OR('Set UP'!$C15=0,'Set UP'!$D15=0,'Set UP'!$E15=0,'Set UP'!F15=0),"  --",'Set UP'!C15)</f>
        <v xml:space="preserve">  --</v>
      </c>
      <c r="D29" s="148" t="str">
        <f>IF(OR('Set UP'!$C15=0,'Set UP'!$D15=0,'Set UP'!$E15=0,'Set UP'!F15=0),"  --",'Set UP'!D15&amp;" "&amp;'Set UP'!E15)</f>
        <v xml:space="preserve">  --</v>
      </c>
      <c r="E29" s="148" t="str">
        <f>IF(OR('Set UP'!$C15=0,'Set UP'!$D15=0,'Set UP'!$E15=0,'Set UP'!F15=0),"  --",'Set UP'!F15)</f>
        <v xml:space="preserve">  --</v>
      </c>
      <c r="F29" s="65"/>
      <c r="G29" s="65"/>
      <c r="H29" s="65"/>
      <c r="I29" s="65"/>
      <c r="J29" s="149"/>
      <c r="K29" s="149"/>
      <c r="L29" s="149"/>
      <c r="M29" s="149"/>
      <c r="N29" s="149"/>
      <c r="O29" s="149"/>
      <c r="P29" s="149"/>
      <c r="Q29" s="149"/>
      <c r="R29" s="149"/>
      <c r="S29" s="149"/>
      <c r="T29" s="149"/>
      <c r="U29" s="149"/>
      <c r="V29" s="149"/>
      <c r="W29" s="149"/>
      <c r="X29" s="149"/>
      <c r="Y29" s="149"/>
      <c r="Z29" s="149"/>
      <c r="AA29" s="149"/>
      <c r="AB29" s="149"/>
      <c r="AC29" s="149"/>
      <c r="AD29" s="149"/>
      <c r="AE29" s="222"/>
      <c r="AF29" s="150" t="str">
        <f>IF(OR('Set UP'!$C15=0,'Set UP'!$D15=0,'Set UP'!$E15=0),"",(F$19*F29)+(G$19*G29)+(H$19*H29)+(I$19*I29)+(J$19*J29)+(K$19*K29)+(L$19*L29)+(M$19*M29)+(N$19*N29)+(O$19*O29)+(P$19*P29)+(Q$19*Q29)+(R$19*R29)+(S$19*S29)+(T$19*T29)+(U$19*U29)+(V$19*V29)+(W$19*W29)+(X$19*X29)+(Y$19*Y29)+(Z$19*Z29)+(AA$19*AA29)+(AB$19*AB29)+(AC$19*AC29)+(AD$19*AD29))</f>
        <v/>
      </c>
      <c r="AG29" s="65"/>
      <c r="AH29" s="65"/>
      <c r="AI29" s="65"/>
      <c r="AJ29" s="65"/>
      <c r="AK29" s="65"/>
      <c r="AL29" s="65"/>
      <c r="AM29" s="149"/>
      <c r="AN29" s="149"/>
      <c r="AO29" s="149"/>
      <c r="AP29" s="149"/>
      <c r="AQ29" s="149"/>
      <c r="AR29" s="149"/>
      <c r="AS29" s="149"/>
      <c r="AT29" s="149"/>
      <c r="AU29" s="149"/>
      <c r="AV29" s="149"/>
      <c r="AW29" s="149"/>
      <c r="AX29" s="149"/>
      <c r="AY29" s="149"/>
      <c r="AZ29" s="149"/>
      <c r="BA29" s="149"/>
      <c r="BB29" s="149"/>
      <c r="BC29" s="149"/>
      <c r="BD29" s="149"/>
      <c r="BE29" s="149"/>
      <c r="BF29" s="222"/>
      <c r="BG29" s="150" t="str">
        <f>IF(OR('Set UP'!$C15=0,'Set UP'!$D15=0,'Set UP'!$E15=0),"",(AG$19*AG29)+(AH$19*AH29)+(AI$19*AI29)+(AJ$19*AJ29)+(AK$19*AK29)+(AL$19*AL29)+(AM$19*AM29)+(AN$19*AN29)+(AO$19*AO29)+(AP$19*AP29)+(AQ$19*AQ29)+(AR$19*AR29)+(AS$19*AS29)+(AT$19*AT29)+(AU$19*AU29)+(AV$19*AV29)+(AW$19*AW29)+(AX$19*AX29)+(AY$19*AY29)+(AZ$19*AZ29)+(BA$19*BA29)+(BB$19*BB29)+(BC$19*BC29)+(BD$19*BD29)+(BE$19*BE29))</f>
        <v/>
      </c>
      <c r="BH29" s="65"/>
      <c r="BI29" s="65"/>
      <c r="BJ29" s="65"/>
      <c r="BK29" s="65"/>
      <c r="BL29" s="65"/>
      <c r="BM29" s="65"/>
      <c r="BN29" s="149"/>
      <c r="BO29" s="149"/>
      <c r="BP29" s="149"/>
      <c r="BQ29" s="149"/>
      <c r="BR29" s="149"/>
      <c r="BS29" s="149"/>
      <c r="BT29" s="149"/>
      <c r="BU29" s="149"/>
      <c r="BV29" s="149"/>
      <c r="BW29" s="149"/>
      <c r="BX29" s="149"/>
      <c r="BY29" s="149"/>
      <c r="BZ29" s="149"/>
      <c r="CA29" s="149"/>
      <c r="CB29" s="149"/>
      <c r="CC29" s="149"/>
      <c r="CD29" s="149"/>
      <c r="CE29" s="149"/>
      <c r="CF29" s="149"/>
      <c r="CG29" s="222"/>
      <c r="CH29" s="150" t="str">
        <f>IF(OR('Set UP'!$C15=0,'Set UP'!$D15=0,'Set UP'!$E15=0),"",(BH$19*BH29)+(BI$19*BI29)+(BJ$19*BJ29)+(BK$19*BK29)+(BL$19*BL29)+(BM$19*BM29)+(BN$19*BN29)+(BO$19*BO29)+(BP$19*BP29)+(BQ$19*BQ29)+(BR$19*BR29)+(BS$19*BS29)+(BT$19*BT29)+(BU$19*BU29)+(BV$19*BV29)+(BW$19*BW29)+(BX$19*BX29)+(BY$19*BY29)+(BZ$19*BZ29)+(CA$19*CA29)+(CB$19*CB29)+(CC$19*CC29)+(CD$19*CD29)+(CE$19*CE29)+(CF$19*CF29))</f>
        <v/>
      </c>
      <c r="CI29" s="65"/>
      <c r="CJ29" s="65"/>
      <c r="CK29" s="65"/>
      <c r="CL29" s="65"/>
      <c r="CM29" s="65"/>
      <c r="CN29" s="149"/>
      <c r="CO29" s="149"/>
      <c r="CP29" s="149"/>
      <c r="CQ29" s="149"/>
      <c r="CR29" s="149"/>
      <c r="CS29" s="149"/>
      <c r="CT29" s="149"/>
      <c r="CU29" s="149"/>
      <c r="CV29" s="149"/>
      <c r="CW29" s="149"/>
      <c r="CX29" s="149"/>
      <c r="CY29" s="149"/>
      <c r="CZ29" s="149"/>
      <c r="DA29" s="149"/>
      <c r="DB29" s="149"/>
      <c r="DC29" s="149"/>
      <c r="DD29" s="149"/>
      <c r="DE29" s="149"/>
      <c r="DF29" s="149"/>
      <c r="DG29" s="149"/>
      <c r="DH29" s="222"/>
      <c r="DI29" s="150" t="str">
        <f>IF(OR('Set UP'!$C15=0,'Set UP'!$D15=0,'Set UP'!$E15=0),"",(CI$19*CI29)+(CJ$19*CJ29)+(CK$19*CK29)+(CL$19*CL29)+(CM$19*CM29)+(CN$19*CN29)+(CO$19*CO29)+(CP$19*CP29)+(CQ$19*CQ29)+(CR$19*CR29)+(CS$19*CS29)+(CT$19*CT29)+(CU$19*CU29)+(CV$19*CV29)+(CW$19*CW29)+(CX$19*CX29)+(CY$19*CY29)+(CZ$19*CZ29)+(DA$19*DA29)+(DB$19*DB29)+(DC$19*DC29)+(DD$19*DD29)+(DE$19*DE29)+(DF$19*DF29)+(DG$19*DG29))</f>
        <v/>
      </c>
      <c r="DJ29" s="65"/>
      <c r="DK29" s="65"/>
      <c r="DL29" s="65"/>
      <c r="DM29" s="149"/>
      <c r="DN29" s="149"/>
      <c r="DO29" s="149"/>
      <c r="DP29" s="149"/>
      <c r="DQ29" s="149"/>
      <c r="DR29" s="149"/>
      <c r="DS29" s="149"/>
      <c r="DT29" s="149"/>
      <c r="DU29" s="149"/>
      <c r="DV29" s="149"/>
      <c r="DW29" s="149"/>
      <c r="DX29" s="149"/>
      <c r="DY29" s="149"/>
      <c r="DZ29" s="149"/>
      <c r="EA29" s="149"/>
      <c r="EB29" s="149"/>
      <c r="EC29" s="149"/>
      <c r="ED29" s="149"/>
      <c r="EE29" s="149"/>
      <c r="EF29" s="149"/>
      <c r="EG29" s="149"/>
      <c r="EH29" s="149"/>
      <c r="EI29" s="222"/>
      <c r="EJ29" s="150" t="str">
        <f>IF(OR('Set UP'!$C15=0,'Set UP'!$D15=0,'Set UP'!$E15=0),"",(DJ$19*DJ29)+(DK$19*DK29)+(DL$19*DL29)+(DM$19*DM29)+(DN$19*DN29)+(DO$19*DO29)+(DP$19*DP29)+(DQ$19*DQ29)+(DR$19*DR29)+(DS$19*DS29)+(DT$19*DT29)+(DU$19*DU29)+(DV$19*DV29)+(DW$19*DW29)+(DX$19*DX29)+(DY$19*DY29)+(DZ$19*DZ29)+(EA$19*EA29)+(EB$19*EB29)+(EC$19*EC29)+(ED$19*ED29)+(EE$19*EE29)+(EF$19*EF29)+(EG$19*EG29)+(EH$19*EH29))</f>
        <v/>
      </c>
      <c r="EK29" s="65"/>
      <c r="EL29" s="65"/>
      <c r="EM29" s="65"/>
      <c r="EN29" s="65"/>
      <c r="EO29" s="149"/>
      <c r="EP29" s="149"/>
      <c r="EQ29" s="149"/>
      <c r="ER29" s="149"/>
      <c r="ES29" s="149"/>
      <c r="ET29" s="149"/>
      <c r="EU29" s="149"/>
      <c r="EV29" s="149"/>
      <c r="EW29" s="149"/>
      <c r="EX29" s="149"/>
      <c r="EY29" s="149"/>
      <c r="EZ29" s="149"/>
      <c r="FA29" s="149"/>
      <c r="FB29" s="149"/>
      <c r="FC29" s="149"/>
      <c r="FD29" s="149"/>
      <c r="FE29" s="149"/>
      <c r="FF29" s="149"/>
      <c r="FG29" s="149"/>
      <c r="FH29" s="149"/>
      <c r="FI29" s="149"/>
      <c r="FJ29" s="222"/>
      <c r="FK29" s="150" t="str">
        <f>IF(OR('Set UP'!$C15=0,'Set UP'!$D15=0,'Set UP'!$E15=0),"",(EK$19*EK29)+(EL$19*EL29)+(EM$19*EM29)+(EN$19*EN29)+(EO$19*EO29)+(EP$19*EP29)+(EQ$19*EQ29)+(ER$19*ER29)+(ES$19*ES29)+(ET$19*ET29)+(EU$19*EU29)+(EV$19*EV29)+(EW$19*EW29)+(EX$19*EX29)+(EY$19*EY29)+(EZ$19*EZ29)+(FA$19*FA29)+(FB$19*FB29)+(FC$19*FC29)+(FD$19*FD29)+(FE$19*FE29)+(FF$19*FF29)+(FG$19*FG29)+(FH$19*FH29)+(FI$19*FI29))</f>
        <v/>
      </c>
      <c r="FL29" s="65"/>
      <c r="FM29" s="65"/>
      <c r="FN29" s="65"/>
      <c r="FO29" s="65"/>
      <c r="FP29" s="149"/>
      <c r="FQ29" s="149"/>
      <c r="FR29" s="149"/>
      <c r="FS29" s="149"/>
      <c r="FT29" s="149"/>
      <c r="FU29" s="149"/>
      <c r="FV29" s="149"/>
      <c r="FW29" s="149"/>
      <c r="FX29" s="149"/>
      <c r="FY29" s="149"/>
      <c r="FZ29" s="149"/>
      <c r="GA29" s="149"/>
      <c r="GB29" s="149"/>
      <c r="GC29" s="149"/>
      <c r="GD29" s="149"/>
      <c r="GE29" s="149"/>
      <c r="GF29" s="149"/>
      <c r="GG29" s="149"/>
      <c r="GH29" s="149"/>
      <c r="GI29" s="149"/>
      <c r="GJ29" s="149"/>
      <c r="GK29" s="222"/>
      <c r="GL29" s="150" t="str">
        <f>IF(OR('Set UP'!$C15=0,'Set UP'!$D15=0,'Set UP'!$E15=0),"",(FL$19*FL29)+(FM$19*FM29)+(FN$19*FN29)+(FO$19*FO29)+(FP$19*FP29)+(FQ$19*FQ29)+(FR$19*FR29)+(FS$19*FS29)+(FT$19*FT29)+(FU$19*FU29)+(FV$19*FV29)+(FW$19*FW29)+(FX$19*FX29)+(FY$19*FY29)+(FZ$19*FZ29)+(GA$19*GA29)+(GB$19*GB29)+(GC$19*GC29)+(GD$19*GD29)+(GE$19*GE29)+(GF$19*GF29)+(GG$19*GG29)+(GH$19*GH29)+(GI$19*GI29)+(GJ$19*GJ29))</f>
        <v/>
      </c>
      <c r="GM29" s="65"/>
      <c r="GN29" s="65"/>
      <c r="GO29" s="65"/>
      <c r="GP29" s="65"/>
      <c r="GQ29" s="149"/>
      <c r="GR29" s="149"/>
      <c r="GS29" s="149"/>
      <c r="GT29" s="149"/>
      <c r="GU29" s="149"/>
      <c r="GV29" s="149"/>
      <c r="GW29" s="149"/>
      <c r="GX29" s="149"/>
      <c r="GY29" s="149"/>
      <c r="GZ29" s="149"/>
      <c r="HA29" s="149"/>
      <c r="HB29" s="149"/>
      <c r="HC29" s="149"/>
      <c r="HD29" s="149"/>
      <c r="HE29" s="149"/>
      <c r="HF29" s="149"/>
      <c r="HG29" s="149"/>
      <c r="HH29" s="149"/>
      <c r="HI29" s="149"/>
      <c r="HJ29" s="149"/>
      <c r="HK29" s="149"/>
      <c r="HL29" s="222"/>
      <c r="HM29" s="150" t="str">
        <f>IF(OR('Set UP'!$C15=0,'Set UP'!$D15=0,'Set UP'!$E15=0),"",(GM$19*GM29)+(GN$19*GN29)+(GO$19*GO29)+(GP$19*GP29)+(GQ$19*GQ29)+(GR$19*GR29)+(GS$19*GS29)+(GT$19*GT29)+(GU$19*GU29)+(GV$19*GV29)+(GW$19*GW29)+(GX$19*GX29)+(GY$19*GY29)+(GZ$19*GZ29)+(HA$19*HA29)+(HB$19*HB29)+(HC$19*HC29)+(HD$19*HD29)+(HE$19*HE29)+(HF$19*HF29)+(HG$19*HG29)+(HH$19*HH29)+(HI$19*HI29)+(HJ$19*HJ29)+(HK$19*HK29))</f>
        <v/>
      </c>
      <c r="HN29" s="65"/>
      <c r="HO29" s="65"/>
      <c r="HP29" s="65"/>
      <c r="HQ29" s="65"/>
      <c r="HR29" s="149"/>
      <c r="HS29" s="149"/>
      <c r="HT29" s="149"/>
      <c r="HU29" s="149"/>
      <c r="HV29" s="149"/>
      <c r="HW29" s="149"/>
      <c r="HX29" s="149"/>
      <c r="HY29" s="149"/>
      <c r="HZ29" s="149"/>
      <c r="IA29" s="149"/>
      <c r="IB29" s="149"/>
      <c r="IC29" s="149"/>
      <c r="ID29" s="149"/>
      <c r="IE29" s="149"/>
      <c r="IF29" s="149"/>
      <c r="IG29" s="149"/>
      <c r="IH29" s="149"/>
      <c r="II29" s="149"/>
      <c r="IJ29" s="149"/>
      <c r="IK29" s="149"/>
      <c r="IL29" s="149"/>
      <c r="IM29" s="222"/>
      <c r="IN29" s="150" t="str">
        <f>IF(OR('Set UP'!$C15=0,'Set UP'!$D15=0,'Set UP'!$E15=0),"",(HN$19*HN29)+(HO$19*HO29)+(HP$19*HP29)+(HQ$19*HQ29)+(HR$19*HR29)+(HS$19*HS29)+(HT$19*HT29)+(HU$19*HU29)+(HV$19*HV29)+(HW$19*HW29)+(HX$19*HX29)+(HY$19*HY29)+(HZ$19*HZ29)+(IA$19*IA29)+(IB$19*IB29)+(IC$19*IC29)+(ID$19*ID29)+(IE$19*IE29)+(IF$19*IF29)+(IG$19*IG29)+(IH$19*IH29)+(II$19*II29)+(IJ$19*IJ29)+(IK$19*IK29)+(IL$19*IL29))</f>
        <v/>
      </c>
      <c r="IO29" s="65"/>
      <c r="IP29" s="65"/>
      <c r="IQ29" s="65"/>
      <c r="IR29" s="65"/>
      <c r="IS29" s="149"/>
      <c r="IT29" s="149"/>
      <c r="IU29" s="149"/>
      <c r="IV29" s="149"/>
      <c r="IW29" s="149"/>
      <c r="IX29" s="149"/>
      <c r="IY29" s="149"/>
      <c r="IZ29" s="149"/>
      <c r="JA29" s="149"/>
      <c r="JB29" s="149"/>
      <c r="JC29" s="149"/>
      <c r="JD29" s="149"/>
      <c r="JE29" s="149"/>
      <c r="JF29" s="149"/>
      <c r="JG29" s="149"/>
      <c r="JH29" s="149"/>
      <c r="JI29" s="149"/>
      <c r="JJ29" s="149"/>
      <c r="JK29" s="149"/>
      <c r="JL29" s="149"/>
      <c r="JM29" s="149"/>
      <c r="JN29" s="222"/>
      <c r="JO29" s="150" t="str">
        <f>IF(OR('Set UP'!$C15=0,'Set UP'!$D15=0,'Set UP'!$E15=0),"",(IO$19*IO29)+(IP$19*IP29)+(IQ$19*IQ29)+(IR$19*IR29)+(IS$19*IS29)+(IT$19*IT29)+(IU$19*IU29)+(IV$19*IV29)+(IW$19*IW29)+(IX$19*IX29)+(IY$19*IY29)+(IZ$19*IZ29)+(JA$19*JA29)+(JB$19*JB29)+(JC$19*JC29)+(JD$19*JD29)+(JE$19*JE29)+(JF$19*JF29)+(JG$19*JG29)+(JH$19*JH29)+(JI$19*JI29)+(JJ$19*JJ29)+(JK$19*JK29)+(JL$19*JL29)+(JM$19*JM29))</f>
        <v/>
      </c>
      <c r="JP29" s="151" t="str">
        <f>IF(OR('Set UP'!$C15=0,'Set UP'!$D15=0,'Set UP'!$E15=0),"",(AF29+BG29+CH29+DI29+EJ29+FK29+GL29+HM29+IN29+JO29))</f>
        <v/>
      </c>
      <c r="JQ29" s="152" t="str">
        <f>IF(OR('Set UP'!$C15=0,'Set UP'!$D15=0,'Set UP'!$E15=0),"",RANK(JP29,$JP$21:$JP$68,0))</f>
        <v/>
      </c>
      <c r="JR29" s="151" t="str">
        <f>IF(OR('Set UP'!K15&lt;&gt;1,'Set UP'!C15=0,'Set UP'!D15=0,'Set UP'!E15=0,'Set UP'!F15=0),"",$JP29)</f>
        <v/>
      </c>
      <c r="JS29" s="151" t="str">
        <f>IF(OR('Set UP'!K15&lt;&gt;1,'Set UP'!C15=0,'Set UP'!D15=0,'Set UP'!E15=0,'Set UP'!F15=0),"",RANK(JR29,$JR$21:$JR$68,0))</f>
        <v/>
      </c>
      <c r="JT29" s="153" t="str">
        <f>IF(OR('Set UP'!K15&lt;&gt;2,'Set UP'!C15=0,'Set UP'!D15=0,'Set UP'!E15=0,'Set UP'!F15=0),"",$JP29)</f>
        <v/>
      </c>
      <c r="JU29" s="151" t="str">
        <f>IF(OR('Set UP'!K15&lt;&gt;2,'Set UP'!C15=0,'Set UP'!D15=0,'Set UP'!E15=0,'Set UP'!F15=0),"",RANK(JT29,$JT$21:$JT$68,0))</f>
        <v/>
      </c>
      <c r="JV29" s="151" t="str">
        <f>IF(OR(LEFT('Set UP'!F15,1)&lt;&gt;"F",'Set UP'!C15=0,'Set UP'!D15=0,'Set UP'!E15=0),"",$JP29)</f>
        <v/>
      </c>
      <c r="JW29" s="151" t="str">
        <f>IF(OR(LEFT('Set UP'!F15,1)&lt;&gt;"F",'Set UP'!C15=0,'Set UP'!D15=0,'Set UP'!E15=0),"",RANK(JV29,$JV$21:$JV$68,0))</f>
        <v/>
      </c>
      <c r="JX29" s="151" t="str">
        <f>IF(OR('Set UP'!F15&lt;&gt;"NS",'Set UP'!C15=0,'Set UP'!D15=0,'Set UP'!E15=0),"",$JP29)</f>
        <v/>
      </c>
      <c r="JY29" s="154" t="str">
        <f>IF(OR('Set UP'!F15&lt;&gt;"NS",'Set UP'!C15=0,'Set UP'!D15=0,'Set UP'!E15=0),"",RANK(JX29,$JX$21:$JX$68,0))</f>
        <v/>
      </c>
      <c r="JZ29" s="154" t="str">
        <f>IF(OR('Set UP'!$C15=0,'Set UP'!$D15=0,'Set UP'!$E15=0,JP29=0),"",JP29/MAX(JP$21:JP$68)*1000)</f>
        <v/>
      </c>
      <c r="KC29" s="316">
        <f t="array" ref="KC29">MAX(IF(Clubs='Set UP'!D15,'Wet Incident'!JU$21:JU$68))</f>
        <v>0</v>
      </c>
      <c r="KD29" s="316" t="str">
        <f t="shared" si="5"/>
        <v/>
      </c>
    </row>
    <row r="30" spans="2:290" x14ac:dyDescent="0.2">
      <c r="B30" s="139">
        <v>10</v>
      </c>
      <c r="C30" s="148" t="str">
        <f>IF(OR('Set UP'!$C16=0,'Set UP'!$D16=0,'Set UP'!$E16=0,'Set UP'!F16=0),"  --",'Set UP'!C16)</f>
        <v xml:space="preserve">  --</v>
      </c>
      <c r="D30" s="148" t="str">
        <f>IF(OR('Set UP'!$C16=0,'Set UP'!$D16=0,'Set UP'!$E16=0,'Set UP'!F16=0),"  --",'Set UP'!D16&amp;" "&amp;'Set UP'!E16)</f>
        <v xml:space="preserve">  --</v>
      </c>
      <c r="E30" s="148" t="str">
        <f>IF(OR('Set UP'!$C16=0,'Set UP'!$D16=0,'Set UP'!$E16=0,'Set UP'!F16=0),"  --",'Set UP'!F16)</f>
        <v xml:space="preserve">  --</v>
      </c>
      <c r="F30" s="65"/>
      <c r="G30" s="65"/>
      <c r="H30" s="65"/>
      <c r="I30" s="65"/>
      <c r="J30" s="149"/>
      <c r="K30" s="149"/>
      <c r="L30" s="149"/>
      <c r="M30" s="149"/>
      <c r="N30" s="149"/>
      <c r="O30" s="149"/>
      <c r="P30" s="149"/>
      <c r="Q30" s="149"/>
      <c r="R30" s="149"/>
      <c r="S30" s="149"/>
      <c r="T30" s="149"/>
      <c r="U30" s="149"/>
      <c r="V30" s="149"/>
      <c r="W30" s="149"/>
      <c r="X30" s="149"/>
      <c r="Y30" s="149"/>
      <c r="Z30" s="149"/>
      <c r="AA30" s="149"/>
      <c r="AB30" s="149"/>
      <c r="AC30" s="149"/>
      <c r="AD30" s="149"/>
      <c r="AE30" s="222"/>
      <c r="AF30" s="150" t="str">
        <f>IF(OR('Set UP'!$C16=0,'Set UP'!$D16=0,'Set UP'!$E16=0),"",(F$19*F30)+(G$19*G30)+(H$19*H30)+(I$19*I30)+(J$19*J30)+(K$19*K30)+(L$19*L30)+(M$19*M30)+(N$19*N30)+(O$19*O30)+(P$19*P30)+(Q$19*Q30)+(R$19*R30)+(S$19*S30)+(T$19*T30)+(U$19*U30)+(V$19*V30)+(W$19*W30)+(X$19*X30)+(Y$19*Y30)+(Z$19*Z30)+(AA$19*AA30)+(AB$19*AB30)+(AC$19*AC30)+(AD$19*AD30))</f>
        <v/>
      </c>
      <c r="AG30" s="65"/>
      <c r="AH30" s="65"/>
      <c r="AI30" s="65"/>
      <c r="AJ30" s="65"/>
      <c r="AK30" s="65"/>
      <c r="AL30" s="65"/>
      <c r="AM30" s="149"/>
      <c r="AN30" s="149"/>
      <c r="AO30" s="149"/>
      <c r="AP30" s="149"/>
      <c r="AQ30" s="149"/>
      <c r="AR30" s="149"/>
      <c r="AS30" s="149"/>
      <c r="AT30" s="149"/>
      <c r="AU30" s="149"/>
      <c r="AV30" s="149"/>
      <c r="AW30" s="149"/>
      <c r="AX30" s="149"/>
      <c r="AY30" s="149"/>
      <c r="AZ30" s="149"/>
      <c r="BA30" s="149"/>
      <c r="BB30" s="149"/>
      <c r="BC30" s="149"/>
      <c r="BD30" s="149"/>
      <c r="BE30" s="149"/>
      <c r="BF30" s="222"/>
      <c r="BG30" s="150" t="str">
        <f>IF(OR('Set UP'!$C16=0,'Set UP'!$D16=0,'Set UP'!$E16=0),"",(AG$19*AG30)+(AH$19*AH30)+(AI$19*AI30)+(AJ$19*AJ30)+(AK$19*AK30)+(AL$19*AL30)+(AM$19*AM30)+(AN$19*AN30)+(AO$19*AO30)+(AP$19*AP30)+(AQ$19*AQ30)+(AR$19*AR30)+(AS$19*AS30)+(AT$19*AT30)+(AU$19*AU30)+(AV$19*AV30)+(AW$19*AW30)+(AX$19*AX30)+(AY$19*AY30)+(AZ$19*AZ30)+(BA$19*BA30)+(BB$19*BB30)+(BC$19*BC30)+(BD$19*BD30)+(BE$19*BE30))</f>
        <v/>
      </c>
      <c r="BH30" s="65"/>
      <c r="BI30" s="65"/>
      <c r="BJ30" s="65"/>
      <c r="BK30" s="65"/>
      <c r="BL30" s="65"/>
      <c r="BM30" s="65"/>
      <c r="BN30" s="149"/>
      <c r="BO30" s="149"/>
      <c r="BP30" s="149"/>
      <c r="BQ30" s="149"/>
      <c r="BR30" s="149"/>
      <c r="BS30" s="149"/>
      <c r="BT30" s="149"/>
      <c r="BU30" s="149"/>
      <c r="BV30" s="149"/>
      <c r="BW30" s="149"/>
      <c r="BX30" s="149"/>
      <c r="BY30" s="149"/>
      <c r="BZ30" s="149"/>
      <c r="CA30" s="149"/>
      <c r="CB30" s="149"/>
      <c r="CC30" s="149"/>
      <c r="CD30" s="149"/>
      <c r="CE30" s="149"/>
      <c r="CF30" s="149"/>
      <c r="CG30" s="222"/>
      <c r="CH30" s="150" t="str">
        <f>IF(OR('Set UP'!$C16=0,'Set UP'!$D16=0,'Set UP'!$E16=0),"",(BH$19*BH30)+(BI$19*BI30)+(BJ$19*BJ30)+(BK$19*BK30)+(BL$19*BL30)+(BM$19*BM30)+(BN$19*BN30)+(BO$19*BO30)+(BP$19*BP30)+(BQ$19*BQ30)+(BR$19*BR30)+(BS$19*BS30)+(BT$19*BT30)+(BU$19*BU30)+(BV$19*BV30)+(BW$19*BW30)+(BX$19*BX30)+(BY$19*BY30)+(BZ$19*BZ30)+(CA$19*CA30)+(CB$19*CB30)+(CC$19*CC30)+(CD$19*CD30)+(CE$19*CE30)+(CF$19*CF30))</f>
        <v/>
      </c>
      <c r="CI30" s="65"/>
      <c r="CJ30" s="65"/>
      <c r="CK30" s="65"/>
      <c r="CL30" s="65"/>
      <c r="CM30" s="65"/>
      <c r="CN30" s="149"/>
      <c r="CO30" s="149"/>
      <c r="CP30" s="149"/>
      <c r="CQ30" s="149"/>
      <c r="CR30" s="149"/>
      <c r="CS30" s="149"/>
      <c r="CT30" s="149"/>
      <c r="CU30" s="149"/>
      <c r="CV30" s="149"/>
      <c r="CW30" s="149"/>
      <c r="CX30" s="149"/>
      <c r="CY30" s="149"/>
      <c r="CZ30" s="149"/>
      <c r="DA30" s="149"/>
      <c r="DB30" s="149"/>
      <c r="DC30" s="149"/>
      <c r="DD30" s="149"/>
      <c r="DE30" s="149"/>
      <c r="DF30" s="149"/>
      <c r="DG30" s="149"/>
      <c r="DH30" s="222"/>
      <c r="DI30" s="150" t="str">
        <f>IF(OR('Set UP'!$C16=0,'Set UP'!$D16=0,'Set UP'!$E16=0),"",(CI$19*CI30)+(CJ$19*CJ30)+(CK$19*CK30)+(CL$19*CL30)+(CM$19*CM30)+(CN$19*CN30)+(CO$19*CO30)+(CP$19*CP30)+(CQ$19*CQ30)+(CR$19*CR30)+(CS$19*CS30)+(CT$19*CT30)+(CU$19*CU30)+(CV$19*CV30)+(CW$19*CW30)+(CX$19*CX30)+(CY$19*CY30)+(CZ$19*CZ30)+(DA$19*DA30)+(DB$19*DB30)+(DC$19*DC30)+(DD$19*DD30)+(DE$19*DE30)+(DF$19*DF30)+(DG$19*DG30))</f>
        <v/>
      </c>
      <c r="DJ30" s="65"/>
      <c r="DK30" s="65"/>
      <c r="DL30" s="65"/>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222"/>
      <c r="EJ30" s="150" t="str">
        <f>IF(OR('Set UP'!$C16=0,'Set UP'!$D16=0,'Set UP'!$E16=0),"",(DJ$19*DJ30)+(DK$19*DK30)+(DL$19*DL30)+(DM$19*DM30)+(DN$19*DN30)+(DO$19*DO30)+(DP$19*DP30)+(DQ$19*DQ30)+(DR$19*DR30)+(DS$19*DS30)+(DT$19*DT30)+(DU$19*DU30)+(DV$19*DV30)+(DW$19*DW30)+(DX$19*DX30)+(DY$19*DY30)+(DZ$19*DZ30)+(EA$19*EA30)+(EB$19*EB30)+(EC$19*EC30)+(ED$19*ED30)+(EE$19*EE30)+(EF$19*EF30)+(EG$19*EG30)+(EH$19*EH30))</f>
        <v/>
      </c>
      <c r="EK30" s="65"/>
      <c r="EL30" s="65"/>
      <c r="EM30" s="65"/>
      <c r="EN30" s="65"/>
      <c r="EO30" s="149"/>
      <c r="EP30" s="149"/>
      <c r="EQ30" s="149"/>
      <c r="ER30" s="149"/>
      <c r="ES30" s="149"/>
      <c r="ET30" s="149"/>
      <c r="EU30" s="149"/>
      <c r="EV30" s="149"/>
      <c r="EW30" s="149"/>
      <c r="EX30" s="149"/>
      <c r="EY30" s="149"/>
      <c r="EZ30" s="149"/>
      <c r="FA30" s="149"/>
      <c r="FB30" s="149"/>
      <c r="FC30" s="149"/>
      <c r="FD30" s="149"/>
      <c r="FE30" s="149"/>
      <c r="FF30" s="149"/>
      <c r="FG30" s="149"/>
      <c r="FH30" s="149"/>
      <c r="FI30" s="149"/>
      <c r="FJ30" s="222"/>
      <c r="FK30" s="150" t="str">
        <f>IF(OR('Set UP'!$C16=0,'Set UP'!$D16=0,'Set UP'!$E16=0),"",(EK$19*EK30)+(EL$19*EL30)+(EM$19*EM30)+(EN$19*EN30)+(EO$19*EO30)+(EP$19*EP30)+(EQ$19*EQ30)+(ER$19*ER30)+(ES$19*ES30)+(ET$19*ET30)+(EU$19*EU30)+(EV$19*EV30)+(EW$19*EW30)+(EX$19*EX30)+(EY$19*EY30)+(EZ$19*EZ30)+(FA$19*FA30)+(FB$19*FB30)+(FC$19*FC30)+(FD$19*FD30)+(FE$19*FE30)+(FF$19*FF30)+(FG$19*FG30)+(FH$19*FH30)+(FI$19*FI30))</f>
        <v/>
      </c>
      <c r="FL30" s="65"/>
      <c r="FM30" s="65"/>
      <c r="FN30" s="65"/>
      <c r="FO30" s="65"/>
      <c r="FP30" s="149"/>
      <c r="FQ30" s="149"/>
      <c r="FR30" s="149"/>
      <c r="FS30" s="149"/>
      <c r="FT30" s="149"/>
      <c r="FU30" s="149"/>
      <c r="FV30" s="149"/>
      <c r="FW30" s="149"/>
      <c r="FX30" s="149"/>
      <c r="FY30" s="149"/>
      <c r="FZ30" s="149"/>
      <c r="GA30" s="149"/>
      <c r="GB30" s="149"/>
      <c r="GC30" s="149"/>
      <c r="GD30" s="149"/>
      <c r="GE30" s="149"/>
      <c r="GF30" s="149"/>
      <c r="GG30" s="149"/>
      <c r="GH30" s="149"/>
      <c r="GI30" s="149"/>
      <c r="GJ30" s="149"/>
      <c r="GK30" s="222"/>
      <c r="GL30" s="150" t="str">
        <f>IF(OR('Set UP'!$C16=0,'Set UP'!$D16=0,'Set UP'!$E16=0),"",(FL$19*FL30)+(FM$19*FM30)+(FN$19*FN30)+(FO$19*FO30)+(FP$19*FP30)+(FQ$19*FQ30)+(FR$19*FR30)+(FS$19*FS30)+(FT$19*FT30)+(FU$19*FU30)+(FV$19*FV30)+(FW$19*FW30)+(FX$19*FX30)+(FY$19*FY30)+(FZ$19*FZ30)+(GA$19*GA30)+(GB$19*GB30)+(GC$19*GC30)+(GD$19*GD30)+(GE$19*GE30)+(GF$19*GF30)+(GG$19*GG30)+(GH$19*GH30)+(GI$19*GI30)+(GJ$19*GJ30))</f>
        <v/>
      </c>
      <c r="GM30" s="65"/>
      <c r="GN30" s="65"/>
      <c r="GO30" s="65"/>
      <c r="GP30" s="65"/>
      <c r="GQ30" s="149"/>
      <c r="GR30" s="149"/>
      <c r="GS30" s="149"/>
      <c r="GT30" s="149"/>
      <c r="GU30" s="149"/>
      <c r="GV30" s="149"/>
      <c r="GW30" s="149"/>
      <c r="GX30" s="149"/>
      <c r="GY30" s="149"/>
      <c r="GZ30" s="149"/>
      <c r="HA30" s="149"/>
      <c r="HB30" s="149"/>
      <c r="HC30" s="149"/>
      <c r="HD30" s="149"/>
      <c r="HE30" s="149"/>
      <c r="HF30" s="149"/>
      <c r="HG30" s="149"/>
      <c r="HH30" s="149"/>
      <c r="HI30" s="149"/>
      <c r="HJ30" s="149"/>
      <c r="HK30" s="149"/>
      <c r="HL30" s="222"/>
      <c r="HM30" s="150" t="str">
        <f>IF(OR('Set UP'!$C16=0,'Set UP'!$D16=0,'Set UP'!$E16=0),"",(GM$19*GM30)+(GN$19*GN30)+(GO$19*GO30)+(GP$19*GP30)+(GQ$19*GQ30)+(GR$19*GR30)+(GS$19*GS30)+(GT$19*GT30)+(GU$19*GU30)+(GV$19*GV30)+(GW$19*GW30)+(GX$19*GX30)+(GY$19*GY30)+(GZ$19*GZ30)+(HA$19*HA30)+(HB$19*HB30)+(HC$19*HC30)+(HD$19*HD30)+(HE$19*HE30)+(HF$19*HF30)+(HG$19*HG30)+(HH$19*HH30)+(HI$19*HI30)+(HJ$19*HJ30)+(HK$19*HK30))</f>
        <v/>
      </c>
      <c r="HN30" s="65"/>
      <c r="HO30" s="65"/>
      <c r="HP30" s="65"/>
      <c r="HQ30" s="65"/>
      <c r="HR30" s="149"/>
      <c r="HS30" s="149"/>
      <c r="HT30" s="149"/>
      <c r="HU30" s="149"/>
      <c r="HV30" s="149"/>
      <c r="HW30" s="149"/>
      <c r="HX30" s="149"/>
      <c r="HY30" s="149"/>
      <c r="HZ30" s="149"/>
      <c r="IA30" s="149"/>
      <c r="IB30" s="149"/>
      <c r="IC30" s="149"/>
      <c r="ID30" s="149"/>
      <c r="IE30" s="149"/>
      <c r="IF30" s="149"/>
      <c r="IG30" s="149"/>
      <c r="IH30" s="149"/>
      <c r="II30" s="149"/>
      <c r="IJ30" s="149"/>
      <c r="IK30" s="149"/>
      <c r="IL30" s="149"/>
      <c r="IM30" s="222"/>
      <c r="IN30" s="150" t="str">
        <f>IF(OR('Set UP'!$C16=0,'Set UP'!$D16=0,'Set UP'!$E16=0),"",(HN$19*HN30)+(HO$19*HO30)+(HP$19*HP30)+(HQ$19*HQ30)+(HR$19*HR30)+(HS$19*HS30)+(HT$19*HT30)+(HU$19*HU30)+(HV$19*HV30)+(HW$19*HW30)+(HX$19*HX30)+(HY$19*HY30)+(HZ$19*HZ30)+(IA$19*IA30)+(IB$19*IB30)+(IC$19*IC30)+(ID$19*ID30)+(IE$19*IE30)+(IF$19*IF30)+(IG$19*IG30)+(IH$19*IH30)+(II$19*II30)+(IJ$19*IJ30)+(IK$19*IK30)+(IL$19*IL30))</f>
        <v/>
      </c>
      <c r="IO30" s="65"/>
      <c r="IP30" s="65"/>
      <c r="IQ30" s="65"/>
      <c r="IR30" s="65"/>
      <c r="IS30" s="149"/>
      <c r="IT30" s="149"/>
      <c r="IU30" s="149"/>
      <c r="IV30" s="149"/>
      <c r="IW30" s="149"/>
      <c r="IX30" s="149"/>
      <c r="IY30" s="149"/>
      <c r="IZ30" s="149"/>
      <c r="JA30" s="149"/>
      <c r="JB30" s="149"/>
      <c r="JC30" s="149"/>
      <c r="JD30" s="149"/>
      <c r="JE30" s="149"/>
      <c r="JF30" s="149"/>
      <c r="JG30" s="149"/>
      <c r="JH30" s="149"/>
      <c r="JI30" s="149"/>
      <c r="JJ30" s="149"/>
      <c r="JK30" s="149"/>
      <c r="JL30" s="149"/>
      <c r="JM30" s="149"/>
      <c r="JN30" s="222"/>
      <c r="JO30" s="150" t="str">
        <f>IF(OR('Set UP'!$C16=0,'Set UP'!$D16=0,'Set UP'!$E16=0),"",(IO$19*IO30)+(IP$19*IP30)+(IQ$19*IQ30)+(IR$19*IR30)+(IS$19*IS30)+(IT$19*IT30)+(IU$19*IU30)+(IV$19*IV30)+(IW$19*IW30)+(IX$19*IX30)+(IY$19*IY30)+(IZ$19*IZ30)+(JA$19*JA30)+(JB$19*JB30)+(JC$19*JC30)+(JD$19*JD30)+(JE$19*JE30)+(JF$19*JF30)+(JG$19*JG30)+(JH$19*JH30)+(JI$19*JI30)+(JJ$19*JJ30)+(JK$19*JK30)+(JL$19*JL30)+(JM$19*JM30))</f>
        <v/>
      </c>
      <c r="JP30" s="151" t="str">
        <f>IF(OR('Set UP'!$C16=0,'Set UP'!$D16=0,'Set UP'!$E16=0),"",(AF30+BG30+CH30+DI30+EJ30+FK30+GL30+HM30+IN30+JO30))</f>
        <v/>
      </c>
      <c r="JQ30" s="152" t="str">
        <f>IF(OR('Set UP'!$C16=0,'Set UP'!$D16=0,'Set UP'!$E16=0),"",RANK(JP30,$JP$21:$JP$68,0))</f>
        <v/>
      </c>
      <c r="JR30" s="151" t="str">
        <f>IF(OR('Set UP'!K16&lt;&gt;1,'Set UP'!C16=0,'Set UP'!D16=0,'Set UP'!E16=0,'Set UP'!F16=0),"",$JP30)</f>
        <v/>
      </c>
      <c r="JS30" s="151" t="str">
        <f>IF(OR('Set UP'!K16&lt;&gt;1,'Set UP'!C16=0,'Set UP'!D16=0,'Set UP'!E16=0,'Set UP'!F16=0),"",RANK(JR30,$JR$21:$JR$68,0))</f>
        <v/>
      </c>
      <c r="JT30" s="153" t="str">
        <f>IF(OR('Set UP'!K16&lt;&gt;2,'Set UP'!C16=0,'Set UP'!D16=0,'Set UP'!E16=0,'Set UP'!F16=0),"",$JP30)</f>
        <v/>
      </c>
      <c r="JU30" s="151" t="str">
        <f>IF(OR('Set UP'!K16&lt;&gt;2,'Set UP'!C16=0,'Set UP'!D16=0,'Set UP'!E16=0,'Set UP'!F16=0),"",RANK(JT30,$JT$21:$JT$68,0))</f>
        <v/>
      </c>
      <c r="JV30" s="151" t="str">
        <f>IF(OR(LEFT('Set UP'!F16,1)&lt;&gt;"F",'Set UP'!C16=0,'Set UP'!D16=0,'Set UP'!E16=0),"",$JP30)</f>
        <v/>
      </c>
      <c r="JW30" s="151" t="str">
        <f>IF(OR(LEFT('Set UP'!F16,1)&lt;&gt;"F",'Set UP'!C16=0,'Set UP'!D16=0,'Set UP'!E16=0),"",RANK(JV30,$JV$21:$JV$68,0))</f>
        <v/>
      </c>
      <c r="JX30" s="151" t="str">
        <f>IF(OR('Set UP'!F16&lt;&gt;"NS",'Set UP'!C16=0,'Set UP'!D16=0,'Set UP'!E16=0),"",$JP30)</f>
        <v/>
      </c>
      <c r="JY30" s="154" t="str">
        <f>IF(OR('Set UP'!F16&lt;&gt;"NS",'Set UP'!C16=0,'Set UP'!D16=0,'Set UP'!E16=0),"",RANK(JX30,$JX$21:$JX$68,0))</f>
        <v/>
      </c>
      <c r="JZ30" s="154" t="str">
        <f>IF(OR('Set UP'!$C16=0,'Set UP'!$D16=0,'Set UP'!$E16=0,JP30=0),"",JP30/MAX(JP$21:JP$68)*1000)</f>
        <v/>
      </c>
      <c r="KC30" s="316">
        <f t="array" ref="KC30">MAX(IF(Clubs='Set UP'!D16,'Wet Incident'!JU$21:JU$68))</f>
        <v>0</v>
      </c>
      <c r="KD30" s="316" t="str">
        <f t="shared" si="5"/>
        <v/>
      </c>
    </row>
    <row r="31" spans="2:290" x14ac:dyDescent="0.2">
      <c r="B31" s="139">
        <v>11</v>
      </c>
      <c r="C31" s="148" t="str">
        <f>IF(OR('Set UP'!$C17=0,'Set UP'!$D17=0,'Set UP'!$E17=0,'Set UP'!F17=0),"  --",'Set UP'!C17)</f>
        <v xml:space="preserve">  --</v>
      </c>
      <c r="D31" s="148" t="str">
        <f>IF(OR('Set UP'!$C17=0,'Set UP'!$D17=0,'Set UP'!$E17=0,'Set UP'!F17=0),"  --",'Set UP'!D17&amp;" "&amp;'Set UP'!E17)</f>
        <v xml:space="preserve">  --</v>
      </c>
      <c r="E31" s="148" t="str">
        <f>IF(OR('Set UP'!$C17=0,'Set UP'!$D17=0,'Set UP'!$E17=0,'Set UP'!F17=0),"  --",'Set UP'!F17)</f>
        <v xml:space="preserve">  --</v>
      </c>
      <c r="F31" s="65"/>
      <c r="G31" s="65"/>
      <c r="H31" s="65"/>
      <c r="I31" s="65"/>
      <c r="J31" s="149"/>
      <c r="K31" s="149"/>
      <c r="L31" s="149"/>
      <c r="M31" s="149"/>
      <c r="N31" s="149"/>
      <c r="O31" s="149"/>
      <c r="P31" s="149"/>
      <c r="Q31" s="149"/>
      <c r="R31" s="149"/>
      <c r="S31" s="149"/>
      <c r="T31" s="149"/>
      <c r="U31" s="149"/>
      <c r="V31" s="149"/>
      <c r="W31" s="149"/>
      <c r="X31" s="149"/>
      <c r="Y31" s="149"/>
      <c r="Z31" s="149"/>
      <c r="AA31" s="149"/>
      <c r="AB31" s="149"/>
      <c r="AC31" s="149"/>
      <c r="AD31" s="149"/>
      <c r="AE31" s="222"/>
      <c r="AF31" s="150" t="str">
        <f>IF(OR('Set UP'!$C17=0,'Set UP'!$D17=0,'Set UP'!$E17=0),"",(F$19*F31)+(G$19*G31)+(H$19*H31)+(I$19*I31)+(J$19*J31)+(K$19*K31)+(L$19*L31)+(M$19*M31)+(N$19*N31)+(O$19*O31)+(P$19*P31)+(Q$19*Q31)+(R$19*R31)+(S$19*S31)+(T$19*T31)+(U$19*U31)+(V$19*V31)+(W$19*W31)+(X$19*X31)+(Y$19*Y31)+(Z$19*Z31)+(AA$19*AA31)+(AB$19*AB31)+(AC$19*AC31)+(AD$19*AD31))</f>
        <v/>
      </c>
      <c r="AG31" s="65"/>
      <c r="AH31" s="65"/>
      <c r="AI31" s="65"/>
      <c r="AJ31" s="65"/>
      <c r="AK31" s="65"/>
      <c r="AL31" s="65"/>
      <c r="AM31" s="149"/>
      <c r="AN31" s="149"/>
      <c r="AO31" s="149"/>
      <c r="AP31" s="149"/>
      <c r="AQ31" s="149"/>
      <c r="AR31" s="149"/>
      <c r="AS31" s="149"/>
      <c r="AT31" s="149"/>
      <c r="AU31" s="149"/>
      <c r="AV31" s="149"/>
      <c r="AW31" s="149"/>
      <c r="AX31" s="149"/>
      <c r="AY31" s="149"/>
      <c r="AZ31" s="149"/>
      <c r="BA31" s="149"/>
      <c r="BB31" s="149"/>
      <c r="BC31" s="149"/>
      <c r="BD31" s="149"/>
      <c r="BE31" s="149"/>
      <c r="BF31" s="222"/>
      <c r="BG31" s="150" t="str">
        <f>IF(OR('Set UP'!$C17=0,'Set UP'!$D17=0,'Set UP'!$E17=0),"",(AG$19*AG31)+(AH$19*AH31)+(AI$19*AI31)+(AJ$19*AJ31)+(AK$19*AK31)+(AL$19*AL31)+(AM$19*AM31)+(AN$19*AN31)+(AO$19*AO31)+(AP$19*AP31)+(AQ$19*AQ31)+(AR$19*AR31)+(AS$19*AS31)+(AT$19*AT31)+(AU$19*AU31)+(AV$19*AV31)+(AW$19*AW31)+(AX$19*AX31)+(AY$19*AY31)+(AZ$19*AZ31)+(BA$19*BA31)+(BB$19*BB31)+(BC$19*BC31)+(BD$19*BD31)+(BE$19*BE31))</f>
        <v/>
      </c>
      <c r="BH31" s="65"/>
      <c r="BI31" s="65"/>
      <c r="BJ31" s="65"/>
      <c r="BK31" s="65"/>
      <c r="BL31" s="65"/>
      <c r="BM31" s="65"/>
      <c r="BN31" s="149"/>
      <c r="BO31" s="149"/>
      <c r="BP31" s="149"/>
      <c r="BQ31" s="149"/>
      <c r="BR31" s="149"/>
      <c r="BS31" s="149"/>
      <c r="BT31" s="149"/>
      <c r="BU31" s="149"/>
      <c r="BV31" s="149"/>
      <c r="BW31" s="149"/>
      <c r="BX31" s="149"/>
      <c r="BY31" s="149"/>
      <c r="BZ31" s="149"/>
      <c r="CA31" s="149"/>
      <c r="CB31" s="149"/>
      <c r="CC31" s="149"/>
      <c r="CD31" s="149"/>
      <c r="CE31" s="149"/>
      <c r="CF31" s="149"/>
      <c r="CG31" s="222"/>
      <c r="CH31" s="150" t="str">
        <f>IF(OR('Set UP'!$C17=0,'Set UP'!$D17=0,'Set UP'!$E17=0),"",(BH$19*BH31)+(BI$19*BI31)+(BJ$19*BJ31)+(BK$19*BK31)+(BL$19*BL31)+(BM$19*BM31)+(BN$19*BN31)+(BO$19*BO31)+(BP$19*BP31)+(BQ$19*BQ31)+(BR$19*BR31)+(BS$19*BS31)+(BT$19*BT31)+(BU$19*BU31)+(BV$19*BV31)+(BW$19*BW31)+(BX$19*BX31)+(BY$19*BY31)+(BZ$19*BZ31)+(CA$19*CA31)+(CB$19*CB31)+(CC$19*CC31)+(CD$19*CD31)+(CE$19*CE31)+(CF$19*CF31))</f>
        <v/>
      </c>
      <c r="CI31" s="65"/>
      <c r="CJ31" s="65"/>
      <c r="CK31" s="65"/>
      <c r="CL31" s="65"/>
      <c r="CM31" s="65"/>
      <c r="CN31" s="149"/>
      <c r="CO31" s="149"/>
      <c r="CP31" s="149"/>
      <c r="CQ31" s="149"/>
      <c r="CR31" s="149"/>
      <c r="CS31" s="149"/>
      <c r="CT31" s="149"/>
      <c r="CU31" s="149"/>
      <c r="CV31" s="149"/>
      <c r="CW31" s="149"/>
      <c r="CX31" s="149"/>
      <c r="CY31" s="149"/>
      <c r="CZ31" s="149"/>
      <c r="DA31" s="149"/>
      <c r="DB31" s="149"/>
      <c r="DC31" s="149"/>
      <c r="DD31" s="149"/>
      <c r="DE31" s="149"/>
      <c r="DF31" s="149"/>
      <c r="DG31" s="149"/>
      <c r="DH31" s="222"/>
      <c r="DI31" s="150" t="str">
        <f>IF(OR('Set UP'!$C17=0,'Set UP'!$D17=0,'Set UP'!$E17=0),"",(CI$19*CI31)+(CJ$19*CJ31)+(CK$19*CK31)+(CL$19*CL31)+(CM$19*CM31)+(CN$19*CN31)+(CO$19*CO31)+(CP$19*CP31)+(CQ$19*CQ31)+(CR$19*CR31)+(CS$19*CS31)+(CT$19*CT31)+(CU$19*CU31)+(CV$19*CV31)+(CW$19*CW31)+(CX$19*CX31)+(CY$19*CY31)+(CZ$19*CZ31)+(DA$19*DA31)+(DB$19*DB31)+(DC$19*DC31)+(DD$19*DD31)+(DE$19*DE31)+(DF$19*DF31)+(DG$19*DG31))</f>
        <v/>
      </c>
      <c r="DJ31" s="65"/>
      <c r="DK31" s="65"/>
      <c r="DL31" s="65"/>
      <c r="DM31" s="149"/>
      <c r="DN31" s="149"/>
      <c r="DO31" s="149"/>
      <c r="DP31" s="149"/>
      <c r="DQ31" s="149"/>
      <c r="DR31" s="149"/>
      <c r="DS31" s="149"/>
      <c r="DT31" s="149"/>
      <c r="DU31" s="149"/>
      <c r="DV31" s="149"/>
      <c r="DW31" s="149"/>
      <c r="DX31" s="149"/>
      <c r="DY31" s="149"/>
      <c r="DZ31" s="149"/>
      <c r="EA31" s="149"/>
      <c r="EB31" s="149"/>
      <c r="EC31" s="149"/>
      <c r="ED31" s="149"/>
      <c r="EE31" s="149"/>
      <c r="EF31" s="149"/>
      <c r="EG31" s="149"/>
      <c r="EH31" s="149"/>
      <c r="EI31" s="222"/>
      <c r="EJ31" s="150" t="str">
        <f>IF(OR('Set UP'!$C17=0,'Set UP'!$D17=0,'Set UP'!$E17=0),"",(DJ$19*DJ31)+(DK$19*DK31)+(DL$19*DL31)+(DM$19*DM31)+(DN$19*DN31)+(DO$19*DO31)+(DP$19*DP31)+(DQ$19*DQ31)+(DR$19*DR31)+(DS$19*DS31)+(DT$19*DT31)+(DU$19*DU31)+(DV$19*DV31)+(DW$19*DW31)+(DX$19*DX31)+(DY$19*DY31)+(DZ$19*DZ31)+(EA$19*EA31)+(EB$19*EB31)+(EC$19*EC31)+(ED$19*ED31)+(EE$19*EE31)+(EF$19*EF31)+(EG$19*EG31)+(EH$19*EH31))</f>
        <v/>
      </c>
      <c r="EK31" s="65"/>
      <c r="EL31" s="65"/>
      <c r="EM31" s="65"/>
      <c r="EN31" s="65"/>
      <c r="EO31" s="149"/>
      <c r="EP31" s="149"/>
      <c r="EQ31" s="149"/>
      <c r="ER31" s="149"/>
      <c r="ES31" s="149"/>
      <c r="ET31" s="149"/>
      <c r="EU31" s="149"/>
      <c r="EV31" s="149"/>
      <c r="EW31" s="149"/>
      <c r="EX31" s="149"/>
      <c r="EY31" s="149"/>
      <c r="EZ31" s="149"/>
      <c r="FA31" s="149"/>
      <c r="FB31" s="149"/>
      <c r="FC31" s="149"/>
      <c r="FD31" s="149"/>
      <c r="FE31" s="149"/>
      <c r="FF31" s="149"/>
      <c r="FG31" s="149"/>
      <c r="FH31" s="149"/>
      <c r="FI31" s="149"/>
      <c r="FJ31" s="222"/>
      <c r="FK31" s="150" t="str">
        <f>IF(OR('Set UP'!$C17=0,'Set UP'!$D17=0,'Set UP'!$E17=0),"",(EK$19*EK31)+(EL$19*EL31)+(EM$19*EM31)+(EN$19*EN31)+(EO$19*EO31)+(EP$19*EP31)+(EQ$19*EQ31)+(ER$19*ER31)+(ES$19*ES31)+(ET$19*ET31)+(EU$19*EU31)+(EV$19*EV31)+(EW$19*EW31)+(EX$19*EX31)+(EY$19*EY31)+(EZ$19*EZ31)+(FA$19*FA31)+(FB$19*FB31)+(FC$19*FC31)+(FD$19*FD31)+(FE$19*FE31)+(FF$19*FF31)+(FG$19*FG31)+(FH$19*FH31)+(FI$19*FI31))</f>
        <v/>
      </c>
      <c r="FL31" s="65"/>
      <c r="FM31" s="65"/>
      <c r="FN31" s="65"/>
      <c r="FO31" s="65"/>
      <c r="FP31" s="149"/>
      <c r="FQ31" s="149"/>
      <c r="FR31" s="149"/>
      <c r="FS31" s="149"/>
      <c r="FT31" s="149"/>
      <c r="FU31" s="149"/>
      <c r="FV31" s="149"/>
      <c r="FW31" s="149"/>
      <c r="FX31" s="149"/>
      <c r="FY31" s="149"/>
      <c r="FZ31" s="149"/>
      <c r="GA31" s="149"/>
      <c r="GB31" s="149"/>
      <c r="GC31" s="149"/>
      <c r="GD31" s="149"/>
      <c r="GE31" s="149"/>
      <c r="GF31" s="149"/>
      <c r="GG31" s="149"/>
      <c r="GH31" s="149"/>
      <c r="GI31" s="149"/>
      <c r="GJ31" s="149"/>
      <c r="GK31" s="222"/>
      <c r="GL31" s="150" t="str">
        <f>IF(OR('Set UP'!$C17=0,'Set UP'!$D17=0,'Set UP'!$E17=0),"",(FL$19*FL31)+(FM$19*FM31)+(FN$19*FN31)+(FO$19*FO31)+(FP$19*FP31)+(FQ$19*FQ31)+(FR$19*FR31)+(FS$19*FS31)+(FT$19*FT31)+(FU$19*FU31)+(FV$19*FV31)+(FW$19*FW31)+(FX$19*FX31)+(FY$19*FY31)+(FZ$19*FZ31)+(GA$19*GA31)+(GB$19*GB31)+(GC$19*GC31)+(GD$19*GD31)+(GE$19*GE31)+(GF$19*GF31)+(GG$19*GG31)+(GH$19*GH31)+(GI$19*GI31)+(GJ$19*GJ31))</f>
        <v/>
      </c>
      <c r="GM31" s="65"/>
      <c r="GN31" s="65"/>
      <c r="GO31" s="65"/>
      <c r="GP31" s="65"/>
      <c r="GQ31" s="149"/>
      <c r="GR31" s="149"/>
      <c r="GS31" s="149"/>
      <c r="GT31" s="149"/>
      <c r="GU31" s="149"/>
      <c r="GV31" s="149"/>
      <c r="GW31" s="149"/>
      <c r="GX31" s="149"/>
      <c r="GY31" s="149"/>
      <c r="GZ31" s="149"/>
      <c r="HA31" s="149"/>
      <c r="HB31" s="149"/>
      <c r="HC31" s="149"/>
      <c r="HD31" s="149"/>
      <c r="HE31" s="149"/>
      <c r="HF31" s="149"/>
      <c r="HG31" s="149"/>
      <c r="HH31" s="149"/>
      <c r="HI31" s="149"/>
      <c r="HJ31" s="149"/>
      <c r="HK31" s="149"/>
      <c r="HL31" s="222"/>
      <c r="HM31" s="150" t="str">
        <f>IF(OR('Set UP'!$C17=0,'Set UP'!$D17=0,'Set UP'!$E17=0),"",(GM$19*GM31)+(GN$19*GN31)+(GO$19*GO31)+(GP$19*GP31)+(GQ$19*GQ31)+(GR$19*GR31)+(GS$19*GS31)+(GT$19*GT31)+(GU$19*GU31)+(GV$19*GV31)+(GW$19*GW31)+(GX$19*GX31)+(GY$19*GY31)+(GZ$19*GZ31)+(HA$19*HA31)+(HB$19*HB31)+(HC$19*HC31)+(HD$19*HD31)+(HE$19*HE31)+(HF$19*HF31)+(HG$19*HG31)+(HH$19*HH31)+(HI$19*HI31)+(HJ$19*HJ31)+(HK$19*HK31))</f>
        <v/>
      </c>
      <c r="HN31" s="65"/>
      <c r="HO31" s="65"/>
      <c r="HP31" s="65"/>
      <c r="HQ31" s="65"/>
      <c r="HR31" s="149"/>
      <c r="HS31" s="149"/>
      <c r="HT31" s="149"/>
      <c r="HU31" s="149"/>
      <c r="HV31" s="149"/>
      <c r="HW31" s="149"/>
      <c r="HX31" s="149"/>
      <c r="HY31" s="149"/>
      <c r="HZ31" s="149"/>
      <c r="IA31" s="149"/>
      <c r="IB31" s="149"/>
      <c r="IC31" s="149"/>
      <c r="ID31" s="149"/>
      <c r="IE31" s="149"/>
      <c r="IF31" s="149"/>
      <c r="IG31" s="149"/>
      <c r="IH31" s="149"/>
      <c r="II31" s="149"/>
      <c r="IJ31" s="149"/>
      <c r="IK31" s="149"/>
      <c r="IL31" s="149"/>
      <c r="IM31" s="222"/>
      <c r="IN31" s="150" t="str">
        <f>IF(OR('Set UP'!$C17=0,'Set UP'!$D17=0,'Set UP'!$E17=0),"",(HN$19*HN31)+(HO$19*HO31)+(HP$19*HP31)+(HQ$19*HQ31)+(HR$19*HR31)+(HS$19*HS31)+(HT$19*HT31)+(HU$19*HU31)+(HV$19*HV31)+(HW$19*HW31)+(HX$19*HX31)+(HY$19*HY31)+(HZ$19*HZ31)+(IA$19*IA31)+(IB$19*IB31)+(IC$19*IC31)+(ID$19*ID31)+(IE$19*IE31)+(IF$19*IF31)+(IG$19*IG31)+(IH$19*IH31)+(II$19*II31)+(IJ$19*IJ31)+(IK$19*IK31)+(IL$19*IL31))</f>
        <v/>
      </c>
      <c r="IO31" s="65"/>
      <c r="IP31" s="65"/>
      <c r="IQ31" s="65"/>
      <c r="IR31" s="65"/>
      <c r="IS31" s="149"/>
      <c r="IT31" s="149"/>
      <c r="IU31" s="149"/>
      <c r="IV31" s="149"/>
      <c r="IW31" s="149"/>
      <c r="IX31" s="149"/>
      <c r="IY31" s="149"/>
      <c r="IZ31" s="149"/>
      <c r="JA31" s="149"/>
      <c r="JB31" s="149"/>
      <c r="JC31" s="149"/>
      <c r="JD31" s="149"/>
      <c r="JE31" s="149"/>
      <c r="JF31" s="149"/>
      <c r="JG31" s="149"/>
      <c r="JH31" s="149"/>
      <c r="JI31" s="149"/>
      <c r="JJ31" s="149"/>
      <c r="JK31" s="149"/>
      <c r="JL31" s="149"/>
      <c r="JM31" s="149"/>
      <c r="JN31" s="222"/>
      <c r="JO31" s="150" t="str">
        <f>IF(OR('Set UP'!$C17=0,'Set UP'!$D17=0,'Set UP'!$E17=0),"",(IO$19*IO31)+(IP$19*IP31)+(IQ$19*IQ31)+(IR$19*IR31)+(IS$19*IS31)+(IT$19*IT31)+(IU$19*IU31)+(IV$19*IV31)+(IW$19*IW31)+(IX$19*IX31)+(IY$19*IY31)+(IZ$19*IZ31)+(JA$19*JA31)+(JB$19*JB31)+(JC$19*JC31)+(JD$19*JD31)+(JE$19*JE31)+(JF$19*JF31)+(JG$19*JG31)+(JH$19*JH31)+(JI$19*JI31)+(JJ$19*JJ31)+(JK$19*JK31)+(JL$19*JL31)+(JM$19*JM31))</f>
        <v/>
      </c>
      <c r="JP31" s="151" t="str">
        <f>IF(OR('Set UP'!$C17=0,'Set UP'!$D17=0,'Set UP'!$E17=0),"",(AF31+BG31+CH31+DI31+EJ31+FK31+GL31+HM31+IN31+JO31))</f>
        <v/>
      </c>
      <c r="JQ31" s="152" t="str">
        <f>IF(OR('Set UP'!$C17=0,'Set UP'!$D17=0,'Set UP'!$E17=0),"",RANK(JP31,$JP$21:$JP$68,0))</f>
        <v/>
      </c>
      <c r="JR31" s="151" t="str">
        <f>IF(OR('Set UP'!K17&lt;&gt;1,'Set UP'!C17=0,'Set UP'!D17=0,'Set UP'!E17=0,'Set UP'!F17=0),"",$JP31)</f>
        <v/>
      </c>
      <c r="JS31" s="151" t="str">
        <f>IF(OR('Set UP'!K17&lt;&gt;1,'Set UP'!C17=0,'Set UP'!D17=0,'Set UP'!E17=0,'Set UP'!F17=0),"",RANK(JR31,$JR$21:$JR$68,0))</f>
        <v/>
      </c>
      <c r="JT31" s="153" t="str">
        <f>IF(OR('Set UP'!K17&lt;&gt;2,'Set UP'!C17=0,'Set UP'!D17=0,'Set UP'!E17=0,'Set UP'!F17=0),"",$JP31)</f>
        <v/>
      </c>
      <c r="JU31" s="151" t="str">
        <f>IF(OR('Set UP'!K17&lt;&gt;2,'Set UP'!C17=0,'Set UP'!D17=0,'Set UP'!E17=0,'Set UP'!F17=0),"",RANK(JT31,$JT$21:$JT$68,0))</f>
        <v/>
      </c>
      <c r="JV31" s="151" t="str">
        <f>IF(OR(LEFT('Set UP'!F17,1)&lt;&gt;"F",'Set UP'!C17=0,'Set UP'!D17=0,'Set UP'!E17=0),"",$JP31)</f>
        <v/>
      </c>
      <c r="JW31" s="151" t="str">
        <f>IF(OR(LEFT('Set UP'!F17,1)&lt;&gt;"F",'Set UP'!C17=0,'Set UP'!D17=0,'Set UP'!E17=0),"",RANK(JV31,$JV$21:$JV$68,0))</f>
        <v/>
      </c>
      <c r="JX31" s="151" t="str">
        <f>IF(OR('Set UP'!F17&lt;&gt;"NS",'Set UP'!C17=0,'Set UP'!D17=0,'Set UP'!E17=0),"",$JP31)</f>
        <v/>
      </c>
      <c r="JY31" s="154" t="str">
        <f>IF(OR('Set UP'!F17&lt;&gt;"NS",'Set UP'!C17=0,'Set UP'!D17=0,'Set UP'!E17=0),"",RANK(JX31,$JX$21:$JX$68,0))</f>
        <v/>
      </c>
      <c r="JZ31" s="154" t="str">
        <f>IF(OR('Set UP'!$C17=0,'Set UP'!$D17=0,'Set UP'!$E17=0,JP31=0),"",JP31/MAX(JP$21:JP$68)*1000)</f>
        <v/>
      </c>
      <c r="KC31" s="316">
        <f t="array" ref="KC31">MAX(IF(Clubs='Set UP'!D17,'Wet Incident'!JU$21:JU$68))</f>
        <v>0</v>
      </c>
      <c r="KD31" s="316" t="str">
        <f t="shared" si="5"/>
        <v/>
      </c>
    </row>
    <row r="32" spans="2:290" x14ac:dyDescent="0.2">
      <c r="B32" s="139">
        <v>12</v>
      </c>
      <c r="C32" s="148" t="str">
        <f>IF(OR('Set UP'!$C18=0,'Set UP'!$D18=0,'Set UP'!$E18=0,'Set UP'!F18=0),"  --",'Set UP'!C18)</f>
        <v xml:space="preserve">  --</v>
      </c>
      <c r="D32" s="148" t="str">
        <f>IF(OR('Set UP'!$C18=0,'Set UP'!$D18=0,'Set UP'!$E18=0,'Set UP'!F18=0),"  --",'Set UP'!D18&amp;" "&amp;'Set UP'!E18)</f>
        <v xml:space="preserve">  --</v>
      </c>
      <c r="E32" s="148" t="str">
        <f>IF(OR('Set UP'!$C18=0,'Set UP'!$D18=0,'Set UP'!$E18=0,'Set UP'!F18=0),"  --",'Set UP'!F18)</f>
        <v xml:space="preserve">  --</v>
      </c>
      <c r="F32" s="65"/>
      <c r="G32" s="65"/>
      <c r="H32" s="65"/>
      <c r="I32" s="65"/>
      <c r="J32" s="149"/>
      <c r="K32" s="149"/>
      <c r="L32" s="149"/>
      <c r="M32" s="149"/>
      <c r="N32" s="149"/>
      <c r="O32" s="149"/>
      <c r="P32" s="149"/>
      <c r="Q32" s="149"/>
      <c r="R32" s="149"/>
      <c r="S32" s="149"/>
      <c r="T32" s="149"/>
      <c r="U32" s="149"/>
      <c r="V32" s="149"/>
      <c r="W32" s="149"/>
      <c r="X32" s="149"/>
      <c r="Y32" s="149"/>
      <c r="Z32" s="149"/>
      <c r="AA32" s="149"/>
      <c r="AB32" s="149"/>
      <c r="AC32" s="149"/>
      <c r="AD32" s="149"/>
      <c r="AE32" s="222"/>
      <c r="AF32" s="150" t="str">
        <f>IF(OR('Set UP'!$C18=0,'Set UP'!$D18=0,'Set UP'!$E18=0),"",(F$19*F32)+(G$19*G32)+(H$19*H32)+(I$19*I32)+(J$19*J32)+(K$19*K32)+(L$19*L32)+(M$19*M32)+(N$19*N32)+(O$19*O32)+(P$19*P32)+(Q$19*Q32)+(R$19*R32)+(S$19*S32)+(T$19*T32)+(U$19*U32)+(V$19*V32)+(W$19*W32)+(X$19*X32)+(Y$19*Y32)+(Z$19*Z32)+(AA$19*AA32)+(AB$19*AB32)+(AC$19*AC32)+(AD$19*AD32))</f>
        <v/>
      </c>
      <c r="AG32" s="65"/>
      <c r="AH32" s="65"/>
      <c r="AI32" s="65"/>
      <c r="AJ32" s="65"/>
      <c r="AK32" s="65"/>
      <c r="AL32" s="65"/>
      <c r="AM32" s="149"/>
      <c r="AN32" s="149"/>
      <c r="AO32" s="149"/>
      <c r="AP32" s="149"/>
      <c r="AQ32" s="149"/>
      <c r="AR32" s="149"/>
      <c r="AS32" s="149"/>
      <c r="AT32" s="149"/>
      <c r="AU32" s="149"/>
      <c r="AV32" s="149"/>
      <c r="AW32" s="149"/>
      <c r="AX32" s="149"/>
      <c r="AY32" s="149"/>
      <c r="AZ32" s="149"/>
      <c r="BA32" s="149"/>
      <c r="BB32" s="149"/>
      <c r="BC32" s="149"/>
      <c r="BD32" s="149"/>
      <c r="BE32" s="149"/>
      <c r="BF32" s="222"/>
      <c r="BG32" s="150" t="str">
        <f>IF(OR('Set UP'!$C18=0,'Set UP'!$D18=0,'Set UP'!$E18=0),"",(AG$19*AG32)+(AH$19*AH32)+(AI$19*AI32)+(AJ$19*AJ32)+(AK$19*AK32)+(AL$19*AL32)+(AM$19*AM32)+(AN$19*AN32)+(AO$19*AO32)+(AP$19*AP32)+(AQ$19*AQ32)+(AR$19*AR32)+(AS$19*AS32)+(AT$19*AT32)+(AU$19*AU32)+(AV$19*AV32)+(AW$19*AW32)+(AX$19*AX32)+(AY$19*AY32)+(AZ$19*AZ32)+(BA$19*BA32)+(BB$19*BB32)+(BC$19*BC32)+(BD$19*BD32)+(BE$19*BE32))</f>
        <v/>
      </c>
      <c r="BH32" s="65"/>
      <c r="BI32" s="65"/>
      <c r="BJ32" s="65"/>
      <c r="BK32" s="65"/>
      <c r="BL32" s="65"/>
      <c r="BM32" s="65"/>
      <c r="BN32" s="149"/>
      <c r="BO32" s="149"/>
      <c r="BP32" s="149"/>
      <c r="BQ32" s="149"/>
      <c r="BR32" s="149"/>
      <c r="BS32" s="149"/>
      <c r="BT32" s="149"/>
      <c r="BU32" s="149"/>
      <c r="BV32" s="149"/>
      <c r="BW32" s="149"/>
      <c r="BX32" s="149"/>
      <c r="BY32" s="149"/>
      <c r="BZ32" s="149"/>
      <c r="CA32" s="149"/>
      <c r="CB32" s="149"/>
      <c r="CC32" s="149"/>
      <c r="CD32" s="149"/>
      <c r="CE32" s="149"/>
      <c r="CF32" s="149"/>
      <c r="CG32" s="222"/>
      <c r="CH32" s="150" t="str">
        <f>IF(OR('Set UP'!$C18=0,'Set UP'!$D18=0,'Set UP'!$E18=0),"",(BH$19*BH32)+(BI$19*BI32)+(BJ$19*BJ32)+(BK$19*BK32)+(BL$19*BL32)+(BM$19*BM32)+(BN$19*BN32)+(BO$19*BO32)+(BP$19*BP32)+(BQ$19*BQ32)+(BR$19*BR32)+(BS$19*BS32)+(BT$19*BT32)+(BU$19*BU32)+(BV$19*BV32)+(BW$19*BW32)+(BX$19*BX32)+(BY$19*BY32)+(BZ$19*BZ32)+(CA$19*CA32)+(CB$19*CB32)+(CC$19*CC32)+(CD$19*CD32)+(CE$19*CE32)+(CF$19*CF32))</f>
        <v/>
      </c>
      <c r="CI32" s="65"/>
      <c r="CJ32" s="65"/>
      <c r="CK32" s="65"/>
      <c r="CL32" s="65"/>
      <c r="CM32" s="65"/>
      <c r="CN32" s="149"/>
      <c r="CO32" s="149"/>
      <c r="CP32" s="149"/>
      <c r="CQ32" s="149"/>
      <c r="CR32" s="149"/>
      <c r="CS32" s="149"/>
      <c r="CT32" s="149"/>
      <c r="CU32" s="149"/>
      <c r="CV32" s="149"/>
      <c r="CW32" s="149"/>
      <c r="CX32" s="149"/>
      <c r="CY32" s="149"/>
      <c r="CZ32" s="149"/>
      <c r="DA32" s="149"/>
      <c r="DB32" s="149"/>
      <c r="DC32" s="149"/>
      <c r="DD32" s="149"/>
      <c r="DE32" s="149"/>
      <c r="DF32" s="149"/>
      <c r="DG32" s="149"/>
      <c r="DH32" s="222"/>
      <c r="DI32" s="150" t="str">
        <f>IF(OR('Set UP'!$C18=0,'Set UP'!$D18=0,'Set UP'!$E18=0),"",(CI$19*CI32)+(CJ$19*CJ32)+(CK$19*CK32)+(CL$19*CL32)+(CM$19*CM32)+(CN$19*CN32)+(CO$19*CO32)+(CP$19*CP32)+(CQ$19*CQ32)+(CR$19*CR32)+(CS$19*CS32)+(CT$19*CT32)+(CU$19*CU32)+(CV$19*CV32)+(CW$19*CW32)+(CX$19*CX32)+(CY$19*CY32)+(CZ$19*CZ32)+(DA$19*DA32)+(DB$19*DB32)+(DC$19*DC32)+(DD$19*DD32)+(DE$19*DE32)+(DF$19*DF32)+(DG$19*DG32))</f>
        <v/>
      </c>
      <c r="DJ32" s="65"/>
      <c r="DK32" s="65"/>
      <c r="DL32" s="65"/>
      <c r="DM32" s="149"/>
      <c r="DN32" s="149"/>
      <c r="DO32" s="149"/>
      <c r="DP32" s="149"/>
      <c r="DQ32" s="149"/>
      <c r="DR32" s="149"/>
      <c r="DS32" s="149"/>
      <c r="DT32" s="149"/>
      <c r="DU32" s="149"/>
      <c r="DV32" s="149"/>
      <c r="DW32" s="149"/>
      <c r="DX32" s="149"/>
      <c r="DY32" s="149"/>
      <c r="DZ32" s="149"/>
      <c r="EA32" s="149"/>
      <c r="EB32" s="149"/>
      <c r="EC32" s="149"/>
      <c r="ED32" s="149"/>
      <c r="EE32" s="149"/>
      <c r="EF32" s="149"/>
      <c r="EG32" s="149"/>
      <c r="EH32" s="149"/>
      <c r="EI32" s="222"/>
      <c r="EJ32" s="150" t="str">
        <f>IF(OR('Set UP'!$C18=0,'Set UP'!$D18=0,'Set UP'!$E18=0),"",(DJ$19*DJ32)+(DK$19*DK32)+(DL$19*DL32)+(DM$19*DM32)+(DN$19*DN32)+(DO$19*DO32)+(DP$19*DP32)+(DQ$19*DQ32)+(DR$19*DR32)+(DS$19*DS32)+(DT$19*DT32)+(DU$19*DU32)+(DV$19*DV32)+(DW$19*DW32)+(DX$19*DX32)+(DY$19*DY32)+(DZ$19*DZ32)+(EA$19*EA32)+(EB$19*EB32)+(EC$19*EC32)+(ED$19*ED32)+(EE$19*EE32)+(EF$19*EF32)+(EG$19*EG32)+(EH$19*EH32))</f>
        <v/>
      </c>
      <c r="EK32" s="65"/>
      <c r="EL32" s="65"/>
      <c r="EM32" s="65"/>
      <c r="EN32" s="65"/>
      <c r="EO32" s="149"/>
      <c r="EP32" s="149"/>
      <c r="EQ32" s="149"/>
      <c r="ER32" s="149"/>
      <c r="ES32" s="149"/>
      <c r="ET32" s="149"/>
      <c r="EU32" s="149"/>
      <c r="EV32" s="149"/>
      <c r="EW32" s="149"/>
      <c r="EX32" s="149"/>
      <c r="EY32" s="149"/>
      <c r="EZ32" s="149"/>
      <c r="FA32" s="149"/>
      <c r="FB32" s="149"/>
      <c r="FC32" s="149"/>
      <c r="FD32" s="149"/>
      <c r="FE32" s="149"/>
      <c r="FF32" s="149"/>
      <c r="FG32" s="149"/>
      <c r="FH32" s="149"/>
      <c r="FI32" s="149"/>
      <c r="FJ32" s="222"/>
      <c r="FK32" s="150" t="str">
        <f>IF(OR('Set UP'!$C18=0,'Set UP'!$D18=0,'Set UP'!$E18=0),"",(EK$19*EK32)+(EL$19*EL32)+(EM$19*EM32)+(EN$19*EN32)+(EO$19*EO32)+(EP$19*EP32)+(EQ$19*EQ32)+(ER$19*ER32)+(ES$19*ES32)+(ET$19*ET32)+(EU$19*EU32)+(EV$19*EV32)+(EW$19*EW32)+(EX$19*EX32)+(EY$19*EY32)+(EZ$19*EZ32)+(FA$19*FA32)+(FB$19*FB32)+(FC$19*FC32)+(FD$19*FD32)+(FE$19*FE32)+(FF$19*FF32)+(FG$19*FG32)+(FH$19*FH32)+(FI$19*FI32))</f>
        <v/>
      </c>
      <c r="FL32" s="65"/>
      <c r="FM32" s="65"/>
      <c r="FN32" s="65"/>
      <c r="FO32" s="65"/>
      <c r="FP32" s="149"/>
      <c r="FQ32" s="149"/>
      <c r="FR32" s="149"/>
      <c r="FS32" s="149"/>
      <c r="FT32" s="149"/>
      <c r="FU32" s="149"/>
      <c r="FV32" s="149"/>
      <c r="FW32" s="149"/>
      <c r="FX32" s="149"/>
      <c r="FY32" s="149"/>
      <c r="FZ32" s="149"/>
      <c r="GA32" s="149"/>
      <c r="GB32" s="149"/>
      <c r="GC32" s="149"/>
      <c r="GD32" s="149"/>
      <c r="GE32" s="149"/>
      <c r="GF32" s="149"/>
      <c r="GG32" s="149"/>
      <c r="GH32" s="149"/>
      <c r="GI32" s="149"/>
      <c r="GJ32" s="149"/>
      <c r="GK32" s="222"/>
      <c r="GL32" s="150" t="str">
        <f>IF(OR('Set UP'!$C18=0,'Set UP'!$D18=0,'Set UP'!$E18=0),"",(FL$19*FL32)+(FM$19*FM32)+(FN$19*FN32)+(FO$19*FO32)+(FP$19*FP32)+(FQ$19*FQ32)+(FR$19*FR32)+(FS$19*FS32)+(FT$19*FT32)+(FU$19*FU32)+(FV$19*FV32)+(FW$19*FW32)+(FX$19*FX32)+(FY$19*FY32)+(FZ$19*FZ32)+(GA$19*GA32)+(GB$19*GB32)+(GC$19*GC32)+(GD$19*GD32)+(GE$19*GE32)+(GF$19*GF32)+(GG$19*GG32)+(GH$19*GH32)+(GI$19*GI32)+(GJ$19*GJ32))</f>
        <v/>
      </c>
      <c r="GM32" s="65"/>
      <c r="GN32" s="65"/>
      <c r="GO32" s="65"/>
      <c r="GP32" s="65"/>
      <c r="GQ32" s="149"/>
      <c r="GR32" s="149"/>
      <c r="GS32" s="149"/>
      <c r="GT32" s="149"/>
      <c r="GU32" s="149"/>
      <c r="GV32" s="149"/>
      <c r="GW32" s="149"/>
      <c r="GX32" s="149"/>
      <c r="GY32" s="149"/>
      <c r="GZ32" s="149"/>
      <c r="HA32" s="149"/>
      <c r="HB32" s="149"/>
      <c r="HC32" s="149"/>
      <c r="HD32" s="149"/>
      <c r="HE32" s="149"/>
      <c r="HF32" s="149"/>
      <c r="HG32" s="149"/>
      <c r="HH32" s="149"/>
      <c r="HI32" s="149"/>
      <c r="HJ32" s="149"/>
      <c r="HK32" s="149"/>
      <c r="HL32" s="222"/>
      <c r="HM32" s="150" t="str">
        <f>IF(OR('Set UP'!$C18=0,'Set UP'!$D18=0,'Set UP'!$E18=0),"",(GM$19*GM32)+(GN$19*GN32)+(GO$19*GO32)+(GP$19*GP32)+(GQ$19*GQ32)+(GR$19*GR32)+(GS$19*GS32)+(GT$19*GT32)+(GU$19*GU32)+(GV$19*GV32)+(GW$19*GW32)+(GX$19*GX32)+(GY$19*GY32)+(GZ$19*GZ32)+(HA$19*HA32)+(HB$19*HB32)+(HC$19*HC32)+(HD$19*HD32)+(HE$19*HE32)+(HF$19*HF32)+(HG$19*HG32)+(HH$19*HH32)+(HI$19*HI32)+(HJ$19*HJ32)+(HK$19*HK32))</f>
        <v/>
      </c>
      <c r="HN32" s="65"/>
      <c r="HO32" s="65"/>
      <c r="HP32" s="65"/>
      <c r="HQ32" s="65"/>
      <c r="HR32" s="149"/>
      <c r="HS32" s="149"/>
      <c r="HT32" s="149"/>
      <c r="HU32" s="149"/>
      <c r="HV32" s="149"/>
      <c r="HW32" s="149"/>
      <c r="HX32" s="149"/>
      <c r="HY32" s="149"/>
      <c r="HZ32" s="149"/>
      <c r="IA32" s="149"/>
      <c r="IB32" s="149"/>
      <c r="IC32" s="149"/>
      <c r="ID32" s="149"/>
      <c r="IE32" s="149"/>
      <c r="IF32" s="149"/>
      <c r="IG32" s="149"/>
      <c r="IH32" s="149"/>
      <c r="II32" s="149"/>
      <c r="IJ32" s="149"/>
      <c r="IK32" s="149"/>
      <c r="IL32" s="149"/>
      <c r="IM32" s="222"/>
      <c r="IN32" s="150" t="str">
        <f>IF(OR('Set UP'!$C18=0,'Set UP'!$D18=0,'Set UP'!$E18=0),"",(HN$19*HN32)+(HO$19*HO32)+(HP$19*HP32)+(HQ$19*HQ32)+(HR$19*HR32)+(HS$19*HS32)+(HT$19*HT32)+(HU$19*HU32)+(HV$19*HV32)+(HW$19*HW32)+(HX$19*HX32)+(HY$19*HY32)+(HZ$19*HZ32)+(IA$19*IA32)+(IB$19*IB32)+(IC$19*IC32)+(ID$19*ID32)+(IE$19*IE32)+(IF$19*IF32)+(IG$19*IG32)+(IH$19*IH32)+(II$19*II32)+(IJ$19*IJ32)+(IK$19*IK32)+(IL$19*IL32))</f>
        <v/>
      </c>
      <c r="IO32" s="65"/>
      <c r="IP32" s="65"/>
      <c r="IQ32" s="65"/>
      <c r="IR32" s="65"/>
      <c r="IS32" s="149"/>
      <c r="IT32" s="149"/>
      <c r="IU32" s="149"/>
      <c r="IV32" s="149"/>
      <c r="IW32" s="149"/>
      <c r="IX32" s="149"/>
      <c r="IY32" s="149"/>
      <c r="IZ32" s="149"/>
      <c r="JA32" s="149"/>
      <c r="JB32" s="149"/>
      <c r="JC32" s="149"/>
      <c r="JD32" s="149"/>
      <c r="JE32" s="149"/>
      <c r="JF32" s="149"/>
      <c r="JG32" s="149"/>
      <c r="JH32" s="149"/>
      <c r="JI32" s="149"/>
      <c r="JJ32" s="149"/>
      <c r="JK32" s="149"/>
      <c r="JL32" s="149"/>
      <c r="JM32" s="149"/>
      <c r="JN32" s="222"/>
      <c r="JO32" s="150" t="str">
        <f>IF(OR('Set UP'!$C18=0,'Set UP'!$D18=0,'Set UP'!$E18=0),"",(IO$19*IO32)+(IP$19*IP32)+(IQ$19*IQ32)+(IR$19*IR32)+(IS$19*IS32)+(IT$19*IT32)+(IU$19*IU32)+(IV$19*IV32)+(IW$19*IW32)+(IX$19*IX32)+(IY$19*IY32)+(IZ$19*IZ32)+(JA$19*JA32)+(JB$19*JB32)+(JC$19*JC32)+(JD$19*JD32)+(JE$19*JE32)+(JF$19*JF32)+(JG$19*JG32)+(JH$19*JH32)+(JI$19*JI32)+(JJ$19*JJ32)+(JK$19*JK32)+(JL$19*JL32)+(JM$19*JM32))</f>
        <v/>
      </c>
      <c r="JP32" s="151" t="str">
        <f>IF(OR('Set UP'!$C18=0,'Set UP'!$D18=0,'Set UP'!$E18=0),"",(AF32+BG32+CH32+DI32+EJ32+FK32+GL32+HM32+IN32+JO32))</f>
        <v/>
      </c>
      <c r="JQ32" s="152" t="str">
        <f>IF(OR('Set UP'!$C18=0,'Set UP'!$D18=0,'Set UP'!$E18=0),"",RANK(JP32,$JP$21:$JP$68,0))</f>
        <v/>
      </c>
      <c r="JR32" s="151" t="str">
        <f>IF(OR('Set UP'!K18&lt;&gt;1,'Set UP'!C18=0,'Set UP'!D18=0,'Set UP'!E18=0,'Set UP'!F18=0),"",$JP32)</f>
        <v/>
      </c>
      <c r="JS32" s="151" t="str">
        <f>IF(OR('Set UP'!K18&lt;&gt;1,'Set UP'!C18=0,'Set UP'!D18=0,'Set UP'!E18=0,'Set UP'!F18=0),"",RANK(JR32,$JR$21:$JR$68,0))</f>
        <v/>
      </c>
      <c r="JT32" s="153" t="str">
        <f>IF(OR('Set UP'!K18&lt;&gt;2,'Set UP'!C18=0,'Set UP'!D18=0,'Set UP'!E18=0,'Set UP'!F18=0),"",$JP32)</f>
        <v/>
      </c>
      <c r="JU32" s="151" t="str">
        <f>IF(OR('Set UP'!K18&lt;&gt;2,'Set UP'!C18=0,'Set UP'!D18=0,'Set UP'!E18=0,'Set UP'!F18=0),"",RANK(JT32,$JT$21:$JT$68,0))</f>
        <v/>
      </c>
      <c r="JV32" s="151" t="str">
        <f>IF(OR(LEFT('Set UP'!F18,1)&lt;&gt;"F",'Set UP'!C18=0,'Set UP'!D18=0,'Set UP'!E18=0),"",$JP32)</f>
        <v/>
      </c>
      <c r="JW32" s="151" t="str">
        <f>IF(OR(LEFT('Set UP'!F18,1)&lt;&gt;"F",'Set UP'!C18=0,'Set UP'!D18=0,'Set UP'!E18=0),"",RANK(JV32,$JV$21:$JV$68,0))</f>
        <v/>
      </c>
      <c r="JX32" s="151" t="str">
        <f>IF(OR('Set UP'!F18&lt;&gt;"NS",'Set UP'!C18=0,'Set UP'!D18=0,'Set UP'!E18=0),"",$JP32)</f>
        <v/>
      </c>
      <c r="JY32" s="154" t="str">
        <f>IF(OR('Set UP'!F18&lt;&gt;"NS",'Set UP'!C18=0,'Set UP'!D18=0,'Set UP'!E18=0),"",RANK(JX32,$JX$21:$JX$68,0))</f>
        <v/>
      </c>
      <c r="JZ32" s="154" t="str">
        <f>IF(OR('Set UP'!$C18=0,'Set UP'!$D18=0,'Set UP'!$E18=0,JP32=0),"",JP32/MAX(JP$21:JP$68)*1000)</f>
        <v/>
      </c>
      <c r="KC32" s="316">
        <f t="array" ref="KC32">MAX(IF(Clubs='Set UP'!D18,'Wet Incident'!JU$21:JU$68))</f>
        <v>0</v>
      </c>
      <c r="KD32" s="316" t="str">
        <f t="shared" si="5"/>
        <v/>
      </c>
    </row>
    <row r="33" spans="2:290" x14ac:dyDescent="0.2">
      <c r="B33" s="139">
        <v>13</v>
      </c>
      <c r="C33" s="148" t="str">
        <f>IF(OR('Set UP'!$C19=0,'Set UP'!$D19=0,'Set UP'!$E19=0,'Set UP'!F19=0),"  --",'Set UP'!C19)</f>
        <v xml:space="preserve">  --</v>
      </c>
      <c r="D33" s="148" t="str">
        <f>IF(OR('Set UP'!$C19=0,'Set UP'!$D19=0,'Set UP'!$E19=0,'Set UP'!F19=0),"  --",'Set UP'!D19&amp;" "&amp;'Set UP'!E19)</f>
        <v xml:space="preserve">  --</v>
      </c>
      <c r="E33" s="148" t="str">
        <f>IF(OR('Set UP'!$C19=0,'Set UP'!$D19=0,'Set UP'!$E19=0,'Set UP'!F19=0),"  --",'Set UP'!F19)</f>
        <v xml:space="preserve">  --</v>
      </c>
      <c r="F33" s="65"/>
      <c r="G33" s="65"/>
      <c r="H33" s="65"/>
      <c r="I33" s="65"/>
      <c r="J33" s="149"/>
      <c r="K33" s="149"/>
      <c r="L33" s="149"/>
      <c r="M33" s="149"/>
      <c r="N33" s="149"/>
      <c r="O33" s="149"/>
      <c r="P33" s="149"/>
      <c r="Q33" s="149"/>
      <c r="R33" s="149"/>
      <c r="S33" s="149"/>
      <c r="T33" s="149"/>
      <c r="U33" s="149"/>
      <c r="V33" s="149"/>
      <c r="W33" s="149"/>
      <c r="X33" s="149"/>
      <c r="Y33" s="149"/>
      <c r="Z33" s="149"/>
      <c r="AA33" s="149"/>
      <c r="AB33" s="149"/>
      <c r="AC33" s="149"/>
      <c r="AD33" s="149"/>
      <c r="AE33" s="222"/>
      <c r="AF33" s="150" t="str">
        <f>IF(OR('Set UP'!$C19=0,'Set UP'!$D19=0,'Set UP'!$E19=0),"",(F$19*F33)+(G$19*G33)+(H$19*H33)+(I$19*I33)+(J$19*J33)+(K$19*K33)+(L$19*L33)+(M$19*M33)+(N$19*N33)+(O$19*O33)+(P$19*P33)+(Q$19*Q33)+(R$19*R33)+(S$19*S33)+(T$19*T33)+(U$19*U33)+(V$19*V33)+(W$19*W33)+(X$19*X33)+(Y$19*Y33)+(Z$19*Z33)+(AA$19*AA33)+(AB$19*AB33)+(AC$19*AC33)+(AD$19*AD33))</f>
        <v/>
      </c>
      <c r="AG33" s="65"/>
      <c r="AH33" s="65"/>
      <c r="AI33" s="65"/>
      <c r="AJ33" s="65"/>
      <c r="AK33" s="65"/>
      <c r="AL33" s="65"/>
      <c r="AM33" s="149"/>
      <c r="AN33" s="149"/>
      <c r="AO33" s="149"/>
      <c r="AP33" s="149"/>
      <c r="AQ33" s="149"/>
      <c r="AR33" s="149"/>
      <c r="AS33" s="149"/>
      <c r="AT33" s="149"/>
      <c r="AU33" s="149"/>
      <c r="AV33" s="149"/>
      <c r="AW33" s="149"/>
      <c r="AX33" s="149"/>
      <c r="AY33" s="149"/>
      <c r="AZ33" s="149"/>
      <c r="BA33" s="149"/>
      <c r="BB33" s="149"/>
      <c r="BC33" s="149"/>
      <c r="BD33" s="149"/>
      <c r="BE33" s="149"/>
      <c r="BF33" s="222"/>
      <c r="BG33" s="150" t="str">
        <f>IF(OR('Set UP'!$C19=0,'Set UP'!$D19=0,'Set UP'!$E19=0),"",(AG$19*AG33)+(AH$19*AH33)+(AI$19*AI33)+(AJ$19*AJ33)+(AK$19*AK33)+(AL$19*AL33)+(AM$19*AM33)+(AN$19*AN33)+(AO$19*AO33)+(AP$19*AP33)+(AQ$19*AQ33)+(AR$19*AR33)+(AS$19*AS33)+(AT$19*AT33)+(AU$19*AU33)+(AV$19*AV33)+(AW$19*AW33)+(AX$19*AX33)+(AY$19*AY33)+(AZ$19*AZ33)+(BA$19*BA33)+(BB$19*BB33)+(BC$19*BC33)+(BD$19*BD33)+(BE$19*BE33))</f>
        <v/>
      </c>
      <c r="BH33" s="65"/>
      <c r="BI33" s="65"/>
      <c r="BJ33" s="65"/>
      <c r="BK33" s="65"/>
      <c r="BL33" s="65"/>
      <c r="BM33" s="65"/>
      <c r="BN33" s="149"/>
      <c r="BO33" s="149"/>
      <c r="BP33" s="149"/>
      <c r="BQ33" s="149"/>
      <c r="BR33" s="149"/>
      <c r="BS33" s="149"/>
      <c r="BT33" s="149"/>
      <c r="BU33" s="149"/>
      <c r="BV33" s="149"/>
      <c r="BW33" s="149"/>
      <c r="BX33" s="149"/>
      <c r="BY33" s="149"/>
      <c r="BZ33" s="149"/>
      <c r="CA33" s="149"/>
      <c r="CB33" s="149"/>
      <c r="CC33" s="149"/>
      <c r="CD33" s="149"/>
      <c r="CE33" s="149"/>
      <c r="CF33" s="149"/>
      <c r="CG33" s="222"/>
      <c r="CH33" s="150" t="str">
        <f>IF(OR('Set UP'!$C19=0,'Set UP'!$D19=0,'Set UP'!$E19=0),"",(BH$19*BH33)+(BI$19*BI33)+(BJ$19*BJ33)+(BK$19*BK33)+(BL$19*BL33)+(BM$19*BM33)+(BN$19*BN33)+(BO$19*BO33)+(BP$19*BP33)+(BQ$19*BQ33)+(BR$19*BR33)+(BS$19*BS33)+(BT$19*BT33)+(BU$19*BU33)+(BV$19*BV33)+(BW$19*BW33)+(BX$19*BX33)+(BY$19*BY33)+(BZ$19*BZ33)+(CA$19*CA33)+(CB$19*CB33)+(CC$19*CC33)+(CD$19*CD33)+(CE$19*CE33)+(CF$19*CF33))</f>
        <v/>
      </c>
      <c r="CI33" s="65"/>
      <c r="CJ33" s="65"/>
      <c r="CK33" s="65"/>
      <c r="CL33" s="65"/>
      <c r="CM33" s="65"/>
      <c r="CN33" s="149"/>
      <c r="CO33" s="149"/>
      <c r="CP33" s="149"/>
      <c r="CQ33" s="149"/>
      <c r="CR33" s="149"/>
      <c r="CS33" s="149"/>
      <c r="CT33" s="149"/>
      <c r="CU33" s="149"/>
      <c r="CV33" s="149"/>
      <c r="CW33" s="149"/>
      <c r="CX33" s="149"/>
      <c r="CY33" s="149"/>
      <c r="CZ33" s="149"/>
      <c r="DA33" s="149"/>
      <c r="DB33" s="149"/>
      <c r="DC33" s="149"/>
      <c r="DD33" s="149"/>
      <c r="DE33" s="149"/>
      <c r="DF33" s="149"/>
      <c r="DG33" s="149"/>
      <c r="DH33" s="222"/>
      <c r="DI33" s="150" t="str">
        <f>IF(OR('Set UP'!$C19=0,'Set UP'!$D19=0,'Set UP'!$E19=0),"",(CI$19*CI33)+(CJ$19*CJ33)+(CK$19*CK33)+(CL$19*CL33)+(CM$19*CM33)+(CN$19*CN33)+(CO$19*CO33)+(CP$19*CP33)+(CQ$19*CQ33)+(CR$19*CR33)+(CS$19*CS33)+(CT$19*CT33)+(CU$19*CU33)+(CV$19*CV33)+(CW$19*CW33)+(CX$19*CX33)+(CY$19*CY33)+(CZ$19*CZ33)+(DA$19*DA33)+(DB$19*DB33)+(DC$19*DC33)+(DD$19*DD33)+(DE$19*DE33)+(DF$19*DF33)+(DG$19*DG33))</f>
        <v/>
      </c>
      <c r="DJ33" s="65"/>
      <c r="DK33" s="65"/>
      <c r="DL33" s="65"/>
      <c r="DM33" s="149"/>
      <c r="DN33" s="149"/>
      <c r="DO33" s="149"/>
      <c r="DP33" s="149"/>
      <c r="DQ33" s="149"/>
      <c r="DR33" s="149"/>
      <c r="DS33" s="149"/>
      <c r="DT33" s="149"/>
      <c r="DU33" s="149"/>
      <c r="DV33" s="149"/>
      <c r="DW33" s="149"/>
      <c r="DX33" s="149"/>
      <c r="DY33" s="149"/>
      <c r="DZ33" s="149"/>
      <c r="EA33" s="149"/>
      <c r="EB33" s="149"/>
      <c r="EC33" s="149"/>
      <c r="ED33" s="149"/>
      <c r="EE33" s="149"/>
      <c r="EF33" s="149"/>
      <c r="EG33" s="149"/>
      <c r="EH33" s="149"/>
      <c r="EI33" s="222"/>
      <c r="EJ33" s="150" t="str">
        <f>IF(OR('Set UP'!$C19=0,'Set UP'!$D19=0,'Set UP'!$E19=0),"",(DJ$19*DJ33)+(DK$19*DK33)+(DL$19*DL33)+(DM$19*DM33)+(DN$19*DN33)+(DO$19*DO33)+(DP$19*DP33)+(DQ$19*DQ33)+(DR$19*DR33)+(DS$19*DS33)+(DT$19*DT33)+(DU$19*DU33)+(DV$19*DV33)+(DW$19*DW33)+(DX$19*DX33)+(DY$19*DY33)+(DZ$19*DZ33)+(EA$19*EA33)+(EB$19*EB33)+(EC$19*EC33)+(ED$19*ED33)+(EE$19*EE33)+(EF$19*EF33)+(EG$19*EG33)+(EH$19*EH33))</f>
        <v/>
      </c>
      <c r="EK33" s="65"/>
      <c r="EL33" s="65"/>
      <c r="EM33" s="65"/>
      <c r="EN33" s="65"/>
      <c r="EO33" s="149"/>
      <c r="EP33" s="149"/>
      <c r="EQ33" s="149"/>
      <c r="ER33" s="149"/>
      <c r="ES33" s="149"/>
      <c r="ET33" s="149"/>
      <c r="EU33" s="149"/>
      <c r="EV33" s="149"/>
      <c r="EW33" s="149"/>
      <c r="EX33" s="149"/>
      <c r="EY33" s="149"/>
      <c r="EZ33" s="149"/>
      <c r="FA33" s="149"/>
      <c r="FB33" s="149"/>
      <c r="FC33" s="149"/>
      <c r="FD33" s="149"/>
      <c r="FE33" s="149"/>
      <c r="FF33" s="149"/>
      <c r="FG33" s="149"/>
      <c r="FH33" s="149"/>
      <c r="FI33" s="149"/>
      <c r="FJ33" s="222"/>
      <c r="FK33" s="150" t="str">
        <f>IF(OR('Set UP'!$C19=0,'Set UP'!$D19=0,'Set UP'!$E19=0),"",(EK$19*EK33)+(EL$19*EL33)+(EM$19*EM33)+(EN$19*EN33)+(EO$19*EO33)+(EP$19*EP33)+(EQ$19*EQ33)+(ER$19*ER33)+(ES$19*ES33)+(ET$19*ET33)+(EU$19*EU33)+(EV$19*EV33)+(EW$19*EW33)+(EX$19*EX33)+(EY$19*EY33)+(EZ$19*EZ33)+(FA$19*FA33)+(FB$19*FB33)+(FC$19*FC33)+(FD$19*FD33)+(FE$19*FE33)+(FF$19*FF33)+(FG$19*FG33)+(FH$19*FH33)+(FI$19*FI33))</f>
        <v/>
      </c>
      <c r="FL33" s="65"/>
      <c r="FM33" s="65"/>
      <c r="FN33" s="65"/>
      <c r="FO33" s="65"/>
      <c r="FP33" s="149"/>
      <c r="FQ33" s="149"/>
      <c r="FR33" s="149"/>
      <c r="FS33" s="149"/>
      <c r="FT33" s="149"/>
      <c r="FU33" s="149"/>
      <c r="FV33" s="149"/>
      <c r="FW33" s="149"/>
      <c r="FX33" s="149"/>
      <c r="FY33" s="149"/>
      <c r="FZ33" s="149"/>
      <c r="GA33" s="149"/>
      <c r="GB33" s="149"/>
      <c r="GC33" s="149"/>
      <c r="GD33" s="149"/>
      <c r="GE33" s="149"/>
      <c r="GF33" s="149"/>
      <c r="GG33" s="149"/>
      <c r="GH33" s="149"/>
      <c r="GI33" s="149"/>
      <c r="GJ33" s="149"/>
      <c r="GK33" s="222"/>
      <c r="GL33" s="150" t="str">
        <f>IF(OR('Set UP'!$C19=0,'Set UP'!$D19=0,'Set UP'!$E19=0),"",(FL$19*FL33)+(FM$19*FM33)+(FN$19*FN33)+(FO$19*FO33)+(FP$19*FP33)+(FQ$19*FQ33)+(FR$19*FR33)+(FS$19*FS33)+(FT$19*FT33)+(FU$19*FU33)+(FV$19*FV33)+(FW$19*FW33)+(FX$19*FX33)+(FY$19*FY33)+(FZ$19*FZ33)+(GA$19*GA33)+(GB$19*GB33)+(GC$19*GC33)+(GD$19*GD33)+(GE$19*GE33)+(GF$19*GF33)+(GG$19*GG33)+(GH$19*GH33)+(GI$19*GI33)+(GJ$19*GJ33))</f>
        <v/>
      </c>
      <c r="GM33" s="65"/>
      <c r="GN33" s="65"/>
      <c r="GO33" s="65"/>
      <c r="GP33" s="65"/>
      <c r="GQ33" s="149"/>
      <c r="GR33" s="149"/>
      <c r="GS33" s="149"/>
      <c r="GT33" s="149"/>
      <c r="GU33" s="149"/>
      <c r="GV33" s="149"/>
      <c r="GW33" s="149"/>
      <c r="GX33" s="149"/>
      <c r="GY33" s="149"/>
      <c r="GZ33" s="149"/>
      <c r="HA33" s="149"/>
      <c r="HB33" s="149"/>
      <c r="HC33" s="149"/>
      <c r="HD33" s="149"/>
      <c r="HE33" s="149"/>
      <c r="HF33" s="149"/>
      <c r="HG33" s="149"/>
      <c r="HH33" s="149"/>
      <c r="HI33" s="149"/>
      <c r="HJ33" s="149"/>
      <c r="HK33" s="149"/>
      <c r="HL33" s="222"/>
      <c r="HM33" s="150" t="str">
        <f>IF(OR('Set UP'!$C19=0,'Set UP'!$D19=0,'Set UP'!$E19=0),"",(GM$19*GM33)+(GN$19*GN33)+(GO$19*GO33)+(GP$19*GP33)+(GQ$19*GQ33)+(GR$19*GR33)+(GS$19*GS33)+(GT$19*GT33)+(GU$19*GU33)+(GV$19*GV33)+(GW$19*GW33)+(GX$19*GX33)+(GY$19*GY33)+(GZ$19*GZ33)+(HA$19*HA33)+(HB$19*HB33)+(HC$19*HC33)+(HD$19*HD33)+(HE$19*HE33)+(HF$19*HF33)+(HG$19*HG33)+(HH$19*HH33)+(HI$19*HI33)+(HJ$19*HJ33)+(HK$19*HK33))</f>
        <v/>
      </c>
      <c r="HN33" s="65"/>
      <c r="HO33" s="65"/>
      <c r="HP33" s="65"/>
      <c r="HQ33" s="65"/>
      <c r="HR33" s="149"/>
      <c r="HS33" s="149"/>
      <c r="HT33" s="149"/>
      <c r="HU33" s="149"/>
      <c r="HV33" s="149"/>
      <c r="HW33" s="149"/>
      <c r="HX33" s="149"/>
      <c r="HY33" s="149"/>
      <c r="HZ33" s="149"/>
      <c r="IA33" s="149"/>
      <c r="IB33" s="149"/>
      <c r="IC33" s="149"/>
      <c r="ID33" s="149"/>
      <c r="IE33" s="149"/>
      <c r="IF33" s="149"/>
      <c r="IG33" s="149"/>
      <c r="IH33" s="149"/>
      <c r="II33" s="149"/>
      <c r="IJ33" s="149"/>
      <c r="IK33" s="149"/>
      <c r="IL33" s="149"/>
      <c r="IM33" s="222"/>
      <c r="IN33" s="150" t="str">
        <f>IF(OR('Set UP'!$C19=0,'Set UP'!$D19=0,'Set UP'!$E19=0),"",(HN$19*HN33)+(HO$19*HO33)+(HP$19*HP33)+(HQ$19*HQ33)+(HR$19*HR33)+(HS$19*HS33)+(HT$19*HT33)+(HU$19*HU33)+(HV$19*HV33)+(HW$19*HW33)+(HX$19*HX33)+(HY$19*HY33)+(HZ$19*HZ33)+(IA$19*IA33)+(IB$19*IB33)+(IC$19*IC33)+(ID$19*ID33)+(IE$19*IE33)+(IF$19*IF33)+(IG$19*IG33)+(IH$19*IH33)+(II$19*II33)+(IJ$19*IJ33)+(IK$19*IK33)+(IL$19*IL33))</f>
        <v/>
      </c>
      <c r="IO33" s="65"/>
      <c r="IP33" s="65"/>
      <c r="IQ33" s="65"/>
      <c r="IR33" s="65"/>
      <c r="IS33" s="149"/>
      <c r="IT33" s="149"/>
      <c r="IU33" s="149"/>
      <c r="IV33" s="149"/>
      <c r="IW33" s="149"/>
      <c r="IX33" s="149"/>
      <c r="IY33" s="149"/>
      <c r="IZ33" s="149"/>
      <c r="JA33" s="149"/>
      <c r="JB33" s="149"/>
      <c r="JC33" s="149"/>
      <c r="JD33" s="149"/>
      <c r="JE33" s="149"/>
      <c r="JF33" s="149"/>
      <c r="JG33" s="149"/>
      <c r="JH33" s="149"/>
      <c r="JI33" s="149"/>
      <c r="JJ33" s="149"/>
      <c r="JK33" s="149"/>
      <c r="JL33" s="149"/>
      <c r="JM33" s="149"/>
      <c r="JN33" s="222"/>
      <c r="JO33" s="150" t="str">
        <f>IF(OR('Set UP'!$C19=0,'Set UP'!$D19=0,'Set UP'!$E19=0),"",(IO$19*IO33)+(IP$19*IP33)+(IQ$19*IQ33)+(IR$19*IR33)+(IS$19*IS33)+(IT$19*IT33)+(IU$19*IU33)+(IV$19*IV33)+(IW$19*IW33)+(IX$19*IX33)+(IY$19*IY33)+(IZ$19*IZ33)+(JA$19*JA33)+(JB$19*JB33)+(JC$19*JC33)+(JD$19*JD33)+(JE$19*JE33)+(JF$19*JF33)+(JG$19*JG33)+(JH$19*JH33)+(JI$19*JI33)+(JJ$19*JJ33)+(JK$19*JK33)+(JL$19*JL33)+(JM$19*JM33))</f>
        <v/>
      </c>
      <c r="JP33" s="151" t="str">
        <f>IF(OR('Set UP'!$C19=0,'Set UP'!$D19=0,'Set UP'!$E19=0),"",(AF33+BG33+CH33+DI33+EJ33+FK33+GL33+HM33+IN33+JO33))</f>
        <v/>
      </c>
      <c r="JQ33" s="152" t="str">
        <f>IF(OR('Set UP'!$C19=0,'Set UP'!$D19=0,'Set UP'!$E19=0),"",RANK(JP33,$JP$21:$JP$68,0))</f>
        <v/>
      </c>
      <c r="JR33" s="151" t="str">
        <f>IF(OR('Set UP'!K19&lt;&gt;1,'Set UP'!C19=0,'Set UP'!D19=0,'Set UP'!E19=0,'Set UP'!F19=0),"",$JP33)</f>
        <v/>
      </c>
      <c r="JS33" s="151" t="str">
        <f>IF(OR('Set UP'!K19&lt;&gt;1,'Set UP'!C19=0,'Set UP'!D19=0,'Set UP'!E19=0,'Set UP'!F19=0),"",RANK(JR33,$JR$21:$JR$68,0))</f>
        <v/>
      </c>
      <c r="JT33" s="153" t="str">
        <f>IF(OR('Set UP'!K19&lt;&gt;2,'Set UP'!C19=0,'Set UP'!D19=0,'Set UP'!E19=0,'Set UP'!F19=0),"",$JP33)</f>
        <v/>
      </c>
      <c r="JU33" s="151" t="str">
        <f>IF(OR('Set UP'!K19&lt;&gt;2,'Set UP'!C19=0,'Set UP'!D19=0,'Set UP'!E19=0,'Set UP'!F19=0),"",RANK(JT33,$JT$21:$JT$68,0))</f>
        <v/>
      </c>
      <c r="JV33" s="151" t="str">
        <f>IF(OR(LEFT('Set UP'!F19,1)&lt;&gt;"F",'Set UP'!C19=0,'Set UP'!D19=0,'Set UP'!E19=0),"",$JP33)</f>
        <v/>
      </c>
      <c r="JW33" s="151" t="str">
        <f>IF(OR(LEFT('Set UP'!F19,1)&lt;&gt;"F",'Set UP'!C19=0,'Set UP'!D19=0,'Set UP'!E19=0),"",RANK(JV33,$JV$21:$JV$68,0))</f>
        <v/>
      </c>
      <c r="JX33" s="151" t="str">
        <f>IF(OR('Set UP'!F19&lt;&gt;"NS",'Set UP'!C19=0,'Set UP'!D19=0,'Set UP'!E19=0),"",$JP33)</f>
        <v/>
      </c>
      <c r="JY33" s="154" t="str">
        <f>IF(OR('Set UP'!F19&lt;&gt;"NS",'Set UP'!C19=0,'Set UP'!D19=0,'Set UP'!E19=0),"",RANK(JX33,$JX$21:$JX$68,0))</f>
        <v/>
      </c>
      <c r="JZ33" s="154" t="str">
        <f>IF(OR('Set UP'!$C19=0,'Set UP'!$D19=0,'Set UP'!$E19=0,JP33=0),"",JP33/MAX(JP$21:JP$68)*1000)</f>
        <v/>
      </c>
      <c r="KC33" s="316">
        <f t="array" ref="KC33">MAX(IF(Clubs='Set UP'!D19,'Wet Incident'!JU$21:JU$68))</f>
        <v>0</v>
      </c>
      <c r="KD33" s="316" t="str">
        <f t="shared" si="5"/>
        <v/>
      </c>
    </row>
    <row r="34" spans="2:290" x14ac:dyDescent="0.2">
      <c r="B34" s="139">
        <v>14</v>
      </c>
      <c r="C34" s="148" t="str">
        <f>IF(OR('Set UP'!$C20=0,'Set UP'!$D20=0,'Set UP'!$E20=0,'Set UP'!F20=0),"  --",'Set UP'!C20)</f>
        <v xml:space="preserve">  --</v>
      </c>
      <c r="D34" s="148" t="str">
        <f>IF(OR('Set UP'!$C20=0,'Set UP'!$D20=0,'Set UP'!$E20=0,'Set UP'!F20=0),"  --",'Set UP'!D20&amp;" "&amp;'Set UP'!E20)</f>
        <v xml:space="preserve">  --</v>
      </c>
      <c r="E34" s="148" t="str">
        <f>IF(OR('Set UP'!$C20=0,'Set UP'!$D20=0,'Set UP'!$E20=0,'Set UP'!F20=0),"  --",'Set UP'!F20)</f>
        <v xml:space="preserve">  --</v>
      </c>
      <c r="F34" s="65"/>
      <c r="G34" s="65"/>
      <c r="H34" s="65"/>
      <c r="I34" s="65"/>
      <c r="J34" s="149"/>
      <c r="K34" s="149"/>
      <c r="L34" s="149"/>
      <c r="M34" s="149"/>
      <c r="N34" s="149"/>
      <c r="O34" s="149"/>
      <c r="P34" s="149"/>
      <c r="Q34" s="149"/>
      <c r="R34" s="149"/>
      <c r="S34" s="149"/>
      <c r="T34" s="149"/>
      <c r="U34" s="149"/>
      <c r="V34" s="149"/>
      <c r="W34" s="149"/>
      <c r="X34" s="149"/>
      <c r="Y34" s="149"/>
      <c r="Z34" s="149"/>
      <c r="AA34" s="149"/>
      <c r="AB34" s="149"/>
      <c r="AC34" s="149"/>
      <c r="AD34" s="149"/>
      <c r="AE34" s="222"/>
      <c r="AF34" s="150" t="str">
        <f>IF(OR('Set UP'!$C20=0,'Set UP'!$D20=0,'Set UP'!$E20=0),"",(F$19*F34)+(G$19*G34)+(H$19*H34)+(I$19*I34)+(J$19*J34)+(K$19*K34)+(L$19*L34)+(M$19*M34)+(N$19*N34)+(O$19*O34)+(P$19*P34)+(Q$19*Q34)+(R$19*R34)+(S$19*S34)+(T$19*T34)+(U$19*U34)+(V$19*V34)+(W$19*W34)+(X$19*X34)+(Y$19*Y34)+(Z$19*Z34)+(AA$19*AA34)+(AB$19*AB34)+(AC$19*AC34)+(AD$19*AD34))</f>
        <v/>
      </c>
      <c r="AG34" s="65"/>
      <c r="AH34" s="65"/>
      <c r="AI34" s="65"/>
      <c r="AJ34" s="65"/>
      <c r="AK34" s="65"/>
      <c r="AL34" s="65"/>
      <c r="AM34" s="149"/>
      <c r="AN34" s="149"/>
      <c r="AO34" s="149"/>
      <c r="AP34" s="149"/>
      <c r="AQ34" s="149"/>
      <c r="AR34" s="149"/>
      <c r="AS34" s="149"/>
      <c r="AT34" s="149"/>
      <c r="AU34" s="149"/>
      <c r="AV34" s="149"/>
      <c r="AW34" s="149"/>
      <c r="AX34" s="149"/>
      <c r="AY34" s="149"/>
      <c r="AZ34" s="149"/>
      <c r="BA34" s="149"/>
      <c r="BB34" s="149"/>
      <c r="BC34" s="149"/>
      <c r="BD34" s="149"/>
      <c r="BE34" s="149"/>
      <c r="BF34" s="222"/>
      <c r="BG34" s="150" t="str">
        <f>IF(OR('Set UP'!$C20=0,'Set UP'!$D20=0,'Set UP'!$E20=0),"",(AG$19*AG34)+(AH$19*AH34)+(AI$19*AI34)+(AJ$19*AJ34)+(AK$19*AK34)+(AL$19*AL34)+(AM$19*AM34)+(AN$19*AN34)+(AO$19*AO34)+(AP$19*AP34)+(AQ$19*AQ34)+(AR$19*AR34)+(AS$19*AS34)+(AT$19*AT34)+(AU$19*AU34)+(AV$19*AV34)+(AW$19*AW34)+(AX$19*AX34)+(AY$19*AY34)+(AZ$19*AZ34)+(BA$19*BA34)+(BB$19*BB34)+(BC$19*BC34)+(BD$19*BD34)+(BE$19*BE34))</f>
        <v/>
      </c>
      <c r="BH34" s="65"/>
      <c r="BI34" s="65"/>
      <c r="BJ34" s="65"/>
      <c r="BK34" s="65"/>
      <c r="BL34" s="65"/>
      <c r="BM34" s="65"/>
      <c r="BN34" s="149"/>
      <c r="BO34" s="149"/>
      <c r="BP34" s="149"/>
      <c r="BQ34" s="149"/>
      <c r="BR34" s="149"/>
      <c r="BS34" s="149"/>
      <c r="BT34" s="149"/>
      <c r="BU34" s="149"/>
      <c r="BV34" s="149"/>
      <c r="BW34" s="149"/>
      <c r="BX34" s="149"/>
      <c r="BY34" s="149"/>
      <c r="BZ34" s="149"/>
      <c r="CA34" s="149"/>
      <c r="CB34" s="149"/>
      <c r="CC34" s="149"/>
      <c r="CD34" s="149"/>
      <c r="CE34" s="149"/>
      <c r="CF34" s="149"/>
      <c r="CG34" s="222"/>
      <c r="CH34" s="150" t="str">
        <f>IF(OR('Set UP'!$C20=0,'Set UP'!$D20=0,'Set UP'!$E20=0),"",(BH$19*BH34)+(BI$19*BI34)+(BJ$19*BJ34)+(BK$19*BK34)+(BL$19*BL34)+(BM$19*BM34)+(BN$19*BN34)+(BO$19*BO34)+(BP$19*BP34)+(BQ$19*BQ34)+(BR$19*BR34)+(BS$19*BS34)+(BT$19*BT34)+(BU$19*BU34)+(BV$19*BV34)+(BW$19*BW34)+(BX$19*BX34)+(BY$19*BY34)+(BZ$19*BZ34)+(CA$19*CA34)+(CB$19*CB34)+(CC$19*CC34)+(CD$19*CD34)+(CE$19*CE34)+(CF$19*CF34))</f>
        <v/>
      </c>
      <c r="CI34" s="65"/>
      <c r="CJ34" s="65"/>
      <c r="CK34" s="65"/>
      <c r="CL34" s="65"/>
      <c r="CM34" s="65"/>
      <c r="CN34" s="149"/>
      <c r="CO34" s="149"/>
      <c r="CP34" s="149"/>
      <c r="CQ34" s="149"/>
      <c r="CR34" s="149"/>
      <c r="CS34" s="149"/>
      <c r="CT34" s="149"/>
      <c r="CU34" s="149"/>
      <c r="CV34" s="149"/>
      <c r="CW34" s="149"/>
      <c r="CX34" s="149"/>
      <c r="CY34" s="149"/>
      <c r="CZ34" s="149"/>
      <c r="DA34" s="149"/>
      <c r="DB34" s="149"/>
      <c r="DC34" s="149"/>
      <c r="DD34" s="149"/>
      <c r="DE34" s="149"/>
      <c r="DF34" s="149"/>
      <c r="DG34" s="149"/>
      <c r="DH34" s="222"/>
      <c r="DI34" s="150" t="str">
        <f>IF(OR('Set UP'!$C20=0,'Set UP'!$D20=0,'Set UP'!$E20=0),"",(CI$19*CI34)+(CJ$19*CJ34)+(CK$19*CK34)+(CL$19*CL34)+(CM$19*CM34)+(CN$19*CN34)+(CO$19*CO34)+(CP$19*CP34)+(CQ$19*CQ34)+(CR$19*CR34)+(CS$19*CS34)+(CT$19*CT34)+(CU$19*CU34)+(CV$19*CV34)+(CW$19*CW34)+(CX$19*CX34)+(CY$19*CY34)+(CZ$19*CZ34)+(DA$19*DA34)+(DB$19*DB34)+(DC$19*DC34)+(DD$19*DD34)+(DE$19*DE34)+(DF$19*DF34)+(DG$19*DG34))</f>
        <v/>
      </c>
      <c r="DJ34" s="65"/>
      <c r="DK34" s="65"/>
      <c r="DL34" s="65"/>
      <c r="DM34" s="149"/>
      <c r="DN34" s="149"/>
      <c r="DO34" s="149"/>
      <c r="DP34" s="149"/>
      <c r="DQ34" s="149"/>
      <c r="DR34" s="149"/>
      <c r="DS34" s="149"/>
      <c r="DT34" s="149"/>
      <c r="DU34" s="149"/>
      <c r="DV34" s="149"/>
      <c r="DW34" s="149"/>
      <c r="DX34" s="149"/>
      <c r="DY34" s="149"/>
      <c r="DZ34" s="149"/>
      <c r="EA34" s="149"/>
      <c r="EB34" s="149"/>
      <c r="EC34" s="149"/>
      <c r="ED34" s="149"/>
      <c r="EE34" s="149"/>
      <c r="EF34" s="149"/>
      <c r="EG34" s="149"/>
      <c r="EH34" s="149"/>
      <c r="EI34" s="222"/>
      <c r="EJ34" s="150" t="str">
        <f>IF(OR('Set UP'!$C20=0,'Set UP'!$D20=0,'Set UP'!$E20=0),"",(DJ$19*DJ34)+(DK$19*DK34)+(DL$19*DL34)+(DM$19*DM34)+(DN$19*DN34)+(DO$19*DO34)+(DP$19*DP34)+(DQ$19*DQ34)+(DR$19*DR34)+(DS$19*DS34)+(DT$19*DT34)+(DU$19*DU34)+(DV$19*DV34)+(DW$19*DW34)+(DX$19*DX34)+(DY$19*DY34)+(DZ$19*DZ34)+(EA$19*EA34)+(EB$19*EB34)+(EC$19*EC34)+(ED$19*ED34)+(EE$19*EE34)+(EF$19*EF34)+(EG$19*EG34)+(EH$19*EH34))</f>
        <v/>
      </c>
      <c r="EK34" s="65"/>
      <c r="EL34" s="65"/>
      <c r="EM34" s="65"/>
      <c r="EN34" s="65"/>
      <c r="EO34" s="149"/>
      <c r="EP34" s="149"/>
      <c r="EQ34" s="149"/>
      <c r="ER34" s="149"/>
      <c r="ES34" s="149"/>
      <c r="ET34" s="149"/>
      <c r="EU34" s="149"/>
      <c r="EV34" s="149"/>
      <c r="EW34" s="149"/>
      <c r="EX34" s="149"/>
      <c r="EY34" s="149"/>
      <c r="EZ34" s="149"/>
      <c r="FA34" s="149"/>
      <c r="FB34" s="149"/>
      <c r="FC34" s="149"/>
      <c r="FD34" s="149"/>
      <c r="FE34" s="149"/>
      <c r="FF34" s="149"/>
      <c r="FG34" s="149"/>
      <c r="FH34" s="149"/>
      <c r="FI34" s="149"/>
      <c r="FJ34" s="222"/>
      <c r="FK34" s="150" t="str">
        <f>IF(OR('Set UP'!$C20=0,'Set UP'!$D20=0,'Set UP'!$E20=0),"",(EK$19*EK34)+(EL$19*EL34)+(EM$19*EM34)+(EN$19*EN34)+(EO$19*EO34)+(EP$19*EP34)+(EQ$19*EQ34)+(ER$19*ER34)+(ES$19*ES34)+(ET$19*ET34)+(EU$19*EU34)+(EV$19*EV34)+(EW$19*EW34)+(EX$19*EX34)+(EY$19*EY34)+(EZ$19*EZ34)+(FA$19*FA34)+(FB$19*FB34)+(FC$19*FC34)+(FD$19*FD34)+(FE$19*FE34)+(FF$19*FF34)+(FG$19*FG34)+(FH$19*FH34)+(FI$19*FI34))</f>
        <v/>
      </c>
      <c r="FL34" s="65"/>
      <c r="FM34" s="65"/>
      <c r="FN34" s="65"/>
      <c r="FO34" s="65"/>
      <c r="FP34" s="149"/>
      <c r="FQ34" s="149"/>
      <c r="FR34" s="149"/>
      <c r="FS34" s="149"/>
      <c r="FT34" s="149"/>
      <c r="FU34" s="149"/>
      <c r="FV34" s="149"/>
      <c r="FW34" s="149"/>
      <c r="FX34" s="149"/>
      <c r="FY34" s="149"/>
      <c r="FZ34" s="149"/>
      <c r="GA34" s="149"/>
      <c r="GB34" s="149"/>
      <c r="GC34" s="149"/>
      <c r="GD34" s="149"/>
      <c r="GE34" s="149"/>
      <c r="GF34" s="149"/>
      <c r="GG34" s="149"/>
      <c r="GH34" s="149"/>
      <c r="GI34" s="149"/>
      <c r="GJ34" s="149"/>
      <c r="GK34" s="222"/>
      <c r="GL34" s="150" t="str">
        <f>IF(OR('Set UP'!$C20=0,'Set UP'!$D20=0,'Set UP'!$E20=0),"",(FL$19*FL34)+(FM$19*FM34)+(FN$19*FN34)+(FO$19*FO34)+(FP$19*FP34)+(FQ$19*FQ34)+(FR$19*FR34)+(FS$19*FS34)+(FT$19*FT34)+(FU$19*FU34)+(FV$19*FV34)+(FW$19*FW34)+(FX$19*FX34)+(FY$19*FY34)+(FZ$19*FZ34)+(GA$19*GA34)+(GB$19*GB34)+(GC$19*GC34)+(GD$19*GD34)+(GE$19*GE34)+(GF$19*GF34)+(GG$19*GG34)+(GH$19*GH34)+(GI$19*GI34)+(GJ$19*GJ34))</f>
        <v/>
      </c>
      <c r="GM34" s="65"/>
      <c r="GN34" s="65"/>
      <c r="GO34" s="65"/>
      <c r="GP34" s="65"/>
      <c r="GQ34" s="149"/>
      <c r="GR34" s="149"/>
      <c r="GS34" s="149"/>
      <c r="GT34" s="149"/>
      <c r="GU34" s="149"/>
      <c r="GV34" s="149"/>
      <c r="GW34" s="149"/>
      <c r="GX34" s="149"/>
      <c r="GY34" s="149"/>
      <c r="GZ34" s="149"/>
      <c r="HA34" s="149"/>
      <c r="HB34" s="149"/>
      <c r="HC34" s="149"/>
      <c r="HD34" s="149"/>
      <c r="HE34" s="149"/>
      <c r="HF34" s="149"/>
      <c r="HG34" s="149"/>
      <c r="HH34" s="149"/>
      <c r="HI34" s="149"/>
      <c r="HJ34" s="149"/>
      <c r="HK34" s="149"/>
      <c r="HL34" s="222"/>
      <c r="HM34" s="150" t="str">
        <f>IF(OR('Set UP'!$C20=0,'Set UP'!$D20=0,'Set UP'!$E20=0),"",(GM$19*GM34)+(GN$19*GN34)+(GO$19*GO34)+(GP$19*GP34)+(GQ$19*GQ34)+(GR$19*GR34)+(GS$19*GS34)+(GT$19*GT34)+(GU$19*GU34)+(GV$19*GV34)+(GW$19*GW34)+(GX$19*GX34)+(GY$19*GY34)+(GZ$19*GZ34)+(HA$19*HA34)+(HB$19*HB34)+(HC$19*HC34)+(HD$19*HD34)+(HE$19*HE34)+(HF$19*HF34)+(HG$19*HG34)+(HH$19*HH34)+(HI$19*HI34)+(HJ$19*HJ34)+(HK$19*HK34))</f>
        <v/>
      </c>
      <c r="HN34" s="65"/>
      <c r="HO34" s="65"/>
      <c r="HP34" s="65"/>
      <c r="HQ34" s="65"/>
      <c r="HR34" s="149"/>
      <c r="HS34" s="149"/>
      <c r="HT34" s="149"/>
      <c r="HU34" s="149"/>
      <c r="HV34" s="149"/>
      <c r="HW34" s="149"/>
      <c r="HX34" s="149"/>
      <c r="HY34" s="149"/>
      <c r="HZ34" s="149"/>
      <c r="IA34" s="149"/>
      <c r="IB34" s="149"/>
      <c r="IC34" s="149"/>
      <c r="ID34" s="149"/>
      <c r="IE34" s="149"/>
      <c r="IF34" s="149"/>
      <c r="IG34" s="149"/>
      <c r="IH34" s="149"/>
      <c r="II34" s="149"/>
      <c r="IJ34" s="149"/>
      <c r="IK34" s="149"/>
      <c r="IL34" s="149"/>
      <c r="IM34" s="222"/>
      <c r="IN34" s="150" t="str">
        <f>IF(OR('Set UP'!$C20=0,'Set UP'!$D20=0,'Set UP'!$E20=0),"",(HN$19*HN34)+(HO$19*HO34)+(HP$19*HP34)+(HQ$19*HQ34)+(HR$19*HR34)+(HS$19*HS34)+(HT$19*HT34)+(HU$19*HU34)+(HV$19*HV34)+(HW$19*HW34)+(HX$19*HX34)+(HY$19*HY34)+(HZ$19*HZ34)+(IA$19*IA34)+(IB$19*IB34)+(IC$19*IC34)+(ID$19*ID34)+(IE$19*IE34)+(IF$19*IF34)+(IG$19*IG34)+(IH$19*IH34)+(II$19*II34)+(IJ$19*IJ34)+(IK$19*IK34)+(IL$19*IL34))</f>
        <v/>
      </c>
      <c r="IO34" s="65"/>
      <c r="IP34" s="65"/>
      <c r="IQ34" s="65"/>
      <c r="IR34" s="65"/>
      <c r="IS34" s="149"/>
      <c r="IT34" s="149"/>
      <c r="IU34" s="149"/>
      <c r="IV34" s="149"/>
      <c r="IW34" s="149"/>
      <c r="IX34" s="149"/>
      <c r="IY34" s="149"/>
      <c r="IZ34" s="149"/>
      <c r="JA34" s="149"/>
      <c r="JB34" s="149"/>
      <c r="JC34" s="149"/>
      <c r="JD34" s="149"/>
      <c r="JE34" s="149"/>
      <c r="JF34" s="149"/>
      <c r="JG34" s="149"/>
      <c r="JH34" s="149"/>
      <c r="JI34" s="149"/>
      <c r="JJ34" s="149"/>
      <c r="JK34" s="149"/>
      <c r="JL34" s="149"/>
      <c r="JM34" s="149"/>
      <c r="JN34" s="222"/>
      <c r="JO34" s="150" t="str">
        <f>IF(OR('Set UP'!$C20=0,'Set UP'!$D20=0,'Set UP'!$E20=0),"",(IO$19*IO34)+(IP$19*IP34)+(IQ$19*IQ34)+(IR$19*IR34)+(IS$19*IS34)+(IT$19*IT34)+(IU$19*IU34)+(IV$19*IV34)+(IW$19*IW34)+(IX$19*IX34)+(IY$19*IY34)+(IZ$19*IZ34)+(JA$19*JA34)+(JB$19*JB34)+(JC$19*JC34)+(JD$19*JD34)+(JE$19*JE34)+(JF$19*JF34)+(JG$19*JG34)+(JH$19*JH34)+(JI$19*JI34)+(JJ$19*JJ34)+(JK$19*JK34)+(JL$19*JL34)+(JM$19*JM34))</f>
        <v/>
      </c>
      <c r="JP34" s="151" t="str">
        <f>IF(OR('Set UP'!$C20=0,'Set UP'!$D20=0,'Set UP'!$E20=0),"",(AF34+BG34+CH34+DI34+EJ34+FK34+GL34+HM34+IN34+JO34))</f>
        <v/>
      </c>
      <c r="JQ34" s="152" t="str">
        <f>IF(OR('Set UP'!$C20=0,'Set UP'!$D20=0,'Set UP'!$E20=0),"",RANK(JP34,$JP$21:$JP$68,0))</f>
        <v/>
      </c>
      <c r="JR34" s="151" t="str">
        <f>IF(OR('Set UP'!K20&lt;&gt;1,'Set UP'!C20=0,'Set UP'!D20=0,'Set UP'!E20=0,'Set UP'!F20=0),"",$JP34)</f>
        <v/>
      </c>
      <c r="JS34" s="151" t="str">
        <f>IF(OR('Set UP'!K20&lt;&gt;1,'Set UP'!C20=0,'Set UP'!D20=0,'Set UP'!E20=0,'Set UP'!F20=0),"",RANK(JR34,$JR$21:$JR$68,0))</f>
        <v/>
      </c>
      <c r="JT34" s="153" t="str">
        <f>IF(OR('Set UP'!K20&lt;&gt;2,'Set UP'!C20=0,'Set UP'!D20=0,'Set UP'!E20=0,'Set UP'!F20=0),"",$JP34)</f>
        <v/>
      </c>
      <c r="JU34" s="151" t="str">
        <f>IF(OR('Set UP'!K20&lt;&gt;2,'Set UP'!C20=0,'Set UP'!D20=0,'Set UP'!E20=0,'Set UP'!F20=0),"",RANK(JT34,$JT$21:$JT$68,0))</f>
        <v/>
      </c>
      <c r="JV34" s="151" t="str">
        <f>IF(OR(LEFT('Set UP'!F20,1)&lt;&gt;"F",'Set UP'!C20=0,'Set UP'!D20=0,'Set UP'!E20=0),"",$JP34)</f>
        <v/>
      </c>
      <c r="JW34" s="151" t="str">
        <f>IF(OR(LEFT('Set UP'!F20,1)&lt;&gt;"F",'Set UP'!C20=0,'Set UP'!D20=0,'Set UP'!E20=0),"",RANK(JV34,$JV$21:$JV$68,0))</f>
        <v/>
      </c>
      <c r="JX34" s="151" t="str">
        <f>IF(OR('Set UP'!F20&lt;&gt;"NS",'Set UP'!C20=0,'Set UP'!D20=0,'Set UP'!E20=0),"",$JP34)</f>
        <v/>
      </c>
      <c r="JY34" s="154" t="str">
        <f>IF(OR('Set UP'!F20&lt;&gt;"NS",'Set UP'!C20=0,'Set UP'!D20=0,'Set UP'!E20=0),"",RANK(JX34,$JX$21:$JX$68,0))</f>
        <v/>
      </c>
      <c r="JZ34" s="154" t="str">
        <f>IF(OR('Set UP'!$C20=0,'Set UP'!$D20=0,'Set UP'!$E20=0,JP34=0),"",JP34/MAX(JP$21:JP$68)*1000)</f>
        <v/>
      </c>
      <c r="KC34" s="316">
        <f t="array" ref="KC34">MAX(IF(Clubs='Set UP'!D20,'Wet Incident'!JU$21:JU$68))</f>
        <v>0</v>
      </c>
      <c r="KD34" s="316" t="str">
        <f t="shared" si="5"/>
        <v/>
      </c>
    </row>
    <row r="35" spans="2:290" x14ac:dyDescent="0.2">
      <c r="B35" s="139">
        <v>15</v>
      </c>
      <c r="C35" s="148" t="str">
        <f>IF(OR('Set UP'!$C21=0,'Set UP'!$D21=0,'Set UP'!$E21=0,'Set UP'!F21=0),"  --",'Set UP'!C21)</f>
        <v xml:space="preserve">  --</v>
      </c>
      <c r="D35" s="148" t="str">
        <f>IF(OR('Set UP'!$C21=0,'Set UP'!$D21=0,'Set UP'!$E21=0,'Set UP'!F21=0),"  --",'Set UP'!D21&amp;" "&amp;'Set UP'!E21)</f>
        <v xml:space="preserve">  --</v>
      </c>
      <c r="E35" s="148" t="str">
        <f>IF(OR('Set UP'!$C21=0,'Set UP'!$D21=0,'Set UP'!$E21=0,'Set UP'!F21=0),"  --",'Set UP'!F21)</f>
        <v xml:space="preserve">  --</v>
      </c>
      <c r="F35" s="65"/>
      <c r="G35" s="65"/>
      <c r="H35" s="65"/>
      <c r="I35" s="65"/>
      <c r="J35" s="149"/>
      <c r="K35" s="149"/>
      <c r="L35" s="149"/>
      <c r="M35" s="149"/>
      <c r="N35" s="149"/>
      <c r="O35" s="149"/>
      <c r="P35" s="149"/>
      <c r="Q35" s="149"/>
      <c r="R35" s="149"/>
      <c r="S35" s="149"/>
      <c r="T35" s="149"/>
      <c r="U35" s="149"/>
      <c r="V35" s="149"/>
      <c r="W35" s="149"/>
      <c r="X35" s="149"/>
      <c r="Y35" s="149"/>
      <c r="Z35" s="149"/>
      <c r="AA35" s="149"/>
      <c r="AB35" s="149"/>
      <c r="AC35" s="149"/>
      <c r="AD35" s="149"/>
      <c r="AE35" s="222"/>
      <c r="AF35" s="150" t="str">
        <f>IF(OR('Set UP'!$C21=0,'Set UP'!$D21=0,'Set UP'!$E21=0),"",(F$19*F35)+(G$19*G35)+(H$19*H35)+(I$19*I35)+(J$19*J35)+(K$19*K35)+(L$19*L35)+(M$19*M35)+(N$19*N35)+(O$19*O35)+(P$19*P35)+(Q$19*Q35)+(R$19*R35)+(S$19*S35)+(T$19*T35)+(U$19*U35)+(V$19*V35)+(W$19*W35)+(X$19*X35)+(Y$19*Y35)+(Z$19*Z35)+(AA$19*AA35)+(AB$19*AB35)+(AC$19*AC35)+(AD$19*AD35))</f>
        <v/>
      </c>
      <c r="AG35" s="65"/>
      <c r="AH35" s="65"/>
      <c r="AI35" s="65"/>
      <c r="AJ35" s="65"/>
      <c r="AK35" s="65"/>
      <c r="AL35" s="65"/>
      <c r="AM35" s="149"/>
      <c r="AN35" s="149"/>
      <c r="AO35" s="149"/>
      <c r="AP35" s="149"/>
      <c r="AQ35" s="149"/>
      <c r="AR35" s="149"/>
      <c r="AS35" s="149"/>
      <c r="AT35" s="149"/>
      <c r="AU35" s="149"/>
      <c r="AV35" s="149"/>
      <c r="AW35" s="149"/>
      <c r="AX35" s="149"/>
      <c r="AY35" s="149"/>
      <c r="AZ35" s="149"/>
      <c r="BA35" s="149"/>
      <c r="BB35" s="149"/>
      <c r="BC35" s="149"/>
      <c r="BD35" s="149"/>
      <c r="BE35" s="149"/>
      <c r="BF35" s="222"/>
      <c r="BG35" s="150" t="str">
        <f>IF(OR('Set UP'!$C21=0,'Set UP'!$D21=0,'Set UP'!$E21=0),"",(AG$19*AG35)+(AH$19*AH35)+(AI$19*AI35)+(AJ$19*AJ35)+(AK$19*AK35)+(AL$19*AL35)+(AM$19*AM35)+(AN$19*AN35)+(AO$19*AO35)+(AP$19*AP35)+(AQ$19*AQ35)+(AR$19*AR35)+(AS$19*AS35)+(AT$19*AT35)+(AU$19*AU35)+(AV$19*AV35)+(AW$19*AW35)+(AX$19*AX35)+(AY$19*AY35)+(AZ$19*AZ35)+(BA$19*BA35)+(BB$19*BB35)+(BC$19*BC35)+(BD$19*BD35)+(BE$19*BE35))</f>
        <v/>
      </c>
      <c r="BH35" s="65"/>
      <c r="BI35" s="65"/>
      <c r="BJ35" s="65"/>
      <c r="BK35" s="65"/>
      <c r="BL35" s="65"/>
      <c r="BM35" s="65"/>
      <c r="BN35" s="149"/>
      <c r="BO35" s="149"/>
      <c r="BP35" s="149"/>
      <c r="BQ35" s="149"/>
      <c r="BR35" s="149"/>
      <c r="BS35" s="149"/>
      <c r="BT35" s="149"/>
      <c r="BU35" s="149"/>
      <c r="BV35" s="149"/>
      <c r="BW35" s="149"/>
      <c r="BX35" s="149"/>
      <c r="BY35" s="149"/>
      <c r="BZ35" s="149"/>
      <c r="CA35" s="149"/>
      <c r="CB35" s="149"/>
      <c r="CC35" s="149"/>
      <c r="CD35" s="149"/>
      <c r="CE35" s="149"/>
      <c r="CF35" s="149"/>
      <c r="CG35" s="222"/>
      <c r="CH35" s="150" t="str">
        <f>IF(OR('Set UP'!$C21=0,'Set UP'!$D21=0,'Set UP'!$E21=0),"",(BH$19*BH35)+(BI$19*BI35)+(BJ$19*BJ35)+(BK$19*BK35)+(BL$19*BL35)+(BM$19*BM35)+(BN$19*BN35)+(BO$19*BO35)+(BP$19*BP35)+(BQ$19*BQ35)+(BR$19*BR35)+(BS$19*BS35)+(BT$19*BT35)+(BU$19*BU35)+(BV$19*BV35)+(BW$19*BW35)+(BX$19*BX35)+(BY$19*BY35)+(BZ$19*BZ35)+(CA$19*CA35)+(CB$19*CB35)+(CC$19*CC35)+(CD$19*CD35)+(CE$19*CE35)+(CF$19*CF35))</f>
        <v/>
      </c>
      <c r="CI35" s="65"/>
      <c r="CJ35" s="65"/>
      <c r="CK35" s="65"/>
      <c r="CL35" s="65"/>
      <c r="CM35" s="65"/>
      <c r="CN35" s="149"/>
      <c r="CO35" s="149"/>
      <c r="CP35" s="149"/>
      <c r="CQ35" s="149"/>
      <c r="CR35" s="149"/>
      <c r="CS35" s="149"/>
      <c r="CT35" s="149"/>
      <c r="CU35" s="149"/>
      <c r="CV35" s="149"/>
      <c r="CW35" s="149"/>
      <c r="CX35" s="149"/>
      <c r="CY35" s="149"/>
      <c r="CZ35" s="149"/>
      <c r="DA35" s="149"/>
      <c r="DB35" s="149"/>
      <c r="DC35" s="149"/>
      <c r="DD35" s="149"/>
      <c r="DE35" s="149"/>
      <c r="DF35" s="149"/>
      <c r="DG35" s="149"/>
      <c r="DH35" s="222"/>
      <c r="DI35" s="150" t="str">
        <f>IF(OR('Set UP'!$C21=0,'Set UP'!$D21=0,'Set UP'!$E21=0),"",(CI$19*CI35)+(CJ$19*CJ35)+(CK$19*CK35)+(CL$19*CL35)+(CM$19*CM35)+(CN$19*CN35)+(CO$19*CO35)+(CP$19*CP35)+(CQ$19*CQ35)+(CR$19*CR35)+(CS$19*CS35)+(CT$19*CT35)+(CU$19*CU35)+(CV$19*CV35)+(CW$19*CW35)+(CX$19*CX35)+(CY$19*CY35)+(CZ$19*CZ35)+(DA$19*DA35)+(DB$19*DB35)+(DC$19*DC35)+(DD$19*DD35)+(DE$19*DE35)+(DF$19*DF35)+(DG$19*DG35))</f>
        <v/>
      </c>
      <c r="DJ35" s="65"/>
      <c r="DK35" s="65"/>
      <c r="DL35" s="65"/>
      <c r="DM35" s="149"/>
      <c r="DN35" s="149"/>
      <c r="DO35" s="149"/>
      <c r="DP35" s="149"/>
      <c r="DQ35" s="149"/>
      <c r="DR35" s="149"/>
      <c r="DS35" s="149"/>
      <c r="DT35" s="149"/>
      <c r="DU35" s="149"/>
      <c r="DV35" s="149"/>
      <c r="DW35" s="149"/>
      <c r="DX35" s="149"/>
      <c r="DY35" s="149"/>
      <c r="DZ35" s="149"/>
      <c r="EA35" s="149"/>
      <c r="EB35" s="149"/>
      <c r="EC35" s="149"/>
      <c r="ED35" s="149"/>
      <c r="EE35" s="149"/>
      <c r="EF35" s="149"/>
      <c r="EG35" s="149"/>
      <c r="EH35" s="149"/>
      <c r="EI35" s="222"/>
      <c r="EJ35" s="150" t="str">
        <f>IF(OR('Set UP'!$C21=0,'Set UP'!$D21=0,'Set UP'!$E21=0),"",(DJ$19*DJ35)+(DK$19*DK35)+(DL$19*DL35)+(DM$19*DM35)+(DN$19*DN35)+(DO$19*DO35)+(DP$19*DP35)+(DQ$19*DQ35)+(DR$19*DR35)+(DS$19*DS35)+(DT$19*DT35)+(DU$19*DU35)+(DV$19*DV35)+(DW$19*DW35)+(DX$19*DX35)+(DY$19*DY35)+(DZ$19*DZ35)+(EA$19*EA35)+(EB$19*EB35)+(EC$19*EC35)+(ED$19*ED35)+(EE$19*EE35)+(EF$19*EF35)+(EG$19*EG35)+(EH$19*EH35))</f>
        <v/>
      </c>
      <c r="EK35" s="65"/>
      <c r="EL35" s="65"/>
      <c r="EM35" s="65"/>
      <c r="EN35" s="65"/>
      <c r="EO35" s="149"/>
      <c r="EP35" s="149"/>
      <c r="EQ35" s="149"/>
      <c r="ER35" s="149"/>
      <c r="ES35" s="149"/>
      <c r="ET35" s="149"/>
      <c r="EU35" s="149"/>
      <c r="EV35" s="149"/>
      <c r="EW35" s="149"/>
      <c r="EX35" s="149"/>
      <c r="EY35" s="149"/>
      <c r="EZ35" s="149"/>
      <c r="FA35" s="149"/>
      <c r="FB35" s="149"/>
      <c r="FC35" s="149"/>
      <c r="FD35" s="149"/>
      <c r="FE35" s="149"/>
      <c r="FF35" s="149"/>
      <c r="FG35" s="149"/>
      <c r="FH35" s="149"/>
      <c r="FI35" s="149"/>
      <c r="FJ35" s="222"/>
      <c r="FK35" s="150" t="str">
        <f>IF(OR('Set UP'!$C21=0,'Set UP'!$D21=0,'Set UP'!$E21=0),"",(EK$19*EK35)+(EL$19*EL35)+(EM$19*EM35)+(EN$19*EN35)+(EO$19*EO35)+(EP$19*EP35)+(EQ$19*EQ35)+(ER$19*ER35)+(ES$19*ES35)+(ET$19*ET35)+(EU$19*EU35)+(EV$19*EV35)+(EW$19*EW35)+(EX$19*EX35)+(EY$19*EY35)+(EZ$19*EZ35)+(FA$19*FA35)+(FB$19*FB35)+(FC$19*FC35)+(FD$19*FD35)+(FE$19*FE35)+(FF$19*FF35)+(FG$19*FG35)+(FH$19*FH35)+(FI$19*FI35))</f>
        <v/>
      </c>
      <c r="FL35" s="65"/>
      <c r="FM35" s="65"/>
      <c r="FN35" s="65"/>
      <c r="FO35" s="65"/>
      <c r="FP35" s="149"/>
      <c r="FQ35" s="149"/>
      <c r="FR35" s="149"/>
      <c r="FS35" s="149"/>
      <c r="FT35" s="149"/>
      <c r="FU35" s="149"/>
      <c r="FV35" s="149"/>
      <c r="FW35" s="149"/>
      <c r="FX35" s="149"/>
      <c r="FY35" s="149"/>
      <c r="FZ35" s="149"/>
      <c r="GA35" s="149"/>
      <c r="GB35" s="149"/>
      <c r="GC35" s="149"/>
      <c r="GD35" s="149"/>
      <c r="GE35" s="149"/>
      <c r="GF35" s="149"/>
      <c r="GG35" s="149"/>
      <c r="GH35" s="149"/>
      <c r="GI35" s="149"/>
      <c r="GJ35" s="149"/>
      <c r="GK35" s="222"/>
      <c r="GL35" s="150" t="str">
        <f>IF(OR('Set UP'!$C21=0,'Set UP'!$D21=0,'Set UP'!$E21=0),"",(FL$19*FL35)+(FM$19*FM35)+(FN$19*FN35)+(FO$19*FO35)+(FP$19*FP35)+(FQ$19*FQ35)+(FR$19*FR35)+(FS$19*FS35)+(FT$19*FT35)+(FU$19*FU35)+(FV$19*FV35)+(FW$19*FW35)+(FX$19*FX35)+(FY$19*FY35)+(FZ$19*FZ35)+(GA$19*GA35)+(GB$19*GB35)+(GC$19*GC35)+(GD$19*GD35)+(GE$19*GE35)+(GF$19*GF35)+(GG$19*GG35)+(GH$19*GH35)+(GI$19*GI35)+(GJ$19*GJ35))</f>
        <v/>
      </c>
      <c r="GM35" s="65"/>
      <c r="GN35" s="65"/>
      <c r="GO35" s="65"/>
      <c r="GP35" s="65"/>
      <c r="GQ35" s="149"/>
      <c r="GR35" s="149"/>
      <c r="GS35" s="149"/>
      <c r="GT35" s="149"/>
      <c r="GU35" s="149"/>
      <c r="GV35" s="149"/>
      <c r="GW35" s="149"/>
      <c r="GX35" s="149"/>
      <c r="GY35" s="149"/>
      <c r="GZ35" s="149"/>
      <c r="HA35" s="149"/>
      <c r="HB35" s="149"/>
      <c r="HC35" s="149"/>
      <c r="HD35" s="149"/>
      <c r="HE35" s="149"/>
      <c r="HF35" s="149"/>
      <c r="HG35" s="149"/>
      <c r="HH35" s="149"/>
      <c r="HI35" s="149"/>
      <c r="HJ35" s="149"/>
      <c r="HK35" s="149"/>
      <c r="HL35" s="222"/>
      <c r="HM35" s="150" t="str">
        <f>IF(OR('Set UP'!$C21=0,'Set UP'!$D21=0,'Set UP'!$E21=0),"",(GM$19*GM35)+(GN$19*GN35)+(GO$19*GO35)+(GP$19*GP35)+(GQ$19*GQ35)+(GR$19*GR35)+(GS$19*GS35)+(GT$19*GT35)+(GU$19*GU35)+(GV$19*GV35)+(GW$19*GW35)+(GX$19*GX35)+(GY$19*GY35)+(GZ$19*GZ35)+(HA$19*HA35)+(HB$19*HB35)+(HC$19*HC35)+(HD$19*HD35)+(HE$19*HE35)+(HF$19*HF35)+(HG$19*HG35)+(HH$19*HH35)+(HI$19*HI35)+(HJ$19*HJ35)+(HK$19*HK35))</f>
        <v/>
      </c>
      <c r="HN35" s="65"/>
      <c r="HO35" s="65"/>
      <c r="HP35" s="65"/>
      <c r="HQ35" s="65"/>
      <c r="HR35" s="149"/>
      <c r="HS35" s="149"/>
      <c r="HT35" s="149"/>
      <c r="HU35" s="149"/>
      <c r="HV35" s="149"/>
      <c r="HW35" s="149"/>
      <c r="HX35" s="149"/>
      <c r="HY35" s="149"/>
      <c r="HZ35" s="149"/>
      <c r="IA35" s="149"/>
      <c r="IB35" s="149"/>
      <c r="IC35" s="149"/>
      <c r="ID35" s="149"/>
      <c r="IE35" s="149"/>
      <c r="IF35" s="149"/>
      <c r="IG35" s="149"/>
      <c r="IH35" s="149"/>
      <c r="II35" s="149"/>
      <c r="IJ35" s="149"/>
      <c r="IK35" s="149"/>
      <c r="IL35" s="149"/>
      <c r="IM35" s="222"/>
      <c r="IN35" s="150" t="str">
        <f>IF(OR('Set UP'!$C21=0,'Set UP'!$D21=0,'Set UP'!$E21=0),"",(HN$19*HN35)+(HO$19*HO35)+(HP$19*HP35)+(HQ$19*HQ35)+(HR$19*HR35)+(HS$19*HS35)+(HT$19*HT35)+(HU$19*HU35)+(HV$19*HV35)+(HW$19*HW35)+(HX$19*HX35)+(HY$19*HY35)+(HZ$19*HZ35)+(IA$19*IA35)+(IB$19*IB35)+(IC$19*IC35)+(ID$19*ID35)+(IE$19*IE35)+(IF$19*IF35)+(IG$19*IG35)+(IH$19*IH35)+(II$19*II35)+(IJ$19*IJ35)+(IK$19*IK35)+(IL$19*IL35))</f>
        <v/>
      </c>
      <c r="IO35" s="65"/>
      <c r="IP35" s="65"/>
      <c r="IQ35" s="65"/>
      <c r="IR35" s="65"/>
      <c r="IS35" s="149"/>
      <c r="IT35" s="149"/>
      <c r="IU35" s="149"/>
      <c r="IV35" s="149"/>
      <c r="IW35" s="149"/>
      <c r="IX35" s="149"/>
      <c r="IY35" s="149"/>
      <c r="IZ35" s="149"/>
      <c r="JA35" s="149"/>
      <c r="JB35" s="149"/>
      <c r="JC35" s="149"/>
      <c r="JD35" s="149"/>
      <c r="JE35" s="149"/>
      <c r="JF35" s="149"/>
      <c r="JG35" s="149"/>
      <c r="JH35" s="149"/>
      <c r="JI35" s="149"/>
      <c r="JJ35" s="149"/>
      <c r="JK35" s="149"/>
      <c r="JL35" s="149"/>
      <c r="JM35" s="149"/>
      <c r="JN35" s="222"/>
      <c r="JO35" s="150" t="str">
        <f>IF(OR('Set UP'!$C21=0,'Set UP'!$D21=0,'Set UP'!$E21=0),"",(IO$19*IO35)+(IP$19*IP35)+(IQ$19*IQ35)+(IR$19*IR35)+(IS$19*IS35)+(IT$19*IT35)+(IU$19*IU35)+(IV$19*IV35)+(IW$19*IW35)+(IX$19*IX35)+(IY$19*IY35)+(IZ$19*IZ35)+(JA$19*JA35)+(JB$19*JB35)+(JC$19*JC35)+(JD$19*JD35)+(JE$19*JE35)+(JF$19*JF35)+(JG$19*JG35)+(JH$19*JH35)+(JI$19*JI35)+(JJ$19*JJ35)+(JK$19*JK35)+(JL$19*JL35)+(JM$19*JM35))</f>
        <v/>
      </c>
      <c r="JP35" s="151" t="str">
        <f>IF(OR('Set UP'!$C21=0,'Set UP'!$D21=0,'Set UP'!$E21=0),"",(AF35+BG35+CH35+DI35+EJ35+FK35+GL35+HM35+IN35+JO35))</f>
        <v/>
      </c>
      <c r="JQ35" s="152" t="str">
        <f>IF(OR('Set UP'!$C21=0,'Set UP'!$D21=0,'Set UP'!$E21=0),"",RANK(JP35,$JP$21:$JP$68,0))</f>
        <v/>
      </c>
      <c r="JR35" s="151" t="str">
        <f>IF(OR('Set UP'!K21&lt;&gt;1,'Set UP'!C21=0,'Set UP'!D21=0,'Set UP'!E21=0,'Set UP'!F21=0),"",$JP35)</f>
        <v/>
      </c>
      <c r="JS35" s="151" t="str">
        <f>IF(OR('Set UP'!K21&lt;&gt;1,'Set UP'!C21=0,'Set UP'!D21=0,'Set UP'!E21=0,'Set UP'!F21=0),"",RANK(JR35,$JR$21:$JR$68,0))</f>
        <v/>
      </c>
      <c r="JT35" s="153" t="str">
        <f>IF(OR('Set UP'!K21&lt;&gt;2,'Set UP'!C21=0,'Set UP'!D21=0,'Set UP'!E21=0,'Set UP'!F21=0),"",$JP35)</f>
        <v/>
      </c>
      <c r="JU35" s="151" t="str">
        <f>IF(OR('Set UP'!K21&lt;&gt;2,'Set UP'!C21=0,'Set UP'!D21=0,'Set UP'!E21=0,'Set UP'!F21=0),"",RANK(JT35,$JT$21:$JT$68,0))</f>
        <v/>
      </c>
      <c r="JV35" s="151" t="str">
        <f>IF(OR(LEFT('Set UP'!F21,1)&lt;&gt;"F",'Set UP'!C21=0,'Set UP'!D21=0,'Set UP'!E21=0),"",$JP35)</f>
        <v/>
      </c>
      <c r="JW35" s="151" t="str">
        <f>IF(OR(LEFT('Set UP'!F21,1)&lt;&gt;"F",'Set UP'!C21=0,'Set UP'!D21=0,'Set UP'!E21=0),"",RANK(JV35,$JV$21:$JV$68,0))</f>
        <v/>
      </c>
      <c r="JX35" s="151" t="str">
        <f>IF(OR('Set UP'!F21&lt;&gt;"NS",'Set UP'!C21=0,'Set UP'!D21=0,'Set UP'!E21=0),"",$JP35)</f>
        <v/>
      </c>
      <c r="JY35" s="154" t="str">
        <f>IF(OR('Set UP'!F21&lt;&gt;"NS",'Set UP'!C21=0,'Set UP'!D21=0,'Set UP'!E21=0),"",RANK(JX35,$JX$21:$JX$68,0))</f>
        <v/>
      </c>
      <c r="JZ35" s="154" t="str">
        <f>IF(OR('Set UP'!$C21=0,'Set UP'!$D21=0,'Set UP'!$E21=0,JP35=0),"",JP35/MAX(JP$21:JP$68)*1000)</f>
        <v/>
      </c>
      <c r="KC35" s="316">
        <f t="array" ref="KC35">MAX(IF(Clubs='Set UP'!D21,'Wet Incident'!JU$21:JU$68))</f>
        <v>0</v>
      </c>
      <c r="KD35" s="316" t="str">
        <f t="shared" si="5"/>
        <v/>
      </c>
    </row>
    <row r="36" spans="2:290" x14ac:dyDescent="0.2">
      <c r="B36" s="139">
        <v>16</v>
      </c>
      <c r="C36" s="148" t="str">
        <f>IF(OR('Set UP'!$C22=0,'Set UP'!$D22=0,'Set UP'!$E22=0,'Set UP'!F22=0),"  --",'Set UP'!C22)</f>
        <v xml:space="preserve">  --</v>
      </c>
      <c r="D36" s="148" t="str">
        <f>IF(OR('Set UP'!$C22=0,'Set UP'!$D22=0,'Set UP'!$E22=0,'Set UP'!F22=0),"  --",'Set UP'!D22&amp;" "&amp;'Set UP'!E22)</f>
        <v xml:space="preserve">  --</v>
      </c>
      <c r="E36" s="148" t="str">
        <f>IF(OR('Set UP'!$C22=0,'Set UP'!$D22=0,'Set UP'!$E22=0,'Set UP'!F22=0),"  --",'Set UP'!F22)</f>
        <v xml:space="preserve">  --</v>
      </c>
      <c r="F36" s="65"/>
      <c r="G36" s="65"/>
      <c r="H36" s="65"/>
      <c r="I36" s="65"/>
      <c r="J36" s="149"/>
      <c r="K36" s="149"/>
      <c r="L36" s="149"/>
      <c r="M36" s="149"/>
      <c r="N36" s="149"/>
      <c r="O36" s="149"/>
      <c r="P36" s="149"/>
      <c r="Q36" s="149"/>
      <c r="R36" s="149"/>
      <c r="S36" s="149"/>
      <c r="T36" s="149"/>
      <c r="U36" s="149"/>
      <c r="V36" s="149"/>
      <c r="W36" s="149"/>
      <c r="X36" s="149"/>
      <c r="Y36" s="149"/>
      <c r="Z36" s="149"/>
      <c r="AA36" s="149"/>
      <c r="AB36" s="149"/>
      <c r="AC36" s="149"/>
      <c r="AD36" s="149"/>
      <c r="AE36" s="222"/>
      <c r="AF36" s="150" t="str">
        <f>IF(OR('Set UP'!$C22=0,'Set UP'!$D22=0,'Set UP'!$E22=0),"",(F$19*F36)+(G$19*G36)+(H$19*H36)+(I$19*I36)+(J$19*J36)+(K$19*K36)+(L$19*L36)+(M$19*M36)+(N$19*N36)+(O$19*O36)+(P$19*P36)+(Q$19*Q36)+(R$19*R36)+(S$19*S36)+(T$19*T36)+(U$19*U36)+(V$19*V36)+(W$19*W36)+(X$19*X36)+(Y$19*Y36)+(Z$19*Z36)+(AA$19*AA36)+(AB$19*AB36)+(AC$19*AC36)+(AD$19*AD36))</f>
        <v/>
      </c>
      <c r="AG36" s="65"/>
      <c r="AH36" s="65"/>
      <c r="AI36" s="65"/>
      <c r="AJ36" s="65"/>
      <c r="AK36" s="65"/>
      <c r="AL36" s="65"/>
      <c r="AM36" s="149"/>
      <c r="AN36" s="149"/>
      <c r="AO36" s="149"/>
      <c r="AP36" s="149"/>
      <c r="AQ36" s="149"/>
      <c r="AR36" s="149"/>
      <c r="AS36" s="149"/>
      <c r="AT36" s="149"/>
      <c r="AU36" s="149"/>
      <c r="AV36" s="149"/>
      <c r="AW36" s="149"/>
      <c r="AX36" s="149"/>
      <c r="AY36" s="149"/>
      <c r="AZ36" s="149"/>
      <c r="BA36" s="149"/>
      <c r="BB36" s="149"/>
      <c r="BC36" s="149"/>
      <c r="BD36" s="149"/>
      <c r="BE36" s="149"/>
      <c r="BF36" s="222"/>
      <c r="BG36" s="150" t="str">
        <f>IF(OR('Set UP'!$C22=0,'Set UP'!$D22=0,'Set UP'!$E22=0),"",(AG$19*AG36)+(AH$19*AH36)+(AI$19*AI36)+(AJ$19*AJ36)+(AK$19*AK36)+(AL$19*AL36)+(AM$19*AM36)+(AN$19*AN36)+(AO$19*AO36)+(AP$19*AP36)+(AQ$19*AQ36)+(AR$19*AR36)+(AS$19*AS36)+(AT$19*AT36)+(AU$19*AU36)+(AV$19*AV36)+(AW$19*AW36)+(AX$19*AX36)+(AY$19*AY36)+(AZ$19*AZ36)+(BA$19*BA36)+(BB$19*BB36)+(BC$19*BC36)+(BD$19*BD36)+(BE$19*BE36))</f>
        <v/>
      </c>
      <c r="BH36" s="65"/>
      <c r="BI36" s="65"/>
      <c r="BJ36" s="65"/>
      <c r="BK36" s="65"/>
      <c r="BL36" s="65"/>
      <c r="BM36" s="65"/>
      <c r="BN36" s="149"/>
      <c r="BO36" s="149"/>
      <c r="BP36" s="149"/>
      <c r="BQ36" s="149"/>
      <c r="BR36" s="149"/>
      <c r="BS36" s="149"/>
      <c r="BT36" s="149"/>
      <c r="BU36" s="149"/>
      <c r="BV36" s="149"/>
      <c r="BW36" s="149"/>
      <c r="BX36" s="149"/>
      <c r="BY36" s="149"/>
      <c r="BZ36" s="149"/>
      <c r="CA36" s="149"/>
      <c r="CB36" s="149"/>
      <c r="CC36" s="149"/>
      <c r="CD36" s="149"/>
      <c r="CE36" s="149"/>
      <c r="CF36" s="149"/>
      <c r="CG36" s="222"/>
      <c r="CH36" s="150" t="str">
        <f>IF(OR('Set UP'!$C22=0,'Set UP'!$D22=0,'Set UP'!$E22=0),"",(BH$19*BH36)+(BI$19*BI36)+(BJ$19*BJ36)+(BK$19*BK36)+(BL$19*BL36)+(BM$19*BM36)+(BN$19*BN36)+(BO$19*BO36)+(BP$19*BP36)+(BQ$19*BQ36)+(BR$19*BR36)+(BS$19*BS36)+(BT$19*BT36)+(BU$19*BU36)+(BV$19*BV36)+(BW$19*BW36)+(BX$19*BX36)+(BY$19*BY36)+(BZ$19*BZ36)+(CA$19*CA36)+(CB$19*CB36)+(CC$19*CC36)+(CD$19*CD36)+(CE$19*CE36)+(CF$19*CF36))</f>
        <v/>
      </c>
      <c r="CI36" s="65"/>
      <c r="CJ36" s="65"/>
      <c r="CK36" s="65"/>
      <c r="CL36" s="65"/>
      <c r="CM36" s="65"/>
      <c r="CN36" s="149"/>
      <c r="CO36" s="149"/>
      <c r="CP36" s="149"/>
      <c r="CQ36" s="149"/>
      <c r="CR36" s="149"/>
      <c r="CS36" s="149"/>
      <c r="CT36" s="149"/>
      <c r="CU36" s="149"/>
      <c r="CV36" s="149"/>
      <c r="CW36" s="149"/>
      <c r="CX36" s="149"/>
      <c r="CY36" s="149"/>
      <c r="CZ36" s="149"/>
      <c r="DA36" s="149"/>
      <c r="DB36" s="149"/>
      <c r="DC36" s="149"/>
      <c r="DD36" s="149"/>
      <c r="DE36" s="149"/>
      <c r="DF36" s="149"/>
      <c r="DG36" s="149"/>
      <c r="DH36" s="222"/>
      <c r="DI36" s="150" t="str">
        <f>IF(OR('Set UP'!$C22=0,'Set UP'!$D22=0,'Set UP'!$E22=0),"",(CI$19*CI36)+(CJ$19*CJ36)+(CK$19*CK36)+(CL$19*CL36)+(CM$19*CM36)+(CN$19*CN36)+(CO$19*CO36)+(CP$19*CP36)+(CQ$19*CQ36)+(CR$19*CR36)+(CS$19*CS36)+(CT$19*CT36)+(CU$19*CU36)+(CV$19*CV36)+(CW$19*CW36)+(CX$19*CX36)+(CY$19*CY36)+(CZ$19*CZ36)+(DA$19*DA36)+(DB$19*DB36)+(DC$19*DC36)+(DD$19*DD36)+(DE$19*DE36)+(DF$19*DF36)+(DG$19*DG36))</f>
        <v/>
      </c>
      <c r="DJ36" s="65"/>
      <c r="DK36" s="65"/>
      <c r="DL36" s="65"/>
      <c r="DM36" s="149"/>
      <c r="DN36" s="149"/>
      <c r="DO36" s="149"/>
      <c r="DP36" s="149"/>
      <c r="DQ36" s="149"/>
      <c r="DR36" s="149"/>
      <c r="DS36" s="149"/>
      <c r="DT36" s="149"/>
      <c r="DU36" s="149"/>
      <c r="DV36" s="149"/>
      <c r="DW36" s="149"/>
      <c r="DX36" s="149"/>
      <c r="DY36" s="149"/>
      <c r="DZ36" s="149"/>
      <c r="EA36" s="149"/>
      <c r="EB36" s="149"/>
      <c r="EC36" s="149"/>
      <c r="ED36" s="149"/>
      <c r="EE36" s="149"/>
      <c r="EF36" s="149"/>
      <c r="EG36" s="149"/>
      <c r="EH36" s="149"/>
      <c r="EI36" s="222"/>
      <c r="EJ36" s="150" t="str">
        <f>IF(OR('Set UP'!$C22=0,'Set UP'!$D22=0,'Set UP'!$E22=0),"",(DJ$19*DJ36)+(DK$19*DK36)+(DL$19*DL36)+(DM$19*DM36)+(DN$19*DN36)+(DO$19*DO36)+(DP$19*DP36)+(DQ$19*DQ36)+(DR$19*DR36)+(DS$19*DS36)+(DT$19*DT36)+(DU$19*DU36)+(DV$19*DV36)+(DW$19*DW36)+(DX$19*DX36)+(DY$19*DY36)+(DZ$19*DZ36)+(EA$19*EA36)+(EB$19*EB36)+(EC$19*EC36)+(ED$19*ED36)+(EE$19*EE36)+(EF$19*EF36)+(EG$19*EG36)+(EH$19*EH36))</f>
        <v/>
      </c>
      <c r="EK36" s="65"/>
      <c r="EL36" s="65"/>
      <c r="EM36" s="65"/>
      <c r="EN36" s="65"/>
      <c r="EO36" s="149"/>
      <c r="EP36" s="149"/>
      <c r="EQ36" s="149"/>
      <c r="ER36" s="149"/>
      <c r="ES36" s="149"/>
      <c r="ET36" s="149"/>
      <c r="EU36" s="149"/>
      <c r="EV36" s="149"/>
      <c r="EW36" s="149"/>
      <c r="EX36" s="149"/>
      <c r="EY36" s="149"/>
      <c r="EZ36" s="149"/>
      <c r="FA36" s="149"/>
      <c r="FB36" s="149"/>
      <c r="FC36" s="149"/>
      <c r="FD36" s="149"/>
      <c r="FE36" s="149"/>
      <c r="FF36" s="149"/>
      <c r="FG36" s="149"/>
      <c r="FH36" s="149"/>
      <c r="FI36" s="149"/>
      <c r="FJ36" s="222"/>
      <c r="FK36" s="150" t="str">
        <f>IF(OR('Set UP'!$C22=0,'Set UP'!$D22=0,'Set UP'!$E22=0),"",(EK$19*EK36)+(EL$19*EL36)+(EM$19*EM36)+(EN$19*EN36)+(EO$19*EO36)+(EP$19*EP36)+(EQ$19*EQ36)+(ER$19*ER36)+(ES$19*ES36)+(ET$19*ET36)+(EU$19*EU36)+(EV$19*EV36)+(EW$19*EW36)+(EX$19*EX36)+(EY$19*EY36)+(EZ$19*EZ36)+(FA$19*FA36)+(FB$19*FB36)+(FC$19*FC36)+(FD$19*FD36)+(FE$19*FE36)+(FF$19*FF36)+(FG$19*FG36)+(FH$19*FH36)+(FI$19*FI36))</f>
        <v/>
      </c>
      <c r="FL36" s="65"/>
      <c r="FM36" s="65"/>
      <c r="FN36" s="65"/>
      <c r="FO36" s="65"/>
      <c r="FP36" s="149"/>
      <c r="FQ36" s="149"/>
      <c r="FR36" s="149"/>
      <c r="FS36" s="149"/>
      <c r="FT36" s="149"/>
      <c r="FU36" s="149"/>
      <c r="FV36" s="149"/>
      <c r="FW36" s="149"/>
      <c r="FX36" s="149"/>
      <c r="FY36" s="149"/>
      <c r="FZ36" s="149"/>
      <c r="GA36" s="149"/>
      <c r="GB36" s="149"/>
      <c r="GC36" s="149"/>
      <c r="GD36" s="149"/>
      <c r="GE36" s="149"/>
      <c r="GF36" s="149"/>
      <c r="GG36" s="149"/>
      <c r="GH36" s="149"/>
      <c r="GI36" s="149"/>
      <c r="GJ36" s="149"/>
      <c r="GK36" s="222"/>
      <c r="GL36" s="150" t="str">
        <f>IF(OR('Set UP'!$C22=0,'Set UP'!$D22=0,'Set UP'!$E22=0),"",(FL$19*FL36)+(FM$19*FM36)+(FN$19*FN36)+(FO$19*FO36)+(FP$19*FP36)+(FQ$19*FQ36)+(FR$19*FR36)+(FS$19*FS36)+(FT$19*FT36)+(FU$19*FU36)+(FV$19*FV36)+(FW$19*FW36)+(FX$19*FX36)+(FY$19*FY36)+(FZ$19*FZ36)+(GA$19*GA36)+(GB$19*GB36)+(GC$19*GC36)+(GD$19*GD36)+(GE$19*GE36)+(GF$19*GF36)+(GG$19*GG36)+(GH$19*GH36)+(GI$19*GI36)+(GJ$19*GJ36))</f>
        <v/>
      </c>
      <c r="GM36" s="65"/>
      <c r="GN36" s="65"/>
      <c r="GO36" s="65"/>
      <c r="GP36" s="65"/>
      <c r="GQ36" s="149"/>
      <c r="GR36" s="149"/>
      <c r="GS36" s="149"/>
      <c r="GT36" s="149"/>
      <c r="GU36" s="149"/>
      <c r="GV36" s="149"/>
      <c r="GW36" s="149"/>
      <c r="GX36" s="149"/>
      <c r="GY36" s="149"/>
      <c r="GZ36" s="149"/>
      <c r="HA36" s="149"/>
      <c r="HB36" s="149"/>
      <c r="HC36" s="149"/>
      <c r="HD36" s="149"/>
      <c r="HE36" s="149"/>
      <c r="HF36" s="149"/>
      <c r="HG36" s="149"/>
      <c r="HH36" s="149"/>
      <c r="HI36" s="149"/>
      <c r="HJ36" s="149"/>
      <c r="HK36" s="149"/>
      <c r="HL36" s="222"/>
      <c r="HM36" s="150" t="str">
        <f>IF(OR('Set UP'!$C22=0,'Set UP'!$D22=0,'Set UP'!$E22=0),"",(GM$19*GM36)+(GN$19*GN36)+(GO$19*GO36)+(GP$19*GP36)+(GQ$19*GQ36)+(GR$19*GR36)+(GS$19*GS36)+(GT$19*GT36)+(GU$19*GU36)+(GV$19*GV36)+(GW$19*GW36)+(GX$19*GX36)+(GY$19*GY36)+(GZ$19*GZ36)+(HA$19*HA36)+(HB$19*HB36)+(HC$19*HC36)+(HD$19*HD36)+(HE$19*HE36)+(HF$19*HF36)+(HG$19*HG36)+(HH$19*HH36)+(HI$19*HI36)+(HJ$19*HJ36)+(HK$19*HK36))</f>
        <v/>
      </c>
      <c r="HN36" s="65"/>
      <c r="HO36" s="65"/>
      <c r="HP36" s="65"/>
      <c r="HQ36" s="65"/>
      <c r="HR36" s="149"/>
      <c r="HS36" s="149"/>
      <c r="HT36" s="149"/>
      <c r="HU36" s="149"/>
      <c r="HV36" s="149"/>
      <c r="HW36" s="149"/>
      <c r="HX36" s="149"/>
      <c r="HY36" s="149"/>
      <c r="HZ36" s="149"/>
      <c r="IA36" s="149"/>
      <c r="IB36" s="149"/>
      <c r="IC36" s="149"/>
      <c r="ID36" s="149"/>
      <c r="IE36" s="149"/>
      <c r="IF36" s="149"/>
      <c r="IG36" s="149"/>
      <c r="IH36" s="149"/>
      <c r="II36" s="149"/>
      <c r="IJ36" s="149"/>
      <c r="IK36" s="149"/>
      <c r="IL36" s="149"/>
      <c r="IM36" s="222"/>
      <c r="IN36" s="150" t="str">
        <f>IF(OR('Set UP'!$C22=0,'Set UP'!$D22=0,'Set UP'!$E22=0),"",(HN$19*HN36)+(HO$19*HO36)+(HP$19*HP36)+(HQ$19*HQ36)+(HR$19*HR36)+(HS$19*HS36)+(HT$19*HT36)+(HU$19*HU36)+(HV$19*HV36)+(HW$19*HW36)+(HX$19*HX36)+(HY$19*HY36)+(HZ$19*HZ36)+(IA$19*IA36)+(IB$19*IB36)+(IC$19*IC36)+(ID$19*ID36)+(IE$19*IE36)+(IF$19*IF36)+(IG$19*IG36)+(IH$19*IH36)+(II$19*II36)+(IJ$19*IJ36)+(IK$19*IK36)+(IL$19*IL36))</f>
        <v/>
      </c>
      <c r="IO36" s="65"/>
      <c r="IP36" s="65"/>
      <c r="IQ36" s="65"/>
      <c r="IR36" s="65"/>
      <c r="IS36" s="149"/>
      <c r="IT36" s="149"/>
      <c r="IU36" s="149"/>
      <c r="IV36" s="149"/>
      <c r="IW36" s="149"/>
      <c r="IX36" s="149"/>
      <c r="IY36" s="149"/>
      <c r="IZ36" s="149"/>
      <c r="JA36" s="149"/>
      <c r="JB36" s="149"/>
      <c r="JC36" s="149"/>
      <c r="JD36" s="149"/>
      <c r="JE36" s="149"/>
      <c r="JF36" s="149"/>
      <c r="JG36" s="149"/>
      <c r="JH36" s="149"/>
      <c r="JI36" s="149"/>
      <c r="JJ36" s="149"/>
      <c r="JK36" s="149"/>
      <c r="JL36" s="149"/>
      <c r="JM36" s="149"/>
      <c r="JN36" s="222"/>
      <c r="JO36" s="150" t="str">
        <f>IF(OR('Set UP'!$C22=0,'Set UP'!$D22=0,'Set UP'!$E22=0),"",(IO$19*IO36)+(IP$19*IP36)+(IQ$19*IQ36)+(IR$19*IR36)+(IS$19*IS36)+(IT$19*IT36)+(IU$19*IU36)+(IV$19*IV36)+(IW$19*IW36)+(IX$19*IX36)+(IY$19*IY36)+(IZ$19*IZ36)+(JA$19*JA36)+(JB$19*JB36)+(JC$19*JC36)+(JD$19*JD36)+(JE$19*JE36)+(JF$19*JF36)+(JG$19*JG36)+(JH$19*JH36)+(JI$19*JI36)+(JJ$19*JJ36)+(JK$19*JK36)+(JL$19*JL36)+(JM$19*JM36))</f>
        <v/>
      </c>
      <c r="JP36" s="151" t="str">
        <f>IF(OR('Set UP'!$C22=0,'Set UP'!$D22=0,'Set UP'!$E22=0),"",(AF36+BG36+CH36+DI36+EJ36+FK36+GL36+HM36+IN36+JO36))</f>
        <v/>
      </c>
      <c r="JQ36" s="152" t="str">
        <f>IF(OR('Set UP'!$C22=0,'Set UP'!$D22=0,'Set UP'!$E22=0),"",RANK(JP36,$JP$21:$JP$68,0))</f>
        <v/>
      </c>
      <c r="JR36" s="151" t="str">
        <f>IF(OR('Set UP'!K22&lt;&gt;1,'Set UP'!C22=0,'Set UP'!D22=0,'Set UP'!E22=0,'Set UP'!F22=0),"",$JP36)</f>
        <v/>
      </c>
      <c r="JS36" s="151" t="str">
        <f>IF(OR('Set UP'!K22&lt;&gt;1,'Set UP'!C22=0,'Set UP'!D22=0,'Set UP'!E22=0,'Set UP'!F22=0),"",RANK(JR36,$JR$21:$JR$68,0))</f>
        <v/>
      </c>
      <c r="JT36" s="153" t="str">
        <f>IF(OR('Set UP'!K22&lt;&gt;2,'Set UP'!C22=0,'Set UP'!D22=0,'Set UP'!E22=0,'Set UP'!F22=0),"",$JP36)</f>
        <v/>
      </c>
      <c r="JU36" s="151" t="str">
        <f>IF(OR('Set UP'!K22&lt;&gt;2,'Set UP'!C22=0,'Set UP'!D22=0,'Set UP'!E22=0,'Set UP'!F22=0),"",RANK(JT36,$JT$21:$JT$68,0))</f>
        <v/>
      </c>
      <c r="JV36" s="151" t="str">
        <f>IF(OR(LEFT('Set UP'!F22,1)&lt;&gt;"F",'Set UP'!C22=0,'Set UP'!D22=0,'Set UP'!E22=0),"",$JP36)</f>
        <v/>
      </c>
      <c r="JW36" s="151" t="str">
        <f>IF(OR(LEFT('Set UP'!F22,1)&lt;&gt;"F",'Set UP'!C22=0,'Set UP'!D22=0,'Set UP'!E22=0),"",RANK(JV36,$JV$21:$JV$68,0))</f>
        <v/>
      </c>
      <c r="JX36" s="151" t="str">
        <f>IF(OR('Set UP'!F22&lt;&gt;"NS",'Set UP'!C22=0,'Set UP'!D22=0,'Set UP'!E22=0),"",$JP36)</f>
        <v/>
      </c>
      <c r="JY36" s="154" t="str">
        <f>IF(OR('Set UP'!F22&lt;&gt;"NS",'Set UP'!C22=0,'Set UP'!D22=0,'Set UP'!E22=0),"",RANK(JX36,$JX$21:$JX$68,0))</f>
        <v/>
      </c>
      <c r="JZ36" s="154" t="str">
        <f>IF(OR('Set UP'!$C22=0,'Set UP'!$D22=0,'Set UP'!$E22=0,JP36=0),"",JP36/MAX(JP$21:JP$68)*1000)</f>
        <v/>
      </c>
      <c r="KC36" s="316">
        <f t="array" ref="KC36">MAX(IF(Clubs='Set UP'!D22,'Wet Incident'!JU$21:JU$68))</f>
        <v>0</v>
      </c>
      <c r="KD36" s="316" t="str">
        <f t="shared" si="5"/>
        <v/>
      </c>
    </row>
    <row r="37" spans="2:290" x14ac:dyDescent="0.2">
      <c r="B37" s="139">
        <v>17</v>
      </c>
      <c r="C37" s="148" t="str">
        <f>IF(OR('Set UP'!$C23=0,'Set UP'!$D23=0,'Set UP'!$E23=0,'Set UP'!F23=0),"  --",'Set UP'!C23)</f>
        <v xml:space="preserve">  --</v>
      </c>
      <c r="D37" s="148" t="str">
        <f>IF(OR('Set UP'!$C23=0,'Set UP'!$D23=0,'Set UP'!$E23=0,'Set UP'!F23=0),"  --",'Set UP'!D23&amp;" "&amp;'Set UP'!E23)</f>
        <v xml:space="preserve">  --</v>
      </c>
      <c r="E37" s="148" t="str">
        <f>IF(OR('Set UP'!$C23=0,'Set UP'!$D23=0,'Set UP'!$E23=0,'Set UP'!F23=0),"  --",'Set UP'!F23)</f>
        <v xml:space="preserve">  --</v>
      </c>
      <c r="F37" s="65"/>
      <c r="G37" s="65"/>
      <c r="H37" s="65"/>
      <c r="I37" s="65"/>
      <c r="J37" s="149"/>
      <c r="K37" s="149"/>
      <c r="L37" s="149"/>
      <c r="M37" s="149"/>
      <c r="N37" s="149"/>
      <c r="O37" s="149"/>
      <c r="P37" s="149"/>
      <c r="Q37" s="149"/>
      <c r="R37" s="149"/>
      <c r="S37" s="149"/>
      <c r="T37" s="149"/>
      <c r="U37" s="149"/>
      <c r="V37" s="149"/>
      <c r="W37" s="149"/>
      <c r="X37" s="149"/>
      <c r="Y37" s="149"/>
      <c r="Z37" s="149"/>
      <c r="AA37" s="149"/>
      <c r="AB37" s="149"/>
      <c r="AC37" s="149"/>
      <c r="AD37" s="149"/>
      <c r="AE37" s="222"/>
      <c r="AF37" s="150" t="str">
        <f>IF(OR('Set UP'!$C23=0,'Set UP'!$D23=0,'Set UP'!$E23=0),"",(F$19*F37)+(G$19*G37)+(H$19*H37)+(I$19*I37)+(J$19*J37)+(K$19*K37)+(L$19*L37)+(M$19*M37)+(N$19*N37)+(O$19*O37)+(P$19*P37)+(Q$19*Q37)+(R$19*R37)+(S$19*S37)+(T$19*T37)+(U$19*U37)+(V$19*V37)+(W$19*W37)+(X$19*X37)+(Y$19*Y37)+(Z$19*Z37)+(AA$19*AA37)+(AB$19*AB37)+(AC$19*AC37)+(AD$19*AD37))</f>
        <v/>
      </c>
      <c r="AG37" s="65"/>
      <c r="AH37" s="65"/>
      <c r="AI37" s="65"/>
      <c r="AJ37" s="65"/>
      <c r="AK37" s="65"/>
      <c r="AL37" s="65"/>
      <c r="AM37" s="149"/>
      <c r="AN37" s="149"/>
      <c r="AO37" s="149"/>
      <c r="AP37" s="149"/>
      <c r="AQ37" s="149"/>
      <c r="AR37" s="149"/>
      <c r="AS37" s="149"/>
      <c r="AT37" s="149"/>
      <c r="AU37" s="149"/>
      <c r="AV37" s="149"/>
      <c r="AW37" s="149"/>
      <c r="AX37" s="149"/>
      <c r="AY37" s="149"/>
      <c r="AZ37" s="149"/>
      <c r="BA37" s="149"/>
      <c r="BB37" s="149"/>
      <c r="BC37" s="149"/>
      <c r="BD37" s="149"/>
      <c r="BE37" s="149"/>
      <c r="BF37" s="222"/>
      <c r="BG37" s="150" t="str">
        <f>IF(OR('Set UP'!$C23=0,'Set UP'!$D23=0,'Set UP'!$E23=0),"",(AG$19*AG37)+(AH$19*AH37)+(AI$19*AI37)+(AJ$19*AJ37)+(AK$19*AK37)+(AL$19*AL37)+(AM$19*AM37)+(AN$19*AN37)+(AO$19*AO37)+(AP$19*AP37)+(AQ$19*AQ37)+(AR$19*AR37)+(AS$19*AS37)+(AT$19*AT37)+(AU$19*AU37)+(AV$19*AV37)+(AW$19*AW37)+(AX$19*AX37)+(AY$19*AY37)+(AZ$19*AZ37)+(BA$19*BA37)+(BB$19*BB37)+(BC$19*BC37)+(BD$19*BD37)+(BE$19*BE37))</f>
        <v/>
      </c>
      <c r="BH37" s="65"/>
      <c r="BI37" s="65"/>
      <c r="BJ37" s="65"/>
      <c r="BK37" s="65"/>
      <c r="BL37" s="65"/>
      <c r="BM37" s="65"/>
      <c r="BN37" s="149"/>
      <c r="BO37" s="149"/>
      <c r="BP37" s="149"/>
      <c r="BQ37" s="149"/>
      <c r="BR37" s="149"/>
      <c r="BS37" s="149"/>
      <c r="BT37" s="149"/>
      <c r="BU37" s="149"/>
      <c r="BV37" s="149"/>
      <c r="BW37" s="149"/>
      <c r="BX37" s="149"/>
      <c r="BY37" s="149"/>
      <c r="BZ37" s="149"/>
      <c r="CA37" s="149"/>
      <c r="CB37" s="149"/>
      <c r="CC37" s="149"/>
      <c r="CD37" s="149"/>
      <c r="CE37" s="149"/>
      <c r="CF37" s="149"/>
      <c r="CG37" s="222"/>
      <c r="CH37" s="150" t="str">
        <f>IF(OR('Set UP'!$C23=0,'Set UP'!$D23=0,'Set UP'!$E23=0),"",(BH$19*BH37)+(BI$19*BI37)+(BJ$19*BJ37)+(BK$19*BK37)+(BL$19*BL37)+(BM$19*BM37)+(BN$19*BN37)+(BO$19*BO37)+(BP$19*BP37)+(BQ$19*BQ37)+(BR$19*BR37)+(BS$19*BS37)+(BT$19*BT37)+(BU$19*BU37)+(BV$19*BV37)+(BW$19*BW37)+(BX$19*BX37)+(BY$19*BY37)+(BZ$19*BZ37)+(CA$19*CA37)+(CB$19*CB37)+(CC$19*CC37)+(CD$19*CD37)+(CE$19*CE37)+(CF$19*CF37))</f>
        <v/>
      </c>
      <c r="CI37" s="65"/>
      <c r="CJ37" s="65"/>
      <c r="CK37" s="65"/>
      <c r="CL37" s="65"/>
      <c r="CM37" s="65"/>
      <c r="CN37" s="149"/>
      <c r="CO37" s="149"/>
      <c r="CP37" s="149"/>
      <c r="CQ37" s="149"/>
      <c r="CR37" s="149"/>
      <c r="CS37" s="149"/>
      <c r="CT37" s="149"/>
      <c r="CU37" s="149"/>
      <c r="CV37" s="149"/>
      <c r="CW37" s="149"/>
      <c r="CX37" s="149"/>
      <c r="CY37" s="149"/>
      <c r="CZ37" s="149"/>
      <c r="DA37" s="149"/>
      <c r="DB37" s="149"/>
      <c r="DC37" s="149"/>
      <c r="DD37" s="149"/>
      <c r="DE37" s="149"/>
      <c r="DF37" s="149"/>
      <c r="DG37" s="149"/>
      <c r="DH37" s="222"/>
      <c r="DI37" s="150" t="str">
        <f>IF(OR('Set UP'!$C23=0,'Set UP'!$D23=0,'Set UP'!$E23=0),"",(CI$19*CI37)+(CJ$19*CJ37)+(CK$19*CK37)+(CL$19*CL37)+(CM$19*CM37)+(CN$19*CN37)+(CO$19*CO37)+(CP$19*CP37)+(CQ$19*CQ37)+(CR$19*CR37)+(CS$19*CS37)+(CT$19*CT37)+(CU$19*CU37)+(CV$19*CV37)+(CW$19*CW37)+(CX$19*CX37)+(CY$19*CY37)+(CZ$19*CZ37)+(DA$19*DA37)+(DB$19*DB37)+(DC$19*DC37)+(DD$19*DD37)+(DE$19*DE37)+(DF$19*DF37)+(DG$19*DG37))</f>
        <v/>
      </c>
      <c r="DJ37" s="65"/>
      <c r="DK37" s="65"/>
      <c r="DL37" s="65"/>
      <c r="DM37" s="149"/>
      <c r="DN37" s="149"/>
      <c r="DO37" s="149"/>
      <c r="DP37" s="149"/>
      <c r="DQ37" s="149"/>
      <c r="DR37" s="149"/>
      <c r="DS37" s="149"/>
      <c r="DT37" s="149"/>
      <c r="DU37" s="149"/>
      <c r="DV37" s="149"/>
      <c r="DW37" s="149"/>
      <c r="DX37" s="149"/>
      <c r="DY37" s="149"/>
      <c r="DZ37" s="149"/>
      <c r="EA37" s="149"/>
      <c r="EB37" s="149"/>
      <c r="EC37" s="149"/>
      <c r="ED37" s="149"/>
      <c r="EE37" s="149"/>
      <c r="EF37" s="149"/>
      <c r="EG37" s="149"/>
      <c r="EH37" s="149"/>
      <c r="EI37" s="222"/>
      <c r="EJ37" s="150" t="str">
        <f>IF(OR('Set UP'!$C23=0,'Set UP'!$D23=0,'Set UP'!$E23=0),"",(DJ$19*DJ37)+(DK$19*DK37)+(DL$19*DL37)+(DM$19*DM37)+(DN$19*DN37)+(DO$19*DO37)+(DP$19*DP37)+(DQ$19*DQ37)+(DR$19*DR37)+(DS$19*DS37)+(DT$19*DT37)+(DU$19*DU37)+(DV$19*DV37)+(DW$19*DW37)+(DX$19*DX37)+(DY$19*DY37)+(DZ$19*DZ37)+(EA$19*EA37)+(EB$19*EB37)+(EC$19*EC37)+(ED$19*ED37)+(EE$19*EE37)+(EF$19*EF37)+(EG$19*EG37)+(EH$19*EH37))</f>
        <v/>
      </c>
      <c r="EK37" s="65"/>
      <c r="EL37" s="65"/>
      <c r="EM37" s="65"/>
      <c r="EN37" s="65"/>
      <c r="EO37" s="149"/>
      <c r="EP37" s="149"/>
      <c r="EQ37" s="149"/>
      <c r="ER37" s="149"/>
      <c r="ES37" s="149"/>
      <c r="ET37" s="149"/>
      <c r="EU37" s="149"/>
      <c r="EV37" s="149"/>
      <c r="EW37" s="149"/>
      <c r="EX37" s="149"/>
      <c r="EY37" s="149"/>
      <c r="EZ37" s="149"/>
      <c r="FA37" s="149"/>
      <c r="FB37" s="149"/>
      <c r="FC37" s="149"/>
      <c r="FD37" s="149"/>
      <c r="FE37" s="149"/>
      <c r="FF37" s="149"/>
      <c r="FG37" s="149"/>
      <c r="FH37" s="149"/>
      <c r="FI37" s="149"/>
      <c r="FJ37" s="222"/>
      <c r="FK37" s="150" t="str">
        <f>IF(OR('Set UP'!$C23=0,'Set UP'!$D23=0,'Set UP'!$E23=0),"",(EK$19*EK37)+(EL$19*EL37)+(EM$19*EM37)+(EN$19*EN37)+(EO$19*EO37)+(EP$19*EP37)+(EQ$19*EQ37)+(ER$19*ER37)+(ES$19*ES37)+(ET$19*ET37)+(EU$19*EU37)+(EV$19*EV37)+(EW$19*EW37)+(EX$19*EX37)+(EY$19*EY37)+(EZ$19*EZ37)+(FA$19*FA37)+(FB$19*FB37)+(FC$19*FC37)+(FD$19*FD37)+(FE$19*FE37)+(FF$19*FF37)+(FG$19*FG37)+(FH$19*FH37)+(FI$19*FI37))</f>
        <v/>
      </c>
      <c r="FL37" s="65"/>
      <c r="FM37" s="65"/>
      <c r="FN37" s="65"/>
      <c r="FO37" s="65"/>
      <c r="FP37" s="149"/>
      <c r="FQ37" s="149"/>
      <c r="FR37" s="149"/>
      <c r="FS37" s="149"/>
      <c r="FT37" s="149"/>
      <c r="FU37" s="149"/>
      <c r="FV37" s="149"/>
      <c r="FW37" s="149"/>
      <c r="FX37" s="149"/>
      <c r="FY37" s="149"/>
      <c r="FZ37" s="149"/>
      <c r="GA37" s="149"/>
      <c r="GB37" s="149"/>
      <c r="GC37" s="149"/>
      <c r="GD37" s="149"/>
      <c r="GE37" s="149"/>
      <c r="GF37" s="149"/>
      <c r="GG37" s="149"/>
      <c r="GH37" s="149"/>
      <c r="GI37" s="149"/>
      <c r="GJ37" s="149"/>
      <c r="GK37" s="222"/>
      <c r="GL37" s="150" t="str">
        <f>IF(OR('Set UP'!$C23=0,'Set UP'!$D23=0,'Set UP'!$E23=0),"",(FL$19*FL37)+(FM$19*FM37)+(FN$19*FN37)+(FO$19*FO37)+(FP$19*FP37)+(FQ$19*FQ37)+(FR$19*FR37)+(FS$19*FS37)+(FT$19*FT37)+(FU$19*FU37)+(FV$19*FV37)+(FW$19*FW37)+(FX$19*FX37)+(FY$19*FY37)+(FZ$19*FZ37)+(GA$19*GA37)+(GB$19*GB37)+(GC$19*GC37)+(GD$19*GD37)+(GE$19*GE37)+(GF$19*GF37)+(GG$19*GG37)+(GH$19*GH37)+(GI$19*GI37)+(GJ$19*GJ37))</f>
        <v/>
      </c>
      <c r="GM37" s="65"/>
      <c r="GN37" s="65"/>
      <c r="GO37" s="65"/>
      <c r="GP37" s="65"/>
      <c r="GQ37" s="149"/>
      <c r="GR37" s="149"/>
      <c r="GS37" s="149"/>
      <c r="GT37" s="149"/>
      <c r="GU37" s="149"/>
      <c r="GV37" s="149"/>
      <c r="GW37" s="149"/>
      <c r="GX37" s="149"/>
      <c r="GY37" s="149"/>
      <c r="GZ37" s="149"/>
      <c r="HA37" s="149"/>
      <c r="HB37" s="149"/>
      <c r="HC37" s="149"/>
      <c r="HD37" s="149"/>
      <c r="HE37" s="149"/>
      <c r="HF37" s="149"/>
      <c r="HG37" s="149"/>
      <c r="HH37" s="149"/>
      <c r="HI37" s="149"/>
      <c r="HJ37" s="149"/>
      <c r="HK37" s="149"/>
      <c r="HL37" s="222"/>
      <c r="HM37" s="150" t="str">
        <f>IF(OR('Set UP'!$C23=0,'Set UP'!$D23=0,'Set UP'!$E23=0),"",(GM$19*GM37)+(GN$19*GN37)+(GO$19*GO37)+(GP$19*GP37)+(GQ$19*GQ37)+(GR$19*GR37)+(GS$19*GS37)+(GT$19*GT37)+(GU$19*GU37)+(GV$19*GV37)+(GW$19*GW37)+(GX$19*GX37)+(GY$19*GY37)+(GZ$19*GZ37)+(HA$19*HA37)+(HB$19*HB37)+(HC$19*HC37)+(HD$19*HD37)+(HE$19*HE37)+(HF$19*HF37)+(HG$19*HG37)+(HH$19*HH37)+(HI$19*HI37)+(HJ$19*HJ37)+(HK$19*HK37))</f>
        <v/>
      </c>
      <c r="HN37" s="65"/>
      <c r="HO37" s="65"/>
      <c r="HP37" s="65"/>
      <c r="HQ37" s="65"/>
      <c r="HR37" s="149"/>
      <c r="HS37" s="149"/>
      <c r="HT37" s="149"/>
      <c r="HU37" s="149"/>
      <c r="HV37" s="149"/>
      <c r="HW37" s="149"/>
      <c r="HX37" s="149"/>
      <c r="HY37" s="149"/>
      <c r="HZ37" s="149"/>
      <c r="IA37" s="149"/>
      <c r="IB37" s="149"/>
      <c r="IC37" s="149"/>
      <c r="ID37" s="149"/>
      <c r="IE37" s="149"/>
      <c r="IF37" s="149"/>
      <c r="IG37" s="149"/>
      <c r="IH37" s="149"/>
      <c r="II37" s="149"/>
      <c r="IJ37" s="149"/>
      <c r="IK37" s="149"/>
      <c r="IL37" s="149"/>
      <c r="IM37" s="222"/>
      <c r="IN37" s="150" t="str">
        <f>IF(OR('Set UP'!$C23=0,'Set UP'!$D23=0,'Set UP'!$E23=0),"",(HN$19*HN37)+(HO$19*HO37)+(HP$19*HP37)+(HQ$19*HQ37)+(HR$19*HR37)+(HS$19*HS37)+(HT$19*HT37)+(HU$19*HU37)+(HV$19*HV37)+(HW$19*HW37)+(HX$19*HX37)+(HY$19*HY37)+(HZ$19*HZ37)+(IA$19*IA37)+(IB$19*IB37)+(IC$19*IC37)+(ID$19*ID37)+(IE$19*IE37)+(IF$19*IF37)+(IG$19*IG37)+(IH$19*IH37)+(II$19*II37)+(IJ$19*IJ37)+(IK$19*IK37)+(IL$19*IL37))</f>
        <v/>
      </c>
      <c r="IO37" s="65"/>
      <c r="IP37" s="65"/>
      <c r="IQ37" s="65"/>
      <c r="IR37" s="65"/>
      <c r="IS37" s="149"/>
      <c r="IT37" s="149"/>
      <c r="IU37" s="149"/>
      <c r="IV37" s="149"/>
      <c r="IW37" s="149"/>
      <c r="IX37" s="149"/>
      <c r="IY37" s="149"/>
      <c r="IZ37" s="149"/>
      <c r="JA37" s="149"/>
      <c r="JB37" s="149"/>
      <c r="JC37" s="149"/>
      <c r="JD37" s="149"/>
      <c r="JE37" s="149"/>
      <c r="JF37" s="149"/>
      <c r="JG37" s="149"/>
      <c r="JH37" s="149"/>
      <c r="JI37" s="149"/>
      <c r="JJ37" s="149"/>
      <c r="JK37" s="149"/>
      <c r="JL37" s="149"/>
      <c r="JM37" s="149"/>
      <c r="JN37" s="222"/>
      <c r="JO37" s="150" t="str">
        <f>IF(OR('Set UP'!$C23=0,'Set UP'!$D23=0,'Set UP'!$E23=0),"",(IO$19*IO37)+(IP$19*IP37)+(IQ$19*IQ37)+(IR$19*IR37)+(IS$19*IS37)+(IT$19*IT37)+(IU$19*IU37)+(IV$19*IV37)+(IW$19*IW37)+(IX$19*IX37)+(IY$19*IY37)+(IZ$19*IZ37)+(JA$19*JA37)+(JB$19*JB37)+(JC$19*JC37)+(JD$19*JD37)+(JE$19*JE37)+(JF$19*JF37)+(JG$19*JG37)+(JH$19*JH37)+(JI$19*JI37)+(JJ$19*JJ37)+(JK$19*JK37)+(JL$19*JL37)+(JM$19*JM37))</f>
        <v/>
      </c>
      <c r="JP37" s="151" t="str">
        <f>IF(OR('Set UP'!$C23=0,'Set UP'!$D23=0,'Set UP'!$E23=0),"",(AF37+BG37+CH37+DI37+EJ37+FK37+GL37+HM37+IN37+JO37))</f>
        <v/>
      </c>
      <c r="JQ37" s="152" t="str">
        <f>IF(OR('Set UP'!$C23=0,'Set UP'!$D23=0,'Set UP'!$E23=0),"",RANK(JP37,$JP$21:$JP$68,0))</f>
        <v/>
      </c>
      <c r="JR37" s="151" t="str">
        <f>IF(OR('Set UP'!K23&lt;&gt;1,'Set UP'!C23=0,'Set UP'!D23=0,'Set UP'!E23=0,'Set UP'!F23=0),"",$JP37)</f>
        <v/>
      </c>
      <c r="JS37" s="151" t="str">
        <f>IF(OR('Set UP'!K23&lt;&gt;1,'Set UP'!C23=0,'Set UP'!D23=0,'Set UP'!E23=0,'Set UP'!F23=0),"",RANK(JR37,$JR$21:$JR$68,0))</f>
        <v/>
      </c>
      <c r="JT37" s="153" t="str">
        <f>IF(OR('Set UP'!K23&lt;&gt;2,'Set UP'!C23=0,'Set UP'!D23=0,'Set UP'!E23=0,'Set UP'!F23=0),"",$JP37)</f>
        <v/>
      </c>
      <c r="JU37" s="151" t="str">
        <f>IF(OR('Set UP'!K23&lt;&gt;2,'Set UP'!C23=0,'Set UP'!D23=0,'Set UP'!E23=0,'Set UP'!F23=0),"",RANK(JT37,$JT$21:$JT$68,0))</f>
        <v/>
      </c>
      <c r="JV37" s="151" t="str">
        <f>IF(OR(LEFT('Set UP'!F23,1)&lt;&gt;"F",'Set UP'!C23=0,'Set UP'!D23=0,'Set UP'!E23=0),"",$JP37)</f>
        <v/>
      </c>
      <c r="JW37" s="151" t="str">
        <f>IF(OR(LEFT('Set UP'!F23,1)&lt;&gt;"F",'Set UP'!C23=0,'Set UP'!D23=0,'Set UP'!E23=0),"",RANK(JV37,$JV$21:$JV$68,0))</f>
        <v/>
      </c>
      <c r="JX37" s="151" t="str">
        <f>IF(OR('Set UP'!F23&lt;&gt;"NS",'Set UP'!C23=0,'Set UP'!D23=0,'Set UP'!E23=0),"",$JP37)</f>
        <v/>
      </c>
      <c r="JY37" s="154" t="str">
        <f>IF(OR('Set UP'!F23&lt;&gt;"NS",'Set UP'!C23=0,'Set UP'!D23=0,'Set UP'!E23=0),"",RANK(JX37,$JX$21:$JX$68,0))</f>
        <v/>
      </c>
      <c r="JZ37" s="154" t="str">
        <f>IF(OR('Set UP'!$C23=0,'Set UP'!$D23=0,'Set UP'!$E23=0,JP37=0),"",JP37/MAX(JP$21:JP$68)*1000)</f>
        <v/>
      </c>
      <c r="KC37" s="316">
        <f t="array" ref="KC37">MAX(IF(Clubs='Set UP'!D23,'Wet Incident'!JU$21:JU$68))</f>
        <v>0</v>
      </c>
      <c r="KD37" s="316" t="str">
        <f t="shared" si="5"/>
        <v/>
      </c>
    </row>
    <row r="38" spans="2:290" x14ac:dyDescent="0.2">
      <c r="B38" s="139">
        <v>18</v>
      </c>
      <c r="C38" s="148" t="str">
        <f>IF(OR('Set UP'!$C24=0,'Set UP'!$D24=0,'Set UP'!$E24=0,'Set UP'!F24=0),"  --",'Set UP'!C24)</f>
        <v xml:space="preserve">  --</v>
      </c>
      <c r="D38" s="148" t="str">
        <f>IF(OR('Set UP'!$C24=0,'Set UP'!$D24=0,'Set UP'!$E24=0,'Set UP'!F24=0),"  --",'Set UP'!D24&amp;" "&amp;'Set UP'!E24)</f>
        <v xml:space="preserve">  --</v>
      </c>
      <c r="E38" s="148" t="str">
        <f>IF(OR('Set UP'!$C24=0,'Set UP'!$D24=0,'Set UP'!$E24=0,'Set UP'!F24=0),"  --",'Set UP'!F24)</f>
        <v xml:space="preserve">  --</v>
      </c>
      <c r="F38" s="65"/>
      <c r="G38" s="65"/>
      <c r="H38" s="65"/>
      <c r="I38" s="65"/>
      <c r="J38" s="149"/>
      <c r="K38" s="149"/>
      <c r="L38" s="149"/>
      <c r="M38" s="149"/>
      <c r="N38" s="149"/>
      <c r="O38" s="149"/>
      <c r="P38" s="149"/>
      <c r="Q38" s="149"/>
      <c r="R38" s="149"/>
      <c r="S38" s="149"/>
      <c r="T38" s="149"/>
      <c r="U38" s="149"/>
      <c r="V38" s="149"/>
      <c r="W38" s="149"/>
      <c r="X38" s="149"/>
      <c r="Y38" s="149"/>
      <c r="Z38" s="149"/>
      <c r="AA38" s="149"/>
      <c r="AB38" s="149"/>
      <c r="AC38" s="149"/>
      <c r="AD38" s="149"/>
      <c r="AE38" s="222"/>
      <c r="AF38" s="150" t="str">
        <f>IF(OR('Set UP'!$C24=0,'Set UP'!$D24=0,'Set UP'!$E24=0),"",(F$19*F38)+(G$19*G38)+(H$19*H38)+(I$19*I38)+(J$19*J38)+(K$19*K38)+(L$19*L38)+(M$19*M38)+(N$19*N38)+(O$19*O38)+(P$19*P38)+(Q$19*Q38)+(R$19*R38)+(S$19*S38)+(T$19*T38)+(U$19*U38)+(V$19*V38)+(W$19*W38)+(X$19*X38)+(Y$19*Y38)+(Z$19*Z38)+(AA$19*AA38)+(AB$19*AB38)+(AC$19*AC38)+(AD$19*AD38))</f>
        <v/>
      </c>
      <c r="AG38" s="65"/>
      <c r="AH38" s="65"/>
      <c r="AI38" s="65"/>
      <c r="AJ38" s="65"/>
      <c r="AK38" s="65"/>
      <c r="AL38" s="65"/>
      <c r="AM38" s="149"/>
      <c r="AN38" s="149"/>
      <c r="AO38" s="149"/>
      <c r="AP38" s="149"/>
      <c r="AQ38" s="149"/>
      <c r="AR38" s="149"/>
      <c r="AS38" s="149"/>
      <c r="AT38" s="149"/>
      <c r="AU38" s="149"/>
      <c r="AV38" s="149"/>
      <c r="AW38" s="149"/>
      <c r="AX38" s="149"/>
      <c r="AY38" s="149"/>
      <c r="AZ38" s="149"/>
      <c r="BA38" s="149"/>
      <c r="BB38" s="149"/>
      <c r="BC38" s="149"/>
      <c r="BD38" s="149"/>
      <c r="BE38" s="149"/>
      <c r="BF38" s="222"/>
      <c r="BG38" s="150" t="str">
        <f>IF(OR('Set UP'!$C24=0,'Set UP'!$D24=0,'Set UP'!$E24=0),"",(AG$19*AG38)+(AH$19*AH38)+(AI$19*AI38)+(AJ$19*AJ38)+(AK$19*AK38)+(AL$19*AL38)+(AM$19*AM38)+(AN$19*AN38)+(AO$19*AO38)+(AP$19*AP38)+(AQ$19*AQ38)+(AR$19*AR38)+(AS$19*AS38)+(AT$19*AT38)+(AU$19*AU38)+(AV$19*AV38)+(AW$19*AW38)+(AX$19*AX38)+(AY$19*AY38)+(AZ$19*AZ38)+(BA$19*BA38)+(BB$19*BB38)+(BC$19*BC38)+(BD$19*BD38)+(BE$19*BE38))</f>
        <v/>
      </c>
      <c r="BH38" s="65"/>
      <c r="BI38" s="65"/>
      <c r="BJ38" s="65"/>
      <c r="BK38" s="65"/>
      <c r="BL38" s="65"/>
      <c r="BM38" s="65"/>
      <c r="BN38" s="149"/>
      <c r="BO38" s="149"/>
      <c r="BP38" s="149"/>
      <c r="BQ38" s="149"/>
      <c r="BR38" s="149"/>
      <c r="BS38" s="149"/>
      <c r="BT38" s="149"/>
      <c r="BU38" s="149"/>
      <c r="BV38" s="149"/>
      <c r="BW38" s="149"/>
      <c r="BX38" s="149"/>
      <c r="BY38" s="149"/>
      <c r="BZ38" s="149"/>
      <c r="CA38" s="149"/>
      <c r="CB38" s="149"/>
      <c r="CC38" s="149"/>
      <c r="CD38" s="149"/>
      <c r="CE38" s="149"/>
      <c r="CF38" s="149"/>
      <c r="CG38" s="222"/>
      <c r="CH38" s="150" t="str">
        <f>IF(OR('Set UP'!$C24=0,'Set UP'!$D24=0,'Set UP'!$E24=0),"",(BH$19*BH38)+(BI$19*BI38)+(BJ$19*BJ38)+(BK$19*BK38)+(BL$19*BL38)+(BM$19*BM38)+(BN$19*BN38)+(BO$19*BO38)+(BP$19*BP38)+(BQ$19*BQ38)+(BR$19*BR38)+(BS$19*BS38)+(BT$19*BT38)+(BU$19*BU38)+(BV$19*BV38)+(BW$19*BW38)+(BX$19*BX38)+(BY$19*BY38)+(BZ$19*BZ38)+(CA$19*CA38)+(CB$19*CB38)+(CC$19*CC38)+(CD$19*CD38)+(CE$19*CE38)+(CF$19*CF38))</f>
        <v/>
      </c>
      <c r="CI38" s="65"/>
      <c r="CJ38" s="65"/>
      <c r="CK38" s="65"/>
      <c r="CL38" s="65"/>
      <c r="CM38" s="65"/>
      <c r="CN38" s="149"/>
      <c r="CO38" s="149"/>
      <c r="CP38" s="149"/>
      <c r="CQ38" s="149"/>
      <c r="CR38" s="149"/>
      <c r="CS38" s="149"/>
      <c r="CT38" s="149"/>
      <c r="CU38" s="149"/>
      <c r="CV38" s="149"/>
      <c r="CW38" s="149"/>
      <c r="CX38" s="149"/>
      <c r="CY38" s="149"/>
      <c r="CZ38" s="149"/>
      <c r="DA38" s="149"/>
      <c r="DB38" s="149"/>
      <c r="DC38" s="149"/>
      <c r="DD38" s="149"/>
      <c r="DE38" s="149"/>
      <c r="DF38" s="149"/>
      <c r="DG38" s="149"/>
      <c r="DH38" s="222"/>
      <c r="DI38" s="150" t="str">
        <f>IF(OR('Set UP'!$C24=0,'Set UP'!$D24=0,'Set UP'!$E24=0),"",(CI$19*CI38)+(CJ$19*CJ38)+(CK$19*CK38)+(CL$19*CL38)+(CM$19*CM38)+(CN$19*CN38)+(CO$19*CO38)+(CP$19*CP38)+(CQ$19*CQ38)+(CR$19*CR38)+(CS$19*CS38)+(CT$19*CT38)+(CU$19*CU38)+(CV$19*CV38)+(CW$19*CW38)+(CX$19*CX38)+(CY$19*CY38)+(CZ$19*CZ38)+(DA$19*DA38)+(DB$19*DB38)+(DC$19*DC38)+(DD$19*DD38)+(DE$19*DE38)+(DF$19*DF38)+(DG$19*DG38))</f>
        <v/>
      </c>
      <c r="DJ38" s="65"/>
      <c r="DK38" s="65"/>
      <c r="DL38" s="65"/>
      <c r="DM38" s="149"/>
      <c r="DN38" s="149"/>
      <c r="DO38" s="149"/>
      <c r="DP38" s="149"/>
      <c r="DQ38" s="149"/>
      <c r="DR38" s="149"/>
      <c r="DS38" s="149"/>
      <c r="DT38" s="149"/>
      <c r="DU38" s="149"/>
      <c r="DV38" s="149"/>
      <c r="DW38" s="149"/>
      <c r="DX38" s="149"/>
      <c r="DY38" s="149"/>
      <c r="DZ38" s="149"/>
      <c r="EA38" s="149"/>
      <c r="EB38" s="149"/>
      <c r="EC38" s="149"/>
      <c r="ED38" s="149"/>
      <c r="EE38" s="149"/>
      <c r="EF38" s="149"/>
      <c r="EG38" s="149"/>
      <c r="EH38" s="149"/>
      <c r="EI38" s="222"/>
      <c r="EJ38" s="150" t="str">
        <f>IF(OR('Set UP'!$C24=0,'Set UP'!$D24=0,'Set UP'!$E24=0),"",(DJ$19*DJ38)+(DK$19*DK38)+(DL$19*DL38)+(DM$19*DM38)+(DN$19*DN38)+(DO$19*DO38)+(DP$19*DP38)+(DQ$19*DQ38)+(DR$19*DR38)+(DS$19*DS38)+(DT$19*DT38)+(DU$19*DU38)+(DV$19*DV38)+(DW$19*DW38)+(DX$19*DX38)+(DY$19*DY38)+(DZ$19*DZ38)+(EA$19*EA38)+(EB$19*EB38)+(EC$19*EC38)+(ED$19*ED38)+(EE$19*EE38)+(EF$19*EF38)+(EG$19*EG38)+(EH$19*EH38))</f>
        <v/>
      </c>
      <c r="EK38" s="65"/>
      <c r="EL38" s="65"/>
      <c r="EM38" s="65"/>
      <c r="EN38" s="65"/>
      <c r="EO38" s="149"/>
      <c r="EP38" s="149"/>
      <c r="EQ38" s="149"/>
      <c r="ER38" s="149"/>
      <c r="ES38" s="149"/>
      <c r="ET38" s="149"/>
      <c r="EU38" s="149"/>
      <c r="EV38" s="149"/>
      <c r="EW38" s="149"/>
      <c r="EX38" s="149"/>
      <c r="EY38" s="149"/>
      <c r="EZ38" s="149"/>
      <c r="FA38" s="149"/>
      <c r="FB38" s="149"/>
      <c r="FC38" s="149"/>
      <c r="FD38" s="149"/>
      <c r="FE38" s="149"/>
      <c r="FF38" s="149"/>
      <c r="FG38" s="149"/>
      <c r="FH38" s="149"/>
      <c r="FI38" s="149"/>
      <c r="FJ38" s="222"/>
      <c r="FK38" s="150" t="str">
        <f>IF(OR('Set UP'!$C24=0,'Set UP'!$D24=0,'Set UP'!$E24=0),"",(EK$19*EK38)+(EL$19*EL38)+(EM$19*EM38)+(EN$19*EN38)+(EO$19*EO38)+(EP$19*EP38)+(EQ$19*EQ38)+(ER$19*ER38)+(ES$19*ES38)+(ET$19*ET38)+(EU$19*EU38)+(EV$19*EV38)+(EW$19*EW38)+(EX$19*EX38)+(EY$19*EY38)+(EZ$19*EZ38)+(FA$19*FA38)+(FB$19*FB38)+(FC$19*FC38)+(FD$19*FD38)+(FE$19*FE38)+(FF$19*FF38)+(FG$19*FG38)+(FH$19*FH38)+(FI$19*FI38))</f>
        <v/>
      </c>
      <c r="FL38" s="65"/>
      <c r="FM38" s="65"/>
      <c r="FN38" s="65"/>
      <c r="FO38" s="65"/>
      <c r="FP38" s="149"/>
      <c r="FQ38" s="149"/>
      <c r="FR38" s="149"/>
      <c r="FS38" s="149"/>
      <c r="FT38" s="149"/>
      <c r="FU38" s="149"/>
      <c r="FV38" s="149"/>
      <c r="FW38" s="149"/>
      <c r="FX38" s="149"/>
      <c r="FY38" s="149"/>
      <c r="FZ38" s="149"/>
      <c r="GA38" s="149"/>
      <c r="GB38" s="149"/>
      <c r="GC38" s="149"/>
      <c r="GD38" s="149"/>
      <c r="GE38" s="149"/>
      <c r="GF38" s="149"/>
      <c r="GG38" s="149"/>
      <c r="GH38" s="149"/>
      <c r="GI38" s="149"/>
      <c r="GJ38" s="149"/>
      <c r="GK38" s="222"/>
      <c r="GL38" s="150" t="str">
        <f>IF(OR('Set UP'!$C24=0,'Set UP'!$D24=0,'Set UP'!$E24=0),"",(FL$19*FL38)+(FM$19*FM38)+(FN$19*FN38)+(FO$19*FO38)+(FP$19*FP38)+(FQ$19*FQ38)+(FR$19*FR38)+(FS$19*FS38)+(FT$19*FT38)+(FU$19*FU38)+(FV$19*FV38)+(FW$19*FW38)+(FX$19*FX38)+(FY$19*FY38)+(FZ$19*FZ38)+(GA$19*GA38)+(GB$19*GB38)+(GC$19*GC38)+(GD$19*GD38)+(GE$19*GE38)+(GF$19*GF38)+(GG$19*GG38)+(GH$19*GH38)+(GI$19*GI38)+(GJ$19*GJ38))</f>
        <v/>
      </c>
      <c r="GM38" s="65"/>
      <c r="GN38" s="65"/>
      <c r="GO38" s="65"/>
      <c r="GP38" s="65"/>
      <c r="GQ38" s="149"/>
      <c r="GR38" s="149"/>
      <c r="GS38" s="149"/>
      <c r="GT38" s="149"/>
      <c r="GU38" s="149"/>
      <c r="GV38" s="149"/>
      <c r="GW38" s="149"/>
      <c r="GX38" s="149"/>
      <c r="GY38" s="149"/>
      <c r="GZ38" s="149"/>
      <c r="HA38" s="149"/>
      <c r="HB38" s="149"/>
      <c r="HC38" s="149"/>
      <c r="HD38" s="149"/>
      <c r="HE38" s="149"/>
      <c r="HF38" s="149"/>
      <c r="HG38" s="149"/>
      <c r="HH38" s="149"/>
      <c r="HI38" s="149"/>
      <c r="HJ38" s="149"/>
      <c r="HK38" s="149"/>
      <c r="HL38" s="222"/>
      <c r="HM38" s="150" t="str">
        <f>IF(OR('Set UP'!$C24=0,'Set UP'!$D24=0,'Set UP'!$E24=0),"",(GM$19*GM38)+(GN$19*GN38)+(GO$19*GO38)+(GP$19*GP38)+(GQ$19*GQ38)+(GR$19*GR38)+(GS$19*GS38)+(GT$19*GT38)+(GU$19*GU38)+(GV$19*GV38)+(GW$19*GW38)+(GX$19*GX38)+(GY$19*GY38)+(GZ$19*GZ38)+(HA$19*HA38)+(HB$19*HB38)+(HC$19*HC38)+(HD$19*HD38)+(HE$19*HE38)+(HF$19*HF38)+(HG$19*HG38)+(HH$19*HH38)+(HI$19*HI38)+(HJ$19*HJ38)+(HK$19*HK38))</f>
        <v/>
      </c>
      <c r="HN38" s="65"/>
      <c r="HO38" s="65"/>
      <c r="HP38" s="65"/>
      <c r="HQ38" s="65"/>
      <c r="HR38" s="149"/>
      <c r="HS38" s="149"/>
      <c r="HT38" s="149"/>
      <c r="HU38" s="149"/>
      <c r="HV38" s="149"/>
      <c r="HW38" s="149"/>
      <c r="HX38" s="149"/>
      <c r="HY38" s="149"/>
      <c r="HZ38" s="149"/>
      <c r="IA38" s="149"/>
      <c r="IB38" s="149"/>
      <c r="IC38" s="149"/>
      <c r="ID38" s="149"/>
      <c r="IE38" s="149"/>
      <c r="IF38" s="149"/>
      <c r="IG38" s="149"/>
      <c r="IH38" s="149"/>
      <c r="II38" s="149"/>
      <c r="IJ38" s="149"/>
      <c r="IK38" s="149"/>
      <c r="IL38" s="149"/>
      <c r="IM38" s="222"/>
      <c r="IN38" s="150" t="str">
        <f>IF(OR('Set UP'!$C24=0,'Set UP'!$D24=0,'Set UP'!$E24=0),"",(HN$19*HN38)+(HO$19*HO38)+(HP$19*HP38)+(HQ$19*HQ38)+(HR$19*HR38)+(HS$19*HS38)+(HT$19*HT38)+(HU$19*HU38)+(HV$19*HV38)+(HW$19*HW38)+(HX$19*HX38)+(HY$19*HY38)+(HZ$19*HZ38)+(IA$19*IA38)+(IB$19*IB38)+(IC$19*IC38)+(ID$19*ID38)+(IE$19*IE38)+(IF$19*IF38)+(IG$19*IG38)+(IH$19*IH38)+(II$19*II38)+(IJ$19*IJ38)+(IK$19*IK38)+(IL$19*IL38))</f>
        <v/>
      </c>
      <c r="IO38" s="65"/>
      <c r="IP38" s="65"/>
      <c r="IQ38" s="65"/>
      <c r="IR38" s="65"/>
      <c r="IS38" s="149"/>
      <c r="IT38" s="149"/>
      <c r="IU38" s="149"/>
      <c r="IV38" s="149"/>
      <c r="IW38" s="149"/>
      <c r="IX38" s="149"/>
      <c r="IY38" s="149"/>
      <c r="IZ38" s="149"/>
      <c r="JA38" s="149"/>
      <c r="JB38" s="149"/>
      <c r="JC38" s="149"/>
      <c r="JD38" s="149"/>
      <c r="JE38" s="149"/>
      <c r="JF38" s="149"/>
      <c r="JG38" s="149"/>
      <c r="JH38" s="149"/>
      <c r="JI38" s="149"/>
      <c r="JJ38" s="149"/>
      <c r="JK38" s="149"/>
      <c r="JL38" s="149"/>
      <c r="JM38" s="149"/>
      <c r="JN38" s="222"/>
      <c r="JO38" s="150" t="str">
        <f>IF(OR('Set UP'!$C24=0,'Set UP'!$D24=0,'Set UP'!$E24=0),"",(IO$19*IO38)+(IP$19*IP38)+(IQ$19*IQ38)+(IR$19*IR38)+(IS$19*IS38)+(IT$19*IT38)+(IU$19*IU38)+(IV$19*IV38)+(IW$19*IW38)+(IX$19*IX38)+(IY$19*IY38)+(IZ$19*IZ38)+(JA$19*JA38)+(JB$19*JB38)+(JC$19*JC38)+(JD$19*JD38)+(JE$19*JE38)+(JF$19*JF38)+(JG$19*JG38)+(JH$19*JH38)+(JI$19*JI38)+(JJ$19*JJ38)+(JK$19*JK38)+(JL$19*JL38)+(JM$19*JM38))</f>
        <v/>
      </c>
      <c r="JP38" s="151" t="str">
        <f>IF(OR('Set UP'!$C24=0,'Set UP'!$D24=0,'Set UP'!$E24=0),"",(AF38+BG38+CH38+DI38+EJ38+FK38+GL38+HM38+IN38+JO38))</f>
        <v/>
      </c>
      <c r="JQ38" s="152" t="str">
        <f>IF(OR('Set UP'!$C24=0,'Set UP'!$D24=0,'Set UP'!$E24=0),"",RANK(JP38,$JP$21:$JP$68,0))</f>
        <v/>
      </c>
      <c r="JR38" s="151" t="str">
        <f>IF(OR('Set UP'!K24&lt;&gt;1,'Set UP'!C24=0,'Set UP'!D24=0,'Set UP'!E24=0,'Set UP'!F24=0),"",$JP38)</f>
        <v/>
      </c>
      <c r="JS38" s="151" t="str">
        <f>IF(OR('Set UP'!K24&lt;&gt;1,'Set UP'!C24=0,'Set UP'!D24=0,'Set UP'!E24=0,'Set UP'!F24=0),"",RANK(JR38,$JR$21:$JR$68,0))</f>
        <v/>
      </c>
      <c r="JT38" s="153" t="str">
        <f>IF(OR('Set UP'!K24&lt;&gt;2,'Set UP'!C24=0,'Set UP'!D24=0,'Set UP'!E24=0,'Set UP'!F24=0),"",$JP38)</f>
        <v/>
      </c>
      <c r="JU38" s="151" t="str">
        <f>IF(OR('Set UP'!K24&lt;&gt;2,'Set UP'!C24=0,'Set UP'!D24=0,'Set UP'!E24=0,'Set UP'!F24=0),"",RANK(JT38,$JT$21:$JT$68,0))</f>
        <v/>
      </c>
      <c r="JV38" s="151" t="str">
        <f>IF(OR(LEFT('Set UP'!F24,1)&lt;&gt;"F",'Set UP'!C24=0,'Set UP'!D24=0,'Set UP'!E24=0),"",$JP38)</f>
        <v/>
      </c>
      <c r="JW38" s="151" t="str">
        <f>IF(OR(LEFT('Set UP'!F24,1)&lt;&gt;"F",'Set UP'!C24=0,'Set UP'!D24=0,'Set UP'!E24=0),"",RANK(JV38,$JV$21:$JV$68,0))</f>
        <v/>
      </c>
      <c r="JX38" s="151" t="str">
        <f>IF(OR('Set UP'!F24&lt;&gt;"NS",'Set UP'!C24=0,'Set UP'!D24=0,'Set UP'!E24=0),"",$JP38)</f>
        <v/>
      </c>
      <c r="JY38" s="154" t="str">
        <f>IF(OR('Set UP'!F24&lt;&gt;"NS",'Set UP'!C24=0,'Set UP'!D24=0,'Set UP'!E24=0),"",RANK(JX38,$JX$21:$JX$68,0))</f>
        <v/>
      </c>
      <c r="JZ38" s="154" t="str">
        <f>IF(OR('Set UP'!$C24=0,'Set UP'!$D24=0,'Set UP'!$E24=0,JP38=0),"",JP38/MAX(JP$21:JP$68)*1000)</f>
        <v/>
      </c>
      <c r="KC38" s="316">
        <f t="array" ref="KC38">MAX(IF(Clubs='Set UP'!D24,'Wet Incident'!JU$21:JU$68))</f>
        <v>0</v>
      </c>
      <c r="KD38" s="316" t="str">
        <f t="shared" si="5"/>
        <v/>
      </c>
    </row>
    <row r="39" spans="2:290" x14ac:dyDescent="0.2">
      <c r="B39" s="139">
        <v>19</v>
      </c>
      <c r="C39" s="148" t="str">
        <f>IF(OR('Set UP'!$C25=0,'Set UP'!$D25=0,'Set UP'!$E25=0,'Set UP'!F25=0),"  --",'Set UP'!C25)</f>
        <v xml:space="preserve">  --</v>
      </c>
      <c r="D39" s="148" t="str">
        <f>IF(OR('Set UP'!$C25=0,'Set UP'!$D25=0,'Set UP'!$E25=0,'Set UP'!F25=0),"  --",'Set UP'!D25&amp;" "&amp;'Set UP'!E25)</f>
        <v xml:space="preserve">  --</v>
      </c>
      <c r="E39" s="148" t="str">
        <f>IF(OR('Set UP'!$C25=0,'Set UP'!$D25=0,'Set UP'!$E25=0,'Set UP'!F25=0),"  --",'Set UP'!F25)</f>
        <v xml:space="preserve">  --</v>
      </c>
      <c r="F39" s="65"/>
      <c r="G39" s="65"/>
      <c r="H39" s="65"/>
      <c r="I39" s="65"/>
      <c r="J39" s="149"/>
      <c r="K39" s="149"/>
      <c r="L39" s="149"/>
      <c r="M39" s="149"/>
      <c r="N39" s="149"/>
      <c r="O39" s="149"/>
      <c r="P39" s="149"/>
      <c r="Q39" s="149"/>
      <c r="R39" s="149"/>
      <c r="S39" s="149"/>
      <c r="T39" s="149"/>
      <c r="U39" s="149"/>
      <c r="V39" s="149"/>
      <c r="W39" s="149"/>
      <c r="X39" s="149"/>
      <c r="Y39" s="149"/>
      <c r="Z39" s="149"/>
      <c r="AA39" s="149"/>
      <c r="AB39" s="149"/>
      <c r="AC39" s="149"/>
      <c r="AD39" s="149"/>
      <c r="AE39" s="222"/>
      <c r="AF39" s="150" t="str">
        <f>IF(OR('Set UP'!$C25=0,'Set UP'!$D25=0,'Set UP'!$E25=0),"",(F$19*F39)+(G$19*G39)+(H$19*H39)+(I$19*I39)+(J$19*J39)+(K$19*K39)+(L$19*L39)+(M$19*M39)+(N$19*N39)+(O$19*O39)+(P$19*P39)+(Q$19*Q39)+(R$19*R39)+(S$19*S39)+(T$19*T39)+(U$19*U39)+(V$19*V39)+(W$19*W39)+(X$19*X39)+(Y$19*Y39)+(Z$19*Z39)+(AA$19*AA39)+(AB$19*AB39)+(AC$19*AC39)+(AD$19*AD39))</f>
        <v/>
      </c>
      <c r="AG39" s="65"/>
      <c r="AH39" s="65"/>
      <c r="AI39" s="65"/>
      <c r="AJ39" s="65"/>
      <c r="AK39" s="65"/>
      <c r="AL39" s="65"/>
      <c r="AM39" s="149"/>
      <c r="AN39" s="149"/>
      <c r="AO39" s="149"/>
      <c r="AP39" s="149"/>
      <c r="AQ39" s="149"/>
      <c r="AR39" s="149"/>
      <c r="AS39" s="149"/>
      <c r="AT39" s="149"/>
      <c r="AU39" s="149"/>
      <c r="AV39" s="149"/>
      <c r="AW39" s="149"/>
      <c r="AX39" s="149"/>
      <c r="AY39" s="149"/>
      <c r="AZ39" s="149"/>
      <c r="BA39" s="149"/>
      <c r="BB39" s="149"/>
      <c r="BC39" s="149"/>
      <c r="BD39" s="149"/>
      <c r="BE39" s="149"/>
      <c r="BF39" s="222"/>
      <c r="BG39" s="150" t="str">
        <f>IF(OR('Set UP'!$C25=0,'Set UP'!$D25=0,'Set UP'!$E25=0),"",(AG$19*AG39)+(AH$19*AH39)+(AI$19*AI39)+(AJ$19*AJ39)+(AK$19*AK39)+(AL$19*AL39)+(AM$19*AM39)+(AN$19*AN39)+(AO$19*AO39)+(AP$19*AP39)+(AQ$19*AQ39)+(AR$19*AR39)+(AS$19*AS39)+(AT$19*AT39)+(AU$19*AU39)+(AV$19*AV39)+(AW$19*AW39)+(AX$19*AX39)+(AY$19*AY39)+(AZ$19*AZ39)+(BA$19*BA39)+(BB$19*BB39)+(BC$19*BC39)+(BD$19*BD39)+(BE$19*BE39))</f>
        <v/>
      </c>
      <c r="BH39" s="65"/>
      <c r="BI39" s="65"/>
      <c r="BJ39" s="65"/>
      <c r="BK39" s="65"/>
      <c r="BL39" s="65"/>
      <c r="BM39" s="65"/>
      <c r="BN39" s="149"/>
      <c r="BO39" s="149"/>
      <c r="BP39" s="149"/>
      <c r="BQ39" s="149"/>
      <c r="BR39" s="149"/>
      <c r="BS39" s="149"/>
      <c r="BT39" s="149"/>
      <c r="BU39" s="149"/>
      <c r="BV39" s="149"/>
      <c r="BW39" s="149"/>
      <c r="BX39" s="149"/>
      <c r="BY39" s="149"/>
      <c r="BZ39" s="149"/>
      <c r="CA39" s="149"/>
      <c r="CB39" s="149"/>
      <c r="CC39" s="149"/>
      <c r="CD39" s="149"/>
      <c r="CE39" s="149"/>
      <c r="CF39" s="149"/>
      <c r="CG39" s="222"/>
      <c r="CH39" s="150" t="str">
        <f>IF(OR('Set UP'!$C25=0,'Set UP'!$D25=0,'Set UP'!$E25=0),"",(BH$19*BH39)+(BI$19*BI39)+(BJ$19*BJ39)+(BK$19*BK39)+(BL$19*BL39)+(BM$19*BM39)+(BN$19*BN39)+(BO$19*BO39)+(BP$19*BP39)+(BQ$19*BQ39)+(BR$19*BR39)+(BS$19*BS39)+(BT$19*BT39)+(BU$19*BU39)+(BV$19*BV39)+(BW$19*BW39)+(BX$19*BX39)+(BY$19*BY39)+(BZ$19*BZ39)+(CA$19*CA39)+(CB$19*CB39)+(CC$19*CC39)+(CD$19*CD39)+(CE$19*CE39)+(CF$19*CF39))</f>
        <v/>
      </c>
      <c r="CI39" s="65"/>
      <c r="CJ39" s="65"/>
      <c r="CK39" s="65"/>
      <c r="CL39" s="65"/>
      <c r="CM39" s="65"/>
      <c r="CN39" s="149"/>
      <c r="CO39" s="149"/>
      <c r="CP39" s="149"/>
      <c r="CQ39" s="149"/>
      <c r="CR39" s="149"/>
      <c r="CS39" s="149"/>
      <c r="CT39" s="149"/>
      <c r="CU39" s="149"/>
      <c r="CV39" s="149"/>
      <c r="CW39" s="149"/>
      <c r="CX39" s="149"/>
      <c r="CY39" s="149"/>
      <c r="CZ39" s="149"/>
      <c r="DA39" s="149"/>
      <c r="DB39" s="149"/>
      <c r="DC39" s="149"/>
      <c r="DD39" s="149"/>
      <c r="DE39" s="149"/>
      <c r="DF39" s="149"/>
      <c r="DG39" s="149"/>
      <c r="DH39" s="222"/>
      <c r="DI39" s="150" t="str">
        <f>IF(OR('Set UP'!$C25=0,'Set UP'!$D25=0,'Set UP'!$E25=0),"",(CI$19*CI39)+(CJ$19*CJ39)+(CK$19*CK39)+(CL$19*CL39)+(CM$19*CM39)+(CN$19*CN39)+(CO$19*CO39)+(CP$19*CP39)+(CQ$19*CQ39)+(CR$19*CR39)+(CS$19*CS39)+(CT$19*CT39)+(CU$19*CU39)+(CV$19*CV39)+(CW$19*CW39)+(CX$19*CX39)+(CY$19*CY39)+(CZ$19*CZ39)+(DA$19*DA39)+(DB$19*DB39)+(DC$19*DC39)+(DD$19*DD39)+(DE$19*DE39)+(DF$19*DF39)+(DG$19*DG39))</f>
        <v/>
      </c>
      <c r="DJ39" s="65"/>
      <c r="DK39" s="65"/>
      <c r="DL39" s="65"/>
      <c r="DM39" s="149"/>
      <c r="DN39" s="149"/>
      <c r="DO39" s="149"/>
      <c r="DP39" s="149"/>
      <c r="DQ39" s="149"/>
      <c r="DR39" s="149"/>
      <c r="DS39" s="149"/>
      <c r="DT39" s="149"/>
      <c r="DU39" s="149"/>
      <c r="DV39" s="149"/>
      <c r="DW39" s="149"/>
      <c r="DX39" s="149"/>
      <c r="DY39" s="149"/>
      <c r="DZ39" s="149"/>
      <c r="EA39" s="149"/>
      <c r="EB39" s="149"/>
      <c r="EC39" s="149"/>
      <c r="ED39" s="149"/>
      <c r="EE39" s="149"/>
      <c r="EF39" s="149"/>
      <c r="EG39" s="149"/>
      <c r="EH39" s="149"/>
      <c r="EI39" s="222"/>
      <c r="EJ39" s="150" t="str">
        <f>IF(OR('Set UP'!$C25=0,'Set UP'!$D25=0,'Set UP'!$E25=0),"",(DJ$19*DJ39)+(DK$19*DK39)+(DL$19*DL39)+(DM$19*DM39)+(DN$19*DN39)+(DO$19*DO39)+(DP$19*DP39)+(DQ$19*DQ39)+(DR$19*DR39)+(DS$19*DS39)+(DT$19*DT39)+(DU$19*DU39)+(DV$19*DV39)+(DW$19*DW39)+(DX$19*DX39)+(DY$19*DY39)+(DZ$19*DZ39)+(EA$19*EA39)+(EB$19*EB39)+(EC$19*EC39)+(ED$19*ED39)+(EE$19*EE39)+(EF$19*EF39)+(EG$19*EG39)+(EH$19*EH39))</f>
        <v/>
      </c>
      <c r="EK39" s="65"/>
      <c r="EL39" s="65"/>
      <c r="EM39" s="65"/>
      <c r="EN39" s="65"/>
      <c r="EO39" s="149"/>
      <c r="EP39" s="149"/>
      <c r="EQ39" s="149"/>
      <c r="ER39" s="149"/>
      <c r="ES39" s="149"/>
      <c r="ET39" s="149"/>
      <c r="EU39" s="149"/>
      <c r="EV39" s="149"/>
      <c r="EW39" s="149"/>
      <c r="EX39" s="149"/>
      <c r="EY39" s="149"/>
      <c r="EZ39" s="149"/>
      <c r="FA39" s="149"/>
      <c r="FB39" s="149"/>
      <c r="FC39" s="149"/>
      <c r="FD39" s="149"/>
      <c r="FE39" s="149"/>
      <c r="FF39" s="149"/>
      <c r="FG39" s="149"/>
      <c r="FH39" s="149"/>
      <c r="FI39" s="149"/>
      <c r="FJ39" s="222"/>
      <c r="FK39" s="150" t="str">
        <f>IF(OR('Set UP'!$C25=0,'Set UP'!$D25=0,'Set UP'!$E25=0),"",(EK$19*EK39)+(EL$19*EL39)+(EM$19*EM39)+(EN$19*EN39)+(EO$19*EO39)+(EP$19*EP39)+(EQ$19*EQ39)+(ER$19*ER39)+(ES$19*ES39)+(ET$19*ET39)+(EU$19*EU39)+(EV$19*EV39)+(EW$19*EW39)+(EX$19*EX39)+(EY$19*EY39)+(EZ$19*EZ39)+(FA$19*FA39)+(FB$19*FB39)+(FC$19*FC39)+(FD$19*FD39)+(FE$19*FE39)+(FF$19*FF39)+(FG$19*FG39)+(FH$19*FH39)+(FI$19*FI39))</f>
        <v/>
      </c>
      <c r="FL39" s="65"/>
      <c r="FM39" s="65"/>
      <c r="FN39" s="65"/>
      <c r="FO39" s="65"/>
      <c r="FP39" s="149"/>
      <c r="FQ39" s="149"/>
      <c r="FR39" s="149"/>
      <c r="FS39" s="149"/>
      <c r="FT39" s="149"/>
      <c r="FU39" s="149"/>
      <c r="FV39" s="149"/>
      <c r="FW39" s="149"/>
      <c r="FX39" s="149"/>
      <c r="FY39" s="149"/>
      <c r="FZ39" s="149"/>
      <c r="GA39" s="149"/>
      <c r="GB39" s="149"/>
      <c r="GC39" s="149"/>
      <c r="GD39" s="149"/>
      <c r="GE39" s="149"/>
      <c r="GF39" s="149"/>
      <c r="GG39" s="149"/>
      <c r="GH39" s="149"/>
      <c r="GI39" s="149"/>
      <c r="GJ39" s="149"/>
      <c r="GK39" s="222"/>
      <c r="GL39" s="150" t="str">
        <f>IF(OR('Set UP'!$C25=0,'Set UP'!$D25=0,'Set UP'!$E25=0),"",(FL$19*FL39)+(FM$19*FM39)+(FN$19*FN39)+(FO$19*FO39)+(FP$19*FP39)+(FQ$19*FQ39)+(FR$19*FR39)+(FS$19*FS39)+(FT$19*FT39)+(FU$19*FU39)+(FV$19*FV39)+(FW$19*FW39)+(FX$19*FX39)+(FY$19*FY39)+(FZ$19*FZ39)+(GA$19*GA39)+(GB$19*GB39)+(GC$19*GC39)+(GD$19*GD39)+(GE$19*GE39)+(GF$19*GF39)+(GG$19*GG39)+(GH$19*GH39)+(GI$19*GI39)+(GJ$19*GJ39))</f>
        <v/>
      </c>
      <c r="GM39" s="65"/>
      <c r="GN39" s="65"/>
      <c r="GO39" s="65"/>
      <c r="GP39" s="65"/>
      <c r="GQ39" s="149"/>
      <c r="GR39" s="149"/>
      <c r="GS39" s="149"/>
      <c r="GT39" s="149"/>
      <c r="GU39" s="149"/>
      <c r="GV39" s="149"/>
      <c r="GW39" s="149"/>
      <c r="GX39" s="149"/>
      <c r="GY39" s="149"/>
      <c r="GZ39" s="149"/>
      <c r="HA39" s="149"/>
      <c r="HB39" s="149"/>
      <c r="HC39" s="149"/>
      <c r="HD39" s="149"/>
      <c r="HE39" s="149"/>
      <c r="HF39" s="149"/>
      <c r="HG39" s="149"/>
      <c r="HH39" s="149"/>
      <c r="HI39" s="149"/>
      <c r="HJ39" s="149"/>
      <c r="HK39" s="149"/>
      <c r="HL39" s="222"/>
      <c r="HM39" s="150" t="str">
        <f>IF(OR('Set UP'!$C25=0,'Set UP'!$D25=0,'Set UP'!$E25=0),"",(GM$19*GM39)+(GN$19*GN39)+(GO$19*GO39)+(GP$19*GP39)+(GQ$19*GQ39)+(GR$19*GR39)+(GS$19*GS39)+(GT$19*GT39)+(GU$19*GU39)+(GV$19*GV39)+(GW$19*GW39)+(GX$19*GX39)+(GY$19*GY39)+(GZ$19*GZ39)+(HA$19*HA39)+(HB$19*HB39)+(HC$19*HC39)+(HD$19*HD39)+(HE$19*HE39)+(HF$19*HF39)+(HG$19*HG39)+(HH$19*HH39)+(HI$19*HI39)+(HJ$19*HJ39)+(HK$19*HK39))</f>
        <v/>
      </c>
      <c r="HN39" s="65"/>
      <c r="HO39" s="65"/>
      <c r="HP39" s="65"/>
      <c r="HQ39" s="65"/>
      <c r="HR39" s="149"/>
      <c r="HS39" s="149"/>
      <c r="HT39" s="149"/>
      <c r="HU39" s="149"/>
      <c r="HV39" s="149"/>
      <c r="HW39" s="149"/>
      <c r="HX39" s="149"/>
      <c r="HY39" s="149"/>
      <c r="HZ39" s="149"/>
      <c r="IA39" s="149"/>
      <c r="IB39" s="149"/>
      <c r="IC39" s="149"/>
      <c r="ID39" s="149"/>
      <c r="IE39" s="149"/>
      <c r="IF39" s="149"/>
      <c r="IG39" s="149"/>
      <c r="IH39" s="149"/>
      <c r="II39" s="149"/>
      <c r="IJ39" s="149"/>
      <c r="IK39" s="149"/>
      <c r="IL39" s="149"/>
      <c r="IM39" s="222"/>
      <c r="IN39" s="150" t="str">
        <f>IF(OR('Set UP'!$C25=0,'Set UP'!$D25=0,'Set UP'!$E25=0),"",(HN$19*HN39)+(HO$19*HO39)+(HP$19*HP39)+(HQ$19*HQ39)+(HR$19*HR39)+(HS$19*HS39)+(HT$19*HT39)+(HU$19*HU39)+(HV$19*HV39)+(HW$19*HW39)+(HX$19*HX39)+(HY$19*HY39)+(HZ$19*HZ39)+(IA$19*IA39)+(IB$19*IB39)+(IC$19*IC39)+(ID$19*ID39)+(IE$19*IE39)+(IF$19*IF39)+(IG$19*IG39)+(IH$19*IH39)+(II$19*II39)+(IJ$19*IJ39)+(IK$19*IK39)+(IL$19*IL39))</f>
        <v/>
      </c>
      <c r="IO39" s="65"/>
      <c r="IP39" s="65"/>
      <c r="IQ39" s="65"/>
      <c r="IR39" s="65"/>
      <c r="IS39" s="149"/>
      <c r="IT39" s="149"/>
      <c r="IU39" s="149"/>
      <c r="IV39" s="149"/>
      <c r="IW39" s="149"/>
      <c r="IX39" s="149"/>
      <c r="IY39" s="149"/>
      <c r="IZ39" s="149"/>
      <c r="JA39" s="149"/>
      <c r="JB39" s="149"/>
      <c r="JC39" s="149"/>
      <c r="JD39" s="149"/>
      <c r="JE39" s="149"/>
      <c r="JF39" s="149"/>
      <c r="JG39" s="149"/>
      <c r="JH39" s="149"/>
      <c r="JI39" s="149"/>
      <c r="JJ39" s="149"/>
      <c r="JK39" s="149"/>
      <c r="JL39" s="149"/>
      <c r="JM39" s="149"/>
      <c r="JN39" s="222"/>
      <c r="JO39" s="150" t="str">
        <f>IF(OR('Set UP'!$C25=0,'Set UP'!$D25=0,'Set UP'!$E25=0),"",(IO$19*IO39)+(IP$19*IP39)+(IQ$19*IQ39)+(IR$19*IR39)+(IS$19*IS39)+(IT$19*IT39)+(IU$19*IU39)+(IV$19*IV39)+(IW$19*IW39)+(IX$19*IX39)+(IY$19*IY39)+(IZ$19*IZ39)+(JA$19*JA39)+(JB$19*JB39)+(JC$19*JC39)+(JD$19*JD39)+(JE$19*JE39)+(JF$19*JF39)+(JG$19*JG39)+(JH$19*JH39)+(JI$19*JI39)+(JJ$19*JJ39)+(JK$19*JK39)+(JL$19*JL39)+(JM$19*JM39))</f>
        <v/>
      </c>
      <c r="JP39" s="151" t="str">
        <f>IF(OR('Set UP'!$C25=0,'Set UP'!$D25=0,'Set UP'!$E25=0),"",(AF39+BG39+CH39+DI39+EJ39+FK39+GL39+HM39+IN39+JO39))</f>
        <v/>
      </c>
      <c r="JQ39" s="152" t="str">
        <f>IF(OR('Set UP'!$C25=0,'Set UP'!$D25=0,'Set UP'!$E25=0),"",RANK(JP39,$JP$21:$JP$68,0))</f>
        <v/>
      </c>
      <c r="JR39" s="151" t="str">
        <f>IF(OR('Set UP'!K25&lt;&gt;1,'Set UP'!C25=0,'Set UP'!D25=0,'Set UP'!E25=0,'Set UP'!F25=0),"",$JP39)</f>
        <v/>
      </c>
      <c r="JS39" s="151" t="str">
        <f>IF(OR('Set UP'!K25&lt;&gt;1,'Set UP'!C25=0,'Set UP'!D25=0,'Set UP'!E25=0,'Set UP'!F25=0),"",RANK(JR39,$JR$21:$JR$68,0))</f>
        <v/>
      </c>
      <c r="JT39" s="153" t="str">
        <f>IF(OR('Set UP'!K25&lt;&gt;2,'Set UP'!C25=0,'Set UP'!D25=0,'Set UP'!E25=0,'Set UP'!F25=0),"",$JP39)</f>
        <v/>
      </c>
      <c r="JU39" s="151" t="str">
        <f>IF(OR('Set UP'!K25&lt;&gt;2,'Set UP'!C25=0,'Set UP'!D25=0,'Set UP'!E25=0,'Set UP'!F25=0),"",RANK(JT39,$JT$21:$JT$68,0))</f>
        <v/>
      </c>
      <c r="JV39" s="151" t="str">
        <f>IF(OR(LEFT('Set UP'!F25,1)&lt;&gt;"F",'Set UP'!C25=0,'Set UP'!D25=0,'Set UP'!E25=0),"",$JP39)</f>
        <v/>
      </c>
      <c r="JW39" s="151" t="str">
        <f>IF(OR(LEFT('Set UP'!F25,1)&lt;&gt;"F",'Set UP'!C25=0,'Set UP'!D25=0,'Set UP'!E25=0),"",RANK(JV39,$JV$21:$JV$68,0))</f>
        <v/>
      </c>
      <c r="JX39" s="151" t="str">
        <f>IF(OR('Set UP'!F25&lt;&gt;"NS",'Set UP'!C25=0,'Set UP'!D25=0,'Set UP'!E25=0),"",$JP39)</f>
        <v/>
      </c>
      <c r="JY39" s="154" t="str">
        <f>IF(OR('Set UP'!F25&lt;&gt;"NS",'Set UP'!C25=0,'Set UP'!D25=0,'Set UP'!E25=0),"",RANK(JX39,$JX$21:$JX$68,0))</f>
        <v/>
      </c>
      <c r="JZ39" s="154" t="str">
        <f>IF(OR('Set UP'!$C25=0,'Set UP'!$D25=0,'Set UP'!$E25=0,JP39=0),"",JP39/MAX(JP$21:JP$68)*1000)</f>
        <v/>
      </c>
      <c r="KC39" s="316">
        <f t="array" ref="KC39">MAX(IF(Clubs='Set UP'!D25,'Wet Incident'!JU$21:JU$68))</f>
        <v>0</v>
      </c>
      <c r="KD39" s="316" t="str">
        <f t="shared" si="5"/>
        <v/>
      </c>
    </row>
    <row r="40" spans="2:290" x14ac:dyDescent="0.2">
      <c r="B40" s="139">
        <v>20</v>
      </c>
      <c r="C40" s="148" t="str">
        <f>IF(OR('Set UP'!$C26=0,'Set UP'!$D26=0,'Set UP'!$E26=0,'Set UP'!F26=0),"  --",'Set UP'!C26)</f>
        <v xml:space="preserve">  --</v>
      </c>
      <c r="D40" s="148" t="str">
        <f>IF(OR('Set UP'!$C26=0,'Set UP'!$D26=0,'Set UP'!$E26=0,'Set UP'!F26=0),"  --",'Set UP'!D26&amp;" "&amp;'Set UP'!E26)</f>
        <v xml:space="preserve">  --</v>
      </c>
      <c r="E40" s="148" t="str">
        <f>IF(OR('Set UP'!$C26=0,'Set UP'!$D26=0,'Set UP'!$E26=0,'Set UP'!F26=0),"  --",'Set UP'!F26)</f>
        <v xml:space="preserve">  --</v>
      </c>
      <c r="F40" s="65"/>
      <c r="G40" s="65"/>
      <c r="H40" s="65"/>
      <c r="I40" s="65"/>
      <c r="J40" s="149"/>
      <c r="K40" s="149"/>
      <c r="L40" s="149"/>
      <c r="M40" s="149"/>
      <c r="N40" s="149"/>
      <c r="O40" s="149"/>
      <c r="P40" s="149"/>
      <c r="Q40" s="149"/>
      <c r="R40" s="149"/>
      <c r="S40" s="149"/>
      <c r="T40" s="149"/>
      <c r="U40" s="149"/>
      <c r="V40" s="149"/>
      <c r="W40" s="149"/>
      <c r="X40" s="149"/>
      <c r="Y40" s="149"/>
      <c r="Z40" s="149"/>
      <c r="AA40" s="149"/>
      <c r="AB40" s="149"/>
      <c r="AC40" s="149"/>
      <c r="AD40" s="149"/>
      <c r="AE40" s="222"/>
      <c r="AF40" s="150" t="str">
        <f>IF(OR('Set UP'!$C26=0,'Set UP'!$D26=0,'Set UP'!$E26=0),"",(F$19*F40)+(G$19*G40)+(H$19*H40)+(I$19*I40)+(J$19*J40)+(K$19*K40)+(L$19*L40)+(M$19*M40)+(N$19*N40)+(O$19*O40)+(P$19*P40)+(Q$19*Q40)+(R$19*R40)+(S$19*S40)+(T$19*T40)+(U$19*U40)+(V$19*V40)+(W$19*W40)+(X$19*X40)+(Y$19*Y40)+(Z$19*Z40)+(AA$19*AA40)+(AB$19*AB40)+(AC$19*AC40)+(AD$19*AD40))</f>
        <v/>
      </c>
      <c r="AG40" s="65"/>
      <c r="AH40" s="65"/>
      <c r="AI40" s="65"/>
      <c r="AJ40" s="65"/>
      <c r="AK40" s="65"/>
      <c r="AL40" s="65"/>
      <c r="AM40" s="149"/>
      <c r="AN40" s="149"/>
      <c r="AO40" s="149"/>
      <c r="AP40" s="149"/>
      <c r="AQ40" s="149"/>
      <c r="AR40" s="149"/>
      <c r="AS40" s="149"/>
      <c r="AT40" s="149"/>
      <c r="AU40" s="149"/>
      <c r="AV40" s="149"/>
      <c r="AW40" s="149"/>
      <c r="AX40" s="149"/>
      <c r="AY40" s="149"/>
      <c r="AZ40" s="149"/>
      <c r="BA40" s="149"/>
      <c r="BB40" s="149"/>
      <c r="BC40" s="149"/>
      <c r="BD40" s="149"/>
      <c r="BE40" s="149"/>
      <c r="BF40" s="222"/>
      <c r="BG40" s="150" t="str">
        <f>IF(OR('Set UP'!$C26=0,'Set UP'!$D26=0,'Set UP'!$E26=0),"",(AG$19*AG40)+(AH$19*AH40)+(AI$19*AI40)+(AJ$19*AJ40)+(AK$19*AK40)+(AL$19*AL40)+(AM$19*AM40)+(AN$19*AN40)+(AO$19*AO40)+(AP$19*AP40)+(AQ$19*AQ40)+(AR$19*AR40)+(AS$19*AS40)+(AT$19*AT40)+(AU$19*AU40)+(AV$19*AV40)+(AW$19*AW40)+(AX$19*AX40)+(AY$19*AY40)+(AZ$19*AZ40)+(BA$19*BA40)+(BB$19*BB40)+(BC$19*BC40)+(BD$19*BD40)+(BE$19*BE40))</f>
        <v/>
      </c>
      <c r="BH40" s="65"/>
      <c r="BI40" s="65"/>
      <c r="BJ40" s="65"/>
      <c r="BK40" s="65"/>
      <c r="BL40" s="65"/>
      <c r="BM40" s="65"/>
      <c r="BN40" s="149"/>
      <c r="BO40" s="149"/>
      <c r="BP40" s="149"/>
      <c r="BQ40" s="149"/>
      <c r="BR40" s="149"/>
      <c r="BS40" s="149"/>
      <c r="BT40" s="149"/>
      <c r="BU40" s="149"/>
      <c r="BV40" s="149"/>
      <c r="BW40" s="149"/>
      <c r="BX40" s="149"/>
      <c r="BY40" s="149"/>
      <c r="BZ40" s="149"/>
      <c r="CA40" s="149"/>
      <c r="CB40" s="149"/>
      <c r="CC40" s="149"/>
      <c r="CD40" s="149"/>
      <c r="CE40" s="149"/>
      <c r="CF40" s="149"/>
      <c r="CG40" s="222"/>
      <c r="CH40" s="150" t="str">
        <f>IF(OR('Set UP'!$C26=0,'Set UP'!$D26=0,'Set UP'!$E26=0),"",(BH$19*BH40)+(BI$19*BI40)+(BJ$19*BJ40)+(BK$19*BK40)+(BL$19*BL40)+(BM$19*BM40)+(BN$19*BN40)+(BO$19*BO40)+(BP$19*BP40)+(BQ$19*BQ40)+(BR$19*BR40)+(BS$19*BS40)+(BT$19*BT40)+(BU$19*BU40)+(BV$19*BV40)+(BW$19*BW40)+(BX$19*BX40)+(BY$19*BY40)+(BZ$19*BZ40)+(CA$19*CA40)+(CB$19*CB40)+(CC$19*CC40)+(CD$19*CD40)+(CE$19*CE40)+(CF$19*CF40))</f>
        <v/>
      </c>
      <c r="CI40" s="65"/>
      <c r="CJ40" s="65"/>
      <c r="CK40" s="65"/>
      <c r="CL40" s="65"/>
      <c r="CM40" s="65"/>
      <c r="CN40" s="149"/>
      <c r="CO40" s="149"/>
      <c r="CP40" s="149"/>
      <c r="CQ40" s="149"/>
      <c r="CR40" s="149"/>
      <c r="CS40" s="149"/>
      <c r="CT40" s="149"/>
      <c r="CU40" s="149"/>
      <c r="CV40" s="149"/>
      <c r="CW40" s="149"/>
      <c r="CX40" s="149"/>
      <c r="CY40" s="149"/>
      <c r="CZ40" s="149"/>
      <c r="DA40" s="149"/>
      <c r="DB40" s="149"/>
      <c r="DC40" s="149"/>
      <c r="DD40" s="149"/>
      <c r="DE40" s="149"/>
      <c r="DF40" s="149"/>
      <c r="DG40" s="149"/>
      <c r="DH40" s="222"/>
      <c r="DI40" s="150" t="str">
        <f>IF(OR('Set UP'!$C26=0,'Set UP'!$D26=0,'Set UP'!$E26=0),"",(CI$19*CI40)+(CJ$19*CJ40)+(CK$19*CK40)+(CL$19*CL40)+(CM$19*CM40)+(CN$19*CN40)+(CO$19*CO40)+(CP$19*CP40)+(CQ$19*CQ40)+(CR$19*CR40)+(CS$19*CS40)+(CT$19*CT40)+(CU$19*CU40)+(CV$19*CV40)+(CW$19*CW40)+(CX$19*CX40)+(CY$19*CY40)+(CZ$19*CZ40)+(DA$19*DA40)+(DB$19*DB40)+(DC$19*DC40)+(DD$19*DD40)+(DE$19*DE40)+(DF$19*DF40)+(DG$19*DG40))</f>
        <v/>
      </c>
      <c r="DJ40" s="65"/>
      <c r="DK40" s="65"/>
      <c r="DL40" s="65"/>
      <c r="DM40" s="149"/>
      <c r="DN40" s="149"/>
      <c r="DO40" s="149"/>
      <c r="DP40" s="149"/>
      <c r="DQ40" s="149"/>
      <c r="DR40" s="149"/>
      <c r="DS40" s="149"/>
      <c r="DT40" s="149"/>
      <c r="DU40" s="149"/>
      <c r="DV40" s="149"/>
      <c r="DW40" s="149"/>
      <c r="DX40" s="149"/>
      <c r="DY40" s="149"/>
      <c r="DZ40" s="149"/>
      <c r="EA40" s="149"/>
      <c r="EB40" s="149"/>
      <c r="EC40" s="149"/>
      <c r="ED40" s="149"/>
      <c r="EE40" s="149"/>
      <c r="EF40" s="149"/>
      <c r="EG40" s="149"/>
      <c r="EH40" s="149"/>
      <c r="EI40" s="222"/>
      <c r="EJ40" s="150" t="str">
        <f>IF(OR('Set UP'!$C26=0,'Set UP'!$D26=0,'Set UP'!$E26=0),"",(DJ$19*DJ40)+(DK$19*DK40)+(DL$19*DL40)+(DM$19*DM40)+(DN$19*DN40)+(DO$19*DO40)+(DP$19*DP40)+(DQ$19*DQ40)+(DR$19*DR40)+(DS$19*DS40)+(DT$19*DT40)+(DU$19*DU40)+(DV$19*DV40)+(DW$19*DW40)+(DX$19*DX40)+(DY$19*DY40)+(DZ$19*DZ40)+(EA$19*EA40)+(EB$19*EB40)+(EC$19*EC40)+(ED$19*ED40)+(EE$19*EE40)+(EF$19*EF40)+(EG$19*EG40)+(EH$19*EH40))</f>
        <v/>
      </c>
      <c r="EK40" s="65"/>
      <c r="EL40" s="65"/>
      <c r="EM40" s="65"/>
      <c r="EN40" s="65"/>
      <c r="EO40" s="149"/>
      <c r="EP40" s="149"/>
      <c r="EQ40" s="149"/>
      <c r="ER40" s="149"/>
      <c r="ES40" s="149"/>
      <c r="ET40" s="149"/>
      <c r="EU40" s="149"/>
      <c r="EV40" s="149"/>
      <c r="EW40" s="149"/>
      <c r="EX40" s="149"/>
      <c r="EY40" s="149"/>
      <c r="EZ40" s="149"/>
      <c r="FA40" s="149"/>
      <c r="FB40" s="149"/>
      <c r="FC40" s="149"/>
      <c r="FD40" s="149"/>
      <c r="FE40" s="149"/>
      <c r="FF40" s="149"/>
      <c r="FG40" s="149"/>
      <c r="FH40" s="149"/>
      <c r="FI40" s="149"/>
      <c r="FJ40" s="222"/>
      <c r="FK40" s="150" t="str">
        <f>IF(OR('Set UP'!$C26=0,'Set UP'!$D26=0,'Set UP'!$E26=0),"",(EK$19*EK40)+(EL$19*EL40)+(EM$19*EM40)+(EN$19*EN40)+(EO$19*EO40)+(EP$19*EP40)+(EQ$19*EQ40)+(ER$19*ER40)+(ES$19*ES40)+(ET$19*ET40)+(EU$19*EU40)+(EV$19*EV40)+(EW$19*EW40)+(EX$19*EX40)+(EY$19*EY40)+(EZ$19*EZ40)+(FA$19*FA40)+(FB$19*FB40)+(FC$19*FC40)+(FD$19*FD40)+(FE$19*FE40)+(FF$19*FF40)+(FG$19*FG40)+(FH$19*FH40)+(FI$19*FI40))</f>
        <v/>
      </c>
      <c r="FL40" s="65"/>
      <c r="FM40" s="65"/>
      <c r="FN40" s="65"/>
      <c r="FO40" s="65"/>
      <c r="FP40" s="149"/>
      <c r="FQ40" s="149"/>
      <c r="FR40" s="149"/>
      <c r="FS40" s="149"/>
      <c r="FT40" s="149"/>
      <c r="FU40" s="149"/>
      <c r="FV40" s="149"/>
      <c r="FW40" s="149"/>
      <c r="FX40" s="149"/>
      <c r="FY40" s="149"/>
      <c r="FZ40" s="149"/>
      <c r="GA40" s="149"/>
      <c r="GB40" s="149"/>
      <c r="GC40" s="149"/>
      <c r="GD40" s="149"/>
      <c r="GE40" s="149"/>
      <c r="GF40" s="149"/>
      <c r="GG40" s="149"/>
      <c r="GH40" s="149"/>
      <c r="GI40" s="149"/>
      <c r="GJ40" s="149"/>
      <c r="GK40" s="222"/>
      <c r="GL40" s="150" t="str">
        <f>IF(OR('Set UP'!$C26=0,'Set UP'!$D26=0,'Set UP'!$E26=0),"",(FL$19*FL40)+(FM$19*FM40)+(FN$19*FN40)+(FO$19*FO40)+(FP$19*FP40)+(FQ$19*FQ40)+(FR$19*FR40)+(FS$19*FS40)+(FT$19*FT40)+(FU$19*FU40)+(FV$19*FV40)+(FW$19*FW40)+(FX$19*FX40)+(FY$19*FY40)+(FZ$19*FZ40)+(GA$19*GA40)+(GB$19*GB40)+(GC$19*GC40)+(GD$19*GD40)+(GE$19*GE40)+(GF$19*GF40)+(GG$19*GG40)+(GH$19*GH40)+(GI$19*GI40)+(GJ$19*GJ40))</f>
        <v/>
      </c>
      <c r="GM40" s="65"/>
      <c r="GN40" s="65"/>
      <c r="GO40" s="65"/>
      <c r="GP40" s="65"/>
      <c r="GQ40" s="149"/>
      <c r="GR40" s="149"/>
      <c r="GS40" s="149"/>
      <c r="GT40" s="149"/>
      <c r="GU40" s="149"/>
      <c r="GV40" s="149"/>
      <c r="GW40" s="149"/>
      <c r="GX40" s="149"/>
      <c r="GY40" s="149"/>
      <c r="GZ40" s="149"/>
      <c r="HA40" s="149"/>
      <c r="HB40" s="149"/>
      <c r="HC40" s="149"/>
      <c r="HD40" s="149"/>
      <c r="HE40" s="149"/>
      <c r="HF40" s="149"/>
      <c r="HG40" s="149"/>
      <c r="HH40" s="149"/>
      <c r="HI40" s="149"/>
      <c r="HJ40" s="149"/>
      <c r="HK40" s="149"/>
      <c r="HL40" s="222"/>
      <c r="HM40" s="150" t="str">
        <f>IF(OR('Set UP'!$C26=0,'Set UP'!$D26=0,'Set UP'!$E26=0),"",(GM$19*GM40)+(GN$19*GN40)+(GO$19*GO40)+(GP$19*GP40)+(GQ$19*GQ40)+(GR$19*GR40)+(GS$19*GS40)+(GT$19*GT40)+(GU$19*GU40)+(GV$19*GV40)+(GW$19*GW40)+(GX$19*GX40)+(GY$19*GY40)+(GZ$19*GZ40)+(HA$19*HA40)+(HB$19*HB40)+(HC$19*HC40)+(HD$19*HD40)+(HE$19*HE40)+(HF$19*HF40)+(HG$19*HG40)+(HH$19*HH40)+(HI$19*HI40)+(HJ$19*HJ40)+(HK$19*HK40))</f>
        <v/>
      </c>
      <c r="HN40" s="65"/>
      <c r="HO40" s="65"/>
      <c r="HP40" s="65"/>
      <c r="HQ40" s="65"/>
      <c r="HR40" s="149"/>
      <c r="HS40" s="149"/>
      <c r="HT40" s="149"/>
      <c r="HU40" s="149"/>
      <c r="HV40" s="149"/>
      <c r="HW40" s="149"/>
      <c r="HX40" s="149"/>
      <c r="HY40" s="149"/>
      <c r="HZ40" s="149"/>
      <c r="IA40" s="149"/>
      <c r="IB40" s="149"/>
      <c r="IC40" s="149"/>
      <c r="ID40" s="149"/>
      <c r="IE40" s="149"/>
      <c r="IF40" s="149"/>
      <c r="IG40" s="149"/>
      <c r="IH40" s="149"/>
      <c r="II40" s="149"/>
      <c r="IJ40" s="149"/>
      <c r="IK40" s="149"/>
      <c r="IL40" s="149"/>
      <c r="IM40" s="222"/>
      <c r="IN40" s="150" t="str">
        <f>IF(OR('Set UP'!$C26=0,'Set UP'!$D26=0,'Set UP'!$E26=0),"",(HN$19*HN40)+(HO$19*HO40)+(HP$19*HP40)+(HQ$19*HQ40)+(HR$19*HR40)+(HS$19*HS40)+(HT$19*HT40)+(HU$19*HU40)+(HV$19*HV40)+(HW$19*HW40)+(HX$19*HX40)+(HY$19*HY40)+(HZ$19*HZ40)+(IA$19*IA40)+(IB$19*IB40)+(IC$19*IC40)+(ID$19*ID40)+(IE$19*IE40)+(IF$19*IF40)+(IG$19*IG40)+(IH$19*IH40)+(II$19*II40)+(IJ$19*IJ40)+(IK$19*IK40)+(IL$19*IL40))</f>
        <v/>
      </c>
      <c r="IO40" s="65"/>
      <c r="IP40" s="65"/>
      <c r="IQ40" s="65"/>
      <c r="IR40" s="65"/>
      <c r="IS40" s="149"/>
      <c r="IT40" s="149"/>
      <c r="IU40" s="149"/>
      <c r="IV40" s="149"/>
      <c r="IW40" s="149"/>
      <c r="IX40" s="149"/>
      <c r="IY40" s="149"/>
      <c r="IZ40" s="149"/>
      <c r="JA40" s="149"/>
      <c r="JB40" s="149"/>
      <c r="JC40" s="149"/>
      <c r="JD40" s="149"/>
      <c r="JE40" s="149"/>
      <c r="JF40" s="149"/>
      <c r="JG40" s="149"/>
      <c r="JH40" s="149"/>
      <c r="JI40" s="149"/>
      <c r="JJ40" s="149"/>
      <c r="JK40" s="149"/>
      <c r="JL40" s="149"/>
      <c r="JM40" s="149"/>
      <c r="JN40" s="222"/>
      <c r="JO40" s="150" t="str">
        <f>IF(OR('Set UP'!$C26=0,'Set UP'!$D26=0,'Set UP'!$E26=0),"",(IO$19*IO40)+(IP$19*IP40)+(IQ$19*IQ40)+(IR$19*IR40)+(IS$19*IS40)+(IT$19*IT40)+(IU$19*IU40)+(IV$19*IV40)+(IW$19*IW40)+(IX$19*IX40)+(IY$19*IY40)+(IZ$19*IZ40)+(JA$19*JA40)+(JB$19*JB40)+(JC$19*JC40)+(JD$19*JD40)+(JE$19*JE40)+(JF$19*JF40)+(JG$19*JG40)+(JH$19*JH40)+(JI$19*JI40)+(JJ$19*JJ40)+(JK$19*JK40)+(JL$19*JL40)+(JM$19*JM40))</f>
        <v/>
      </c>
      <c r="JP40" s="151" t="str">
        <f>IF(OR('Set UP'!$C26=0,'Set UP'!$D26=0,'Set UP'!$E26=0),"",(AF40+BG40+CH40+DI40+EJ40+FK40+GL40+HM40+IN40+JO40))</f>
        <v/>
      </c>
      <c r="JQ40" s="152" t="str">
        <f>IF(OR('Set UP'!$C26=0,'Set UP'!$D26=0,'Set UP'!$E26=0),"",RANK(JP40,$JP$21:$JP$68,0))</f>
        <v/>
      </c>
      <c r="JR40" s="151" t="str">
        <f>IF(OR('Set UP'!K26&lt;&gt;1,'Set UP'!C26=0,'Set UP'!D26=0,'Set UP'!E26=0,'Set UP'!F26=0),"",$JP40)</f>
        <v/>
      </c>
      <c r="JS40" s="151" t="str">
        <f>IF(OR('Set UP'!K26&lt;&gt;1,'Set UP'!C26=0,'Set UP'!D26=0,'Set UP'!E26=0,'Set UP'!F26=0),"",RANK(JR40,$JR$21:$JR$68,0))</f>
        <v/>
      </c>
      <c r="JT40" s="153" t="str">
        <f>IF(OR('Set UP'!K26&lt;&gt;2,'Set UP'!C26=0,'Set UP'!D26=0,'Set UP'!E26=0,'Set UP'!F26=0),"",$JP40)</f>
        <v/>
      </c>
      <c r="JU40" s="151" t="str">
        <f>IF(OR('Set UP'!K26&lt;&gt;2,'Set UP'!C26=0,'Set UP'!D26=0,'Set UP'!E26=0,'Set UP'!F26=0),"",RANK(JT40,$JT$21:$JT$68,0))</f>
        <v/>
      </c>
      <c r="JV40" s="151" t="str">
        <f>IF(OR(LEFT('Set UP'!F26,1)&lt;&gt;"F",'Set UP'!C26=0,'Set UP'!D26=0,'Set UP'!E26=0),"",$JP40)</f>
        <v/>
      </c>
      <c r="JW40" s="151" t="str">
        <f>IF(OR(LEFT('Set UP'!F26,1)&lt;&gt;"F",'Set UP'!C26=0,'Set UP'!D26=0,'Set UP'!E26=0),"",RANK(JV40,$JV$21:$JV$68,0))</f>
        <v/>
      </c>
      <c r="JX40" s="151" t="str">
        <f>IF(OR('Set UP'!F26&lt;&gt;"NS",'Set UP'!C26=0,'Set UP'!D26=0,'Set UP'!E26=0),"",$JP40)</f>
        <v/>
      </c>
      <c r="JY40" s="154" t="str">
        <f>IF(OR('Set UP'!F26&lt;&gt;"NS",'Set UP'!C26=0,'Set UP'!D26=0,'Set UP'!E26=0),"",RANK(JX40,$JX$21:$JX$68,0))</f>
        <v/>
      </c>
      <c r="JZ40" s="154" t="str">
        <f>IF(OR('Set UP'!$C26=0,'Set UP'!$D26=0,'Set UP'!$E26=0,JP40=0),"",JP40/MAX(JP$21:JP$68)*1000)</f>
        <v/>
      </c>
      <c r="KC40" s="316">
        <f t="array" ref="KC40">MAX(IF(Clubs='Set UP'!D26,'Wet Incident'!JU$21:JU$68))</f>
        <v>0</v>
      </c>
      <c r="KD40" s="316" t="str">
        <f t="shared" si="5"/>
        <v/>
      </c>
    </row>
    <row r="41" spans="2:290" x14ac:dyDescent="0.2">
      <c r="B41" s="139">
        <v>21</v>
      </c>
      <c r="C41" s="148" t="str">
        <f>IF(OR('Set UP'!$C27=0,'Set UP'!$D27=0,'Set UP'!$E27=0,'Set UP'!F27=0),"  --",'Set UP'!C27)</f>
        <v xml:space="preserve">  --</v>
      </c>
      <c r="D41" s="148" t="str">
        <f>IF(OR('Set UP'!$C27=0,'Set UP'!$D27=0,'Set UP'!$E27=0,'Set UP'!F27=0),"  --",'Set UP'!D27&amp;" "&amp;'Set UP'!E27)</f>
        <v xml:space="preserve">  --</v>
      </c>
      <c r="E41" s="148" t="str">
        <f>IF(OR('Set UP'!$C27=0,'Set UP'!$D27=0,'Set UP'!$E27=0,'Set UP'!F27=0),"  --",'Set UP'!F27)</f>
        <v xml:space="preserve">  --</v>
      </c>
      <c r="F41" s="65"/>
      <c r="G41" s="65"/>
      <c r="H41" s="65"/>
      <c r="I41" s="65"/>
      <c r="J41" s="149"/>
      <c r="K41" s="149"/>
      <c r="L41" s="149"/>
      <c r="M41" s="149"/>
      <c r="N41" s="149"/>
      <c r="O41" s="149"/>
      <c r="P41" s="149"/>
      <c r="Q41" s="149"/>
      <c r="R41" s="149"/>
      <c r="S41" s="149"/>
      <c r="T41" s="149"/>
      <c r="U41" s="149"/>
      <c r="V41" s="149"/>
      <c r="W41" s="149"/>
      <c r="X41" s="149"/>
      <c r="Y41" s="149"/>
      <c r="Z41" s="149"/>
      <c r="AA41" s="149"/>
      <c r="AB41" s="149"/>
      <c r="AC41" s="149"/>
      <c r="AD41" s="149"/>
      <c r="AE41" s="222"/>
      <c r="AF41" s="150" t="str">
        <f>IF(OR('Set UP'!$C27=0,'Set UP'!$D27=0,'Set UP'!$E27=0),"",(F$19*F41)+(G$19*G41)+(H$19*H41)+(I$19*I41)+(J$19*J41)+(K$19*K41)+(L$19*L41)+(M$19*M41)+(N$19*N41)+(O$19*O41)+(P$19*P41)+(Q$19*Q41)+(R$19*R41)+(S$19*S41)+(T$19*T41)+(U$19*U41)+(V$19*V41)+(W$19*W41)+(X$19*X41)+(Y$19*Y41)+(Z$19*Z41)+(AA$19*AA41)+(AB$19*AB41)+(AC$19*AC41)+(AD$19*AD41))</f>
        <v/>
      </c>
      <c r="AG41" s="65"/>
      <c r="AH41" s="65"/>
      <c r="AI41" s="65"/>
      <c r="AJ41" s="65"/>
      <c r="AK41" s="65"/>
      <c r="AL41" s="65"/>
      <c r="AM41" s="149"/>
      <c r="AN41" s="149"/>
      <c r="AO41" s="149"/>
      <c r="AP41" s="149"/>
      <c r="AQ41" s="149"/>
      <c r="AR41" s="149"/>
      <c r="AS41" s="149"/>
      <c r="AT41" s="149"/>
      <c r="AU41" s="149"/>
      <c r="AV41" s="149"/>
      <c r="AW41" s="149"/>
      <c r="AX41" s="149"/>
      <c r="AY41" s="149"/>
      <c r="AZ41" s="149"/>
      <c r="BA41" s="149"/>
      <c r="BB41" s="149"/>
      <c r="BC41" s="149"/>
      <c r="BD41" s="149"/>
      <c r="BE41" s="149"/>
      <c r="BF41" s="222"/>
      <c r="BG41" s="150" t="str">
        <f>IF(OR('Set UP'!$C27=0,'Set UP'!$D27=0,'Set UP'!$E27=0),"",(AG$19*AG41)+(AH$19*AH41)+(AI$19*AI41)+(AJ$19*AJ41)+(AK$19*AK41)+(AL$19*AL41)+(AM$19*AM41)+(AN$19*AN41)+(AO$19*AO41)+(AP$19*AP41)+(AQ$19*AQ41)+(AR$19*AR41)+(AS$19*AS41)+(AT$19*AT41)+(AU$19*AU41)+(AV$19*AV41)+(AW$19*AW41)+(AX$19*AX41)+(AY$19*AY41)+(AZ$19*AZ41)+(BA$19*BA41)+(BB$19*BB41)+(BC$19*BC41)+(BD$19*BD41)+(BE$19*BE41))</f>
        <v/>
      </c>
      <c r="BH41" s="65"/>
      <c r="BI41" s="65"/>
      <c r="BJ41" s="65"/>
      <c r="BK41" s="65"/>
      <c r="BL41" s="65"/>
      <c r="BM41" s="65"/>
      <c r="BN41" s="149"/>
      <c r="BO41" s="149"/>
      <c r="BP41" s="149"/>
      <c r="BQ41" s="149"/>
      <c r="BR41" s="149"/>
      <c r="BS41" s="149"/>
      <c r="BT41" s="149"/>
      <c r="BU41" s="149"/>
      <c r="BV41" s="149"/>
      <c r="BW41" s="149"/>
      <c r="BX41" s="149"/>
      <c r="BY41" s="149"/>
      <c r="BZ41" s="149"/>
      <c r="CA41" s="149"/>
      <c r="CB41" s="149"/>
      <c r="CC41" s="149"/>
      <c r="CD41" s="149"/>
      <c r="CE41" s="149"/>
      <c r="CF41" s="149"/>
      <c r="CG41" s="222"/>
      <c r="CH41" s="150" t="str">
        <f>IF(OR('Set UP'!$C27=0,'Set UP'!$D27=0,'Set UP'!$E27=0),"",(BH$19*BH41)+(BI$19*BI41)+(BJ$19*BJ41)+(BK$19*BK41)+(BL$19*BL41)+(BM$19*BM41)+(BN$19*BN41)+(BO$19*BO41)+(BP$19*BP41)+(BQ$19*BQ41)+(BR$19*BR41)+(BS$19*BS41)+(BT$19*BT41)+(BU$19*BU41)+(BV$19*BV41)+(BW$19*BW41)+(BX$19*BX41)+(BY$19*BY41)+(BZ$19*BZ41)+(CA$19*CA41)+(CB$19*CB41)+(CC$19*CC41)+(CD$19*CD41)+(CE$19*CE41)+(CF$19*CF41))</f>
        <v/>
      </c>
      <c r="CI41" s="65"/>
      <c r="CJ41" s="65"/>
      <c r="CK41" s="65"/>
      <c r="CL41" s="65"/>
      <c r="CM41" s="65"/>
      <c r="CN41" s="149"/>
      <c r="CO41" s="149"/>
      <c r="CP41" s="149"/>
      <c r="CQ41" s="149"/>
      <c r="CR41" s="149"/>
      <c r="CS41" s="149"/>
      <c r="CT41" s="149"/>
      <c r="CU41" s="149"/>
      <c r="CV41" s="149"/>
      <c r="CW41" s="149"/>
      <c r="CX41" s="149"/>
      <c r="CY41" s="149"/>
      <c r="CZ41" s="149"/>
      <c r="DA41" s="149"/>
      <c r="DB41" s="149"/>
      <c r="DC41" s="149"/>
      <c r="DD41" s="149"/>
      <c r="DE41" s="149"/>
      <c r="DF41" s="149"/>
      <c r="DG41" s="149"/>
      <c r="DH41" s="222"/>
      <c r="DI41" s="150" t="str">
        <f>IF(OR('Set UP'!$C27=0,'Set UP'!$D27=0,'Set UP'!$E27=0),"",(CI$19*CI41)+(CJ$19*CJ41)+(CK$19*CK41)+(CL$19*CL41)+(CM$19*CM41)+(CN$19*CN41)+(CO$19*CO41)+(CP$19*CP41)+(CQ$19*CQ41)+(CR$19*CR41)+(CS$19*CS41)+(CT$19*CT41)+(CU$19*CU41)+(CV$19*CV41)+(CW$19*CW41)+(CX$19*CX41)+(CY$19*CY41)+(CZ$19*CZ41)+(DA$19*DA41)+(DB$19*DB41)+(DC$19*DC41)+(DD$19*DD41)+(DE$19*DE41)+(DF$19*DF41)+(DG$19*DG41))</f>
        <v/>
      </c>
      <c r="DJ41" s="65"/>
      <c r="DK41" s="65"/>
      <c r="DL41" s="65"/>
      <c r="DM41" s="149"/>
      <c r="DN41" s="149"/>
      <c r="DO41" s="149"/>
      <c r="DP41" s="149"/>
      <c r="DQ41" s="149"/>
      <c r="DR41" s="149"/>
      <c r="DS41" s="149"/>
      <c r="DT41" s="149"/>
      <c r="DU41" s="149"/>
      <c r="DV41" s="149"/>
      <c r="DW41" s="149"/>
      <c r="DX41" s="149"/>
      <c r="DY41" s="149"/>
      <c r="DZ41" s="149"/>
      <c r="EA41" s="149"/>
      <c r="EB41" s="149"/>
      <c r="EC41" s="149"/>
      <c r="ED41" s="149"/>
      <c r="EE41" s="149"/>
      <c r="EF41" s="149"/>
      <c r="EG41" s="149"/>
      <c r="EH41" s="149"/>
      <c r="EI41" s="222"/>
      <c r="EJ41" s="150" t="str">
        <f>IF(OR('Set UP'!$C27=0,'Set UP'!$D27=0,'Set UP'!$E27=0),"",(DJ$19*DJ41)+(DK$19*DK41)+(DL$19*DL41)+(DM$19*DM41)+(DN$19*DN41)+(DO$19*DO41)+(DP$19*DP41)+(DQ$19*DQ41)+(DR$19*DR41)+(DS$19*DS41)+(DT$19*DT41)+(DU$19*DU41)+(DV$19*DV41)+(DW$19*DW41)+(DX$19*DX41)+(DY$19*DY41)+(DZ$19*DZ41)+(EA$19*EA41)+(EB$19*EB41)+(EC$19*EC41)+(ED$19*ED41)+(EE$19*EE41)+(EF$19*EF41)+(EG$19*EG41)+(EH$19*EH41))</f>
        <v/>
      </c>
      <c r="EK41" s="65"/>
      <c r="EL41" s="65"/>
      <c r="EM41" s="65"/>
      <c r="EN41" s="65"/>
      <c r="EO41" s="149"/>
      <c r="EP41" s="149"/>
      <c r="EQ41" s="149"/>
      <c r="ER41" s="149"/>
      <c r="ES41" s="149"/>
      <c r="ET41" s="149"/>
      <c r="EU41" s="149"/>
      <c r="EV41" s="149"/>
      <c r="EW41" s="149"/>
      <c r="EX41" s="149"/>
      <c r="EY41" s="149"/>
      <c r="EZ41" s="149"/>
      <c r="FA41" s="149"/>
      <c r="FB41" s="149"/>
      <c r="FC41" s="149"/>
      <c r="FD41" s="149"/>
      <c r="FE41" s="149"/>
      <c r="FF41" s="149"/>
      <c r="FG41" s="149"/>
      <c r="FH41" s="149"/>
      <c r="FI41" s="149"/>
      <c r="FJ41" s="222"/>
      <c r="FK41" s="150" t="str">
        <f>IF(OR('Set UP'!$C27=0,'Set UP'!$D27=0,'Set UP'!$E27=0),"",(EK$19*EK41)+(EL$19*EL41)+(EM$19*EM41)+(EN$19*EN41)+(EO$19*EO41)+(EP$19*EP41)+(EQ$19*EQ41)+(ER$19*ER41)+(ES$19*ES41)+(ET$19*ET41)+(EU$19*EU41)+(EV$19*EV41)+(EW$19*EW41)+(EX$19*EX41)+(EY$19*EY41)+(EZ$19*EZ41)+(FA$19*FA41)+(FB$19*FB41)+(FC$19*FC41)+(FD$19*FD41)+(FE$19*FE41)+(FF$19*FF41)+(FG$19*FG41)+(FH$19*FH41)+(FI$19*FI41))</f>
        <v/>
      </c>
      <c r="FL41" s="65"/>
      <c r="FM41" s="65"/>
      <c r="FN41" s="65"/>
      <c r="FO41" s="65"/>
      <c r="FP41" s="149"/>
      <c r="FQ41" s="149"/>
      <c r="FR41" s="149"/>
      <c r="FS41" s="149"/>
      <c r="FT41" s="149"/>
      <c r="FU41" s="149"/>
      <c r="FV41" s="149"/>
      <c r="FW41" s="149"/>
      <c r="FX41" s="149"/>
      <c r="FY41" s="149"/>
      <c r="FZ41" s="149"/>
      <c r="GA41" s="149"/>
      <c r="GB41" s="149"/>
      <c r="GC41" s="149"/>
      <c r="GD41" s="149"/>
      <c r="GE41" s="149"/>
      <c r="GF41" s="149"/>
      <c r="GG41" s="149"/>
      <c r="GH41" s="149"/>
      <c r="GI41" s="149"/>
      <c r="GJ41" s="149"/>
      <c r="GK41" s="222"/>
      <c r="GL41" s="150" t="str">
        <f>IF(OR('Set UP'!$C27=0,'Set UP'!$D27=0,'Set UP'!$E27=0),"",(FL$19*FL41)+(FM$19*FM41)+(FN$19*FN41)+(FO$19*FO41)+(FP$19*FP41)+(FQ$19*FQ41)+(FR$19*FR41)+(FS$19*FS41)+(FT$19*FT41)+(FU$19*FU41)+(FV$19*FV41)+(FW$19*FW41)+(FX$19*FX41)+(FY$19*FY41)+(FZ$19*FZ41)+(GA$19*GA41)+(GB$19*GB41)+(GC$19*GC41)+(GD$19*GD41)+(GE$19*GE41)+(GF$19*GF41)+(GG$19*GG41)+(GH$19*GH41)+(GI$19*GI41)+(GJ$19*GJ41))</f>
        <v/>
      </c>
      <c r="GM41" s="65"/>
      <c r="GN41" s="65"/>
      <c r="GO41" s="65"/>
      <c r="GP41" s="65"/>
      <c r="GQ41" s="149"/>
      <c r="GR41" s="149"/>
      <c r="GS41" s="149"/>
      <c r="GT41" s="149"/>
      <c r="GU41" s="149"/>
      <c r="GV41" s="149"/>
      <c r="GW41" s="149"/>
      <c r="GX41" s="149"/>
      <c r="GY41" s="149"/>
      <c r="GZ41" s="149"/>
      <c r="HA41" s="149"/>
      <c r="HB41" s="149"/>
      <c r="HC41" s="149"/>
      <c r="HD41" s="149"/>
      <c r="HE41" s="149"/>
      <c r="HF41" s="149"/>
      <c r="HG41" s="149"/>
      <c r="HH41" s="149"/>
      <c r="HI41" s="149"/>
      <c r="HJ41" s="149"/>
      <c r="HK41" s="149"/>
      <c r="HL41" s="222"/>
      <c r="HM41" s="150" t="str">
        <f>IF(OR('Set UP'!$C27=0,'Set UP'!$D27=0,'Set UP'!$E27=0),"",(GM$19*GM41)+(GN$19*GN41)+(GO$19*GO41)+(GP$19*GP41)+(GQ$19*GQ41)+(GR$19*GR41)+(GS$19*GS41)+(GT$19*GT41)+(GU$19*GU41)+(GV$19*GV41)+(GW$19*GW41)+(GX$19*GX41)+(GY$19*GY41)+(GZ$19*GZ41)+(HA$19*HA41)+(HB$19*HB41)+(HC$19*HC41)+(HD$19*HD41)+(HE$19*HE41)+(HF$19*HF41)+(HG$19*HG41)+(HH$19*HH41)+(HI$19*HI41)+(HJ$19*HJ41)+(HK$19*HK41))</f>
        <v/>
      </c>
      <c r="HN41" s="65"/>
      <c r="HO41" s="65"/>
      <c r="HP41" s="65"/>
      <c r="HQ41" s="65"/>
      <c r="HR41" s="149"/>
      <c r="HS41" s="149"/>
      <c r="HT41" s="149"/>
      <c r="HU41" s="149"/>
      <c r="HV41" s="149"/>
      <c r="HW41" s="149"/>
      <c r="HX41" s="149"/>
      <c r="HY41" s="149"/>
      <c r="HZ41" s="149"/>
      <c r="IA41" s="149"/>
      <c r="IB41" s="149"/>
      <c r="IC41" s="149"/>
      <c r="ID41" s="149"/>
      <c r="IE41" s="149"/>
      <c r="IF41" s="149"/>
      <c r="IG41" s="149"/>
      <c r="IH41" s="149"/>
      <c r="II41" s="149"/>
      <c r="IJ41" s="149"/>
      <c r="IK41" s="149"/>
      <c r="IL41" s="149"/>
      <c r="IM41" s="222"/>
      <c r="IN41" s="150" t="str">
        <f>IF(OR('Set UP'!$C27=0,'Set UP'!$D27=0,'Set UP'!$E27=0),"",(HN$19*HN41)+(HO$19*HO41)+(HP$19*HP41)+(HQ$19*HQ41)+(HR$19*HR41)+(HS$19*HS41)+(HT$19*HT41)+(HU$19*HU41)+(HV$19*HV41)+(HW$19*HW41)+(HX$19*HX41)+(HY$19*HY41)+(HZ$19*HZ41)+(IA$19*IA41)+(IB$19*IB41)+(IC$19*IC41)+(ID$19*ID41)+(IE$19*IE41)+(IF$19*IF41)+(IG$19*IG41)+(IH$19*IH41)+(II$19*II41)+(IJ$19*IJ41)+(IK$19*IK41)+(IL$19*IL41))</f>
        <v/>
      </c>
      <c r="IO41" s="65"/>
      <c r="IP41" s="65"/>
      <c r="IQ41" s="65"/>
      <c r="IR41" s="65"/>
      <c r="IS41" s="149"/>
      <c r="IT41" s="149"/>
      <c r="IU41" s="149"/>
      <c r="IV41" s="149"/>
      <c r="IW41" s="149"/>
      <c r="IX41" s="149"/>
      <c r="IY41" s="149"/>
      <c r="IZ41" s="149"/>
      <c r="JA41" s="149"/>
      <c r="JB41" s="149"/>
      <c r="JC41" s="149"/>
      <c r="JD41" s="149"/>
      <c r="JE41" s="149"/>
      <c r="JF41" s="149"/>
      <c r="JG41" s="149"/>
      <c r="JH41" s="149"/>
      <c r="JI41" s="149"/>
      <c r="JJ41" s="149"/>
      <c r="JK41" s="149"/>
      <c r="JL41" s="149"/>
      <c r="JM41" s="149"/>
      <c r="JN41" s="222"/>
      <c r="JO41" s="150" t="str">
        <f>IF(OR('Set UP'!$C27=0,'Set UP'!$D27=0,'Set UP'!$E27=0),"",(IO$19*IO41)+(IP$19*IP41)+(IQ$19*IQ41)+(IR$19*IR41)+(IS$19*IS41)+(IT$19*IT41)+(IU$19*IU41)+(IV$19*IV41)+(IW$19*IW41)+(IX$19*IX41)+(IY$19*IY41)+(IZ$19*IZ41)+(JA$19*JA41)+(JB$19*JB41)+(JC$19*JC41)+(JD$19*JD41)+(JE$19*JE41)+(JF$19*JF41)+(JG$19*JG41)+(JH$19*JH41)+(JI$19*JI41)+(JJ$19*JJ41)+(JK$19*JK41)+(JL$19*JL41)+(JM$19*JM41))</f>
        <v/>
      </c>
      <c r="JP41" s="151" t="str">
        <f>IF(OR('Set UP'!$C27=0,'Set UP'!$D27=0,'Set UP'!$E27=0),"",(AF41+BG41+CH41+DI41+EJ41+FK41+GL41+HM41+IN41+JO41))</f>
        <v/>
      </c>
      <c r="JQ41" s="152" t="str">
        <f>IF(OR('Set UP'!$C27=0,'Set UP'!$D27=0,'Set UP'!$E27=0),"",RANK(JP41,$JP$21:$JP$68,0))</f>
        <v/>
      </c>
      <c r="JR41" s="151" t="str">
        <f>IF(OR('Set UP'!K27&lt;&gt;1,'Set UP'!C27=0,'Set UP'!D27=0,'Set UP'!E27=0,'Set UP'!F27=0),"",$JP41)</f>
        <v/>
      </c>
      <c r="JS41" s="151" t="str">
        <f>IF(OR('Set UP'!K27&lt;&gt;1,'Set UP'!C27=0,'Set UP'!D27=0,'Set UP'!E27=0,'Set UP'!F27=0),"",RANK(JR41,$JR$21:$JR$68,0))</f>
        <v/>
      </c>
      <c r="JT41" s="153" t="str">
        <f>IF(OR('Set UP'!K27&lt;&gt;2,'Set UP'!C27=0,'Set UP'!D27=0,'Set UP'!E27=0,'Set UP'!F27=0),"",$JP41)</f>
        <v/>
      </c>
      <c r="JU41" s="151" t="str">
        <f>IF(OR('Set UP'!K27&lt;&gt;2,'Set UP'!C27=0,'Set UP'!D27=0,'Set UP'!E27=0,'Set UP'!F27=0),"",RANK(JT41,$JT$21:$JT$68,0))</f>
        <v/>
      </c>
      <c r="JV41" s="151" t="str">
        <f>IF(OR(LEFT('Set UP'!F27,1)&lt;&gt;"F",'Set UP'!C27=0,'Set UP'!D27=0,'Set UP'!E27=0),"",$JP41)</f>
        <v/>
      </c>
      <c r="JW41" s="151" t="str">
        <f>IF(OR(LEFT('Set UP'!F27,1)&lt;&gt;"F",'Set UP'!C27=0,'Set UP'!D27=0,'Set UP'!E27=0),"",RANK(JV41,$JV$21:$JV$68,0))</f>
        <v/>
      </c>
      <c r="JX41" s="151" t="str">
        <f>IF(OR('Set UP'!F27&lt;&gt;"NS",'Set UP'!C27=0,'Set UP'!D27=0,'Set UP'!E27=0),"",$JP41)</f>
        <v/>
      </c>
      <c r="JY41" s="154" t="str">
        <f>IF(OR('Set UP'!F27&lt;&gt;"NS",'Set UP'!C27=0,'Set UP'!D27=0,'Set UP'!E27=0),"",RANK(JX41,$JX$21:$JX$68,0))</f>
        <v/>
      </c>
      <c r="JZ41" s="154" t="str">
        <f>IF(OR('Set UP'!$C27=0,'Set UP'!$D27=0,'Set UP'!$E27=0,JP41=0),"",JP41/MAX(JP$21:JP$68)*1000)</f>
        <v/>
      </c>
      <c r="KC41" s="316">
        <f t="array" ref="KC41">MAX(IF(Clubs='Set UP'!D27,'Wet Incident'!JU$21:JU$68))</f>
        <v>0</v>
      </c>
      <c r="KD41" s="316" t="str">
        <f t="shared" si="5"/>
        <v/>
      </c>
    </row>
    <row r="42" spans="2:290" x14ac:dyDescent="0.2">
      <c r="B42" s="139">
        <v>22</v>
      </c>
      <c r="C42" s="148" t="str">
        <f>IF(OR('Set UP'!$C28=0,'Set UP'!$D28=0,'Set UP'!$E28=0,'Set UP'!F28=0),"  --",'Set UP'!C28)</f>
        <v xml:space="preserve">  --</v>
      </c>
      <c r="D42" s="148" t="str">
        <f>IF(OR('Set UP'!$C28=0,'Set UP'!$D28=0,'Set UP'!$E28=0,'Set UP'!F28=0),"  --",'Set UP'!D28&amp;" "&amp;'Set UP'!E28)</f>
        <v xml:space="preserve">  --</v>
      </c>
      <c r="E42" s="148" t="str">
        <f>IF(OR('Set UP'!$C28=0,'Set UP'!$D28=0,'Set UP'!$E28=0,'Set UP'!F28=0),"  --",'Set UP'!F28)</f>
        <v xml:space="preserve">  --</v>
      </c>
      <c r="F42" s="65"/>
      <c r="G42" s="65"/>
      <c r="H42" s="65"/>
      <c r="I42" s="65"/>
      <c r="J42" s="149"/>
      <c r="K42" s="149"/>
      <c r="L42" s="149"/>
      <c r="M42" s="149"/>
      <c r="N42" s="149"/>
      <c r="O42" s="149"/>
      <c r="P42" s="149"/>
      <c r="Q42" s="149"/>
      <c r="R42" s="149"/>
      <c r="S42" s="149"/>
      <c r="T42" s="149"/>
      <c r="U42" s="149"/>
      <c r="V42" s="149"/>
      <c r="W42" s="149"/>
      <c r="X42" s="149"/>
      <c r="Y42" s="149"/>
      <c r="Z42" s="149"/>
      <c r="AA42" s="149"/>
      <c r="AB42" s="149"/>
      <c r="AC42" s="149"/>
      <c r="AD42" s="149"/>
      <c r="AE42" s="222"/>
      <c r="AF42" s="150" t="str">
        <f>IF(OR('Set UP'!$C28=0,'Set UP'!$D28=0,'Set UP'!$E28=0),"",(F$19*F42)+(G$19*G42)+(H$19*H42)+(I$19*I42)+(J$19*J42)+(K$19*K42)+(L$19*L42)+(M$19*M42)+(N$19*N42)+(O$19*O42)+(P$19*P42)+(Q$19*Q42)+(R$19*R42)+(S$19*S42)+(T$19*T42)+(U$19*U42)+(V$19*V42)+(W$19*W42)+(X$19*X42)+(Y$19*Y42)+(Z$19*Z42)+(AA$19*AA42)+(AB$19*AB42)+(AC$19*AC42)+(AD$19*AD42))</f>
        <v/>
      </c>
      <c r="AG42" s="65"/>
      <c r="AH42" s="65"/>
      <c r="AI42" s="65"/>
      <c r="AJ42" s="65"/>
      <c r="AK42" s="65"/>
      <c r="AL42" s="65"/>
      <c r="AM42" s="149"/>
      <c r="AN42" s="149"/>
      <c r="AO42" s="149"/>
      <c r="AP42" s="149"/>
      <c r="AQ42" s="149"/>
      <c r="AR42" s="149"/>
      <c r="AS42" s="149"/>
      <c r="AT42" s="149"/>
      <c r="AU42" s="149"/>
      <c r="AV42" s="149"/>
      <c r="AW42" s="149"/>
      <c r="AX42" s="149"/>
      <c r="AY42" s="149"/>
      <c r="AZ42" s="149"/>
      <c r="BA42" s="149"/>
      <c r="BB42" s="149"/>
      <c r="BC42" s="149"/>
      <c r="BD42" s="149"/>
      <c r="BE42" s="149"/>
      <c r="BF42" s="222"/>
      <c r="BG42" s="150" t="str">
        <f>IF(OR('Set UP'!$C28=0,'Set UP'!$D28=0,'Set UP'!$E28=0),"",(AG$19*AG42)+(AH$19*AH42)+(AI$19*AI42)+(AJ$19*AJ42)+(AK$19*AK42)+(AL$19*AL42)+(AM$19*AM42)+(AN$19*AN42)+(AO$19*AO42)+(AP$19*AP42)+(AQ$19*AQ42)+(AR$19*AR42)+(AS$19*AS42)+(AT$19*AT42)+(AU$19*AU42)+(AV$19*AV42)+(AW$19*AW42)+(AX$19*AX42)+(AY$19*AY42)+(AZ$19*AZ42)+(BA$19*BA42)+(BB$19*BB42)+(BC$19*BC42)+(BD$19*BD42)+(BE$19*BE42))</f>
        <v/>
      </c>
      <c r="BH42" s="65"/>
      <c r="BI42" s="65"/>
      <c r="BJ42" s="65"/>
      <c r="BK42" s="65"/>
      <c r="BL42" s="65"/>
      <c r="BM42" s="65"/>
      <c r="BN42" s="149"/>
      <c r="BO42" s="149"/>
      <c r="BP42" s="149"/>
      <c r="BQ42" s="149"/>
      <c r="BR42" s="149"/>
      <c r="BS42" s="149"/>
      <c r="BT42" s="149"/>
      <c r="BU42" s="149"/>
      <c r="BV42" s="149"/>
      <c r="BW42" s="149"/>
      <c r="BX42" s="149"/>
      <c r="BY42" s="149"/>
      <c r="BZ42" s="149"/>
      <c r="CA42" s="149"/>
      <c r="CB42" s="149"/>
      <c r="CC42" s="149"/>
      <c r="CD42" s="149"/>
      <c r="CE42" s="149"/>
      <c r="CF42" s="149"/>
      <c r="CG42" s="222"/>
      <c r="CH42" s="150" t="str">
        <f>IF(OR('Set UP'!$C28=0,'Set UP'!$D28=0,'Set UP'!$E28=0),"",(BH$19*BH42)+(BI$19*BI42)+(BJ$19*BJ42)+(BK$19*BK42)+(BL$19*BL42)+(BM$19*BM42)+(BN$19*BN42)+(BO$19*BO42)+(BP$19*BP42)+(BQ$19*BQ42)+(BR$19*BR42)+(BS$19*BS42)+(BT$19*BT42)+(BU$19*BU42)+(BV$19*BV42)+(BW$19*BW42)+(BX$19*BX42)+(BY$19*BY42)+(BZ$19*BZ42)+(CA$19*CA42)+(CB$19*CB42)+(CC$19*CC42)+(CD$19*CD42)+(CE$19*CE42)+(CF$19*CF42))</f>
        <v/>
      </c>
      <c r="CI42" s="65"/>
      <c r="CJ42" s="65"/>
      <c r="CK42" s="65"/>
      <c r="CL42" s="65"/>
      <c r="CM42" s="65"/>
      <c r="CN42" s="149"/>
      <c r="CO42" s="149"/>
      <c r="CP42" s="149"/>
      <c r="CQ42" s="149"/>
      <c r="CR42" s="149"/>
      <c r="CS42" s="149"/>
      <c r="CT42" s="149"/>
      <c r="CU42" s="149"/>
      <c r="CV42" s="149"/>
      <c r="CW42" s="149"/>
      <c r="CX42" s="149"/>
      <c r="CY42" s="149"/>
      <c r="CZ42" s="149"/>
      <c r="DA42" s="149"/>
      <c r="DB42" s="149"/>
      <c r="DC42" s="149"/>
      <c r="DD42" s="149"/>
      <c r="DE42" s="149"/>
      <c r="DF42" s="149"/>
      <c r="DG42" s="149"/>
      <c r="DH42" s="222"/>
      <c r="DI42" s="150" t="str">
        <f>IF(OR('Set UP'!$C28=0,'Set UP'!$D28=0,'Set UP'!$E28=0),"",(CI$19*CI42)+(CJ$19*CJ42)+(CK$19*CK42)+(CL$19*CL42)+(CM$19*CM42)+(CN$19*CN42)+(CO$19*CO42)+(CP$19*CP42)+(CQ$19*CQ42)+(CR$19*CR42)+(CS$19*CS42)+(CT$19*CT42)+(CU$19*CU42)+(CV$19*CV42)+(CW$19*CW42)+(CX$19*CX42)+(CY$19*CY42)+(CZ$19*CZ42)+(DA$19*DA42)+(DB$19*DB42)+(DC$19*DC42)+(DD$19*DD42)+(DE$19*DE42)+(DF$19*DF42)+(DG$19*DG42))</f>
        <v/>
      </c>
      <c r="DJ42" s="65"/>
      <c r="DK42" s="65"/>
      <c r="DL42" s="65"/>
      <c r="DM42" s="149"/>
      <c r="DN42" s="149"/>
      <c r="DO42" s="149"/>
      <c r="DP42" s="149"/>
      <c r="DQ42" s="149"/>
      <c r="DR42" s="149"/>
      <c r="DS42" s="149"/>
      <c r="DT42" s="149"/>
      <c r="DU42" s="149"/>
      <c r="DV42" s="149"/>
      <c r="DW42" s="149"/>
      <c r="DX42" s="149"/>
      <c r="DY42" s="149"/>
      <c r="DZ42" s="149"/>
      <c r="EA42" s="149"/>
      <c r="EB42" s="149"/>
      <c r="EC42" s="149"/>
      <c r="ED42" s="149"/>
      <c r="EE42" s="149"/>
      <c r="EF42" s="149"/>
      <c r="EG42" s="149"/>
      <c r="EH42" s="149"/>
      <c r="EI42" s="222"/>
      <c r="EJ42" s="150" t="str">
        <f>IF(OR('Set UP'!$C28=0,'Set UP'!$D28=0,'Set UP'!$E28=0),"",(DJ$19*DJ42)+(DK$19*DK42)+(DL$19*DL42)+(DM$19*DM42)+(DN$19*DN42)+(DO$19*DO42)+(DP$19*DP42)+(DQ$19*DQ42)+(DR$19*DR42)+(DS$19*DS42)+(DT$19*DT42)+(DU$19*DU42)+(DV$19*DV42)+(DW$19*DW42)+(DX$19*DX42)+(DY$19*DY42)+(DZ$19*DZ42)+(EA$19*EA42)+(EB$19*EB42)+(EC$19*EC42)+(ED$19*ED42)+(EE$19*EE42)+(EF$19*EF42)+(EG$19*EG42)+(EH$19*EH42))</f>
        <v/>
      </c>
      <c r="EK42" s="65"/>
      <c r="EL42" s="65"/>
      <c r="EM42" s="65"/>
      <c r="EN42" s="65"/>
      <c r="EO42" s="149"/>
      <c r="EP42" s="149"/>
      <c r="EQ42" s="149"/>
      <c r="ER42" s="149"/>
      <c r="ES42" s="149"/>
      <c r="ET42" s="149"/>
      <c r="EU42" s="149"/>
      <c r="EV42" s="149"/>
      <c r="EW42" s="149"/>
      <c r="EX42" s="149"/>
      <c r="EY42" s="149"/>
      <c r="EZ42" s="149"/>
      <c r="FA42" s="149"/>
      <c r="FB42" s="149"/>
      <c r="FC42" s="149"/>
      <c r="FD42" s="149"/>
      <c r="FE42" s="149"/>
      <c r="FF42" s="149"/>
      <c r="FG42" s="149"/>
      <c r="FH42" s="149"/>
      <c r="FI42" s="149"/>
      <c r="FJ42" s="222"/>
      <c r="FK42" s="150" t="str">
        <f>IF(OR('Set UP'!$C28=0,'Set UP'!$D28=0,'Set UP'!$E28=0),"",(EK$19*EK42)+(EL$19*EL42)+(EM$19*EM42)+(EN$19*EN42)+(EO$19*EO42)+(EP$19*EP42)+(EQ$19*EQ42)+(ER$19*ER42)+(ES$19*ES42)+(ET$19*ET42)+(EU$19*EU42)+(EV$19*EV42)+(EW$19*EW42)+(EX$19*EX42)+(EY$19*EY42)+(EZ$19*EZ42)+(FA$19*FA42)+(FB$19*FB42)+(FC$19*FC42)+(FD$19*FD42)+(FE$19*FE42)+(FF$19*FF42)+(FG$19*FG42)+(FH$19*FH42)+(FI$19*FI42))</f>
        <v/>
      </c>
      <c r="FL42" s="65"/>
      <c r="FM42" s="65"/>
      <c r="FN42" s="65"/>
      <c r="FO42" s="65"/>
      <c r="FP42" s="149"/>
      <c r="FQ42" s="149"/>
      <c r="FR42" s="149"/>
      <c r="FS42" s="149"/>
      <c r="FT42" s="149"/>
      <c r="FU42" s="149"/>
      <c r="FV42" s="149"/>
      <c r="FW42" s="149"/>
      <c r="FX42" s="149"/>
      <c r="FY42" s="149"/>
      <c r="FZ42" s="149"/>
      <c r="GA42" s="149"/>
      <c r="GB42" s="149"/>
      <c r="GC42" s="149"/>
      <c r="GD42" s="149"/>
      <c r="GE42" s="149"/>
      <c r="GF42" s="149"/>
      <c r="GG42" s="149"/>
      <c r="GH42" s="149"/>
      <c r="GI42" s="149"/>
      <c r="GJ42" s="149"/>
      <c r="GK42" s="222"/>
      <c r="GL42" s="150" t="str">
        <f>IF(OR('Set UP'!$C28=0,'Set UP'!$D28=0,'Set UP'!$E28=0),"",(FL$19*FL42)+(FM$19*FM42)+(FN$19*FN42)+(FO$19*FO42)+(FP$19*FP42)+(FQ$19*FQ42)+(FR$19*FR42)+(FS$19*FS42)+(FT$19*FT42)+(FU$19*FU42)+(FV$19*FV42)+(FW$19*FW42)+(FX$19*FX42)+(FY$19*FY42)+(FZ$19*FZ42)+(GA$19*GA42)+(GB$19*GB42)+(GC$19*GC42)+(GD$19*GD42)+(GE$19*GE42)+(GF$19*GF42)+(GG$19*GG42)+(GH$19*GH42)+(GI$19*GI42)+(GJ$19*GJ42))</f>
        <v/>
      </c>
      <c r="GM42" s="65"/>
      <c r="GN42" s="65"/>
      <c r="GO42" s="65"/>
      <c r="GP42" s="65"/>
      <c r="GQ42" s="149"/>
      <c r="GR42" s="149"/>
      <c r="GS42" s="149"/>
      <c r="GT42" s="149"/>
      <c r="GU42" s="149"/>
      <c r="GV42" s="149"/>
      <c r="GW42" s="149"/>
      <c r="GX42" s="149"/>
      <c r="GY42" s="149"/>
      <c r="GZ42" s="149"/>
      <c r="HA42" s="149"/>
      <c r="HB42" s="149"/>
      <c r="HC42" s="149"/>
      <c r="HD42" s="149"/>
      <c r="HE42" s="149"/>
      <c r="HF42" s="149"/>
      <c r="HG42" s="149"/>
      <c r="HH42" s="149"/>
      <c r="HI42" s="149"/>
      <c r="HJ42" s="149"/>
      <c r="HK42" s="149"/>
      <c r="HL42" s="222"/>
      <c r="HM42" s="150" t="str">
        <f>IF(OR('Set UP'!$C28=0,'Set UP'!$D28=0,'Set UP'!$E28=0),"",(GM$19*GM42)+(GN$19*GN42)+(GO$19*GO42)+(GP$19*GP42)+(GQ$19*GQ42)+(GR$19*GR42)+(GS$19*GS42)+(GT$19*GT42)+(GU$19*GU42)+(GV$19*GV42)+(GW$19*GW42)+(GX$19*GX42)+(GY$19*GY42)+(GZ$19*GZ42)+(HA$19*HA42)+(HB$19*HB42)+(HC$19*HC42)+(HD$19*HD42)+(HE$19*HE42)+(HF$19*HF42)+(HG$19*HG42)+(HH$19*HH42)+(HI$19*HI42)+(HJ$19*HJ42)+(HK$19*HK42))</f>
        <v/>
      </c>
      <c r="HN42" s="65"/>
      <c r="HO42" s="65"/>
      <c r="HP42" s="65"/>
      <c r="HQ42" s="65"/>
      <c r="HR42" s="149"/>
      <c r="HS42" s="149"/>
      <c r="HT42" s="149"/>
      <c r="HU42" s="149"/>
      <c r="HV42" s="149"/>
      <c r="HW42" s="149"/>
      <c r="HX42" s="149"/>
      <c r="HY42" s="149"/>
      <c r="HZ42" s="149"/>
      <c r="IA42" s="149"/>
      <c r="IB42" s="149"/>
      <c r="IC42" s="149"/>
      <c r="ID42" s="149"/>
      <c r="IE42" s="149"/>
      <c r="IF42" s="149"/>
      <c r="IG42" s="149"/>
      <c r="IH42" s="149"/>
      <c r="II42" s="149"/>
      <c r="IJ42" s="149"/>
      <c r="IK42" s="149"/>
      <c r="IL42" s="149"/>
      <c r="IM42" s="222"/>
      <c r="IN42" s="150" t="str">
        <f>IF(OR('Set UP'!$C28=0,'Set UP'!$D28=0,'Set UP'!$E28=0),"",(HN$19*HN42)+(HO$19*HO42)+(HP$19*HP42)+(HQ$19*HQ42)+(HR$19*HR42)+(HS$19*HS42)+(HT$19*HT42)+(HU$19*HU42)+(HV$19*HV42)+(HW$19*HW42)+(HX$19*HX42)+(HY$19*HY42)+(HZ$19*HZ42)+(IA$19*IA42)+(IB$19*IB42)+(IC$19*IC42)+(ID$19*ID42)+(IE$19*IE42)+(IF$19*IF42)+(IG$19*IG42)+(IH$19*IH42)+(II$19*II42)+(IJ$19*IJ42)+(IK$19*IK42)+(IL$19*IL42))</f>
        <v/>
      </c>
      <c r="IO42" s="65"/>
      <c r="IP42" s="65"/>
      <c r="IQ42" s="65"/>
      <c r="IR42" s="65"/>
      <c r="IS42" s="149"/>
      <c r="IT42" s="149"/>
      <c r="IU42" s="149"/>
      <c r="IV42" s="149"/>
      <c r="IW42" s="149"/>
      <c r="IX42" s="149"/>
      <c r="IY42" s="149"/>
      <c r="IZ42" s="149"/>
      <c r="JA42" s="149"/>
      <c r="JB42" s="149"/>
      <c r="JC42" s="149"/>
      <c r="JD42" s="149"/>
      <c r="JE42" s="149"/>
      <c r="JF42" s="149"/>
      <c r="JG42" s="149"/>
      <c r="JH42" s="149"/>
      <c r="JI42" s="149"/>
      <c r="JJ42" s="149"/>
      <c r="JK42" s="149"/>
      <c r="JL42" s="149"/>
      <c r="JM42" s="149"/>
      <c r="JN42" s="222"/>
      <c r="JO42" s="150" t="str">
        <f>IF(OR('Set UP'!$C28=0,'Set UP'!$D28=0,'Set UP'!$E28=0),"",(IO$19*IO42)+(IP$19*IP42)+(IQ$19*IQ42)+(IR$19*IR42)+(IS$19*IS42)+(IT$19*IT42)+(IU$19*IU42)+(IV$19*IV42)+(IW$19*IW42)+(IX$19*IX42)+(IY$19*IY42)+(IZ$19*IZ42)+(JA$19*JA42)+(JB$19*JB42)+(JC$19*JC42)+(JD$19*JD42)+(JE$19*JE42)+(JF$19*JF42)+(JG$19*JG42)+(JH$19*JH42)+(JI$19*JI42)+(JJ$19*JJ42)+(JK$19*JK42)+(JL$19*JL42)+(JM$19*JM42))</f>
        <v/>
      </c>
      <c r="JP42" s="151" t="str">
        <f>IF(OR('Set UP'!$C28=0,'Set UP'!$D28=0,'Set UP'!$E28=0),"",(AF42+BG42+CH42+DI42+EJ42+FK42+GL42+HM42+IN42+JO42))</f>
        <v/>
      </c>
      <c r="JQ42" s="152" t="str">
        <f>IF(OR('Set UP'!$C28=0,'Set UP'!$D28=0,'Set UP'!$E28=0),"",RANK(JP42,$JP$21:$JP$68,0))</f>
        <v/>
      </c>
      <c r="JR42" s="151" t="str">
        <f>IF(OR('Set UP'!K28&lt;&gt;1,'Set UP'!C28=0,'Set UP'!D28=0,'Set UP'!E28=0,'Set UP'!F28=0),"",$JP42)</f>
        <v/>
      </c>
      <c r="JS42" s="151" t="str">
        <f>IF(OR('Set UP'!K28&lt;&gt;1,'Set UP'!C28=0,'Set UP'!D28=0,'Set UP'!E28=0,'Set UP'!F28=0),"",RANK(JR42,$JR$21:$JR$68,0))</f>
        <v/>
      </c>
      <c r="JT42" s="153" t="str">
        <f>IF(OR('Set UP'!K28&lt;&gt;2,'Set UP'!C28=0,'Set UP'!D28=0,'Set UP'!E28=0,'Set UP'!F28=0),"",$JP42)</f>
        <v/>
      </c>
      <c r="JU42" s="151" t="str">
        <f>IF(OR('Set UP'!K28&lt;&gt;2,'Set UP'!C28=0,'Set UP'!D28=0,'Set UP'!E28=0,'Set UP'!F28=0),"",RANK(JT42,$JT$21:$JT$68,0))</f>
        <v/>
      </c>
      <c r="JV42" s="151" t="str">
        <f>IF(OR(LEFT('Set UP'!F28,1)&lt;&gt;"F",'Set UP'!C28=0,'Set UP'!D28=0,'Set UP'!E28=0),"",$JP42)</f>
        <v/>
      </c>
      <c r="JW42" s="151" t="str">
        <f>IF(OR(LEFT('Set UP'!F28,1)&lt;&gt;"F",'Set UP'!C28=0,'Set UP'!D28=0,'Set UP'!E28=0),"",RANK(JV42,$JV$21:$JV$68,0))</f>
        <v/>
      </c>
      <c r="JX42" s="151" t="str">
        <f>IF(OR('Set UP'!F28&lt;&gt;"NS",'Set UP'!C28=0,'Set UP'!D28=0,'Set UP'!E28=0),"",$JP42)</f>
        <v/>
      </c>
      <c r="JY42" s="154" t="str">
        <f>IF(OR('Set UP'!F28&lt;&gt;"NS",'Set UP'!C28=0,'Set UP'!D28=0,'Set UP'!E28=0),"",RANK(JX42,$JX$21:$JX$68,0))</f>
        <v/>
      </c>
      <c r="JZ42" s="154" t="str">
        <f>IF(OR('Set UP'!$C28=0,'Set UP'!$D28=0,'Set UP'!$E28=0,JP42=0),"",JP42/MAX(JP$21:JP$68)*1000)</f>
        <v/>
      </c>
      <c r="KC42" s="316">
        <f t="array" ref="KC42">MAX(IF(Clubs='Set UP'!D28,'Wet Incident'!JU$21:JU$68))</f>
        <v>0</v>
      </c>
      <c r="KD42" s="316" t="str">
        <f t="shared" si="5"/>
        <v/>
      </c>
    </row>
    <row r="43" spans="2:290" x14ac:dyDescent="0.2">
      <c r="B43" s="139">
        <v>23</v>
      </c>
      <c r="C43" s="148" t="str">
        <f>IF(OR('Set UP'!$C29=0,'Set UP'!$D29=0,'Set UP'!$E29=0,'Set UP'!F29=0),"  --",'Set UP'!C29)</f>
        <v xml:space="preserve">  --</v>
      </c>
      <c r="D43" s="148" t="str">
        <f>IF(OR('Set UP'!$C29=0,'Set UP'!$D29=0,'Set UP'!$E29=0,'Set UP'!F29=0),"  --",'Set UP'!D29&amp;" "&amp;'Set UP'!E29)</f>
        <v xml:space="preserve">  --</v>
      </c>
      <c r="E43" s="148" t="str">
        <f>IF(OR('Set UP'!$C29=0,'Set UP'!$D29=0,'Set UP'!$E29=0,'Set UP'!F29=0),"  --",'Set UP'!F29)</f>
        <v xml:space="preserve">  --</v>
      </c>
      <c r="F43" s="65"/>
      <c r="G43" s="65"/>
      <c r="H43" s="65"/>
      <c r="I43" s="65"/>
      <c r="J43" s="149"/>
      <c r="K43" s="149"/>
      <c r="L43" s="149"/>
      <c r="M43" s="149"/>
      <c r="N43" s="149"/>
      <c r="O43" s="149"/>
      <c r="P43" s="149"/>
      <c r="Q43" s="149"/>
      <c r="R43" s="149"/>
      <c r="S43" s="149"/>
      <c r="T43" s="149"/>
      <c r="U43" s="149"/>
      <c r="V43" s="149"/>
      <c r="W43" s="149"/>
      <c r="X43" s="149"/>
      <c r="Y43" s="149"/>
      <c r="Z43" s="149"/>
      <c r="AA43" s="149"/>
      <c r="AB43" s="149"/>
      <c r="AC43" s="149"/>
      <c r="AD43" s="149"/>
      <c r="AE43" s="222"/>
      <c r="AF43" s="150" t="str">
        <f>IF(OR('Set UP'!$C29=0,'Set UP'!$D29=0,'Set UP'!$E29=0),"",(F$19*F43)+(G$19*G43)+(H$19*H43)+(I$19*I43)+(J$19*J43)+(K$19*K43)+(L$19*L43)+(M$19*M43)+(N$19*N43)+(O$19*O43)+(P$19*P43)+(Q$19*Q43)+(R$19*R43)+(S$19*S43)+(T$19*T43)+(U$19*U43)+(V$19*V43)+(W$19*W43)+(X$19*X43)+(Y$19*Y43)+(Z$19*Z43)+(AA$19*AA43)+(AB$19*AB43)+(AC$19*AC43)+(AD$19*AD43))</f>
        <v/>
      </c>
      <c r="AG43" s="65"/>
      <c r="AH43" s="65"/>
      <c r="AI43" s="65"/>
      <c r="AJ43" s="65"/>
      <c r="AK43" s="65"/>
      <c r="AL43" s="65"/>
      <c r="AM43" s="149"/>
      <c r="AN43" s="149"/>
      <c r="AO43" s="149"/>
      <c r="AP43" s="149"/>
      <c r="AQ43" s="149"/>
      <c r="AR43" s="149"/>
      <c r="AS43" s="149"/>
      <c r="AT43" s="149"/>
      <c r="AU43" s="149"/>
      <c r="AV43" s="149"/>
      <c r="AW43" s="149"/>
      <c r="AX43" s="149"/>
      <c r="AY43" s="149"/>
      <c r="AZ43" s="149"/>
      <c r="BA43" s="149"/>
      <c r="BB43" s="149"/>
      <c r="BC43" s="149"/>
      <c r="BD43" s="149"/>
      <c r="BE43" s="149"/>
      <c r="BF43" s="222"/>
      <c r="BG43" s="150" t="str">
        <f>IF(OR('Set UP'!$C29=0,'Set UP'!$D29=0,'Set UP'!$E29=0),"",(AG$19*AG43)+(AH$19*AH43)+(AI$19*AI43)+(AJ$19*AJ43)+(AK$19*AK43)+(AL$19*AL43)+(AM$19*AM43)+(AN$19*AN43)+(AO$19*AO43)+(AP$19*AP43)+(AQ$19*AQ43)+(AR$19*AR43)+(AS$19*AS43)+(AT$19*AT43)+(AU$19*AU43)+(AV$19*AV43)+(AW$19*AW43)+(AX$19*AX43)+(AY$19*AY43)+(AZ$19*AZ43)+(BA$19*BA43)+(BB$19*BB43)+(BC$19*BC43)+(BD$19*BD43)+(BE$19*BE43))</f>
        <v/>
      </c>
      <c r="BH43" s="65"/>
      <c r="BI43" s="65"/>
      <c r="BJ43" s="65"/>
      <c r="BK43" s="65"/>
      <c r="BL43" s="65"/>
      <c r="BM43" s="65"/>
      <c r="BN43" s="149"/>
      <c r="BO43" s="149"/>
      <c r="BP43" s="149"/>
      <c r="BQ43" s="149"/>
      <c r="BR43" s="149"/>
      <c r="BS43" s="149"/>
      <c r="BT43" s="149"/>
      <c r="BU43" s="149"/>
      <c r="BV43" s="149"/>
      <c r="BW43" s="149"/>
      <c r="BX43" s="149"/>
      <c r="BY43" s="149"/>
      <c r="BZ43" s="149"/>
      <c r="CA43" s="149"/>
      <c r="CB43" s="149"/>
      <c r="CC43" s="149"/>
      <c r="CD43" s="149"/>
      <c r="CE43" s="149"/>
      <c r="CF43" s="149"/>
      <c r="CG43" s="222"/>
      <c r="CH43" s="150" t="str">
        <f>IF(OR('Set UP'!$C29=0,'Set UP'!$D29=0,'Set UP'!$E29=0),"",(BH$19*BH43)+(BI$19*BI43)+(BJ$19*BJ43)+(BK$19*BK43)+(BL$19*BL43)+(BM$19*BM43)+(BN$19*BN43)+(BO$19*BO43)+(BP$19*BP43)+(BQ$19*BQ43)+(BR$19*BR43)+(BS$19*BS43)+(BT$19*BT43)+(BU$19*BU43)+(BV$19*BV43)+(BW$19*BW43)+(BX$19*BX43)+(BY$19*BY43)+(BZ$19*BZ43)+(CA$19*CA43)+(CB$19*CB43)+(CC$19*CC43)+(CD$19*CD43)+(CE$19*CE43)+(CF$19*CF43))</f>
        <v/>
      </c>
      <c r="CI43" s="65"/>
      <c r="CJ43" s="65"/>
      <c r="CK43" s="65"/>
      <c r="CL43" s="65"/>
      <c r="CM43" s="65"/>
      <c r="CN43" s="149"/>
      <c r="CO43" s="149"/>
      <c r="CP43" s="149"/>
      <c r="CQ43" s="149"/>
      <c r="CR43" s="149"/>
      <c r="CS43" s="149"/>
      <c r="CT43" s="149"/>
      <c r="CU43" s="149"/>
      <c r="CV43" s="149"/>
      <c r="CW43" s="149"/>
      <c r="CX43" s="149"/>
      <c r="CY43" s="149"/>
      <c r="CZ43" s="149"/>
      <c r="DA43" s="149"/>
      <c r="DB43" s="149"/>
      <c r="DC43" s="149"/>
      <c r="DD43" s="149"/>
      <c r="DE43" s="149"/>
      <c r="DF43" s="149"/>
      <c r="DG43" s="149"/>
      <c r="DH43" s="222"/>
      <c r="DI43" s="150" t="str">
        <f>IF(OR('Set UP'!$C29=0,'Set UP'!$D29=0,'Set UP'!$E29=0),"",(CI$19*CI43)+(CJ$19*CJ43)+(CK$19*CK43)+(CL$19*CL43)+(CM$19*CM43)+(CN$19*CN43)+(CO$19*CO43)+(CP$19*CP43)+(CQ$19*CQ43)+(CR$19*CR43)+(CS$19*CS43)+(CT$19*CT43)+(CU$19*CU43)+(CV$19*CV43)+(CW$19*CW43)+(CX$19*CX43)+(CY$19*CY43)+(CZ$19*CZ43)+(DA$19*DA43)+(DB$19*DB43)+(DC$19*DC43)+(DD$19*DD43)+(DE$19*DE43)+(DF$19*DF43)+(DG$19*DG43))</f>
        <v/>
      </c>
      <c r="DJ43" s="65"/>
      <c r="DK43" s="65"/>
      <c r="DL43" s="65"/>
      <c r="DM43" s="149"/>
      <c r="DN43" s="149"/>
      <c r="DO43" s="149"/>
      <c r="DP43" s="149"/>
      <c r="DQ43" s="149"/>
      <c r="DR43" s="149"/>
      <c r="DS43" s="149"/>
      <c r="DT43" s="149"/>
      <c r="DU43" s="149"/>
      <c r="DV43" s="149"/>
      <c r="DW43" s="149"/>
      <c r="DX43" s="149"/>
      <c r="DY43" s="149"/>
      <c r="DZ43" s="149"/>
      <c r="EA43" s="149"/>
      <c r="EB43" s="149"/>
      <c r="EC43" s="149"/>
      <c r="ED43" s="149"/>
      <c r="EE43" s="149"/>
      <c r="EF43" s="149"/>
      <c r="EG43" s="149"/>
      <c r="EH43" s="149"/>
      <c r="EI43" s="222"/>
      <c r="EJ43" s="150" t="str">
        <f>IF(OR('Set UP'!$C29=0,'Set UP'!$D29=0,'Set UP'!$E29=0),"",(DJ$19*DJ43)+(DK$19*DK43)+(DL$19*DL43)+(DM$19*DM43)+(DN$19*DN43)+(DO$19*DO43)+(DP$19*DP43)+(DQ$19*DQ43)+(DR$19*DR43)+(DS$19*DS43)+(DT$19*DT43)+(DU$19*DU43)+(DV$19*DV43)+(DW$19*DW43)+(DX$19*DX43)+(DY$19*DY43)+(DZ$19*DZ43)+(EA$19*EA43)+(EB$19*EB43)+(EC$19*EC43)+(ED$19*ED43)+(EE$19*EE43)+(EF$19*EF43)+(EG$19*EG43)+(EH$19*EH43))</f>
        <v/>
      </c>
      <c r="EK43" s="65"/>
      <c r="EL43" s="65"/>
      <c r="EM43" s="65"/>
      <c r="EN43" s="65"/>
      <c r="EO43" s="149"/>
      <c r="EP43" s="149"/>
      <c r="EQ43" s="149"/>
      <c r="ER43" s="149"/>
      <c r="ES43" s="149"/>
      <c r="ET43" s="149"/>
      <c r="EU43" s="149"/>
      <c r="EV43" s="149"/>
      <c r="EW43" s="149"/>
      <c r="EX43" s="149"/>
      <c r="EY43" s="149"/>
      <c r="EZ43" s="149"/>
      <c r="FA43" s="149"/>
      <c r="FB43" s="149"/>
      <c r="FC43" s="149"/>
      <c r="FD43" s="149"/>
      <c r="FE43" s="149"/>
      <c r="FF43" s="149"/>
      <c r="FG43" s="149"/>
      <c r="FH43" s="149"/>
      <c r="FI43" s="149"/>
      <c r="FJ43" s="222"/>
      <c r="FK43" s="150" t="str">
        <f>IF(OR('Set UP'!$C29=0,'Set UP'!$D29=0,'Set UP'!$E29=0),"",(EK$19*EK43)+(EL$19*EL43)+(EM$19*EM43)+(EN$19*EN43)+(EO$19*EO43)+(EP$19*EP43)+(EQ$19*EQ43)+(ER$19*ER43)+(ES$19*ES43)+(ET$19*ET43)+(EU$19*EU43)+(EV$19*EV43)+(EW$19*EW43)+(EX$19*EX43)+(EY$19*EY43)+(EZ$19*EZ43)+(FA$19*FA43)+(FB$19*FB43)+(FC$19*FC43)+(FD$19*FD43)+(FE$19*FE43)+(FF$19*FF43)+(FG$19*FG43)+(FH$19*FH43)+(FI$19*FI43))</f>
        <v/>
      </c>
      <c r="FL43" s="65"/>
      <c r="FM43" s="65"/>
      <c r="FN43" s="65"/>
      <c r="FO43" s="65"/>
      <c r="FP43" s="149"/>
      <c r="FQ43" s="149"/>
      <c r="FR43" s="149"/>
      <c r="FS43" s="149"/>
      <c r="FT43" s="149"/>
      <c r="FU43" s="149"/>
      <c r="FV43" s="149"/>
      <c r="FW43" s="149"/>
      <c r="FX43" s="149"/>
      <c r="FY43" s="149"/>
      <c r="FZ43" s="149"/>
      <c r="GA43" s="149"/>
      <c r="GB43" s="149"/>
      <c r="GC43" s="149"/>
      <c r="GD43" s="149"/>
      <c r="GE43" s="149"/>
      <c r="GF43" s="149"/>
      <c r="GG43" s="149"/>
      <c r="GH43" s="149"/>
      <c r="GI43" s="149"/>
      <c r="GJ43" s="149"/>
      <c r="GK43" s="222"/>
      <c r="GL43" s="150" t="str">
        <f>IF(OR('Set UP'!$C29=0,'Set UP'!$D29=0,'Set UP'!$E29=0),"",(FL$19*FL43)+(FM$19*FM43)+(FN$19*FN43)+(FO$19*FO43)+(FP$19*FP43)+(FQ$19*FQ43)+(FR$19*FR43)+(FS$19*FS43)+(FT$19*FT43)+(FU$19*FU43)+(FV$19*FV43)+(FW$19*FW43)+(FX$19*FX43)+(FY$19*FY43)+(FZ$19*FZ43)+(GA$19*GA43)+(GB$19*GB43)+(GC$19*GC43)+(GD$19*GD43)+(GE$19*GE43)+(GF$19*GF43)+(GG$19*GG43)+(GH$19*GH43)+(GI$19*GI43)+(GJ$19*GJ43))</f>
        <v/>
      </c>
      <c r="GM43" s="65"/>
      <c r="GN43" s="65"/>
      <c r="GO43" s="65"/>
      <c r="GP43" s="65"/>
      <c r="GQ43" s="149"/>
      <c r="GR43" s="149"/>
      <c r="GS43" s="149"/>
      <c r="GT43" s="149"/>
      <c r="GU43" s="149"/>
      <c r="GV43" s="149"/>
      <c r="GW43" s="149"/>
      <c r="GX43" s="149"/>
      <c r="GY43" s="149"/>
      <c r="GZ43" s="149"/>
      <c r="HA43" s="149"/>
      <c r="HB43" s="149"/>
      <c r="HC43" s="149"/>
      <c r="HD43" s="149"/>
      <c r="HE43" s="149"/>
      <c r="HF43" s="149"/>
      <c r="HG43" s="149"/>
      <c r="HH43" s="149"/>
      <c r="HI43" s="149"/>
      <c r="HJ43" s="149"/>
      <c r="HK43" s="149"/>
      <c r="HL43" s="222"/>
      <c r="HM43" s="150" t="str">
        <f>IF(OR('Set UP'!$C29=0,'Set UP'!$D29=0,'Set UP'!$E29=0),"",(GM$19*GM43)+(GN$19*GN43)+(GO$19*GO43)+(GP$19*GP43)+(GQ$19*GQ43)+(GR$19*GR43)+(GS$19*GS43)+(GT$19*GT43)+(GU$19*GU43)+(GV$19*GV43)+(GW$19*GW43)+(GX$19*GX43)+(GY$19*GY43)+(GZ$19*GZ43)+(HA$19*HA43)+(HB$19*HB43)+(HC$19*HC43)+(HD$19*HD43)+(HE$19*HE43)+(HF$19*HF43)+(HG$19*HG43)+(HH$19*HH43)+(HI$19*HI43)+(HJ$19*HJ43)+(HK$19*HK43))</f>
        <v/>
      </c>
      <c r="HN43" s="65"/>
      <c r="HO43" s="65"/>
      <c r="HP43" s="65"/>
      <c r="HQ43" s="65"/>
      <c r="HR43" s="149"/>
      <c r="HS43" s="149"/>
      <c r="HT43" s="149"/>
      <c r="HU43" s="149"/>
      <c r="HV43" s="149"/>
      <c r="HW43" s="149"/>
      <c r="HX43" s="149"/>
      <c r="HY43" s="149"/>
      <c r="HZ43" s="149"/>
      <c r="IA43" s="149"/>
      <c r="IB43" s="149"/>
      <c r="IC43" s="149"/>
      <c r="ID43" s="149"/>
      <c r="IE43" s="149"/>
      <c r="IF43" s="149"/>
      <c r="IG43" s="149"/>
      <c r="IH43" s="149"/>
      <c r="II43" s="149"/>
      <c r="IJ43" s="149"/>
      <c r="IK43" s="149"/>
      <c r="IL43" s="149"/>
      <c r="IM43" s="222"/>
      <c r="IN43" s="150" t="str">
        <f>IF(OR('Set UP'!$C29=0,'Set UP'!$D29=0,'Set UP'!$E29=0),"",(HN$19*HN43)+(HO$19*HO43)+(HP$19*HP43)+(HQ$19*HQ43)+(HR$19*HR43)+(HS$19*HS43)+(HT$19*HT43)+(HU$19*HU43)+(HV$19*HV43)+(HW$19*HW43)+(HX$19*HX43)+(HY$19*HY43)+(HZ$19*HZ43)+(IA$19*IA43)+(IB$19*IB43)+(IC$19*IC43)+(ID$19*ID43)+(IE$19*IE43)+(IF$19*IF43)+(IG$19*IG43)+(IH$19*IH43)+(II$19*II43)+(IJ$19*IJ43)+(IK$19*IK43)+(IL$19*IL43))</f>
        <v/>
      </c>
      <c r="IO43" s="65"/>
      <c r="IP43" s="65"/>
      <c r="IQ43" s="65"/>
      <c r="IR43" s="65"/>
      <c r="IS43" s="149"/>
      <c r="IT43" s="149"/>
      <c r="IU43" s="149"/>
      <c r="IV43" s="149"/>
      <c r="IW43" s="149"/>
      <c r="IX43" s="149"/>
      <c r="IY43" s="149"/>
      <c r="IZ43" s="149"/>
      <c r="JA43" s="149"/>
      <c r="JB43" s="149"/>
      <c r="JC43" s="149"/>
      <c r="JD43" s="149"/>
      <c r="JE43" s="149"/>
      <c r="JF43" s="149"/>
      <c r="JG43" s="149"/>
      <c r="JH43" s="149"/>
      <c r="JI43" s="149"/>
      <c r="JJ43" s="149"/>
      <c r="JK43" s="149"/>
      <c r="JL43" s="149"/>
      <c r="JM43" s="149"/>
      <c r="JN43" s="222"/>
      <c r="JO43" s="150" t="str">
        <f>IF(OR('Set UP'!$C29=0,'Set UP'!$D29=0,'Set UP'!$E29=0),"",(IO$19*IO43)+(IP$19*IP43)+(IQ$19*IQ43)+(IR$19*IR43)+(IS$19*IS43)+(IT$19*IT43)+(IU$19*IU43)+(IV$19*IV43)+(IW$19*IW43)+(IX$19*IX43)+(IY$19*IY43)+(IZ$19*IZ43)+(JA$19*JA43)+(JB$19*JB43)+(JC$19*JC43)+(JD$19*JD43)+(JE$19*JE43)+(JF$19*JF43)+(JG$19*JG43)+(JH$19*JH43)+(JI$19*JI43)+(JJ$19*JJ43)+(JK$19*JK43)+(JL$19*JL43)+(JM$19*JM43))</f>
        <v/>
      </c>
      <c r="JP43" s="151" t="str">
        <f>IF(OR('Set UP'!$C29=0,'Set UP'!$D29=0,'Set UP'!$E29=0),"",(AF43+BG43+CH43+DI43+EJ43+FK43+GL43+HM43+IN43+JO43))</f>
        <v/>
      </c>
      <c r="JQ43" s="152" t="str">
        <f>IF(OR('Set UP'!$C29=0,'Set UP'!$D29=0,'Set UP'!$E29=0),"",RANK(JP43,$JP$21:$JP$68,0))</f>
        <v/>
      </c>
      <c r="JR43" s="151" t="str">
        <f>IF(OR('Set UP'!K29&lt;&gt;1,'Set UP'!C29=0,'Set UP'!D29=0,'Set UP'!E29=0,'Set UP'!F29=0),"",$JP43)</f>
        <v/>
      </c>
      <c r="JS43" s="151" t="str">
        <f>IF(OR('Set UP'!K29&lt;&gt;1,'Set UP'!C29=0,'Set UP'!D29=0,'Set UP'!E29=0,'Set UP'!F29=0),"",RANK(JR43,$JR$21:$JR$68,0))</f>
        <v/>
      </c>
      <c r="JT43" s="153" t="str">
        <f>IF(OR('Set UP'!K29&lt;&gt;2,'Set UP'!C29=0,'Set UP'!D29=0,'Set UP'!E29=0,'Set UP'!F29=0),"",$JP43)</f>
        <v/>
      </c>
      <c r="JU43" s="151" t="str">
        <f>IF(OR('Set UP'!K29&lt;&gt;2,'Set UP'!C29=0,'Set UP'!D29=0,'Set UP'!E29=0,'Set UP'!F29=0),"",RANK(JT43,$JT$21:$JT$68,0))</f>
        <v/>
      </c>
      <c r="JV43" s="151" t="str">
        <f>IF(OR(LEFT('Set UP'!F29,1)&lt;&gt;"F",'Set UP'!C29=0,'Set UP'!D29=0,'Set UP'!E29=0),"",$JP43)</f>
        <v/>
      </c>
      <c r="JW43" s="151" t="str">
        <f>IF(OR(LEFT('Set UP'!F29,1)&lt;&gt;"F",'Set UP'!C29=0,'Set UP'!D29=0,'Set UP'!E29=0),"",RANK(JV43,$JV$21:$JV$68,0))</f>
        <v/>
      </c>
      <c r="JX43" s="151" t="str">
        <f>IF(OR('Set UP'!F29&lt;&gt;"NS",'Set UP'!C29=0,'Set UP'!D29=0,'Set UP'!E29=0),"",$JP43)</f>
        <v/>
      </c>
      <c r="JY43" s="154" t="str">
        <f>IF(OR('Set UP'!F29&lt;&gt;"NS",'Set UP'!C29=0,'Set UP'!D29=0,'Set UP'!E29=0),"",RANK(JX43,$JX$21:$JX$68,0))</f>
        <v/>
      </c>
      <c r="JZ43" s="154" t="str">
        <f>IF(OR('Set UP'!$C29=0,'Set UP'!$D29=0,'Set UP'!$E29=0,JP43=0),"",JP43/MAX(JP$21:JP$68)*1000)</f>
        <v/>
      </c>
      <c r="KC43" s="316">
        <f t="array" ref="KC43">MAX(IF(Clubs='Set UP'!D29,'Wet Incident'!JU$21:JU$68))</f>
        <v>0</v>
      </c>
      <c r="KD43" s="316" t="str">
        <f t="shared" si="5"/>
        <v/>
      </c>
    </row>
    <row r="44" spans="2:290" x14ac:dyDescent="0.2">
      <c r="B44" s="139">
        <v>24</v>
      </c>
      <c r="C44" s="148" t="str">
        <f>IF(OR('Set UP'!$C30=0,'Set UP'!$D30=0,'Set UP'!$E30=0,'Set UP'!F30=0),"  --",'Set UP'!C30)</f>
        <v xml:space="preserve">  --</v>
      </c>
      <c r="D44" s="148" t="str">
        <f>IF(OR('Set UP'!$C30=0,'Set UP'!$D30=0,'Set UP'!$E30=0,'Set UP'!F30=0),"  --",'Set UP'!D30&amp;" "&amp;'Set UP'!E30)</f>
        <v xml:space="preserve">  --</v>
      </c>
      <c r="E44" s="148" t="str">
        <f>IF(OR('Set UP'!$C30=0,'Set UP'!$D30=0,'Set UP'!$E30=0,'Set UP'!F30=0),"  --",'Set UP'!F30)</f>
        <v xml:space="preserve">  --</v>
      </c>
      <c r="F44" s="65"/>
      <c r="G44" s="65"/>
      <c r="H44" s="65"/>
      <c r="I44" s="65"/>
      <c r="J44" s="149"/>
      <c r="K44" s="149"/>
      <c r="L44" s="149"/>
      <c r="M44" s="149"/>
      <c r="N44" s="149"/>
      <c r="O44" s="149"/>
      <c r="P44" s="149"/>
      <c r="Q44" s="149"/>
      <c r="R44" s="149"/>
      <c r="S44" s="149"/>
      <c r="T44" s="149"/>
      <c r="U44" s="149"/>
      <c r="V44" s="149"/>
      <c r="W44" s="149"/>
      <c r="X44" s="149"/>
      <c r="Y44" s="149"/>
      <c r="Z44" s="149"/>
      <c r="AA44" s="149"/>
      <c r="AB44" s="149"/>
      <c r="AC44" s="149"/>
      <c r="AD44" s="149"/>
      <c r="AE44" s="222"/>
      <c r="AF44" s="150" t="str">
        <f>IF(OR('Set UP'!$C30=0,'Set UP'!$D30=0,'Set UP'!$E30=0),"",(F$19*F44)+(G$19*G44)+(H$19*H44)+(I$19*I44)+(J$19*J44)+(K$19*K44)+(L$19*L44)+(M$19*M44)+(N$19*N44)+(O$19*O44)+(P$19*P44)+(Q$19*Q44)+(R$19*R44)+(S$19*S44)+(T$19*T44)+(U$19*U44)+(V$19*V44)+(W$19*W44)+(X$19*X44)+(Y$19*Y44)+(Z$19*Z44)+(AA$19*AA44)+(AB$19*AB44)+(AC$19*AC44)+(AD$19*AD44))</f>
        <v/>
      </c>
      <c r="AG44" s="65"/>
      <c r="AH44" s="65"/>
      <c r="AI44" s="65"/>
      <c r="AJ44" s="65"/>
      <c r="AK44" s="65"/>
      <c r="AL44" s="65"/>
      <c r="AM44" s="149"/>
      <c r="AN44" s="149"/>
      <c r="AO44" s="149"/>
      <c r="AP44" s="149"/>
      <c r="AQ44" s="149"/>
      <c r="AR44" s="149"/>
      <c r="AS44" s="149"/>
      <c r="AT44" s="149"/>
      <c r="AU44" s="149"/>
      <c r="AV44" s="149"/>
      <c r="AW44" s="149"/>
      <c r="AX44" s="149"/>
      <c r="AY44" s="149"/>
      <c r="AZ44" s="149"/>
      <c r="BA44" s="149"/>
      <c r="BB44" s="149"/>
      <c r="BC44" s="149"/>
      <c r="BD44" s="149"/>
      <c r="BE44" s="149"/>
      <c r="BF44" s="222"/>
      <c r="BG44" s="150" t="str">
        <f>IF(OR('Set UP'!$C30=0,'Set UP'!$D30=0,'Set UP'!$E30=0),"",(AG$19*AG44)+(AH$19*AH44)+(AI$19*AI44)+(AJ$19*AJ44)+(AK$19*AK44)+(AL$19*AL44)+(AM$19*AM44)+(AN$19*AN44)+(AO$19*AO44)+(AP$19*AP44)+(AQ$19*AQ44)+(AR$19*AR44)+(AS$19*AS44)+(AT$19*AT44)+(AU$19*AU44)+(AV$19*AV44)+(AW$19*AW44)+(AX$19*AX44)+(AY$19*AY44)+(AZ$19*AZ44)+(BA$19*BA44)+(BB$19*BB44)+(BC$19*BC44)+(BD$19*BD44)+(BE$19*BE44))</f>
        <v/>
      </c>
      <c r="BH44" s="65"/>
      <c r="BI44" s="65"/>
      <c r="BJ44" s="65"/>
      <c r="BK44" s="65"/>
      <c r="BL44" s="65"/>
      <c r="BM44" s="65"/>
      <c r="BN44" s="149"/>
      <c r="BO44" s="149"/>
      <c r="BP44" s="149"/>
      <c r="BQ44" s="149"/>
      <c r="BR44" s="149"/>
      <c r="BS44" s="149"/>
      <c r="BT44" s="149"/>
      <c r="BU44" s="149"/>
      <c r="BV44" s="149"/>
      <c r="BW44" s="149"/>
      <c r="BX44" s="149"/>
      <c r="BY44" s="149"/>
      <c r="BZ44" s="149"/>
      <c r="CA44" s="149"/>
      <c r="CB44" s="149"/>
      <c r="CC44" s="149"/>
      <c r="CD44" s="149"/>
      <c r="CE44" s="149"/>
      <c r="CF44" s="149"/>
      <c r="CG44" s="222"/>
      <c r="CH44" s="150" t="str">
        <f>IF(OR('Set UP'!$C30=0,'Set UP'!$D30=0,'Set UP'!$E30=0),"",(BH$19*BH44)+(BI$19*BI44)+(BJ$19*BJ44)+(BK$19*BK44)+(BL$19*BL44)+(BM$19*BM44)+(BN$19*BN44)+(BO$19*BO44)+(BP$19*BP44)+(BQ$19*BQ44)+(BR$19*BR44)+(BS$19*BS44)+(BT$19*BT44)+(BU$19*BU44)+(BV$19*BV44)+(BW$19*BW44)+(BX$19*BX44)+(BY$19*BY44)+(BZ$19*BZ44)+(CA$19*CA44)+(CB$19*CB44)+(CC$19*CC44)+(CD$19*CD44)+(CE$19*CE44)+(CF$19*CF44))</f>
        <v/>
      </c>
      <c r="CI44" s="65"/>
      <c r="CJ44" s="65"/>
      <c r="CK44" s="65"/>
      <c r="CL44" s="65"/>
      <c r="CM44" s="65"/>
      <c r="CN44" s="149"/>
      <c r="CO44" s="149"/>
      <c r="CP44" s="149"/>
      <c r="CQ44" s="149"/>
      <c r="CR44" s="149"/>
      <c r="CS44" s="149"/>
      <c r="CT44" s="149"/>
      <c r="CU44" s="149"/>
      <c r="CV44" s="149"/>
      <c r="CW44" s="149"/>
      <c r="CX44" s="149"/>
      <c r="CY44" s="149"/>
      <c r="CZ44" s="149"/>
      <c r="DA44" s="149"/>
      <c r="DB44" s="149"/>
      <c r="DC44" s="149"/>
      <c r="DD44" s="149"/>
      <c r="DE44" s="149"/>
      <c r="DF44" s="149"/>
      <c r="DG44" s="149"/>
      <c r="DH44" s="222"/>
      <c r="DI44" s="150" t="str">
        <f>IF(OR('Set UP'!$C30=0,'Set UP'!$D30=0,'Set UP'!$E30=0),"",(CI$19*CI44)+(CJ$19*CJ44)+(CK$19*CK44)+(CL$19*CL44)+(CM$19*CM44)+(CN$19*CN44)+(CO$19*CO44)+(CP$19*CP44)+(CQ$19*CQ44)+(CR$19*CR44)+(CS$19*CS44)+(CT$19*CT44)+(CU$19*CU44)+(CV$19*CV44)+(CW$19*CW44)+(CX$19*CX44)+(CY$19*CY44)+(CZ$19*CZ44)+(DA$19*DA44)+(DB$19*DB44)+(DC$19*DC44)+(DD$19*DD44)+(DE$19*DE44)+(DF$19*DF44)+(DG$19*DG44))</f>
        <v/>
      </c>
      <c r="DJ44" s="65"/>
      <c r="DK44" s="65"/>
      <c r="DL44" s="65"/>
      <c r="DM44" s="149"/>
      <c r="DN44" s="149"/>
      <c r="DO44" s="149"/>
      <c r="DP44" s="149"/>
      <c r="DQ44" s="149"/>
      <c r="DR44" s="149"/>
      <c r="DS44" s="149"/>
      <c r="DT44" s="149"/>
      <c r="DU44" s="149"/>
      <c r="DV44" s="149"/>
      <c r="DW44" s="149"/>
      <c r="DX44" s="149"/>
      <c r="DY44" s="149"/>
      <c r="DZ44" s="149"/>
      <c r="EA44" s="149"/>
      <c r="EB44" s="149"/>
      <c r="EC44" s="149"/>
      <c r="ED44" s="149"/>
      <c r="EE44" s="149"/>
      <c r="EF44" s="149"/>
      <c r="EG44" s="149"/>
      <c r="EH44" s="149"/>
      <c r="EI44" s="222"/>
      <c r="EJ44" s="150" t="str">
        <f>IF(OR('Set UP'!$C30=0,'Set UP'!$D30=0,'Set UP'!$E30=0),"",(DJ$19*DJ44)+(DK$19*DK44)+(DL$19*DL44)+(DM$19*DM44)+(DN$19*DN44)+(DO$19*DO44)+(DP$19*DP44)+(DQ$19*DQ44)+(DR$19*DR44)+(DS$19*DS44)+(DT$19*DT44)+(DU$19*DU44)+(DV$19*DV44)+(DW$19*DW44)+(DX$19*DX44)+(DY$19*DY44)+(DZ$19*DZ44)+(EA$19*EA44)+(EB$19*EB44)+(EC$19*EC44)+(ED$19*ED44)+(EE$19*EE44)+(EF$19*EF44)+(EG$19*EG44)+(EH$19*EH44))</f>
        <v/>
      </c>
      <c r="EK44" s="65"/>
      <c r="EL44" s="65"/>
      <c r="EM44" s="65"/>
      <c r="EN44" s="65"/>
      <c r="EO44" s="149"/>
      <c r="EP44" s="149"/>
      <c r="EQ44" s="149"/>
      <c r="ER44" s="149"/>
      <c r="ES44" s="149"/>
      <c r="ET44" s="149"/>
      <c r="EU44" s="149"/>
      <c r="EV44" s="149"/>
      <c r="EW44" s="149"/>
      <c r="EX44" s="149"/>
      <c r="EY44" s="149"/>
      <c r="EZ44" s="149"/>
      <c r="FA44" s="149"/>
      <c r="FB44" s="149"/>
      <c r="FC44" s="149"/>
      <c r="FD44" s="149"/>
      <c r="FE44" s="149"/>
      <c r="FF44" s="149"/>
      <c r="FG44" s="149"/>
      <c r="FH44" s="149"/>
      <c r="FI44" s="149"/>
      <c r="FJ44" s="222"/>
      <c r="FK44" s="150" t="str">
        <f>IF(OR('Set UP'!$C30=0,'Set UP'!$D30=0,'Set UP'!$E30=0),"",(EK$19*EK44)+(EL$19*EL44)+(EM$19*EM44)+(EN$19*EN44)+(EO$19*EO44)+(EP$19*EP44)+(EQ$19*EQ44)+(ER$19*ER44)+(ES$19*ES44)+(ET$19*ET44)+(EU$19*EU44)+(EV$19*EV44)+(EW$19*EW44)+(EX$19*EX44)+(EY$19*EY44)+(EZ$19*EZ44)+(FA$19*FA44)+(FB$19*FB44)+(FC$19*FC44)+(FD$19*FD44)+(FE$19*FE44)+(FF$19*FF44)+(FG$19*FG44)+(FH$19*FH44)+(FI$19*FI44))</f>
        <v/>
      </c>
      <c r="FL44" s="65"/>
      <c r="FM44" s="65"/>
      <c r="FN44" s="65"/>
      <c r="FO44" s="65"/>
      <c r="FP44" s="149"/>
      <c r="FQ44" s="149"/>
      <c r="FR44" s="149"/>
      <c r="FS44" s="149"/>
      <c r="FT44" s="149"/>
      <c r="FU44" s="149"/>
      <c r="FV44" s="149"/>
      <c r="FW44" s="149"/>
      <c r="FX44" s="149"/>
      <c r="FY44" s="149"/>
      <c r="FZ44" s="149"/>
      <c r="GA44" s="149"/>
      <c r="GB44" s="149"/>
      <c r="GC44" s="149"/>
      <c r="GD44" s="149"/>
      <c r="GE44" s="149"/>
      <c r="GF44" s="149"/>
      <c r="GG44" s="149"/>
      <c r="GH44" s="149"/>
      <c r="GI44" s="149"/>
      <c r="GJ44" s="149"/>
      <c r="GK44" s="222"/>
      <c r="GL44" s="150" t="str">
        <f>IF(OR('Set UP'!$C30=0,'Set UP'!$D30=0,'Set UP'!$E30=0),"",(FL$19*FL44)+(FM$19*FM44)+(FN$19*FN44)+(FO$19*FO44)+(FP$19*FP44)+(FQ$19*FQ44)+(FR$19*FR44)+(FS$19*FS44)+(FT$19*FT44)+(FU$19*FU44)+(FV$19*FV44)+(FW$19*FW44)+(FX$19*FX44)+(FY$19*FY44)+(FZ$19*FZ44)+(GA$19*GA44)+(GB$19*GB44)+(GC$19*GC44)+(GD$19*GD44)+(GE$19*GE44)+(GF$19*GF44)+(GG$19*GG44)+(GH$19*GH44)+(GI$19*GI44)+(GJ$19*GJ44))</f>
        <v/>
      </c>
      <c r="GM44" s="65"/>
      <c r="GN44" s="65"/>
      <c r="GO44" s="65"/>
      <c r="GP44" s="65"/>
      <c r="GQ44" s="149"/>
      <c r="GR44" s="149"/>
      <c r="GS44" s="149"/>
      <c r="GT44" s="149"/>
      <c r="GU44" s="149"/>
      <c r="GV44" s="149"/>
      <c r="GW44" s="149"/>
      <c r="GX44" s="149"/>
      <c r="GY44" s="149"/>
      <c r="GZ44" s="149"/>
      <c r="HA44" s="149"/>
      <c r="HB44" s="149"/>
      <c r="HC44" s="149"/>
      <c r="HD44" s="149"/>
      <c r="HE44" s="149"/>
      <c r="HF44" s="149"/>
      <c r="HG44" s="149"/>
      <c r="HH44" s="149"/>
      <c r="HI44" s="149"/>
      <c r="HJ44" s="149"/>
      <c r="HK44" s="149"/>
      <c r="HL44" s="222"/>
      <c r="HM44" s="150" t="str">
        <f>IF(OR('Set UP'!$C30=0,'Set UP'!$D30=0,'Set UP'!$E30=0),"",(GM$19*GM44)+(GN$19*GN44)+(GO$19*GO44)+(GP$19*GP44)+(GQ$19*GQ44)+(GR$19*GR44)+(GS$19*GS44)+(GT$19*GT44)+(GU$19*GU44)+(GV$19*GV44)+(GW$19*GW44)+(GX$19*GX44)+(GY$19*GY44)+(GZ$19*GZ44)+(HA$19*HA44)+(HB$19*HB44)+(HC$19*HC44)+(HD$19*HD44)+(HE$19*HE44)+(HF$19*HF44)+(HG$19*HG44)+(HH$19*HH44)+(HI$19*HI44)+(HJ$19*HJ44)+(HK$19*HK44))</f>
        <v/>
      </c>
      <c r="HN44" s="65"/>
      <c r="HO44" s="65"/>
      <c r="HP44" s="65"/>
      <c r="HQ44" s="65"/>
      <c r="HR44" s="149"/>
      <c r="HS44" s="149"/>
      <c r="HT44" s="149"/>
      <c r="HU44" s="149"/>
      <c r="HV44" s="149"/>
      <c r="HW44" s="149"/>
      <c r="HX44" s="149"/>
      <c r="HY44" s="149"/>
      <c r="HZ44" s="149"/>
      <c r="IA44" s="149"/>
      <c r="IB44" s="149"/>
      <c r="IC44" s="149"/>
      <c r="ID44" s="149"/>
      <c r="IE44" s="149"/>
      <c r="IF44" s="149"/>
      <c r="IG44" s="149"/>
      <c r="IH44" s="149"/>
      <c r="II44" s="149"/>
      <c r="IJ44" s="149"/>
      <c r="IK44" s="149"/>
      <c r="IL44" s="149"/>
      <c r="IM44" s="222"/>
      <c r="IN44" s="150" t="str">
        <f>IF(OR('Set UP'!$C30=0,'Set UP'!$D30=0,'Set UP'!$E30=0),"",(HN$19*HN44)+(HO$19*HO44)+(HP$19*HP44)+(HQ$19*HQ44)+(HR$19*HR44)+(HS$19*HS44)+(HT$19*HT44)+(HU$19*HU44)+(HV$19*HV44)+(HW$19*HW44)+(HX$19*HX44)+(HY$19*HY44)+(HZ$19*HZ44)+(IA$19*IA44)+(IB$19*IB44)+(IC$19*IC44)+(ID$19*ID44)+(IE$19*IE44)+(IF$19*IF44)+(IG$19*IG44)+(IH$19*IH44)+(II$19*II44)+(IJ$19*IJ44)+(IK$19*IK44)+(IL$19*IL44))</f>
        <v/>
      </c>
      <c r="IO44" s="65"/>
      <c r="IP44" s="65"/>
      <c r="IQ44" s="65"/>
      <c r="IR44" s="65"/>
      <c r="IS44" s="149"/>
      <c r="IT44" s="149"/>
      <c r="IU44" s="149"/>
      <c r="IV44" s="149"/>
      <c r="IW44" s="149"/>
      <c r="IX44" s="149"/>
      <c r="IY44" s="149"/>
      <c r="IZ44" s="149"/>
      <c r="JA44" s="149"/>
      <c r="JB44" s="149"/>
      <c r="JC44" s="149"/>
      <c r="JD44" s="149"/>
      <c r="JE44" s="149"/>
      <c r="JF44" s="149"/>
      <c r="JG44" s="149"/>
      <c r="JH44" s="149"/>
      <c r="JI44" s="149"/>
      <c r="JJ44" s="149"/>
      <c r="JK44" s="149"/>
      <c r="JL44" s="149"/>
      <c r="JM44" s="149"/>
      <c r="JN44" s="222"/>
      <c r="JO44" s="150" t="str">
        <f>IF(OR('Set UP'!$C30=0,'Set UP'!$D30=0,'Set UP'!$E30=0),"",(IO$19*IO44)+(IP$19*IP44)+(IQ$19*IQ44)+(IR$19*IR44)+(IS$19*IS44)+(IT$19*IT44)+(IU$19*IU44)+(IV$19*IV44)+(IW$19*IW44)+(IX$19*IX44)+(IY$19*IY44)+(IZ$19*IZ44)+(JA$19*JA44)+(JB$19*JB44)+(JC$19*JC44)+(JD$19*JD44)+(JE$19*JE44)+(JF$19*JF44)+(JG$19*JG44)+(JH$19*JH44)+(JI$19*JI44)+(JJ$19*JJ44)+(JK$19*JK44)+(JL$19*JL44)+(JM$19*JM44))</f>
        <v/>
      </c>
      <c r="JP44" s="151" t="str">
        <f>IF(OR('Set UP'!$C30=0,'Set UP'!$D30=0,'Set UP'!$E30=0),"",(AF44+BG44+CH44+DI44+EJ44+FK44+GL44+HM44+IN44+JO44))</f>
        <v/>
      </c>
      <c r="JQ44" s="152" t="str">
        <f>IF(OR('Set UP'!$C30=0,'Set UP'!$D30=0,'Set UP'!$E30=0),"",RANK(JP44,$JP$21:$JP$68,0))</f>
        <v/>
      </c>
      <c r="JR44" s="151" t="str">
        <f>IF(OR('Set UP'!K30&lt;&gt;1,'Set UP'!C30=0,'Set UP'!D30=0,'Set UP'!E30=0,'Set UP'!F30=0),"",$JP44)</f>
        <v/>
      </c>
      <c r="JS44" s="151" t="str">
        <f>IF(OR('Set UP'!K30&lt;&gt;1,'Set UP'!C30=0,'Set UP'!D30=0,'Set UP'!E30=0,'Set UP'!F30=0),"",RANK(JR44,$JR$21:$JR$68,0))</f>
        <v/>
      </c>
      <c r="JT44" s="153" t="str">
        <f>IF(OR('Set UP'!K30&lt;&gt;2,'Set UP'!C30=0,'Set UP'!D30=0,'Set UP'!E30=0,'Set UP'!F30=0),"",$JP44)</f>
        <v/>
      </c>
      <c r="JU44" s="151" t="str">
        <f>IF(OR('Set UP'!K30&lt;&gt;2,'Set UP'!C30=0,'Set UP'!D30=0,'Set UP'!E30=0,'Set UP'!F30=0),"",RANK(JT44,$JT$21:$JT$68,0))</f>
        <v/>
      </c>
      <c r="JV44" s="151" t="str">
        <f>IF(OR(LEFT('Set UP'!F30,1)&lt;&gt;"F",'Set UP'!C30=0,'Set UP'!D30=0,'Set UP'!E30=0),"",$JP44)</f>
        <v/>
      </c>
      <c r="JW44" s="151" t="str">
        <f>IF(OR(LEFT('Set UP'!F30,1)&lt;&gt;"F",'Set UP'!C30=0,'Set UP'!D30=0,'Set UP'!E30=0),"",RANK(JV44,$JV$21:$JV$68,0))</f>
        <v/>
      </c>
      <c r="JX44" s="151" t="str">
        <f>IF(OR('Set UP'!F30&lt;&gt;"NS",'Set UP'!C30=0,'Set UP'!D30=0,'Set UP'!E30=0),"",$JP44)</f>
        <v/>
      </c>
      <c r="JY44" s="154" t="str">
        <f>IF(OR('Set UP'!F30&lt;&gt;"NS",'Set UP'!C30=0,'Set UP'!D30=0,'Set UP'!E30=0),"",RANK(JX44,$JX$21:$JX$68,0))</f>
        <v/>
      </c>
      <c r="JZ44" s="154" t="str">
        <f>IF(OR('Set UP'!$C30=0,'Set UP'!$D30=0,'Set UP'!$E30=0,JP44=0),"",JP44/MAX(JP$21:JP$68)*1000)</f>
        <v/>
      </c>
      <c r="KC44" s="316">
        <f t="array" ref="KC44">MAX(IF(Clubs='Set UP'!D30,'Wet Incident'!JU$21:JU$68))</f>
        <v>0</v>
      </c>
      <c r="KD44" s="316" t="str">
        <f t="shared" si="5"/>
        <v/>
      </c>
    </row>
    <row r="45" spans="2:290" x14ac:dyDescent="0.2">
      <c r="B45" s="139">
        <v>25</v>
      </c>
      <c r="C45" s="148" t="str">
        <f>IF(OR('Set UP'!$C31=0,'Set UP'!$D31=0,'Set UP'!$E31=0,'Set UP'!F31=0),"  --",'Set UP'!C31)</f>
        <v xml:space="preserve">  --</v>
      </c>
      <c r="D45" s="148" t="str">
        <f>IF(OR('Set UP'!$C31=0,'Set UP'!$D31=0,'Set UP'!$E31=0,'Set UP'!F31=0),"  --",'Set UP'!D31&amp;" "&amp;'Set UP'!E31)</f>
        <v xml:space="preserve">  --</v>
      </c>
      <c r="E45" s="148" t="str">
        <f>IF(OR('Set UP'!$C31=0,'Set UP'!$D31=0,'Set UP'!$E31=0,'Set UP'!F31=0),"  --",'Set UP'!F31)</f>
        <v xml:space="preserve">  --</v>
      </c>
      <c r="F45" s="65"/>
      <c r="G45" s="65"/>
      <c r="H45" s="65"/>
      <c r="I45" s="65"/>
      <c r="J45" s="149"/>
      <c r="K45" s="149"/>
      <c r="L45" s="149"/>
      <c r="M45" s="149"/>
      <c r="N45" s="149"/>
      <c r="O45" s="149"/>
      <c r="P45" s="149"/>
      <c r="Q45" s="149"/>
      <c r="R45" s="149"/>
      <c r="S45" s="149"/>
      <c r="T45" s="149"/>
      <c r="U45" s="149"/>
      <c r="V45" s="149"/>
      <c r="W45" s="149"/>
      <c r="X45" s="149"/>
      <c r="Y45" s="149"/>
      <c r="Z45" s="149"/>
      <c r="AA45" s="149"/>
      <c r="AB45" s="149"/>
      <c r="AC45" s="149"/>
      <c r="AD45" s="149"/>
      <c r="AE45" s="222"/>
      <c r="AF45" s="150" t="str">
        <f>IF(OR('Set UP'!$C31=0,'Set UP'!$D31=0,'Set UP'!$E31=0),"",(F$19*F45)+(G$19*G45)+(H$19*H45)+(I$19*I45)+(J$19*J45)+(K$19*K45)+(L$19*L45)+(M$19*M45)+(N$19*N45)+(O$19*O45)+(P$19*P45)+(Q$19*Q45)+(R$19*R45)+(S$19*S45)+(T$19*T45)+(U$19*U45)+(V$19*V45)+(W$19*W45)+(X$19*X45)+(Y$19*Y45)+(Z$19*Z45)+(AA$19*AA45)+(AB$19*AB45)+(AC$19*AC45)+(AD$19*AD45))</f>
        <v/>
      </c>
      <c r="AG45" s="65"/>
      <c r="AH45" s="65"/>
      <c r="AI45" s="65"/>
      <c r="AJ45" s="65"/>
      <c r="AK45" s="65"/>
      <c r="AL45" s="65"/>
      <c r="AM45" s="149"/>
      <c r="AN45" s="149"/>
      <c r="AO45" s="149"/>
      <c r="AP45" s="149"/>
      <c r="AQ45" s="149"/>
      <c r="AR45" s="149"/>
      <c r="AS45" s="149"/>
      <c r="AT45" s="149"/>
      <c r="AU45" s="149"/>
      <c r="AV45" s="149"/>
      <c r="AW45" s="149"/>
      <c r="AX45" s="149"/>
      <c r="AY45" s="149"/>
      <c r="AZ45" s="149"/>
      <c r="BA45" s="149"/>
      <c r="BB45" s="149"/>
      <c r="BC45" s="149"/>
      <c r="BD45" s="149"/>
      <c r="BE45" s="149"/>
      <c r="BF45" s="222"/>
      <c r="BG45" s="150" t="str">
        <f>IF(OR('Set UP'!$C31=0,'Set UP'!$D31=0,'Set UP'!$E31=0),"",(AG$19*AG45)+(AH$19*AH45)+(AI$19*AI45)+(AJ$19*AJ45)+(AK$19*AK45)+(AL$19*AL45)+(AM$19*AM45)+(AN$19*AN45)+(AO$19*AO45)+(AP$19*AP45)+(AQ$19*AQ45)+(AR$19*AR45)+(AS$19*AS45)+(AT$19*AT45)+(AU$19*AU45)+(AV$19*AV45)+(AW$19*AW45)+(AX$19*AX45)+(AY$19*AY45)+(AZ$19*AZ45)+(BA$19*BA45)+(BB$19*BB45)+(BC$19*BC45)+(BD$19*BD45)+(BE$19*BE45))</f>
        <v/>
      </c>
      <c r="BH45" s="65"/>
      <c r="BI45" s="65"/>
      <c r="BJ45" s="65"/>
      <c r="BK45" s="65"/>
      <c r="BL45" s="65"/>
      <c r="BM45" s="65"/>
      <c r="BN45" s="149"/>
      <c r="BO45" s="149"/>
      <c r="BP45" s="149"/>
      <c r="BQ45" s="149"/>
      <c r="BR45" s="149"/>
      <c r="BS45" s="149"/>
      <c r="BT45" s="149"/>
      <c r="BU45" s="149"/>
      <c r="BV45" s="149"/>
      <c r="BW45" s="149"/>
      <c r="BX45" s="149"/>
      <c r="BY45" s="149"/>
      <c r="BZ45" s="149"/>
      <c r="CA45" s="149"/>
      <c r="CB45" s="149"/>
      <c r="CC45" s="149"/>
      <c r="CD45" s="149"/>
      <c r="CE45" s="149"/>
      <c r="CF45" s="149"/>
      <c r="CG45" s="222"/>
      <c r="CH45" s="150" t="str">
        <f>IF(OR('Set UP'!$C31=0,'Set UP'!$D31=0,'Set UP'!$E31=0),"",(BH$19*BH45)+(BI$19*BI45)+(BJ$19*BJ45)+(BK$19*BK45)+(BL$19*BL45)+(BM$19*BM45)+(BN$19*BN45)+(BO$19*BO45)+(BP$19*BP45)+(BQ$19*BQ45)+(BR$19*BR45)+(BS$19*BS45)+(BT$19*BT45)+(BU$19*BU45)+(BV$19*BV45)+(BW$19*BW45)+(BX$19*BX45)+(BY$19*BY45)+(BZ$19*BZ45)+(CA$19*CA45)+(CB$19*CB45)+(CC$19*CC45)+(CD$19*CD45)+(CE$19*CE45)+(CF$19*CF45))</f>
        <v/>
      </c>
      <c r="CI45" s="65"/>
      <c r="CJ45" s="65"/>
      <c r="CK45" s="65"/>
      <c r="CL45" s="65"/>
      <c r="CM45" s="65"/>
      <c r="CN45" s="149"/>
      <c r="CO45" s="149"/>
      <c r="CP45" s="149"/>
      <c r="CQ45" s="149"/>
      <c r="CR45" s="149"/>
      <c r="CS45" s="149"/>
      <c r="CT45" s="149"/>
      <c r="CU45" s="149"/>
      <c r="CV45" s="149"/>
      <c r="CW45" s="149"/>
      <c r="CX45" s="149"/>
      <c r="CY45" s="149"/>
      <c r="CZ45" s="149"/>
      <c r="DA45" s="149"/>
      <c r="DB45" s="149"/>
      <c r="DC45" s="149"/>
      <c r="DD45" s="149"/>
      <c r="DE45" s="149"/>
      <c r="DF45" s="149"/>
      <c r="DG45" s="149"/>
      <c r="DH45" s="222"/>
      <c r="DI45" s="150" t="str">
        <f>IF(OR('Set UP'!$C31=0,'Set UP'!$D31=0,'Set UP'!$E31=0),"",(CI$19*CI45)+(CJ$19*CJ45)+(CK$19*CK45)+(CL$19*CL45)+(CM$19*CM45)+(CN$19*CN45)+(CO$19*CO45)+(CP$19*CP45)+(CQ$19*CQ45)+(CR$19*CR45)+(CS$19*CS45)+(CT$19*CT45)+(CU$19*CU45)+(CV$19*CV45)+(CW$19*CW45)+(CX$19*CX45)+(CY$19*CY45)+(CZ$19*CZ45)+(DA$19*DA45)+(DB$19*DB45)+(DC$19*DC45)+(DD$19*DD45)+(DE$19*DE45)+(DF$19*DF45)+(DG$19*DG45))</f>
        <v/>
      </c>
      <c r="DJ45" s="65"/>
      <c r="DK45" s="65"/>
      <c r="DL45" s="65"/>
      <c r="DM45" s="149"/>
      <c r="DN45" s="149"/>
      <c r="DO45" s="149"/>
      <c r="DP45" s="149"/>
      <c r="DQ45" s="149"/>
      <c r="DR45" s="149"/>
      <c r="DS45" s="149"/>
      <c r="DT45" s="149"/>
      <c r="DU45" s="149"/>
      <c r="DV45" s="149"/>
      <c r="DW45" s="149"/>
      <c r="DX45" s="149"/>
      <c r="DY45" s="149"/>
      <c r="DZ45" s="149"/>
      <c r="EA45" s="149"/>
      <c r="EB45" s="149"/>
      <c r="EC45" s="149"/>
      <c r="ED45" s="149"/>
      <c r="EE45" s="149"/>
      <c r="EF45" s="149"/>
      <c r="EG45" s="149"/>
      <c r="EH45" s="149"/>
      <c r="EI45" s="222"/>
      <c r="EJ45" s="150" t="str">
        <f>IF(OR('Set UP'!$C31=0,'Set UP'!$D31=0,'Set UP'!$E31=0),"",(DJ$19*DJ45)+(DK$19*DK45)+(DL$19*DL45)+(DM$19*DM45)+(DN$19*DN45)+(DO$19*DO45)+(DP$19*DP45)+(DQ$19*DQ45)+(DR$19*DR45)+(DS$19*DS45)+(DT$19*DT45)+(DU$19*DU45)+(DV$19*DV45)+(DW$19*DW45)+(DX$19*DX45)+(DY$19*DY45)+(DZ$19*DZ45)+(EA$19*EA45)+(EB$19*EB45)+(EC$19*EC45)+(ED$19*ED45)+(EE$19*EE45)+(EF$19*EF45)+(EG$19*EG45)+(EH$19*EH45))</f>
        <v/>
      </c>
      <c r="EK45" s="65"/>
      <c r="EL45" s="65"/>
      <c r="EM45" s="65"/>
      <c r="EN45" s="65"/>
      <c r="EO45" s="149"/>
      <c r="EP45" s="149"/>
      <c r="EQ45" s="149"/>
      <c r="ER45" s="149"/>
      <c r="ES45" s="149"/>
      <c r="ET45" s="149"/>
      <c r="EU45" s="149"/>
      <c r="EV45" s="149"/>
      <c r="EW45" s="149"/>
      <c r="EX45" s="149"/>
      <c r="EY45" s="149"/>
      <c r="EZ45" s="149"/>
      <c r="FA45" s="149"/>
      <c r="FB45" s="149"/>
      <c r="FC45" s="149"/>
      <c r="FD45" s="149"/>
      <c r="FE45" s="149"/>
      <c r="FF45" s="149"/>
      <c r="FG45" s="149"/>
      <c r="FH45" s="149"/>
      <c r="FI45" s="149"/>
      <c r="FJ45" s="222"/>
      <c r="FK45" s="150" t="str">
        <f>IF(OR('Set UP'!$C31=0,'Set UP'!$D31=0,'Set UP'!$E31=0),"",(EK$19*EK45)+(EL$19*EL45)+(EM$19*EM45)+(EN$19*EN45)+(EO$19*EO45)+(EP$19*EP45)+(EQ$19*EQ45)+(ER$19*ER45)+(ES$19*ES45)+(ET$19*ET45)+(EU$19*EU45)+(EV$19*EV45)+(EW$19*EW45)+(EX$19*EX45)+(EY$19*EY45)+(EZ$19*EZ45)+(FA$19*FA45)+(FB$19*FB45)+(FC$19*FC45)+(FD$19*FD45)+(FE$19*FE45)+(FF$19*FF45)+(FG$19*FG45)+(FH$19*FH45)+(FI$19*FI45))</f>
        <v/>
      </c>
      <c r="FL45" s="65"/>
      <c r="FM45" s="65"/>
      <c r="FN45" s="65"/>
      <c r="FO45" s="65"/>
      <c r="FP45" s="149"/>
      <c r="FQ45" s="149"/>
      <c r="FR45" s="149"/>
      <c r="FS45" s="149"/>
      <c r="FT45" s="149"/>
      <c r="FU45" s="149"/>
      <c r="FV45" s="149"/>
      <c r="FW45" s="149"/>
      <c r="FX45" s="149"/>
      <c r="FY45" s="149"/>
      <c r="FZ45" s="149"/>
      <c r="GA45" s="149"/>
      <c r="GB45" s="149"/>
      <c r="GC45" s="149"/>
      <c r="GD45" s="149"/>
      <c r="GE45" s="149"/>
      <c r="GF45" s="149"/>
      <c r="GG45" s="149"/>
      <c r="GH45" s="149"/>
      <c r="GI45" s="149"/>
      <c r="GJ45" s="149"/>
      <c r="GK45" s="222"/>
      <c r="GL45" s="150" t="str">
        <f>IF(OR('Set UP'!$C31=0,'Set UP'!$D31=0,'Set UP'!$E31=0),"",(FL$19*FL45)+(FM$19*FM45)+(FN$19*FN45)+(FO$19*FO45)+(FP$19*FP45)+(FQ$19*FQ45)+(FR$19*FR45)+(FS$19*FS45)+(FT$19*FT45)+(FU$19*FU45)+(FV$19*FV45)+(FW$19*FW45)+(FX$19*FX45)+(FY$19*FY45)+(FZ$19*FZ45)+(GA$19*GA45)+(GB$19*GB45)+(GC$19*GC45)+(GD$19*GD45)+(GE$19*GE45)+(GF$19*GF45)+(GG$19*GG45)+(GH$19*GH45)+(GI$19*GI45)+(GJ$19*GJ45))</f>
        <v/>
      </c>
      <c r="GM45" s="65"/>
      <c r="GN45" s="65"/>
      <c r="GO45" s="65"/>
      <c r="GP45" s="65"/>
      <c r="GQ45" s="149"/>
      <c r="GR45" s="149"/>
      <c r="GS45" s="149"/>
      <c r="GT45" s="149"/>
      <c r="GU45" s="149"/>
      <c r="GV45" s="149"/>
      <c r="GW45" s="149"/>
      <c r="GX45" s="149"/>
      <c r="GY45" s="149"/>
      <c r="GZ45" s="149"/>
      <c r="HA45" s="149"/>
      <c r="HB45" s="149"/>
      <c r="HC45" s="149"/>
      <c r="HD45" s="149"/>
      <c r="HE45" s="149"/>
      <c r="HF45" s="149"/>
      <c r="HG45" s="149"/>
      <c r="HH45" s="149"/>
      <c r="HI45" s="149"/>
      <c r="HJ45" s="149"/>
      <c r="HK45" s="149"/>
      <c r="HL45" s="222"/>
      <c r="HM45" s="150" t="str">
        <f>IF(OR('Set UP'!$C31=0,'Set UP'!$D31=0,'Set UP'!$E31=0),"",(GM$19*GM45)+(GN$19*GN45)+(GO$19*GO45)+(GP$19*GP45)+(GQ$19*GQ45)+(GR$19*GR45)+(GS$19*GS45)+(GT$19*GT45)+(GU$19*GU45)+(GV$19*GV45)+(GW$19*GW45)+(GX$19*GX45)+(GY$19*GY45)+(GZ$19*GZ45)+(HA$19*HA45)+(HB$19*HB45)+(HC$19*HC45)+(HD$19*HD45)+(HE$19*HE45)+(HF$19*HF45)+(HG$19*HG45)+(HH$19*HH45)+(HI$19*HI45)+(HJ$19*HJ45)+(HK$19*HK45))</f>
        <v/>
      </c>
      <c r="HN45" s="65"/>
      <c r="HO45" s="65"/>
      <c r="HP45" s="65"/>
      <c r="HQ45" s="65"/>
      <c r="HR45" s="149"/>
      <c r="HS45" s="149"/>
      <c r="HT45" s="149"/>
      <c r="HU45" s="149"/>
      <c r="HV45" s="149"/>
      <c r="HW45" s="149"/>
      <c r="HX45" s="149"/>
      <c r="HY45" s="149"/>
      <c r="HZ45" s="149"/>
      <c r="IA45" s="149"/>
      <c r="IB45" s="149"/>
      <c r="IC45" s="149"/>
      <c r="ID45" s="149"/>
      <c r="IE45" s="149"/>
      <c r="IF45" s="149"/>
      <c r="IG45" s="149"/>
      <c r="IH45" s="149"/>
      <c r="II45" s="149"/>
      <c r="IJ45" s="149"/>
      <c r="IK45" s="149"/>
      <c r="IL45" s="149"/>
      <c r="IM45" s="222"/>
      <c r="IN45" s="150" t="str">
        <f>IF(OR('Set UP'!$C31=0,'Set UP'!$D31=0,'Set UP'!$E31=0),"",(HN$19*HN45)+(HO$19*HO45)+(HP$19*HP45)+(HQ$19*HQ45)+(HR$19*HR45)+(HS$19*HS45)+(HT$19*HT45)+(HU$19*HU45)+(HV$19*HV45)+(HW$19*HW45)+(HX$19*HX45)+(HY$19*HY45)+(HZ$19*HZ45)+(IA$19*IA45)+(IB$19*IB45)+(IC$19*IC45)+(ID$19*ID45)+(IE$19*IE45)+(IF$19*IF45)+(IG$19*IG45)+(IH$19*IH45)+(II$19*II45)+(IJ$19*IJ45)+(IK$19*IK45)+(IL$19*IL45))</f>
        <v/>
      </c>
      <c r="IO45" s="65"/>
      <c r="IP45" s="65"/>
      <c r="IQ45" s="65"/>
      <c r="IR45" s="65"/>
      <c r="IS45" s="149"/>
      <c r="IT45" s="149"/>
      <c r="IU45" s="149"/>
      <c r="IV45" s="149"/>
      <c r="IW45" s="149"/>
      <c r="IX45" s="149"/>
      <c r="IY45" s="149"/>
      <c r="IZ45" s="149"/>
      <c r="JA45" s="149"/>
      <c r="JB45" s="149"/>
      <c r="JC45" s="149"/>
      <c r="JD45" s="149"/>
      <c r="JE45" s="149"/>
      <c r="JF45" s="149"/>
      <c r="JG45" s="149"/>
      <c r="JH45" s="149"/>
      <c r="JI45" s="149"/>
      <c r="JJ45" s="149"/>
      <c r="JK45" s="149"/>
      <c r="JL45" s="149"/>
      <c r="JM45" s="149"/>
      <c r="JN45" s="222"/>
      <c r="JO45" s="150" t="str">
        <f>IF(OR('Set UP'!$C31=0,'Set UP'!$D31=0,'Set UP'!$E31=0),"",(IO$19*IO45)+(IP$19*IP45)+(IQ$19*IQ45)+(IR$19*IR45)+(IS$19*IS45)+(IT$19*IT45)+(IU$19*IU45)+(IV$19*IV45)+(IW$19*IW45)+(IX$19*IX45)+(IY$19*IY45)+(IZ$19*IZ45)+(JA$19*JA45)+(JB$19*JB45)+(JC$19*JC45)+(JD$19*JD45)+(JE$19*JE45)+(JF$19*JF45)+(JG$19*JG45)+(JH$19*JH45)+(JI$19*JI45)+(JJ$19*JJ45)+(JK$19*JK45)+(JL$19*JL45)+(JM$19*JM45))</f>
        <v/>
      </c>
      <c r="JP45" s="151" t="str">
        <f>IF(OR('Set UP'!$C31=0,'Set UP'!$D31=0,'Set UP'!$E31=0),"",(AF45+BG45+CH45+DI45+EJ45+FK45+GL45+HM45+IN45+JO45))</f>
        <v/>
      </c>
      <c r="JQ45" s="152" t="str">
        <f>IF(OR('Set UP'!$C31=0,'Set UP'!$D31=0,'Set UP'!$E31=0),"",RANK(JP45,$JP$21:$JP$68,0))</f>
        <v/>
      </c>
      <c r="JR45" s="151" t="str">
        <f>IF(OR('Set UP'!K31&lt;&gt;1,'Set UP'!C31=0,'Set UP'!D31=0,'Set UP'!E31=0,'Set UP'!F31=0),"",$JP45)</f>
        <v/>
      </c>
      <c r="JS45" s="151" t="str">
        <f>IF(OR('Set UP'!K31&lt;&gt;1,'Set UP'!C31=0,'Set UP'!D31=0,'Set UP'!E31=0,'Set UP'!F31=0),"",RANK(JR45,$JR$21:$JR$68,0))</f>
        <v/>
      </c>
      <c r="JT45" s="153" t="str">
        <f>IF(OR('Set UP'!K31&lt;&gt;2,'Set UP'!C31=0,'Set UP'!D31=0,'Set UP'!E31=0,'Set UP'!F31=0),"",$JP45)</f>
        <v/>
      </c>
      <c r="JU45" s="151" t="str">
        <f>IF(OR('Set UP'!K31&lt;&gt;2,'Set UP'!C31=0,'Set UP'!D31=0,'Set UP'!E31=0,'Set UP'!F31=0),"",RANK(JT45,$JT$21:$JT$68,0))</f>
        <v/>
      </c>
      <c r="JV45" s="151" t="str">
        <f>IF(OR(LEFT('Set UP'!F31,1)&lt;&gt;"F",'Set UP'!C31=0,'Set UP'!D31=0,'Set UP'!E31=0),"",$JP45)</f>
        <v/>
      </c>
      <c r="JW45" s="151" t="str">
        <f>IF(OR(LEFT('Set UP'!F31,1)&lt;&gt;"F",'Set UP'!C31=0,'Set UP'!D31=0,'Set UP'!E31=0),"",RANK(JV45,$JV$21:$JV$68,0))</f>
        <v/>
      </c>
      <c r="JX45" s="151" t="str">
        <f>IF(OR('Set UP'!F31&lt;&gt;"NS",'Set UP'!C31=0,'Set UP'!D31=0,'Set UP'!E31=0),"",$JP45)</f>
        <v/>
      </c>
      <c r="JY45" s="154" t="str">
        <f>IF(OR('Set UP'!F31&lt;&gt;"NS",'Set UP'!C31=0,'Set UP'!D31=0,'Set UP'!E31=0),"",RANK(JX45,$JX$21:$JX$68,0))</f>
        <v/>
      </c>
      <c r="JZ45" s="154" t="str">
        <f>IF(OR('Set UP'!$C31=0,'Set UP'!$D31=0,'Set UP'!$E31=0,JP45=0),"",JP45/MAX(JP$21:JP$68)*1000)</f>
        <v/>
      </c>
      <c r="KC45" s="316">
        <f t="array" ref="KC45">MAX(IF(Clubs='Set UP'!D31,'Wet Incident'!JU$21:JU$68))</f>
        <v>0</v>
      </c>
      <c r="KD45" s="316" t="str">
        <f t="shared" si="5"/>
        <v/>
      </c>
    </row>
    <row r="46" spans="2:290" x14ac:dyDescent="0.2">
      <c r="B46" s="139">
        <v>26</v>
      </c>
      <c r="C46" s="148" t="str">
        <f>IF(OR('Set UP'!$C32=0,'Set UP'!$D32=0,'Set UP'!$E32=0,'Set UP'!F32=0),"  --",'Set UP'!C32)</f>
        <v xml:space="preserve">  --</v>
      </c>
      <c r="D46" s="148" t="str">
        <f>IF(OR('Set UP'!$C32=0,'Set UP'!$D32=0,'Set UP'!$E32=0,'Set UP'!F32=0),"  --",'Set UP'!D32&amp;" "&amp;'Set UP'!E32)</f>
        <v xml:space="preserve">  --</v>
      </c>
      <c r="E46" s="148" t="str">
        <f>IF(OR('Set UP'!$C32=0,'Set UP'!$D32=0,'Set UP'!$E32=0,'Set UP'!F32=0),"  --",'Set UP'!F32)</f>
        <v xml:space="preserve">  --</v>
      </c>
      <c r="F46" s="65"/>
      <c r="G46" s="65"/>
      <c r="H46" s="65"/>
      <c r="I46" s="65"/>
      <c r="J46" s="149"/>
      <c r="K46" s="149"/>
      <c r="L46" s="149"/>
      <c r="M46" s="149"/>
      <c r="N46" s="149"/>
      <c r="O46" s="149"/>
      <c r="P46" s="149"/>
      <c r="Q46" s="149"/>
      <c r="R46" s="149"/>
      <c r="S46" s="149"/>
      <c r="T46" s="149"/>
      <c r="U46" s="149"/>
      <c r="V46" s="149"/>
      <c r="W46" s="149"/>
      <c r="X46" s="149"/>
      <c r="Y46" s="149"/>
      <c r="Z46" s="149"/>
      <c r="AA46" s="149"/>
      <c r="AB46" s="149"/>
      <c r="AC46" s="149"/>
      <c r="AD46" s="149"/>
      <c r="AE46" s="222"/>
      <c r="AF46" s="150" t="str">
        <f>IF(OR('Set UP'!$C32=0,'Set UP'!$D32=0,'Set UP'!$E32=0),"",(F$19*F46)+(G$19*G46)+(H$19*H46)+(I$19*I46)+(J$19*J46)+(K$19*K46)+(L$19*L46)+(M$19*M46)+(N$19*N46)+(O$19*O46)+(P$19*P46)+(Q$19*Q46)+(R$19*R46)+(S$19*S46)+(T$19*T46)+(U$19*U46)+(V$19*V46)+(W$19*W46)+(X$19*X46)+(Y$19*Y46)+(Z$19*Z46)+(AA$19*AA46)+(AB$19*AB46)+(AC$19*AC46)+(AD$19*AD46))</f>
        <v/>
      </c>
      <c r="AG46" s="65"/>
      <c r="AH46" s="65"/>
      <c r="AI46" s="65"/>
      <c r="AJ46" s="65"/>
      <c r="AK46" s="65"/>
      <c r="AL46" s="65"/>
      <c r="AM46" s="149"/>
      <c r="AN46" s="149"/>
      <c r="AO46" s="149"/>
      <c r="AP46" s="149"/>
      <c r="AQ46" s="149"/>
      <c r="AR46" s="149"/>
      <c r="AS46" s="149"/>
      <c r="AT46" s="149"/>
      <c r="AU46" s="149"/>
      <c r="AV46" s="149"/>
      <c r="AW46" s="149"/>
      <c r="AX46" s="149"/>
      <c r="AY46" s="149"/>
      <c r="AZ46" s="149"/>
      <c r="BA46" s="149"/>
      <c r="BB46" s="149"/>
      <c r="BC46" s="149"/>
      <c r="BD46" s="149"/>
      <c r="BE46" s="149"/>
      <c r="BF46" s="222"/>
      <c r="BG46" s="150" t="str">
        <f>IF(OR('Set UP'!$C32=0,'Set UP'!$D32=0,'Set UP'!$E32=0),"",(AG$19*AG46)+(AH$19*AH46)+(AI$19*AI46)+(AJ$19*AJ46)+(AK$19*AK46)+(AL$19*AL46)+(AM$19*AM46)+(AN$19*AN46)+(AO$19*AO46)+(AP$19*AP46)+(AQ$19*AQ46)+(AR$19*AR46)+(AS$19*AS46)+(AT$19*AT46)+(AU$19*AU46)+(AV$19*AV46)+(AW$19*AW46)+(AX$19*AX46)+(AY$19*AY46)+(AZ$19*AZ46)+(BA$19*BA46)+(BB$19*BB46)+(BC$19*BC46)+(BD$19*BD46)+(BE$19*BE46))</f>
        <v/>
      </c>
      <c r="BH46" s="65"/>
      <c r="BI46" s="65"/>
      <c r="BJ46" s="65"/>
      <c r="BK46" s="65"/>
      <c r="BL46" s="65"/>
      <c r="BM46" s="65"/>
      <c r="BN46" s="149"/>
      <c r="BO46" s="149"/>
      <c r="BP46" s="149"/>
      <c r="BQ46" s="149"/>
      <c r="BR46" s="149"/>
      <c r="BS46" s="149"/>
      <c r="BT46" s="149"/>
      <c r="BU46" s="149"/>
      <c r="BV46" s="149"/>
      <c r="BW46" s="149"/>
      <c r="BX46" s="149"/>
      <c r="BY46" s="149"/>
      <c r="BZ46" s="149"/>
      <c r="CA46" s="149"/>
      <c r="CB46" s="149"/>
      <c r="CC46" s="149"/>
      <c r="CD46" s="149"/>
      <c r="CE46" s="149"/>
      <c r="CF46" s="149"/>
      <c r="CG46" s="222"/>
      <c r="CH46" s="150" t="str">
        <f>IF(OR('Set UP'!$C32=0,'Set UP'!$D32=0,'Set UP'!$E32=0),"",(BH$19*BH46)+(BI$19*BI46)+(BJ$19*BJ46)+(BK$19*BK46)+(BL$19*BL46)+(BM$19*BM46)+(BN$19*BN46)+(BO$19*BO46)+(BP$19*BP46)+(BQ$19*BQ46)+(BR$19*BR46)+(BS$19*BS46)+(BT$19*BT46)+(BU$19*BU46)+(BV$19*BV46)+(BW$19*BW46)+(BX$19*BX46)+(BY$19*BY46)+(BZ$19*BZ46)+(CA$19*CA46)+(CB$19*CB46)+(CC$19*CC46)+(CD$19*CD46)+(CE$19*CE46)+(CF$19*CF46))</f>
        <v/>
      </c>
      <c r="CI46" s="65"/>
      <c r="CJ46" s="65"/>
      <c r="CK46" s="65"/>
      <c r="CL46" s="65"/>
      <c r="CM46" s="65"/>
      <c r="CN46" s="149"/>
      <c r="CO46" s="149"/>
      <c r="CP46" s="149"/>
      <c r="CQ46" s="149"/>
      <c r="CR46" s="149"/>
      <c r="CS46" s="149"/>
      <c r="CT46" s="149"/>
      <c r="CU46" s="149"/>
      <c r="CV46" s="149"/>
      <c r="CW46" s="149"/>
      <c r="CX46" s="149"/>
      <c r="CY46" s="149"/>
      <c r="CZ46" s="149"/>
      <c r="DA46" s="149"/>
      <c r="DB46" s="149"/>
      <c r="DC46" s="149"/>
      <c r="DD46" s="149"/>
      <c r="DE46" s="149"/>
      <c r="DF46" s="149"/>
      <c r="DG46" s="149"/>
      <c r="DH46" s="222"/>
      <c r="DI46" s="150" t="str">
        <f>IF(OR('Set UP'!$C32=0,'Set UP'!$D32=0,'Set UP'!$E32=0),"",(CI$19*CI46)+(CJ$19*CJ46)+(CK$19*CK46)+(CL$19*CL46)+(CM$19*CM46)+(CN$19*CN46)+(CO$19*CO46)+(CP$19*CP46)+(CQ$19*CQ46)+(CR$19*CR46)+(CS$19*CS46)+(CT$19*CT46)+(CU$19*CU46)+(CV$19*CV46)+(CW$19*CW46)+(CX$19*CX46)+(CY$19*CY46)+(CZ$19*CZ46)+(DA$19*DA46)+(DB$19*DB46)+(DC$19*DC46)+(DD$19*DD46)+(DE$19*DE46)+(DF$19*DF46)+(DG$19*DG46))</f>
        <v/>
      </c>
      <c r="DJ46" s="65"/>
      <c r="DK46" s="65"/>
      <c r="DL46" s="65"/>
      <c r="DM46" s="149"/>
      <c r="DN46" s="149"/>
      <c r="DO46" s="149"/>
      <c r="DP46" s="149"/>
      <c r="DQ46" s="149"/>
      <c r="DR46" s="149"/>
      <c r="DS46" s="149"/>
      <c r="DT46" s="149"/>
      <c r="DU46" s="149"/>
      <c r="DV46" s="149"/>
      <c r="DW46" s="149"/>
      <c r="DX46" s="149"/>
      <c r="DY46" s="149"/>
      <c r="DZ46" s="149"/>
      <c r="EA46" s="149"/>
      <c r="EB46" s="149"/>
      <c r="EC46" s="149"/>
      <c r="ED46" s="149"/>
      <c r="EE46" s="149"/>
      <c r="EF46" s="149"/>
      <c r="EG46" s="149"/>
      <c r="EH46" s="149"/>
      <c r="EI46" s="222"/>
      <c r="EJ46" s="150" t="str">
        <f>IF(OR('Set UP'!$C32=0,'Set UP'!$D32=0,'Set UP'!$E32=0),"",(DJ$19*DJ46)+(DK$19*DK46)+(DL$19*DL46)+(DM$19*DM46)+(DN$19*DN46)+(DO$19*DO46)+(DP$19*DP46)+(DQ$19*DQ46)+(DR$19*DR46)+(DS$19*DS46)+(DT$19*DT46)+(DU$19*DU46)+(DV$19*DV46)+(DW$19*DW46)+(DX$19*DX46)+(DY$19*DY46)+(DZ$19*DZ46)+(EA$19*EA46)+(EB$19*EB46)+(EC$19*EC46)+(ED$19*ED46)+(EE$19*EE46)+(EF$19*EF46)+(EG$19*EG46)+(EH$19*EH46))</f>
        <v/>
      </c>
      <c r="EK46" s="65"/>
      <c r="EL46" s="65"/>
      <c r="EM46" s="65"/>
      <c r="EN46" s="65"/>
      <c r="EO46" s="149"/>
      <c r="EP46" s="149"/>
      <c r="EQ46" s="149"/>
      <c r="ER46" s="149"/>
      <c r="ES46" s="149"/>
      <c r="ET46" s="149"/>
      <c r="EU46" s="149"/>
      <c r="EV46" s="149"/>
      <c r="EW46" s="149"/>
      <c r="EX46" s="149"/>
      <c r="EY46" s="149"/>
      <c r="EZ46" s="149"/>
      <c r="FA46" s="149"/>
      <c r="FB46" s="149"/>
      <c r="FC46" s="149"/>
      <c r="FD46" s="149"/>
      <c r="FE46" s="149"/>
      <c r="FF46" s="149"/>
      <c r="FG46" s="149"/>
      <c r="FH46" s="149"/>
      <c r="FI46" s="149"/>
      <c r="FJ46" s="222"/>
      <c r="FK46" s="150" t="str">
        <f>IF(OR('Set UP'!$C32=0,'Set UP'!$D32=0,'Set UP'!$E32=0),"",(EK$19*EK46)+(EL$19*EL46)+(EM$19*EM46)+(EN$19*EN46)+(EO$19*EO46)+(EP$19*EP46)+(EQ$19*EQ46)+(ER$19*ER46)+(ES$19*ES46)+(ET$19*ET46)+(EU$19*EU46)+(EV$19*EV46)+(EW$19*EW46)+(EX$19*EX46)+(EY$19*EY46)+(EZ$19*EZ46)+(FA$19*FA46)+(FB$19*FB46)+(FC$19*FC46)+(FD$19*FD46)+(FE$19*FE46)+(FF$19*FF46)+(FG$19*FG46)+(FH$19*FH46)+(FI$19*FI46))</f>
        <v/>
      </c>
      <c r="FL46" s="65"/>
      <c r="FM46" s="65"/>
      <c r="FN46" s="65"/>
      <c r="FO46" s="65"/>
      <c r="FP46" s="149"/>
      <c r="FQ46" s="149"/>
      <c r="FR46" s="149"/>
      <c r="FS46" s="149"/>
      <c r="FT46" s="149"/>
      <c r="FU46" s="149"/>
      <c r="FV46" s="149"/>
      <c r="FW46" s="149"/>
      <c r="FX46" s="149"/>
      <c r="FY46" s="149"/>
      <c r="FZ46" s="149"/>
      <c r="GA46" s="149"/>
      <c r="GB46" s="149"/>
      <c r="GC46" s="149"/>
      <c r="GD46" s="149"/>
      <c r="GE46" s="149"/>
      <c r="GF46" s="149"/>
      <c r="GG46" s="149"/>
      <c r="GH46" s="149"/>
      <c r="GI46" s="149"/>
      <c r="GJ46" s="149"/>
      <c r="GK46" s="222"/>
      <c r="GL46" s="150" t="str">
        <f>IF(OR('Set UP'!$C32=0,'Set UP'!$D32=0,'Set UP'!$E32=0),"",(FL$19*FL46)+(FM$19*FM46)+(FN$19*FN46)+(FO$19*FO46)+(FP$19*FP46)+(FQ$19*FQ46)+(FR$19*FR46)+(FS$19*FS46)+(FT$19*FT46)+(FU$19*FU46)+(FV$19*FV46)+(FW$19*FW46)+(FX$19*FX46)+(FY$19*FY46)+(FZ$19*FZ46)+(GA$19*GA46)+(GB$19*GB46)+(GC$19*GC46)+(GD$19*GD46)+(GE$19*GE46)+(GF$19*GF46)+(GG$19*GG46)+(GH$19*GH46)+(GI$19*GI46)+(GJ$19*GJ46))</f>
        <v/>
      </c>
      <c r="GM46" s="65"/>
      <c r="GN46" s="65"/>
      <c r="GO46" s="65"/>
      <c r="GP46" s="65"/>
      <c r="GQ46" s="149"/>
      <c r="GR46" s="149"/>
      <c r="GS46" s="149"/>
      <c r="GT46" s="149"/>
      <c r="GU46" s="149"/>
      <c r="GV46" s="149"/>
      <c r="GW46" s="149"/>
      <c r="GX46" s="149"/>
      <c r="GY46" s="149"/>
      <c r="GZ46" s="149"/>
      <c r="HA46" s="149"/>
      <c r="HB46" s="149"/>
      <c r="HC46" s="149"/>
      <c r="HD46" s="149"/>
      <c r="HE46" s="149"/>
      <c r="HF46" s="149"/>
      <c r="HG46" s="149"/>
      <c r="HH46" s="149"/>
      <c r="HI46" s="149"/>
      <c r="HJ46" s="149"/>
      <c r="HK46" s="149"/>
      <c r="HL46" s="222"/>
      <c r="HM46" s="150" t="str">
        <f>IF(OR('Set UP'!$C32=0,'Set UP'!$D32=0,'Set UP'!$E32=0),"",(GM$19*GM46)+(GN$19*GN46)+(GO$19*GO46)+(GP$19*GP46)+(GQ$19*GQ46)+(GR$19*GR46)+(GS$19*GS46)+(GT$19*GT46)+(GU$19*GU46)+(GV$19*GV46)+(GW$19*GW46)+(GX$19*GX46)+(GY$19*GY46)+(GZ$19*GZ46)+(HA$19*HA46)+(HB$19*HB46)+(HC$19*HC46)+(HD$19*HD46)+(HE$19*HE46)+(HF$19*HF46)+(HG$19*HG46)+(HH$19*HH46)+(HI$19*HI46)+(HJ$19*HJ46)+(HK$19*HK46))</f>
        <v/>
      </c>
      <c r="HN46" s="65"/>
      <c r="HO46" s="65"/>
      <c r="HP46" s="65"/>
      <c r="HQ46" s="65"/>
      <c r="HR46" s="149"/>
      <c r="HS46" s="149"/>
      <c r="HT46" s="149"/>
      <c r="HU46" s="149"/>
      <c r="HV46" s="149"/>
      <c r="HW46" s="149"/>
      <c r="HX46" s="149"/>
      <c r="HY46" s="149"/>
      <c r="HZ46" s="149"/>
      <c r="IA46" s="149"/>
      <c r="IB46" s="149"/>
      <c r="IC46" s="149"/>
      <c r="ID46" s="149"/>
      <c r="IE46" s="149"/>
      <c r="IF46" s="149"/>
      <c r="IG46" s="149"/>
      <c r="IH46" s="149"/>
      <c r="II46" s="149"/>
      <c r="IJ46" s="149"/>
      <c r="IK46" s="149"/>
      <c r="IL46" s="149"/>
      <c r="IM46" s="222"/>
      <c r="IN46" s="150" t="str">
        <f>IF(OR('Set UP'!$C32=0,'Set UP'!$D32=0,'Set UP'!$E32=0),"",(HN$19*HN46)+(HO$19*HO46)+(HP$19*HP46)+(HQ$19*HQ46)+(HR$19*HR46)+(HS$19*HS46)+(HT$19*HT46)+(HU$19*HU46)+(HV$19*HV46)+(HW$19*HW46)+(HX$19*HX46)+(HY$19*HY46)+(HZ$19*HZ46)+(IA$19*IA46)+(IB$19*IB46)+(IC$19*IC46)+(ID$19*ID46)+(IE$19*IE46)+(IF$19*IF46)+(IG$19*IG46)+(IH$19*IH46)+(II$19*II46)+(IJ$19*IJ46)+(IK$19*IK46)+(IL$19*IL46))</f>
        <v/>
      </c>
      <c r="IO46" s="65"/>
      <c r="IP46" s="65"/>
      <c r="IQ46" s="65"/>
      <c r="IR46" s="65"/>
      <c r="IS46" s="149"/>
      <c r="IT46" s="149"/>
      <c r="IU46" s="149"/>
      <c r="IV46" s="149"/>
      <c r="IW46" s="149"/>
      <c r="IX46" s="149"/>
      <c r="IY46" s="149"/>
      <c r="IZ46" s="149"/>
      <c r="JA46" s="149"/>
      <c r="JB46" s="149"/>
      <c r="JC46" s="149"/>
      <c r="JD46" s="149"/>
      <c r="JE46" s="149"/>
      <c r="JF46" s="149"/>
      <c r="JG46" s="149"/>
      <c r="JH46" s="149"/>
      <c r="JI46" s="149"/>
      <c r="JJ46" s="149"/>
      <c r="JK46" s="149"/>
      <c r="JL46" s="149"/>
      <c r="JM46" s="149"/>
      <c r="JN46" s="222"/>
      <c r="JO46" s="150" t="str">
        <f>IF(OR('Set UP'!$C32=0,'Set UP'!$D32=0,'Set UP'!$E32=0),"",(IO$19*IO46)+(IP$19*IP46)+(IQ$19*IQ46)+(IR$19*IR46)+(IS$19*IS46)+(IT$19*IT46)+(IU$19*IU46)+(IV$19*IV46)+(IW$19*IW46)+(IX$19*IX46)+(IY$19*IY46)+(IZ$19*IZ46)+(JA$19*JA46)+(JB$19*JB46)+(JC$19*JC46)+(JD$19*JD46)+(JE$19*JE46)+(JF$19*JF46)+(JG$19*JG46)+(JH$19*JH46)+(JI$19*JI46)+(JJ$19*JJ46)+(JK$19*JK46)+(JL$19*JL46)+(JM$19*JM46))</f>
        <v/>
      </c>
      <c r="JP46" s="151" t="str">
        <f>IF(OR('Set UP'!$C32=0,'Set UP'!$D32=0,'Set UP'!$E32=0),"",(AF46+BG46+CH46+DI46+EJ46+FK46+GL46+HM46+IN46+JO46))</f>
        <v/>
      </c>
      <c r="JQ46" s="152" t="str">
        <f>IF(OR('Set UP'!$C32=0,'Set UP'!$D32=0,'Set UP'!$E32=0),"",RANK(JP46,$JP$21:$JP$68,0))</f>
        <v/>
      </c>
      <c r="JR46" s="151" t="str">
        <f>IF(OR('Set UP'!K32&lt;&gt;1,'Set UP'!C32=0,'Set UP'!D32=0,'Set UP'!E32=0,'Set UP'!F32=0),"",$JP46)</f>
        <v/>
      </c>
      <c r="JS46" s="151" t="str">
        <f>IF(OR('Set UP'!K32&lt;&gt;1,'Set UP'!C32=0,'Set UP'!D32=0,'Set UP'!E32=0,'Set UP'!F32=0),"",RANK(JR46,$JR$21:$JR$68,0))</f>
        <v/>
      </c>
      <c r="JT46" s="153" t="str">
        <f>IF(OR('Set UP'!K32&lt;&gt;2,'Set UP'!C32=0,'Set UP'!D32=0,'Set UP'!E32=0,'Set UP'!F32=0),"",$JP46)</f>
        <v/>
      </c>
      <c r="JU46" s="151" t="str">
        <f>IF(OR('Set UP'!K32&lt;&gt;2,'Set UP'!C32=0,'Set UP'!D32=0,'Set UP'!E32=0,'Set UP'!F32=0),"",RANK(JT46,$JT$21:$JT$68,0))</f>
        <v/>
      </c>
      <c r="JV46" s="151" t="str">
        <f>IF(OR(LEFT('Set UP'!F32,1)&lt;&gt;"F",'Set UP'!C32=0,'Set UP'!D32=0,'Set UP'!E32=0),"",$JP46)</f>
        <v/>
      </c>
      <c r="JW46" s="151" t="str">
        <f>IF(OR(LEFT('Set UP'!F32,1)&lt;&gt;"F",'Set UP'!C32=0,'Set UP'!D32=0,'Set UP'!E32=0),"",RANK(JV46,$JV$21:$JV$68,0))</f>
        <v/>
      </c>
      <c r="JX46" s="151" t="str">
        <f>IF(OR('Set UP'!F32&lt;&gt;"NS",'Set UP'!C32=0,'Set UP'!D32=0,'Set UP'!E32=0),"",$JP46)</f>
        <v/>
      </c>
      <c r="JY46" s="154" t="str">
        <f>IF(OR('Set UP'!F32&lt;&gt;"NS",'Set UP'!C32=0,'Set UP'!D32=0,'Set UP'!E32=0),"",RANK(JX46,$JX$21:$JX$68,0))</f>
        <v/>
      </c>
      <c r="JZ46" s="154" t="str">
        <f>IF(OR('Set UP'!$C32=0,'Set UP'!$D32=0,'Set UP'!$E32=0,JP46=0),"",JP46/MAX(JP$21:JP$68)*1000)</f>
        <v/>
      </c>
      <c r="KC46" s="316">
        <f t="array" ref="KC46">MAX(IF(Clubs='Set UP'!D32,'Wet Incident'!JU$21:JU$68))</f>
        <v>0</v>
      </c>
      <c r="KD46" s="316" t="str">
        <f t="shared" si="5"/>
        <v/>
      </c>
    </row>
    <row r="47" spans="2:290" x14ac:dyDescent="0.2">
      <c r="B47" s="139">
        <v>27</v>
      </c>
      <c r="C47" s="148" t="str">
        <f>IF(OR('Set UP'!$C33=0,'Set UP'!$D33=0,'Set UP'!$E33=0,'Set UP'!F33=0),"  --",'Set UP'!C33)</f>
        <v xml:space="preserve">  --</v>
      </c>
      <c r="D47" s="148" t="str">
        <f>IF(OR('Set UP'!$C33=0,'Set UP'!$D33=0,'Set UP'!$E33=0,'Set UP'!F33=0),"  --",'Set UP'!D33&amp;" "&amp;'Set UP'!E33)</f>
        <v xml:space="preserve">  --</v>
      </c>
      <c r="E47" s="148" t="str">
        <f>IF(OR('Set UP'!$C33=0,'Set UP'!$D33=0,'Set UP'!$E33=0,'Set UP'!F33=0),"  --",'Set UP'!F33)</f>
        <v xml:space="preserve">  --</v>
      </c>
      <c r="F47" s="65"/>
      <c r="G47" s="65"/>
      <c r="H47" s="65"/>
      <c r="I47" s="65"/>
      <c r="J47" s="149"/>
      <c r="K47" s="149"/>
      <c r="L47" s="149"/>
      <c r="M47" s="149"/>
      <c r="N47" s="149"/>
      <c r="O47" s="149"/>
      <c r="P47" s="149"/>
      <c r="Q47" s="149"/>
      <c r="R47" s="149"/>
      <c r="S47" s="149"/>
      <c r="T47" s="149"/>
      <c r="U47" s="149"/>
      <c r="V47" s="149"/>
      <c r="W47" s="149"/>
      <c r="X47" s="149"/>
      <c r="Y47" s="149"/>
      <c r="Z47" s="149"/>
      <c r="AA47" s="149"/>
      <c r="AB47" s="149"/>
      <c r="AC47" s="149"/>
      <c r="AD47" s="149"/>
      <c r="AE47" s="222"/>
      <c r="AF47" s="150" t="str">
        <f>IF(OR('Set UP'!$C33=0,'Set UP'!$D33=0,'Set UP'!$E33=0),"",(F$19*F47)+(G$19*G47)+(H$19*H47)+(I$19*I47)+(J$19*J47)+(K$19*K47)+(L$19*L47)+(M$19*M47)+(N$19*N47)+(O$19*O47)+(P$19*P47)+(Q$19*Q47)+(R$19*R47)+(S$19*S47)+(T$19*T47)+(U$19*U47)+(V$19*V47)+(W$19*W47)+(X$19*X47)+(Y$19*Y47)+(Z$19*Z47)+(AA$19*AA47)+(AB$19*AB47)+(AC$19*AC47)+(AD$19*AD47))</f>
        <v/>
      </c>
      <c r="AG47" s="65"/>
      <c r="AH47" s="65"/>
      <c r="AI47" s="65"/>
      <c r="AJ47" s="65"/>
      <c r="AK47" s="65"/>
      <c r="AL47" s="65"/>
      <c r="AM47" s="149"/>
      <c r="AN47" s="149"/>
      <c r="AO47" s="149"/>
      <c r="AP47" s="149"/>
      <c r="AQ47" s="149"/>
      <c r="AR47" s="149"/>
      <c r="AS47" s="149"/>
      <c r="AT47" s="149"/>
      <c r="AU47" s="149"/>
      <c r="AV47" s="149"/>
      <c r="AW47" s="149"/>
      <c r="AX47" s="149"/>
      <c r="AY47" s="149"/>
      <c r="AZ47" s="149"/>
      <c r="BA47" s="149"/>
      <c r="BB47" s="149"/>
      <c r="BC47" s="149"/>
      <c r="BD47" s="149"/>
      <c r="BE47" s="149"/>
      <c r="BF47" s="222"/>
      <c r="BG47" s="150" t="str">
        <f>IF(OR('Set UP'!$C33=0,'Set UP'!$D33=0,'Set UP'!$E33=0),"",(AG$19*AG47)+(AH$19*AH47)+(AI$19*AI47)+(AJ$19*AJ47)+(AK$19*AK47)+(AL$19*AL47)+(AM$19*AM47)+(AN$19*AN47)+(AO$19*AO47)+(AP$19*AP47)+(AQ$19*AQ47)+(AR$19*AR47)+(AS$19*AS47)+(AT$19*AT47)+(AU$19*AU47)+(AV$19*AV47)+(AW$19*AW47)+(AX$19*AX47)+(AY$19*AY47)+(AZ$19*AZ47)+(BA$19*BA47)+(BB$19*BB47)+(BC$19*BC47)+(BD$19*BD47)+(BE$19*BE47))</f>
        <v/>
      </c>
      <c r="BH47" s="65"/>
      <c r="BI47" s="65"/>
      <c r="BJ47" s="65"/>
      <c r="BK47" s="65"/>
      <c r="BL47" s="65"/>
      <c r="BM47" s="65"/>
      <c r="BN47" s="149"/>
      <c r="BO47" s="149"/>
      <c r="BP47" s="149"/>
      <c r="BQ47" s="149"/>
      <c r="BR47" s="149"/>
      <c r="BS47" s="149"/>
      <c r="BT47" s="149"/>
      <c r="BU47" s="149"/>
      <c r="BV47" s="149"/>
      <c r="BW47" s="149"/>
      <c r="BX47" s="149"/>
      <c r="BY47" s="149"/>
      <c r="BZ47" s="149"/>
      <c r="CA47" s="149"/>
      <c r="CB47" s="149"/>
      <c r="CC47" s="149"/>
      <c r="CD47" s="149"/>
      <c r="CE47" s="149"/>
      <c r="CF47" s="149"/>
      <c r="CG47" s="222"/>
      <c r="CH47" s="150" t="str">
        <f>IF(OR('Set UP'!$C33=0,'Set UP'!$D33=0,'Set UP'!$E33=0),"",(BH$19*BH47)+(BI$19*BI47)+(BJ$19*BJ47)+(BK$19*BK47)+(BL$19*BL47)+(BM$19*BM47)+(BN$19*BN47)+(BO$19*BO47)+(BP$19*BP47)+(BQ$19*BQ47)+(BR$19*BR47)+(BS$19*BS47)+(BT$19*BT47)+(BU$19*BU47)+(BV$19*BV47)+(BW$19*BW47)+(BX$19*BX47)+(BY$19*BY47)+(BZ$19*BZ47)+(CA$19*CA47)+(CB$19*CB47)+(CC$19*CC47)+(CD$19*CD47)+(CE$19*CE47)+(CF$19*CF47))</f>
        <v/>
      </c>
      <c r="CI47" s="65"/>
      <c r="CJ47" s="65"/>
      <c r="CK47" s="65"/>
      <c r="CL47" s="65"/>
      <c r="CM47" s="65"/>
      <c r="CN47" s="149"/>
      <c r="CO47" s="149"/>
      <c r="CP47" s="149"/>
      <c r="CQ47" s="149"/>
      <c r="CR47" s="149"/>
      <c r="CS47" s="149"/>
      <c r="CT47" s="149"/>
      <c r="CU47" s="149"/>
      <c r="CV47" s="149"/>
      <c r="CW47" s="149"/>
      <c r="CX47" s="149"/>
      <c r="CY47" s="149"/>
      <c r="CZ47" s="149"/>
      <c r="DA47" s="149"/>
      <c r="DB47" s="149"/>
      <c r="DC47" s="149"/>
      <c r="DD47" s="149"/>
      <c r="DE47" s="149"/>
      <c r="DF47" s="149"/>
      <c r="DG47" s="149"/>
      <c r="DH47" s="222"/>
      <c r="DI47" s="150" t="str">
        <f>IF(OR('Set UP'!$C33=0,'Set UP'!$D33=0,'Set UP'!$E33=0),"",(CI$19*CI47)+(CJ$19*CJ47)+(CK$19*CK47)+(CL$19*CL47)+(CM$19*CM47)+(CN$19*CN47)+(CO$19*CO47)+(CP$19*CP47)+(CQ$19*CQ47)+(CR$19*CR47)+(CS$19*CS47)+(CT$19*CT47)+(CU$19*CU47)+(CV$19*CV47)+(CW$19*CW47)+(CX$19*CX47)+(CY$19*CY47)+(CZ$19*CZ47)+(DA$19*DA47)+(DB$19*DB47)+(DC$19*DC47)+(DD$19*DD47)+(DE$19*DE47)+(DF$19*DF47)+(DG$19*DG47))</f>
        <v/>
      </c>
      <c r="DJ47" s="65"/>
      <c r="DK47" s="65"/>
      <c r="DL47" s="65"/>
      <c r="DM47" s="149"/>
      <c r="DN47" s="149"/>
      <c r="DO47" s="149"/>
      <c r="DP47" s="149"/>
      <c r="DQ47" s="149"/>
      <c r="DR47" s="149"/>
      <c r="DS47" s="149"/>
      <c r="DT47" s="149"/>
      <c r="DU47" s="149"/>
      <c r="DV47" s="149"/>
      <c r="DW47" s="149"/>
      <c r="DX47" s="149"/>
      <c r="DY47" s="149"/>
      <c r="DZ47" s="149"/>
      <c r="EA47" s="149"/>
      <c r="EB47" s="149"/>
      <c r="EC47" s="149"/>
      <c r="ED47" s="149"/>
      <c r="EE47" s="149"/>
      <c r="EF47" s="149"/>
      <c r="EG47" s="149"/>
      <c r="EH47" s="149"/>
      <c r="EI47" s="222"/>
      <c r="EJ47" s="150" t="str">
        <f>IF(OR('Set UP'!$C33=0,'Set UP'!$D33=0,'Set UP'!$E33=0),"",(DJ$19*DJ47)+(DK$19*DK47)+(DL$19*DL47)+(DM$19*DM47)+(DN$19*DN47)+(DO$19*DO47)+(DP$19*DP47)+(DQ$19*DQ47)+(DR$19*DR47)+(DS$19*DS47)+(DT$19*DT47)+(DU$19*DU47)+(DV$19*DV47)+(DW$19*DW47)+(DX$19*DX47)+(DY$19*DY47)+(DZ$19*DZ47)+(EA$19*EA47)+(EB$19*EB47)+(EC$19*EC47)+(ED$19*ED47)+(EE$19*EE47)+(EF$19*EF47)+(EG$19*EG47)+(EH$19*EH47))</f>
        <v/>
      </c>
      <c r="EK47" s="65"/>
      <c r="EL47" s="65"/>
      <c r="EM47" s="65"/>
      <c r="EN47" s="65"/>
      <c r="EO47" s="149"/>
      <c r="EP47" s="149"/>
      <c r="EQ47" s="149"/>
      <c r="ER47" s="149"/>
      <c r="ES47" s="149"/>
      <c r="ET47" s="149"/>
      <c r="EU47" s="149"/>
      <c r="EV47" s="149"/>
      <c r="EW47" s="149"/>
      <c r="EX47" s="149"/>
      <c r="EY47" s="149"/>
      <c r="EZ47" s="149"/>
      <c r="FA47" s="149"/>
      <c r="FB47" s="149"/>
      <c r="FC47" s="149"/>
      <c r="FD47" s="149"/>
      <c r="FE47" s="149"/>
      <c r="FF47" s="149"/>
      <c r="FG47" s="149"/>
      <c r="FH47" s="149"/>
      <c r="FI47" s="149"/>
      <c r="FJ47" s="222"/>
      <c r="FK47" s="150" t="str">
        <f>IF(OR('Set UP'!$C33=0,'Set UP'!$D33=0,'Set UP'!$E33=0),"",(EK$19*EK47)+(EL$19*EL47)+(EM$19*EM47)+(EN$19*EN47)+(EO$19*EO47)+(EP$19*EP47)+(EQ$19*EQ47)+(ER$19*ER47)+(ES$19*ES47)+(ET$19*ET47)+(EU$19*EU47)+(EV$19*EV47)+(EW$19*EW47)+(EX$19*EX47)+(EY$19*EY47)+(EZ$19*EZ47)+(FA$19*FA47)+(FB$19*FB47)+(FC$19*FC47)+(FD$19*FD47)+(FE$19*FE47)+(FF$19*FF47)+(FG$19*FG47)+(FH$19*FH47)+(FI$19*FI47))</f>
        <v/>
      </c>
      <c r="FL47" s="65"/>
      <c r="FM47" s="65"/>
      <c r="FN47" s="65"/>
      <c r="FO47" s="65"/>
      <c r="FP47" s="149"/>
      <c r="FQ47" s="149"/>
      <c r="FR47" s="149"/>
      <c r="FS47" s="149"/>
      <c r="FT47" s="149"/>
      <c r="FU47" s="149"/>
      <c r="FV47" s="149"/>
      <c r="FW47" s="149"/>
      <c r="FX47" s="149"/>
      <c r="FY47" s="149"/>
      <c r="FZ47" s="149"/>
      <c r="GA47" s="149"/>
      <c r="GB47" s="149"/>
      <c r="GC47" s="149"/>
      <c r="GD47" s="149"/>
      <c r="GE47" s="149"/>
      <c r="GF47" s="149"/>
      <c r="GG47" s="149"/>
      <c r="GH47" s="149"/>
      <c r="GI47" s="149"/>
      <c r="GJ47" s="149"/>
      <c r="GK47" s="222"/>
      <c r="GL47" s="150" t="str">
        <f>IF(OR('Set UP'!$C33=0,'Set UP'!$D33=0,'Set UP'!$E33=0),"",(FL$19*FL47)+(FM$19*FM47)+(FN$19*FN47)+(FO$19*FO47)+(FP$19*FP47)+(FQ$19*FQ47)+(FR$19*FR47)+(FS$19*FS47)+(FT$19*FT47)+(FU$19*FU47)+(FV$19*FV47)+(FW$19*FW47)+(FX$19*FX47)+(FY$19*FY47)+(FZ$19*FZ47)+(GA$19*GA47)+(GB$19*GB47)+(GC$19*GC47)+(GD$19*GD47)+(GE$19*GE47)+(GF$19*GF47)+(GG$19*GG47)+(GH$19*GH47)+(GI$19*GI47)+(GJ$19*GJ47))</f>
        <v/>
      </c>
      <c r="GM47" s="65"/>
      <c r="GN47" s="65"/>
      <c r="GO47" s="65"/>
      <c r="GP47" s="65"/>
      <c r="GQ47" s="149"/>
      <c r="GR47" s="149"/>
      <c r="GS47" s="149"/>
      <c r="GT47" s="149"/>
      <c r="GU47" s="149"/>
      <c r="GV47" s="149"/>
      <c r="GW47" s="149"/>
      <c r="GX47" s="149"/>
      <c r="GY47" s="149"/>
      <c r="GZ47" s="149"/>
      <c r="HA47" s="149"/>
      <c r="HB47" s="149"/>
      <c r="HC47" s="149"/>
      <c r="HD47" s="149"/>
      <c r="HE47" s="149"/>
      <c r="HF47" s="149"/>
      <c r="HG47" s="149"/>
      <c r="HH47" s="149"/>
      <c r="HI47" s="149"/>
      <c r="HJ47" s="149"/>
      <c r="HK47" s="149"/>
      <c r="HL47" s="222"/>
      <c r="HM47" s="150" t="str">
        <f>IF(OR('Set UP'!$C33=0,'Set UP'!$D33=0,'Set UP'!$E33=0),"",(GM$19*GM47)+(GN$19*GN47)+(GO$19*GO47)+(GP$19*GP47)+(GQ$19*GQ47)+(GR$19*GR47)+(GS$19*GS47)+(GT$19*GT47)+(GU$19*GU47)+(GV$19*GV47)+(GW$19*GW47)+(GX$19*GX47)+(GY$19*GY47)+(GZ$19*GZ47)+(HA$19*HA47)+(HB$19*HB47)+(HC$19*HC47)+(HD$19*HD47)+(HE$19*HE47)+(HF$19*HF47)+(HG$19*HG47)+(HH$19*HH47)+(HI$19*HI47)+(HJ$19*HJ47)+(HK$19*HK47))</f>
        <v/>
      </c>
      <c r="HN47" s="65"/>
      <c r="HO47" s="65"/>
      <c r="HP47" s="65"/>
      <c r="HQ47" s="65"/>
      <c r="HR47" s="149"/>
      <c r="HS47" s="149"/>
      <c r="HT47" s="149"/>
      <c r="HU47" s="149"/>
      <c r="HV47" s="149"/>
      <c r="HW47" s="149"/>
      <c r="HX47" s="149"/>
      <c r="HY47" s="149"/>
      <c r="HZ47" s="149"/>
      <c r="IA47" s="149"/>
      <c r="IB47" s="149"/>
      <c r="IC47" s="149"/>
      <c r="ID47" s="149"/>
      <c r="IE47" s="149"/>
      <c r="IF47" s="149"/>
      <c r="IG47" s="149"/>
      <c r="IH47" s="149"/>
      <c r="II47" s="149"/>
      <c r="IJ47" s="149"/>
      <c r="IK47" s="149"/>
      <c r="IL47" s="149"/>
      <c r="IM47" s="222"/>
      <c r="IN47" s="150" t="str">
        <f>IF(OR('Set UP'!$C33=0,'Set UP'!$D33=0,'Set UP'!$E33=0),"",(HN$19*HN47)+(HO$19*HO47)+(HP$19*HP47)+(HQ$19*HQ47)+(HR$19*HR47)+(HS$19*HS47)+(HT$19*HT47)+(HU$19*HU47)+(HV$19*HV47)+(HW$19*HW47)+(HX$19*HX47)+(HY$19*HY47)+(HZ$19*HZ47)+(IA$19*IA47)+(IB$19*IB47)+(IC$19*IC47)+(ID$19*ID47)+(IE$19*IE47)+(IF$19*IF47)+(IG$19*IG47)+(IH$19*IH47)+(II$19*II47)+(IJ$19*IJ47)+(IK$19*IK47)+(IL$19*IL47))</f>
        <v/>
      </c>
      <c r="IO47" s="65"/>
      <c r="IP47" s="65"/>
      <c r="IQ47" s="65"/>
      <c r="IR47" s="65"/>
      <c r="IS47" s="149"/>
      <c r="IT47" s="149"/>
      <c r="IU47" s="149"/>
      <c r="IV47" s="149"/>
      <c r="IW47" s="149"/>
      <c r="IX47" s="149"/>
      <c r="IY47" s="149"/>
      <c r="IZ47" s="149"/>
      <c r="JA47" s="149"/>
      <c r="JB47" s="149"/>
      <c r="JC47" s="149"/>
      <c r="JD47" s="149"/>
      <c r="JE47" s="149"/>
      <c r="JF47" s="149"/>
      <c r="JG47" s="149"/>
      <c r="JH47" s="149"/>
      <c r="JI47" s="149"/>
      <c r="JJ47" s="149"/>
      <c r="JK47" s="149"/>
      <c r="JL47" s="149"/>
      <c r="JM47" s="149"/>
      <c r="JN47" s="222"/>
      <c r="JO47" s="150" t="str">
        <f>IF(OR('Set UP'!$C33=0,'Set UP'!$D33=0,'Set UP'!$E33=0),"",(IO$19*IO47)+(IP$19*IP47)+(IQ$19*IQ47)+(IR$19*IR47)+(IS$19*IS47)+(IT$19*IT47)+(IU$19*IU47)+(IV$19*IV47)+(IW$19*IW47)+(IX$19*IX47)+(IY$19*IY47)+(IZ$19*IZ47)+(JA$19*JA47)+(JB$19*JB47)+(JC$19*JC47)+(JD$19*JD47)+(JE$19*JE47)+(JF$19*JF47)+(JG$19*JG47)+(JH$19*JH47)+(JI$19*JI47)+(JJ$19*JJ47)+(JK$19*JK47)+(JL$19*JL47)+(JM$19*JM47))</f>
        <v/>
      </c>
      <c r="JP47" s="151" t="str">
        <f>IF(OR('Set UP'!$C33=0,'Set UP'!$D33=0,'Set UP'!$E33=0),"",(AF47+BG47+CH47+DI47+EJ47+FK47+GL47+HM47+IN47+JO47))</f>
        <v/>
      </c>
      <c r="JQ47" s="152" t="str">
        <f>IF(OR('Set UP'!$C33=0,'Set UP'!$D33=0,'Set UP'!$E33=0),"",RANK(JP47,$JP$21:$JP$68,0))</f>
        <v/>
      </c>
      <c r="JR47" s="151" t="str">
        <f>IF(OR('Set UP'!K33&lt;&gt;1,'Set UP'!C33=0,'Set UP'!D33=0,'Set UP'!E33=0,'Set UP'!F33=0),"",$JP47)</f>
        <v/>
      </c>
      <c r="JS47" s="151" t="str">
        <f>IF(OR('Set UP'!K33&lt;&gt;1,'Set UP'!C33=0,'Set UP'!D33=0,'Set UP'!E33=0,'Set UP'!F33=0),"",RANK(JR47,$JR$21:$JR$68,0))</f>
        <v/>
      </c>
      <c r="JT47" s="153" t="str">
        <f>IF(OR('Set UP'!K33&lt;&gt;2,'Set UP'!C33=0,'Set UP'!D33=0,'Set UP'!E33=0,'Set UP'!F33=0),"",$JP47)</f>
        <v/>
      </c>
      <c r="JU47" s="151" t="str">
        <f>IF(OR('Set UP'!K33&lt;&gt;2,'Set UP'!C33=0,'Set UP'!D33=0,'Set UP'!E33=0,'Set UP'!F33=0),"",RANK(JT47,$JT$21:$JT$68,0))</f>
        <v/>
      </c>
      <c r="JV47" s="151" t="str">
        <f>IF(OR(LEFT('Set UP'!F33,1)&lt;&gt;"F",'Set UP'!C33=0,'Set UP'!D33=0,'Set UP'!E33=0),"",$JP47)</f>
        <v/>
      </c>
      <c r="JW47" s="151" t="str">
        <f>IF(OR(LEFT('Set UP'!F33,1)&lt;&gt;"F",'Set UP'!C33=0,'Set UP'!D33=0,'Set UP'!E33=0),"",RANK(JV47,$JV$21:$JV$68,0))</f>
        <v/>
      </c>
      <c r="JX47" s="151" t="str">
        <f>IF(OR('Set UP'!F33&lt;&gt;"NS",'Set UP'!C33=0,'Set UP'!D33=0,'Set UP'!E33=0),"",$JP47)</f>
        <v/>
      </c>
      <c r="JY47" s="154" t="str">
        <f>IF(OR('Set UP'!F33&lt;&gt;"NS",'Set UP'!C33=0,'Set UP'!D33=0,'Set UP'!E33=0),"",RANK(JX47,$JX$21:$JX$68,0))</f>
        <v/>
      </c>
      <c r="JZ47" s="154" t="str">
        <f>IF(OR('Set UP'!$C33=0,'Set UP'!$D33=0,'Set UP'!$E33=0,JP47=0),"",JP47/MAX(JP$21:JP$68)*1000)</f>
        <v/>
      </c>
      <c r="KC47" s="316">
        <f t="array" ref="KC47">MAX(IF(Clubs='Set UP'!D33,'Wet Incident'!JU$21:JU$68))</f>
        <v>0</v>
      </c>
      <c r="KD47" s="316" t="str">
        <f t="shared" si="5"/>
        <v/>
      </c>
    </row>
    <row r="48" spans="2:290" x14ac:dyDescent="0.2">
      <c r="B48" s="139">
        <v>28</v>
      </c>
      <c r="C48" s="148" t="str">
        <f>IF(OR('Set UP'!$C34=0,'Set UP'!$D34=0,'Set UP'!$E34=0,'Set UP'!F34=0),"  --",'Set UP'!C34)</f>
        <v xml:space="preserve">  --</v>
      </c>
      <c r="D48" s="148" t="str">
        <f>IF(OR('Set UP'!$C34=0,'Set UP'!$D34=0,'Set UP'!$E34=0,'Set UP'!F34=0),"  --",'Set UP'!D34&amp;" "&amp;'Set UP'!E34)</f>
        <v xml:space="preserve">  --</v>
      </c>
      <c r="E48" s="148" t="str">
        <f>IF(OR('Set UP'!$C34=0,'Set UP'!$D34=0,'Set UP'!$E34=0,'Set UP'!F34=0),"  --",'Set UP'!F34)</f>
        <v xml:space="preserve">  --</v>
      </c>
      <c r="F48" s="65"/>
      <c r="G48" s="65"/>
      <c r="H48" s="65"/>
      <c r="I48" s="65"/>
      <c r="J48" s="149"/>
      <c r="K48" s="149"/>
      <c r="L48" s="149"/>
      <c r="M48" s="149"/>
      <c r="N48" s="149"/>
      <c r="O48" s="149"/>
      <c r="P48" s="149"/>
      <c r="Q48" s="149"/>
      <c r="R48" s="149"/>
      <c r="S48" s="149"/>
      <c r="T48" s="149"/>
      <c r="U48" s="149"/>
      <c r="V48" s="149"/>
      <c r="W48" s="149"/>
      <c r="X48" s="149"/>
      <c r="Y48" s="149"/>
      <c r="Z48" s="149"/>
      <c r="AA48" s="149"/>
      <c r="AB48" s="149"/>
      <c r="AC48" s="149"/>
      <c r="AD48" s="149"/>
      <c r="AE48" s="222"/>
      <c r="AF48" s="150" t="str">
        <f>IF(OR('Set UP'!$C34=0,'Set UP'!$D34=0,'Set UP'!$E34=0),"",(F$19*F48)+(G$19*G48)+(H$19*H48)+(I$19*I48)+(J$19*J48)+(K$19*K48)+(L$19*L48)+(M$19*M48)+(N$19*N48)+(O$19*O48)+(P$19*P48)+(Q$19*Q48)+(R$19*R48)+(S$19*S48)+(T$19*T48)+(U$19*U48)+(V$19*V48)+(W$19*W48)+(X$19*X48)+(Y$19*Y48)+(Z$19*Z48)+(AA$19*AA48)+(AB$19*AB48)+(AC$19*AC48)+(AD$19*AD48))</f>
        <v/>
      </c>
      <c r="AG48" s="65"/>
      <c r="AH48" s="65"/>
      <c r="AI48" s="65"/>
      <c r="AJ48" s="65"/>
      <c r="AK48" s="65"/>
      <c r="AL48" s="65"/>
      <c r="AM48" s="149"/>
      <c r="AN48" s="149"/>
      <c r="AO48" s="149"/>
      <c r="AP48" s="149"/>
      <c r="AQ48" s="149"/>
      <c r="AR48" s="149"/>
      <c r="AS48" s="149"/>
      <c r="AT48" s="149"/>
      <c r="AU48" s="149"/>
      <c r="AV48" s="149"/>
      <c r="AW48" s="149"/>
      <c r="AX48" s="149"/>
      <c r="AY48" s="149"/>
      <c r="AZ48" s="149"/>
      <c r="BA48" s="149"/>
      <c r="BB48" s="149"/>
      <c r="BC48" s="149"/>
      <c r="BD48" s="149"/>
      <c r="BE48" s="149"/>
      <c r="BF48" s="222"/>
      <c r="BG48" s="150" t="str">
        <f>IF(OR('Set UP'!$C34=0,'Set UP'!$D34=0,'Set UP'!$E34=0),"",(AG$19*AG48)+(AH$19*AH48)+(AI$19*AI48)+(AJ$19*AJ48)+(AK$19*AK48)+(AL$19*AL48)+(AM$19*AM48)+(AN$19*AN48)+(AO$19*AO48)+(AP$19*AP48)+(AQ$19*AQ48)+(AR$19*AR48)+(AS$19*AS48)+(AT$19*AT48)+(AU$19*AU48)+(AV$19*AV48)+(AW$19*AW48)+(AX$19*AX48)+(AY$19*AY48)+(AZ$19*AZ48)+(BA$19*BA48)+(BB$19*BB48)+(BC$19*BC48)+(BD$19*BD48)+(BE$19*BE48))</f>
        <v/>
      </c>
      <c r="BH48" s="65"/>
      <c r="BI48" s="65"/>
      <c r="BJ48" s="65"/>
      <c r="BK48" s="65"/>
      <c r="BL48" s="65"/>
      <c r="BM48" s="65"/>
      <c r="BN48" s="149"/>
      <c r="BO48" s="149"/>
      <c r="BP48" s="149"/>
      <c r="BQ48" s="149"/>
      <c r="BR48" s="149"/>
      <c r="BS48" s="149"/>
      <c r="BT48" s="149"/>
      <c r="BU48" s="149"/>
      <c r="BV48" s="149"/>
      <c r="BW48" s="149"/>
      <c r="BX48" s="149"/>
      <c r="BY48" s="149"/>
      <c r="BZ48" s="149"/>
      <c r="CA48" s="149"/>
      <c r="CB48" s="149"/>
      <c r="CC48" s="149"/>
      <c r="CD48" s="149"/>
      <c r="CE48" s="149"/>
      <c r="CF48" s="149"/>
      <c r="CG48" s="222"/>
      <c r="CH48" s="150" t="str">
        <f>IF(OR('Set UP'!$C34=0,'Set UP'!$D34=0,'Set UP'!$E34=0),"",(BH$19*BH48)+(BI$19*BI48)+(BJ$19*BJ48)+(BK$19*BK48)+(BL$19*BL48)+(BM$19*BM48)+(BN$19*BN48)+(BO$19*BO48)+(BP$19*BP48)+(BQ$19*BQ48)+(BR$19*BR48)+(BS$19*BS48)+(BT$19*BT48)+(BU$19*BU48)+(BV$19*BV48)+(BW$19*BW48)+(BX$19*BX48)+(BY$19*BY48)+(BZ$19*BZ48)+(CA$19*CA48)+(CB$19*CB48)+(CC$19*CC48)+(CD$19*CD48)+(CE$19*CE48)+(CF$19*CF48))</f>
        <v/>
      </c>
      <c r="CI48" s="65"/>
      <c r="CJ48" s="65"/>
      <c r="CK48" s="65"/>
      <c r="CL48" s="65"/>
      <c r="CM48" s="65"/>
      <c r="CN48" s="149"/>
      <c r="CO48" s="149"/>
      <c r="CP48" s="149"/>
      <c r="CQ48" s="149"/>
      <c r="CR48" s="149"/>
      <c r="CS48" s="149"/>
      <c r="CT48" s="149"/>
      <c r="CU48" s="149"/>
      <c r="CV48" s="149"/>
      <c r="CW48" s="149"/>
      <c r="CX48" s="149"/>
      <c r="CY48" s="149"/>
      <c r="CZ48" s="149"/>
      <c r="DA48" s="149"/>
      <c r="DB48" s="149"/>
      <c r="DC48" s="149"/>
      <c r="DD48" s="149"/>
      <c r="DE48" s="149"/>
      <c r="DF48" s="149"/>
      <c r="DG48" s="149"/>
      <c r="DH48" s="222"/>
      <c r="DI48" s="150" t="str">
        <f>IF(OR('Set UP'!$C34=0,'Set UP'!$D34=0,'Set UP'!$E34=0),"",(CI$19*CI48)+(CJ$19*CJ48)+(CK$19*CK48)+(CL$19*CL48)+(CM$19*CM48)+(CN$19*CN48)+(CO$19*CO48)+(CP$19*CP48)+(CQ$19*CQ48)+(CR$19*CR48)+(CS$19*CS48)+(CT$19*CT48)+(CU$19*CU48)+(CV$19*CV48)+(CW$19*CW48)+(CX$19*CX48)+(CY$19*CY48)+(CZ$19*CZ48)+(DA$19*DA48)+(DB$19*DB48)+(DC$19*DC48)+(DD$19*DD48)+(DE$19*DE48)+(DF$19*DF48)+(DG$19*DG48))</f>
        <v/>
      </c>
      <c r="DJ48" s="65"/>
      <c r="DK48" s="65"/>
      <c r="DL48" s="65"/>
      <c r="DM48" s="149"/>
      <c r="DN48" s="149"/>
      <c r="DO48" s="149"/>
      <c r="DP48" s="149"/>
      <c r="DQ48" s="149"/>
      <c r="DR48" s="149"/>
      <c r="DS48" s="149"/>
      <c r="DT48" s="149"/>
      <c r="DU48" s="149"/>
      <c r="DV48" s="149"/>
      <c r="DW48" s="149"/>
      <c r="DX48" s="149"/>
      <c r="DY48" s="149"/>
      <c r="DZ48" s="149"/>
      <c r="EA48" s="149"/>
      <c r="EB48" s="149"/>
      <c r="EC48" s="149"/>
      <c r="ED48" s="149"/>
      <c r="EE48" s="149"/>
      <c r="EF48" s="149"/>
      <c r="EG48" s="149"/>
      <c r="EH48" s="149"/>
      <c r="EI48" s="222"/>
      <c r="EJ48" s="150" t="str">
        <f>IF(OR('Set UP'!$C34=0,'Set UP'!$D34=0,'Set UP'!$E34=0),"",(DJ$19*DJ48)+(DK$19*DK48)+(DL$19*DL48)+(DM$19*DM48)+(DN$19*DN48)+(DO$19*DO48)+(DP$19*DP48)+(DQ$19*DQ48)+(DR$19*DR48)+(DS$19*DS48)+(DT$19*DT48)+(DU$19*DU48)+(DV$19*DV48)+(DW$19*DW48)+(DX$19*DX48)+(DY$19*DY48)+(DZ$19*DZ48)+(EA$19*EA48)+(EB$19*EB48)+(EC$19*EC48)+(ED$19*ED48)+(EE$19*EE48)+(EF$19*EF48)+(EG$19*EG48)+(EH$19*EH48))</f>
        <v/>
      </c>
      <c r="EK48" s="65"/>
      <c r="EL48" s="65"/>
      <c r="EM48" s="65"/>
      <c r="EN48" s="65"/>
      <c r="EO48" s="149"/>
      <c r="EP48" s="149"/>
      <c r="EQ48" s="149"/>
      <c r="ER48" s="149"/>
      <c r="ES48" s="149"/>
      <c r="ET48" s="149"/>
      <c r="EU48" s="149"/>
      <c r="EV48" s="149"/>
      <c r="EW48" s="149"/>
      <c r="EX48" s="149"/>
      <c r="EY48" s="149"/>
      <c r="EZ48" s="149"/>
      <c r="FA48" s="149"/>
      <c r="FB48" s="149"/>
      <c r="FC48" s="149"/>
      <c r="FD48" s="149"/>
      <c r="FE48" s="149"/>
      <c r="FF48" s="149"/>
      <c r="FG48" s="149"/>
      <c r="FH48" s="149"/>
      <c r="FI48" s="149"/>
      <c r="FJ48" s="222"/>
      <c r="FK48" s="150" t="str">
        <f>IF(OR('Set UP'!$C34=0,'Set UP'!$D34=0,'Set UP'!$E34=0),"",(EK$19*EK48)+(EL$19*EL48)+(EM$19*EM48)+(EN$19*EN48)+(EO$19*EO48)+(EP$19*EP48)+(EQ$19*EQ48)+(ER$19*ER48)+(ES$19*ES48)+(ET$19*ET48)+(EU$19*EU48)+(EV$19*EV48)+(EW$19*EW48)+(EX$19*EX48)+(EY$19*EY48)+(EZ$19*EZ48)+(FA$19*FA48)+(FB$19*FB48)+(FC$19*FC48)+(FD$19*FD48)+(FE$19*FE48)+(FF$19*FF48)+(FG$19*FG48)+(FH$19*FH48)+(FI$19*FI48))</f>
        <v/>
      </c>
      <c r="FL48" s="65"/>
      <c r="FM48" s="65"/>
      <c r="FN48" s="65"/>
      <c r="FO48" s="65"/>
      <c r="FP48" s="149"/>
      <c r="FQ48" s="149"/>
      <c r="FR48" s="149"/>
      <c r="FS48" s="149"/>
      <c r="FT48" s="149"/>
      <c r="FU48" s="149"/>
      <c r="FV48" s="149"/>
      <c r="FW48" s="149"/>
      <c r="FX48" s="149"/>
      <c r="FY48" s="149"/>
      <c r="FZ48" s="149"/>
      <c r="GA48" s="149"/>
      <c r="GB48" s="149"/>
      <c r="GC48" s="149"/>
      <c r="GD48" s="149"/>
      <c r="GE48" s="149"/>
      <c r="GF48" s="149"/>
      <c r="GG48" s="149"/>
      <c r="GH48" s="149"/>
      <c r="GI48" s="149"/>
      <c r="GJ48" s="149"/>
      <c r="GK48" s="222"/>
      <c r="GL48" s="150" t="str">
        <f>IF(OR('Set UP'!$C34=0,'Set UP'!$D34=0,'Set UP'!$E34=0),"",(FL$19*FL48)+(FM$19*FM48)+(FN$19*FN48)+(FO$19*FO48)+(FP$19*FP48)+(FQ$19*FQ48)+(FR$19*FR48)+(FS$19*FS48)+(FT$19*FT48)+(FU$19*FU48)+(FV$19*FV48)+(FW$19*FW48)+(FX$19*FX48)+(FY$19*FY48)+(FZ$19*FZ48)+(GA$19*GA48)+(GB$19*GB48)+(GC$19*GC48)+(GD$19*GD48)+(GE$19*GE48)+(GF$19*GF48)+(GG$19*GG48)+(GH$19*GH48)+(GI$19*GI48)+(GJ$19*GJ48))</f>
        <v/>
      </c>
      <c r="GM48" s="65"/>
      <c r="GN48" s="65"/>
      <c r="GO48" s="65"/>
      <c r="GP48" s="65"/>
      <c r="GQ48" s="149"/>
      <c r="GR48" s="149"/>
      <c r="GS48" s="149"/>
      <c r="GT48" s="149"/>
      <c r="GU48" s="149"/>
      <c r="GV48" s="149"/>
      <c r="GW48" s="149"/>
      <c r="GX48" s="149"/>
      <c r="GY48" s="149"/>
      <c r="GZ48" s="149"/>
      <c r="HA48" s="149"/>
      <c r="HB48" s="149"/>
      <c r="HC48" s="149"/>
      <c r="HD48" s="149"/>
      <c r="HE48" s="149"/>
      <c r="HF48" s="149"/>
      <c r="HG48" s="149"/>
      <c r="HH48" s="149"/>
      <c r="HI48" s="149"/>
      <c r="HJ48" s="149"/>
      <c r="HK48" s="149"/>
      <c r="HL48" s="222"/>
      <c r="HM48" s="150" t="str">
        <f>IF(OR('Set UP'!$C34=0,'Set UP'!$D34=0,'Set UP'!$E34=0),"",(GM$19*GM48)+(GN$19*GN48)+(GO$19*GO48)+(GP$19*GP48)+(GQ$19*GQ48)+(GR$19*GR48)+(GS$19*GS48)+(GT$19*GT48)+(GU$19*GU48)+(GV$19*GV48)+(GW$19*GW48)+(GX$19*GX48)+(GY$19*GY48)+(GZ$19*GZ48)+(HA$19*HA48)+(HB$19*HB48)+(HC$19*HC48)+(HD$19*HD48)+(HE$19*HE48)+(HF$19*HF48)+(HG$19*HG48)+(HH$19*HH48)+(HI$19*HI48)+(HJ$19*HJ48)+(HK$19*HK48))</f>
        <v/>
      </c>
      <c r="HN48" s="65"/>
      <c r="HO48" s="65"/>
      <c r="HP48" s="65"/>
      <c r="HQ48" s="65"/>
      <c r="HR48" s="149"/>
      <c r="HS48" s="149"/>
      <c r="HT48" s="149"/>
      <c r="HU48" s="149"/>
      <c r="HV48" s="149"/>
      <c r="HW48" s="149"/>
      <c r="HX48" s="149"/>
      <c r="HY48" s="149"/>
      <c r="HZ48" s="149"/>
      <c r="IA48" s="149"/>
      <c r="IB48" s="149"/>
      <c r="IC48" s="149"/>
      <c r="ID48" s="149"/>
      <c r="IE48" s="149"/>
      <c r="IF48" s="149"/>
      <c r="IG48" s="149"/>
      <c r="IH48" s="149"/>
      <c r="II48" s="149"/>
      <c r="IJ48" s="149"/>
      <c r="IK48" s="149"/>
      <c r="IL48" s="149"/>
      <c r="IM48" s="222"/>
      <c r="IN48" s="150" t="str">
        <f>IF(OR('Set UP'!$C34=0,'Set UP'!$D34=0,'Set UP'!$E34=0),"",(HN$19*HN48)+(HO$19*HO48)+(HP$19*HP48)+(HQ$19*HQ48)+(HR$19*HR48)+(HS$19*HS48)+(HT$19*HT48)+(HU$19*HU48)+(HV$19*HV48)+(HW$19*HW48)+(HX$19*HX48)+(HY$19*HY48)+(HZ$19*HZ48)+(IA$19*IA48)+(IB$19*IB48)+(IC$19*IC48)+(ID$19*ID48)+(IE$19*IE48)+(IF$19*IF48)+(IG$19*IG48)+(IH$19*IH48)+(II$19*II48)+(IJ$19*IJ48)+(IK$19*IK48)+(IL$19*IL48))</f>
        <v/>
      </c>
      <c r="IO48" s="65"/>
      <c r="IP48" s="65"/>
      <c r="IQ48" s="65"/>
      <c r="IR48" s="65"/>
      <c r="IS48" s="149"/>
      <c r="IT48" s="149"/>
      <c r="IU48" s="149"/>
      <c r="IV48" s="149"/>
      <c r="IW48" s="149"/>
      <c r="IX48" s="149"/>
      <c r="IY48" s="149"/>
      <c r="IZ48" s="149"/>
      <c r="JA48" s="149"/>
      <c r="JB48" s="149"/>
      <c r="JC48" s="149"/>
      <c r="JD48" s="149"/>
      <c r="JE48" s="149"/>
      <c r="JF48" s="149"/>
      <c r="JG48" s="149"/>
      <c r="JH48" s="149"/>
      <c r="JI48" s="149"/>
      <c r="JJ48" s="149"/>
      <c r="JK48" s="149"/>
      <c r="JL48" s="149"/>
      <c r="JM48" s="149"/>
      <c r="JN48" s="222"/>
      <c r="JO48" s="150" t="str">
        <f>IF(OR('Set UP'!$C34=0,'Set UP'!$D34=0,'Set UP'!$E34=0),"",(IO$19*IO48)+(IP$19*IP48)+(IQ$19*IQ48)+(IR$19*IR48)+(IS$19*IS48)+(IT$19*IT48)+(IU$19*IU48)+(IV$19*IV48)+(IW$19*IW48)+(IX$19*IX48)+(IY$19*IY48)+(IZ$19*IZ48)+(JA$19*JA48)+(JB$19*JB48)+(JC$19*JC48)+(JD$19*JD48)+(JE$19*JE48)+(JF$19*JF48)+(JG$19*JG48)+(JH$19*JH48)+(JI$19*JI48)+(JJ$19*JJ48)+(JK$19*JK48)+(JL$19*JL48)+(JM$19*JM48))</f>
        <v/>
      </c>
      <c r="JP48" s="151" t="str">
        <f>IF(OR('Set UP'!$C34=0,'Set UP'!$D34=0,'Set UP'!$E34=0),"",(AF48+BG48+CH48+DI48+EJ48+FK48+GL48+HM48+IN48+JO48))</f>
        <v/>
      </c>
      <c r="JQ48" s="152" t="str">
        <f>IF(OR('Set UP'!$C34=0,'Set UP'!$D34=0,'Set UP'!$E34=0),"",RANK(JP48,$JP$21:$JP$68,0))</f>
        <v/>
      </c>
      <c r="JR48" s="151" t="str">
        <f>IF(OR('Set UP'!K34&lt;&gt;1,'Set UP'!C34=0,'Set UP'!D34=0,'Set UP'!E34=0,'Set UP'!F34=0),"",$JP48)</f>
        <v/>
      </c>
      <c r="JS48" s="151" t="str">
        <f>IF(OR('Set UP'!K34&lt;&gt;1,'Set UP'!C34=0,'Set UP'!D34=0,'Set UP'!E34=0,'Set UP'!F34=0),"",RANK(JR48,$JR$21:$JR$68,0))</f>
        <v/>
      </c>
      <c r="JT48" s="153" t="str">
        <f>IF(OR('Set UP'!K34&lt;&gt;2,'Set UP'!C34=0,'Set UP'!D34=0,'Set UP'!E34=0,'Set UP'!F34=0),"",$JP48)</f>
        <v/>
      </c>
      <c r="JU48" s="151" t="str">
        <f>IF(OR('Set UP'!K34&lt;&gt;2,'Set UP'!C34=0,'Set UP'!D34=0,'Set UP'!E34=0,'Set UP'!F34=0),"",RANK(JT48,$JT$21:$JT$68,0))</f>
        <v/>
      </c>
      <c r="JV48" s="151" t="str">
        <f>IF(OR(LEFT('Set UP'!F34,1)&lt;&gt;"F",'Set UP'!C34=0,'Set UP'!D34=0,'Set UP'!E34=0),"",$JP48)</f>
        <v/>
      </c>
      <c r="JW48" s="151" t="str">
        <f>IF(OR(LEFT('Set UP'!F34,1)&lt;&gt;"F",'Set UP'!C34=0,'Set UP'!D34=0,'Set UP'!E34=0),"",RANK(JV48,$JV$21:$JV$68,0))</f>
        <v/>
      </c>
      <c r="JX48" s="151" t="str">
        <f>IF(OR('Set UP'!F34&lt;&gt;"NS",'Set UP'!C34=0,'Set UP'!D34=0,'Set UP'!E34=0),"",$JP48)</f>
        <v/>
      </c>
      <c r="JY48" s="154" t="str">
        <f>IF(OR('Set UP'!F34&lt;&gt;"NS",'Set UP'!C34=0,'Set UP'!D34=0,'Set UP'!E34=0),"",RANK(JX48,$JX$21:$JX$68,0))</f>
        <v/>
      </c>
      <c r="JZ48" s="154" t="str">
        <f>IF(OR('Set UP'!$C34=0,'Set UP'!$D34=0,'Set UP'!$E34=0,JP48=0),"",JP48/MAX(JP$21:JP$68)*1000)</f>
        <v/>
      </c>
      <c r="KC48" s="316">
        <f t="array" ref="KC48">MAX(IF(Clubs='Set UP'!D34,'Wet Incident'!JU$21:JU$68))</f>
        <v>0</v>
      </c>
      <c r="KD48" s="316" t="str">
        <f t="shared" si="5"/>
        <v/>
      </c>
    </row>
    <row r="49" spans="2:290" x14ac:dyDescent="0.2">
      <c r="B49" s="139">
        <v>29</v>
      </c>
      <c r="C49" s="148" t="str">
        <f>IF(OR('Set UP'!$C35=0,'Set UP'!$D35=0,'Set UP'!$E35=0,'Set UP'!F35=0),"  --",'Set UP'!C35)</f>
        <v xml:space="preserve">  --</v>
      </c>
      <c r="D49" s="148" t="str">
        <f>IF(OR('Set UP'!$C35=0,'Set UP'!$D35=0,'Set UP'!$E35=0,'Set UP'!F35=0),"  --",'Set UP'!D35&amp;" "&amp;'Set UP'!E35)</f>
        <v xml:space="preserve">  --</v>
      </c>
      <c r="E49" s="148" t="str">
        <f>IF(OR('Set UP'!$C35=0,'Set UP'!$D35=0,'Set UP'!$E35=0,'Set UP'!F35=0),"  --",'Set UP'!F35)</f>
        <v xml:space="preserve">  --</v>
      </c>
      <c r="F49" s="65"/>
      <c r="G49" s="65"/>
      <c r="H49" s="65"/>
      <c r="I49" s="65"/>
      <c r="J49" s="149"/>
      <c r="K49" s="149"/>
      <c r="L49" s="149"/>
      <c r="M49" s="149"/>
      <c r="N49" s="149"/>
      <c r="O49" s="149"/>
      <c r="P49" s="149"/>
      <c r="Q49" s="149"/>
      <c r="R49" s="149"/>
      <c r="S49" s="149"/>
      <c r="T49" s="149"/>
      <c r="U49" s="149"/>
      <c r="V49" s="149"/>
      <c r="W49" s="149"/>
      <c r="X49" s="149"/>
      <c r="Y49" s="149"/>
      <c r="Z49" s="149"/>
      <c r="AA49" s="149"/>
      <c r="AB49" s="149"/>
      <c r="AC49" s="149"/>
      <c r="AD49" s="149"/>
      <c r="AE49" s="222"/>
      <c r="AF49" s="150" t="str">
        <f>IF(OR('Set UP'!$C35=0,'Set UP'!$D35=0,'Set UP'!$E35=0),"",(F$19*F49)+(G$19*G49)+(H$19*H49)+(I$19*I49)+(J$19*J49)+(K$19*K49)+(L$19*L49)+(M$19*M49)+(N$19*N49)+(O$19*O49)+(P$19*P49)+(Q$19*Q49)+(R$19*R49)+(S$19*S49)+(T$19*T49)+(U$19*U49)+(V$19*V49)+(W$19*W49)+(X$19*X49)+(Y$19*Y49)+(Z$19*Z49)+(AA$19*AA49)+(AB$19*AB49)+(AC$19*AC49)+(AD$19*AD49))</f>
        <v/>
      </c>
      <c r="AG49" s="65"/>
      <c r="AH49" s="65"/>
      <c r="AI49" s="65"/>
      <c r="AJ49" s="65"/>
      <c r="AK49" s="65"/>
      <c r="AL49" s="65"/>
      <c r="AM49" s="149"/>
      <c r="AN49" s="149"/>
      <c r="AO49" s="149"/>
      <c r="AP49" s="149"/>
      <c r="AQ49" s="149"/>
      <c r="AR49" s="149"/>
      <c r="AS49" s="149"/>
      <c r="AT49" s="149"/>
      <c r="AU49" s="149"/>
      <c r="AV49" s="149"/>
      <c r="AW49" s="149"/>
      <c r="AX49" s="149"/>
      <c r="AY49" s="149"/>
      <c r="AZ49" s="149"/>
      <c r="BA49" s="149"/>
      <c r="BB49" s="149"/>
      <c r="BC49" s="149"/>
      <c r="BD49" s="149"/>
      <c r="BE49" s="149"/>
      <c r="BF49" s="222"/>
      <c r="BG49" s="150" t="str">
        <f>IF(OR('Set UP'!$C35=0,'Set UP'!$D35=0,'Set UP'!$E35=0),"",(AG$19*AG49)+(AH$19*AH49)+(AI$19*AI49)+(AJ$19*AJ49)+(AK$19*AK49)+(AL$19*AL49)+(AM$19*AM49)+(AN$19*AN49)+(AO$19*AO49)+(AP$19*AP49)+(AQ$19*AQ49)+(AR$19*AR49)+(AS$19*AS49)+(AT$19*AT49)+(AU$19*AU49)+(AV$19*AV49)+(AW$19*AW49)+(AX$19*AX49)+(AY$19*AY49)+(AZ$19*AZ49)+(BA$19*BA49)+(BB$19*BB49)+(BC$19*BC49)+(BD$19*BD49)+(BE$19*BE49))</f>
        <v/>
      </c>
      <c r="BH49" s="65"/>
      <c r="BI49" s="65"/>
      <c r="BJ49" s="65"/>
      <c r="BK49" s="65"/>
      <c r="BL49" s="65"/>
      <c r="BM49" s="65"/>
      <c r="BN49" s="149"/>
      <c r="BO49" s="149"/>
      <c r="BP49" s="149"/>
      <c r="BQ49" s="149"/>
      <c r="BR49" s="149"/>
      <c r="BS49" s="149"/>
      <c r="BT49" s="149"/>
      <c r="BU49" s="149"/>
      <c r="BV49" s="149"/>
      <c r="BW49" s="149"/>
      <c r="BX49" s="149"/>
      <c r="BY49" s="149"/>
      <c r="BZ49" s="149"/>
      <c r="CA49" s="149"/>
      <c r="CB49" s="149"/>
      <c r="CC49" s="149"/>
      <c r="CD49" s="149"/>
      <c r="CE49" s="149"/>
      <c r="CF49" s="149"/>
      <c r="CG49" s="222"/>
      <c r="CH49" s="150" t="str">
        <f>IF(OR('Set UP'!$C35=0,'Set UP'!$D35=0,'Set UP'!$E35=0),"",(BH$19*BH49)+(BI$19*BI49)+(BJ$19*BJ49)+(BK$19*BK49)+(BL$19*BL49)+(BM$19*BM49)+(BN$19*BN49)+(BO$19*BO49)+(BP$19*BP49)+(BQ$19*BQ49)+(BR$19*BR49)+(BS$19*BS49)+(BT$19*BT49)+(BU$19*BU49)+(BV$19*BV49)+(BW$19*BW49)+(BX$19*BX49)+(BY$19*BY49)+(BZ$19*BZ49)+(CA$19*CA49)+(CB$19*CB49)+(CC$19*CC49)+(CD$19*CD49)+(CE$19*CE49)+(CF$19*CF49))</f>
        <v/>
      </c>
      <c r="CI49" s="65"/>
      <c r="CJ49" s="65"/>
      <c r="CK49" s="65"/>
      <c r="CL49" s="65"/>
      <c r="CM49" s="65"/>
      <c r="CN49" s="149"/>
      <c r="CO49" s="149"/>
      <c r="CP49" s="149"/>
      <c r="CQ49" s="149"/>
      <c r="CR49" s="149"/>
      <c r="CS49" s="149"/>
      <c r="CT49" s="149"/>
      <c r="CU49" s="149"/>
      <c r="CV49" s="149"/>
      <c r="CW49" s="149"/>
      <c r="CX49" s="149"/>
      <c r="CY49" s="149"/>
      <c r="CZ49" s="149"/>
      <c r="DA49" s="149"/>
      <c r="DB49" s="149"/>
      <c r="DC49" s="149"/>
      <c r="DD49" s="149"/>
      <c r="DE49" s="149"/>
      <c r="DF49" s="149"/>
      <c r="DG49" s="149"/>
      <c r="DH49" s="222"/>
      <c r="DI49" s="150" t="str">
        <f>IF(OR('Set UP'!$C35=0,'Set UP'!$D35=0,'Set UP'!$E35=0),"",(CI$19*CI49)+(CJ$19*CJ49)+(CK$19*CK49)+(CL$19*CL49)+(CM$19*CM49)+(CN$19*CN49)+(CO$19*CO49)+(CP$19*CP49)+(CQ$19*CQ49)+(CR$19*CR49)+(CS$19*CS49)+(CT$19*CT49)+(CU$19*CU49)+(CV$19*CV49)+(CW$19*CW49)+(CX$19*CX49)+(CY$19*CY49)+(CZ$19*CZ49)+(DA$19*DA49)+(DB$19*DB49)+(DC$19*DC49)+(DD$19*DD49)+(DE$19*DE49)+(DF$19*DF49)+(DG$19*DG49))</f>
        <v/>
      </c>
      <c r="DJ49" s="65"/>
      <c r="DK49" s="65"/>
      <c r="DL49" s="65"/>
      <c r="DM49" s="149"/>
      <c r="DN49" s="149"/>
      <c r="DO49" s="149"/>
      <c r="DP49" s="149"/>
      <c r="DQ49" s="149"/>
      <c r="DR49" s="149"/>
      <c r="DS49" s="149"/>
      <c r="DT49" s="149"/>
      <c r="DU49" s="149"/>
      <c r="DV49" s="149"/>
      <c r="DW49" s="149"/>
      <c r="DX49" s="149"/>
      <c r="DY49" s="149"/>
      <c r="DZ49" s="149"/>
      <c r="EA49" s="149"/>
      <c r="EB49" s="149"/>
      <c r="EC49" s="149"/>
      <c r="ED49" s="149"/>
      <c r="EE49" s="149"/>
      <c r="EF49" s="149"/>
      <c r="EG49" s="149"/>
      <c r="EH49" s="149"/>
      <c r="EI49" s="222"/>
      <c r="EJ49" s="150" t="str">
        <f>IF(OR('Set UP'!$C35=0,'Set UP'!$D35=0,'Set UP'!$E35=0),"",(DJ$19*DJ49)+(DK$19*DK49)+(DL$19*DL49)+(DM$19*DM49)+(DN$19*DN49)+(DO$19*DO49)+(DP$19*DP49)+(DQ$19*DQ49)+(DR$19*DR49)+(DS$19*DS49)+(DT$19*DT49)+(DU$19*DU49)+(DV$19*DV49)+(DW$19*DW49)+(DX$19*DX49)+(DY$19*DY49)+(DZ$19*DZ49)+(EA$19*EA49)+(EB$19*EB49)+(EC$19*EC49)+(ED$19*ED49)+(EE$19*EE49)+(EF$19*EF49)+(EG$19*EG49)+(EH$19*EH49))</f>
        <v/>
      </c>
      <c r="EK49" s="65"/>
      <c r="EL49" s="65"/>
      <c r="EM49" s="65"/>
      <c r="EN49" s="65"/>
      <c r="EO49" s="149"/>
      <c r="EP49" s="149"/>
      <c r="EQ49" s="149"/>
      <c r="ER49" s="149"/>
      <c r="ES49" s="149"/>
      <c r="ET49" s="149"/>
      <c r="EU49" s="149"/>
      <c r="EV49" s="149"/>
      <c r="EW49" s="149"/>
      <c r="EX49" s="149"/>
      <c r="EY49" s="149"/>
      <c r="EZ49" s="149"/>
      <c r="FA49" s="149"/>
      <c r="FB49" s="149"/>
      <c r="FC49" s="149"/>
      <c r="FD49" s="149"/>
      <c r="FE49" s="149"/>
      <c r="FF49" s="149"/>
      <c r="FG49" s="149"/>
      <c r="FH49" s="149"/>
      <c r="FI49" s="149"/>
      <c r="FJ49" s="222"/>
      <c r="FK49" s="150" t="str">
        <f>IF(OR('Set UP'!$C35=0,'Set UP'!$D35=0,'Set UP'!$E35=0),"",(EK$19*EK49)+(EL$19*EL49)+(EM$19*EM49)+(EN$19*EN49)+(EO$19*EO49)+(EP$19*EP49)+(EQ$19*EQ49)+(ER$19*ER49)+(ES$19*ES49)+(ET$19*ET49)+(EU$19*EU49)+(EV$19*EV49)+(EW$19*EW49)+(EX$19*EX49)+(EY$19*EY49)+(EZ$19*EZ49)+(FA$19*FA49)+(FB$19*FB49)+(FC$19*FC49)+(FD$19*FD49)+(FE$19*FE49)+(FF$19*FF49)+(FG$19*FG49)+(FH$19*FH49)+(FI$19*FI49))</f>
        <v/>
      </c>
      <c r="FL49" s="65"/>
      <c r="FM49" s="65"/>
      <c r="FN49" s="65"/>
      <c r="FO49" s="65"/>
      <c r="FP49" s="149"/>
      <c r="FQ49" s="149"/>
      <c r="FR49" s="149"/>
      <c r="FS49" s="149"/>
      <c r="FT49" s="149"/>
      <c r="FU49" s="149"/>
      <c r="FV49" s="149"/>
      <c r="FW49" s="149"/>
      <c r="FX49" s="149"/>
      <c r="FY49" s="149"/>
      <c r="FZ49" s="149"/>
      <c r="GA49" s="149"/>
      <c r="GB49" s="149"/>
      <c r="GC49" s="149"/>
      <c r="GD49" s="149"/>
      <c r="GE49" s="149"/>
      <c r="GF49" s="149"/>
      <c r="GG49" s="149"/>
      <c r="GH49" s="149"/>
      <c r="GI49" s="149"/>
      <c r="GJ49" s="149"/>
      <c r="GK49" s="222"/>
      <c r="GL49" s="150" t="str">
        <f>IF(OR('Set UP'!$C35=0,'Set UP'!$D35=0,'Set UP'!$E35=0),"",(FL$19*FL49)+(FM$19*FM49)+(FN$19*FN49)+(FO$19*FO49)+(FP$19*FP49)+(FQ$19*FQ49)+(FR$19*FR49)+(FS$19*FS49)+(FT$19*FT49)+(FU$19*FU49)+(FV$19*FV49)+(FW$19*FW49)+(FX$19*FX49)+(FY$19*FY49)+(FZ$19*FZ49)+(GA$19*GA49)+(GB$19*GB49)+(GC$19*GC49)+(GD$19*GD49)+(GE$19*GE49)+(GF$19*GF49)+(GG$19*GG49)+(GH$19*GH49)+(GI$19*GI49)+(GJ$19*GJ49))</f>
        <v/>
      </c>
      <c r="GM49" s="65"/>
      <c r="GN49" s="65"/>
      <c r="GO49" s="65"/>
      <c r="GP49" s="65"/>
      <c r="GQ49" s="149"/>
      <c r="GR49" s="149"/>
      <c r="GS49" s="149"/>
      <c r="GT49" s="149"/>
      <c r="GU49" s="149"/>
      <c r="GV49" s="149"/>
      <c r="GW49" s="149"/>
      <c r="GX49" s="149"/>
      <c r="GY49" s="149"/>
      <c r="GZ49" s="149"/>
      <c r="HA49" s="149"/>
      <c r="HB49" s="149"/>
      <c r="HC49" s="149"/>
      <c r="HD49" s="149"/>
      <c r="HE49" s="149"/>
      <c r="HF49" s="149"/>
      <c r="HG49" s="149"/>
      <c r="HH49" s="149"/>
      <c r="HI49" s="149"/>
      <c r="HJ49" s="149"/>
      <c r="HK49" s="149"/>
      <c r="HL49" s="222"/>
      <c r="HM49" s="150" t="str">
        <f>IF(OR('Set UP'!$C35=0,'Set UP'!$D35=0,'Set UP'!$E35=0),"",(GM$19*GM49)+(GN$19*GN49)+(GO$19*GO49)+(GP$19*GP49)+(GQ$19*GQ49)+(GR$19*GR49)+(GS$19*GS49)+(GT$19*GT49)+(GU$19*GU49)+(GV$19*GV49)+(GW$19*GW49)+(GX$19*GX49)+(GY$19*GY49)+(GZ$19*GZ49)+(HA$19*HA49)+(HB$19*HB49)+(HC$19*HC49)+(HD$19*HD49)+(HE$19*HE49)+(HF$19*HF49)+(HG$19*HG49)+(HH$19*HH49)+(HI$19*HI49)+(HJ$19*HJ49)+(HK$19*HK49))</f>
        <v/>
      </c>
      <c r="HN49" s="65"/>
      <c r="HO49" s="65"/>
      <c r="HP49" s="65"/>
      <c r="HQ49" s="65"/>
      <c r="HR49" s="149"/>
      <c r="HS49" s="149"/>
      <c r="HT49" s="149"/>
      <c r="HU49" s="149"/>
      <c r="HV49" s="149"/>
      <c r="HW49" s="149"/>
      <c r="HX49" s="149"/>
      <c r="HY49" s="149"/>
      <c r="HZ49" s="149"/>
      <c r="IA49" s="149"/>
      <c r="IB49" s="149"/>
      <c r="IC49" s="149"/>
      <c r="ID49" s="149"/>
      <c r="IE49" s="149"/>
      <c r="IF49" s="149"/>
      <c r="IG49" s="149"/>
      <c r="IH49" s="149"/>
      <c r="II49" s="149"/>
      <c r="IJ49" s="149"/>
      <c r="IK49" s="149"/>
      <c r="IL49" s="149"/>
      <c r="IM49" s="222"/>
      <c r="IN49" s="150" t="str">
        <f>IF(OR('Set UP'!$C35=0,'Set UP'!$D35=0,'Set UP'!$E35=0),"",(HN$19*HN49)+(HO$19*HO49)+(HP$19*HP49)+(HQ$19*HQ49)+(HR$19*HR49)+(HS$19*HS49)+(HT$19*HT49)+(HU$19*HU49)+(HV$19*HV49)+(HW$19*HW49)+(HX$19*HX49)+(HY$19*HY49)+(HZ$19*HZ49)+(IA$19*IA49)+(IB$19*IB49)+(IC$19*IC49)+(ID$19*ID49)+(IE$19*IE49)+(IF$19*IF49)+(IG$19*IG49)+(IH$19*IH49)+(II$19*II49)+(IJ$19*IJ49)+(IK$19*IK49)+(IL$19*IL49))</f>
        <v/>
      </c>
      <c r="IO49" s="65"/>
      <c r="IP49" s="65"/>
      <c r="IQ49" s="65"/>
      <c r="IR49" s="65"/>
      <c r="IS49" s="149"/>
      <c r="IT49" s="149"/>
      <c r="IU49" s="149"/>
      <c r="IV49" s="149"/>
      <c r="IW49" s="149"/>
      <c r="IX49" s="149"/>
      <c r="IY49" s="149"/>
      <c r="IZ49" s="149"/>
      <c r="JA49" s="149"/>
      <c r="JB49" s="149"/>
      <c r="JC49" s="149"/>
      <c r="JD49" s="149"/>
      <c r="JE49" s="149"/>
      <c r="JF49" s="149"/>
      <c r="JG49" s="149"/>
      <c r="JH49" s="149"/>
      <c r="JI49" s="149"/>
      <c r="JJ49" s="149"/>
      <c r="JK49" s="149"/>
      <c r="JL49" s="149"/>
      <c r="JM49" s="149"/>
      <c r="JN49" s="222"/>
      <c r="JO49" s="150" t="str">
        <f>IF(OR('Set UP'!$C35=0,'Set UP'!$D35=0,'Set UP'!$E35=0),"",(IO$19*IO49)+(IP$19*IP49)+(IQ$19*IQ49)+(IR$19*IR49)+(IS$19*IS49)+(IT$19*IT49)+(IU$19*IU49)+(IV$19*IV49)+(IW$19*IW49)+(IX$19*IX49)+(IY$19*IY49)+(IZ$19*IZ49)+(JA$19*JA49)+(JB$19*JB49)+(JC$19*JC49)+(JD$19*JD49)+(JE$19*JE49)+(JF$19*JF49)+(JG$19*JG49)+(JH$19*JH49)+(JI$19*JI49)+(JJ$19*JJ49)+(JK$19*JK49)+(JL$19*JL49)+(JM$19*JM49))</f>
        <v/>
      </c>
      <c r="JP49" s="151" t="str">
        <f>IF(OR('Set UP'!$C35=0,'Set UP'!$D35=0,'Set UP'!$E35=0),"",(AF49+BG49+CH49+DI49+EJ49+FK49+GL49+HM49+IN49+JO49))</f>
        <v/>
      </c>
      <c r="JQ49" s="152" t="str">
        <f>IF(OR('Set UP'!$C35=0,'Set UP'!$D35=0,'Set UP'!$E35=0),"",RANK(JP49,$JP$21:$JP$68,0))</f>
        <v/>
      </c>
      <c r="JR49" s="151" t="str">
        <f>IF(OR('Set UP'!K35&lt;&gt;1,'Set UP'!C35=0,'Set UP'!D35=0,'Set UP'!E35=0,'Set UP'!F35=0),"",$JP49)</f>
        <v/>
      </c>
      <c r="JS49" s="151" t="str">
        <f>IF(OR('Set UP'!K35&lt;&gt;1,'Set UP'!C35=0,'Set UP'!D35=0,'Set UP'!E35=0,'Set UP'!F35=0),"",RANK(JR49,$JR$21:$JR$68,0))</f>
        <v/>
      </c>
      <c r="JT49" s="153" t="str">
        <f>IF(OR('Set UP'!K35&lt;&gt;2,'Set UP'!C35=0,'Set UP'!D35=0,'Set UP'!E35=0,'Set UP'!F35=0),"",$JP49)</f>
        <v/>
      </c>
      <c r="JU49" s="151" t="str">
        <f>IF(OR('Set UP'!K35&lt;&gt;2,'Set UP'!C35=0,'Set UP'!D35=0,'Set UP'!E35=0,'Set UP'!F35=0),"",RANK(JT49,$JT$21:$JT$68,0))</f>
        <v/>
      </c>
      <c r="JV49" s="151" t="str">
        <f>IF(OR(LEFT('Set UP'!F35,1)&lt;&gt;"F",'Set UP'!C35=0,'Set UP'!D35=0,'Set UP'!E35=0),"",$JP49)</f>
        <v/>
      </c>
      <c r="JW49" s="151" t="str">
        <f>IF(OR(LEFT('Set UP'!F35,1)&lt;&gt;"F",'Set UP'!C35=0,'Set UP'!D35=0,'Set UP'!E35=0),"",RANK(JV49,$JV$21:$JV$68,0))</f>
        <v/>
      </c>
      <c r="JX49" s="151" t="str">
        <f>IF(OR('Set UP'!F35&lt;&gt;"NS",'Set UP'!C35=0,'Set UP'!D35=0,'Set UP'!E35=0),"",$JP49)</f>
        <v/>
      </c>
      <c r="JY49" s="154" t="str">
        <f>IF(OR('Set UP'!F35&lt;&gt;"NS",'Set UP'!C35=0,'Set UP'!D35=0,'Set UP'!E35=0),"",RANK(JX49,$JX$21:$JX$68,0))</f>
        <v/>
      </c>
      <c r="JZ49" s="154" t="str">
        <f>IF(OR('Set UP'!$C35=0,'Set UP'!$D35=0,'Set UP'!$E35=0,JP49=0),"",JP49/MAX(JP$21:JP$68)*1000)</f>
        <v/>
      </c>
      <c r="KC49" s="316">
        <f t="array" ref="KC49">MAX(IF(Clubs='Set UP'!D35,'Wet Incident'!JU$21:JU$68))</f>
        <v>0</v>
      </c>
      <c r="KD49" s="316" t="str">
        <f t="shared" si="5"/>
        <v/>
      </c>
    </row>
    <row r="50" spans="2:290" x14ac:dyDescent="0.2">
      <c r="B50" s="139">
        <v>30</v>
      </c>
      <c r="C50" s="148" t="str">
        <f>IF(OR('Set UP'!$C36=0,'Set UP'!$D36=0,'Set UP'!$E36=0,'Set UP'!F36=0),"  --",'Set UP'!C36)</f>
        <v xml:space="preserve">  --</v>
      </c>
      <c r="D50" s="148" t="str">
        <f>IF(OR('Set UP'!$C36=0,'Set UP'!$D36=0,'Set UP'!$E36=0,'Set UP'!F36=0),"  --",'Set UP'!D36&amp;" "&amp;'Set UP'!E36)</f>
        <v xml:space="preserve">  --</v>
      </c>
      <c r="E50" s="148" t="str">
        <f>IF(OR('Set UP'!$C36=0,'Set UP'!$D36=0,'Set UP'!$E36=0,'Set UP'!F36=0),"  --",'Set UP'!F36)</f>
        <v xml:space="preserve">  --</v>
      </c>
      <c r="F50" s="65"/>
      <c r="G50" s="65"/>
      <c r="H50" s="65"/>
      <c r="I50" s="65"/>
      <c r="J50" s="149"/>
      <c r="K50" s="149"/>
      <c r="L50" s="149"/>
      <c r="M50" s="149"/>
      <c r="N50" s="149"/>
      <c r="O50" s="149"/>
      <c r="P50" s="149"/>
      <c r="Q50" s="149"/>
      <c r="R50" s="149"/>
      <c r="S50" s="149"/>
      <c r="T50" s="149"/>
      <c r="U50" s="149"/>
      <c r="V50" s="149"/>
      <c r="W50" s="149"/>
      <c r="X50" s="149"/>
      <c r="Y50" s="149"/>
      <c r="Z50" s="149"/>
      <c r="AA50" s="149"/>
      <c r="AB50" s="149"/>
      <c r="AC50" s="149"/>
      <c r="AD50" s="149"/>
      <c r="AE50" s="222"/>
      <c r="AF50" s="150" t="str">
        <f>IF(OR('Set UP'!$C36=0,'Set UP'!$D36=0,'Set UP'!$E36=0),"",(F$19*F50)+(G$19*G50)+(H$19*H50)+(I$19*I50)+(J$19*J50)+(K$19*K50)+(L$19*L50)+(M$19*M50)+(N$19*N50)+(O$19*O50)+(P$19*P50)+(Q$19*Q50)+(R$19*R50)+(S$19*S50)+(T$19*T50)+(U$19*U50)+(V$19*V50)+(W$19*W50)+(X$19*X50)+(Y$19*Y50)+(Z$19*Z50)+(AA$19*AA50)+(AB$19*AB50)+(AC$19*AC50)+(AD$19*AD50))</f>
        <v/>
      </c>
      <c r="AG50" s="65"/>
      <c r="AH50" s="65"/>
      <c r="AI50" s="65"/>
      <c r="AJ50" s="65"/>
      <c r="AK50" s="65"/>
      <c r="AL50" s="65"/>
      <c r="AM50" s="149"/>
      <c r="AN50" s="149"/>
      <c r="AO50" s="149"/>
      <c r="AP50" s="149"/>
      <c r="AQ50" s="149"/>
      <c r="AR50" s="149"/>
      <c r="AS50" s="149"/>
      <c r="AT50" s="149"/>
      <c r="AU50" s="149"/>
      <c r="AV50" s="149"/>
      <c r="AW50" s="149"/>
      <c r="AX50" s="149"/>
      <c r="AY50" s="149"/>
      <c r="AZ50" s="149"/>
      <c r="BA50" s="149"/>
      <c r="BB50" s="149"/>
      <c r="BC50" s="149"/>
      <c r="BD50" s="149"/>
      <c r="BE50" s="149"/>
      <c r="BF50" s="222"/>
      <c r="BG50" s="150" t="str">
        <f>IF(OR('Set UP'!$C36=0,'Set UP'!$D36=0,'Set UP'!$E36=0),"",(AG$19*AG50)+(AH$19*AH50)+(AI$19*AI50)+(AJ$19*AJ50)+(AK$19*AK50)+(AL$19*AL50)+(AM$19*AM50)+(AN$19*AN50)+(AO$19*AO50)+(AP$19*AP50)+(AQ$19*AQ50)+(AR$19*AR50)+(AS$19*AS50)+(AT$19*AT50)+(AU$19*AU50)+(AV$19*AV50)+(AW$19*AW50)+(AX$19*AX50)+(AY$19*AY50)+(AZ$19*AZ50)+(BA$19*BA50)+(BB$19*BB50)+(BC$19*BC50)+(BD$19*BD50)+(BE$19*BE50))</f>
        <v/>
      </c>
      <c r="BH50" s="65"/>
      <c r="BI50" s="65"/>
      <c r="BJ50" s="65"/>
      <c r="BK50" s="65"/>
      <c r="BL50" s="65"/>
      <c r="BM50" s="65"/>
      <c r="BN50" s="149"/>
      <c r="BO50" s="149"/>
      <c r="BP50" s="149"/>
      <c r="BQ50" s="149"/>
      <c r="BR50" s="149"/>
      <c r="BS50" s="149"/>
      <c r="BT50" s="149"/>
      <c r="BU50" s="149"/>
      <c r="BV50" s="149"/>
      <c r="BW50" s="149"/>
      <c r="BX50" s="149"/>
      <c r="BY50" s="149"/>
      <c r="BZ50" s="149"/>
      <c r="CA50" s="149"/>
      <c r="CB50" s="149"/>
      <c r="CC50" s="149"/>
      <c r="CD50" s="149"/>
      <c r="CE50" s="149"/>
      <c r="CF50" s="149"/>
      <c r="CG50" s="222"/>
      <c r="CH50" s="150" t="str">
        <f>IF(OR('Set UP'!$C36=0,'Set UP'!$D36=0,'Set UP'!$E36=0),"",(BH$19*BH50)+(BI$19*BI50)+(BJ$19*BJ50)+(BK$19*BK50)+(BL$19*BL50)+(BM$19*BM50)+(BN$19*BN50)+(BO$19*BO50)+(BP$19*BP50)+(BQ$19*BQ50)+(BR$19*BR50)+(BS$19*BS50)+(BT$19*BT50)+(BU$19*BU50)+(BV$19*BV50)+(BW$19*BW50)+(BX$19*BX50)+(BY$19*BY50)+(BZ$19*BZ50)+(CA$19*CA50)+(CB$19*CB50)+(CC$19*CC50)+(CD$19*CD50)+(CE$19*CE50)+(CF$19*CF50))</f>
        <v/>
      </c>
      <c r="CI50" s="65"/>
      <c r="CJ50" s="65"/>
      <c r="CK50" s="65"/>
      <c r="CL50" s="65"/>
      <c r="CM50" s="65"/>
      <c r="CN50" s="149"/>
      <c r="CO50" s="149"/>
      <c r="CP50" s="149"/>
      <c r="CQ50" s="149"/>
      <c r="CR50" s="149"/>
      <c r="CS50" s="149"/>
      <c r="CT50" s="149"/>
      <c r="CU50" s="149"/>
      <c r="CV50" s="149"/>
      <c r="CW50" s="149"/>
      <c r="CX50" s="149"/>
      <c r="CY50" s="149"/>
      <c r="CZ50" s="149"/>
      <c r="DA50" s="149"/>
      <c r="DB50" s="149"/>
      <c r="DC50" s="149"/>
      <c r="DD50" s="149"/>
      <c r="DE50" s="149"/>
      <c r="DF50" s="149"/>
      <c r="DG50" s="149"/>
      <c r="DH50" s="222"/>
      <c r="DI50" s="150" t="str">
        <f>IF(OR('Set UP'!$C36=0,'Set UP'!$D36=0,'Set UP'!$E36=0),"",(CI$19*CI50)+(CJ$19*CJ50)+(CK$19*CK50)+(CL$19*CL50)+(CM$19*CM50)+(CN$19*CN50)+(CO$19*CO50)+(CP$19*CP50)+(CQ$19*CQ50)+(CR$19*CR50)+(CS$19*CS50)+(CT$19*CT50)+(CU$19*CU50)+(CV$19*CV50)+(CW$19*CW50)+(CX$19*CX50)+(CY$19*CY50)+(CZ$19*CZ50)+(DA$19*DA50)+(DB$19*DB50)+(DC$19*DC50)+(DD$19*DD50)+(DE$19*DE50)+(DF$19*DF50)+(DG$19*DG50))</f>
        <v/>
      </c>
      <c r="DJ50" s="65"/>
      <c r="DK50" s="65"/>
      <c r="DL50" s="65"/>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222"/>
      <c r="EJ50" s="150" t="str">
        <f>IF(OR('Set UP'!$C36=0,'Set UP'!$D36=0,'Set UP'!$E36=0),"",(DJ$19*DJ50)+(DK$19*DK50)+(DL$19*DL50)+(DM$19*DM50)+(DN$19*DN50)+(DO$19*DO50)+(DP$19*DP50)+(DQ$19*DQ50)+(DR$19*DR50)+(DS$19*DS50)+(DT$19*DT50)+(DU$19*DU50)+(DV$19*DV50)+(DW$19*DW50)+(DX$19*DX50)+(DY$19*DY50)+(DZ$19*DZ50)+(EA$19*EA50)+(EB$19*EB50)+(EC$19*EC50)+(ED$19*ED50)+(EE$19*EE50)+(EF$19*EF50)+(EG$19*EG50)+(EH$19*EH50))</f>
        <v/>
      </c>
      <c r="EK50" s="65"/>
      <c r="EL50" s="65"/>
      <c r="EM50" s="65"/>
      <c r="EN50" s="65"/>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222"/>
      <c r="FK50" s="150" t="str">
        <f>IF(OR('Set UP'!$C36=0,'Set UP'!$D36=0,'Set UP'!$E36=0),"",(EK$19*EK50)+(EL$19*EL50)+(EM$19*EM50)+(EN$19*EN50)+(EO$19*EO50)+(EP$19*EP50)+(EQ$19*EQ50)+(ER$19*ER50)+(ES$19*ES50)+(ET$19*ET50)+(EU$19*EU50)+(EV$19*EV50)+(EW$19*EW50)+(EX$19*EX50)+(EY$19*EY50)+(EZ$19*EZ50)+(FA$19*FA50)+(FB$19*FB50)+(FC$19*FC50)+(FD$19*FD50)+(FE$19*FE50)+(FF$19*FF50)+(FG$19*FG50)+(FH$19*FH50)+(FI$19*FI50))</f>
        <v/>
      </c>
      <c r="FL50" s="65"/>
      <c r="FM50" s="65"/>
      <c r="FN50" s="65"/>
      <c r="FO50" s="65"/>
      <c r="FP50" s="149"/>
      <c r="FQ50" s="149"/>
      <c r="FR50" s="149"/>
      <c r="FS50" s="149"/>
      <c r="FT50" s="149"/>
      <c r="FU50" s="149"/>
      <c r="FV50" s="149"/>
      <c r="FW50" s="149"/>
      <c r="FX50" s="149"/>
      <c r="FY50" s="149"/>
      <c r="FZ50" s="149"/>
      <c r="GA50" s="149"/>
      <c r="GB50" s="149"/>
      <c r="GC50" s="149"/>
      <c r="GD50" s="149"/>
      <c r="GE50" s="149"/>
      <c r="GF50" s="149"/>
      <c r="GG50" s="149"/>
      <c r="GH50" s="149"/>
      <c r="GI50" s="149"/>
      <c r="GJ50" s="149"/>
      <c r="GK50" s="222"/>
      <c r="GL50" s="150" t="str">
        <f>IF(OR('Set UP'!$C36=0,'Set UP'!$D36=0,'Set UP'!$E36=0),"",(FL$19*FL50)+(FM$19*FM50)+(FN$19*FN50)+(FO$19*FO50)+(FP$19*FP50)+(FQ$19*FQ50)+(FR$19*FR50)+(FS$19*FS50)+(FT$19*FT50)+(FU$19*FU50)+(FV$19*FV50)+(FW$19*FW50)+(FX$19*FX50)+(FY$19*FY50)+(FZ$19*FZ50)+(GA$19*GA50)+(GB$19*GB50)+(GC$19*GC50)+(GD$19*GD50)+(GE$19*GE50)+(GF$19*GF50)+(GG$19*GG50)+(GH$19*GH50)+(GI$19*GI50)+(GJ$19*GJ50))</f>
        <v/>
      </c>
      <c r="GM50" s="65"/>
      <c r="GN50" s="65"/>
      <c r="GO50" s="65"/>
      <c r="GP50" s="65"/>
      <c r="GQ50" s="149"/>
      <c r="GR50" s="149"/>
      <c r="GS50" s="149"/>
      <c r="GT50" s="149"/>
      <c r="GU50" s="149"/>
      <c r="GV50" s="149"/>
      <c r="GW50" s="149"/>
      <c r="GX50" s="149"/>
      <c r="GY50" s="149"/>
      <c r="GZ50" s="149"/>
      <c r="HA50" s="149"/>
      <c r="HB50" s="149"/>
      <c r="HC50" s="149"/>
      <c r="HD50" s="149"/>
      <c r="HE50" s="149"/>
      <c r="HF50" s="149"/>
      <c r="HG50" s="149"/>
      <c r="HH50" s="149"/>
      <c r="HI50" s="149"/>
      <c r="HJ50" s="149"/>
      <c r="HK50" s="149"/>
      <c r="HL50" s="222"/>
      <c r="HM50" s="150" t="str">
        <f>IF(OR('Set UP'!$C36=0,'Set UP'!$D36=0,'Set UP'!$E36=0),"",(GM$19*GM50)+(GN$19*GN50)+(GO$19*GO50)+(GP$19*GP50)+(GQ$19*GQ50)+(GR$19*GR50)+(GS$19*GS50)+(GT$19*GT50)+(GU$19*GU50)+(GV$19*GV50)+(GW$19*GW50)+(GX$19*GX50)+(GY$19*GY50)+(GZ$19*GZ50)+(HA$19*HA50)+(HB$19*HB50)+(HC$19*HC50)+(HD$19*HD50)+(HE$19*HE50)+(HF$19*HF50)+(HG$19*HG50)+(HH$19*HH50)+(HI$19*HI50)+(HJ$19*HJ50)+(HK$19*HK50))</f>
        <v/>
      </c>
      <c r="HN50" s="65"/>
      <c r="HO50" s="65"/>
      <c r="HP50" s="65"/>
      <c r="HQ50" s="65"/>
      <c r="HR50" s="149"/>
      <c r="HS50" s="149"/>
      <c r="HT50" s="149"/>
      <c r="HU50" s="149"/>
      <c r="HV50" s="149"/>
      <c r="HW50" s="149"/>
      <c r="HX50" s="149"/>
      <c r="HY50" s="149"/>
      <c r="HZ50" s="149"/>
      <c r="IA50" s="149"/>
      <c r="IB50" s="149"/>
      <c r="IC50" s="149"/>
      <c r="ID50" s="149"/>
      <c r="IE50" s="149"/>
      <c r="IF50" s="149"/>
      <c r="IG50" s="149"/>
      <c r="IH50" s="149"/>
      <c r="II50" s="149"/>
      <c r="IJ50" s="149"/>
      <c r="IK50" s="149"/>
      <c r="IL50" s="149"/>
      <c r="IM50" s="222"/>
      <c r="IN50" s="150" t="str">
        <f>IF(OR('Set UP'!$C36=0,'Set UP'!$D36=0,'Set UP'!$E36=0),"",(HN$19*HN50)+(HO$19*HO50)+(HP$19*HP50)+(HQ$19*HQ50)+(HR$19*HR50)+(HS$19*HS50)+(HT$19*HT50)+(HU$19*HU50)+(HV$19*HV50)+(HW$19*HW50)+(HX$19*HX50)+(HY$19*HY50)+(HZ$19*HZ50)+(IA$19*IA50)+(IB$19*IB50)+(IC$19*IC50)+(ID$19*ID50)+(IE$19*IE50)+(IF$19*IF50)+(IG$19*IG50)+(IH$19*IH50)+(II$19*II50)+(IJ$19*IJ50)+(IK$19*IK50)+(IL$19*IL50))</f>
        <v/>
      </c>
      <c r="IO50" s="65"/>
      <c r="IP50" s="65"/>
      <c r="IQ50" s="65"/>
      <c r="IR50" s="65"/>
      <c r="IS50" s="149"/>
      <c r="IT50" s="149"/>
      <c r="IU50" s="149"/>
      <c r="IV50" s="149"/>
      <c r="IW50" s="149"/>
      <c r="IX50" s="149"/>
      <c r="IY50" s="149"/>
      <c r="IZ50" s="149"/>
      <c r="JA50" s="149"/>
      <c r="JB50" s="149"/>
      <c r="JC50" s="149"/>
      <c r="JD50" s="149"/>
      <c r="JE50" s="149"/>
      <c r="JF50" s="149"/>
      <c r="JG50" s="149"/>
      <c r="JH50" s="149"/>
      <c r="JI50" s="149"/>
      <c r="JJ50" s="149"/>
      <c r="JK50" s="149"/>
      <c r="JL50" s="149"/>
      <c r="JM50" s="149"/>
      <c r="JN50" s="222"/>
      <c r="JO50" s="150" t="str">
        <f>IF(OR('Set UP'!$C36=0,'Set UP'!$D36=0,'Set UP'!$E36=0),"",(IO$19*IO50)+(IP$19*IP50)+(IQ$19*IQ50)+(IR$19*IR50)+(IS$19*IS50)+(IT$19*IT50)+(IU$19*IU50)+(IV$19*IV50)+(IW$19*IW50)+(IX$19*IX50)+(IY$19*IY50)+(IZ$19*IZ50)+(JA$19*JA50)+(JB$19*JB50)+(JC$19*JC50)+(JD$19*JD50)+(JE$19*JE50)+(JF$19*JF50)+(JG$19*JG50)+(JH$19*JH50)+(JI$19*JI50)+(JJ$19*JJ50)+(JK$19*JK50)+(JL$19*JL50)+(JM$19*JM50))</f>
        <v/>
      </c>
      <c r="JP50" s="151" t="str">
        <f>IF(OR('Set UP'!$C36=0,'Set UP'!$D36=0,'Set UP'!$E36=0),"",(AF50+BG50+CH50+DI50+EJ50+FK50+GL50+HM50+IN50+JO50))</f>
        <v/>
      </c>
      <c r="JQ50" s="152" t="str">
        <f>IF(OR('Set UP'!$C36=0,'Set UP'!$D36=0,'Set UP'!$E36=0),"",RANK(JP50,$JP$21:$JP$68,0))</f>
        <v/>
      </c>
      <c r="JR50" s="151" t="str">
        <f>IF(OR('Set UP'!K36&lt;&gt;1,'Set UP'!C36=0,'Set UP'!D36=0,'Set UP'!E36=0,'Set UP'!F36=0),"",$JP50)</f>
        <v/>
      </c>
      <c r="JS50" s="151" t="str">
        <f>IF(OR('Set UP'!K36&lt;&gt;1,'Set UP'!C36=0,'Set UP'!D36=0,'Set UP'!E36=0,'Set UP'!F36=0),"",RANK(JR50,$JR$21:$JR$68,0))</f>
        <v/>
      </c>
      <c r="JT50" s="153" t="str">
        <f>IF(OR('Set UP'!K36&lt;&gt;2,'Set UP'!C36=0,'Set UP'!D36=0,'Set UP'!E36=0,'Set UP'!F36=0),"",$JP50)</f>
        <v/>
      </c>
      <c r="JU50" s="151" t="str">
        <f>IF(OR('Set UP'!K36&lt;&gt;2,'Set UP'!C36=0,'Set UP'!D36=0,'Set UP'!E36=0,'Set UP'!F36=0),"",RANK(JT50,$JT$21:$JT$68,0))</f>
        <v/>
      </c>
      <c r="JV50" s="151" t="str">
        <f>IF(OR(LEFT('Set UP'!F36,1)&lt;&gt;"F",'Set UP'!C36=0,'Set UP'!D36=0,'Set UP'!E36=0),"",$JP50)</f>
        <v/>
      </c>
      <c r="JW50" s="151" t="str">
        <f>IF(OR(LEFT('Set UP'!F36,1)&lt;&gt;"F",'Set UP'!C36=0,'Set UP'!D36=0,'Set UP'!E36=0),"",RANK(JV50,$JV$21:$JV$68,0))</f>
        <v/>
      </c>
      <c r="JX50" s="151" t="str">
        <f>IF(OR('Set UP'!F36&lt;&gt;"NS",'Set UP'!C36=0,'Set UP'!D36=0,'Set UP'!E36=0),"",$JP50)</f>
        <v/>
      </c>
      <c r="JY50" s="154" t="str">
        <f>IF(OR('Set UP'!F36&lt;&gt;"NS",'Set UP'!C36=0,'Set UP'!D36=0,'Set UP'!E36=0),"",RANK(JX50,$JX$21:$JX$68,0))</f>
        <v/>
      </c>
      <c r="JZ50" s="154" t="str">
        <f>IF(OR('Set UP'!$C36=0,'Set UP'!$D36=0,'Set UP'!$E36=0,JP50=0),"",JP50/MAX(JP$21:JP$68)*1000)</f>
        <v/>
      </c>
      <c r="KC50" s="316">
        <f t="array" ref="KC50">MAX(IF(Clubs='Set UP'!D36,'Wet Incident'!JU$21:JU$68))</f>
        <v>0</v>
      </c>
      <c r="KD50" s="316" t="str">
        <f t="shared" si="5"/>
        <v/>
      </c>
    </row>
    <row r="51" spans="2:290" x14ac:dyDescent="0.2">
      <c r="B51" s="139">
        <v>31</v>
      </c>
      <c r="C51" s="148" t="str">
        <f>IF(OR('Set UP'!$C37=0,'Set UP'!$D37=0,'Set UP'!$E37=0,'Set UP'!F37=0),"  --",'Set UP'!C37)</f>
        <v xml:space="preserve">  --</v>
      </c>
      <c r="D51" s="148" t="str">
        <f>IF(OR('Set UP'!$C37=0,'Set UP'!$D37=0,'Set UP'!$E37=0,'Set UP'!F37=0),"  --",'Set UP'!D37&amp;" "&amp;'Set UP'!E37)</f>
        <v xml:space="preserve">  --</v>
      </c>
      <c r="E51" s="148" t="str">
        <f>IF(OR('Set UP'!$C37=0,'Set UP'!$D37=0,'Set UP'!$E37=0,'Set UP'!F37=0),"  --",'Set UP'!F37)</f>
        <v xml:space="preserve">  --</v>
      </c>
      <c r="F51" s="65"/>
      <c r="G51" s="65"/>
      <c r="H51" s="65"/>
      <c r="I51" s="65"/>
      <c r="J51" s="149"/>
      <c r="K51" s="149"/>
      <c r="L51" s="149"/>
      <c r="M51" s="149"/>
      <c r="N51" s="149"/>
      <c r="O51" s="149"/>
      <c r="P51" s="149"/>
      <c r="Q51" s="149"/>
      <c r="R51" s="149"/>
      <c r="S51" s="149"/>
      <c r="T51" s="149"/>
      <c r="U51" s="149"/>
      <c r="V51" s="149"/>
      <c r="W51" s="149"/>
      <c r="X51" s="149"/>
      <c r="Y51" s="149"/>
      <c r="Z51" s="149"/>
      <c r="AA51" s="149"/>
      <c r="AB51" s="149"/>
      <c r="AC51" s="149"/>
      <c r="AD51" s="149"/>
      <c r="AE51" s="222"/>
      <c r="AF51" s="150" t="str">
        <f>IF(OR('Set UP'!$C37=0,'Set UP'!$D37=0,'Set UP'!$E37=0),"",(F$19*F51)+(G$19*G51)+(H$19*H51)+(I$19*I51)+(J$19*J51)+(K$19*K51)+(L$19*L51)+(M$19*M51)+(N$19*N51)+(O$19*O51)+(P$19*P51)+(Q$19*Q51)+(R$19*R51)+(S$19*S51)+(T$19*T51)+(U$19*U51)+(V$19*V51)+(W$19*W51)+(X$19*X51)+(Y$19*Y51)+(Z$19*Z51)+(AA$19*AA51)+(AB$19*AB51)+(AC$19*AC51)+(AD$19*AD51))</f>
        <v/>
      </c>
      <c r="AG51" s="65"/>
      <c r="AH51" s="65"/>
      <c r="AI51" s="65"/>
      <c r="AJ51" s="65"/>
      <c r="AK51" s="65"/>
      <c r="AL51" s="65"/>
      <c r="AM51" s="149"/>
      <c r="AN51" s="149"/>
      <c r="AO51" s="149"/>
      <c r="AP51" s="149"/>
      <c r="AQ51" s="149"/>
      <c r="AR51" s="149"/>
      <c r="AS51" s="149"/>
      <c r="AT51" s="149"/>
      <c r="AU51" s="149"/>
      <c r="AV51" s="149"/>
      <c r="AW51" s="149"/>
      <c r="AX51" s="149"/>
      <c r="AY51" s="149"/>
      <c r="AZ51" s="149"/>
      <c r="BA51" s="149"/>
      <c r="BB51" s="149"/>
      <c r="BC51" s="149"/>
      <c r="BD51" s="149"/>
      <c r="BE51" s="149"/>
      <c r="BF51" s="222"/>
      <c r="BG51" s="150" t="str">
        <f>IF(OR('Set UP'!$C37=0,'Set UP'!$D37=0,'Set UP'!$E37=0),"",(AG$19*AG51)+(AH$19*AH51)+(AI$19*AI51)+(AJ$19*AJ51)+(AK$19*AK51)+(AL$19*AL51)+(AM$19*AM51)+(AN$19*AN51)+(AO$19*AO51)+(AP$19*AP51)+(AQ$19*AQ51)+(AR$19*AR51)+(AS$19*AS51)+(AT$19*AT51)+(AU$19*AU51)+(AV$19*AV51)+(AW$19*AW51)+(AX$19*AX51)+(AY$19*AY51)+(AZ$19*AZ51)+(BA$19*BA51)+(BB$19*BB51)+(BC$19*BC51)+(BD$19*BD51)+(BE$19*BE51))</f>
        <v/>
      </c>
      <c r="BH51" s="65"/>
      <c r="BI51" s="65"/>
      <c r="BJ51" s="65"/>
      <c r="BK51" s="65"/>
      <c r="BL51" s="65"/>
      <c r="BM51" s="65"/>
      <c r="BN51" s="149"/>
      <c r="BO51" s="149"/>
      <c r="BP51" s="149"/>
      <c r="BQ51" s="149"/>
      <c r="BR51" s="149"/>
      <c r="BS51" s="149"/>
      <c r="BT51" s="149"/>
      <c r="BU51" s="149"/>
      <c r="BV51" s="149"/>
      <c r="BW51" s="149"/>
      <c r="BX51" s="149"/>
      <c r="BY51" s="149"/>
      <c r="BZ51" s="149"/>
      <c r="CA51" s="149"/>
      <c r="CB51" s="149"/>
      <c r="CC51" s="149"/>
      <c r="CD51" s="149"/>
      <c r="CE51" s="149"/>
      <c r="CF51" s="149"/>
      <c r="CG51" s="222"/>
      <c r="CH51" s="150" t="str">
        <f>IF(OR('Set UP'!$C37=0,'Set UP'!$D37=0,'Set UP'!$E37=0),"",(BH$19*BH51)+(BI$19*BI51)+(BJ$19*BJ51)+(BK$19*BK51)+(BL$19*BL51)+(BM$19*BM51)+(BN$19*BN51)+(BO$19*BO51)+(BP$19*BP51)+(BQ$19*BQ51)+(BR$19*BR51)+(BS$19*BS51)+(BT$19*BT51)+(BU$19*BU51)+(BV$19*BV51)+(BW$19*BW51)+(BX$19*BX51)+(BY$19*BY51)+(BZ$19*BZ51)+(CA$19*CA51)+(CB$19*CB51)+(CC$19*CC51)+(CD$19*CD51)+(CE$19*CE51)+(CF$19*CF51))</f>
        <v/>
      </c>
      <c r="CI51" s="65"/>
      <c r="CJ51" s="65"/>
      <c r="CK51" s="65"/>
      <c r="CL51" s="65"/>
      <c r="CM51" s="65"/>
      <c r="CN51" s="149"/>
      <c r="CO51" s="149"/>
      <c r="CP51" s="149"/>
      <c r="CQ51" s="149"/>
      <c r="CR51" s="149"/>
      <c r="CS51" s="149"/>
      <c r="CT51" s="149"/>
      <c r="CU51" s="149"/>
      <c r="CV51" s="149"/>
      <c r="CW51" s="149"/>
      <c r="CX51" s="149"/>
      <c r="CY51" s="149"/>
      <c r="CZ51" s="149"/>
      <c r="DA51" s="149"/>
      <c r="DB51" s="149"/>
      <c r="DC51" s="149"/>
      <c r="DD51" s="149"/>
      <c r="DE51" s="149"/>
      <c r="DF51" s="149"/>
      <c r="DG51" s="149"/>
      <c r="DH51" s="222"/>
      <c r="DI51" s="150" t="str">
        <f>IF(OR('Set UP'!$C37=0,'Set UP'!$D37=0,'Set UP'!$E37=0),"",(CI$19*CI51)+(CJ$19*CJ51)+(CK$19*CK51)+(CL$19*CL51)+(CM$19*CM51)+(CN$19*CN51)+(CO$19*CO51)+(CP$19*CP51)+(CQ$19*CQ51)+(CR$19*CR51)+(CS$19*CS51)+(CT$19*CT51)+(CU$19*CU51)+(CV$19*CV51)+(CW$19*CW51)+(CX$19*CX51)+(CY$19*CY51)+(CZ$19*CZ51)+(DA$19*DA51)+(DB$19*DB51)+(DC$19*DC51)+(DD$19*DD51)+(DE$19*DE51)+(DF$19*DF51)+(DG$19*DG51))</f>
        <v/>
      </c>
      <c r="DJ51" s="65"/>
      <c r="DK51" s="65"/>
      <c r="DL51" s="65"/>
      <c r="DM51" s="149"/>
      <c r="DN51" s="149"/>
      <c r="DO51" s="149"/>
      <c r="DP51" s="149"/>
      <c r="DQ51" s="149"/>
      <c r="DR51" s="149"/>
      <c r="DS51" s="149"/>
      <c r="DT51" s="149"/>
      <c r="DU51" s="149"/>
      <c r="DV51" s="149"/>
      <c r="DW51" s="149"/>
      <c r="DX51" s="149"/>
      <c r="DY51" s="149"/>
      <c r="DZ51" s="149"/>
      <c r="EA51" s="149"/>
      <c r="EB51" s="149"/>
      <c r="EC51" s="149"/>
      <c r="ED51" s="149"/>
      <c r="EE51" s="149"/>
      <c r="EF51" s="149"/>
      <c r="EG51" s="149"/>
      <c r="EH51" s="149"/>
      <c r="EI51" s="222"/>
      <c r="EJ51" s="150" t="str">
        <f>IF(OR('Set UP'!$C37=0,'Set UP'!$D37=0,'Set UP'!$E37=0),"",(DJ$19*DJ51)+(DK$19*DK51)+(DL$19*DL51)+(DM$19*DM51)+(DN$19*DN51)+(DO$19*DO51)+(DP$19*DP51)+(DQ$19*DQ51)+(DR$19*DR51)+(DS$19*DS51)+(DT$19*DT51)+(DU$19*DU51)+(DV$19*DV51)+(DW$19*DW51)+(DX$19*DX51)+(DY$19*DY51)+(DZ$19*DZ51)+(EA$19*EA51)+(EB$19*EB51)+(EC$19*EC51)+(ED$19*ED51)+(EE$19*EE51)+(EF$19*EF51)+(EG$19*EG51)+(EH$19*EH51))</f>
        <v/>
      </c>
      <c r="EK51" s="65"/>
      <c r="EL51" s="65"/>
      <c r="EM51" s="65"/>
      <c r="EN51" s="65"/>
      <c r="EO51" s="149"/>
      <c r="EP51" s="149"/>
      <c r="EQ51" s="149"/>
      <c r="ER51" s="149"/>
      <c r="ES51" s="149"/>
      <c r="ET51" s="149"/>
      <c r="EU51" s="149"/>
      <c r="EV51" s="149"/>
      <c r="EW51" s="149"/>
      <c r="EX51" s="149"/>
      <c r="EY51" s="149"/>
      <c r="EZ51" s="149"/>
      <c r="FA51" s="149"/>
      <c r="FB51" s="149"/>
      <c r="FC51" s="149"/>
      <c r="FD51" s="149"/>
      <c r="FE51" s="149"/>
      <c r="FF51" s="149"/>
      <c r="FG51" s="149"/>
      <c r="FH51" s="149"/>
      <c r="FI51" s="149"/>
      <c r="FJ51" s="222"/>
      <c r="FK51" s="150" t="str">
        <f>IF(OR('Set UP'!$C37=0,'Set UP'!$D37=0,'Set UP'!$E37=0),"",(EK$19*EK51)+(EL$19*EL51)+(EM$19*EM51)+(EN$19*EN51)+(EO$19*EO51)+(EP$19*EP51)+(EQ$19*EQ51)+(ER$19*ER51)+(ES$19*ES51)+(ET$19*ET51)+(EU$19*EU51)+(EV$19*EV51)+(EW$19*EW51)+(EX$19*EX51)+(EY$19*EY51)+(EZ$19*EZ51)+(FA$19*FA51)+(FB$19*FB51)+(FC$19*FC51)+(FD$19*FD51)+(FE$19*FE51)+(FF$19*FF51)+(FG$19*FG51)+(FH$19*FH51)+(FI$19*FI51))</f>
        <v/>
      </c>
      <c r="FL51" s="65"/>
      <c r="FM51" s="65"/>
      <c r="FN51" s="65"/>
      <c r="FO51" s="65"/>
      <c r="FP51" s="149"/>
      <c r="FQ51" s="149"/>
      <c r="FR51" s="149"/>
      <c r="FS51" s="149"/>
      <c r="FT51" s="149"/>
      <c r="FU51" s="149"/>
      <c r="FV51" s="149"/>
      <c r="FW51" s="149"/>
      <c r="FX51" s="149"/>
      <c r="FY51" s="149"/>
      <c r="FZ51" s="149"/>
      <c r="GA51" s="149"/>
      <c r="GB51" s="149"/>
      <c r="GC51" s="149"/>
      <c r="GD51" s="149"/>
      <c r="GE51" s="149"/>
      <c r="GF51" s="149"/>
      <c r="GG51" s="149"/>
      <c r="GH51" s="149"/>
      <c r="GI51" s="149"/>
      <c r="GJ51" s="149"/>
      <c r="GK51" s="222"/>
      <c r="GL51" s="150" t="str">
        <f>IF(OR('Set UP'!$C37=0,'Set UP'!$D37=0,'Set UP'!$E37=0),"",(FL$19*FL51)+(FM$19*FM51)+(FN$19*FN51)+(FO$19*FO51)+(FP$19*FP51)+(FQ$19*FQ51)+(FR$19*FR51)+(FS$19*FS51)+(FT$19*FT51)+(FU$19*FU51)+(FV$19*FV51)+(FW$19*FW51)+(FX$19*FX51)+(FY$19*FY51)+(FZ$19*FZ51)+(GA$19*GA51)+(GB$19*GB51)+(GC$19*GC51)+(GD$19*GD51)+(GE$19*GE51)+(GF$19*GF51)+(GG$19*GG51)+(GH$19*GH51)+(GI$19*GI51)+(GJ$19*GJ51))</f>
        <v/>
      </c>
      <c r="GM51" s="65"/>
      <c r="GN51" s="65"/>
      <c r="GO51" s="65"/>
      <c r="GP51" s="65"/>
      <c r="GQ51" s="149"/>
      <c r="GR51" s="149"/>
      <c r="GS51" s="149"/>
      <c r="GT51" s="149"/>
      <c r="GU51" s="149"/>
      <c r="GV51" s="149"/>
      <c r="GW51" s="149"/>
      <c r="GX51" s="149"/>
      <c r="GY51" s="149"/>
      <c r="GZ51" s="149"/>
      <c r="HA51" s="149"/>
      <c r="HB51" s="149"/>
      <c r="HC51" s="149"/>
      <c r="HD51" s="149"/>
      <c r="HE51" s="149"/>
      <c r="HF51" s="149"/>
      <c r="HG51" s="149"/>
      <c r="HH51" s="149"/>
      <c r="HI51" s="149"/>
      <c r="HJ51" s="149"/>
      <c r="HK51" s="149"/>
      <c r="HL51" s="222"/>
      <c r="HM51" s="150" t="str">
        <f>IF(OR('Set UP'!$C37=0,'Set UP'!$D37=0,'Set UP'!$E37=0),"",(GM$19*GM51)+(GN$19*GN51)+(GO$19*GO51)+(GP$19*GP51)+(GQ$19*GQ51)+(GR$19*GR51)+(GS$19*GS51)+(GT$19*GT51)+(GU$19*GU51)+(GV$19*GV51)+(GW$19*GW51)+(GX$19*GX51)+(GY$19*GY51)+(GZ$19*GZ51)+(HA$19*HA51)+(HB$19*HB51)+(HC$19*HC51)+(HD$19*HD51)+(HE$19*HE51)+(HF$19*HF51)+(HG$19*HG51)+(HH$19*HH51)+(HI$19*HI51)+(HJ$19*HJ51)+(HK$19*HK51))</f>
        <v/>
      </c>
      <c r="HN51" s="65"/>
      <c r="HO51" s="65"/>
      <c r="HP51" s="65"/>
      <c r="HQ51" s="65"/>
      <c r="HR51" s="149"/>
      <c r="HS51" s="149"/>
      <c r="HT51" s="149"/>
      <c r="HU51" s="149"/>
      <c r="HV51" s="149"/>
      <c r="HW51" s="149"/>
      <c r="HX51" s="149"/>
      <c r="HY51" s="149"/>
      <c r="HZ51" s="149"/>
      <c r="IA51" s="149"/>
      <c r="IB51" s="149"/>
      <c r="IC51" s="149"/>
      <c r="ID51" s="149"/>
      <c r="IE51" s="149"/>
      <c r="IF51" s="149"/>
      <c r="IG51" s="149"/>
      <c r="IH51" s="149"/>
      <c r="II51" s="149"/>
      <c r="IJ51" s="149"/>
      <c r="IK51" s="149"/>
      <c r="IL51" s="149"/>
      <c r="IM51" s="222"/>
      <c r="IN51" s="150" t="str">
        <f>IF(OR('Set UP'!$C37=0,'Set UP'!$D37=0,'Set UP'!$E37=0),"",(HN$19*HN51)+(HO$19*HO51)+(HP$19*HP51)+(HQ$19*HQ51)+(HR$19*HR51)+(HS$19*HS51)+(HT$19*HT51)+(HU$19*HU51)+(HV$19*HV51)+(HW$19*HW51)+(HX$19*HX51)+(HY$19*HY51)+(HZ$19*HZ51)+(IA$19*IA51)+(IB$19*IB51)+(IC$19*IC51)+(ID$19*ID51)+(IE$19*IE51)+(IF$19*IF51)+(IG$19*IG51)+(IH$19*IH51)+(II$19*II51)+(IJ$19*IJ51)+(IK$19*IK51)+(IL$19*IL51))</f>
        <v/>
      </c>
      <c r="IO51" s="65"/>
      <c r="IP51" s="65"/>
      <c r="IQ51" s="65"/>
      <c r="IR51" s="65"/>
      <c r="IS51" s="149"/>
      <c r="IT51" s="149"/>
      <c r="IU51" s="149"/>
      <c r="IV51" s="149"/>
      <c r="IW51" s="149"/>
      <c r="IX51" s="149"/>
      <c r="IY51" s="149"/>
      <c r="IZ51" s="149"/>
      <c r="JA51" s="149"/>
      <c r="JB51" s="149"/>
      <c r="JC51" s="149"/>
      <c r="JD51" s="149"/>
      <c r="JE51" s="149"/>
      <c r="JF51" s="149"/>
      <c r="JG51" s="149"/>
      <c r="JH51" s="149"/>
      <c r="JI51" s="149"/>
      <c r="JJ51" s="149"/>
      <c r="JK51" s="149"/>
      <c r="JL51" s="149"/>
      <c r="JM51" s="149"/>
      <c r="JN51" s="222"/>
      <c r="JO51" s="150" t="str">
        <f>IF(OR('Set UP'!$C37=0,'Set UP'!$D37=0,'Set UP'!$E37=0),"",(IO$19*IO51)+(IP$19*IP51)+(IQ$19*IQ51)+(IR$19*IR51)+(IS$19*IS51)+(IT$19*IT51)+(IU$19*IU51)+(IV$19*IV51)+(IW$19*IW51)+(IX$19*IX51)+(IY$19*IY51)+(IZ$19*IZ51)+(JA$19*JA51)+(JB$19*JB51)+(JC$19*JC51)+(JD$19*JD51)+(JE$19*JE51)+(JF$19*JF51)+(JG$19*JG51)+(JH$19*JH51)+(JI$19*JI51)+(JJ$19*JJ51)+(JK$19*JK51)+(JL$19*JL51)+(JM$19*JM51))</f>
        <v/>
      </c>
      <c r="JP51" s="151" t="str">
        <f>IF(OR('Set UP'!$C37=0,'Set UP'!$D37=0,'Set UP'!$E37=0),"",(AF51+BG51+CH51+DI51+EJ51+FK51+GL51+HM51+IN51+JO51))</f>
        <v/>
      </c>
      <c r="JQ51" s="152" t="str">
        <f>IF(OR('Set UP'!$C37=0,'Set UP'!$D37=0,'Set UP'!$E37=0),"",RANK(JP51,$JP$21:$JP$68,0))</f>
        <v/>
      </c>
      <c r="JR51" s="151" t="str">
        <f>IF(OR('Set UP'!K37&lt;&gt;1,'Set UP'!C37=0,'Set UP'!D37=0,'Set UP'!E37=0,'Set UP'!F37=0),"",$JP51)</f>
        <v/>
      </c>
      <c r="JS51" s="151" t="str">
        <f>IF(OR('Set UP'!K37&lt;&gt;1,'Set UP'!C37=0,'Set UP'!D37=0,'Set UP'!E37=0,'Set UP'!F37=0),"",RANK(JR51,$JR$21:$JR$68,0))</f>
        <v/>
      </c>
      <c r="JT51" s="153" t="str">
        <f>IF(OR('Set UP'!K37&lt;&gt;2,'Set UP'!C37=0,'Set UP'!D37=0,'Set UP'!E37=0,'Set UP'!F37=0),"",$JP51)</f>
        <v/>
      </c>
      <c r="JU51" s="151" t="str">
        <f>IF(OR('Set UP'!K37&lt;&gt;2,'Set UP'!C37=0,'Set UP'!D37=0,'Set UP'!E37=0,'Set UP'!F37=0),"",RANK(JT51,$JT$21:$JT$68,0))</f>
        <v/>
      </c>
      <c r="JV51" s="151" t="str">
        <f>IF(OR(LEFT('Set UP'!F37,1)&lt;&gt;"F",'Set UP'!C37=0,'Set UP'!D37=0,'Set UP'!E37=0),"",$JP51)</f>
        <v/>
      </c>
      <c r="JW51" s="151" t="str">
        <f>IF(OR(LEFT('Set UP'!F37,1)&lt;&gt;"F",'Set UP'!C37=0,'Set UP'!D37=0,'Set UP'!E37=0),"",RANK(JV51,$JV$21:$JV$68,0))</f>
        <v/>
      </c>
      <c r="JX51" s="151" t="str">
        <f>IF(OR('Set UP'!F37&lt;&gt;"NS",'Set UP'!C37=0,'Set UP'!D37=0,'Set UP'!E37=0),"",$JP51)</f>
        <v/>
      </c>
      <c r="JY51" s="154" t="str">
        <f>IF(OR('Set UP'!F37&lt;&gt;"NS",'Set UP'!C37=0,'Set UP'!D37=0,'Set UP'!E37=0),"",RANK(JX51,$JX$21:$JX$68,0))</f>
        <v/>
      </c>
      <c r="JZ51" s="154" t="str">
        <f>IF(OR('Set UP'!$C37=0,'Set UP'!$D37=0,'Set UP'!$E37=0,JP51=0),"",JP51/MAX(JP$21:JP$68)*1000)</f>
        <v/>
      </c>
      <c r="KC51" s="316">
        <f t="array" ref="KC51">MAX(IF(Clubs='Set UP'!D37,'Wet Incident'!JU$21:JU$68))</f>
        <v>0</v>
      </c>
      <c r="KD51" s="316" t="str">
        <f t="shared" si="5"/>
        <v/>
      </c>
    </row>
    <row r="52" spans="2:290" x14ac:dyDescent="0.2">
      <c r="B52" s="139">
        <v>32</v>
      </c>
      <c r="C52" s="148" t="str">
        <f>IF(OR('Set UP'!$C38=0,'Set UP'!$D38=0,'Set UP'!$E38=0,'Set UP'!F38=0),"  --",'Set UP'!C38)</f>
        <v xml:space="preserve">  --</v>
      </c>
      <c r="D52" s="148" t="str">
        <f>IF(OR('Set UP'!$C38=0,'Set UP'!$D38=0,'Set UP'!$E38=0,'Set UP'!F38=0),"  --",'Set UP'!D38&amp;" "&amp;'Set UP'!E38)</f>
        <v xml:space="preserve">  --</v>
      </c>
      <c r="E52" s="148" t="str">
        <f>IF(OR('Set UP'!$C38=0,'Set UP'!$D38=0,'Set UP'!$E38=0,'Set UP'!F38=0),"  --",'Set UP'!F38)</f>
        <v xml:space="preserve">  --</v>
      </c>
      <c r="F52" s="65"/>
      <c r="G52" s="65"/>
      <c r="H52" s="65"/>
      <c r="I52" s="65"/>
      <c r="J52" s="149"/>
      <c r="K52" s="149"/>
      <c r="L52" s="149"/>
      <c r="M52" s="149"/>
      <c r="N52" s="149"/>
      <c r="O52" s="149"/>
      <c r="P52" s="149"/>
      <c r="Q52" s="149"/>
      <c r="R52" s="149"/>
      <c r="S52" s="149"/>
      <c r="T52" s="149"/>
      <c r="U52" s="149"/>
      <c r="V52" s="149"/>
      <c r="W52" s="149"/>
      <c r="X52" s="149"/>
      <c r="Y52" s="149"/>
      <c r="Z52" s="149"/>
      <c r="AA52" s="149"/>
      <c r="AB52" s="149"/>
      <c r="AC52" s="149"/>
      <c r="AD52" s="149"/>
      <c r="AE52" s="222"/>
      <c r="AF52" s="150" t="str">
        <f>IF(OR('Set UP'!$C38=0,'Set UP'!$D38=0,'Set UP'!$E38=0),"",(F$19*F52)+(G$19*G52)+(H$19*H52)+(I$19*I52)+(J$19*J52)+(K$19*K52)+(L$19*L52)+(M$19*M52)+(N$19*N52)+(O$19*O52)+(P$19*P52)+(Q$19*Q52)+(R$19*R52)+(S$19*S52)+(T$19*T52)+(U$19*U52)+(V$19*V52)+(W$19*W52)+(X$19*X52)+(Y$19*Y52)+(Z$19*Z52)+(AA$19*AA52)+(AB$19*AB52)+(AC$19*AC52)+(AD$19*AD52))</f>
        <v/>
      </c>
      <c r="AG52" s="65"/>
      <c r="AH52" s="65"/>
      <c r="AI52" s="65"/>
      <c r="AJ52" s="65"/>
      <c r="AK52" s="65"/>
      <c r="AL52" s="65"/>
      <c r="AM52" s="149"/>
      <c r="AN52" s="149"/>
      <c r="AO52" s="149"/>
      <c r="AP52" s="149"/>
      <c r="AQ52" s="149"/>
      <c r="AR52" s="149"/>
      <c r="AS52" s="149"/>
      <c r="AT52" s="149"/>
      <c r="AU52" s="149"/>
      <c r="AV52" s="149"/>
      <c r="AW52" s="149"/>
      <c r="AX52" s="149"/>
      <c r="AY52" s="149"/>
      <c r="AZ52" s="149"/>
      <c r="BA52" s="149"/>
      <c r="BB52" s="149"/>
      <c r="BC52" s="149"/>
      <c r="BD52" s="149"/>
      <c r="BE52" s="149"/>
      <c r="BF52" s="222"/>
      <c r="BG52" s="150" t="str">
        <f>IF(OR('Set UP'!$C38=0,'Set UP'!$D38=0,'Set UP'!$E38=0),"",(AG$19*AG52)+(AH$19*AH52)+(AI$19*AI52)+(AJ$19*AJ52)+(AK$19*AK52)+(AL$19*AL52)+(AM$19*AM52)+(AN$19*AN52)+(AO$19*AO52)+(AP$19*AP52)+(AQ$19*AQ52)+(AR$19*AR52)+(AS$19*AS52)+(AT$19*AT52)+(AU$19*AU52)+(AV$19*AV52)+(AW$19*AW52)+(AX$19*AX52)+(AY$19*AY52)+(AZ$19*AZ52)+(BA$19*BA52)+(BB$19*BB52)+(BC$19*BC52)+(BD$19*BD52)+(BE$19*BE52))</f>
        <v/>
      </c>
      <c r="BH52" s="65"/>
      <c r="BI52" s="65"/>
      <c r="BJ52" s="65"/>
      <c r="BK52" s="65"/>
      <c r="BL52" s="65"/>
      <c r="BM52" s="65"/>
      <c r="BN52" s="149"/>
      <c r="BO52" s="149"/>
      <c r="BP52" s="149"/>
      <c r="BQ52" s="149"/>
      <c r="BR52" s="149"/>
      <c r="BS52" s="149"/>
      <c r="BT52" s="149"/>
      <c r="BU52" s="149"/>
      <c r="BV52" s="149"/>
      <c r="BW52" s="149"/>
      <c r="BX52" s="149"/>
      <c r="BY52" s="149"/>
      <c r="BZ52" s="149"/>
      <c r="CA52" s="149"/>
      <c r="CB52" s="149"/>
      <c r="CC52" s="149"/>
      <c r="CD52" s="149"/>
      <c r="CE52" s="149"/>
      <c r="CF52" s="149"/>
      <c r="CG52" s="222"/>
      <c r="CH52" s="150" t="str">
        <f>IF(OR('Set UP'!$C38=0,'Set UP'!$D38=0,'Set UP'!$E38=0),"",(BH$19*BH52)+(BI$19*BI52)+(BJ$19*BJ52)+(BK$19*BK52)+(BL$19*BL52)+(BM$19*BM52)+(BN$19*BN52)+(BO$19*BO52)+(BP$19*BP52)+(BQ$19*BQ52)+(BR$19*BR52)+(BS$19*BS52)+(BT$19*BT52)+(BU$19*BU52)+(BV$19*BV52)+(BW$19*BW52)+(BX$19*BX52)+(BY$19*BY52)+(BZ$19*BZ52)+(CA$19*CA52)+(CB$19*CB52)+(CC$19*CC52)+(CD$19*CD52)+(CE$19*CE52)+(CF$19*CF52))</f>
        <v/>
      </c>
      <c r="CI52" s="65"/>
      <c r="CJ52" s="65"/>
      <c r="CK52" s="65"/>
      <c r="CL52" s="65"/>
      <c r="CM52" s="65"/>
      <c r="CN52" s="149"/>
      <c r="CO52" s="149"/>
      <c r="CP52" s="149"/>
      <c r="CQ52" s="149"/>
      <c r="CR52" s="149"/>
      <c r="CS52" s="149"/>
      <c r="CT52" s="149"/>
      <c r="CU52" s="149"/>
      <c r="CV52" s="149"/>
      <c r="CW52" s="149"/>
      <c r="CX52" s="149"/>
      <c r="CY52" s="149"/>
      <c r="CZ52" s="149"/>
      <c r="DA52" s="149"/>
      <c r="DB52" s="149"/>
      <c r="DC52" s="149"/>
      <c r="DD52" s="149"/>
      <c r="DE52" s="149"/>
      <c r="DF52" s="149"/>
      <c r="DG52" s="149"/>
      <c r="DH52" s="222"/>
      <c r="DI52" s="150" t="str">
        <f>IF(OR('Set UP'!$C38=0,'Set UP'!$D38=0,'Set UP'!$E38=0),"",(CI$19*CI52)+(CJ$19*CJ52)+(CK$19*CK52)+(CL$19*CL52)+(CM$19*CM52)+(CN$19*CN52)+(CO$19*CO52)+(CP$19*CP52)+(CQ$19*CQ52)+(CR$19*CR52)+(CS$19*CS52)+(CT$19*CT52)+(CU$19*CU52)+(CV$19*CV52)+(CW$19*CW52)+(CX$19*CX52)+(CY$19*CY52)+(CZ$19*CZ52)+(DA$19*DA52)+(DB$19*DB52)+(DC$19*DC52)+(DD$19*DD52)+(DE$19*DE52)+(DF$19*DF52)+(DG$19*DG52))</f>
        <v/>
      </c>
      <c r="DJ52" s="65"/>
      <c r="DK52" s="65"/>
      <c r="DL52" s="65"/>
      <c r="DM52" s="149"/>
      <c r="DN52" s="149"/>
      <c r="DO52" s="149"/>
      <c r="DP52" s="149"/>
      <c r="DQ52" s="149"/>
      <c r="DR52" s="149"/>
      <c r="DS52" s="149"/>
      <c r="DT52" s="149"/>
      <c r="DU52" s="149"/>
      <c r="DV52" s="149"/>
      <c r="DW52" s="149"/>
      <c r="DX52" s="149"/>
      <c r="DY52" s="149"/>
      <c r="DZ52" s="149"/>
      <c r="EA52" s="149"/>
      <c r="EB52" s="149"/>
      <c r="EC52" s="149"/>
      <c r="ED52" s="149"/>
      <c r="EE52" s="149"/>
      <c r="EF52" s="149"/>
      <c r="EG52" s="149"/>
      <c r="EH52" s="149"/>
      <c r="EI52" s="222"/>
      <c r="EJ52" s="150" t="str">
        <f>IF(OR('Set UP'!$C38=0,'Set UP'!$D38=0,'Set UP'!$E38=0),"",(DJ$19*DJ52)+(DK$19*DK52)+(DL$19*DL52)+(DM$19*DM52)+(DN$19*DN52)+(DO$19*DO52)+(DP$19*DP52)+(DQ$19*DQ52)+(DR$19*DR52)+(DS$19*DS52)+(DT$19*DT52)+(DU$19*DU52)+(DV$19*DV52)+(DW$19*DW52)+(DX$19*DX52)+(DY$19*DY52)+(DZ$19*DZ52)+(EA$19*EA52)+(EB$19*EB52)+(EC$19*EC52)+(ED$19*ED52)+(EE$19*EE52)+(EF$19*EF52)+(EG$19*EG52)+(EH$19*EH52))</f>
        <v/>
      </c>
      <c r="EK52" s="65"/>
      <c r="EL52" s="65"/>
      <c r="EM52" s="65"/>
      <c r="EN52" s="65"/>
      <c r="EO52" s="149"/>
      <c r="EP52" s="149"/>
      <c r="EQ52" s="149"/>
      <c r="ER52" s="149"/>
      <c r="ES52" s="149"/>
      <c r="ET52" s="149"/>
      <c r="EU52" s="149"/>
      <c r="EV52" s="149"/>
      <c r="EW52" s="149"/>
      <c r="EX52" s="149"/>
      <c r="EY52" s="149"/>
      <c r="EZ52" s="149"/>
      <c r="FA52" s="149"/>
      <c r="FB52" s="149"/>
      <c r="FC52" s="149"/>
      <c r="FD52" s="149"/>
      <c r="FE52" s="149"/>
      <c r="FF52" s="149"/>
      <c r="FG52" s="149"/>
      <c r="FH52" s="149"/>
      <c r="FI52" s="149"/>
      <c r="FJ52" s="222"/>
      <c r="FK52" s="150" t="str">
        <f>IF(OR('Set UP'!$C38=0,'Set UP'!$D38=0,'Set UP'!$E38=0),"",(EK$19*EK52)+(EL$19*EL52)+(EM$19*EM52)+(EN$19*EN52)+(EO$19*EO52)+(EP$19*EP52)+(EQ$19*EQ52)+(ER$19*ER52)+(ES$19*ES52)+(ET$19*ET52)+(EU$19*EU52)+(EV$19*EV52)+(EW$19*EW52)+(EX$19*EX52)+(EY$19*EY52)+(EZ$19*EZ52)+(FA$19*FA52)+(FB$19*FB52)+(FC$19*FC52)+(FD$19*FD52)+(FE$19*FE52)+(FF$19*FF52)+(FG$19*FG52)+(FH$19*FH52)+(FI$19*FI52))</f>
        <v/>
      </c>
      <c r="FL52" s="65"/>
      <c r="FM52" s="65"/>
      <c r="FN52" s="65"/>
      <c r="FO52" s="65"/>
      <c r="FP52" s="149"/>
      <c r="FQ52" s="149"/>
      <c r="FR52" s="149"/>
      <c r="FS52" s="149"/>
      <c r="FT52" s="149"/>
      <c r="FU52" s="149"/>
      <c r="FV52" s="149"/>
      <c r="FW52" s="149"/>
      <c r="FX52" s="149"/>
      <c r="FY52" s="149"/>
      <c r="FZ52" s="149"/>
      <c r="GA52" s="149"/>
      <c r="GB52" s="149"/>
      <c r="GC52" s="149"/>
      <c r="GD52" s="149"/>
      <c r="GE52" s="149"/>
      <c r="GF52" s="149"/>
      <c r="GG52" s="149"/>
      <c r="GH52" s="149"/>
      <c r="GI52" s="149"/>
      <c r="GJ52" s="149"/>
      <c r="GK52" s="222"/>
      <c r="GL52" s="150" t="str">
        <f>IF(OR('Set UP'!$C38=0,'Set UP'!$D38=0,'Set UP'!$E38=0),"",(FL$19*FL52)+(FM$19*FM52)+(FN$19*FN52)+(FO$19*FO52)+(FP$19*FP52)+(FQ$19*FQ52)+(FR$19*FR52)+(FS$19*FS52)+(FT$19*FT52)+(FU$19*FU52)+(FV$19*FV52)+(FW$19*FW52)+(FX$19*FX52)+(FY$19*FY52)+(FZ$19*FZ52)+(GA$19*GA52)+(GB$19*GB52)+(GC$19*GC52)+(GD$19*GD52)+(GE$19*GE52)+(GF$19*GF52)+(GG$19*GG52)+(GH$19*GH52)+(GI$19*GI52)+(GJ$19*GJ52))</f>
        <v/>
      </c>
      <c r="GM52" s="65"/>
      <c r="GN52" s="65"/>
      <c r="GO52" s="65"/>
      <c r="GP52" s="65"/>
      <c r="GQ52" s="149"/>
      <c r="GR52" s="149"/>
      <c r="GS52" s="149"/>
      <c r="GT52" s="149"/>
      <c r="GU52" s="149"/>
      <c r="GV52" s="149"/>
      <c r="GW52" s="149"/>
      <c r="GX52" s="149"/>
      <c r="GY52" s="149"/>
      <c r="GZ52" s="149"/>
      <c r="HA52" s="149"/>
      <c r="HB52" s="149"/>
      <c r="HC52" s="149"/>
      <c r="HD52" s="149"/>
      <c r="HE52" s="149"/>
      <c r="HF52" s="149"/>
      <c r="HG52" s="149"/>
      <c r="HH52" s="149"/>
      <c r="HI52" s="149"/>
      <c r="HJ52" s="149"/>
      <c r="HK52" s="149"/>
      <c r="HL52" s="222"/>
      <c r="HM52" s="150" t="str">
        <f>IF(OR('Set UP'!$C38=0,'Set UP'!$D38=0,'Set UP'!$E38=0),"",(GM$19*GM52)+(GN$19*GN52)+(GO$19*GO52)+(GP$19*GP52)+(GQ$19*GQ52)+(GR$19*GR52)+(GS$19*GS52)+(GT$19*GT52)+(GU$19*GU52)+(GV$19*GV52)+(GW$19*GW52)+(GX$19*GX52)+(GY$19*GY52)+(GZ$19*GZ52)+(HA$19*HA52)+(HB$19*HB52)+(HC$19*HC52)+(HD$19*HD52)+(HE$19*HE52)+(HF$19*HF52)+(HG$19*HG52)+(HH$19*HH52)+(HI$19*HI52)+(HJ$19*HJ52)+(HK$19*HK52))</f>
        <v/>
      </c>
      <c r="HN52" s="65"/>
      <c r="HO52" s="65"/>
      <c r="HP52" s="65"/>
      <c r="HQ52" s="65"/>
      <c r="HR52" s="149"/>
      <c r="HS52" s="149"/>
      <c r="HT52" s="149"/>
      <c r="HU52" s="149"/>
      <c r="HV52" s="149"/>
      <c r="HW52" s="149"/>
      <c r="HX52" s="149"/>
      <c r="HY52" s="149"/>
      <c r="HZ52" s="149"/>
      <c r="IA52" s="149"/>
      <c r="IB52" s="149"/>
      <c r="IC52" s="149"/>
      <c r="ID52" s="149"/>
      <c r="IE52" s="149"/>
      <c r="IF52" s="149"/>
      <c r="IG52" s="149"/>
      <c r="IH52" s="149"/>
      <c r="II52" s="149"/>
      <c r="IJ52" s="149"/>
      <c r="IK52" s="149"/>
      <c r="IL52" s="149"/>
      <c r="IM52" s="222"/>
      <c r="IN52" s="150" t="str">
        <f>IF(OR('Set UP'!$C38=0,'Set UP'!$D38=0,'Set UP'!$E38=0),"",(HN$19*HN52)+(HO$19*HO52)+(HP$19*HP52)+(HQ$19*HQ52)+(HR$19*HR52)+(HS$19*HS52)+(HT$19*HT52)+(HU$19*HU52)+(HV$19*HV52)+(HW$19*HW52)+(HX$19*HX52)+(HY$19*HY52)+(HZ$19*HZ52)+(IA$19*IA52)+(IB$19*IB52)+(IC$19*IC52)+(ID$19*ID52)+(IE$19*IE52)+(IF$19*IF52)+(IG$19*IG52)+(IH$19*IH52)+(II$19*II52)+(IJ$19*IJ52)+(IK$19*IK52)+(IL$19*IL52))</f>
        <v/>
      </c>
      <c r="IO52" s="65"/>
      <c r="IP52" s="65"/>
      <c r="IQ52" s="65"/>
      <c r="IR52" s="65"/>
      <c r="IS52" s="149"/>
      <c r="IT52" s="149"/>
      <c r="IU52" s="149"/>
      <c r="IV52" s="149"/>
      <c r="IW52" s="149"/>
      <c r="IX52" s="149"/>
      <c r="IY52" s="149"/>
      <c r="IZ52" s="149"/>
      <c r="JA52" s="149"/>
      <c r="JB52" s="149"/>
      <c r="JC52" s="149"/>
      <c r="JD52" s="149"/>
      <c r="JE52" s="149"/>
      <c r="JF52" s="149"/>
      <c r="JG52" s="149"/>
      <c r="JH52" s="149"/>
      <c r="JI52" s="149"/>
      <c r="JJ52" s="149"/>
      <c r="JK52" s="149"/>
      <c r="JL52" s="149"/>
      <c r="JM52" s="149"/>
      <c r="JN52" s="222"/>
      <c r="JO52" s="150" t="str">
        <f>IF(OR('Set UP'!$C38=0,'Set UP'!$D38=0,'Set UP'!$E38=0),"",(IO$19*IO52)+(IP$19*IP52)+(IQ$19*IQ52)+(IR$19*IR52)+(IS$19*IS52)+(IT$19*IT52)+(IU$19*IU52)+(IV$19*IV52)+(IW$19*IW52)+(IX$19*IX52)+(IY$19*IY52)+(IZ$19*IZ52)+(JA$19*JA52)+(JB$19*JB52)+(JC$19*JC52)+(JD$19*JD52)+(JE$19*JE52)+(JF$19*JF52)+(JG$19*JG52)+(JH$19*JH52)+(JI$19*JI52)+(JJ$19*JJ52)+(JK$19*JK52)+(JL$19*JL52)+(JM$19*JM52))</f>
        <v/>
      </c>
      <c r="JP52" s="151" t="str">
        <f>IF(OR('Set UP'!$C38=0,'Set UP'!$D38=0,'Set UP'!$E38=0),"",(AF52+BG52+CH52+DI52+EJ52+FK52+GL52+HM52+IN52+JO52))</f>
        <v/>
      </c>
      <c r="JQ52" s="152" t="str">
        <f>IF(OR('Set UP'!$C38=0,'Set UP'!$D38=0,'Set UP'!$E38=0),"",RANK(JP52,$JP$21:$JP$68,0))</f>
        <v/>
      </c>
      <c r="JR52" s="151" t="str">
        <f>IF(OR('Set UP'!K38&lt;&gt;1,'Set UP'!C38=0,'Set UP'!D38=0,'Set UP'!E38=0,'Set UP'!F38=0),"",$JP52)</f>
        <v/>
      </c>
      <c r="JS52" s="151" t="str">
        <f>IF(OR('Set UP'!K38&lt;&gt;1,'Set UP'!C38=0,'Set UP'!D38=0,'Set UP'!E38=0,'Set UP'!F38=0),"",RANK(JR52,$JR$21:$JR$68,0))</f>
        <v/>
      </c>
      <c r="JT52" s="153" t="str">
        <f>IF(OR('Set UP'!K38&lt;&gt;2,'Set UP'!C38=0,'Set UP'!D38=0,'Set UP'!E38=0,'Set UP'!F38=0),"",$JP52)</f>
        <v/>
      </c>
      <c r="JU52" s="151" t="str">
        <f>IF(OR('Set UP'!K38&lt;&gt;2,'Set UP'!C38=0,'Set UP'!D38=0,'Set UP'!E38=0,'Set UP'!F38=0),"",RANK(JT52,$JT$21:$JT$68,0))</f>
        <v/>
      </c>
      <c r="JV52" s="151" t="str">
        <f>IF(OR(LEFT('Set UP'!F38,1)&lt;&gt;"F",'Set UP'!C38=0,'Set UP'!D38=0,'Set UP'!E38=0),"",$JP52)</f>
        <v/>
      </c>
      <c r="JW52" s="151" t="str">
        <f>IF(OR(LEFT('Set UP'!F38,1)&lt;&gt;"F",'Set UP'!C38=0,'Set UP'!D38=0,'Set UP'!E38=0),"",RANK(JV52,$JV$21:$JV$68,0))</f>
        <v/>
      </c>
      <c r="JX52" s="151" t="str">
        <f>IF(OR('Set UP'!F38&lt;&gt;"NS",'Set UP'!C38=0,'Set UP'!D38=0,'Set UP'!E38=0),"",$JP52)</f>
        <v/>
      </c>
      <c r="JY52" s="154" t="str">
        <f>IF(OR('Set UP'!F38&lt;&gt;"NS",'Set UP'!C38=0,'Set UP'!D38=0,'Set UP'!E38=0),"",RANK(JX52,$JX$21:$JX$68,0))</f>
        <v/>
      </c>
      <c r="JZ52" s="154" t="str">
        <f>IF(OR('Set UP'!$C38=0,'Set UP'!$D38=0,'Set UP'!$E38=0,JP52=0),"",JP52/MAX(JP$21:JP$68)*1000)</f>
        <v/>
      </c>
      <c r="KC52" s="316">
        <f t="array" ref="KC52">MAX(IF(Clubs='Set UP'!D38,'Wet Incident'!JU$21:JU$68))</f>
        <v>0</v>
      </c>
      <c r="KD52" s="316" t="str">
        <f t="shared" si="5"/>
        <v/>
      </c>
    </row>
    <row r="53" spans="2:290" x14ac:dyDescent="0.2">
      <c r="B53" s="139">
        <v>33</v>
      </c>
      <c r="C53" s="148" t="str">
        <f>IF(OR('Set UP'!$C39=0,'Set UP'!$D39=0,'Set UP'!$E39=0,'Set UP'!F39=0),"  --",'Set UP'!C39)</f>
        <v xml:space="preserve">  --</v>
      </c>
      <c r="D53" s="148" t="str">
        <f>IF(OR('Set UP'!$C39=0,'Set UP'!$D39=0,'Set UP'!$E39=0,'Set UP'!F39=0),"  --",'Set UP'!D39&amp;" "&amp;'Set UP'!E39)</f>
        <v xml:space="preserve">  --</v>
      </c>
      <c r="E53" s="148" t="str">
        <f>IF(OR('Set UP'!$C39=0,'Set UP'!$D39=0,'Set UP'!$E39=0,'Set UP'!F39=0),"  --",'Set UP'!F39)</f>
        <v xml:space="preserve">  --</v>
      </c>
      <c r="F53" s="65"/>
      <c r="G53" s="65"/>
      <c r="H53" s="65"/>
      <c r="I53" s="65"/>
      <c r="J53" s="149"/>
      <c r="K53" s="149"/>
      <c r="L53" s="149"/>
      <c r="M53" s="149"/>
      <c r="N53" s="149"/>
      <c r="O53" s="149"/>
      <c r="P53" s="149"/>
      <c r="Q53" s="149"/>
      <c r="R53" s="149"/>
      <c r="S53" s="149"/>
      <c r="T53" s="149"/>
      <c r="U53" s="149"/>
      <c r="V53" s="149"/>
      <c r="W53" s="149"/>
      <c r="X53" s="149"/>
      <c r="Y53" s="149"/>
      <c r="Z53" s="149"/>
      <c r="AA53" s="149"/>
      <c r="AB53" s="149"/>
      <c r="AC53" s="149"/>
      <c r="AD53" s="149"/>
      <c r="AE53" s="222"/>
      <c r="AF53" s="150" t="str">
        <f>IF(OR('Set UP'!$C39=0,'Set UP'!$D39=0,'Set UP'!$E39=0),"",(F$19*F53)+(G$19*G53)+(H$19*H53)+(I$19*I53)+(J$19*J53)+(K$19*K53)+(L$19*L53)+(M$19*M53)+(N$19*N53)+(O$19*O53)+(P$19*P53)+(Q$19*Q53)+(R$19*R53)+(S$19*S53)+(T$19*T53)+(U$19*U53)+(V$19*V53)+(W$19*W53)+(X$19*X53)+(Y$19*Y53)+(Z$19*Z53)+(AA$19*AA53)+(AB$19*AB53)+(AC$19*AC53)+(AD$19*AD53))</f>
        <v/>
      </c>
      <c r="AG53" s="65"/>
      <c r="AH53" s="65"/>
      <c r="AI53" s="65"/>
      <c r="AJ53" s="65"/>
      <c r="AK53" s="65"/>
      <c r="AL53" s="65"/>
      <c r="AM53" s="149"/>
      <c r="AN53" s="149"/>
      <c r="AO53" s="149"/>
      <c r="AP53" s="149"/>
      <c r="AQ53" s="149"/>
      <c r="AR53" s="149"/>
      <c r="AS53" s="149"/>
      <c r="AT53" s="149"/>
      <c r="AU53" s="149"/>
      <c r="AV53" s="149"/>
      <c r="AW53" s="149"/>
      <c r="AX53" s="149"/>
      <c r="AY53" s="149"/>
      <c r="AZ53" s="149"/>
      <c r="BA53" s="149"/>
      <c r="BB53" s="149"/>
      <c r="BC53" s="149"/>
      <c r="BD53" s="149"/>
      <c r="BE53" s="149"/>
      <c r="BF53" s="222"/>
      <c r="BG53" s="150" t="str">
        <f>IF(OR('Set UP'!$C39=0,'Set UP'!$D39=0,'Set UP'!$E39=0),"",(AG$19*AG53)+(AH$19*AH53)+(AI$19*AI53)+(AJ$19*AJ53)+(AK$19*AK53)+(AL$19*AL53)+(AM$19*AM53)+(AN$19*AN53)+(AO$19*AO53)+(AP$19*AP53)+(AQ$19*AQ53)+(AR$19*AR53)+(AS$19*AS53)+(AT$19*AT53)+(AU$19*AU53)+(AV$19*AV53)+(AW$19*AW53)+(AX$19*AX53)+(AY$19*AY53)+(AZ$19*AZ53)+(BA$19*BA53)+(BB$19*BB53)+(BC$19*BC53)+(BD$19*BD53)+(BE$19*BE53))</f>
        <v/>
      </c>
      <c r="BH53" s="65"/>
      <c r="BI53" s="65"/>
      <c r="BJ53" s="65"/>
      <c r="BK53" s="65"/>
      <c r="BL53" s="65"/>
      <c r="BM53" s="65"/>
      <c r="BN53" s="149"/>
      <c r="BO53" s="149"/>
      <c r="BP53" s="149"/>
      <c r="BQ53" s="149"/>
      <c r="BR53" s="149"/>
      <c r="BS53" s="149"/>
      <c r="BT53" s="149"/>
      <c r="BU53" s="149"/>
      <c r="BV53" s="149"/>
      <c r="BW53" s="149"/>
      <c r="BX53" s="149"/>
      <c r="BY53" s="149"/>
      <c r="BZ53" s="149"/>
      <c r="CA53" s="149"/>
      <c r="CB53" s="149"/>
      <c r="CC53" s="149"/>
      <c r="CD53" s="149"/>
      <c r="CE53" s="149"/>
      <c r="CF53" s="149"/>
      <c r="CG53" s="222"/>
      <c r="CH53" s="150" t="str">
        <f>IF(OR('Set UP'!$C39=0,'Set UP'!$D39=0,'Set UP'!$E39=0),"",(BH$19*BH53)+(BI$19*BI53)+(BJ$19*BJ53)+(BK$19*BK53)+(BL$19*BL53)+(BM$19*BM53)+(BN$19*BN53)+(BO$19*BO53)+(BP$19*BP53)+(BQ$19*BQ53)+(BR$19*BR53)+(BS$19*BS53)+(BT$19*BT53)+(BU$19*BU53)+(BV$19*BV53)+(BW$19*BW53)+(BX$19*BX53)+(BY$19*BY53)+(BZ$19*BZ53)+(CA$19*CA53)+(CB$19*CB53)+(CC$19*CC53)+(CD$19*CD53)+(CE$19*CE53)+(CF$19*CF53))</f>
        <v/>
      </c>
      <c r="CI53" s="65"/>
      <c r="CJ53" s="65"/>
      <c r="CK53" s="65"/>
      <c r="CL53" s="65"/>
      <c r="CM53" s="65"/>
      <c r="CN53" s="149"/>
      <c r="CO53" s="149"/>
      <c r="CP53" s="149"/>
      <c r="CQ53" s="149"/>
      <c r="CR53" s="149"/>
      <c r="CS53" s="149"/>
      <c r="CT53" s="149"/>
      <c r="CU53" s="149"/>
      <c r="CV53" s="149"/>
      <c r="CW53" s="149"/>
      <c r="CX53" s="149"/>
      <c r="CY53" s="149"/>
      <c r="CZ53" s="149"/>
      <c r="DA53" s="149"/>
      <c r="DB53" s="149"/>
      <c r="DC53" s="149"/>
      <c r="DD53" s="149"/>
      <c r="DE53" s="149"/>
      <c r="DF53" s="149"/>
      <c r="DG53" s="149"/>
      <c r="DH53" s="222"/>
      <c r="DI53" s="150" t="str">
        <f>IF(OR('Set UP'!$C39=0,'Set UP'!$D39=0,'Set UP'!$E39=0),"",(CI$19*CI53)+(CJ$19*CJ53)+(CK$19*CK53)+(CL$19*CL53)+(CM$19*CM53)+(CN$19*CN53)+(CO$19*CO53)+(CP$19*CP53)+(CQ$19*CQ53)+(CR$19*CR53)+(CS$19*CS53)+(CT$19*CT53)+(CU$19*CU53)+(CV$19*CV53)+(CW$19*CW53)+(CX$19*CX53)+(CY$19*CY53)+(CZ$19*CZ53)+(DA$19*DA53)+(DB$19*DB53)+(DC$19*DC53)+(DD$19*DD53)+(DE$19*DE53)+(DF$19*DF53)+(DG$19*DG53))</f>
        <v/>
      </c>
      <c r="DJ53" s="65"/>
      <c r="DK53" s="65"/>
      <c r="DL53" s="65"/>
      <c r="DM53" s="149"/>
      <c r="DN53" s="149"/>
      <c r="DO53" s="149"/>
      <c r="DP53" s="149"/>
      <c r="DQ53" s="149"/>
      <c r="DR53" s="149"/>
      <c r="DS53" s="149"/>
      <c r="DT53" s="149"/>
      <c r="DU53" s="149"/>
      <c r="DV53" s="149"/>
      <c r="DW53" s="149"/>
      <c r="DX53" s="149"/>
      <c r="DY53" s="149"/>
      <c r="DZ53" s="149"/>
      <c r="EA53" s="149"/>
      <c r="EB53" s="149"/>
      <c r="EC53" s="149"/>
      <c r="ED53" s="149"/>
      <c r="EE53" s="149"/>
      <c r="EF53" s="149"/>
      <c r="EG53" s="149"/>
      <c r="EH53" s="149"/>
      <c r="EI53" s="222"/>
      <c r="EJ53" s="150" t="str">
        <f>IF(OR('Set UP'!$C39=0,'Set UP'!$D39=0,'Set UP'!$E39=0),"",(DJ$19*DJ53)+(DK$19*DK53)+(DL$19*DL53)+(DM$19*DM53)+(DN$19*DN53)+(DO$19*DO53)+(DP$19*DP53)+(DQ$19*DQ53)+(DR$19*DR53)+(DS$19*DS53)+(DT$19*DT53)+(DU$19*DU53)+(DV$19*DV53)+(DW$19*DW53)+(DX$19*DX53)+(DY$19*DY53)+(DZ$19*DZ53)+(EA$19*EA53)+(EB$19*EB53)+(EC$19*EC53)+(ED$19*ED53)+(EE$19*EE53)+(EF$19*EF53)+(EG$19*EG53)+(EH$19*EH53))</f>
        <v/>
      </c>
      <c r="EK53" s="65"/>
      <c r="EL53" s="65"/>
      <c r="EM53" s="65"/>
      <c r="EN53" s="65"/>
      <c r="EO53" s="149"/>
      <c r="EP53" s="149"/>
      <c r="EQ53" s="149"/>
      <c r="ER53" s="149"/>
      <c r="ES53" s="149"/>
      <c r="ET53" s="149"/>
      <c r="EU53" s="149"/>
      <c r="EV53" s="149"/>
      <c r="EW53" s="149"/>
      <c r="EX53" s="149"/>
      <c r="EY53" s="149"/>
      <c r="EZ53" s="149"/>
      <c r="FA53" s="149"/>
      <c r="FB53" s="149"/>
      <c r="FC53" s="149"/>
      <c r="FD53" s="149"/>
      <c r="FE53" s="149"/>
      <c r="FF53" s="149"/>
      <c r="FG53" s="149"/>
      <c r="FH53" s="149"/>
      <c r="FI53" s="149"/>
      <c r="FJ53" s="222"/>
      <c r="FK53" s="150" t="str">
        <f>IF(OR('Set UP'!$C39=0,'Set UP'!$D39=0,'Set UP'!$E39=0),"",(EK$19*EK53)+(EL$19*EL53)+(EM$19*EM53)+(EN$19*EN53)+(EO$19*EO53)+(EP$19*EP53)+(EQ$19*EQ53)+(ER$19*ER53)+(ES$19*ES53)+(ET$19*ET53)+(EU$19*EU53)+(EV$19*EV53)+(EW$19*EW53)+(EX$19*EX53)+(EY$19*EY53)+(EZ$19*EZ53)+(FA$19*FA53)+(FB$19*FB53)+(FC$19*FC53)+(FD$19*FD53)+(FE$19*FE53)+(FF$19*FF53)+(FG$19*FG53)+(FH$19*FH53)+(FI$19*FI53))</f>
        <v/>
      </c>
      <c r="FL53" s="65"/>
      <c r="FM53" s="65"/>
      <c r="FN53" s="65"/>
      <c r="FO53" s="65"/>
      <c r="FP53" s="149"/>
      <c r="FQ53" s="149"/>
      <c r="FR53" s="149"/>
      <c r="FS53" s="149"/>
      <c r="FT53" s="149"/>
      <c r="FU53" s="149"/>
      <c r="FV53" s="149"/>
      <c r="FW53" s="149"/>
      <c r="FX53" s="149"/>
      <c r="FY53" s="149"/>
      <c r="FZ53" s="149"/>
      <c r="GA53" s="149"/>
      <c r="GB53" s="149"/>
      <c r="GC53" s="149"/>
      <c r="GD53" s="149"/>
      <c r="GE53" s="149"/>
      <c r="GF53" s="149"/>
      <c r="GG53" s="149"/>
      <c r="GH53" s="149"/>
      <c r="GI53" s="149"/>
      <c r="GJ53" s="149"/>
      <c r="GK53" s="222"/>
      <c r="GL53" s="150" t="str">
        <f>IF(OR('Set UP'!$C39=0,'Set UP'!$D39=0,'Set UP'!$E39=0),"",(FL$19*FL53)+(FM$19*FM53)+(FN$19*FN53)+(FO$19*FO53)+(FP$19*FP53)+(FQ$19*FQ53)+(FR$19*FR53)+(FS$19*FS53)+(FT$19*FT53)+(FU$19*FU53)+(FV$19*FV53)+(FW$19*FW53)+(FX$19*FX53)+(FY$19*FY53)+(FZ$19*FZ53)+(GA$19*GA53)+(GB$19*GB53)+(GC$19*GC53)+(GD$19*GD53)+(GE$19*GE53)+(GF$19*GF53)+(GG$19*GG53)+(GH$19*GH53)+(GI$19*GI53)+(GJ$19*GJ53))</f>
        <v/>
      </c>
      <c r="GM53" s="65"/>
      <c r="GN53" s="65"/>
      <c r="GO53" s="65"/>
      <c r="GP53" s="65"/>
      <c r="GQ53" s="149"/>
      <c r="GR53" s="149"/>
      <c r="GS53" s="149"/>
      <c r="GT53" s="149"/>
      <c r="GU53" s="149"/>
      <c r="GV53" s="149"/>
      <c r="GW53" s="149"/>
      <c r="GX53" s="149"/>
      <c r="GY53" s="149"/>
      <c r="GZ53" s="149"/>
      <c r="HA53" s="149"/>
      <c r="HB53" s="149"/>
      <c r="HC53" s="149"/>
      <c r="HD53" s="149"/>
      <c r="HE53" s="149"/>
      <c r="HF53" s="149"/>
      <c r="HG53" s="149"/>
      <c r="HH53" s="149"/>
      <c r="HI53" s="149"/>
      <c r="HJ53" s="149"/>
      <c r="HK53" s="149"/>
      <c r="HL53" s="222"/>
      <c r="HM53" s="150" t="str">
        <f>IF(OR('Set UP'!$C39=0,'Set UP'!$D39=0,'Set UP'!$E39=0),"",(GM$19*GM53)+(GN$19*GN53)+(GO$19*GO53)+(GP$19*GP53)+(GQ$19*GQ53)+(GR$19*GR53)+(GS$19*GS53)+(GT$19*GT53)+(GU$19*GU53)+(GV$19*GV53)+(GW$19*GW53)+(GX$19*GX53)+(GY$19*GY53)+(GZ$19*GZ53)+(HA$19*HA53)+(HB$19*HB53)+(HC$19*HC53)+(HD$19*HD53)+(HE$19*HE53)+(HF$19*HF53)+(HG$19*HG53)+(HH$19*HH53)+(HI$19*HI53)+(HJ$19*HJ53)+(HK$19*HK53))</f>
        <v/>
      </c>
      <c r="HN53" s="65"/>
      <c r="HO53" s="65"/>
      <c r="HP53" s="65"/>
      <c r="HQ53" s="65"/>
      <c r="HR53" s="149"/>
      <c r="HS53" s="149"/>
      <c r="HT53" s="149"/>
      <c r="HU53" s="149"/>
      <c r="HV53" s="149"/>
      <c r="HW53" s="149"/>
      <c r="HX53" s="149"/>
      <c r="HY53" s="149"/>
      <c r="HZ53" s="149"/>
      <c r="IA53" s="149"/>
      <c r="IB53" s="149"/>
      <c r="IC53" s="149"/>
      <c r="ID53" s="149"/>
      <c r="IE53" s="149"/>
      <c r="IF53" s="149"/>
      <c r="IG53" s="149"/>
      <c r="IH53" s="149"/>
      <c r="II53" s="149"/>
      <c r="IJ53" s="149"/>
      <c r="IK53" s="149"/>
      <c r="IL53" s="149"/>
      <c r="IM53" s="222"/>
      <c r="IN53" s="150" t="str">
        <f>IF(OR('Set UP'!$C39=0,'Set UP'!$D39=0,'Set UP'!$E39=0),"",(HN$19*HN53)+(HO$19*HO53)+(HP$19*HP53)+(HQ$19*HQ53)+(HR$19*HR53)+(HS$19*HS53)+(HT$19*HT53)+(HU$19*HU53)+(HV$19*HV53)+(HW$19*HW53)+(HX$19*HX53)+(HY$19*HY53)+(HZ$19*HZ53)+(IA$19*IA53)+(IB$19*IB53)+(IC$19*IC53)+(ID$19*ID53)+(IE$19*IE53)+(IF$19*IF53)+(IG$19*IG53)+(IH$19*IH53)+(II$19*II53)+(IJ$19*IJ53)+(IK$19*IK53)+(IL$19*IL53))</f>
        <v/>
      </c>
      <c r="IO53" s="65"/>
      <c r="IP53" s="65"/>
      <c r="IQ53" s="65"/>
      <c r="IR53" s="65"/>
      <c r="IS53" s="149"/>
      <c r="IT53" s="149"/>
      <c r="IU53" s="149"/>
      <c r="IV53" s="149"/>
      <c r="IW53" s="149"/>
      <c r="IX53" s="149"/>
      <c r="IY53" s="149"/>
      <c r="IZ53" s="149"/>
      <c r="JA53" s="149"/>
      <c r="JB53" s="149"/>
      <c r="JC53" s="149"/>
      <c r="JD53" s="149"/>
      <c r="JE53" s="149"/>
      <c r="JF53" s="149"/>
      <c r="JG53" s="149"/>
      <c r="JH53" s="149"/>
      <c r="JI53" s="149"/>
      <c r="JJ53" s="149"/>
      <c r="JK53" s="149"/>
      <c r="JL53" s="149"/>
      <c r="JM53" s="149"/>
      <c r="JN53" s="222"/>
      <c r="JO53" s="150" t="str">
        <f>IF(OR('Set UP'!$C39=0,'Set UP'!$D39=0,'Set UP'!$E39=0),"",(IO$19*IO53)+(IP$19*IP53)+(IQ$19*IQ53)+(IR$19*IR53)+(IS$19*IS53)+(IT$19*IT53)+(IU$19*IU53)+(IV$19*IV53)+(IW$19*IW53)+(IX$19*IX53)+(IY$19*IY53)+(IZ$19*IZ53)+(JA$19*JA53)+(JB$19*JB53)+(JC$19*JC53)+(JD$19*JD53)+(JE$19*JE53)+(JF$19*JF53)+(JG$19*JG53)+(JH$19*JH53)+(JI$19*JI53)+(JJ$19*JJ53)+(JK$19*JK53)+(JL$19*JL53)+(JM$19*JM53))</f>
        <v/>
      </c>
      <c r="JP53" s="151" t="str">
        <f>IF(OR('Set UP'!$C39=0,'Set UP'!$D39=0,'Set UP'!$E39=0),"",(AF53+BG53+CH53+DI53+EJ53+FK53+GL53+HM53+IN53+JO53))</f>
        <v/>
      </c>
      <c r="JQ53" s="152" t="str">
        <f>IF(OR('Set UP'!$C39=0,'Set UP'!$D39=0,'Set UP'!$E39=0),"",RANK(JP53,$JP$21:$JP$68,0))</f>
        <v/>
      </c>
      <c r="JR53" s="151" t="str">
        <f>IF(OR('Set UP'!K39&lt;&gt;1,'Set UP'!C39=0,'Set UP'!D39=0,'Set UP'!E39=0,'Set UP'!F39=0),"",$JP53)</f>
        <v/>
      </c>
      <c r="JS53" s="151" t="str">
        <f>IF(OR('Set UP'!K39&lt;&gt;1,'Set UP'!C39=0,'Set UP'!D39=0,'Set UP'!E39=0,'Set UP'!F39=0),"",RANK(JR53,$JR$21:$JR$68,0))</f>
        <v/>
      </c>
      <c r="JT53" s="153" t="str">
        <f>IF(OR('Set UP'!K39&lt;&gt;2,'Set UP'!C39=0,'Set UP'!D39=0,'Set UP'!E39=0,'Set UP'!F39=0),"",$JP53)</f>
        <v/>
      </c>
      <c r="JU53" s="151" t="str">
        <f>IF(OR('Set UP'!K39&lt;&gt;2,'Set UP'!C39=0,'Set UP'!D39=0,'Set UP'!E39=0,'Set UP'!F39=0),"",RANK(JT53,$JT$21:$JT$68,0))</f>
        <v/>
      </c>
      <c r="JV53" s="151" t="str">
        <f>IF(OR(LEFT('Set UP'!F39,1)&lt;&gt;"F",'Set UP'!C39=0,'Set UP'!D39=0,'Set UP'!E39=0),"",$JP53)</f>
        <v/>
      </c>
      <c r="JW53" s="151" t="str">
        <f>IF(OR(LEFT('Set UP'!F39,1)&lt;&gt;"F",'Set UP'!C39=0,'Set UP'!D39=0,'Set UP'!E39=0),"",RANK(JV53,$JV$21:$JV$68,0))</f>
        <v/>
      </c>
      <c r="JX53" s="151" t="str">
        <f>IF(OR('Set UP'!F39&lt;&gt;"NS",'Set UP'!C39=0,'Set UP'!D39=0,'Set UP'!E39=0),"",$JP53)</f>
        <v/>
      </c>
      <c r="JY53" s="154" t="str">
        <f>IF(OR('Set UP'!F39&lt;&gt;"NS",'Set UP'!C39=0,'Set UP'!D39=0,'Set UP'!E39=0),"",RANK(JX53,$JX$21:$JX$68,0))</f>
        <v/>
      </c>
      <c r="JZ53" s="154" t="str">
        <f>IF(OR('Set UP'!$C39=0,'Set UP'!$D39=0,'Set UP'!$E39=0,JP53=0),"",JP53/MAX(JP$21:JP$68)*1000)</f>
        <v/>
      </c>
      <c r="KC53" s="316">
        <f t="array" ref="KC53">MAX(IF(Clubs='Set UP'!D39,'Wet Incident'!JU$21:JU$68))</f>
        <v>0</v>
      </c>
      <c r="KD53" s="316" t="str">
        <f t="shared" si="5"/>
        <v/>
      </c>
    </row>
    <row r="54" spans="2:290" x14ac:dyDescent="0.2">
      <c r="B54" s="139">
        <v>34</v>
      </c>
      <c r="C54" s="148" t="str">
        <f>IF(OR('Set UP'!$C40=0,'Set UP'!$D40=0,'Set UP'!$E40=0,'Set UP'!F40=0),"  --",'Set UP'!C40)</f>
        <v xml:space="preserve">  --</v>
      </c>
      <c r="D54" s="148" t="str">
        <f>IF(OR('Set UP'!$C40=0,'Set UP'!$D40=0,'Set UP'!$E40=0,'Set UP'!F40=0),"  --",'Set UP'!D40&amp;" "&amp;'Set UP'!E40)</f>
        <v xml:space="preserve">  --</v>
      </c>
      <c r="E54" s="148" t="str">
        <f>IF(OR('Set UP'!$C40=0,'Set UP'!$D40=0,'Set UP'!$E40=0,'Set UP'!F40=0),"  --",'Set UP'!F40)</f>
        <v xml:space="preserve">  --</v>
      </c>
      <c r="F54" s="65"/>
      <c r="G54" s="65"/>
      <c r="H54" s="65"/>
      <c r="I54" s="65"/>
      <c r="J54" s="149"/>
      <c r="K54" s="149"/>
      <c r="L54" s="149"/>
      <c r="M54" s="149"/>
      <c r="N54" s="149"/>
      <c r="O54" s="149"/>
      <c r="P54" s="149"/>
      <c r="Q54" s="149"/>
      <c r="R54" s="149"/>
      <c r="S54" s="149"/>
      <c r="T54" s="149"/>
      <c r="U54" s="149"/>
      <c r="V54" s="149"/>
      <c r="W54" s="149"/>
      <c r="X54" s="149"/>
      <c r="Y54" s="149"/>
      <c r="Z54" s="149"/>
      <c r="AA54" s="149"/>
      <c r="AB54" s="149"/>
      <c r="AC54" s="149"/>
      <c r="AD54" s="149"/>
      <c r="AE54" s="222"/>
      <c r="AF54" s="150" t="str">
        <f>IF(OR('Set UP'!$C40=0,'Set UP'!$D40=0,'Set UP'!$E40=0),"",(F$19*F54)+(G$19*G54)+(H$19*H54)+(I$19*I54)+(J$19*J54)+(K$19*K54)+(L$19*L54)+(M$19*M54)+(N$19*N54)+(O$19*O54)+(P$19*P54)+(Q$19*Q54)+(R$19*R54)+(S$19*S54)+(T$19*T54)+(U$19*U54)+(V$19*V54)+(W$19*W54)+(X$19*X54)+(Y$19*Y54)+(Z$19*Z54)+(AA$19*AA54)+(AB$19*AB54)+(AC$19*AC54)+(AD$19*AD54))</f>
        <v/>
      </c>
      <c r="AG54" s="65"/>
      <c r="AH54" s="65"/>
      <c r="AI54" s="65"/>
      <c r="AJ54" s="65"/>
      <c r="AK54" s="65"/>
      <c r="AL54" s="65"/>
      <c r="AM54" s="149"/>
      <c r="AN54" s="149"/>
      <c r="AO54" s="149"/>
      <c r="AP54" s="149"/>
      <c r="AQ54" s="149"/>
      <c r="AR54" s="149"/>
      <c r="AS54" s="149"/>
      <c r="AT54" s="149"/>
      <c r="AU54" s="149"/>
      <c r="AV54" s="149"/>
      <c r="AW54" s="149"/>
      <c r="AX54" s="149"/>
      <c r="AY54" s="149"/>
      <c r="AZ54" s="149"/>
      <c r="BA54" s="149"/>
      <c r="BB54" s="149"/>
      <c r="BC54" s="149"/>
      <c r="BD54" s="149"/>
      <c r="BE54" s="149"/>
      <c r="BF54" s="222"/>
      <c r="BG54" s="150" t="str">
        <f>IF(OR('Set UP'!$C40=0,'Set UP'!$D40=0,'Set UP'!$E40=0),"",(AG$19*AG54)+(AH$19*AH54)+(AI$19*AI54)+(AJ$19*AJ54)+(AK$19*AK54)+(AL$19*AL54)+(AM$19*AM54)+(AN$19*AN54)+(AO$19*AO54)+(AP$19*AP54)+(AQ$19*AQ54)+(AR$19*AR54)+(AS$19*AS54)+(AT$19*AT54)+(AU$19*AU54)+(AV$19*AV54)+(AW$19*AW54)+(AX$19*AX54)+(AY$19*AY54)+(AZ$19*AZ54)+(BA$19*BA54)+(BB$19*BB54)+(BC$19*BC54)+(BD$19*BD54)+(BE$19*BE54))</f>
        <v/>
      </c>
      <c r="BH54" s="65"/>
      <c r="BI54" s="65"/>
      <c r="BJ54" s="65"/>
      <c r="BK54" s="65"/>
      <c r="BL54" s="65"/>
      <c r="BM54" s="65"/>
      <c r="BN54" s="149"/>
      <c r="BO54" s="149"/>
      <c r="BP54" s="149"/>
      <c r="BQ54" s="149"/>
      <c r="BR54" s="149"/>
      <c r="BS54" s="149"/>
      <c r="BT54" s="149"/>
      <c r="BU54" s="149"/>
      <c r="BV54" s="149"/>
      <c r="BW54" s="149"/>
      <c r="BX54" s="149"/>
      <c r="BY54" s="149"/>
      <c r="BZ54" s="149"/>
      <c r="CA54" s="149"/>
      <c r="CB54" s="149"/>
      <c r="CC54" s="149"/>
      <c r="CD54" s="149"/>
      <c r="CE54" s="149"/>
      <c r="CF54" s="149"/>
      <c r="CG54" s="222"/>
      <c r="CH54" s="150" t="str">
        <f>IF(OR('Set UP'!$C40=0,'Set UP'!$D40=0,'Set UP'!$E40=0),"",(BH$19*BH54)+(BI$19*BI54)+(BJ$19*BJ54)+(BK$19*BK54)+(BL$19*BL54)+(BM$19*BM54)+(BN$19*BN54)+(BO$19*BO54)+(BP$19*BP54)+(BQ$19*BQ54)+(BR$19*BR54)+(BS$19*BS54)+(BT$19*BT54)+(BU$19*BU54)+(BV$19*BV54)+(BW$19*BW54)+(BX$19*BX54)+(BY$19*BY54)+(BZ$19*BZ54)+(CA$19*CA54)+(CB$19*CB54)+(CC$19*CC54)+(CD$19*CD54)+(CE$19*CE54)+(CF$19*CF54))</f>
        <v/>
      </c>
      <c r="CI54" s="65"/>
      <c r="CJ54" s="65"/>
      <c r="CK54" s="65"/>
      <c r="CL54" s="65"/>
      <c r="CM54" s="65"/>
      <c r="CN54" s="149"/>
      <c r="CO54" s="149"/>
      <c r="CP54" s="149"/>
      <c r="CQ54" s="149"/>
      <c r="CR54" s="149"/>
      <c r="CS54" s="149"/>
      <c r="CT54" s="149"/>
      <c r="CU54" s="149"/>
      <c r="CV54" s="149"/>
      <c r="CW54" s="149"/>
      <c r="CX54" s="149"/>
      <c r="CY54" s="149"/>
      <c r="CZ54" s="149"/>
      <c r="DA54" s="149"/>
      <c r="DB54" s="149"/>
      <c r="DC54" s="149"/>
      <c r="DD54" s="149"/>
      <c r="DE54" s="149"/>
      <c r="DF54" s="149"/>
      <c r="DG54" s="149"/>
      <c r="DH54" s="222"/>
      <c r="DI54" s="150" t="str">
        <f>IF(OR('Set UP'!$C40=0,'Set UP'!$D40=0,'Set UP'!$E40=0),"",(CI$19*CI54)+(CJ$19*CJ54)+(CK$19*CK54)+(CL$19*CL54)+(CM$19*CM54)+(CN$19*CN54)+(CO$19*CO54)+(CP$19*CP54)+(CQ$19*CQ54)+(CR$19*CR54)+(CS$19*CS54)+(CT$19*CT54)+(CU$19*CU54)+(CV$19*CV54)+(CW$19*CW54)+(CX$19*CX54)+(CY$19*CY54)+(CZ$19*CZ54)+(DA$19*DA54)+(DB$19*DB54)+(DC$19*DC54)+(DD$19*DD54)+(DE$19*DE54)+(DF$19*DF54)+(DG$19*DG54))</f>
        <v/>
      </c>
      <c r="DJ54" s="65"/>
      <c r="DK54" s="65"/>
      <c r="DL54" s="65"/>
      <c r="DM54" s="149"/>
      <c r="DN54" s="149"/>
      <c r="DO54" s="149"/>
      <c r="DP54" s="149"/>
      <c r="DQ54" s="149"/>
      <c r="DR54" s="149"/>
      <c r="DS54" s="149"/>
      <c r="DT54" s="149"/>
      <c r="DU54" s="149"/>
      <c r="DV54" s="149"/>
      <c r="DW54" s="149"/>
      <c r="DX54" s="149"/>
      <c r="DY54" s="149"/>
      <c r="DZ54" s="149"/>
      <c r="EA54" s="149"/>
      <c r="EB54" s="149"/>
      <c r="EC54" s="149"/>
      <c r="ED54" s="149"/>
      <c r="EE54" s="149"/>
      <c r="EF54" s="149"/>
      <c r="EG54" s="149"/>
      <c r="EH54" s="149"/>
      <c r="EI54" s="222"/>
      <c r="EJ54" s="150" t="str">
        <f>IF(OR('Set UP'!$C40=0,'Set UP'!$D40=0,'Set UP'!$E40=0),"",(DJ$19*DJ54)+(DK$19*DK54)+(DL$19*DL54)+(DM$19*DM54)+(DN$19*DN54)+(DO$19*DO54)+(DP$19*DP54)+(DQ$19*DQ54)+(DR$19*DR54)+(DS$19*DS54)+(DT$19*DT54)+(DU$19*DU54)+(DV$19*DV54)+(DW$19*DW54)+(DX$19*DX54)+(DY$19*DY54)+(DZ$19*DZ54)+(EA$19*EA54)+(EB$19*EB54)+(EC$19*EC54)+(ED$19*ED54)+(EE$19*EE54)+(EF$19*EF54)+(EG$19*EG54)+(EH$19*EH54))</f>
        <v/>
      </c>
      <c r="EK54" s="65"/>
      <c r="EL54" s="65"/>
      <c r="EM54" s="65"/>
      <c r="EN54" s="65"/>
      <c r="EO54" s="149"/>
      <c r="EP54" s="149"/>
      <c r="EQ54" s="149"/>
      <c r="ER54" s="149"/>
      <c r="ES54" s="149"/>
      <c r="ET54" s="149"/>
      <c r="EU54" s="149"/>
      <c r="EV54" s="149"/>
      <c r="EW54" s="149"/>
      <c r="EX54" s="149"/>
      <c r="EY54" s="149"/>
      <c r="EZ54" s="149"/>
      <c r="FA54" s="149"/>
      <c r="FB54" s="149"/>
      <c r="FC54" s="149"/>
      <c r="FD54" s="149"/>
      <c r="FE54" s="149"/>
      <c r="FF54" s="149"/>
      <c r="FG54" s="149"/>
      <c r="FH54" s="149"/>
      <c r="FI54" s="149"/>
      <c r="FJ54" s="222"/>
      <c r="FK54" s="150" t="str">
        <f>IF(OR('Set UP'!$C40=0,'Set UP'!$D40=0,'Set UP'!$E40=0),"",(EK$19*EK54)+(EL$19*EL54)+(EM$19*EM54)+(EN$19*EN54)+(EO$19*EO54)+(EP$19*EP54)+(EQ$19*EQ54)+(ER$19*ER54)+(ES$19*ES54)+(ET$19*ET54)+(EU$19*EU54)+(EV$19*EV54)+(EW$19*EW54)+(EX$19*EX54)+(EY$19*EY54)+(EZ$19*EZ54)+(FA$19*FA54)+(FB$19*FB54)+(FC$19*FC54)+(FD$19*FD54)+(FE$19*FE54)+(FF$19*FF54)+(FG$19*FG54)+(FH$19*FH54)+(FI$19*FI54))</f>
        <v/>
      </c>
      <c r="FL54" s="65"/>
      <c r="FM54" s="65"/>
      <c r="FN54" s="65"/>
      <c r="FO54" s="65"/>
      <c r="FP54" s="149"/>
      <c r="FQ54" s="149"/>
      <c r="FR54" s="149"/>
      <c r="FS54" s="149"/>
      <c r="FT54" s="149"/>
      <c r="FU54" s="149"/>
      <c r="FV54" s="149"/>
      <c r="FW54" s="149"/>
      <c r="FX54" s="149"/>
      <c r="FY54" s="149"/>
      <c r="FZ54" s="149"/>
      <c r="GA54" s="149"/>
      <c r="GB54" s="149"/>
      <c r="GC54" s="149"/>
      <c r="GD54" s="149"/>
      <c r="GE54" s="149"/>
      <c r="GF54" s="149"/>
      <c r="GG54" s="149"/>
      <c r="GH54" s="149"/>
      <c r="GI54" s="149"/>
      <c r="GJ54" s="149"/>
      <c r="GK54" s="222"/>
      <c r="GL54" s="150" t="str">
        <f>IF(OR('Set UP'!$C40=0,'Set UP'!$D40=0,'Set UP'!$E40=0),"",(FL$19*FL54)+(FM$19*FM54)+(FN$19*FN54)+(FO$19*FO54)+(FP$19*FP54)+(FQ$19*FQ54)+(FR$19*FR54)+(FS$19*FS54)+(FT$19*FT54)+(FU$19*FU54)+(FV$19*FV54)+(FW$19*FW54)+(FX$19*FX54)+(FY$19*FY54)+(FZ$19*FZ54)+(GA$19*GA54)+(GB$19*GB54)+(GC$19*GC54)+(GD$19*GD54)+(GE$19*GE54)+(GF$19*GF54)+(GG$19*GG54)+(GH$19*GH54)+(GI$19*GI54)+(GJ$19*GJ54))</f>
        <v/>
      </c>
      <c r="GM54" s="65"/>
      <c r="GN54" s="65"/>
      <c r="GO54" s="65"/>
      <c r="GP54" s="65"/>
      <c r="GQ54" s="149"/>
      <c r="GR54" s="149"/>
      <c r="GS54" s="149"/>
      <c r="GT54" s="149"/>
      <c r="GU54" s="149"/>
      <c r="GV54" s="149"/>
      <c r="GW54" s="149"/>
      <c r="GX54" s="149"/>
      <c r="GY54" s="149"/>
      <c r="GZ54" s="149"/>
      <c r="HA54" s="149"/>
      <c r="HB54" s="149"/>
      <c r="HC54" s="149"/>
      <c r="HD54" s="149"/>
      <c r="HE54" s="149"/>
      <c r="HF54" s="149"/>
      <c r="HG54" s="149"/>
      <c r="HH54" s="149"/>
      <c r="HI54" s="149"/>
      <c r="HJ54" s="149"/>
      <c r="HK54" s="149"/>
      <c r="HL54" s="222"/>
      <c r="HM54" s="150" t="str">
        <f>IF(OR('Set UP'!$C40=0,'Set UP'!$D40=0,'Set UP'!$E40=0),"",(GM$19*GM54)+(GN$19*GN54)+(GO$19*GO54)+(GP$19*GP54)+(GQ$19*GQ54)+(GR$19*GR54)+(GS$19*GS54)+(GT$19*GT54)+(GU$19*GU54)+(GV$19*GV54)+(GW$19*GW54)+(GX$19*GX54)+(GY$19*GY54)+(GZ$19*GZ54)+(HA$19*HA54)+(HB$19*HB54)+(HC$19*HC54)+(HD$19*HD54)+(HE$19*HE54)+(HF$19*HF54)+(HG$19*HG54)+(HH$19*HH54)+(HI$19*HI54)+(HJ$19*HJ54)+(HK$19*HK54))</f>
        <v/>
      </c>
      <c r="HN54" s="65"/>
      <c r="HO54" s="65"/>
      <c r="HP54" s="65"/>
      <c r="HQ54" s="65"/>
      <c r="HR54" s="149"/>
      <c r="HS54" s="149"/>
      <c r="HT54" s="149"/>
      <c r="HU54" s="149"/>
      <c r="HV54" s="149"/>
      <c r="HW54" s="149"/>
      <c r="HX54" s="149"/>
      <c r="HY54" s="149"/>
      <c r="HZ54" s="149"/>
      <c r="IA54" s="149"/>
      <c r="IB54" s="149"/>
      <c r="IC54" s="149"/>
      <c r="ID54" s="149"/>
      <c r="IE54" s="149"/>
      <c r="IF54" s="149"/>
      <c r="IG54" s="149"/>
      <c r="IH54" s="149"/>
      <c r="II54" s="149"/>
      <c r="IJ54" s="149"/>
      <c r="IK54" s="149"/>
      <c r="IL54" s="149"/>
      <c r="IM54" s="222"/>
      <c r="IN54" s="150" t="str">
        <f>IF(OR('Set UP'!$C40=0,'Set UP'!$D40=0,'Set UP'!$E40=0),"",(HN$19*HN54)+(HO$19*HO54)+(HP$19*HP54)+(HQ$19*HQ54)+(HR$19*HR54)+(HS$19*HS54)+(HT$19*HT54)+(HU$19*HU54)+(HV$19*HV54)+(HW$19*HW54)+(HX$19*HX54)+(HY$19*HY54)+(HZ$19*HZ54)+(IA$19*IA54)+(IB$19*IB54)+(IC$19*IC54)+(ID$19*ID54)+(IE$19*IE54)+(IF$19*IF54)+(IG$19*IG54)+(IH$19*IH54)+(II$19*II54)+(IJ$19*IJ54)+(IK$19*IK54)+(IL$19*IL54))</f>
        <v/>
      </c>
      <c r="IO54" s="65"/>
      <c r="IP54" s="65"/>
      <c r="IQ54" s="65"/>
      <c r="IR54" s="65"/>
      <c r="IS54" s="149"/>
      <c r="IT54" s="149"/>
      <c r="IU54" s="149"/>
      <c r="IV54" s="149"/>
      <c r="IW54" s="149"/>
      <c r="IX54" s="149"/>
      <c r="IY54" s="149"/>
      <c r="IZ54" s="149"/>
      <c r="JA54" s="149"/>
      <c r="JB54" s="149"/>
      <c r="JC54" s="149"/>
      <c r="JD54" s="149"/>
      <c r="JE54" s="149"/>
      <c r="JF54" s="149"/>
      <c r="JG54" s="149"/>
      <c r="JH54" s="149"/>
      <c r="JI54" s="149"/>
      <c r="JJ54" s="149"/>
      <c r="JK54" s="149"/>
      <c r="JL54" s="149"/>
      <c r="JM54" s="149"/>
      <c r="JN54" s="222"/>
      <c r="JO54" s="150" t="str">
        <f>IF(OR('Set UP'!$C40=0,'Set UP'!$D40=0,'Set UP'!$E40=0),"",(IO$19*IO54)+(IP$19*IP54)+(IQ$19*IQ54)+(IR$19*IR54)+(IS$19*IS54)+(IT$19*IT54)+(IU$19*IU54)+(IV$19*IV54)+(IW$19*IW54)+(IX$19*IX54)+(IY$19*IY54)+(IZ$19*IZ54)+(JA$19*JA54)+(JB$19*JB54)+(JC$19*JC54)+(JD$19*JD54)+(JE$19*JE54)+(JF$19*JF54)+(JG$19*JG54)+(JH$19*JH54)+(JI$19*JI54)+(JJ$19*JJ54)+(JK$19*JK54)+(JL$19*JL54)+(JM$19*JM54))</f>
        <v/>
      </c>
      <c r="JP54" s="151" t="str">
        <f>IF(OR('Set UP'!$C40=0,'Set UP'!$D40=0,'Set UP'!$E40=0),"",(AF54+BG54+CH54+DI54+EJ54+FK54+GL54+HM54+IN54+JO54))</f>
        <v/>
      </c>
      <c r="JQ54" s="152" t="str">
        <f>IF(OR('Set UP'!$C40=0,'Set UP'!$D40=0,'Set UP'!$E40=0),"",RANK(JP54,$JP$21:$JP$68,0))</f>
        <v/>
      </c>
      <c r="JR54" s="151" t="str">
        <f>IF(OR('Set UP'!K40&lt;&gt;1,'Set UP'!C40=0,'Set UP'!D40=0,'Set UP'!E40=0,'Set UP'!F40=0),"",$JP54)</f>
        <v/>
      </c>
      <c r="JS54" s="151" t="str">
        <f>IF(OR('Set UP'!K40&lt;&gt;1,'Set UP'!C40=0,'Set UP'!D40=0,'Set UP'!E40=0,'Set UP'!F40=0),"",RANK(JR54,$JR$21:$JR$68,0))</f>
        <v/>
      </c>
      <c r="JT54" s="153" t="str">
        <f>IF(OR('Set UP'!K40&lt;&gt;2,'Set UP'!C40=0,'Set UP'!D40=0,'Set UP'!E40=0,'Set UP'!F40=0),"",$JP54)</f>
        <v/>
      </c>
      <c r="JU54" s="151" t="str">
        <f>IF(OR('Set UP'!K40&lt;&gt;2,'Set UP'!C40=0,'Set UP'!D40=0,'Set UP'!E40=0,'Set UP'!F40=0),"",RANK(JT54,$JT$21:$JT$68,0))</f>
        <v/>
      </c>
      <c r="JV54" s="151" t="str">
        <f>IF(OR(LEFT('Set UP'!F40,1)&lt;&gt;"F",'Set UP'!C40=0,'Set UP'!D40=0,'Set UP'!E40=0),"",$JP54)</f>
        <v/>
      </c>
      <c r="JW54" s="151" t="str">
        <f>IF(OR(LEFT('Set UP'!F40,1)&lt;&gt;"F",'Set UP'!C40=0,'Set UP'!D40=0,'Set UP'!E40=0),"",RANK(JV54,$JV$21:$JV$68,0))</f>
        <v/>
      </c>
      <c r="JX54" s="151" t="str">
        <f>IF(OR('Set UP'!F40&lt;&gt;"NS",'Set UP'!C40=0,'Set UP'!D40=0,'Set UP'!E40=0),"",$JP54)</f>
        <v/>
      </c>
      <c r="JY54" s="154" t="str">
        <f>IF(OR('Set UP'!F40&lt;&gt;"NS",'Set UP'!C40=0,'Set UP'!D40=0,'Set UP'!E40=0),"",RANK(JX54,$JX$21:$JX$68,0))</f>
        <v/>
      </c>
      <c r="JZ54" s="154" t="str">
        <f>IF(OR('Set UP'!$C40=0,'Set UP'!$D40=0,'Set UP'!$E40=0,JP54=0),"",JP54/MAX(JP$21:JP$68)*1000)</f>
        <v/>
      </c>
      <c r="KC54" s="316">
        <f t="array" ref="KC54">MAX(IF(Clubs='Set UP'!D40,'Wet Incident'!JU$21:JU$68))</f>
        <v>0</v>
      </c>
      <c r="KD54" s="316" t="str">
        <f t="shared" si="5"/>
        <v/>
      </c>
    </row>
    <row r="55" spans="2:290" x14ac:dyDescent="0.2">
      <c r="B55" s="139">
        <v>35</v>
      </c>
      <c r="C55" s="148" t="str">
        <f>IF(OR('Set UP'!$C41=0,'Set UP'!$D41=0,'Set UP'!$E41=0,'Set UP'!F41=0),"  --",'Set UP'!C41)</f>
        <v xml:space="preserve">  --</v>
      </c>
      <c r="D55" s="148" t="str">
        <f>IF(OR('Set UP'!$C41=0,'Set UP'!$D41=0,'Set UP'!$E41=0,'Set UP'!F41=0),"  --",'Set UP'!D41&amp;" "&amp;'Set UP'!E41)</f>
        <v xml:space="preserve">  --</v>
      </c>
      <c r="E55" s="148" t="str">
        <f>IF(OR('Set UP'!$C41=0,'Set UP'!$D41=0,'Set UP'!$E41=0,'Set UP'!F41=0),"  --",'Set UP'!F41)</f>
        <v xml:space="preserve">  --</v>
      </c>
      <c r="F55" s="65"/>
      <c r="G55" s="65"/>
      <c r="H55" s="65"/>
      <c r="I55" s="65"/>
      <c r="J55" s="149"/>
      <c r="K55" s="149"/>
      <c r="L55" s="149"/>
      <c r="M55" s="149"/>
      <c r="N55" s="149"/>
      <c r="O55" s="149"/>
      <c r="P55" s="149"/>
      <c r="Q55" s="149"/>
      <c r="R55" s="149"/>
      <c r="S55" s="149"/>
      <c r="T55" s="149"/>
      <c r="U55" s="149"/>
      <c r="V55" s="149"/>
      <c r="W55" s="149"/>
      <c r="X55" s="149"/>
      <c r="Y55" s="149"/>
      <c r="Z55" s="149"/>
      <c r="AA55" s="149"/>
      <c r="AB55" s="149"/>
      <c r="AC55" s="149"/>
      <c r="AD55" s="149"/>
      <c r="AE55" s="222"/>
      <c r="AF55" s="150" t="str">
        <f>IF(OR('Set UP'!$C41=0,'Set UP'!$D41=0,'Set UP'!$E41=0),"",(F$19*F55)+(G$19*G55)+(H$19*H55)+(I$19*I55)+(J$19*J55)+(K$19*K55)+(L$19*L55)+(M$19*M55)+(N$19*N55)+(O$19*O55)+(P$19*P55)+(Q$19*Q55)+(R$19*R55)+(S$19*S55)+(T$19*T55)+(U$19*U55)+(V$19*V55)+(W$19*W55)+(X$19*X55)+(Y$19*Y55)+(Z$19*Z55)+(AA$19*AA55)+(AB$19*AB55)+(AC$19*AC55)+(AD$19*AD55))</f>
        <v/>
      </c>
      <c r="AG55" s="65"/>
      <c r="AH55" s="65"/>
      <c r="AI55" s="65"/>
      <c r="AJ55" s="65"/>
      <c r="AK55" s="65"/>
      <c r="AL55" s="65"/>
      <c r="AM55" s="149"/>
      <c r="AN55" s="149"/>
      <c r="AO55" s="149"/>
      <c r="AP55" s="149"/>
      <c r="AQ55" s="149"/>
      <c r="AR55" s="149"/>
      <c r="AS55" s="149"/>
      <c r="AT55" s="149"/>
      <c r="AU55" s="149"/>
      <c r="AV55" s="149"/>
      <c r="AW55" s="149"/>
      <c r="AX55" s="149"/>
      <c r="AY55" s="149"/>
      <c r="AZ55" s="149"/>
      <c r="BA55" s="149"/>
      <c r="BB55" s="149"/>
      <c r="BC55" s="149"/>
      <c r="BD55" s="149"/>
      <c r="BE55" s="149"/>
      <c r="BF55" s="222"/>
      <c r="BG55" s="150" t="str">
        <f>IF(OR('Set UP'!$C41=0,'Set UP'!$D41=0,'Set UP'!$E41=0),"",(AG$19*AG55)+(AH$19*AH55)+(AI$19*AI55)+(AJ$19*AJ55)+(AK$19*AK55)+(AL$19*AL55)+(AM$19*AM55)+(AN$19*AN55)+(AO$19*AO55)+(AP$19*AP55)+(AQ$19*AQ55)+(AR$19*AR55)+(AS$19*AS55)+(AT$19*AT55)+(AU$19*AU55)+(AV$19*AV55)+(AW$19*AW55)+(AX$19*AX55)+(AY$19*AY55)+(AZ$19*AZ55)+(BA$19*BA55)+(BB$19*BB55)+(BC$19*BC55)+(BD$19*BD55)+(BE$19*BE55))</f>
        <v/>
      </c>
      <c r="BH55" s="65"/>
      <c r="BI55" s="65"/>
      <c r="BJ55" s="65"/>
      <c r="BK55" s="65"/>
      <c r="BL55" s="65"/>
      <c r="BM55" s="65"/>
      <c r="BN55" s="149"/>
      <c r="BO55" s="149"/>
      <c r="BP55" s="149"/>
      <c r="BQ55" s="149"/>
      <c r="BR55" s="149"/>
      <c r="BS55" s="149"/>
      <c r="BT55" s="149"/>
      <c r="BU55" s="149"/>
      <c r="BV55" s="149"/>
      <c r="BW55" s="149"/>
      <c r="BX55" s="149"/>
      <c r="BY55" s="149"/>
      <c r="BZ55" s="149"/>
      <c r="CA55" s="149"/>
      <c r="CB55" s="149"/>
      <c r="CC55" s="149"/>
      <c r="CD55" s="149"/>
      <c r="CE55" s="149"/>
      <c r="CF55" s="149"/>
      <c r="CG55" s="222"/>
      <c r="CH55" s="150" t="str">
        <f>IF(OR('Set UP'!$C41=0,'Set UP'!$D41=0,'Set UP'!$E41=0),"",(BH$19*BH55)+(BI$19*BI55)+(BJ$19*BJ55)+(BK$19*BK55)+(BL$19*BL55)+(BM$19*BM55)+(BN$19*BN55)+(BO$19*BO55)+(BP$19*BP55)+(BQ$19*BQ55)+(BR$19*BR55)+(BS$19*BS55)+(BT$19*BT55)+(BU$19*BU55)+(BV$19*BV55)+(BW$19*BW55)+(BX$19*BX55)+(BY$19*BY55)+(BZ$19*BZ55)+(CA$19*CA55)+(CB$19*CB55)+(CC$19*CC55)+(CD$19*CD55)+(CE$19*CE55)+(CF$19*CF55))</f>
        <v/>
      </c>
      <c r="CI55" s="65"/>
      <c r="CJ55" s="65"/>
      <c r="CK55" s="65"/>
      <c r="CL55" s="65"/>
      <c r="CM55" s="65"/>
      <c r="CN55" s="149"/>
      <c r="CO55" s="149"/>
      <c r="CP55" s="149"/>
      <c r="CQ55" s="149"/>
      <c r="CR55" s="149"/>
      <c r="CS55" s="149"/>
      <c r="CT55" s="149"/>
      <c r="CU55" s="149"/>
      <c r="CV55" s="149"/>
      <c r="CW55" s="149"/>
      <c r="CX55" s="149"/>
      <c r="CY55" s="149"/>
      <c r="CZ55" s="149"/>
      <c r="DA55" s="149"/>
      <c r="DB55" s="149"/>
      <c r="DC55" s="149"/>
      <c r="DD55" s="149"/>
      <c r="DE55" s="149"/>
      <c r="DF55" s="149"/>
      <c r="DG55" s="149"/>
      <c r="DH55" s="222"/>
      <c r="DI55" s="150" t="str">
        <f>IF(OR('Set UP'!$C41=0,'Set UP'!$D41=0,'Set UP'!$E41=0),"",(CI$19*CI55)+(CJ$19*CJ55)+(CK$19*CK55)+(CL$19*CL55)+(CM$19*CM55)+(CN$19*CN55)+(CO$19*CO55)+(CP$19*CP55)+(CQ$19*CQ55)+(CR$19*CR55)+(CS$19*CS55)+(CT$19*CT55)+(CU$19*CU55)+(CV$19*CV55)+(CW$19*CW55)+(CX$19*CX55)+(CY$19*CY55)+(CZ$19*CZ55)+(DA$19*DA55)+(DB$19*DB55)+(DC$19*DC55)+(DD$19*DD55)+(DE$19*DE55)+(DF$19*DF55)+(DG$19*DG55))</f>
        <v/>
      </c>
      <c r="DJ55" s="65"/>
      <c r="DK55" s="65"/>
      <c r="DL55" s="65"/>
      <c r="DM55" s="149"/>
      <c r="DN55" s="149"/>
      <c r="DO55" s="149"/>
      <c r="DP55" s="149"/>
      <c r="DQ55" s="149"/>
      <c r="DR55" s="149"/>
      <c r="DS55" s="149"/>
      <c r="DT55" s="149"/>
      <c r="DU55" s="149"/>
      <c r="DV55" s="149"/>
      <c r="DW55" s="149"/>
      <c r="DX55" s="149"/>
      <c r="DY55" s="149"/>
      <c r="DZ55" s="149"/>
      <c r="EA55" s="149"/>
      <c r="EB55" s="149"/>
      <c r="EC55" s="149"/>
      <c r="ED55" s="149"/>
      <c r="EE55" s="149"/>
      <c r="EF55" s="149"/>
      <c r="EG55" s="149"/>
      <c r="EH55" s="149"/>
      <c r="EI55" s="222"/>
      <c r="EJ55" s="150" t="str">
        <f>IF(OR('Set UP'!$C41=0,'Set UP'!$D41=0,'Set UP'!$E41=0),"",(DJ$19*DJ55)+(DK$19*DK55)+(DL$19*DL55)+(DM$19*DM55)+(DN$19*DN55)+(DO$19*DO55)+(DP$19*DP55)+(DQ$19*DQ55)+(DR$19*DR55)+(DS$19*DS55)+(DT$19*DT55)+(DU$19*DU55)+(DV$19*DV55)+(DW$19*DW55)+(DX$19*DX55)+(DY$19*DY55)+(DZ$19*DZ55)+(EA$19*EA55)+(EB$19*EB55)+(EC$19*EC55)+(ED$19*ED55)+(EE$19*EE55)+(EF$19*EF55)+(EG$19*EG55)+(EH$19*EH55))</f>
        <v/>
      </c>
      <c r="EK55" s="65"/>
      <c r="EL55" s="65"/>
      <c r="EM55" s="65"/>
      <c r="EN55" s="65"/>
      <c r="EO55" s="149"/>
      <c r="EP55" s="149"/>
      <c r="EQ55" s="149"/>
      <c r="ER55" s="149"/>
      <c r="ES55" s="149"/>
      <c r="ET55" s="149"/>
      <c r="EU55" s="149"/>
      <c r="EV55" s="149"/>
      <c r="EW55" s="149"/>
      <c r="EX55" s="149"/>
      <c r="EY55" s="149"/>
      <c r="EZ55" s="149"/>
      <c r="FA55" s="149"/>
      <c r="FB55" s="149"/>
      <c r="FC55" s="149"/>
      <c r="FD55" s="149"/>
      <c r="FE55" s="149"/>
      <c r="FF55" s="149"/>
      <c r="FG55" s="149"/>
      <c r="FH55" s="149"/>
      <c r="FI55" s="149"/>
      <c r="FJ55" s="222"/>
      <c r="FK55" s="150" t="str">
        <f>IF(OR('Set UP'!$C41=0,'Set UP'!$D41=0,'Set UP'!$E41=0),"",(EK$19*EK55)+(EL$19*EL55)+(EM$19*EM55)+(EN$19*EN55)+(EO$19*EO55)+(EP$19*EP55)+(EQ$19*EQ55)+(ER$19*ER55)+(ES$19*ES55)+(ET$19*ET55)+(EU$19*EU55)+(EV$19*EV55)+(EW$19*EW55)+(EX$19*EX55)+(EY$19*EY55)+(EZ$19*EZ55)+(FA$19*FA55)+(FB$19*FB55)+(FC$19*FC55)+(FD$19*FD55)+(FE$19*FE55)+(FF$19*FF55)+(FG$19*FG55)+(FH$19*FH55)+(FI$19*FI55))</f>
        <v/>
      </c>
      <c r="FL55" s="65"/>
      <c r="FM55" s="65"/>
      <c r="FN55" s="65"/>
      <c r="FO55" s="65"/>
      <c r="FP55" s="149"/>
      <c r="FQ55" s="149"/>
      <c r="FR55" s="149"/>
      <c r="FS55" s="149"/>
      <c r="FT55" s="149"/>
      <c r="FU55" s="149"/>
      <c r="FV55" s="149"/>
      <c r="FW55" s="149"/>
      <c r="FX55" s="149"/>
      <c r="FY55" s="149"/>
      <c r="FZ55" s="149"/>
      <c r="GA55" s="149"/>
      <c r="GB55" s="149"/>
      <c r="GC55" s="149"/>
      <c r="GD55" s="149"/>
      <c r="GE55" s="149"/>
      <c r="GF55" s="149"/>
      <c r="GG55" s="149"/>
      <c r="GH55" s="149"/>
      <c r="GI55" s="149"/>
      <c r="GJ55" s="149"/>
      <c r="GK55" s="222"/>
      <c r="GL55" s="150" t="str">
        <f>IF(OR('Set UP'!$C41=0,'Set UP'!$D41=0,'Set UP'!$E41=0),"",(FL$19*FL55)+(FM$19*FM55)+(FN$19*FN55)+(FO$19*FO55)+(FP$19*FP55)+(FQ$19*FQ55)+(FR$19*FR55)+(FS$19*FS55)+(FT$19*FT55)+(FU$19*FU55)+(FV$19*FV55)+(FW$19*FW55)+(FX$19*FX55)+(FY$19*FY55)+(FZ$19*FZ55)+(GA$19*GA55)+(GB$19*GB55)+(GC$19*GC55)+(GD$19*GD55)+(GE$19*GE55)+(GF$19*GF55)+(GG$19*GG55)+(GH$19*GH55)+(GI$19*GI55)+(GJ$19*GJ55))</f>
        <v/>
      </c>
      <c r="GM55" s="65"/>
      <c r="GN55" s="65"/>
      <c r="GO55" s="65"/>
      <c r="GP55" s="65"/>
      <c r="GQ55" s="149"/>
      <c r="GR55" s="149"/>
      <c r="GS55" s="149"/>
      <c r="GT55" s="149"/>
      <c r="GU55" s="149"/>
      <c r="GV55" s="149"/>
      <c r="GW55" s="149"/>
      <c r="GX55" s="149"/>
      <c r="GY55" s="149"/>
      <c r="GZ55" s="149"/>
      <c r="HA55" s="149"/>
      <c r="HB55" s="149"/>
      <c r="HC55" s="149"/>
      <c r="HD55" s="149"/>
      <c r="HE55" s="149"/>
      <c r="HF55" s="149"/>
      <c r="HG55" s="149"/>
      <c r="HH55" s="149"/>
      <c r="HI55" s="149"/>
      <c r="HJ55" s="149"/>
      <c r="HK55" s="149"/>
      <c r="HL55" s="222"/>
      <c r="HM55" s="150" t="str">
        <f>IF(OR('Set UP'!$C41=0,'Set UP'!$D41=0,'Set UP'!$E41=0),"",(GM$19*GM55)+(GN$19*GN55)+(GO$19*GO55)+(GP$19*GP55)+(GQ$19*GQ55)+(GR$19*GR55)+(GS$19*GS55)+(GT$19*GT55)+(GU$19*GU55)+(GV$19*GV55)+(GW$19*GW55)+(GX$19*GX55)+(GY$19*GY55)+(GZ$19*GZ55)+(HA$19*HA55)+(HB$19*HB55)+(HC$19*HC55)+(HD$19*HD55)+(HE$19*HE55)+(HF$19*HF55)+(HG$19*HG55)+(HH$19*HH55)+(HI$19*HI55)+(HJ$19*HJ55)+(HK$19*HK55))</f>
        <v/>
      </c>
      <c r="HN55" s="65"/>
      <c r="HO55" s="65"/>
      <c r="HP55" s="65"/>
      <c r="HQ55" s="65"/>
      <c r="HR55" s="149"/>
      <c r="HS55" s="149"/>
      <c r="HT55" s="149"/>
      <c r="HU55" s="149"/>
      <c r="HV55" s="149"/>
      <c r="HW55" s="149"/>
      <c r="HX55" s="149"/>
      <c r="HY55" s="149"/>
      <c r="HZ55" s="149"/>
      <c r="IA55" s="149"/>
      <c r="IB55" s="149"/>
      <c r="IC55" s="149"/>
      <c r="ID55" s="149"/>
      <c r="IE55" s="149"/>
      <c r="IF55" s="149"/>
      <c r="IG55" s="149"/>
      <c r="IH55" s="149"/>
      <c r="II55" s="149"/>
      <c r="IJ55" s="149"/>
      <c r="IK55" s="149"/>
      <c r="IL55" s="149"/>
      <c r="IM55" s="222"/>
      <c r="IN55" s="150" t="str">
        <f>IF(OR('Set UP'!$C41=0,'Set UP'!$D41=0,'Set UP'!$E41=0),"",(HN$19*HN55)+(HO$19*HO55)+(HP$19*HP55)+(HQ$19*HQ55)+(HR$19*HR55)+(HS$19*HS55)+(HT$19*HT55)+(HU$19*HU55)+(HV$19*HV55)+(HW$19*HW55)+(HX$19*HX55)+(HY$19*HY55)+(HZ$19*HZ55)+(IA$19*IA55)+(IB$19*IB55)+(IC$19*IC55)+(ID$19*ID55)+(IE$19*IE55)+(IF$19*IF55)+(IG$19*IG55)+(IH$19*IH55)+(II$19*II55)+(IJ$19*IJ55)+(IK$19*IK55)+(IL$19*IL55))</f>
        <v/>
      </c>
      <c r="IO55" s="65"/>
      <c r="IP55" s="65"/>
      <c r="IQ55" s="65"/>
      <c r="IR55" s="65"/>
      <c r="IS55" s="149"/>
      <c r="IT55" s="149"/>
      <c r="IU55" s="149"/>
      <c r="IV55" s="149"/>
      <c r="IW55" s="149"/>
      <c r="IX55" s="149"/>
      <c r="IY55" s="149"/>
      <c r="IZ55" s="149"/>
      <c r="JA55" s="149"/>
      <c r="JB55" s="149"/>
      <c r="JC55" s="149"/>
      <c r="JD55" s="149"/>
      <c r="JE55" s="149"/>
      <c r="JF55" s="149"/>
      <c r="JG55" s="149"/>
      <c r="JH55" s="149"/>
      <c r="JI55" s="149"/>
      <c r="JJ55" s="149"/>
      <c r="JK55" s="149"/>
      <c r="JL55" s="149"/>
      <c r="JM55" s="149"/>
      <c r="JN55" s="222"/>
      <c r="JO55" s="150" t="str">
        <f>IF(OR('Set UP'!$C41=0,'Set UP'!$D41=0,'Set UP'!$E41=0),"",(IO$19*IO55)+(IP$19*IP55)+(IQ$19*IQ55)+(IR$19*IR55)+(IS$19*IS55)+(IT$19*IT55)+(IU$19*IU55)+(IV$19*IV55)+(IW$19*IW55)+(IX$19*IX55)+(IY$19*IY55)+(IZ$19*IZ55)+(JA$19*JA55)+(JB$19*JB55)+(JC$19*JC55)+(JD$19*JD55)+(JE$19*JE55)+(JF$19*JF55)+(JG$19*JG55)+(JH$19*JH55)+(JI$19*JI55)+(JJ$19*JJ55)+(JK$19*JK55)+(JL$19*JL55)+(JM$19*JM55))</f>
        <v/>
      </c>
      <c r="JP55" s="151" t="str">
        <f>IF(OR('Set UP'!$C41=0,'Set UP'!$D41=0,'Set UP'!$E41=0),"",(AF55+BG55+CH55+DI55+EJ55+FK55+GL55+HM55+IN55+JO55))</f>
        <v/>
      </c>
      <c r="JQ55" s="152" t="str">
        <f>IF(OR('Set UP'!$C41=0,'Set UP'!$D41=0,'Set UP'!$E41=0),"",RANK(JP55,$JP$21:$JP$68,0))</f>
        <v/>
      </c>
      <c r="JR55" s="151" t="str">
        <f>IF(OR('Set UP'!K41&lt;&gt;1,'Set UP'!C41=0,'Set UP'!D41=0,'Set UP'!E41=0,'Set UP'!F41=0),"",$JP55)</f>
        <v/>
      </c>
      <c r="JS55" s="151" t="str">
        <f>IF(OR('Set UP'!K41&lt;&gt;1,'Set UP'!C41=0,'Set UP'!D41=0,'Set UP'!E41=0,'Set UP'!F41=0),"",RANK(JR55,$JR$21:$JR$68,0))</f>
        <v/>
      </c>
      <c r="JT55" s="153" t="str">
        <f>IF(OR('Set UP'!K41&lt;&gt;2,'Set UP'!C41=0,'Set UP'!D41=0,'Set UP'!E41=0,'Set UP'!F41=0),"",$JP55)</f>
        <v/>
      </c>
      <c r="JU55" s="151" t="str">
        <f>IF(OR('Set UP'!K41&lt;&gt;2,'Set UP'!C41=0,'Set UP'!D41=0,'Set UP'!E41=0,'Set UP'!F41=0),"",RANK(JT55,$JT$21:$JT$68,0))</f>
        <v/>
      </c>
      <c r="JV55" s="151" t="str">
        <f>IF(OR(LEFT('Set UP'!F41,1)&lt;&gt;"F",'Set UP'!C41=0,'Set UP'!D41=0,'Set UP'!E41=0),"",$JP55)</f>
        <v/>
      </c>
      <c r="JW55" s="151" t="str">
        <f>IF(OR(LEFT('Set UP'!F41,1)&lt;&gt;"F",'Set UP'!C41=0,'Set UP'!D41=0,'Set UP'!E41=0),"",RANK(JV55,$JV$21:$JV$68,0))</f>
        <v/>
      </c>
      <c r="JX55" s="151" t="str">
        <f>IF(OR('Set UP'!F41&lt;&gt;"NS",'Set UP'!C41=0,'Set UP'!D41=0,'Set UP'!E41=0),"",$JP55)</f>
        <v/>
      </c>
      <c r="JY55" s="154" t="str">
        <f>IF(OR('Set UP'!F41&lt;&gt;"NS",'Set UP'!C41=0,'Set UP'!D41=0,'Set UP'!E41=0),"",RANK(JX55,$JX$21:$JX$68,0))</f>
        <v/>
      </c>
      <c r="JZ55" s="154" t="str">
        <f>IF(OR('Set UP'!$C41=0,'Set UP'!$D41=0,'Set UP'!$E41=0,JP55=0),"",JP55/MAX(JP$21:JP$68)*1000)</f>
        <v/>
      </c>
      <c r="KC55" s="316">
        <f t="array" ref="KC55">MAX(IF(Clubs='Set UP'!D41,'Wet Incident'!JU$21:JU$68))</f>
        <v>0</v>
      </c>
      <c r="KD55" s="316" t="str">
        <f t="shared" si="5"/>
        <v/>
      </c>
    </row>
    <row r="56" spans="2:290" x14ac:dyDescent="0.2">
      <c r="B56" s="139">
        <v>36</v>
      </c>
      <c r="C56" s="148" t="str">
        <f>IF(OR('Set UP'!$C42=0,'Set UP'!$D42=0,'Set UP'!$E42=0,'Set UP'!F42=0),"  --",'Set UP'!C42)</f>
        <v xml:space="preserve">  --</v>
      </c>
      <c r="D56" s="148" t="str">
        <f>IF(OR('Set UP'!$C42=0,'Set UP'!$D42=0,'Set UP'!$E42=0,'Set UP'!F42=0),"  --",'Set UP'!D42&amp;" "&amp;'Set UP'!E42)</f>
        <v xml:space="preserve">  --</v>
      </c>
      <c r="E56" s="148" t="str">
        <f>IF(OR('Set UP'!$C42=0,'Set UP'!$D42=0,'Set UP'!$E42=0,'Set UP'!F42=0),"  --",'Set UP'!F42)</f>
        <v xml:space="preserve">  --</v>
      </c>
      <c r="F56" s="65"/>
      <c r="G56" s="65"/>
      <c r="H56" s="65"/>
      <c r="I56" s="65"/>
      <c r="J56" s="149"/>
      <c r="K56" s="149"/>
      <c r="L56" s="149"/>
      <c r="M56" s="149"/>
      <c r="N56" s="149"/>
      <c r="O56" s="149"/>
      <c r="P56" s="149"/>
      <c r="Q56" s="149"/>
      <c r="R56" s="149"/>
      <c r="S56" s="149"/>
      <c r="T56" s="149"/>
      <c r="U56" s="149"/>
      <c r="V56" s="149"/>
      <c r="W56" s="149"/>
      <c r="X56" s="149"/>
      <c r="Y56" s="149"/>
      <c r="Z56" s="149"/>
      <c r="AA56" s="149"/>
      <c r="AB56" s="149"/>
      <c r="AC56" s="149"/>
      <c r="AD56" s="149"/>
      <c r="AE56" s="222"/>
      <c r="AF56" s="150" t="str">
        <f>IF(OR('Set UP'!$C42=0,'Set UP'!$D42=0,'Set UP'!$E42=0),"",(F$19*F56)+(G$19*G56)+(H$19*H56)+(I$19*I56)+(J$19*J56)+(K$19*K56)+(L$19*L56)+(M$19*M56)+(N$19*N56)+(O$19*O56)+(P$19*P56)+(Q$19*Q56)+(R$19*R56)+(S$19*S56)+(T$19*T56)+(U$19*U56)+(V$19*V56)+(W$19*W56)+(X$19*X56)+(Y$19*Y56)+(Z$19*Z56)+(AA$19*AA56)+(AB$19*AB56)+(AC$19*AC56)+(AD$19*AD56))</f>
        <v/>
      </c>
      <c r="AG56" s="65"/>
      <c r="AH56" s="65"/>
      <c r="AI56" s="65"/>
      <c r="AJ56" s="65"/>
      <c r="AK56" s="65"/>
      <c r="AL56" s="65"/>
      <c r="AM56" s="149"/>
      <c r="AN56" s="149"/>
      <c r="AO56" s="149"/>
      <c r="AP56" s="149"/>
      <c r="AQ56" s="149"/>
      <c r="AR56" s="149"/>
      <c r="AS56" s="149"/>
      <c r="AT56" s="149"/>
      <c r="AU56" s="149"/>
      <c r="AV56" s="149"/>
      <c r="AW56" s="149"/>
      <c r="AX56" s="149"/>
      <c r="AY56" s="149"/>
      <c r="AZ56" s="149"/>
      <c r="BA56" s="149"/>
      <c r="BB56" s="149"/>
      <c r="BC56" s="149"/>
      <c r="BD56" s="149"/>
      <c r="BE56" s="149"/>
      <c r="BF56" s="222"/>
      <c r="BG56" s="150" t="str">
        <f>IF(OR('Set UP'!$C42=0,'Set UP'!$D42=0,'Set UP'!$E42=0),"",(AG$19*AG56)+(AH$19*AH56)+(AI$19*AI56)+(AJ$19*AJ56)+(AK$19*AK56)+(AL$19*AL56)+(AM$19*AM56)+(AN$19*AN56)+(AO$19*AO56)+(AP$19*AP56)+(AQ$19*AQ56)+(AR$19*AR56)+(AS$19*AS56)+(AT$19*AT56)+(AU$19*AU56)+(AV$19*AV56)+(AW$19*AW56)+(AX$19*AX56)+(AY$19*AY56)+(AZ$19*AZ56)+(BA$19*BA56)+(BB$19*BB56)+(BC$19*BC56)+(BD$19*BD56)+(BE$19*BE56))</f>
        <v/>
      </c>
      <c r="BH56" s="65"/>
      <c r="BI56" s="65"/>
      <c r="BJ56" s="65"/>
      <c r="BK56" s="65"/>
      <c r="BL56" s="65"/>
      <c r="BM56" s="65"/>
      <c r="BN56" s="149"/>
      <c r="BO56" s="149"/>
      <c r="BP56" s="149"/>
      <c r="BQ56" s="149"/>
      <c r="BR56" s="149"/>
      <c r="BS56" s="149"/>
      <c r="BT56" s="149"/>
      <c r="BU56" s="149"/>
      <c r="BV56" s="149"/>
      <c r="BW56" s="149"/>
      <c r="BX56" s="149"/>
      <c r="BY56" s="149"/>
      <c r="BZ56" s="149"/>
      <c r="CA56" s="149"/>
      <c r="CB56" s="149"/>
      <c r="CC56" s="149"/>
      <c r="CD56" s="149"/>
      <c r="CE56" s="149"/>
      <c r="CF56" s="149"/>
      <c r="CG56" s="222"/>
      <c r="CH56" s="150" t="str">
        <f>IF(OR('Set UP'!$C42=0,'Set UP'!$D42=0,'Set UP'!$E42=0),"",(BH$19*BH56)+(BI$19*BI56)+(BJ$19*BJ56)+(BK$19*BK56)+(BL$19*BL56)+(BM$19*BM56)+(BN$19*BN56)+(BO$19*BO56)+(BP$19*BP56)+(BQ$19*BQ56)+(BR$19*BR56)+(BS$19*BS56)+(BT$19*BT56)+(BU$19*BU56)+(BV$19*BV56)+(BW$19*BW56)+(BX$19*BX56)+(BY$19*BY56)+(BZ$19*BZ56)+(CA$19*CA56)+(CB$19*CB56)+(CC$19*CC56)+(CD$19*CD56)+(CE$19*CE56)+(CF$19*CF56))</f>
        <v/>
      </c>
      <c r="CI56" s="65"/>
      <c r="CJ56" s="65"/>
      <c r="CK56" s="65"/>
      <c r="CL56" s="65"/>
      <c r="CM56" s="65"/>
      <c r="CN56" s="149"/>
      <c r="CO56" s="149"/>
      <c r="CP56" s="149"/>
      <c r="CQ56" s="149"/>
      <c r="CR56" s="149"/>
      <c r="CS56" s="149"/>
      <c r="CT56" s="149"/>
      <c r="CU56" s="149"/>
      <c r="CV56" s="149"/>
      <c r="CW56" s="149"/>
      <c r="CX56" s="149"/>
      <c r="CY56" s="149"/>
      <c r="CZ56" s="149"/>
      <c r="DA56" s="149"/>
      <c r="DB56" s="149"/>
      <c r="DC56" s="149"/>
      <c r="DD56" s="149"/>
      <c r="DE56" s="149"/>
      <c r="DF56" s="149"/>
      <c r="DG56" s="149"/>
      <c r="DH56" s="222"/>
      <c r="DI56" s="150" t="str">
        <f>IF(OR('Set UP'!$C42=0,'Set UP'!$D42=0,'Set UP'!$E42=0),"",(CI$19*CI56)+(CJ$19*CJ56)+(CK$19*CK56)+(CL$19*CL56)+(CM$19*CM56)+(CN$19*CN56)+(CO$19*CO56)+(CP$19*CP56)+(CQ$19*CQ56)+(CR$19*CR56)+(CS$19*CS56)+(CT$19*CT56)+(CU$19*CU56)+(CV$19*CV56)+(CW$19*CW56)+(CX$19*CX56)+(CY$19*CY56)+(CZ$19*CZ56)+(DA$19*DA56)+(DB$19*DB56)+(DC$19*DC56)+(DD$19*DD56)+(DE$19*DE56)+(DF$19*DF56)+(DG$19*DG56))</f>
        <v/>
      </c>
      <c r="DJ56" s="65"/>
      <c r="DK56" s="65"/>
      <c r="DL56" s="65"/>
      <c r="DM56" s="149"/>
      <c r="DN56" s="149"/>
      <c r="DO56" s="149"/>
      <c r="DP56" s="149"/>
      <c r="DQ56" s="149"/>
      <c r="DR56" s="149"/>
      <c r="DS56" s="149"/>
      <c r="DT56" s="149"/>
      <c r="DU56" s="149"/>
      <c r="DV56" s="149"/>
      <c r="DW56" s="149"/>
      <c r="DX56" s="149"/>
      <c r="DY56" s="149"/>
      <c r="DZ56" s="149"/>
      <c r="EA56" s="149"/>
      <c r="EB56" s="149"/>
      <c r="EC56" s="149"/>
      <c r="ED56" s="149"/>
      <c r="EE56" s="149"/>
      <c r="EF56" s="149"/>
      <c r="EG56" s="149"/>
      <c r="EH56" s="149"/>
      <c r="EI56" s="222"/>
      <c r="EJ56" s="150" t="str">
        <f>IF(OR('Set UP'!$C42=0,'Set UP'!$D42=0,'Set UP'!$E42=0),"",(DJ$19*DJ56)+(DK$19*DK56)+(DL$19*DL56)+(DM$19*DM56)+(DN$19*DN56)+(DO$19*DO56)+(DP$19*DP56)+(DQ$19*DQ56)+(DR$19*DR56)+(DS$19*DS56)+(DT$19*DT56)+(DU$19*DU56)+(DV$19*DV56)+(DW$19*DW56)+(DX$19*DX56)+(DY$19*DY56)+(DZ$19*DZ56)+(EA$19*EA56)+(EB$19*EB56)+(EC$19*EC56)+(ED$19*ED56)+(EE$19*EE56)+(EF$19*EF56)+(EG$19*EG56)+(EH$19*EH56))</f>
        <v/>
      </c>
      <c r="EK56" s="65"/>
      <c r="EL56" s="65"/>
      <c r="EM56" s="65"/>
      <c r="EN56" s="65"/>
      <c r="EO56" s="149"/>
      <c r="EP56" s="149"/>
      <c r="EQ56" s="149"/>
      <c r="ER56" s="149"/>
      <c r="ES56" s="149"/>
      <c r="ET56" s="149"/>
      <c r="EU56" s="149"/>
      <c r="EV56" s="149"/>
      <c r="EW56" s="149"/>
      <c r="EX56" s="149"/>
      <c r="EY56" s="149"/>
      <c r="EZ56" s="149"/>
      <c r="FA56" s="149"/>
      <c r="FB56" s="149"/>
      <c r="FC56" s="149"/>
      <c r="FD56" s="149"/>
      <c r="FE56" s="149"/>
      <c r="FF56" s="149"/>
      <c r="FG56" s="149"/>
      <c r="FH56" s="149"/>
      <c r="FI56" s="149"/>
      <c r="FJ56" s="222"/>
      <c r="FK56" s="150" t="str">
        <f>IF(OR('Set UP'!$C42=0,'Set UP'!$D42=0,'Set UP'!$E42=0),"",(EK$19*EK56)+(EL$19*EL56)+(EM$19*EM56)+(EN$19*EN56)+(EO$19*EO56)+(EP$19*EP56)+(EQ$19*EQ56)+(ER$19*ER56)+(ES$19*ES56)+(ET$19*ET56)+(EU$19*EU56)+(EV$19*EV56)+(EW$19*EW56)+(EX$19*EX56)+(EY$19*EY56)+(EZ$19*EZ56)+(FA$19*FA56)+(FB$19*FB56)+(FC$19*FC56)+(FD$19*FD56)+(FE$19*FE56)+(FF$19*FF56)+(FG$19*FG56)+(FH$19*FH56)+(FI$19*FI56))</f>
        <v/>
      </c>
      <c r="FL56" s="65"/>
      <c r="FM56" s="65"/>
      <c r="FN56" s="65"/>
      <c r="FO56" s="65"/>
      <c r="FP56" s="149"/>
      <c r="FQ56" s="149"/>
      <c r="FR56" s="149"/>
      <c r="FS56" s="149"/>
      <c r="FT56" s="149"/>
      <c r="FU56" s="149"/>
      <c r="FV56" s="149"/>
      <c r="FW56" s="149"/>
      <c r="FX56" s="149"/>
      <c r="FY56" s="149"/>
      <c r="FZ56" s="149"/>
      <c r="GA56" s="149"/>
      <c r="GB56" s="149"/>
      <c r="GC56" s="149"/>
      <c r="GD56" s="149"/>
      <c r="GE56" s="149"/>
      <c r="GF56" s="149"/>
      <c r="GG56" s="149"/>
      <c r="GH56" s="149"/>
      <c r="GI56" s="149"/>
      <c r="GJ56" s="149"/>
      <c r="GK56" s="222"/>
      <c r="GL56" s="150" t="str">
        <f>IF(OR('Set UP'!$C42=0,'Set UP'!$D42=0,'Set UP'!$E42=0),"",(FL$19*FL56)+(FM$19*FM56)+(FN$19*FN56)+(FO$19*FO56)+(FP$19*FP56)+(FQ$19*FQ56)+(FR$19*FR56)+(FS$19*FS56)+(FT$19*FT56)+(FU$19*FU56)+(FV$19*FV56)+(FW$19*FW56)+(FX$19*FX56)+(FY$19*FY56)+(FZ$19*FZ56)+(GA$19*GA56)+(GB$19*GB56)+(GC$19*GC56)+(GD$19*GD56)+(GE$19*GE56)+(GF$19*GF56)+(GG$19*GG56)+(GH$19*GH56)+(GI$19*GI56)+(GJ$19*GJ56))</f>
        <v/>
      </c>
      <c r="GM56" s="65"/>
      <c r="GN56" s="65"/>
      <c r="GO56" s="65"/>
      <c r="GP56" s="65"/>
      <c r="GQ56" s="149"/>
      <c r="GR56" s="149"/>
      <c r="GS56" s="149"/>
      <c r="GT56" s="149"/>
      <c r="GU56" s="149"/>
      <c r="GV56" s="149"/>
      <c r="GW56" s="149"/>
      <c r="GX56" s="149"/>
      <c r="GY56" s="149"/>
      <c r="GZ56" s="149"/>
      <c r="HA56" s="149"/>
      <c r="HB56" s="149"/>
      <c r="HC56" s="149"/>
      <c r="HD56" s="149"/>
      <c r="HE56" s="149"/>
      <c r="HF56" s="149"/>
      <c r="HG56" s="149"/>
      <c r="HH56" s="149"/>
      <c r="HI56" s="149"/>
      <c r="HJ56" s="149"/>
      <c r="HK56" s="149"/>
      <c r="HL56" s="222"/>
      <c r="HM56" s="150" t="str">
        <f>IF(OR('Set UP'!$C42=0,'Set UP'!$D42=0,'Set UP'!$E42=0),"",(GM$19*GM56)+(GN$19*GN56)+(GO$19*GO56)+(GP$19*GP56)+(GQ$19*GQ56)+(GR$19*GR56)+(GS$19*GS56)+(GT$19*GT56)+(GU$19*GU56)+(GV$19*GV56)+(GW$19*GW56)+(GX$19*GX56)+(GY$19*GY56)+(GZ$19*GZ56)+(HA$19*HA56)+(HB$19*HB56)+(HC$19*HC56)+(HD$19*HD56)+(HE$19*HE56)+(HF$19*HF56)+(HG$19*HG56)+(HH$19*HH56)+(HI$19*HI56)+(HJ$19*HJ56)+(HK$19*HK56))</f>
        <v/>
      </c>
      <c r="HN56" s="65"/>
      <c r="HO56" s="65"/>
      <c r="HP56" s="65"/>
      <c r="HQ56" s="65"/>
      <c r="HR56" s="149"/>
      <c r="HS56" s="149"/>
      <c r="HT56" s="149"/>
      <c r="HU56" s="149"/>
      <c r="HV56" s="149"/>
      <c r="HW56" s="149"/>
      <c r="HX56" s="149"/>
      <c r="HY56" s="149"/>
      <c r="HZ56" s="149"/>
      <c r="IA56" s="149"/>
      <c r="IB56" s="149"/>
      <c r="IC56" s="149"/>
      <c r="ID56" s="149"/>
      <c r="IE56" s="149"/>
      <c r="IF56" s="149"/>
      <c r="IG56" s="149"/>
      <c r="IH56" s="149"/>
      <c r="II56" s="149"/>
      <c r="IJ56" s="149"/>
      <c r="IK56" s="149"/>
      <c r="IL56" s="149"/>
      <c r="IM56" s="222"/>
      <c r="IN56" s="150" t="str">
        <f>IF(OR('Set UP'!$C42=0,'Set UP'!$D42=0,'Set UP'!$E42=0),"",(HN$19*HN56)+(HO$19*HO56)+(HP$19*HP56)+(HQ$19*HQ56)+(HR$19*HR56)+(HS$19*HS56)+(HT$19*HT56)+(HU$19*HU56)+(HV$19*HV56)+(HW$19*HW56)+(HX$19*HX56)+(HY$19*HY56)+(HZ$19*HZ56)+(IA$19*IA56)+(IB$19*IB56)+(IC$19*IC56)+(ID$19*ID56)+(IE$19*IE56)+(IF$19*IF56)+(IG$19*IG56)+(IH$19*IH56)+(II$19*II56)+(IJ$19*IJ56)+(IK$19*IK56)+(IL$19*IL56))</f>
        <v/>
      </c>
      <c r="IO56" s="65"/>
      <c r="IP56" s="65"/>
      <c r="IQ56" s="65"/>
      <c r="IR56" s="65"/>
      <c r="IS56" s="149"/>
      <c r="IT56" s="149"/>
      <c r="IU56" s="149"/>
      <c r="IV56" s="149"/>
      <c r="IW56" s="149"/>
      <c r="IX56" s="149"/>
      <c r="IY56" s="149"/>
      <c r="IZ56" s="149"/>
      <c r="JA56" s="149"/>
      <c r="JB56" s="149"/>
      <c r="JC56" s="149"/>
      <c r="JD56" s="149"/>
      <c r="JE56" s="149"/>
      <c r="JF56" s="149"/>
      <c r="JG56" s="149"/>
      <c r="JH56" s="149"/>
      <c r="JI56" s="149"/>
      <c r="JJ56" s="149"/>
      <c r="JK56" s="149"/>
      <c r="JL56" s="149"/>
      <c r="JM56" s="149"/>
      <c r="JN56" s="222"/>
      <c r="JO56" s="150" t="str">
        <f>IF(OR('Set UP'!$C42=0,'Set UP'!$D42=0,'Set UP'!$E42=0),"",(IO$19*IO56)+(IP$19*IP56)+(IQ$19*IQ56)+(IR$19*IR56)+(IS$19*IS56)+(IT$19*IT56)+(IU$19*IU56)+(IV$19*IV56)+(IW$19*IW56)+(IX$19*IX56)+(IY$19*IY56)+(IZ$19*IZ56)+(JA$19*JA56)+(JB$19*JB56)+(JC$19*JC56)+(JD$19*JD56)+(JE$19*JE56)+(JF$19*JF56)+(JG$19*JG56)+(JH$19*JH56)+(JI$19*JI56)+(JJ$19*JJ56)+(JK$19*JK56)+(JL$19*JL56)+(JM$19*JM56))</f>
        <v/>
      </c>
      <c r="JP56" s="151" t="str">
        <f>IF(OR('Set UP'!$C42=0,'Set UP'!$D42=0,'Set UP'!$E42=0),"",(AF56+BG56+CH56+DI56+EJ56+FK56+GL56+HM56+IN56+JO56))</f>
        <v/>
      </c>
      <c r="JQ56" s="152" t="str">
        <f>IF(OR('Set UP'!$C42=0,'Set UP'!$D42=0,'Set UP'!$E42=0),"",RANK(JP56,$JP$21:$JP$68,0))</f>
        <v/>
      </c>
      <c r="JR56" s="151" t="str">
        <f>IF(OR('Set UP'!K42&lt;&gt;1,'Set UP'!C42=0,'Set UP'!D42=0,'Set UP'!E42=0,'Set UP'!F42=0),"",$JP56)</f>
        <v/>
      </c>
      <c r="JS56" s="151" t="str">
        <f>IF(OR('Set UP'!K42&lt;&gt;1,'Set UP'!C42=0,'Set UP'!D42=0,'Set UP'!E42=0,'Set UP'!F42=0),"",RANK(JR56,$JR$21:$JR$68,0))</f>
        <v/>
      </c>
      <c r="JT56" s="153" t="str">
        <f>IF(OR('Set UP'!K42&lt;&gt;2,'Set UP'!C42=0,'Set UP'!D42=0,'Set UP'!E42=0,'Set UP'!F42=0),"",$JP56)</f>
        <v/>
      </c>
      <c r="JU56" s="151" t="str">
        <f>IF(OR('Set UP'!K42&lt;&gt;2,'Set UP'!C42=0,'Set UP'!D42=0,'Set UP'!E42=0,'Set UP'!F42=0),"",RANK(JT56,$JT$21:$JT$68,0))</f>
        <v/>
      </c>
      <c r="JV56" s="151" t="str">
        <f>IF(OR(LEFT('Set UP'!F42,1)&lt;&gt;"F",'Set UP'!C42=0,'Set UP'!D42=0,'Set UP'!E42=0),"",$JP56)</f>
        <v/>
      </c>
      <c r="JW56" s="151" t="str">
        <f>IF(OR(LEFT('Set UP'!F42,1)&lt;&gt;"F",'Set UP'!C42=0,'Set UP'!D42=0,'Set UP'!E42=0),"",RANK(JV56,$JV$21:$JV$68,0))</f>
        <v/>
      </c>
      <c r="JX56" s="151" t="str">
        <f>IF(OR('Set UP'!F42&lt;&gt;"NS",'Set UP'!C42=0,'Set UP'!D42=0,'Set UP'!E42=0),"",$JP56)</f>
        <v/>
      </c>
      <c r="JY56" s="154" t="str">
        <f>IF(OR('Set UP'!F42&lt;&gt;"NS",'Set UP'!C42=0,'Set UP'!D42=0,'Set UP'!E42=0),"",RANK(JX56,$JX$21:$JX$68,0))</f>
        <v/>
      </c>
      <c r="JZ56" s="154" t="str">
        <f>IF(OR('Set UP'!$C42=0,'Set UP'!$D42=0,'Set UP'!$E42=0,JP56=0),"",JP56/MAX(JP$21:JP$68)*1000)</f>
        <v/>
      </c>
      <c r="KC56" s="316">
        <f t="array" ref="KC56">MAX(IF(Clubs='Set UP'!D42,'Wet Incident'!JU$21:JU$68))</f>
        <v>0</v>
      </c>
      <c r="KD56" s="316" t="str">
        <f t="shared" si="5"/>
        <v/>
      </c>
    </row>
    <row r="57" spans="2:290" x14ac:dyDescent="0.2">
      <c r="B57" s="139">
        <v>37</v>
      </c>
      <c r="C57" s="148" t="str">
        <f>IF(OR('Set UP'!$C43=0,'Set UP'!$D43=0,'Set UP'!$E43=0,'Set UP'!F43=0),"  --",'Set UP'!C43)</f>
        <v xml:space="preserve">  --</v>
      </c>
      <c r="D57" s="148" t="str">
        <f>IF(OR('Set UP'!$C43=0,'Set UP'!$D43=0,'Set UP'!$E43=0,'Set UP'!F43=0),"  --",'Set UP'!D43&amp;" "&amp;'Set UP'!E43)</f>
        <v xml:space="preserve">  --</v>
      </c>
      <c r="E57" s="148" t="str">
        <f>IF(OR('Set UP'!$C43=0,'Set UP'!$D43=0,'Set UP'!$E43=0,'Set UP'!F43=0),"  --",'Set UP'!F43)</f>
        <v xml:space="preserve">  --</v>
      </c>
      <c r="F57" s="65"/>
      <c r="G57" s="65"/>
      <c r="H57" s="65"/>
      <c r="I57" s="65"/>
      <c r="J57" s="149"/>
      <c r="K57" s="149"/>
      <c r="L57" s="149"/>
      <c r="M57" s="149"/>
      <c r="N57" s="149"/>
      <c r="O57" s="149"/>
      <c r="P57" s="149"/>
      <c r="Q57" s="149"/>
      <c r="R57" s="149"/>
      <c r="S57" s="149"/>
      <c r="T57" s="149"/>
      <c r="U57" s="149"/>
      <c r="V57" s="149"/>
      <c r="W57" s="149"/>
      <c r="X57" s="149"/>
      <c r="Y57" s="149"/>
      <c r="Z57" s="149"/>
      <c r="AA57" s="149"/>
      <c r="AB57" s="149"/>
      <c r="AC57" s="149"/>
      <c r="AD57" s="149"/>
      <c r="AE57" s="222"/>
      <c r="AF57" s="150" t="str">
        <f>IF(OR('Set UP'!$C43=0,'Set UP'!$D43=0,'Set UP'!$E43=0),"",(F$19*F57)+(G$19*G57)+(H$19*H57)+(I$19*I57)+(J$19*J57)+(K$19*K57)+(L$19*L57)+(M$19*M57)+(N$19*N57)+(O$19*O57)+(P$19*P57)+(Q$19*Q57)+(R$19*R57)+(S$19*S57)+(T$19*T57)+(U$19*U57)+(V$19*V57)+(W$19*W57)+(X$19*X57)+(Y$19*Y57)+(Z$19*Z57)+(AA$19*AA57)+(AB$19*AB57)+(AC$19*AC57)+(AD$19*AD57))</f>
        <v/>
      </c>
      <c r="AG57" s="65"/>
      <c r="AH57" s="65"/>
      <c r="AI57" s="65"/>
      <c r="AJ57" s="65"/>
      <c r="AK57" s="65"/>
      <c r="AL57" s="65"/>
      <c r="AM57" s="149"/>
      <c r="AN57" s="149"/>
      <c r="AO57" s="149"/>
      <c r="AP57" s="149"/>
      <c r="AQ57" s="149"/>
      <c r="AR57" s="149"/>
      <c r="AS57" s="149"/>
      <c r="AT57" s="149"/>
      <c r="AU57" s="149"/>
      <c r="AV57" s="149"/>
      <c r="AW57" s="149"/>
      <c r="AX57" s="149"/>
      <c r="AY57" s="149"/>
      <c r="AZ57" s="149"/>
      <c r="BA57" s="149"/>
      <c r="BB57" s="149"/>
      <c r="BC57" s="149"/>
      <c r="BD57" s="149"/>
      <c r="BE57" s="149"/>
      <c r="BF57" s="222"/>
      <c r="BG57" s="150" t="str">
        <f>IF(OR('Set UP'!$C43=0,'Set UP'!$D43=0,'Set UP'!$E43=0),"",(AG$19*AG57)+(AH$19*AH57)+(AI$19*AI57)+(AJ$19*AJ57)+(AK$19*AK57)+(AL$19*AL57)+(AM$19*AM57)+(AN$19*AN57)+(AO$19*AO57)+(AP$19*AP57)+(AQ$19*AQ57)+(AR$19*AR57)+(AS$19*AS57)+(AT$19*AT57)+(AU$19*AU57)+(AV$19*AV57)+(AW$19*AW57)+(AX$19*AX57)+(AY$19*AY57)+(AZ$19*AZ57)+(BA$19*BA57)+(BB$19*BB57)+(BC$19*BC57)+(BD$19*BD57)+(BE$19*BE57))</f>
        <v/>
      </c>
      <c r="BH57" s="65"/>
      <c r="BI57" s="65"/>
      <c r="BJ57" s="65"/>
      <c r="BK57" s="65"/>
      <c r="BL57" s="65"/>
      <c r="BM57" s="65"/>
      <c r="BN57" s="149"/>
      <c r="BO57" s="149"/>
      <c r="BP57" s="149"/>
      <c r="BQ57" s="149"/>
      <c r="BR57" s="149"/>
      <c r="BS57" s="149"/>
      <c r="BT57" s="149"/>
      <c r="BU57" s="149"/>
      <c r="BV57" s="149"/>
      <c r="BW57" s="149"/>
      <c r="BX57" s="149"/>
      <c r="BY57" s="149"/>
      <c r="BZ57" s="149"/>
      <c r="CA57" s="149"/>
      <c r="CB57" s="149"/>
      <c r="CC57" s="149"/>
      <c r="CD57" s="149"/>
      <c r="CE57" s="149"/>
      <c r="CF57" s="149"/>
      <c r="CG57" s="222"/>
      <c r="CH57" s="150" t="str">
        <f>IF(OR('Set UP'!$C43=0,'Set UP'!$D43=0,'Set UP'!$E43=0),"",(BH$19*BH57)+(BI$19*BI57)+(BJ$19*BJ57)+(BK$19*BK57)+(BL$19*BL57)+(BM$19*BM57)+(BN$19*BN57)+(BO$19*BO57)+(BP$19*BP57)+(BQ$19*BQ57)+(BR$19*BR57)+(BS$19*BS57)+(BT$19*BT57)+(BU$19*BU57)+(BV$19*BV57)+(BW$19*BW57)+(BX$19*BX57)+(BY$19*BY57)+(BZ$19*BZ57)+(CA$19*CA57)+(CB$19*CB57)+(CC$19*CC57)+(CD$19*CD57)+(CE$19*CE57)+(CF$19*CF57))</f>
        <v/>
      </c>
      <c r="CI57" s="65"/>
      <c r="CJ57" s="65"/>
      <c r="CK57" s="65"/>
      <c r="CL57" s="65"/>
      <c r="CM57" s="65"/>
      <c r="CN57" s="149"/>
      <c r="CO57" s="149"/>
      <c r="CP57" s="149"/>
      <c r="CQ57" s="149"/>
      <c r="CR57" s="149"/>
      <c r="CS57" s="149"/>
      <c r="CT57" s="149"/>
      <c r="CU57" s="149"/>
      <c r="CV57" s="149"/>
      <c r="CW57" s="149"/>
      <c r="CX57" s="149"/>
      <c r="CY57" s="149"/>
      <c r="CZ57" s="149"/>
      <c r="DA57" s="149"/>
      <c r="DB57" s="149"/>
      <c r="DC57" s="149"/>
      <c r="DD57" s="149"/>
      <c r="DE57" s="149"/>
      <c r="DF57" s="149"/>
      <c r="DG57" s="149"/>
      <c r="DH57" s="222"/>
      <c r="DI57" s="150" t="str">
        <f>IF(OR('Set UP'!$C43=0,'Set UP'!$D43=0,'Set UP'!$E43=0),"",(CI$19*CI57)+(CJ$19*CJ57)+(CK$19*CK57)+(CL$19*CL57)+(CM$19*CM57)+(CN$19*CN57)+(CO$19*CO57)+(CP$19*CP57)+(CQ$19*CQ57)+(CR$19*CR57)+(CS$19*CS57)+(CT$19*CT57)+(CU$19*CU57)+(CV$19*CV57)+(CW$19*CW57)+(CX$19*CX57)+(CY$19*CY57)+(CZ$19*CZ57)+(DA$19*DA57)+(DB$19*DB57)+(DC$19*DC57)+(DD$19*DD57)+(DE$19*DE57)+(DF$19*DF57)+(DG$19*DG57))</f>
        <v/>
      </c>
      <c r="DJ57" s="65"/>
      <c r="DK57" s="65"/>
      <c r="DL57" s="65"/>
      <c r="DM57" s="149"/>
      <c r="DN57" s="149"/>
      <c r="DO57" s="149"/>
      <c r="DP57" s="149"/>
      <c r="DQ57" s="149"/>
      <c r="DR57" s="149"/>
      <c r="DS57" s="149"/>
      <c r="DT57" s="149"/>
      <c r="DU57" s="149"/>
      <c r="DV57" s="149"/>
      <c r="DW57" s="149"/>
      <c r="DX57" s="149"/>
      <c r="DY57" s="149"/>
      <c r="DZ57" s="149"/>
      <c r="EA57" s="149"/>
      <c r="EB57" s="149"/>
      <c r="EC57" s="149"/>
      <c r="ED57" s="149"/>
      <c r="EE57" s="149"/>
      <c r="EF57" s="149"/>
      <c r="EG57" s="149"/>
      <c r="EH57" s="149"/>
      <c r="EI57" s="222"/>
      <c r="EJ57" s="150" t="str">
        <f>IF(OR('Set UP'!$C43=0,'Set UP'!$D43=0,'Set UP'!$E43=0),"",(DJ$19*DJ57)+(DK$19*DK57)+(DL$19*DL57)+(DM$19*DM57)+(DN$19*DN57)+(DO$19*DO57)+(DP$19*DP57)+(DQ$19*DQ57)+(DR$19*DR57)+(DS$19*DS57)+(DT$19*DT57)+(DU$19*DU57)+(DV$19*DV57)+(DW$19*DW57)+(DX$19*DX57)+(DY$19*DY57)+(DZ$19*DZ57)+(EA$19*EA57)+(EB$19*EB57)+(EC$19*EC57)+(ED$19*ED57)+(EE$19*EE57)+(EF$19*EF57)+(EG$19*EG57)+(EH$19*EH57))</f>
        <v/>
      </c>
      <c r="EK57" s="65"/>
      <c r="EL57" s="65"/>
      <c r="EM57" s="65"/>
      <c r="EN57" s="65"/>
      <c r="EO57" s="149"/>
      <c r="EP57" s="149"/>
      <c r="EQ57" s="149"/>
      <c r="ER57" s="149"/>
      <c r="ES57" s="149"/>
      <c r="ET57" s="149"/>
      <c r="EU57" s="149"/>
      <c r="EV57" s="149"/>
      <c r="EW57" s="149"/>
      <c r="EX57" s="149"/>
      <c r="EY57" s="149"/>
      <c r="EZ57" s="149"/>
      <c r="FA57" s="149"/>
      <c r="FB57" s="149"/>
      <c r="FC57" s="149"/>
      <c r="FD57" s="149"/>
      <c r="FE57" s="149"/>
      <c r="FF57" s="149"/>
      <c r="FG57" s="149"/>
      <c r="FH57" s="149"/>
      <c r="FI57" s="149"/>
      <c r="FJ57" s="222"/>
      <c r="FK57" s="150" t="str">
        <f>IF(OR('Set UP'!$C43=0,'Set UP'!$D43=0,'Set UP'!$E43=0),"",(EK$19*EK57)+(EL$19*EL57)+(EM$19*EM57)+(EN$19*EN57)+(EO$19*EO57)+(EP$19*EP57)+(EQ$19*EQ57)+(ER$19*ER57)+(ES$19*ES57)+(ET$19*ET57)+(EU$19*EU57)+(EV$19*EV57)+(EW$19*EW57)+(EX$19*EX57)+(EY$19*EY57)+(EZ$19*EZ57)+(FA$19*FA57)+(FB$19*FB57)+(FC$19*FC57)+(FD$19*FD57)+(FE$19*FE57)+(FF$19*FF57)+(FG$19*FG57)+(FH$19*FH57)+(FI$19*FI57))</f>
        <v/>
      </c>
      <c r="FL57" s="65"/>
      <c r="FM57" s="65"/>
      <c r="FN57" s="65"/>
      <c r="FO57" s="65"/>
      <c r="FP57" s="149"/>
      <c r="FQ57" s="149"/>
      <c r="FR57" s="149"/>
      <c r="FS57" s="149"/>
      <c r="FT57" s="149"/>
      <c r="FU57" s="149"/>
      <c r="FV57" s="149"/>
      <c r="FW57" s="149"/>
      <c r="FX57" s="149"/>
      <c r="FY57" s="149"/>
      <c r="FZ57" s="149"/>
      <c r="GA57" s="149"/>
      <c r="GB57" s="149"/>
      <c r="GC57" s="149"/>
      <c r="GD57" s="149"/>
      <c r="GE57" s="149"/>
      <c r="GF57" s="149"/>
      <c r="GG57" s="149"/>
      <c r="GH57" s="149"/>
      <c r="GI57" s="149"/>
      <c r="GJ57" s="149"/>
      <c r="GK57" s="222"/>
      <c r="GL57" s="150" t="str">
        <f>IF(OR('Set UP'!$C43=0,'Set UP'!$D43=0,'Set UP'!$E43=0),"",(FL$19*FL57)+(FM$19*FM57)+(FN$19*FN57)+(FO$19*FO57)+(FP$19*FP57)+(FQ$19*FQ57)+(FR$19*FR57)+(FS$19*FS57)+(FT$19*FT57)+(FU$19*FU57)+(FV$19*FV57)+(FW$19*FW57)+(FX$19*FX57)+(FY$19*FY57)+(FZ$19*FZ57)+(GA$19*GA57)+(GB$19*GB57)+(GC$19*GC57)+(GD$19*GD57)+(GE$19*GE57)+(GF$19*GF57)+(GG$19*GG57)+(GH$19*GH57)+(GI$19*GI57)+(GJ$19*GJ57))</f>
        <v/>
      </c>
      <c r="GM57" s="65"/>
      <c r="GN57" s="65"/>
      <c r="GO57" s="65"/>
      <c r="GP57" s="65"/>
      <c r="GQ57" s="149"/>
      <c r="GR57" s="149"/>
      <c r="GS57" s="149"/>
      <c r="GT57" s="149"/>
      <c r="GU57" s="149"/>
      <c r="GV57" s="149"/>
      <c r="GW57" s="149"/>
      <c r="GX57" s="149"/>
      <c r="GY57" s="149"/>
      <c r="GZ57" s="149"/>
      <c r="HA57" s="149"/>
      <c r="HB57" s="149"/>
      <c r="HC57" s="149"/>
      <c r="HD57" s="149"/>
      <c r="HE57" s="149"/>
      <c r="HF57" s="149"/>
      <c r="HG57" s="149"/>
      <c r="HH57" s="149"/>
      <c r="HI57" s="149"/>
      <c r="HJ57" s="149"/>
      <c r="HK57" s="149"/>
      <c r="HL57" s="222"/>
      <c r="HM57" s="150" t="str">
        <f>IF(OR('Set UP'!$C43=0,'Set UP'!$D43=0,'Set UP'!$E43=0),"",(GM$19*GM57)+(GN$19*GN57)+(GO$19*GO57)+(GP$19*GP57)+(GQ$19*GQ57)+(GR$19*GR57)+(GS$19*GS57)+(GT$19*GT57)+(GU$19*GU57)+(GV$19*GV57)+(GW$19*GW57)+(GX$19*GX57)+(GY$19*GY57)+(GZ$19*GZ57)+(HA$19*HA57)+(HB$19*HB57)+(HC$19*HC57)+(HD$19*HD57)+(HE$19*HE57)+(HF$19*HF57)+(HG$19*HG57)+(HH$19*HH57)+(HI$19*HI57)+(HJ$19*HJ57)+(HK$19*HK57))</f>
        <v/>
      </c>
      <c r="HN57" s="65"/>
      <c r="HO57" s="65"/>
      <c r="HP57" s="65"/>
      <c r="HQ57" s="65"/>
      <c r="HR57" s="149"/>
      <c r="HS57" s="149"/>
      <c r="HT57" s="149"/>
      <c r="HU57" s="149"/>
      <c r="HV57" s="149"/>
      <c r="HW57" s="149"/>
      <c r="HX57" s="149"/>
      <c r="HY57" s="149"/>
      <c r="HZ57" s="149"/>
      <c r="IA57" s="149"/>
      <c r="IB57" s="149"/>
      <c r="IC57" s="149"/>
      <c r="ID57" s="149"/>
      <c r="IE57" s="149"/>
      <c r="IF57" s="149"/>
      <c r="IG57" s="149"/>
      <c r="IH57" s="149"/>
      <c r="II57" s="149"/>
      <c r="IJ57" s="149"/>
      <c r="IK57" s="149"/>
      <c r="IL57" s="149"/>
      <c r="IM57" s="222"/>
      <c r="IN57" s="150" t="str">
        <f>IF(OR('Set UP'!$C43=0,'Set UP'!$D43=0,'Set UP'!$E43=0),"",(HN$19*HN57)+(HO$19*HO57)+(HP$19*HP57)+(HQ$19*HQ57)+(HR$19*HR57)+(HS$19*HS57)+(HT$19*HT57)+(HU$19*HU57)+(HV$19*HV57)+(HW$19*HW57)+(HX$19*HX57)+(HY$19*HY57)+(HZ$19*HZ57)+(IA$19*IA57)+(IB$19*IB57)+(IC$19*IC57)+(ID$19*ID57)+(IE$19*IE57)+(IF$19*IF57)+(IG$19*IG57)+(IH$19*IH57)+(II$19*II57)+(IJ$19*IJ57)+(IK$19*IK57)+(IL$19*IL57))</f>
        <v/>
      </c>
      <c r="IO57" s="65"/>
      <c r="IP57" s="65"/>
      <c r="IQ57" s="65"/>
      <c r="IR57" s="65"/>
      <c r="IS57" s="149"/>
      <c r="IT57" s="149"/>
      <c r="IU57" s="149"/>
      <c r="IV57" s="149"/>
      <c r="IW57" s="149"/>
      <c r="IX57" s="149"/>
      <c r="IY57" s="149"/>
      <c r="IZ57" s="149"/>
      <c r="JA57" s="149"/>
      <c r="JB57" s="149"/>
      <c r="JC57" s="149"/>
      <c r="JD57" s="149"/>
      <c r="JE57" s="149"/>
      <c r="JF57" s="149"/>
      <c r="JG57" s="149"/>
      <c r="JH57" s="149"/>
      <c r="JI57" s="149"/>
      <c r="JJ57" s="149"/>
      <c r="JK57" s="149"/>
      <c r="JL57" s="149"/>
      <c r="JM57" s="149"/>
      <c r="JN57" s="222"/>
      <c r="JO57" s="150" t="str">
        <f>IF(OR('Set UP'!$C43=0,'Set UP'!$D43=0,'Set UP'!$E43=0),"",(IO$19*IO57)+(IP$19*IP57)+(IQ$19*IQ57)+(IR$19*IR57)+(IS$19*IS57)+(IT$19*IT57)+(IU$19*IU57)+(IV$19*IV57)+(IW$19*IW57)+(IX$19*IX57)+(IY$19*IY57)+(IZ$19*IZ57)+(JA$19*JA57)+(JB$19*JB57)+(JC$19*JC57)+(JD$19*JD57)+(JE$19*JE57)+(JF$19*JF57)+(JG$19*JG57)+(JH$19*JH57)+(JI$19*JI57)+(JJ$19*JJ57)+(JK$19*JK57)+(JL$19*JL57)+(JM$19*JM57))</f>
        <v/>
      </c>
      <c r="JP57" s="151" t="str">
        <f>IF(OR('Set UP'!$C43=0,'Set UP'!$D43=0,'Set UP'!$E43=0),"",(AF57+BG57+CH57+DI57+EJ57+FK57+GL57+HM57+IN57+JO57))</f>
        <v/>
      </c>
      <c r="JQ57" s="152" t="str">
        <f>IF(OR('Set UP'!$C43=0,'Set UP'!$D43=0,'Set UP'!$E43=0),"",RANK(JP57,$JP$21:$JP$68,0))</f>
        <v/>
      </c>
      <c r="JR57" s="151" t="str">
        <f>IF(OR('Set UP'!K43&lt;&gt;1,'Set UP'!C43=0,'Set UP'!D43=0,'Set UP'!E43=0,'Set UP'!F43=0),"",$JP57)</f>
        <v/>
      </c>
      <c r="JS57" s="151" t="str">
        <f>IF(OR('Set UP'!K43&lt;&gt;1,'Set UP'!C43=0,'Set UP'!D43=0,'Set UP'!E43=0,'Set UP'!F43=0),"",RANK(JR57,$JR$21:$JR$68,0))</f>
        <v/>
      </c>
      <c r="JT57" s="153" t="str">
        <f>IF(OR('Set UP'!K43&lt;&gt;2,'Set UP'!C43=0,'Set UP'!D43=0,'Set UP'!E43=0,'Set UP'!F43=0),"",$JP57)</f>
        <v/>
      </c>
      <c r="JU57" s="151" t="str">
        <f>IF(OR('Set UP'!K43&lt;&gt;2,'Set UP'!C43=0,'Set UP'!D43=0,'Set UP'!E43=0,'Set UP'!F43=0),"",RANK(JT57,$JT$21:$JT$68,0))</f>
        <v/>
      </c>
      <c r="JV57" s="151" t="str">
        <f>IF(OR(LEFT('Set UP'!F43,1)&lt;&gt;"F",'Set UP'!C43=0,'Set UP'!D43=0,'Set UP'!E43=0),"",$JP57)</f>
        <v/>
      </c>
      <c r="JW57" s="151" t="str">
        <f>IF(OR(LEFT('Set UP'!F43,1)&lt;&gt;"F",'Set UP'!C43=0,'Set UP'!D43=0,'Set UP'!E43=0),"",RANK(JV57,$JV$21:$JV$68,0))</f>
        <v/>
      </c>
      <c r="JX57" s="151" t="str">
        <f>IF(OR('Set UP'!F43&lt;&gt;"NS",'Set UP'!C43=0,'Set UP'!D43=0,'Set UP'!E43=0),"",$JP57)</f>
        <v/>
      </c>
      <c r="JY57" s="154" t="str">
        <f>IF(OR('Set UP'!F43&lt;&gt;"NS",'Set UP'!C43=0,'Set UP'!D43=0,'Set UP'!E43=0),"",RANK(JX57,$JX$21:$JX$68,0))</f>
        <v/>
      </c>
      <c r="JZ57" s="154" t="str">
        <f>IF(OR('Set UP'!$C43=0,'Set UP'!$D43=0,'Set UP'!$E43=0,JP57=0),"",JP57/MAX(JP$21:JP$68)*1000)</f>
        <v/>
      </c>
      <c r="KC57" s="316">
        <f t="array" ref="KC57">MAX(IF(Clubs='Set UP'!D43,'Wet Incident'!JU$21:JU$68))</f>
        <v>0</v>
      </c>
      <c r="KD57" s="316" t="str">
        <f t="shared" si="5"/>
        <v/>
      </c>
    </row>
    <row r="58" spans="2:290" x14ac:dyDescent="0.2">
      <c r="B58" s="139">
        <v>38</v>
      </c>
      <c r="C58" s="148" t="str">
        <f>IF(OR('Set UP'!$C44=0,'Set UP'!$D44=0,'Set UP'!$E44=0,'Set UP'!F44=0),"  --",'Set UP'!C44)</f>
        <v xml:space="preserve">  --</v>
      </c>
      <c r="D58" s="148" t="str">
        <f>IF(OR('Set UP'!$C44=0,'Set UP'!$D44=0,'Set UP'!$E44=0,'Set UP'!F44=0),"  --",'Set UP'!D44&amp;" "&amp;'Set UP'!E44)</f>
        <v xml:space="preserve">  --</v>
      </c>
      <c r="E58" s="148" t="str">
        <f>IF(OR('Set UP'!$C44=0,'Set UP'!$D44=0,'Set UP'!$E44=0,'Set UP'!F44=0),"  --",'Set UP'!F44)</f>
        <v xml:space="preserve">  --</v>
      </c>
      <c r="F58" s="65"/>
      <c r="G58" s="65"/>
      <c r="H58" s="65"/>
      <c r="I58" s="65"/>
      <c r="J58" s="149"/>
      <c r="K58" s="149"/>
      <c r="L58" s="149"/>
      <c r="M58" s="149"/>
      <c r="N58" s="149"/>
      <c r="O58" s="149"/>
      <c r="P58" s="149"/>
      <c r="Q58" s="149"/>
      <c r="R58" s="149"/>
      <c r="S58" s="149"/>
      <c r="T58" s="149"/>
      <c r="U58" s="149"/>
      <c r="V58" s="149"/>
      <c r="W58" s="149"/>
      <c r="X58" s="149"/>
      <c r="Y58" s="149"/>
      <c r="Z58" s="149"/>
      <c r="AA58" s="149"/>
      <c r="AB58" s="149"/>
      <c r="AC58" s="149"/>
      <c r="AD58" s="149"/>
      <c r="AE58" s="222"/>
      <c r="AF58" s="150" t="str">
        <f>IF(OR('Set UP'!$C44=0,'Set UP'!$D44=0,'Set UP'!$E44=0),"",(F$19*F58)+(G$19*G58)+(H$19*H58)+(I$19*I58)+(J$19*J58)+(K$19*K58)+(L$19*L58)+(M$19*M58)+(N$19*N58)+(O$19*O58)+(P$19*P58)+(Q$19*Q58)+(R$19*R58)+(S$19*S58)+(T$19*T58)+(U$19*U58)+(V$19*V58)+(W$19*W58)+(X$19*X58)+(Y$19*Y58)+(Z$19*Z58)+(AA$19*AA58)+(AB$19*AB58)+(AC$19*AC58)+(AD$19*AD58))</f>
        <v/>
      </c>
      <c r="AG58" s="65"/>
      <c r="AH58" s="65"/>
      <c r="AI58" s="65"/>
      <c r="AJ58" s="65"/>
      <c r="AK58" s="65"/>
      <c r="AL58" s="65"/>
      <c r="AM58" s="149"/>
      <c r="AN58" s="149"/>
      <c r="AO58" s="149"/>
      <c r="AP58" s="149"/>
      <c r="AQ58" s="149"/>
      <c r="AR58" s="149"/>
      <c r="AS58" s="149"/>
      <c r="AT58" s="149"/>
      <c r="AU58" s="149"/>
      <c r="AV58" s="149"/>
      <c r="AW58" s="149"/>
      <c r="AX58" s="149"/>
      <c r="AY58" s="149"/>
      <c r="AZ58" s="149"/>
      <c r="BA58" s="149"/>
      <c r="BB58" s="149"/>
      <c r="BC58" s="149"/>
      <c r="BD58" s="149"/>
      <c r="BE58" s="149"/>
      <c r="BF58" s="222"/>
      <c r="BG58" s="150" t="str">
        <f>IF(OR('Set UP'!$C44=0,'Set UP'!$D44=0,'Set UP'!$E44=0),"",(AG$19*AG58)+(AH$19*AH58)+(AI$19*AI58)+(AJ$19*AJ58)+(AK$19*AK58)+(AL$19*AL58)+(AM$19*AM58)+(AN$19*AN58)+(AO$19*AO58)+(AP$19*AP58)+(AQ$19*AQ58)+(AR$19*AR58)+(AS$19*AS58)+(AT$19*AT58)+(AU$19*AU58)+(AV$19*AV58)+(AW$19*AW58)+(AX$19*AX58)+(AY$19*AY58)+(AZ$19*AZ58)+(BA$19*BA58)+(BB$19*BB58)+(BC$19*BC58)+(BD$19*BD58)+(BE$19*BE58))</f>
        <v/>
      </c>
      <c r="BH58" s="65"/>
      <c r="BI58" s="65"/>
      <c r="BJ58" s="65"/>
      <c r="BK58" s="65"/>
      <c r="BL58" s="65"/>
      <c r="BM58" s="65"/>
      <c r="BN58" s="149"/>
      <c r="BO58" s="149"/>
      <c r="BP58" s="149"/>
      <c r="BQ58" s="149"/>
      <c r="BR58" s="149"/>
      <c r="BS58" s="149"/>
      <c r="BT58" s="149"/>
      <c r="BU58" s="149"/>
      <c r="BV58" s="149"/>
      <c r="BW58" s="149"/>
      <c r="BX58" s="149"/>
      <c r="BY58" s="149"/>
      <c r="BZ58" s="149"/>
      <c r="CA58" s="149"/>
      <c r="CB58" s="149"/>
      <c r="CC58" s="149"/>
      <c r="CD58" s="149"/>
      <c r="CE58" s="149"/>
      <c r="CF58" s="149"/>
      <c r="CG58" s="222"/>
      <c r="CH58" s="150" t="str">
        <f>IF(OR('Set UP'!$C44=0,'Set UP'!$D44=0,'Set UP'!$E44=0),"",(BH$19*BH58)+(BI$19*BI58)+(BJ$19*BJ58)+(BK$19*BK58)+(BL$19*BL58)+(BM$19*BM58)+(BN$19*BN58)+(BO$19*BO58)+(BP$19*BP58)+(BQ$19*BQ58)+(BR$19*BR58)+(BS$19*BS58)+(BT$19*BT58)+(BU$19*BU58)+(BV$19*BV58)+(BW$19*BW58)+(BX$19*BX58)+(BY$19*BY58)+(BZ$19*BZ58)+(CA$19*CA58)+(CB$19*CB58)+(CC$19*CC58)+(CD$19*CD58)+(CE$19*CE58)+(CF$19*CF58))</f>
        <v/>
      </c>
      <c r="CI58" s="65"/>
      <c r="CJ58" s="65"/>
      <c r="CK58" s="65"/>
      <c r="CL58" s="65"/>
      <c r="CM58" s="65"/>
      <c r="CN58" s="149"/>
      <c r="CO58" s="149"/>
      <c r="CP58" s="149"/>
      <c r="CQ58" s="149"/>
      <c r="CR58" s="149"/>
      <c r="CS58" s="149"/>
      <c r="CT58" s="149"/>
      <c r="CU58" s="149"/>
      <c r="CV58" s="149"/>
      <c r="CW58" s="149"/>
      <c r="CX58" s="149"/>
      <c r="CY58" s="149"/>
      <c r="CZ58" s="149"/>
      <c r="DA58" s="149"/>
      <c r="DB58" s="149"/>
      <c r="DC58" s="149"/>
      <c r="DD58" s="149"/>
      <c r="DE58" s="149"/>
      <c r="DF58" s="149"/>
      <c r="DG58" s="149"/>
      <c r="DH58" s="222"/>
      <c r="DI58" s="150" t="str">
        <f>IF(OR('Set UP'!$C44=0,'Set UP'!$D44=0,'Set UP'!$E44=0),"",(CI$19*CI58)+(CJ$19*CJ58)+(CK$19*CK58)+(CL$19*CL58)+(CM$19*CM58)+(CN$19*CN58)+(CO$19*CO58)+(CP$19*CP58)+(CQ$19*CQ58)+(CR$19*CR58)+(CS$19*CS58)+(CT$19*CT58)+(CU$19*CU58)+(CV$19*CV58)+(CW$19*CW58)+(CX$19*CX58)+(CY$19*CY58)+(CZ$19*CZ58)+(DA$19*DA58)+(DB$19*DB58)+(DC$19*DC58)+(DD$19*DD58)+(DE$19*DE58)+(DF$19*DF58)+(DG$19*DG58))</f>
        <v/>
      </c>
      <c r="DJ58" s="65"/>
      <c r="DK58" s="65"/>
      <c r="DL58" s="65"/>
      <c r="DM58" s="149"/>
      <c r="DN58" s="149"/>
      <c r="DO58" s="149"/>
      <c r="DP58" s="149"/>
      <c r="DQ58" s="149"/>
      <c r="DR58" s="149"/>
      <c r="DS58" s="149"/>
      <c r="DT58" s="149"/>
      <c r="DU58" s="149"/>
      <c r="DV58" s="149"/>
      <c r="DW58" s="149"/>
      <c r="DX58" s="149"/>
      <c r="DY58" s="149"/>
      <c r="DZ58" s="149"/>
      <c r="EA58" s="149"/>
      <c r="EB58" s="149"/>
      <c r="EC58" s="149"/>
      <c r="ED58" s="149"/>
      <c r="EE58" s="149"/>
      <c r="EF58" s="149"/>
      <c r="EG58" s="149"/>
      <c r="EH58" s="149"/>
      <c r="EI58" s="222"/>
      <c r="EJ58" s="150" t="str">
        <f>IF(OR('Set UP'!$C44=0,'Set UP'!$D44=0,'Set UP'!$E44=0),"",(DJ$19*DJ58)+(DK$19*DK58)+(DL$19*DL58)+(DM$19*DM58)+(DN$19*DN58)+(DO$19*DO58)+(DP$19*DP58)+(DQ$19*DQ58)+(DR$19*DR58)+(DS$19*DS58)+(DT$19*DT58)+(DU$19*DU58)+(DV$19*DV58)+(DW$19*DW58)+(DX$19*DX58)+(DY$19*DY58)+(DZ$19*DZ58)+(EA$19*EA58)+(EB$19*EB58)+(EC$19*EC58)+(ED$19*ED58)+(EE$19*EE58)+(EF$19*EF58)+(EG$19*EG58)+(EH$19*EH58))</f>
        <v/>
      </c>
      <c r="EK58" s="65"/>
      <c r="EL58" s="65"/>
      <c r="EM58" s="65"/>
      <c r="EN58" s="65"/>
      <c r="EO58" s="149"/>
      <c r="EP58" s="149"/>
      <c r="EQ58" s="149"/>
      <c r="ER58" s="149"/>
      <c r="ES58" s="149"/>
      <c r="ET58" s="149"/>
      <c r="EU58" s="149"/>
      <c r="EV58" s="149"/>
      <c r="EW58" s="149"/>
      <c r="EX58" s="149"/>
      <c r="EY58" s="149"/>
      <c r="EZ58" s="149"/>
      <c r="FA58" s="149"/>
      <c r="FB58" s="149"/>
      <c r="FC58" s="149"/>
      <c r="FD58" s="149"/>
      <c r="FE58" s="149"/>
      <c r="FF58" s="149"/>
      <c r="FG58" s="149"/>
      <c r="FH58" s="149"/>
      <c r="FI58" s="149"/>
      <c r="FJ58" s="222"/>
      <c r="FK58" s="150" t="str">
        <f>IF(OR('Set UP'!$C44=0,'Set UP'!$D44=0,'Set UP'!$E44=0),"",(EK$19*EK58)+(EL$19*EL58)+(EM$19*EM58)+(EN$19*EN58)+(EO$19*EO58)+(EP$19*EP58)+(EQ$19*EQ58)+(ER$19*ER58)+(ES$19*ES58)+(ET$19*ET58)+(EU$19*EU58)+(EV$19*EV58)+(EW$19*EW58)+(EX$19*EX58)+(EY$19*EY58)+(EZ$19*EZ58)+(FA$19*FA58)+(FB$19*FB58)+(FC$19*FC58)+(FD$19*FD58)+(FE$19*FE58)+(FF$19*FF58)+(FG$19*FG58)+(FH$19*FH58)+(FI$19*FI58))</f>
        <v/>
      </c>
      <c r="FL58" s="65"/>
      <c r="FM58" s="65"/>
      <c r="FN58" s="65"/>
      <c r="FO58" s="65"/>
      <c r="FP58" s="149"/>
      <c r="FQ58" s="149"/>
      <c r="FR58" s="149"/>
      <c r="FS58" s="149"/>
      <c r="FT58" s="149"/>
      <c r="FU58" s="149"/>
      <c r="FV58" s="149"/>
      <c r="FW58" s="149"/>
      <c r="FX58" s="149"/>
      <c r="FY58" s="149"/>
      <c r="FZ58" s="149"/>
      <c r="GA58" s="149"/>
      <c r="GB58" s="149"/>
      <c r="GC58" s="149"/>
      <c r="GD58" s="149"/>
      <c r="GE58" s="149"/>
      <c r="GF58" s="149"/>
      <c r="GG58" s="149"/>
      <c r="GH58" s="149"/>
      <c r="GI58" s="149"/>
      <c r="GJ58" s="149"/>
      <c r="GK58" s="222"/>
      <c r="GL58" s="150" t="str">
        <f>IF(OR('Set UP'!$C44=0,'Set UP'!$D44=0,'Set UP'!$E44=0),"",(FL$19*FL58)+(FM$19*FM58)+(FN$19*FN58)+(FO$19*FO58)+(FP$19*FP58)+(FQ$19*FQ58)+(FR$19*FR58)+(FS$19*FS58)+(FT$19*FT58)+(FU$19*FU58)+(FV$19*FV58)+(FW$19*FW58)+(FX$19*FX58)+(FY$19*FY58)+(FZ$19*FZ58)+(GA$19*GA58)+(GB$19*GB58)+(GC$19*GC58)+(GD$19*GD58)+(GE$19*GE58)+(GF$19*GF58)+(GG$19*GG58)+(GH$19*GH58)+(GI$19*GI58)+(GJ$19*GJ58))</f>
        <v/>
      </c>
      <c r="GM58" s="65"/>
      <c r="GN58" s="65"/>
      <c r="GO58" s="65"/>
      <c r="GP58" s="65"/>
      <c r="GQ58" s="149"/>
      <c r="GR58" s="149"/>
      <c r="GS58" s="149"/>
      <c r="GT58" s="149"/>
      <c r="GU58" s="149"/>
      <c r="GV58" s="149"/>
      <c r="GW58" s="149"/>
      <c r="GX58" s="149"/>
      <c r="GY58" s="149"/>
      <c r="GZ58" s="149"/>
      <c r="HA58" s="149"/>
      <c r="HB58" s="149"/>
      <c r="HC58" s="149"/>
      <c r="HD58" s="149"/>
      <c r="HE58" s="149"/>
      <c r="HF58" s="149"/>
      <c r="HG58" s="149"/>
      <c r="HH58" s="149"/>
      <c r="HI58" s="149"/>
      <c r="HJ58" s="149"/>
      <c r="HK58" s="149"/>
      <c r="HL58" s="222"/>
      <c r="HM58" s="150" t="str">
        <f>IF(OR('Set UP'!$C44=0,'Set UP'!$D44=0,'Set UP'!$E44=0),"",(GM$19*GM58)+(GN$19*GN58)+(GO$19*GO58)+(GP$19*GP58)+(GQ$19*GQ58)+(GR$19*GR58)+(GS$19*GS58)+(GT$19*GT58)+(GU$19*GU58)+(GV$19*GV58)+(GW$19*GW58)+(GX$19*GX58)+(GY$19*GY58)+(GZ$19*GZ58)+(HA$19*HA58)+(HB$19*HB58)+(HC$19*HC58)+(HD$19*HD58)+(HE$19*HE58)+(HF$19*HF58)+(HG$19*HG58)+(HH$19*HH58)+(HI$19*HI58)+(HJ$19*HJ58)+(HK$19*HK58))</f>
        <v/>
      </c>
      <c r="HN58" s="65"/>
      <c r="HO58" s="65"/>
      <c r="HP58" s="65"/>
      <c r="HQ58" s="65"/>
      <c r="HR58" s="149"/>
      <c r="HS58" s="149"/>
      <c r="HT58" s="149"/>
      <c r="HU58" s="149"/>
      <c r="HV58" s="149"/>
      <c r="HW58" s="149"/>
      <c r="HX58" s="149"/>
      <c r="HY58" s="149"/>
      <c r="HZ58" s="149"/>
      <c r="IA58" s="149"/>
      <c r="IB58" s="149"/>
      <c r="IC58" s="149"/>
      <c r="ID58" s="149"/>
      <c r="IE58" s="149"/>
      <c r="IF58" s="149"/>
      <c r="IG58" s="149"/>
      <c r="IH58" s="149"/>
      <c r="II58" s="149"/>
      <c r="IJ58" s="149"/>
      <c r="IK58" s="149"/>
      <c r="IL58" s="149"/>
      <c r="IM58" s="222"/>
      <c r="IN58" s="150" t="str">
        <f>IF(OR('Set UP'!$C44=0,'Set UP'!$D44=0,'Set UP'!$E44=0),"",(HN$19*HN58)+(HO$19*HO58)+(HP$19*HP58)+(HQ$19*HQ58)+(HR$19*HR58)+(HS$19*HS58)+(HT$19*HT58)+(HU$19*HU58)+(HV$19*HV58)+(HW$19*HW58)+(HX$19*HX58)+(HY$19*HY58)+(HZ$19*HZ58)+(IA$19*IA58)+(IB$19*IB58)+(IC$19*IC58)+(ID$19*ID58)+(IE$19*IE58)+(IF$19*IF58)+(IG$19*IG58)+(IH$19*IH58)+(II$19*II58)+(IJ$19*IJ58)+(IK$19*IK58)+(IL$19*IL58))</f>
        <v/>
      </c>
      <c r="IO58" s="65"/>
      <c r="IP58" s="65"/>
      <c r="IQ58" s="65"/>
      <c r="IR58" s="65"/>
      <c r="IS58" s="149"/>
      <c r="IT58" s="149"/>
      <c r="IU58" s="149"/>
      <c r="IV58" s="149"/>
      <c r="IW58" s="149"/>
      <c r="IX58" s="149"/>
      <c r="IY58" s="149"/>
      <c r="IZ58" s="149"/>
      <c r="JA58" s="149"/>
      <c r="JB58" s="149"/>
      <c r="JC58" s="149"/>
      <c r="JD58" s="149"/>
      <c r="JE58" s="149"/>
      <c r="JF58" s="149"/>
      <c r="JG58" s="149"/>
      <c r="JH58" s="149"/>
      <c r="JI58" s="149"/>
      <c r="JJ58" s="149"/>
      <c r="JK58" s="149"/>
      <c r="JL58" s="149"/>
      <c r="JM58" s="149"/>
      <c r="JN58" s="222"/>
      <c r="JO58" s="150" t="str">
        <f>IF(OR('Set UP'!$C44=0,'Set UP'!$D44=0,'Set UP'!$E44=0),"",(IO$19*IO58)+(IP$19*IP58)+(IQ$19*IQ58)+(IR$19*IR58)+(IS$19*IS58)+(IT$19*IT58)+(IU$19*IU58)+(IV$19*IV58)+(IW$19*IW58)+(IX$19*IX58)+(IY$19*IY58)+(IZ$19*IZ58)+(JA$19*JA58)+(JB$19*JB58)+(JC$19*JC58)+(JD$19*JD58)+(JE$19*JE58)+(JF$19*JF58)+(JG$19*JG58)+(JH$19*JH58)+(JI$19*JI58)+(JJ$19*JJ58)+(JK$19*JK58)+(JL$19*JL58)+(JM$19*JM58))</f>
        <v/>
      </c>
      <c r="JP58" s="151" t="str">
        <f>IF(OR('Set UP'!$C44=0,'Set UP'!$D44=0,'Set UP'!$E44=0),"",(AF58+BG58+CH58+DI58+EJ58+FK58+GL58+HM58+IN58+JO58))</f>
        <v/>
      </c>
      <c r="JQ58" s="152" t="str">
        <f>IF(OR('Set UP'!$C44=0,'Set UP'!$D44=0,'Set UP'!$E44=0),"",RANK(JP58,$JP$21:$JP$68,0))</f>
        <v/>
      </c>
      <c r="JR58" s="151" t="str">
        <f>IF(OR('Set UP'!K44&lt;&gt;1,'Set UP'!C44=0,'Set UP'!D44=0,'Set UP'!E44=0,'Set UP'!F44=0),"",$JP58)</f>
        <v/>
      </c>
      <c r="JS58" s="151" t="str">
        <f>IF(OR('Set UP'!K44&lt;&gt;1,'Set UP'!C44=0,'Set UP'!D44=0,'Set UP'!E44=0,'Set UP'!F44=0),"",RANK(JR58,$JR$21:$JR$68,0))</f>
        <v/>
      </c>
      <c r="JT58" s="153" t="str">
        <f>IF(OR('Set UP'!K44&lt;&gt;2,'Set UP'!C44=0,'Set UP'!D44=0,'Set UP'!E44=0,'Set UP'!F44=0),"",$JP58)</f>
        <v/>
      </c>
      <c r="JU58" s="151" t="str">
        <f>IF(OR('Set UP'!K44&lt;&gt;2,'Set UP'!C44=0,'Set UP'!D44=0,'Set UP'!E44=0,'Set UP'!F44=0),"",RANK(JT58,$JT$21:$JT$68,0))</f>
        <v/>
      </c>
      <c r="JV58" s="151" t="str">
        <f>IF(OR(LEFT('Set UP'!F44,1)&lt;&gt;"F",'Set UP'!C44=0,'Set UP'!D44=0,'Set UP'!E44=0),"",$JP58)</f>
        <v/>
      </c>
      <c r="JW58" s="151" t="str">
        <f>IF(OR(LEFT('Set UP'!F44,1)&lt;&gt;"F",'Set UP'!C44=0,'Set UP'!D44=0,'Set UP'!E44=0),"",RANK(JV58,$JV$21:$JV$68,0))</f>
        <v/>
      </c>
      <c r="JX58" s="151" t="str">
        <f>IF(OR('Set UP'!F44&lt;&gt;"NS",'Set UP'!C44=0,'Set UP'!D44=0,'Set UP'!E44=0),"",$JP58)</f>
        <v/>
      </c>
      <c r="JY58" s="154" t="str">
        <f>IF(OR('Set UP'!F44&lt;&gt;"NS",'Set UP'!C44=0,'Set UP'!D44=0,'Set UP'!E44=0),"",RANK(JX58,$JX$21:$JX$68,0))</f>
        <v/>
      </c>
      <c r="JZ58" s="154" t="str">
        <f>IF(OR('Set UP'!$C44=0,'Set UP'!$D44=0,'Set UP'!$E44=0,JP58=0),"",JP58/MAX(JP$21:JP$68)*1000)</f>
        <v/>
      </c>
      <c r="KC58" s="316">
        <f t="array" ref="KC58">MAX(IF(Clubs='Set UP'!D44,'Wet Incident'!JU$21:JU$68))</f>
        <v>0</v>
      </c>
      <c r="KD58" s="316" t="str">
        <f t="shared" si="5"/>
        <v/>
      </c>
    </row>
    <row r="59" spans="2:290" x14ac:dyDescent="0.2">
      <c r="B59" s="139">
        <v>39</v>
      </c>
      <c r="C59" s="148" t="str">
        <f>IF(OR('Set UP'!$C45=0,'Set UP'!$D45=0,'Set UP'!$E45=0,'Set UP'!F45=0),"  --",'Set UP'!C45)</f>
        <v xml:space="preserve">  --</v>
      </c>
      <c r="D59" s="148" t="str">
        <f>IF(OR('Set UP'!$C45=0,'Set UP'!$D45=0,'Set UP'!$E45=0,'Set UP'!F45=0),"  --",'Set UP'!D45&amp;" "&amp;'Set UP'!E45)</f>
        <v xml:space="preserve">  --</v>
      </c>
      <c r="E59" s="148" t="str">
        <f>IF(OR('Set UP'!$C45=0,'Set UP'!$D45=0,'Set UP'!$E45=0,'Set UP'!F45=0),"  --",'Set UP'!F45)</f>
        <v xml:space="preserve">  --</v>
      </c>
      <c r="F59" s="65"/>
      <c r="G59" s="65"/>
      <c r="H59" s="65"/>
      <c r="I59" s="65"/>
      <c r="J59" s="149"/>
      <c r="K59" s="149"/>
      <c r="L59" s="149"/>
      <c r="M59" s="149"/>
      <c r="N59" s="149"/>
      <c r="O59" s="149"/>
      <c r="P59" s="149"/>
      <c r="Q59" s="149"/>
      <c r="R59" s="149"/>
      <c r="S59" s="149"/>
      <c r="T59" s="149"/>
      <c r="U59" s="149"/>
      <c r="V59" s="149"/>
      <c r="W59" s="149"/>
      <c r="X59" s="149"/>
      <c r="Y59" s="149"/>
      <c r="Z59" s="149"/>
      <c r="AA59" s="149"/>
      <c r="AB59" s="149"/>
      <c r="AC59" s="149"/>
      <c r="AD59" s="149"/>
      <c r="AE59" s="222"/>
      <c r="AF59" s="150" t="str">
        <f>IF(OR('Set UP'!$C45=0,'Set UP'!$D45=0,'Set UP'!$E45=0),"",(F$19*F59)+(G$19*G59)+(H$19*H59)+(I$19*I59)+(J$19*J59)+(K$19*K59)+(L$19*L59)+(M$19*M59)+(N$19*N59)+(O$19*O59)+(P$19*P59)+(Q$19*Q59)+(R$19*R59)+(S$19*S59)+(T$19*T59)+(U$19*U59)+(V$19*V59)+(W$19*W59)+(X$19*X59)+(Y$19*Y59)+(Z$19*Z59)+(AA$19*AA59)+(AB$19*AB59)+(AC$19*AC59)+(AD$19*AD59))</f>
        <v/>
      </c>
      <c r="AG59" s="65"/>
      <c r="AH59" s="65"/>
      <c r="AI59" s="65"/>
      <c r="AJ59" s="65"/>
      <c r="AK59" s="65"/>
      <c r="AL59" s="65"/>
      <c r="AM59" s="149"/>
      <c r="AN59" s="149"/>
      <c r="AO59" s="149"/>
      <c r="AP59" s="149"/>
      <c r="AQ59" s="149"/>
      <c r="AR59" s="149"/>
      <c r="AS59" s="149"/>
      <c r="AT59" s="149"/>
      <c r="AU59" s="149"/>
      <c r="AV59" s="149"/>
      <c r="AW59" s="149"/>
      <c r="AX59" s="149"/>
      <c r="AY59" s="149"/>
      <c r="AZ59" s="149"/>
      <c r="BA59" s="149"/>
      <c r="BB59" s="149"/>
      <c r="BC59" s="149"/>
      <c r="BD59" s="149"/>
      <c r="BE59" s="149"/>
      <c r="BF59" s="222"/>
      <c r="BG59" s="150" t="str">
        <f>IF(OR('Set UP'!$C45=0,'Set UP'!$D45=0,'Set UP'!$E45=0),"",(AG$19*AG59)+(AH$19*AH59)+(AI$19*AI59)+(AJ$19*AJ59)+(AK$19*AK59)+(AL$19*AL59)+(AM$19*AM59)+(AN$19*AN59)+(AO$19*AO59)+(AP$19*AP59)+(AQ$19*AQ59)+(AR$19*AR59)+(AS$19*AS59)+(AT$19*AT59)+(AU$19*AU59)+(AV$19*AV59)+(AW$19*AW59)+(AX$19*AX59)+(AY$19*AY59)+(AZ$19*AZ59)+(BA$19*BA59)+(BB$19*BB59)+(BC$19*BC59)+(BD$19*BD59)+(BE$19*BE59))</f>
        <v/>
      </c>
      <c r="BH59" s="65"/>
      <c r="BI59" s="65"/>
      <c r="BJ59" s="65"/>
      <c r="BK59" s="65"/>
      <c r="BL59" s="65"/>
      <c r="BM59" s="65"/>
      <c r="BN59" s="149"/>
      <c r="BO59" s="149"/>
      <c r="BP59" s="149"/>
      <c r="BQ59" s="149"/>
      <c r="BR59" s="149"/>
      <c r="BS59" s="149"/>
      <c r="BT59" s="149"/>
      <c r="BU59" s="149"/>
      <c r="BV59" s="149"/>
      <c r="BW59" s="149"/>
      <c r="BX59" s="149"/>
      <c r="BY59" s="149"/>
      <c r="BZ59" s="149"/>
      <c r="CA59" s="149"/>
      <c r="CB59" s="149"/>
      <c r="CC59" s="149"/>
      <c r="CD59" s="149"/>
      <c r="CE59" s="149"/>
      <c r="CF59" s="149"/>
      <c r="CG59" s="222"/>
      <c r="CH59" s="150" t="str">
        <f>IF(OR('Set UP'!$C45=0,'Set UP'!$D45=0,'Set UP'!$E45=0),"",(BH$19*BH59)+(BI$19*BI59)+(BJ$19*BJ59)+(BK$19*BK59)+(BL$19*BL59)+(BM$19*BM59)+(BN$19*BN59)+(BO$19*BO59)+(BP$19*BP59)+(BQ$19*BQ59)+(BR$19*BR59)+(BS$19*BS59)+(BT$19*BT59)+(BU$19*BU59)+(BV$19*BV59)+(BW$19*BW59)+(BX$19*BX59)+(BY$19*BY59)+(BZ$19*BZ59)+(CA$19*CA59)+(CB$19*CB59)+(CC$19*CC59)+(CD$19*CD59)+(CE$19*CE59)+(CF$19*CF59))</f>
        <v/>
      </c>
      <c r="CI59" s="65"/>
      <c r="CJ59" s="65"/>
      <c r="CK59" s="65"/>
      <c r="CL59" s="65"/>
      <c r="CM59" s="65"/>
      <c r="CN59" s="149"/>
      <c r="CO59" s="149"/>
      <c r="CP59" s="149"/>
      <c r="CQ59" s="149"/>
      <c r="CR59" s="149"/>
      <c r="CS59" s="149"/>
      <c r="CT59" s="149"/>
      <c r="CU59" s="149"/>
      <c r="CV59" s="149"/>
      <c r="CW59" s="149"/>
      <c r="CX59" s="149"/>
      <c r="CY59" s="149"/>
      <c r="CZ59" s="149"/>
      <c r="DA59" s="149"/>
      <c r="DB59" s="149"/>
      <c r="DC59" s="149"/>
      <c r="DD59" s="149"/>
      <c r="DE59" s="149"/>
      <c r="DF59" s="149"/>
      <c r="DG59" s="149"/>
      <c r="DH59" s="222"/>
      <c r="DI59" s="150" t="str">
        <f>IF(OR('Set UP'!$C45=0,'Set UP'!$D45=0,'Set UP'!$E45=0),"",(CI$19*CI59)+(CJ$19*CJ59)+(CK$19*CK59)+(CL$19*CL59)+(CM$19*CM59)+(CN$19*CN59)+(CO$19*CO59)+(CP$19*CP59)+(CQ$19*CQ59)+(CR$19*CR59)+(CS$19*CS59)+(CT$19*CT59)+(CU$19*CU59)+(CV$19*CV59)+(CW$19*CW59)+(CX$19*CX59)+(CY$19*CY59)+(CZ$19*CZ59)+(DA$19*DA59)+(DB$19*DB59)+(DC$19*DC59)+(DD$19*DD59)+(DE$19*DE59)+(DF$19*DF59)+(DG$19*DG59))</f>
        <v/>
      </c>
      <c r="DJ59" s="65"/>
      <c r="DK59" s="65"/>
      <c r="DL59" s="65"/>
      <c r="DM59" s="149"/>
      <c r="DN59" s="149"/>
      <c r="DO59" s="149"/>
      <c r="DP59" s="149"/>
      <c r="DQ59" s="149"/>
      <c r="DR59" s="149"/>
      <c r="DS59" s="149"/>
      <c r="DT59" s="149"/>
      <c r="DU59" s="149"/>
      <c r="DV59" s="149"/>
      <c r="DW59" s="149"/>
      <c r="DX59" s="149"/>
      <c r="DY59" s="149"/>
      <c r="DZ59" s="149"/>
      <c r="EA59" s="149"/>
      <c r="EB59" s="149"/>
      <c r="EC59" s="149"/>
      <c r="ED59" s="149"/>
      <c r="EE59" s="149"/>
      <c r="EF59" s="149"/>
      <c r="EG59" s="149"/>
      <c r="EH59" s="149"/>
      <c r="EI59" s="222"/>
      <c r="EJ59" s="150" t="str">
        <f>IF(OR('Set UP'!$C45=0,'Set UP'!$D45=0,'Set UP'!$E45=0),"",(DJ$19*DJ59)+(DK$19*DK59)+(DL$19*DL59)+(DM$19*DM59)+(DN$19*DN59)+(DO$19*DO59)+(DP$19*DP59)+(DQ$19*DQ59)+(DR$19*DR59)+(DS$19*DS59)+(DT$19*DT59)+(DU$19*DU59)+(DV$19*DV59)+(DW$19*DW59)+(DX$19*DX59)+(DY$19*DY59)+(DZ$19*DZ59)+(EA$19*EA59)+(EB$19*EB59)+(EC$19*EC59)+(ED$19*ED59)+(EE$19*EE59)+(EF$19*EF59)+(EG$19*EG59)+(EH$19*EH59))</f>
        <v/>
      </c>
      <c r="EK59" s="65"/>
      <c r="EL59" s="65"/>
      <c r="EM59" s="65"/>
      <c r="EN59" s="65"/>
      <c r="EO59" s="149"/>
      <c r="EP59" s="149"/>
      <c r="EQ59" s="149"/>
      <c r="ER59" s="149"/>
      <c r="ES59" s="149"/>
      <c r="ET59" s="149"/>
      <c r="EU59" s="149"/>
      <c r="EV59" s="149"/>
      <c r="EW59" s="149"/>
      <c r="EX59" s="149"/>
      <c r="EY59" s="149"/>
      <c r="EZ59" s="149"/>
      <c r="FA59" s="149"/>
      <c r="FB59" s="149"/>
      <c r="FC59" s="149"/>
      <c r="FD59" s="149"/>
      <c r="FE59" s="149"/>
      <c r="FF59" s="149"/>
      <c r="FG59" s="149"/>
      <c r="FH59" s="149"/>
      <c r="FI59" s="149"/>
      <c r="FJ59" s="222"/>
      <c r="FK59" s="150" t="str">
        <f>IF(OR('Set UP'!$C45=0,'Set UP'!$D45=0,'Set UP'!$E45=0),"",(EK$19*EK59)+(EL$19*EL59)+(EM$19*EM59)+(EN$19*EN59)+(EO$19*EO59)+(EP$19*EP59)+(EQ$19*EQ59)+(ER$19*ER59)+(ES$19*ES59)+(ET$19*ET59)+(EU$19*EU59)+(EV$19*EV59)+(EW$19*EW59)+(EX$19*EX59)+(EY$19*EY59)+(EZ$19*EZ59)+(FA$19*FA59)+(FB$19*FB59)+(FC$19*FC59)+(FD$19*FD59)+(FE$19*FE59)+(FF$19*FF59)+(FG$19*FG59)+(FH$19*FH59)+(FI$19*FI59))</f>
        <v/>
      </c>
      <c r="FL59" s="65"/>
      <c r="FM59" s="65"/>
      <c r="FN59" s="65"/>
      <c r="FO59" s="65"/>
      <c r="FP59" s="149"/>
      <c r="FQ59" s="149"/>
      <c r="FR59" s="149"/>
      <c r="FS59" s="149"/>
      <c r="FT59" s="149"/>
      <c r="FU59" s="149"/>
      <c r="FV59" s="149"/>
      <c r="FW59" s="149"/>
      <c r="FX59" s="149"/>
      <c r="FY59" s="149"/>
      <c r="FZ59" s="149"/>
      <c r="GA59" s="149"/>
      <c r="GB59" s="149"/>
      <c r="GC59" s="149"/>
      <c r="GD59" s="149"/>
      <c r="GE59" s="149"/>
      <c r="GF59" s="149"/>
      <c r="GG59" s="149"/>
      <c r="GH59" s="149"/>
      <c r="GI59" s="149"/>
      <c r="GJ59" s="149"/>
      <c r="GK59" s="222"/>
      <c r="GL59" s="150" t="str">
        <f>IF(OR('Set UP'!$C45=0,'Set UP'!$D45=0,'Set UP'!$E45=0),"",(FL$19*FL59)+(FM$19*FM59)+(FN$19*FN59)+(FO$19*FO59)+(FP$19*FP59)+(FQ$19*FQ59)+(FR$19*FR59)+(FS$19*FS59)+(FT$19*FT59)+(FU$19*FU59)+(FV$19*FV59)+(FW$19*FW59)+(FX$19*FX59)+(FY$19*FY59)+(FZ$19*FZ59)+(GA$19*GA59)+(GB$19*GB59)+(GC$19*GC59)+(GD$19*GD59)+(GE$19*GE59)+(GF$19*GF59)+(GG$19*GG59)+(GH$19*GH59)+(GI$19*GI59)+(GJ$19*GJ59))</f>
        <v/>
      </c>
      <c r="GM59" s="65"/>
      <c r="GN59" s="65"/>
      <c r="GO59" s="65"/>
      <c r="GP59" s="65"/>
      <c r="GQ59" s="149"/>
      <c r="GR59" s="149"/>
      <c r="GS59" s="149"/>
      <c r="GT59" s="149"/>
      <c r="GU59" s="149"/>
      <c r="GV59" s="149"/>
      <c r="GW59" s="149"/>
      <c r="GX59" s="149"/>
      <c r="GY59" s="149"/>
      <c r="GZ59" s="149"/>
      <c r="HA59" s="149"/>
      <c r="HB59" s="149"/>
      <c r="HC59" s="149"/>
      <c r="HD59" s="149"/>
      <c r="HE59" s="149"/>
      <c r="HF59" s="149"/>
      <c r="HG59" s="149"/>
      <c r="HH59" s="149"/>
      <c r="HI59" s="149"/>
      <c r="HJ59" s="149"/>
      <c r="HK59" s="149"/>
      <c r="HL59" s="222"/>
      <c r="HM59" s="150" t="str">
        <f>IF(OR('Set UP'!$C45=0,'Set UP'!$D45=0,'Set UP'!$E45=0),"",(GM$19*GM59)+(GN$19*GN59)+(GO$19*GO59)+(GP$19*GP59)+(GQ$19*GQ59)+(GR$19*GR59)+(GS$19*GS59)+(GT$19*GT59)+(GU$19*GU59)+(GV$19*GV59)+(GW$19*GW59)+(GX$19*GX59)+(GY$19*GY59)+(GZ$19*GZ59)+(HA$19*HA59)+(HB$19*HB59)+(HC$19*HC59)+(HD$19*HD59)+(HE$19*HE59)+(HF$19*HF59)+(HG$19*HG59)+(HH$19*HH59)+(HI$19*HI59)+(HJ$19*HJ59)+(HK$19*HK59))</f>
        <v/>
      </c>
      <c r="HN59" s="65"/>
      <c r="HO59" s="65"/>
      <c r="HP59" s="65"/>
      <c r="HQ59" s="65"/>
      <c r="HR59" s="149"/>
      <c r="HS59" s="149"/>
      <c r="HT59" s="149"/>
      <c r="HU59" s="149"/>
      <c r="HV59" s="149"/>
      <c r="HW59" s="149"/>
      <c r="HX59" s="149"/>
      <c r="HY59" s="149"/>
      <c r="HZ59" s="149"/>
      <c r="IA59" s="149"/>
      <c r="IB59" s="149"/>
      <c r="IC59" s="149"/>
      <c r="ID59" s="149"/>
      <c r="IE59" s="149"/>
      <c r="IF59" s="149"/>
      <c r="IG59" s="149"/>
      <c r="IH59" s="149"/>
      <c r="II59" s="149"/>
      <c r="IJ59" s="149"/>
      <c r="IK59" s="149"/>
      <c r="IL59" s="149"/>
      <c r="IM59" s="222"/>
      <c r="IN59" s="150" t="str">
        <f>IF(OR('Set UP'!$C45=0,'Set UP'!$D45=0,'Set UP'!$E45=0),"",(HN$19*HN59)+(HO$19*HO59)+(HP$19*HP59)+(HQ$19*HQ59)+(HR$19*HR59)+(HS$19*HS59)+(HT$19*HT59)+(HU$19*HU59)+(HV$19*HV59)+(HW$19*HW59)+(HX$19*HX59)+(HY$19*HY59)+(HZ$19*HZ59)+(IA$19*IA59)+(IB$19*IB59)+(IC$19*IC59)+(ID$19*ID59)+(IE$19*IE59)+(IF$19*IF59)+(IG$19*IG59)+(IH$19*IH59)+(II$19*II59)+(IJ$19*IJ59)+(IK$19*IK59)+(IL$19*IL59))</f>
        <v/>
      </c>
      <c r="IO59" s="65"/>
      <c r="IP59" s="65"/>
      <c r="IQ59" s="65"/>
      <c r="IR59" s="65"/>
      <c r="IS59" s="149"/>
      <c r="IT59" s="149"/>
      <c r="IU59" s="149"/>
      <c r="IV59" s="149"/>
      <c r="IW59" s="149"/>
      <c r="IX59" s="149"/>
      <c r="IY59" s="149"/>
      <c r="IZ59" s="149"/>
      <c r="JA59" s="149"/>
      <c r="JB59" s="149"/>
      <c r="JC59" s="149"/>
      <c r="JD59" s="149"/>
      <c r="JE59" s="149"/>
      <c r="JF59" s="149"/>
      <c r="JG59" s="149"/>
      <c r="JH59" s="149"/>
      <c r="JI59" s="149"/>
      <c r="JJ59" s="149"/>
      <c r="JK59" s="149"/>
      <c r="JL59" s="149"/>
      <c r="JM59" s="149"/>
      <c r="JN59" s="222"/>
      <c r="JO59" s="150" t="str">
        <f>IF(OR('Set UP'!$C45=0,'Set UP'!$D45=0,'Set UP'!$E45=0),"",(IO$19*IO59)+(IP$19*IP59)+(IQ$19*IQ59)+(IR$19*IR59)+(IS$19*IS59)+(IT$19*IT59)+(IU$19*IU59)+(IV$19*IV59)+(IW$19*IW59)+(IX$19*IX59)+(IY$19*IY59)+(IZ$19*IZ59)+(JA$19*JA59)+(JB$19*JB59)+(JC$19*JC59)+(JD$19*JD59)+(JE$19*JE59)+(JF$19*JF59)+(JG$19*JG59)+(JH$19*JH59)+(JI$19*JI59)+(JJ$19*JJ59)+(JK$19*JK59)+(JL$19*JL59)+(JM$19*JM59))</f>
        <v/>
      </c>
      <c r="JP59" s="151" t="str">
        <f>IF(OR('Set UP'!$C45=0,'Set UP'!$D45=0,'Set UP'!$E45=0),"",(AF59+BG59+CH59+DI59+EJ59+FK59+GL59+HM59+IN59+JO59))</f>
        <v/>
      </c>
      <c r="JQ59" s="152" t="str">
        <f>IF(OR('Set UP'!$C45=0,'Set UP'!$D45=0,'Set UP'!$E45=0),"",RANK(JP59,$JP$21:$JP$68,0))</f>
        <v/>
      </c>
      <c r="JR59" s="151" t="str">
        <f>IF(OR('Set UP'!K45&lt;&gt;1,'Set UP'!C45=0,'Set UP'!D45=0,'Set UP'!E45=0,'Set UP'!F45=0),"",$JP59)</f>
        <v/>
      </c>
      <c r="JS59" s="151" t="str">
        <f>IF(OR('Set UP'!K45&lt;&gt;1,'Set UP'!C45=0,'Set UP'!D45=0,'Set UP'!E45=0,'Set UP'!F45=0),"",RANK(JR59,$JR$21:$JR$68,0))</f>
        <v/>
      </c>
      <c r="JT59" s="153" t="str">
        <f>IF(OR('Set UP'!K45&lt;&gt;2,'Set UP'!C45=0,'Set UP'!D45=0,'Set UP'!E45=0,'Set UP'!F45=0),"",$JP59)</f>
        <v/>
      </c>
      <c r="JU59" s="151" t="str">
        <f>IF(OR('Set UP'!K45&lt;&gt;2,'Set UP'!C45=0,'Set UP'!D45=0,'Set UP'!E45=0,'Set UP'!F45=0),"",RANK(JT59,$JT$21:$JT$68,0))</f>
        <v/>
      </c>
      <c r="JV59" s="151" t="str">
        <f>IF(OR(LEFT('Set UP'!F45,1)&lt;&gt;"F",'Set UP'!C45=0,'Set UP'!D45=0,'Set UP'!E45=0),"",$JP59)</f>
        <v/>
      </c>
      <c r="JW59" s="151" t="str">
        <f>IF(OR(LEFT('Set UP'!F45,1)&lt;&gt;"F",'Set UP'!C45=0,'Set UP'!D45=0,'Set UP'!E45=0),"",RANK(JV59,$JV$21:$JV$68,0))</f>
        <v/>
      </c>
      <c r="JX59" s="151" t="str">
        <f>IF(OR('Set UP'!F45&lt;&gt;"NS",'Set UP'!C45=0,'Set UP'!D45=0,'Set UP'!E45=0),"",$JP59)</f>
        <v/>
      </c>
      <c r="JY59" s="154" t="str">
        <f>IF(OR('Set UP'!F45&lt;&gt;"NS",'Set UP'!C45=0,'Set UP'!D45=0,'Set UP'!E45=0),"",RANK(JX59,$JX$21:$JX$68,0))</f>
        <v/>
      </c>
      <c r="JZ59" s="154" t="str">
        <f>IF(OR('Set UP'!$C45=0,'Set UP'!$D45=0,'Set UP'!$E45=0,JP59=0),"",JP59/MAX(JP$21:JP$68)*1000)</f>
        <v/>
      </c>
      <c r="KC59" s="316">
        <f t="array" ref="KC59">MAX(IF(Clubs='Set UP'!D45,'Wet Incident'!JU$21:JU$68))</f>
        <v>0</v>
      </c>
      <c r="KD59" s="316" t="str">
        <f t="shared" si="5"/>
        <v/>
      </c>
    </row>
    <row r="60" spans="2:290" x14ac:dyDescent="0.2">
      <c r="B60" s="139">
        <v>40</v>
      </c>
      <c r="C60" s="148" t="str">
        <f>IF(OR('Set UP'!$C46=0,'Set UP'!$D46=0,'Set UP'!$E46=0,'Set UP'!F46=0),"  --",'Set UP'!C46)</f>
        <v xml:space="preserve">  --</v>
      </c>
      <c r="D60" s="148" t="str">
        <f>IF(OR('Set UP'!$C46=0,'Set UP'!$D46=0,'Set UP'!$E46=0,'Set UP'!F46=0),"  --",'Set UP'!D46&amp;" "&amp;'Set UP'!E46)</f>
        <v xml:space="preserve">  --</v>
      </c>
      <c r="E60" s="148" t="str">
        <f>IF(OR('Set UP'!$C46=0,'Set UP'!$D46=0,'Set UP'!$E46=0,'Set UP'!F46=0),"  --",'Set UP'!F46)</f>
        <v xml:space="preserve">  --</v>
      </c>
      <c r="F60" s="65"/>
      <c r="G60" s="65"/>
      <c r="H60" s="65"/>
      <c r="I60" s="65"/>
      <c r="J60" s="149"/>
      <c r="K60" s="149"/>
      <c r="L60" s="149"/>
      <c r="M60" s="149"/>
      <c r="N60" s="149"/>
      <c r="O60" s="149"/>
      <c r="P60" s="149"/>
      <c r="Q60" s="149"/>
      <c r="R60" s="149"/>
      <c r="S60" s="149"/>
      <c r="T60" s="149"/>
      <c r="U60" s="149"/>
      <c r="V60" s="149"/>
      <c r="W60" s="149"/>
      <c r="X60" s="149"/>
      <c r="Y60" s="149"/>
      <c r="Z60" s="149"/>
      <c r="AA60" s="149"/>
      <c r="AB60" s="149"/>
      <c r="AC60" s="149"/>
      <c r="AD60" s="149"/>
      <c r="AE60" s="222"/>
      <c r="AF60" s="150" t="str">
        <f>IF(OR('Set UP'!$C46=0,'Set UP'!$D46=0,'Set UP'!$E46=0),"",(F$19*F60)+(G$19*G60)+(H$19*H60)+(I$19*I60)+(J$19*J60)+(K$19*K60)+(L$19*L60)+(M$19*M60)+(N$19*N60)+(O$19*O60)+(P$19*P60)+(Q$19*Q60)+(R$19*R60)+(S$19*S60)+(T$19*T60)+(U$19*U60)+(V$19*V60)+(W$19*W60)+(X$19*X60)+(Y$19*Y60)+(Z$19*Z60)+(AA$19*AA60)+(AB$19*AB60)+(AC$19*AC60)+(AD$19*AD60))</f>
        <v/>
      </c>
      <c r="AG60" s="65"/>
      <c r="AH60" s="65"/>
      <c r="AI60" s="65"/>
      <c r="AJ60" s="65"/>
      <c r="AK60" s="65"/>
      <c r="AL60" s="65"/>
      <c r="AM60" s="149"/>
      <c r="AN60" s="149"/>
      <c r="AO60" s="149"/>
      <c r="AP60" s="149"/>
      <c r="AQ60" s="149"/>
      <c r="AR60" s="149"/>
      <c r="AS60" s="149"/>
      <c r="AT60" s="149"/>
      <c r="AU60" s="149"/>
      <c r="AV60" s="149"/>
      <c r="AW60" s="149"/>
      <c r="AX60" s="149"/>
      <c r="AY60" s="149"/>
      <c r="AZ60" s="149"/>
      <c r="BA60" s="149"/>
      <c r="BB60" s="149"/>
      <c r="BC60" s="149"/>
      <c r="BD60" s="149"/>
      <c r="BE60" s="149"/>
      <c r="BF60" s="222"/>
      <c r="BG60" s="150" t="str">
        <f>IF(OR('Set UP'!$C46=0,'Set UP'!$D46=0,'Set UP'!$E46=0),"",(AG$19*AG60)+(AH$19*AH60)+(AI$19*AI60)+(AJ$19*AJ60)+(AK$19*AK60)+(AL$19*AL60)+(AM$19*AM60)+(AN$19*AN60)+(AO$19*AO60)+(AP$19*AP60)+(AQ$19*AQ60)+(AR$19*AR60)+(AS$19*AS60)+(AT$19*AT60)+(AU$19*AU60)+(AV$19*AV60)+(AW$19*AW60)+(AX$19*AX60)+(AY$19*AY60)+(AZ$19*AZ60)+(BA$19*BA60)+(BB$19*BB60)+(BC$19*BC60)+(BD$19*BD60)+(BE$19*BE60))</f>
        <v/>
      </c>
      <c r="BH60" s="65"/>
      <c r="BI60" s="65"/>
      <c r="BJ60" s="65"/>
      <c r="BK60" s="65"/>
      <c r="BL60" s="65"/>
      <c r="BM60" s="65"/>
      <c r="BN60" s="149"/>
      <c r="BO60" s="149"/>
      <c r="BP60" s="149"/>
      <c r="BQ60" s="149"/>
      <c r="BR60" s="149"/>
      <c r="BS60" s="149"/>
      <c r="BT60" s="149"/>
      <c r="BU60" s="149"/>
      <c r="BV60" s="149"/>
      <c r="BW60" s="149"/>
      <c r="BX60" s="149"/>
      <c r="BY60" s="149"/>
      <c r="BZ60" s="149"/>
      <c r="CA60" s="149"/>
      <c r="CB60" s="149"/>
      <c r="CC60" s="149"/>
      <c r="CD60" s="149"/>
      <c r="CE60" s="149"/>
      <c r="CF60" s="149"/>
      <c r="CG60" s="222"/>
      <c r="CH60" s="150" t="str">
        <f>IF(OR('Set UP'!$C46=0,'Set UP'!$D46=0,'Set UP'!$E46=0),"",(BH$19*BH60)+(BI$19*BI60)+(BJ$19*BJ60)+(BK$19*BK60)+(BL$19*BL60)+(BM$19*BM60)+(BN$19*BN60)+(BO$19*BO60)+(BP$19*BP60)+(BQ$19*BQ60)+(BR$19*BR60)+(BS$19*BS60)+(BT$19*BT60)+(BU$19*BU60)+(BV$19*BV60)+(BW$19*BW60)+(BX$19*BX60)+(BY$19*BY60)+(BZ$19*BZ60)+(CA$19*CA60)+(CB$19*CB60)+(CC$19*CC60)+(CD$19*CD60)+(CE$19*CE60)+(CF$19*CF60))</f>
        <v/>
      </c>
      <c r="CI60" s="65"/>
      <c r="CJ60" s="65"/>
      <c r="CK60" s="65"/>
      <c r="CL60" s="65"/>
      <c r="CM60" s="65"/>
      <c r="CN60" s="149"/>
      <c r="CO60" s="149"/>
      <c r="CP60" s="149"/>
      <c r="CQ60" s="149"/>
      <c r="CR60" s="149"/>
      <c r="CS60" s="149"/>
      <c r="CT60" s="149"/>
      <c r="CU60" s="149"/>
      <c r="CV60" s="149"/>
      <c r="CW60" s="149"/>
      <c r="CX60" s="149"/>
      <c r="CY60" s="149"/>
      <c r="CZ60" s="149"/>
      <c r="DA60" s="149"/>
      <c r="DB60" s="149"/>
      <c r="DC60" s="149"/>
      <c r="DD60" s="149"/>
      <c r="DE60" s="149"/>
      <c r="DF60" s="149"/>
      <c r="DG60" s="149"/>
      <c r="DH60" s="222"/>
      <c r="DI60" s="150" t="str">
        <f>IF(OR('Set UP'!$C46=0,'Set UP'!$D46=0,'Set UP'!$E46=0),"",(CI$19*CI60)+(CJ$19*CJ60)+(CK$19*CK60)+(CL$19*CL60)+(CM$19*CM60)+(CN$19*CN60)+(CO$19*CO60)+(CP$19*CP60)+(CQ$19*CQ60)+(CR$19*CR60)+(CS$19*CS60)+(CT$19*CT60)+(CU$19*CU60)+(CV$19*CV60)+(CW$19*CW60)+(CX$19*CX60)+(CY$19*CY60)+(CZ$19*CZ60)+(DA$19*DA60)+(DB$19*DB60)+(DC$19*DC60)+(DD$19*DD60)+(DE$19*DE60)+(DF$19*DF60)+(DG$19*DG60))</f>
        <v/>
      </c>
      <c r="DJ60" s="65"/>
      <c r="DK60" s="65"/>
      <c r="DL60" s="65"/>
      <c r="DM60" s="149"/>
      <c r="DN60" s="149"/>
      <c r="DO60" s="149"/>
      <c r="DP60" s="149"/>
      <c r="DQ60" s="149"/>
      <c r="DR60" s="149"/>
      <c r="DS60" s="149"/>
      <c r="DT60" s="149"/>
      <c r="DU60" s="149"/>
      <c r="DV60" s="149"/>
      <c r="DW60" s="149"/>
      <c r="DX60" s="149"/>
      <c r="DY60" s="149"/>
      <c r="DZ60" s="149"/>
      <c r="EA60" s="149"/>
      <c r="EB60" s="149"/>
      <c r="EC60" s="149"/>
      <c r="ED60" s="149"/>
      <c r="EE60" s="149"/>
      <c r="EF60" s="149"/>
      <c r="EG60" s="149"/>
      <c r="EH60" s="149"/>
      <c r="EI60" s="222"/>
      <c r="EJ60" s="150" t="str">
        <f>IF(OR('Set UP'!$C46=0,'Set UP'!$D46=0,'Set UP'!$E46=0),"",(DJ$19*DJ60)+(DK$19*DK60)+(DL$19*DL60)+(DM$19*DM60)+(DN$19*DN60)+(DO$19*DO60)+(DP$19*DP60)+(DQ$19*DQ60)+(DR$19*DR60)+(DS$19*DS60)+(DT$19*DT60)+(DU$19*DU60)+(DV$19*DV60)+(DW$19*DW60)+(DX$19*DX60)+(DY$19*DY60)+(DZ$19*DZ60)+(EA$19*EA60)+(EB$19*EB60)+(EC$19*EC60)+(ED$19*ED60)+(EE$19*EE60)+(EF$19*EF60)+(EG$19*EG60)+(EH$19*EH60))</f>
        <v/>
      </c>
      <c r="EK60" s="65"/>
      <c r="EL60" s="65"/>
      <c r="EM60" s="65"/>
      <c r="EN60" s="65"/>
      <c r="EO60" s="149"/>
      <c r="EP60" s="149"/>
      <c r="EQ60" s="149"/>
      <c r="ER60" s="149"/>
      <c r="ES60" s="149"/>
      <c r="ET60" s="149"/>
      <c r="EU60" s="149"/>
      <c r="EV60" s="149"/>
      <c r="EW60" s="149"/>
      <c r="EX60" s="149"/>
      <c r="EY60" s="149"/>
      <c r="EZ60" s="149"/>
      <c r="FA60" s="149"/>
      <c r="FB60" s="149"/>
      <c r="FC60" s="149"/>
      <c r="FD60" s="149"/>
      <c r="FE60" s="149"/>
      <c r="FF60" s="149"/>
      <c r="FG60" s="149"/>
      <c r="FH60" s="149"/>
      <c r="FI60" s="149"/>
      <c r="FJ60" s="222"/>
      <c r="FK60" s="150" t="str">
        <f>IF(OR('Set UP'!$C46=0,'Set UP'!$D46=0,'Set UP'!$E46=0),"",(EK$19*EK60)+(EL$19*EL60)+(EM$19*EM60)+(EN$19*EN60)+(EO$19*EO60)+(EP$19*EP60)+(EQ$19*EQ60)+(ER$19*ER60)+(ES$19*ES60)+(ET$19*ET60)+(EU$19*EU60)+(EV$19*EV60)+(EW$19*EW60)+(EX$19*EX60)+(EY$19*EY60)+(EZ$19*EZ60)+(FA$19*FA60)+(FB$19*FB60)+(FC$19*FC60)+(FD$19*FD60)+(FE$19*FE60)+(FF$19*FF60)+(FG$19*FG60)+(FH$19*FH60)+(FI$19*FI60))</f>
        <v/>
      </c>
      <c r="FL60" s="65"/>
      <c r="FM60" s="65"/>
      <c r="FN60" s="65"/>
      <c r="FO60" s="65"/>
      <c r="FP60" s="149"/>
      <c r="FQ60" s="149"/>
      <c r="FR60" s="149"/>
      <c r="FS60" s="149"/>
      <c r="FT60" s="149"/>
      <c r="FU60" s="149"/>
      <c r="FV60" s="149"/>
      <c r="FW60" s="149"/>
      <c r="FX60" s="149"/>
      <c r="FY60" s="149"/>
      <c r="FZ60" s="149"/>
      <c r="GA60" s="149"/>
      <c r="GB60" s="149"/>
      <c r="GC60" s="149"/>
      <c r="GD60" s="149"/>
      <c r="GE60" s="149"/>
      <c r="GF60" s="149"/>
      <c r="GG60" s="149"/>
      <c r="GH60" s="149"/>
      <c r="GI60" s="149"/>
      <c r="GJ60" s="149"/>
      <c r="GK60" s="222"/>
      <c r="GL60" s="150" t="str">
        <f>IF(OR('Set UP'!$C46=0,'Set UP'!$D46=0,'Set UP'!$E46=0),"",(FL$19*FL60)+(FM$19*FM60)+(FN$19*FN60)+(FO$19*FO60)+(FP$19*FP60)+(FQ$19*FQ60)+(FR$19*FR60)+(FS$19*FS60)+(FT$19*FT60)+(FU$19*FU60)+(FV$19*FV60)+(FW$19*FW60)+(FX$19*FX60)+(FY$19*FY60)+(FZ$19*FZ60)+(GA$19*GA60)+(GB$19*GB60)+(GC$19*GC60)+(GD$19*GD60)+(GE$19*GE60)+(GF$19*GF60)+(GG$19*GG60)+(GH$19*GH60)+(GI$19*GI60)+(GJ$19*GJ60))</f>
        <v/>
      </c>
      <c r="GM60" s="65"/>
      <c r="GN60" s="65"/>
      <c r="GO60" s="65"/>
      <c r="GP60" s="65"/>
      <c r="GQ60" s="149"/>
      <c r="GR60" s="149"/>
      <c r="GS60" s="149"/>
      <c r="GT60" s="149"/>
      <c r="GU60" s="149"/>
      <c r="GV60" s="149"/>
      <c r="GW60" s="149"/>
      <c r="GX60" s="149"/>
      <c r="GY60" s="149"/>
      <c r="GZ60" s="149"/>
      <c r="HA60" s="149"/>
      <c r="HB60" s="149"/>
      <c r="HC60" s="149"/>
      <c r="HD60" s="149"/>
      <c r="HE60" s="149"/>
      <c r="HF60" s="149"/>
      <c r="HG60" s="149"/>
      <c r="HH60" s="149"/>
      <c r="HI60" s="149"/>
      <c r="HJ60" s="149"/>
      <c r="HK60" s="149"/>
      <c r="HL60" s="222"/>
      <c r="HM60" s="150" t="str">
        <f>IF(OR('Set UP'!$C46=0,'Set UP'!$D46=0,'Set UP'!$E46=0),"",(GM$19*GM60)+(GN$19*GN60)+(GO$19*GO60)+(GP$19*GP60)+(GQ$19*GQ60)+(GR$19*GR60)+(GS$19*GS60)+(GT$19*GT60)+(GU$19*GU60)+(GV$19*GV60)+(GW$19*GW60)+(GX$19*GX60)+(GY$19*GY60)+(GZ$19*GZ60)+(HA$19*HA60)+(HB$19*HB60)+(HC$19*HC60)+(HD$19*HD60)+(HE$19*HE60)+(HF$19*HF60)+(HG$19*HG60)+(HH$19*HH60)+(HI$19*HI60)+(HJ$19*HJ60)+(HK$19*HK60))</f>
        <v/>
      </c>
      <c r="HN60" s="65"/>
      <c r="HO60" s="65"/>
      <c r="HP60" s="65"/>
      <c r="HQ60" s="65"/>
      <c r="HR60" s="149"/>
      <c r="HS60" s="149"/>
      <c r="HT60" s="149"/>
      <c r="HU60" s="149"/>
      <c r="HV60" s="149"/>
      <c r="HW60" s="149"/>
      <c r="HX60" s="149"/>
      <c r="HY60" s="149"/>
      <c r="HZ60" s="149"/>
      <c r="IA60" s="149"/>
      <c r="IB60" s="149"/>
      <c r="IC60" s="149"/>
      <c r="ID60" s="149"/>
      <c r="IE60" s="149"/>
      <c r="IF60" s="149"/>
      <c r="IG60" s="149"/>
      <c r="IH60" s="149"/>
      <c r="II60" s="149"/>
      <c r="IJ60" s="149"/>
      <c r="IK60" s="149"/>
      <c r="IL60" s="149"/>
      <c r="IM60" s="222"/>
      <c r="IN60" s="150" t="str">
        <f>IF(OR('Set UP'!$C46=0,'Set UP'!$D46=0,'Set UP'!$E46=0),"",(HN$19*HN60)+(HO$19*HO60)+(HP$19*HP60)+(HQ$19*HQ60)+(HR$19*HR60)+(HS$19*HS60)+(HT$19*HT60)+(HU$19*HU60)+(HV$19*HV60)+(HW$19*HW60)+(HX$19*HX60)+(HY$19*HY60)+(HZ$19*HZ60)+(IA$19*IA60)+(IB$19*IB60)+(IC$19*IC60)+(ID$19*ID60)+(IE$19*IE60)+(IF$19*IF60)+(IG$19*IG60)+(IH$19*IH60)+(II$19*II60)+(IJ$19*IJ60)+(IK$19*IK60)+(IL$19*IL60))</f>
        <v/>
      </c>
      <c r="IO60" s="65"/>
      <c r="IP60" s="65"/>
      <c r="IQ60" s="65"/>
      <c r="IR60" s="65"/>
      <c r="IS60" s="149"/>
      <c r="IT60" s="149"/>
      <c r="IU60" s="149"/>
      <c r="IV60" s="149"/>
      <c r="IW60" s="149"/>
      <c r="IX60" s="149"/>
      <c r="IY60" s="149"/>
      <c r="IZ60" s="149"/>
      <c r="JA60" s="149"/>
      <c r="JB60" s="149"/>
      <c r="JC60" s="149"/>
      <c r="JD60" s="149"/>
      <c r="JE60" s="149"/>
      <c r="JF60" s="149"/>
      <c r="JG60" s="149"/>
      <c r="JH60" s="149"/>
      <c r="JI60" s="149"/>
      <c r="JJ60" s="149"/>
      <c r="JK60" s="149"/>
      <c r="JL60" s="149"/>
      <c r="JM60" s="149"/>
      <c r="JN60" s="222"/>
      <c r="JO60" s="150" t="str">
        <f>IF(OR('Set UP'!$C46=0,'Set UP'!$D46=0,'Set UP'!$E46=0),"",(IO$19*IO60)+(IP$19*IP60)+(IQ$19*IQ60)+(IR$19*IR60)+(IS$19*IS60)+(IT$19*IT60)+(IU$19*IU60)+(IV$19*IV60)+(IW$19*IW60)+(IX$19*IX60)+(IY$19*IY60)+(IZ$19*IZ60)+(JA$19*JA60)+(JB$19*JB60)+(JC$19*JC60)+(JD$19*JD60)+(JE$19*JE60)+(JF$19*JF60)+(JG$19*JG60)+(JH$19*JH60)+(JI$19*JI60)+(JJ$19*JJ60)+(JK$19*JK60)+(JL$19*JL60)+(JM$19*JM60))</f>
        <v/>
      </c>
      <c r="JP60" s="151" t="str">
        <f>IF(OR('Set UP'!$C46=0,'Set UP'!$D46=0,'Set UP'!$E46=0),"",(AF60+BG60+CH60+DI60+EJ60+FK60+GL60+HM60+IN60+JO60))</f>
        <v/>
      </c>
      <c r="JQ60" s="152" t="str">
        <f>IF(OR('Set UP'!$C46=0,'Set UP'!$D46=0,'Set UP'!$E46=0),"",RANK(JP60,$JP$21:$JP$68,0))</f>
        <v/>
      </c>
      <c r="JR60" s="151" t="str">
        <f>IF(OR('Set UP'!K46&lt;&gt;1,'Set UP'!C46=0,'Set UP'!D46=0,'Set UP'!E46=0,'Set UP'!F46=0),"",$JP60)</f>
        <v/>
      </c>
      <c r="JS60" s="151" t="str">
        <f>IF(OR('Set UP'!K46&lt;&gt;1,'Set UP'!C46=0,'Set UP'!D46=0,'Set UP'!E46=0,'Set UP'!F46=0),"",RANK(JR60,$JR$21:$JR$68,0))</f>
        <v/>
      </c>
      <c r="JT60" s="153" t="str">
        <f>IF(OR('Set UP'!K46&lt;&gt;2,'Set UP'!C46=0,'Set UP'!D46=0,'Set UP'!E46=0,'Set UP'!F46=0),"",$JP60)</f>
        <v/>
      </c>
      <c r="JU60" s="151" t="str">
        <f>IF(OR('Set UP'!K46&lt;&gt;2,'Set UP'!C46=0,'Set UP'!D46=0,'Set UP'!E46=0,'Set UP'!F46=0),"",RANK(JT60,$JT$21:$JT$68,0))</f>
        <v/>
      </c>
      <c r="JV60" s="151" t="str">
        <f>IF(OR(LEFT('Set UP'!F46,1)&lt;&gt;"F",'Set UP'!C46=0,'Set UP'!D46=0,'Set UP'!E46=0),"",$JP60)</f>
        <v/>
      </c>
      <c r="JW60" s="151" t="str">
        <f>IF(OR(LEFT('Set UP'!F46,1)&lt;&gt;"F",'Set UP'!C46=0,'Set UP'!D46=0,'Set UP'!E46=0),"",RANK(JV60,$JV$21:$JV$68,0))</f>
        <v/>
      </c>
      <c r="JX60" s="151" t="str">
        <f>IF(OR('Set UP'!F46&lt;&gt;"NS",'Set UP'!C46=0,'Set UP'!D46=0,'Set UP'!E46=0),"",$JP60)</f>
        <v/>
      </c>
      <c r="JY60" s="154" t="str">
        <f>IF(OR('Set UP'!F46&lt;&gt;"NS",'Set UP'!C46=0,'Set UP'!D46=0,'Set UP'!E46=0),"",RANK(JX60,$JX$21:$JX$68,0))</f>
        <v/>
      </c>
      <c r="JZ60" s="154" t="str">
        <f>IF(OR('Set UP'!$C46=0,'Set UP'!$D46=0,'Set UP'!$E46=0,JP60=0),"",JP60/MAX(JP$21:JP$68)*1000)</f>
        <v/>
      </c>
      <c r="KC60" s="316">
        <f t="array" ref="KC60">MAX(IF(Clubs='Set UP'!D46,'Wet Incident'!JU$21:JU$68))</f>
        <v>0</v>
      </c>
      <c r="KD60" s="316" t="str">
        <f t="shared" si="5"/>
        <v/>
      </c>
    </row>
    <row r="61" spans="2:290" x14ac:dyDescent="0.2">
      <c r="B61" s="139">
        <v>41</v>
      </c>
      <c r="C61" s="148" t="str">
        <f>IF(OR('Set UP'!$C47=0,'Set UP'!$D47=0,'Set UP'!$E47=0,'Set UP'!F47=0),"  --",'Set UP'!C47)</f>
        <v xml:space="preserve">  --</v>
      </c>
      <c r="D61" s="148" t="str">
        <f>IF(OR('Set UP'!$C47=0,'Set UP'!$D47=0,'Set UP'!$E47=0,'Set UP'!F47=0),"  --",'Set UP'!D47&amp;" "&amp;'Set UP'!E47)</f>
        <v xml:space="preserve">  --</v>
      </c>
      <c r="E61" s="148" t="str">
        <f>IF(OR('Set UP'!$C47=0,'Set UP'!$D47=0,'Set UP'!$E47=0,'Set UP'!F47=0),"  --",'Set UP'!F47)</f>
        <v xml:space="preserve">  --</v>
      </c>
      <c r="F61" s="65"/>
      <c r="G61" s="65"/>
      <c r="H61" s="65"/>
      <c r="I61" s="65"/>
      <c r="J61" s="149"/>
      <c r="K61" s="149"/>
      <c r="L61" s="149"/>
      <c r="M61" s="149"/>
      <c r="N61" s="149"/>
      <c r="O61" s="149"/>
      <c r="P61" s="149"/>
      <c r="Q61" s="149"/>
      <c r="R61" s="149"/>
      <c r="S61" s="149"/>
      <c r="T61" s="149"/>
      <c r="U61" s="149"/>
      <c r="V61" s="149"/>
      <c r="W61" s="149"/>
      <c r="X61" s="149"/>
      <c r="Y61" s="149"/>
      <c r="Z61" s="149"/>
      <c r="AA61" s="149"/>
      <c r="AB61" s="149"/>
      <c r="AC61" s="149"/>
      <c r="AD61" s="149"/>
      <c r="AE61" s="222"/>
      <c r="AF61" s="150" t="str">
        <f>IF(OR('Set UP'!$C47=0,'Set UP'!$D47=0,'Set UP'!$E47=0),"",(F$19*F61)+(G$19*G61)+(H$19*H61)+(I$19*I61)+(J$19*J61)+(K$19*K61)+(L$19*L61)+(M$19*M61)+(N$19*N61)+(O$19*O61)+(P$19*P61)+(Q$19*Q61)+(R$19*R61)+(S$19*S61)+(T$19*T61)+(U$19*U61)+(V$19*V61)+(W$19*W61)+(X$19*X61)+(Y$19*Y61)+(Z$19*Z61)+(AA$19*AA61)+(AB$19*AB61)+(AC$19*AC61)+(AD$19*AD61))</f>
        <v/>
      </c>
      <c r="AG61" s="65"/>
      <c r="AH61" s="65"/>
      <c r="AI61" s="65"/>
      <c r="AJ61" s="65"/>
      <c r="AK61" s="65"/>
      <c r="AL61" s="65"/>
      <c r="AM61" s="149"/>
      <c r="AN61" s="149"/>
      <c r="AO61" s="149"/>
      <c r="AP61" s="149"/>
      <c r="AQ61" s="149"/>
      <c r="AR61" s="149"/>
      <c r="AS61" s="149"/>
      <c r="AT61" s="149"/>
      <c r="AU61" s="149"/>
      <c r="AV61" s="149"/>
      <c r="AW61" s="149"/>
      <c r="AX61" s="149"/>
      <c r="AY61" s="149"/>
      <c r="AZ61" s="149"/>
      <c r="BA61" s="149"/>
      <c r="BB61" s="149"/>
      <c r="BC61" s="149"/>
      <c r="BD61" s="149"/>
      <c r="BE61" s="149"/>
      <c r="BF61" s="222"/>
      <c r="BG61" s="150" t="str">
        <f>IF(OR('Set UP'!$C47=0,'Set UP'!$D47=0,'Set UP'!$E47=0),"",(AG$19*AG61)+(AH$19*AH61)+(AI$19*AI61)+(AJ$19*AJ61)+(AK$19*AK61)+(AL$19*AL61)+(AM$19*AM61)+(AN$19*AN61)+(AO$19*AO61)+(AP$19*AP61)+(AQ$19*AQ61)+(AR$19*AR61)+(AS$19*AS61)+(AT$19*AT61)+(AU$19*AU61)+(AV$19*AV61)+(AW$19*AW61)+(AX$19*AX61)+(AY$19*AY61)+(AZ$19*AZ61)+(BA$19*BA61)+(BB$19*BB61)+(BC$19*BC61)+(BD$19*BD61)+(BE$19*BE61))</f>
        <v/>
      </c>
      <c r="BH61" s="65"/>
      <c r="BI61" s="65"/>
      <c r="BJ61" s="65"/>
      <c r="BK61" s="65"/>
      <c r="BL61" s="65"/>
      <c r="BM61" s="65"/>
      <c r="BN61" s="149"/>
      <c r="BO61" s="149"/>
      <c r="BP61" s="149"/>
      <c r="BQ61" s="149"/>
      <c r="BR61" s="149"/>
      <c r="BS61" s="149"/>
      <c r="BT61" s="149"/>
      <c r="BU61" s="149"/>
      <c r="BV61" s="149"/>
      <c r="BW61" s="149"/>
      <c r="BX61" s="149"/>
      <c r="BY61" s="149"/>
      <c r="BZ61" s="149"/>
      <c r="CA61" s="149"/>
      <c r="CB61" s="149"/>
      <c r="CC61" s="149"/>
      <c r="CD61" s="149"/>
      <c r="CE61" s="149"/>
      <c r="CF61" s="149"/>
      <c r="CG61" s="222"/>
      <c r="CH61" s="150" t="str">
        <f>IF(OR('Set UP'!$C47=0,'Set UP'!$D47=0,'Set UP'!$E47=0),"",(BH$19*BH61)+(BI$19*BI61)+(BJ$19*BJ61)+(BK$19*BK61)+(BL$19*BL61)+(BM$19*BM61)+(BN$19*BN61)+(BO$19*BO61)+(BP$19*BP61)+(BQ$19*BQ61)+(BR$19*BR61)+(BS$19*BS61)+(BT$19*BT61)+(BU$19*BU61)+(BV$19*BV61)+(BW$19*BW61)+(BX$19*BX61)+(BY$19*BY61)+(BZ$19*BZ61)+(CA$19*CA61)+(CB$19*CB61)+(CC$19*CC61)+(CD$19*CD61)+(CE$19*CE61)+(CF$19*CF61))</f>
        <v/>
      </c>
      <c r="CI61" s="65"/>
      <c r="CJ61" s="65"/>
      <c r="CK61" s="65"/>
      <c r="CL61" s="65"/>
      <c r="CM61" s="65"/>
      <c r="CN61" s="149"/>
      <c r="CO61" s="149"/>
      <c r="CP61" s="149"/>
      <c r="CQ61" s="149"/>
      <c r="CR61" s="149"/>
      <c r="CS61" s="149"/>
      <c r="CT61" s="149"/>
      <c r="CU61" s="149"/>
      <c r="CV61" s="149"/>
      <c r="CW61" s="149"/>
      <c r="CX61" s="149"/>
      <c r="CY61" s="149"/>
      <c r="CZ61" s="149"/>
      <c r="DA61" s="149"/>
      <c r="DB61" s="149"/>
      <c r="DC61" s="149"/>
      <c r="DD61" s="149"/>
      <c r="DE61" s="149"/>
      <c r="DF61" s="149"/>
      <c r="DG61" s="149"/>
      <c r="DH61" s="222"/>
      <c r="DI61" s="150" t="str">
        <f>IF(OR('Set UP'!$C47=0,'Set UP'!$D47=0,'Set UP'!$E47=0),"",(CI$19*CI61)+(CJ$19*CJ61)+(CK$19*CK61)+(CL$19*CL61)+(CM$19*CM61)+(CN$19*CN61)+(CO$19*CO61)+(CP$19*CP61)+(CQ$19*CQ61)+(CR$19*CR61)+(CS$19*CS61)+(CT$19*CT61)+(CU$19*CU61)+(CV$19*CV61)+(CW$19*CW61)+(CX$19*CX61)+(CY$19*CY61)+(CZ$19*CZ61)+(DA$19*DA61)+(DB$19*DB61)+(DC$19*DC61)+(DD$19*DD61)+(DE$19*DE61)+(DF$19*DF61)+(DG$19*DG61))</f>
        <v/>
      </c>
      <c r="DJ61" s="65"/>
      <c r="DK61" s="65"/>
      <c r="DL61" s="65"/>
      <c r="DM61" s="149"/>
      <c r="DN61" s="149"/>
      <c r="DO61" s="149"/>
      <c r="DP61" s="149"/>
      <c r="DQ61" s="149"/>
      <c r="DR61" s="149"/>
      <c r="DS61" s="149"/>
      <c r="DT61" s="149"/>
      <c r="DU61" s="149"/>
      <c r="DV61" s="149"/>
      <c r="DW61" s="149"/>
      <c r="DX61" s="149"/>
      <c r="DY61" s="149"/>
      <c r="DZ61" s="149"/>
      <c r="EA61" s="149"/>
      <c r="EB61" s="149"/>
      <c r="EC61" s="149"/>
      <c r="ED61" s="149"/>
      <c r="EE61" s="149"/>
      <c r="EF61" s="149"/>
      <c r="EG61" s="149"/>
      <c r="EH61" s="149"/>
      <c r="EI61" s="222"/>
      <c r="EJ61" s="150" t="str">
        <f>IF(OR('Set UP'!$C47=0,'Set UP'!$D47=0,'Set UP'!$E47=0),"",(DJ$19*DJ61)+(DK$19*DK61)+(DL$19*DL61)+(DM$19*DM61)+(DN$19*DN61)+(DO$19*DO61)+(DP$19*DP61)+(DQ$19*DQ61)+(DR$19*DR61)+(DS$19*DS61)+(DT$19*DT61)+(DU$19*DU61)+(DV$19*DV61)+(DW$19*DW61)+(DX$19*DX61)+(DY$19*DY61)+(DZ$19*DZ61)+(EA$19*EA61)+(EB$19*EB61)+(EC$19*EC61)+(ED$19*ED61)+(EE$19*EE61)+(EF$19*EF61)+(EG$19*EG61)+(EH$19*EH61))</f>
        <v/>
      </c>
      <c r="EK61" s="65"/>
      <c r="EL61" s="65"/>
      <c r="EM61" s="65"/>
      <c r="EN61" s="65"/>
      <c r="EO61" s="149"/>
      <c r="EP61" s="149"/>
      <c r="EQ61" s="149"/>
      <c r="ER61" s="149"/>
      <c r="ES61" s="149"/>
      <c r="ET61" s="149"/>
      <c r="EU61" s="149"/>
      <c r="EV61" s="149"/>
      <c r="EW61" s="149"/>
      <c r="EX61" s="149"/>
      <c r="EY61" s="149"/>
      <c r="EZ61" s="149"/>
      <c r="FA61" s="149"/>
      <c r="FB61" s="149"/>
      <c r="FC61" s="149"/>
      <c r="FD61" s="149"/>
      <c r="FE61" s="149"/>
      <c r="FF61" s="149"/>
      <c r="FG61" s="149"/>
      <c r="FH61" s="149"/>
      <c r="FI61" s="149"/>
      <c r="FJ61" s="222"/>
      <c r="FK61" s="150" t="str">
        <f>IF(OR('Set UP'!$C47=0,'Set UP'!$D47=0,'Set UP'!$E47=0),"",(EK$19*EK61)+(EL$19*EL61)+(EM$19*EM61)+(EN$19*EN61)+(EO$19*EO61)+(EP$19*EP61)+(EQ$19*EQ61)+(ER$19*ER61)+(ES$19*ES61)+(ET$19*ET61)+(EU$19*EU61)+(EV$19*EV61)+(EW$19*EW61)+(EX$19*EX61)+(EY$19*EY61)+(EZ$19*EZ61)+(FA$19*FA61)+(FB$19*FB61)+(FC$19*FC61)+(FD$19*FD61)+(FE$19*FE61)+(FF$19*FF61)+(FG$19*FG61)+(FH$19*FH61)+(FI$19*FI61))</f>
        <v/>
      </c>
      <c r="FL61" s="65"/>
      <c r="FM61" s="65"/>
      <c r="FN61" s="65"/>
      <c r="FO61" s="65"/>
      <c r="FP61" s="149"/>
      <c r="FQ61" s="149"/>
      <c r="FR61" s="149"/>
      <c r="FS61" s="149"/>
      <c r="FT61" s="149"/>
      <c r="FU61" s="149"/>
      <c r="FV61" s="149"/>
      <c r="FW61" s="149"/>
      <c r="FX61" s="149"/>
      <c r="FY61" s="149"/>
      <c r="FZ61" s="149"/>
      <c r="GA61" s="149"/>
      <c r="GB61" s="149"/>
      <c r="GC61" s="149"/>
      <c r="GD61" s="149"/>
      <c r="GE61" s="149"/>
      <c r="GF61" s="149"/>
      <c r="GG61" s="149"/>
      <c r="GH61" s="149"/>
      <c r="GI61" s="149"/>
      <c r="GJ61" s="149"/>
      <c r="GK61" s="222"/>
      <c r="GL61" s="150" t="str">
        <f>IF(OR('Set UP'!$C47=0,'Set UP'!$D47=0,'Set UP'!$E47=0),"",(FL$19*FL61)+(FM$19*FM61)+(FN$19*FN61)+(FO$19*FO61)+(FP$19*FP61)+(FQ$19*FQ61)+(FR$19*FR61)+(FS$19*FS61)+(FT$19*FT61)+(FU$19*FU61)+(FV$19*FV61)+(FW$19*FW61)+(FX$19*FX61)+(FY$19*FY61)+(FZ$19*FZ61)+(GA$19*GA61)+(GB$19*GB61)+(GC$19*GC61)+(GD$19*GD61)+(GE$19*GE61)+(GF$19*GF61)+(GG$19*GG61)+(GH$19*GH61)+(GI$19*GI61)+(GJ$19*GJ61))</f>
        <v/>
      </c>
      <c r="GM61" s="65"/>
      <c r="GN61" s="65"/>
      <c r="GO61" s="65"/>
      <c r="GP61" s="65"/>
      <c r="GQ61" s="149"/>
      <c r="GR61" s="149"/>
      <c r="GS61" s="149"/>
      <c r="GT61" s="149"/>
      <c r="GU61" s="149"/>
      <c r="GV61" s="149"/>
      <c r="GW61" s="149"/>
      <c r="GX61" s="149"/>
      <c r="GY61" s="149"/>
      <c r="GZ61" s="149"/>
      <c r="HA61" s="149"/>
      <c r="HB61" s="149"/>
      <c r="HC61" s="149"/>
      <c r="HD61" s="149"/>
      <c r="HE61" s="149"/>
      <c r="HF61" s="149"/>
      <c r="HG61" s="149"/>
      <c r="HH61" s="149"/>
      <c r="HI61" s="149"/>
      <c r="HJ61" s="149"/>
      <c r="HK61" s="149"/>
      <c r="HL61" s="222"/>
      <c r="HM61" s="150" t="str">
        <f>IF(OR('Set UP'!$C47=0,'Set UP'!$D47=0,'Set UP'!$E47=0),"",(GM$19*GM61)+(GN$19*GN61)+(GO$19*GO61)+(GP$19*GP61)+(GQ$19*GQ61)+(GR$19*GR61)+(GS$19*GS61)+(GT$19*GT61)+(GU$19*GU61)+(GV$19*GV61)+(GW$19*GW61)+(GX$19*GX61)+(GY$19*GY61)+(GZ$19*GZ61)+(HA$19*HA61)+(HB$19*HB61)+(HC$19*HC61)+(HD$19*HD61)+(HE$19*HE61)+(HF$19*HF61)+(HG$19*HG61)+(HH$19*HH61)+(HI$19*HI61)+(HJ$19*HJ61)+(HK$19*HK61))</f>
        <v/>
      </c>
      <c r="HN61" s="65"/>
      <c r="HO61" s="65"/>
      <c r="HP61" s="65"/>
      <c r="HQ61" s="65"/>
      <c r="HR61" s="149"/>
      <c r="HS61" s="149"/>
      <c r="HT61" s="149"/>
      <c r="HU61" s="149"/>
      <c r="HV61" s="149"/>
      <c r="HW61" s="149"/>
      <c r="HX61" s="149"/>
      <c r="HY61" s="149"/>
      <c r="HZ61" s="149"/>
      <c r="IA61" s="149"/>
      <c r="IB61" s="149"/>
      <c r="IC61" s="149"/>
      <c r="ID61" s="149"/>
      <c r="IE61" s="149"/>
      <c r="IF61" s="149"/>
      <c r="IG61" s="149"/>
      <c r="IH61" s="149"/>
      <c r="II61" s="149"/>
      <c r="IJ61" s="149"/>
      <c r="IK61" s="149"/>
      <c r="IL61" s="149"/>
      <c r="IM61" s="222"/>
      <c r="IN61" s="150" t="str">
        <f>IF(OR('Set UP'!$C47=0,'Set UP'!$D47=0,'Set UP'!$E47=0),"",(HN$19*HN61)+(HO$19*HO61)+(HP$19*HP61)+(HQ$19*HQ61)+(HR$19*HR61)+(HS$19*HS61)+(HT$19*HT61)+(HU$19*HU61)+(HV$19*HV61)+(HW$19*HW61)+(HX$19*HX61)+(HY$19*HY61)+(HZ$19*HZ61)+(IA$19*IA61)+(IB$19*IB61)+(IC$19*IC61)+(ID$19*ID61)+(IE$19*IE61)+(IF$19*IF61)+(IG$19*IG61)+(IH$19*IH61)+(II$19*II61)+(IJ$19*IJ61)+(IK$19*IK61)+(IL$19*IL61))</f>
        <v/>
      </c>
      <c r="IO61" s="65"/>
      <c r="IP61" s="65"/>
      <c r="IQ61" s="65"/>
      <c r="IR61" s="65"/>
      <c r="IS61" s="149"/>
      <c r="IT61" s="149"/>
      <c r="IU61" s="149"/>
      <c r="IV61" s="149"/>
      <c r="IW61" s="149"/>
      <c r="IX61" s="149"/>
      <c r="IY61" s="149"/>
      <c r="IZ61" s="149"/>
      <c r="JA61" s="149"/>
      <c r="JB61" s="149"/>
      <c r="JC61" s="149"/>
      <c r="JD61" s="149"/>
      <c r="JE61" s="149"/>
      <c r="JF61" s="149"/>
      <c r="JG61" s="149"/>
      <c r="JH61" s="149"/>
      <c r="JI61" s="149"/>
      <c r="JJ61" s="149"/>
      <c r="JK61" s="149"/>
      <c r="JL61" s="149"/>
      <c r="JM61" s="149"/>
      <c r="JN61" s="222"/>
      <c r="JO61" s="150" t="str">
        <f>IF(OR('Set UP'!$C47=0,'Set UP'!$D47=0,'Set UP'!$E47=0),"",(IO$19*IO61)+(IP$19*IP61)+(IQ$19*IQ61)+(IR$19*IR61)+(IS$19*IS61)+(IT$19*IT61)+(IU$19*IU61)+(IV$19*IV61)+(IW$19*IW61)+(IX$19*IX61)+(IY$19*IY61)+(IZ$19*IZ61)+(JA$19*JA61)+(JB$19*JB61)+(JC$19*JC61)+(JD$19*JD61)+(JE$19*JE61)+(JF$19*JF61)+(JG$19*JG61)+(JH$19*JH61)+(JI$19*JI61)+(JJ$19*JJ61)+(JK$19*JK61)+(JL$19*JL61)+(JM$19*JM61))</f>
        <v/>
      </c>
      <c r="JP61" s="151" t="str">
        <f>IF(OR('Set UP'!$C47=0,'Set UP'!$D47=0,'Set UP'!$E47=0),"",(AF61+BG61+CH61+DI61+EJ61+FK61+GL61+HM61+IN61+JO61))</f>
        <v/>
      </c>
      <c r="JQ61" s="152" t="str">
        <f>IF(OR('Set UP'!$C47=0,'Set UP'!$D47=0,'Set UP'!$E47=0),"",RANK(JP61,$JP$21:$JP$68,0))</f>
        <v/>
      </c>
      <c r="JR61" s="151" t="str">
        <f>IF(OR('Set UP'!K47&lt;&gt;1,'Set UP'!C47=0,'Set UP'!D47=0,'Set UP'!E47=0,'Set UP'!F47=0),"",$JP61)</f>
        <v/>
      </c>
      <c r="JS61" s="151" t="str">
        <f>IF(OR('Set UP'!K47&lt;&gt;1,'Set UP'!C47=0,'Set UP'!D47=0,'Set UP'!E47=0,'Set UP'!F47=0),"",RANK(JR61,$JR$21:$JR$68,0))</f>
        <v/>
      </c>
      <c r="JT61" s="153" t="str">
        <f>IF(OR('Set UP'!K47&lt;&gt;2,'Set UP'!C47=0,'Set UP'!D47=0,'Set UP'!E47=0,'Set UP'!F47=0),"",$JP61)</f>
        <v/>
      </c>
      <c r="JU61" s="151" t="str">
        <f>IF(OR('Set UP'!K47&lt;&gt;2,'Set UP'!C47=0,'Set UP'!D47=0,'Set UP'!E47=0,'Set UP'!F47=0),"",RANK(JT61,$JT$21:$JT$68,0))</f>
        <v/>
      </c>
      <c r="JV61" s="151" t="str">
        <f>IF(OR(LEFT('Set UP'!F47,1)&lt;&gt;"F",'Set UP'!C47=0,'Set UP'!D47=0,'Set UP'!E47=0),"",$JP61)</f>
        <v/>
      </c>
      <c r="JW61" s="151" t="str">
        <f>IF(OR(LEFT('Set UP'!F47,1)&lt;&gt;"F",'Set UP'!C47=0,'Set UP'!D47=0,'Set UP'!E47=0),"",RANK(JV61,$JV$21:$JV$68,0))</f>
        <v/>
      </c>
      <c r="JX61" s="151" t="str">
        <f>IF(OR('Set UP'!F47&lt;&gt;"NS",'Set UP'!C47=0,'Set UP'!D47=0,'Set UP'!E47=0),"",$JP61)</f>
        <v/>
      </c>
      <c r="JY61" s="154" t="str">
        <f>IF(OR('Set UP'!F47&lt;&gt;"NS",'Set UP'!C47=0,'Set UP'!D47=0,'Set UP'!E47=0),"",RANK(JX61,$JX$21:$JX$68,0))</f>
        <v/>
      </c>
      <c r="JZ61" s="154" t="str">
        <f>IF(OR('Set UP'!$C47=0,'Set UP'!$D47=0,'Set UP'!$E47=0,JP61=0),"",JP61/MAX(JP$21:JP$68)*1000)</f>
        <v/>
      </c>
      <c r="KC61" s="316">
        <f t="array" ref="KC61">MAX(IF(Clubs='Set UP'!D47,'Wet Incident'!JU$21:JU$68))</f>
        <v>0</v>
      </c>
      <c r="KD61" s="316" t="str">
        <f t="shared" si="5"/>
        <v/>
      </c>
    </row>
    <row r="62" spans="2:290" x14ac:dyDescent="0.2">
      <c r="B62" s="139">
        <v>42</v>
      </c>
      <c r="C62" s="148" t="str">
        <f>IF(OR('Set UP'!$C48=0,'Set UP'!$D48=0,'Set UP'!$E48=0,'Set UP'!F48=0),"  --",'Set UP'!C48)</f>
        <v xml:space="preserve">  --</v>
      </c>
      <c r="D62" s="148" t="str">
        <f>IF(OR('Set UP'!$C48=0,'Set UP'!$D48=0,'Set UP'!$E48=0,'Set UP'!F48=0),"  --",'Set UP'!D48&amp;" "&amp;'Set UP'!E48)</f>
        <v xml:space="preserve">  --</v>
      </c>
      <c r="E62" s="148" t="str">
        <f>IF(OR('Set UP'!$C48=0,'Set UP'!$D48=0,'Set UP'!$E48=0,'Set UP'!F48=0),"  --",'Set UP'!F48)</f>
        <v xml:space="preserve">  --</v>
      </c>
      <c r="F62" s="65"/>
      <c r="G62" s="65"/>
      <c r="H62" s="65"/>
      <c r="I62" s="65"/>
      <c r="J62" s="149"/>
      <c r="K62" s="149"/>
      <c r="L62" s="149"/>
      <c r="M62" s="149"/>
      <c r="N62" s="149"/>
      <c r="O62" s="149"/>
      <c r="P62" s="149"/>
      <c r="Q62" s="149"/>
      <c r="R62" s="149"/>
      <c r="S62" s="149"/>
      <c r="T62" s="149"/>
      <c r="U62" s="149"/>
      <c r="V62" s="149"/>
      <c r="W62" s="149"/>
      <c r="X62" s="149"/>
      <c r="Y62" s="149"/>
      <c r="Z62" s="149"/>
      <c r="AA62" s="149"/>
      <c r="AB62" s="149"/>
      <c r="AC62" s="149"/>
      <c r="AD62" s="149"/>
      <c r="AE62" s="222"/>
      <c r="AF62" s="150" t="str">
        <f>IF(OR('Set UP'!$C48=0,'Set UP'!$D48=0,'Set UP'!$E48=0),"",(F$19*F62)+(G$19*G62)+(H$19*H62)+(I$19*I62)+(J$19*J62)+(K$19*K62)+(L$19*L62)+(M$19*M62)+(N$19*N62)+(O$19*O62)+(P$19*P62)+(Q$19*Q62)+(R$19*R62)+(S$19*S62)+(T$19*T62)+(U$19*U62)+(V$19*V62)+(W$19*W62)+(X$19*X62)+(Y$19*Y62)+(Z$19*Z62)+(AA$19*AA62)+(AB$19*AB62)+(AC$19*AC62)+(AD$19*AD62))</f>
        <v/>
      </c>
      <c r="AG62" s="65"/>
      <c r="AH62" s="65"/>
      <c r="AI62" s="65"/>
      <c r="AJ62" s="65"/>
      <c r="AK62" s="65"/>
      <c r="AL62" s="65"/>
      <c r="AM62" s="149"/>
      <c r="AN62" s="149"/>
      <c r="AO62" s="149"/>
      <c r="AP62" s="149"/>
      <c r="AQ62" s="149"/>
      <c r="AR62" s="149"/>
      <c r="AS62" s="149"/>
      <c r="AT62" s="149"/>
      <c r="AU62" s="149"/>
      <c r="AV62" s="149"/>
      <c r="AW62" s="149"/>
      <c r="AX62" s="149"/>
      <c r="AY62" s="149"/>
      <c r="AZ62" s="149"/>
      <c r="BA62" s="149"/>
      <c r="BB62" s="149"/>
      <c r="BC62" s="149"/>
      <c r="BD62" s="149"/>
      <c r="BE62" s="149"/>
      <c r="BF62" s="222"/>
      <c r="BG62" s="150" t="str">
        <f>IF(OR('Set UP'!$C48=0,'Set UP'!$D48=0,'Set UP'!$E48=0),"",(AG$19*AG62)+(AH$19*AH62)+(AI$19*AI62)+(AJ$19*AJ62)+(AK$19*AK62)+(AL$19*AL62)+(AM$19*AM62)+(AN$19*AN62)+(AO$19*AO62)+(AP$19*AP62)+(AQ$19*AQ62)+(AR$19*AR62)+(AS$19*AS62)+(AT$19*AT62)+(AU$19*AU62)+(AV$19*AV62)+(AW$19*AW62)+(AX$19*AX62)+(AY$19*AY62)+(AZ$19*AZ62)+(BA$19*BA62)+(BB$19*BB62)+(BC$19*BC62)+(BD$19*BD62)+(BE$19*BE62))</f>
        <v/>
      </c>
      <c r="BH62" s="65"/>
      <c r="BI62" s="65"/>
      <c r="BJ62" s="65"/>
      <c r="BK62" s="65"/>
      <c r="BL62" s="65"/>
      <c r="BM62" s="65"/>
      <c r="BN62" s="149"/>
      <c r="BO62" s="149"/>
      <c r="BP62" s="149"/>
      <c r="BQ62" s="149"/>
      <c r="BR62" s="149"/>
      <c r="BS62" s="149"/>
      <c r="BT62" s="149"/>
      <c r="BU62" s="149"/>
      <c r="BV62" s="149"/>
      <c r="BW62" s="149"/>
      <c r="BX62" s="149"/>
      <c r="BY62" s="149"/>
      <c r="BZ62" s="149"/>
      <c r="CA62" s="149"/>
      <c r="CB62" s="149"/>
      <c r="CC62" s="149"/>
      <c r="CD62" s="149"/>
      <c r="CE62" s="149"/>
      <c r="CF62" s="149"/>
      <c r="CG62" s="222"/>
      <c r="CH62" s="150" t="str">
        <f>IF(OR('Set UP'!$C48=0,'Set UP'!$D48=0,'Set UP'!$E48=0),"",(BH$19*BH62)+(BI$19*BI62)+(BJ$19*BJ62)+(BK$19*BK62)+(BL$19*BL62)+(BM$19*BM62)+(BN$19*BN62)+(BO$19*BO62)+(BP$19*BP62)+(BQ$19*BQ62)+(BR$19*BR62)+(BS$19*BS62)+(BT$19*BT62)+(BU$19*BU62)+(BV$19*BV62)+(BW$19*BW62)+(BX$19*BX62)+(BY$19*BY62)+(BZ$19*BZ62)+(CA$19*CA62)+(CB$19*CB62)+(CC$19*CC62)+(CD$19*CD62)+(CE$19*CE62)+(CF$19*CF62))</f>
        <v/>
      </c>
      <c r="CI62" s="65"/>
      <c r="CJ62" s="65"/>
      <c r="CK62" s="65"/>
      <c r="CL62" s="65"/>
      <c r="CM62" s="65"/>
      <c r="CN62" s="149"/>
      <c r="CO62" s="149"/>
      <c r="CP62" s="149"/>
      <c r="CQ62" s="149"/>
      <c r="CR62" s="149"/>
      <c r="CS62" s="149"/>
      <c r="CT62" s="149"/>
      <c r="CU62" s="149"/>
      <c r="CV62" s="149"/>
      <c r="CW62" s="149"/>
      <c r="CX62" s="149"/>
      <c r="CY62" s="149"/>
      <c r="CZ62" s="149"/>
      <c r="DA62" s="149"/>
      <c r="DB62" s="149"/>
      <c r="DC62" s="149"/>
      <c r="DD62" s="149"/>
      <c r="DE62" s="149"/>
      <c r="DF62" s="149"/>
      <c r="DG62" s="149"/>
      <c r="DH62" s="222"/>
      <c r="DI62" s="150" t="str">
        <f>IF(OR('Set UP'!$C48=0,'Set UP'!$D48=0,'Set UP'!$E48=0),"",(CI$19*CI62)+(CJ$19*CJ62)+(CK$19*CK62)+(CL$19*CL62)+(CM$19*CM62)+(CN$19*CN62)+(CO$19*CO62)+(CP$19*CP62)+(CQ$19*CQ62)+(CR$19*CR62)+(CS$19*CS62)+(CT$19*CT62)+(CU$19*CU62)+(CV$19*CV62)+(CW$19*CW62)+(CX$19*CX62)+(CY$19*CY62)+(CZ$19*CZ62)+(DA$19*DA62)+(DB$19*DB62)+(DC$19*DC62)+(DD$19*DD62)+(DE$19*DE62)+(DF$19*DF62)+(DG$19*DG62))</f>
        <v/>
      </c>
      <c r="DJ62" s="65"/>
      <c r="DK62" s="65"/>
      <c r="DL62" s="65"/>
      <c r="DM62" s="149"/>
      <c r="DN62" s="149"/>
      <c r="DO62" s="149"/>
      <c r="DP62" s="149"/>
      <c r="DQ62" s="149"/>
      <c r="DR62" s="149"/>
      <c r="DS62" s="149"/>
      <c r="DT62" s="149"/>
      <c r="DU62" s="149"/>
      <c r="DV62" s="149"/>
      <c r="DW62" s="149"/>
      <c r="DX62" s="149"/>
      <c r="DY62" s="149"/>
      <c r="DZ62" s="149"/>
      <c r="EA62" s="149"/>
      <c r="EB62" s="149"/>
      <c r="EC62" s="149"/>
      <c r="ED62" s="149"/>
      <c r="EE62" s="149"/>
      <c r="EF62" s="149"/>
      <c r="EG62" s="149"/>
      <c r="EH62" s="149"/>
      <c r="EI62" s="222"/>
      <c r="EJ62" s="150" t="str">
        <f>IF(OR('Set UP'!$C48=0,'Set UP'!$D48=0,'Set UP'!$E48=0),"",(DJ$19*DJ62)+(DK$19*DK62)+(DL$19*DL62)+(DM$19*DM62)+(DN$19*DN62)+(DO$19*DO62)+(DP$19*DP62)+(DQ$19*DQ62)+(DR$19*DR62)+(DS$19*DS62)+(DT$19*DT62)+(DU$19*DU62)+(DV$19*DV62)+(DW$19*DW62)+(DX$19*DX62)+(DY$19*DY62)+(DZ$19*DZ62)+(EA$19*EA62)+(EB$19*EB62)+(EC$19*EC62)+(ED$19*ED62)+(EE$19*EE62)+(EF$19*EF62)+(EG$19*EG62)+(EH$19*EH62))</f>
        <v/>
      </c>
      <c r="EK62" s="65"/>
      <c r="EL62" s="65"/>
      <c r="EM62" s="65"/>
      <c r="EN62" s="65"/>
      <c r="EO62" s="149"/>
      <c r="EP62" s="149"/>
      <c r="EQ62" s="149"/>
      <c r="ER62" s="149"/>
      <c r="ES62" s="149"/>
      <c r="ET62" s="149"/>
      <c r="EU62" s="149"/>
      <c r="EV62" s="149"/>
      <c r="EW62" s="149"/>
      <c r="EX62" s="149"/>
      <c r="EY62" s="149"/>
      <c r="EZ62" s="149"/>
      <c r="FA62" s="149"/>
      <c r="FB62" s="149"/>
      <c r="FC62" s="149"/>
      <c r="FD62" s="149"/>
      <c r="FE62" s="149"/>
      <c r="FF62" s="149"/>
      <c r="FG62" s="149"/>
      <c r="FH62" s="149"/>
      <c r="FI62" s="149"/>
      <c r="FJ62" s="222"/>
      <c r="FK62" s="150" t="str">
        <f>IF(OR('Set UP'!$C48=0,'Set UP'!$D48=0,'Set UP'!$E48=0),"",(EK$19*EK62)+(EL$19*EL62)+(EM$19*EM62)+(EN$19*EN62)+(EO$19*EO62)+(EP$19*EP62)+(EQ$19*EQ62)+(ER$19*ER62)+(ES$19*ES62)+(ET$19*ET62)+(EU$19*EU62)+(EV$19*EV62)+(EW$19*EW62)+(EX$19*EX62)+(EY$19*EY62)+(EZ$19*EZ62)+(FA$19*FA62)+(FB$19*FB62)+(FC$19*FC62)+(FD$19*FD62)+(FE$19*FE62)+(FF$19*FF62)+(FG$19*FG62)+(FH$19*FH62)+(FI$19*FI62))</f>
        <v/>
      </c>
      <c r="FL62" s="65"/>
      <c r="FM62" s="65"/>
      <c r="FN62" s="65"/>
      <c r="FO62" s="65"/>
      <c r="FP62" s="149"/>
      <c r="FQ62" s="149"/>
      <c r="FR62" s="149"/>
      <c r="FS62" s="149"/>
      <c r="FT62" s="149"/>
      <c r="FU62" s="149"/>
      <c r="FV62" s="149"/>
      <c r="FW62" s="149"/>
      <c r="FX62" s="149"/>
      <c r="FY62" s="149"/>
      <c r="FZ62" s="149"/>
      <c r="GA62" s="149"/>
      <c r="GB62" s="149"/>
      <c r="GC62" s="149"/>
      <c r="GD62" s="149"/>
      <c r="GE62" s="149"/>
      <c r="GF62" s="149"/>
      <c r="GG62" s="149"/>
      <c r="GH62" s="149"/>
      <c r="GI62" s="149"/>
      <c r="GJ62" s="149"/>
      <c r="GK62" s="222"/>
      <c r="GL62" s="150" t="str">
        <f>IF(OR('Set UP'!$C48=0,'Set UP'!$D48=0,'Set UP'!$E48=0),"",(FL$19*FL62)+(FM$19*FM62)+(FN$19*FN62)+(FO$19*FO62)+(FP$19*FP62)+(FQ$19*FQ62)+(FR$19*FR62)+(FS$19*FS62)+(FT$19*FT62)+(FU$19*FU62)+(FV$19*FV62)+(FW$19*FW62)+(FX$19*FX62)+(FY$19*FY62)+(FZ$19*FZ62)+(GA$19*GA62)+(GB$19*GB62)+(GC$19*GC62)+(GD$19*GD62)+(GE$19*GE62)+(GF$19*GF62)+(GG$19*GG62)+(GH$19*GH62)+(GI$19*GI62)+(GJ$19*GJ62))</f>
        <v/>
      </c>
      <c r="GM62" s="65"/>
      <c r="GN62" s="65"/>
      <c r="GO62" s="65"/>
      <c r="GP62" s="65"/>
      <c r="GQ62" s="149"/>
      <c r="GR62" s="149"/>
      <c r="GS62" s="149"/>
      <c r="GT62" s="149"/>
      <c r="GU62" s="149"/>
      <c r="GV62" s="149"/>
      <c r="GW62" s="149"/>
      <c r="GX62" s="149"/>
      <c r="GY62" s="149"/>
      <c r="GZ62" s="149"/>
      <c r="HA62" s="149"/>
      <c r="HB62" s="149"/>
      <c r="HC62" s="149"/>
      <c r="HD62" s="149"/>
      <c r="HE62" s="149"/>
      <c r="HF62" s="149"/>
      <c r="HG62" s="149"/>
      <c r="HH62" s="149"/>
      <c r="HI62" s="149"/>
      <c r="HJ62" s="149"/>
      <c r="HK62" s="149"/>
      <c r="HL62" s="222"/>
      <c r="HM62" s="150" t="str">
        <f>IF(OR('Set UP'!$C48=0,'Set UP'!$D48=0,'Set UP'!$E48=0),"",(GM$19*GM62)+(GN$19*GN62)+(GO$19*GO62)+(GP$19*GP62)+(GQ$19*GQ62)+(GR$19*GR62)+(GS$19*GS62)+(GT$19*GT62)+(GU$19*GU62)+(GV$19*GV62)+(GW$19*GW62)+(GX$19*GX62)+(GY$19*GY62)+(GZ$19*GZ62)+(HA$19*HA62)+(HB$19*HB62)+(HC$19*HC62)+(HD$19*HD62)+(HE$19*HE62)+(HF$19*HF62)+(HG$19*HG62)+(HH$19*HH62)+(HI$19*HI62)+(HJ$19*HJ62)+(HK$19*HK62))</f>
        <v/>
      </c>
      <c r="HN62" s="65"/>
      <c r="HO62" s="65"/>
      <c r="HP62" s="65"/>
      <c r="HQ62" s="65"/>
      <c r="HR62" s="149"/>
      <c r="HS62" s="149"/>
      <c r="HT62" s="149"/>
      <c r="HU62" s="149"/>
      <c r="HV62" s="149"/>
      <c r="HW62" s="149"/>
      <c r="HX62" s="149"/>
      <c r="HY62" s="149"/>
      <c r="HZ62" s="149"/>
      <c r="IA62" s="149"/>
      <c r="IB62" s="149"/>
      <c r="IC62" s="149"/>
      <c r="ID62" s="149"/>
      <c r="IE62" s="149"/>
      <c r="IF62" s="149"/>
      <c r="IG62" s="149"/>
      <c r="IH62" s="149"/>
      <c r="II62" s="149"/>
      <c r="IJ62" s="149"/>
      <c r="IK62" s="149"/>
      <c r="IL62" s="149"/>
      <c r="IM62" s="222"/>
      <c r="IN62" s="150" t="str">
        <f>IF(OR('Set UP'!$C48=0,'Set UP'!$D48=0,'Set UP'!$E48=0),"",(HN$19*HN62)+(HO$19*HO62)+(HP$19*HP62)+(HQ$19*HQ62)+(HR$19*HR62)+(HS$19*HS62)+(HT$19*HT62)+(HU$19*HU62)+(HV$19*HV62)+(HW$19*HW62)+(HX$19*HX62)+(HY$19*HY62)+(HZ$19*HZ62)+(IA$19*IA62)+(IB$19*IB62)+(IC$19*IC62)+(ID$19*ID62)+(IE$19*IE62)+(IF$19*IF62)+(IG$19*IG62)+(IH$19*IH62)+(II$19*II62)+(IJ$19*IJ62)+(IK$19*IK62)+(IL$19*IL62))</f>
        <v/>
      </c>
      <c r="IO62" s="65"/>
      <c r="IP62" s="65"/>
      <c r="IQ62" s="65"/>
      <c r="IR62" s="65"/>
      <c r="IS62" s="149"/>
      <c r="IT62" s="149"/>
      <c r="IU62" s="149"/>
      <c r="IV62" s="149"/>
      <c r="IW62" s="149"/>
      <c r="IX62" s="149"/>
      <c r="IY62" s="149"/>
      <c r="IZ62" s="149"/>
      <c r="JA62" s="149"/>
      <c r="JB62" s="149"/>
      <c r="JC62" s="149"/>
      <c r="JD62" s="149"/>
      <c r="JE62" s="149"/>
      <c r="JF62" s="149"/>
      <c r="JG62" s="149"/>
      <c r="JH62" s="149"/>
      <c r="JI62" s="149"/>
      <c r="JJ62" s="149"/>
      <c r="JK62" s="149"/>
      <c r="JL62" s="149"/>
      <c r="JM62" s="149"/>
      <c r="JN62" s="222"/>
      <c r="JO62" s="150" t="str">
        <f>IF(OR('Set UP'!$C48=0,'Set UP'!$D48=0,'Set UP'!$E48=0),"",(IO$19*IO62)+(IP$19*IP62)+(IQ$19*IQ62)+(IR$19*IR62)+(IS$19*IS62)+(IT$19*IT62)+(IU$19*IU62)+(IV$19*IV62)+(IW$19*IW62)+(IX$19*IX62)+(IY$19*IY62)+(IZ$19*IZ62)+(JA$19*JA62)+(JB$19*JB62)+(JC$19*JC62)+(JD$19*JD62)+(JE$19*JE62)+(JF$19*JF62)+(JG$19*JG62)+(JH$19*JH62)+(JI$19*JI62)+(JJ$19*JJ62)+(JK$19*JK62)+(JL$19*JL62)+(JM$19*JM62))</f>
        <v/>
      </c>
      <c r="JP62" s="151" t="str">
        <f>IF(OR('Set UP'!$C48=0,'Set UP'!$D48=0,'Set UP'!$E48=0),"",(AF62+BG62+CH62+DI62+EJ62+FK62+GL62+HM62+IN62+JO62))</f>
        <v/>
      </c>
      <c r="JQ62" s="152" t="str">
        <f>IF(OR('Set UP'!$C48=0,'Set UP'!$D48=0,'Set UP'!$E48=0),"",RANK(JP62,$JP$21:$JP$68,0))</f>
        <v/>
      </c>
      <c r="JR62" s="151" t="str">
        <f>IF(OR('Set UP'!K48&lt;&gt;1,'Set UP'!C48=0,'Set UP'!D48=0,'Set UP'!E48=0,'Set UP'!F48=0),"",$JP62)</f>
        <v/>
      </c>
      <c r="JS62" s="151" t="str">
        <f>IF(OR('Set UP'!K48&lt;&gt;1,'Set UP'!C48=0,'Set UP'!D48=0,'Set UP'!E48=0,'Set UP'!F48=0),"",RANK(JR62,$JR$21:$JR$68,0))</f>
        <v/>
      </c>
      <c r="JT62" s="153" t="str">
        <f>IF(OR('Set UP'!K48&lt;&gt;2,'Set UP'!C48=0,'Set UP'!D48=0,'Set UP'!E48=0,'Set UP'!F48=0),"",$JP62)</f>
        <v/>
      </c>
      <c r="JU62" s="151" t="str">
        <f>IF(OR('Set UP'!K48&lt;&gt;2,'Set UP'!C48=0,'Set UP'!D48=0,'Set UP'!E48=0,'Set UP'!F48=0),"",RANK(JT62,$JT$21:$JT$68,0))</f>
        <v/>
      </c>
      <c r="JV62" s="151" t="str">
        <f>IF(OR(LEFT('Set UP'!F48,1)&lt;&gt;"F",'Set UP'!C48=0,'Set UP'!D48=0,'Set UP'!E48=0),"",$JP62)</f>
        <v/>
      </c>
      <c r="JW62" s="151" t="str">
        <f>IF(OR(LEFT('Set UP'!F48,1)&lt;&gt;"F",'Set UP'!C48=0,'Set UP'!D48=0,'Set UP'!E48=0),"",RANK(JV62,$JV$21:$JV$68,0))</f>
        <v/>
      </c>
      <c r="JX62" s="151" t="str">
        <f>IF(OR('Set UP'!F48&lt;&gt;"NS",'Set UP'!C48=0,'Set UP'!D48=0,'Set UP'!E48=0),"",$JP62)</f>
        <v/>
      </c>
      <c r="JY62" s="154" t="str">
        <f>IF(OR('Set UP'!F48&lt;&gt;"NS",'Set UP'!C48=0,'Set UP'!D48=0,'Set UP'!E48=0),"",RANK(JX62,$JX$21:$JX$68,0))</f>
        <v/>
      </c>
      <c r="JZ62" s="154" t="str">
        <f>IF(OR('Set UP'!$C48=0,'Set UP'!$D48=0,'Set UP'!$E48=0,JP62=0),"",JP62/MAX(JP$21:JP$68)*1000)</f>
        <v/>
      </c>
      <c r="KC62" s="316">
        <f t="array" ref="KC62">MAX(IF(Clubs='Set UP'!D48,'Wet Incident'!JU$21:JU$68))</f>
        <v>0</v>
      </c>
      <c r="KD62" s="316" t="str">
        <f t="shared" si="5"/>
        <v/>
      </c>
    </row>
    <row r="63" spans="2:290" x14ac:dyDescent="0.2">
      <c r="B63" s="139">
        <v>43</v>
      </c>
      <c r="C63" s="148" t="str">
        <f>IF(OR('Set UP'!$C49=0,'Set UP'!$D49=0,'Set UP'!$E49=0,'Set UP'!F49=0),"  --",'Set UP'!C49)</f>
        <v xml:space="preserve">  --</v>
      </c>
      <c r="D63" s="148" t="str">
        <f>IF(OR('Set UP'!$C49=0,'Set UP'!$D49=0,'Set UP'!$E49=0,'Set UP'!F49=0),"  --",'Set UP'!D49&amp;" "&amp;'Set UP'!E49)</f>
        <v xml:space="preserve">  --</v>
      </c>
      <c r="E63" s="148" t="str">
        <f>IF(OR('Set UP'!$C49=0,'Set UP'!$D49=0,'Set UP'!$E49=0,'Set UP'!F49=0),"  --",'Set UP'!F49)</f>
        <v xml:space="preserve">  --</v>
      </c>
      <c r="F63" s="65"/>
      <c r="G63" s="65"/>
      <c r="H63" s="65"/>
      <c r="I63" s="65"/>
      <c r="J63" s="149"/>
      <c r="K63" s="149"/>
      <c r="L63" s="149"/>
      <c r="M63" s="149"/>
      <c r="N63" s="149"/>
      <c r="O63" s="149"/>
      <c r="P63" s="149"/>
      <c r="Q63" s="149"/>
      <c r="R63" s="149"/>
      <c r="S63" s="149"/>
      <c r="T63" s="149"/>
      <c r="U63" s="149"/>
      <c r="V63" s="149"/>
      <c r="W63" s="149"/>
      <c r="X63" s="149"/>
      <c r="Y63" s="149"/>
      <c r="Z63" s="149"/>
      <c r="AA63" s="149"/>
      <c r="AB63" s="149"/>
      <c r="AC63" s="149"/>
      <c r="AD63" s="149"/>
      <c r="AE63" s="222"/>
      <c r="AF63" s="150" t="str">
        <f>IF(OR('Set UP'!$C49=0,'Set UP'!$D49=0,'Set UP'!$E49=0),"",(F$19*F63)+(G$19*G63)+(H$19*H63)+(I$19*I63)+(J$19*J63)+(K$19*K63)+(L$19*L63)+(M$19*M63)+(N$19*N63)+(O$19*O63)+(P$19*P63)+(Q$19*Q63)+(R$19*R63)+(S$19*S63)+(T$19*T63)+(U$19*U63)+(V$19*V63)+(W$19*W63)+(X$19*X63)+(Y$19*Y63)+(Z$19*Z63)+(AA$19*AA63)+(AB$19*AB63)+(AC$19*AC63)+(AD$19*AD63))</f>
        <v/>
      </c>
      <c r="AG63" s="65"/>
      <c r="AH63" s="65"/>
      <c r="AI63" s="65"/>
      <c r="AJ63" s="65"/>
      <c r="AK63" s="65"/>
      <c r="AL63" s="65"/>
      <c r="AM63" s="149"/>
      <c r="AN63" s="149"/>
      <c r="AO63" s="149"/>
      <c r="AP63" s="149"/>
      <c r="AQ63" s="149"/>
      <c r="AR63" s="149"/>
      <c r="AS63" s="149"/>
      <c r="AT63" s="149"/>
      <c r="AU63" s="149"/>
      <c r="AV63" s="149"/>
      <c r="AW63" s="149"/>
      <c r="AX63" s="149"/>
      <c r="AY63" s="149"/>
      <c r="AZ63" s="149"/>
      <c r="BA63" s="149"/>
      <c r="BB63" s="149"/>
      <c r="BC63" s="149"/>
      <c r="BD63" s="149"/>
      <c r="BE63" s="149"/>
      <c r="BF63" s="222"/>
      <c r="BG63" s="150" t="str">
        <f>IF(OR('Set UP'!$C49=0,'Set UP'!$D49=0,'Set UP'!$E49=0),"",(AG$19*AG63)+(AH$19*AH63)+(AI$19*AI63)+(AJ$19*AJ63)+(AK$19*AK63)+(AL$19*AL63)+(AM$19*AM63)+(AN$19*AN63)+(AO$19*AO63)+(AP$19*AP63)+(AQ$19*AQ63)+(AR$19*AR63)+(AS$19*AS63)+(AT$19*AT63)+(AU$19*AU63)+(AV$19*AV63)+(AW$19*AW63)+(AX$19*AX63)+(AY$19*AY63)+(AZ$19*AZ63)+(BA$19*BA63)+(BB$19*BB63)+(BC$19*BC63)+(BD$19*BD63)+(BE$19*BE63))</f>
        <v/>
      </c>
      <c r="BH63" s="65"/>
      <c r="BI63" s="65"/>
      <c r="BJ63" s="65"/>
      <c r="BK63" s="65"/>
      <c r="BL63" s="65"/>
      <c r="BM63" s="65"/>
      <c r="BN63" s="149"/>
      <c r="BO63" s="149"/>
      <c r="BP63" s="149"/>
      <c r="BQ63" s="149"/>
      <c r="BR63" s="149"/>
      <c r="BS63" s="149"/>
      <c r="BT63" s="149"/>
      <c r="BU63" s="149"/>
      <c r="BV63" s="149"/>
      <c r="BW63" s="149"/>
      <c r="BX63" s="149"/>
      <c r="BY63" s="149"/>
      <c r="BZ63" s="149"/>
      <c r="CA63" s="149"/>
      <c r="CB63" s="149"/>
      <c r="CC63" s="149"/>
      <c r="CD63" s="149"/>
      <c r="CE63" s="149"/>
      <c r="CF63" s="149"/>
      <c r="CG63" s="222"/>
      <c r="CH63" s="150" t="str">
        <f>IF(OR('Set UP'!$C49=0,'Set UP'!$D49=0,'Set UP'!$E49=0),"",(BH$19*BH63)+(BI$19*BI63)+(BJ$19*BJ63)+(BK$19*BK63)+(BL$19*BL63)+(BM$19*BM63)+(BN$19*BN63)+(BO$19*BO63)+(BP$19*BP63)+(BQ$19*BQ63)+(BR$19*BR63)+(BS$19*BS63)+(BT$19*BT63)+(BU$19*BU63)+(BV$19*BV63)+(BW$19*BW63)+(BX$19*BX63)+(BY$19*BY63)+(BZ$19*BZ63)+(CA$19*CA63)+(CB$19*CB63)+(CC$19*CC63)+(CD$19*CD63)+(CE$19*CE63)+(CF$19*CF63))</f>
        <v/>
      </c>
      <c r="CI63" s="65"/>
      <c r="CJ63" s="65"/>
      <c r="CK63" s="65"/>
      <c r="CL63" s="65"/>
      <c r="CM63" s="65"/>
      <c r="CN63" s="149"/>
      <c r="CO63" s="149"/>
      <c r="CP63" s="149"/>
      <c r="CQ63" s="149"/>
      <c r="CR63" s="149"/>
      <c r="CS63" s="149"/>
      <c r="CT63" s="149"/>
      <c r="CU63" s="149"/>
      <c r="CV63" s="149"/>
      <c r="CW63" s="149"/>
      <c r="CX63" s="149"/>
      <c r="CY63" s="149"/>
      <c r="CZ63" s="149"/>
      <c r="DA63" s="149"/>
      <c r="DB63" s="149"/>
      <c r="DC63" s="149"/>
      <c r="DD63" s="149"/>
      <c r="DE63" s="149"/>
      <c r="DF63" s="149"/>
      <c r="DG63" s="149"/>
      <c r="DH63" s="222"/>
      <c r="DI63" s="150" t="str">
        <f>IF(OR('Set UP'!$C49=0,'Set UP'!$D49=0,'Set UP'!$E49=0),"",(CI$19*CI63)+(CJ$19*CJ63)+(CK$19*CK63)+(CL$19*CL63)+(CM$19*CM63)+(CN$19*CN63)+(CO$19*CO63)+(CP$19*CP63)+(CQ$19*CQ63)+(CR$19*CR63)+(CS$19*CS63)+(CT$19*CT63)+(CU$19*CU63)+(CV$19*CV63)+(CW$19*CW63)+(CX$19*CX63)+(CY$19*CY63)+(CZ$19*CZ63)+(DA$19*DA63)+(DB$19*DB63)+(DC$19*DC63)+(DD$19*DD63)+(DE$19*DE63)+(DF$19*DF63)+(DG$19*DG63))</f>
        <v/>
      </c>
      <c r="DJ63" s="65"/>
      <c r="DK63" s="65"/>
      <c r="DL63" s="65"/>
      <c r="DM63" s="149"/>
      <c r="DN63" s="149"/>
      <c r="DO63" s="149"/>
      <c r="DP63" s="149"/>
      <c r="DQ63" s="149"/>
      <c r="DR63" s="149"/>
      <c r="DS63" s="149"/>
      <c r="DT63" s="149"/>
      <c r="DU63" s="149"/>
      <c r="DV63" s="149"/>
      <c r="DW63" s="149"/>
      <c r="DX63" s="149"/>
      <c r="DY63" s="149"/>
      <c r="DZ63" s="149"/>
      <c r="EA63" s="149"/>
      <c r="EB63" s="149"/>
      <c r="EC63" s="149"/>
      <c r="ED63" s="149"/>
      <c r="EE63" s="149"/>
      <c r="EF63" s="149"/>
      <c r="EG63" s="149"/>
      <c r="EH63" s="149"/>
      <c r="EI63" s="222"/>
      <c r="EJ63" s="150" t="str">
        <f>IF(OR('Set UP'!$C49=0,'Set UP'!$D49=0,'Set UP'!$E49=0),"",(DJ$19*DJ63)+(DK$19*DK63)+(DL$19*DL63)+(DM$19*DM63)+(DN$19*DN63)+(DO$19*DO63)+(DP$19*DP63)+(DQ$19*DQ63)+(DR$19*DR63)+(DS$19*DS63)+(DT$19*DT63)+(DU$19*DU63)+(DV$19*DV63)+(DW$19*DW63)+(DX$19*DX63)+(DY$19*DY63)+(DZ$19*DZ63)+(EA$19*EA63)+(EB$19*EB63)+(EC$19*EC63)+(ED$19*ED63)+(EE$19*EE63)+(EF$19*EF63)+(EG$19*EG63)+(EH$19*EH63))</f>
        <v/>
      </c>
      <c r="EK63" s="65"/>
      <c r="EL63" s="65"/>
      <c r="EM63" s="65"/>
      <c r="EN63" s="65"/>
      <c r="EO63" s="149"/>
      <c r="EP63" s="149"/>
      <c r="EQ63" s="149"/>
      <c r="ER63" s="149"/>
      <c r="ES63" s="149"/>
      <c r="ET63" s="149"/>
      <c r="EU63" s="149"/>
      <c r="EV63" s="149"/>
      <c r="EW63" s="149"/>
      <c r="EX63" s="149"/>
      <c r="EY63" s="149"/>
      <c r="EZ63" s="149"/>
      <c r="FA63" s="149"/>
      <c r="FB63" s="149"/>
      <c r="FC63" s="149"/>
      <c r="FD63" s="149"/>
      <c r="FE63" s="149"/>
      <c r="FF63" s="149"/>
      <c r="FG63" s="149"/>
      <c r="FH63" s="149"/>
      <c r="FI63" s="149"/>
      <c r="FJ63" s="222"/>
      <c r="FK63" s="150" t="str">
        <f>IF(OR('Set UP'!$C49=0,'Set UP'!$D49=0,'Set UP'!$E49=0),"",(EK$19*EK63)+(EL$19*EL63)+(EM$19*EM63)+(EN$19*EN63)+(EO$19*EO63)+(EP$19*EP63)+(EQ$19*EQ63)+(ER$19*ER63)+(ES$19*ES63)+(ET$19*ET63)+(EU$19*EU63)+(EV$19*EV63)+(EW$19*EW63)+(EX$19*EX63)+(EY$19*EY63)+(EZ$19*EZ63)+(FA$19*FA63)+(FB$19*FB63)+(FC$19*FC63)+(FD$19*FD63)+(FE$19*FE63)+(FF$19*FF63)+(FG$19*FG63)+(FH$19*FH63)+(FI$19*FI63))</f>
        <v/>
      </c>
      <c r="FL63" s="65"/>
      <c r="FM63" s="65"/>
      <c r="FN63" s="65"/>
      <c r="FO63" s="65"/>
      <c r="FP63" s="149"/>
      <c r="FQ63" s="149"/>
      <c r="FR63" s="149"/>
      <c r="FS63" s="149"/>
      <c r="FT63" s="149"/>
      <c r="FU63" s="149"/>
      <c r="FV63" s="149"/>
      <c r="FW63" s="149"/>
      <c r="FX63" s="149"/>
      <c r="FY63" s="149"/>
      <c r="FZ63" s="149"/>
      <c r="GA63" s="149"/>
      <c r="GB63" s="149"/>
      <c r="GC63" s="149"/>
      <c r="GD63" s="149"/>
      <c r="GE63" s="149"/>
      <c r="GF63" s="149"/>
      <c r="GG63" s="149"/>
      <c r="GH63" s="149"/>
      <c r="GI63" s="149"/>
      <c r="GJ63" s="149"/>
      <c r="GK63" s="222"/>
      <c r="GL63" s="150" t="str">
        <f>IF(OR('Set UP'!$C49=0,'Set UP'!$D49=0,'Set UP'!$E49=0),"",(FL$19*FL63)+(FM$19*FM63)+(FN$19*FN63)+(FO$19*FO63)+(FP$19*FP63)+(FQ$19*FQ63)+(FR$19*FR63)+(FS$19*FS63)+(FT$19*FT63)+(FU$19*FU63)+(FV$19*FV63)+(FW$19*FW63)+(FX$19*FX63)+(FY$19*FY63)+(FZ$19*FZ63)+(GA$19*GA63)+(GB$19*GB63)+(GC$19*GC63)+(GD$19*GD63)+(GE$19*GE63)+(GF$19*GF63)+(GG$19*GG63)+(GH$19*GH63)+(GI$19*GI63)+(GJ$19*GJ63))</f>
        <v/>
      </c>
      <c r="GM63" s="65"/>
      <c r="GN63" s="65"/>
      <c r="GO63" s="65"/>
      <c r="GP63" s="65"/>
      <c r="GQ63" s="149"/>
      <c r="GR63" s="149"/>
      <c r="GS63" s="149"/>
      <c r="GT63" s="149"/>
      <c r="GU63" s="149"/>
      <c r="GV63" s="149"/>
      <c r="GW63" s="149"/>
      <c r="GX63" s="149"/>
      <c r="GY63" s="149"/>
      <c r="GZ63" s="149"/>
      <c r="HA63" s="149"/>
      <c r="HB63" s="149"/>
      <c r="HC63" s="149"/>
      <c r="HD63" s="149"/>
      <c r="HE63" s="149"/>
      <c r="HF63" s="149"/>
      <c r="HG63" s="149"/>
      <c r="HH63" s="149"/>
      <c r="HI63" s="149"/>
      <c r="HJ63" s="149"/>
      <c r="HK63" s="149"/>
      <c r="HL63" s="222"/>
      <c r="HM63" s="150" t="str">
        <f>IF(OR('Set UP'!$C49=0,'Set UP'!$D49=0,'Set UP'!$E49=0),"",(GM$19*GM63)+(GN$19*GN63)+(GO$19*GO63)+(GP$19*GP63)+(GQ$19*GQ63)+(GR$19*GR63)+(GS$19*GS63)+(GT$19*GT63)+(GU$19*GU63)+(GV$19*GV63)+(GW$19*GW63)+(GX$19*GX63)+(GY$19*GY63)+(GZ$19*GZ63)+(HA$19*HA63)+(HB$19*HB63)+(HC$19*HC63)+(HD$19*HD63)+(HE$19*HE63)+(HF$19*HF63)+(HG$19*HG63)+(HH$19*HH63)+(HI$19*HI63)+(HJ$19*HJ63)+(HK$19*HK63))</f>
        <v/>
      </c>
      <c r="HN63" s="65"/>
      <c r="HO63" s="65"/>
      <c r="HP63" s="65"/>
      <c r="HQ63" s="65"/>
      <c r="HR63" s="149"/>
      <c r="HS63" s="149"/>
      <c r="HT63" s="149"/>
      <c r="HU63" s="149"/>
      <c r="HV63" s="149"/>
      <c r="HW63" s="149"/>
      <c r="HX63" s="149"/>
      <c r="HY63" s="149"/>
      <c r="HZ63" s="149"/>
      <c r="IA63" s="149"/>
      <c r="IB63" s="149"/>
      <c r="IC63" s="149"/>
      <c r="ID63" s="149"/>
      <c r="IE63" s="149"/>
      <c r="IF63" s="149"/>
      <c r="IG63" s="149"/>
      <c r="IH63" s="149"/>
      <c r="II63" s="149"/>
      <c r="IJ63" s="149"/>
      <c r="IK63" s="149"/>
      <c r="IL63" s="149"/>
      <c r="IM63" s="222"/>
      <c r="IN63" s="150" t="str">
        <f>IF(OR('Set UP'!$C49=0,'Set UP'!$D49=0,'Set UP'!$E49=0),"",(HN$19*HN63)+(HO$19*HO63)+(HP$19*HP63)+(HQ$19*HQ63)+(HR$19*HR63)+(HS$19*HS63)+(HT$19*HT63)+(HU$19*HU63)+(HV$19*HV63)+(HW$19*HW63)+(HX$19*HX63)+(HY$19*HY63)+(HZ$19*HZ63)+(IA$19*IA63)+(IB$19*IB63)+(IC$19*IC63)+(ID$19*ID63)+(IE$19*IE63)+(IF$19*IF63)+(IG$19*IG63)+(IH$19*IH63)+(II$19*II63)+(IJ$19*IJ63)+(IK$19*IK63)+(IL$19*IL63))</f>
        <v/>
      </c>
      <c r="IO63" s="65"/>
      <c r="IP63" s="65"/>
      <c r="IQ63" s="65"/>
      <c r="IR63" s="65"/>
      <c r="IS63" s="149"/>
      <c r="IT63" s="149"/>
      <c r="IU63" s="149"/>
      <c r="IV63" s="149"/>
      <c r="IW63" s="149"/>
      <c r="IX63" s="149"/>
      <c r="IY63" s="149"/>
      <c r="IZ63" s="149"/>
      <c r="JA63" s="149"/>
      <c r="JB63" s="149"/>
      <c r="JC63" s="149"/>
      <c r="JD63" s="149"/>
      <c r="JE63" s="149"/>
      <c r="JF63" s="149"/>
      <c r="JG63" s="149"/>
      <c r="JH63" s="149"/>
      <c r="JI63" s="149"/>
      <c r="JJ63" s="149"/>
      <c r="JK63" s="149"/>
      <c r="JL63" s="149"/>
      <c r="JM63" s="149"/>
      <c r="JN63" s="222"/>
      <c r="JO63" s="150" t="str">
        <f>IF(OR('Set UP'!$C49=0,'Set UP'!$D49=0,'Set UP'!$E49=0),"",(IO$19*IO63)+(IP$19*IP63)+(IQ$19*IQ63)+(IR$19*IR63)+(IS$19*IS63)+(IT$19*IT63)+(IU$19*IU63)+(IV$19*IV63)+(IW$19*IW63)+(IX$19*IX63)+(IY$19*IY63)+(IZ$19*IZ63)+(JA$19*JA63)+(JB$19*JB63)+(JC$19*JC63)+(JD$19*JD63)+(JE$19*JE63)+(JF$19*JF63)+(JG$19*JG63)+(JH$19*JH63)+(JI$19*JI63)+(JJ$19*JJ63)+(JK$19*JK63)+(JL$19*JL63)+(JM$19*JM63))</f>
        <v/>
      </c>
      <c r="JP63" s="151" t="str">
        <f>IF(OR('Set UP'!$C49=0,'Set UP'!$D49=0,'Set UP'!$E49=0),"",(AF63+BG63+CH63+DI63+EJ63+FK63+GL63+HM63+IN63+JO63))</f>
        <v/>
      </c>
      <c r="JQ63" s="152" t="str">
        <f>IF(OR('Set UP'!$C49=0,'Set UP'!$D49=0,'Set UP'!$E49=0),"",RANK(JP63,$JP$21:$JP$68,0))</f>
        <v/>
      </c>
      <c r="JR63" s="151" t="str">
        <f>IF(OR('Set UP'!K49&lt;&gt;1,'Set UP'!C49=0,'Set UP'!D49=0,'Set UP'!E49=0,'Set UP'!F49=0),"",$JP63)</f>
        <v/>
      </c>
      <c r="JS63" s="151" t="str">
        <f>IF(OR('Set UP'!K49&lt;&gt;1,'Set UP'!C49=0,'Set UP'!D49=0,'Set UP'!E49=0,'Set UP'!F49=0),"",RANK(JR63,$JR$21:$JR$68,0))</f>
        <v/>
      </c>
      <c r="JT63" s="153" t="str">
        <f>IF(OR('Set UP'!K49&lt;&gt;2,'Set UP'!C49=0,'Set UP'!D49=0,'Set UP'!E49=0,'Set UP'!F49=0),"",$JP63)</f>
        <v/>
      </c>
      <c r="JU63" s="151" t="str">
        <f>IF(OR('Set UP'!K49&lt;&gt;2,'Set UP'!C49=0,'Set UP'!D49=0,'Set UP'!E49=0,'Set UP'!F49=0),"",RANK(JT63,$JT$21:$JT$68,0))</f>
        <v/>
      </c>
      <c r="JV63" s="151" t="str">
        <f>IF(OR(LEFT('Set UP'!F49,1)&lt;&gt;"F",'Set UP'!C49=0,'Set UP'!D49=0,'Set UP'!E49=0),"",$JP63)</f>
        <v/>
      </c>
      <c r="JW63" s="151" t="str">
        <f>IF(OR(LEFT('Set UP'!F49,1)&lt;&gt;"F",'Set UP'!C49=0,'Set UP'!D49=0,'Set UP'!E49=0),"",RANK(JV63,$JV$21:$JV$68,0))</f>
        <v/>
      </c>
      <c r="JX63" s="151" t="str">
        <f>IF(OR('Set UP'!F49&lt;&gt;"NS",'Set UP'!C49=0,'Set UP'!D49=0,'Set UP'!E49=0),"",$JP63)</f>
        <v/>
      </c>
      <c r="JY63" s="154" t="str">
        <f>IF(OR('Set UP'!F49&lt;&gt;"NS",'Set UP'!C49=0,'Set UP'!D49=0,'Set UP'!E49=0),"",RANK(JX63,$JX$21:$JX$68,0))</f>
        <v/>
      </c>
      <c r="JZ63" s="154" t="str">
        <f>IF(OR('Set UP'!$C49=0,'Set UP'!$D49=0,'Set UP'!$E49=0,JP63=0),"",JP63/MAX(JP$21:JP$68)*1000)</f>
        <v/>
      </c>
      <c r="KC63" s="316">
        <f t="array" ref="KC63">MAX(IF(Clubs='Set UP'!D49,'Wet Incident'!JU$21:JU$68))</f>
        <v>0</v>
      </c>
      <c r="KD63" s="316" t="str">
        <f t="shared" si="5"/>
        <v/>
      </c>
    </row>
    <row r="64" spans="2:290" x14ac:dyDescent="0.2">
      <c r="B64" s="139">
        <v>44</v>
      </c>
      <c r="C64" s="148" t="str">
        <f>IF(OR('Set UP'!$C50=0,'Set UP'!$D50=0,'Set UP'!$E50=0,'Set UP'!F50=0),"  --",'Set UP'!C50)</f>
        <v xml:space="preserve">  --</v>
      </c>
      <c r="D64" s="148" t="str">
        <f>IF(OR('Set UP'!$C50=0,'Set UP'!$D50=0,'Set UP'!$E50=0,'Set UP'!F50=0),"  --",'Set UP'!D50&amp;" "&amp;'Set UP'!E50)</f>
        <v xml:space="preserve">  --</v>
      </c>
      <c r="E64" s="148" t="str">
        <f>IF(OR('Set UP'!$C50=0,'Set UP'!$D50=0,'Set UP'!$E50=0,'Set UP'!F50=0),"  --",'Set UP'!F50)</f>
        <v xml:space="preserve">  --</v>
      </c>
      <c r="F64" s="65"/>
      <c r="G64" s="65"/>
      <c r="H64" s="65"/>
      <c r="I64" s="65"/>
      <c r="J64" s="149"/>
      <c r="K64" s="149"/>
      <c r="L64" s="149"/>
      <c r="M64" s="149"/>
      <c r="N64" s="149"/>
      <c r="O64" s="149"/>
      <c r="P64" s="149"/>
      <c r="Q64" s="149"/>
      <c r="R64" s="149"/>
      <c r="S64" s="149"/>
      <c r="T64" s="149"/>
      <c r="U64" s="149"/>
      <c r="V64" s="149"/>
      <c r="W64" s="149"/>
      <c r="X64" s="149"/>
      <c r="Y64" s="149"/>
      <c r="Z64" s="149"/>
      <c r="AA64" s="149"/>
      <c r="AB64" s="149"/>
      <c r="AC64" s="149"/>
      <c r="AD64" s="149"/>
      <c r="AE64" s="222"/>
      <c r="AF64" s="150" t="str">
        <f>IF(OR('Set UP'!$C50=0,'Set UP'!$D50=0,'Set UP'!$E50=0),"",(F$19*F64)+(G$19*G64)+(H$19*H64)+(I$19*I64)+(J$19*J64)+(K$19*K64)+(L$19*L64)+(M$19*M64)+(N$19*N64)+(O$19*O64)+(P$19*P64)+(Q$19*Q64)+(R$19*R64)+(S$19*S64)+(T$19*T64)+(U$19*U64)+(V$19*V64)+(W$19*W64)+(X$19*X64)+(Y$19*Y64)+(Z$19*Z64)+(AA$19*AA64)+(AB$19*AB64)+(AC$19*AC64)+(AD$19*AD64))</f>
        <v/>
      </c>
      <c r="AG64" s="65"/>
      <c r="AH64" s="65"/>
      <c r="AI64" s="65"/>
      <c r="AJ64" s="65"/>
      <c r="AK64" s="65"/>
      <c r="AL64" s="65"/>
      <c r="AM64" s="149"/>
      <c r="AN64" s="149"/>
      <c r="AO64" s="149"/>
      <c r="AP64" s="149"/>
      <c r="AQ64" s="149"/>
      <c r="AR64" s="149"/>
      <c r="AS64" s="149"/>
      <c r="AT64" s="149"/>
      <c r="AU64" s="149"/>
      <c r="AV64" s="149"/>
      <c r="AW64" s="149"/>
      <c r="AX64" s="149"/>
      <c r="AY64" s="149"/>
      <c r="AZ64" s="149"/>
      <c r="BA64" s="149"/>
      <c r="BB64" s="149"/>
      <c r="BC64" s="149"/>
      <c r="BD64" s="149"/>
      <c r="BE64" s="149"/>
      <c r="BF64" s="222"/>
      <c r="BG64" s="150" t="str">
        <f>IF(OR('Set UP'!$C50=0,'Set UP'!$D50=0,'Set UP'!$E50=0),"",(AG$19*AG64)+(AH$19*AH64)+(AI$19*AI64)+(AJ$19*AJ64)+(AK$19*AK64)+(AL$19*AL64)+(AM$19*AM64)+(AN$19*AN64)+(AO$19*AO64)+(AP$19*AP64)+(AQ$19*AQ64)+(AR$19*AR64)+(AS$19*AS64)+(AT$19*AT64)+(AU$19*AU64)+(AV$19*AV64)+(AW$19*AW64)+(AX$19*AX64)+(AY$19*AY64)+(AZ$19*AZ64)+(BA$19*BA64)+(BB$19*BB64)+(BC$19*BC64)+(BD$19*BD64)+(BE$19*BE64))</f>
        <v/>
      </c>
      <c r="BH64" s="65"/>
      <c r="BI64" s="65"/>
      <c r="BJ64" s="65"/>
      <c r="BK64" s="65"/>
      <c r="BL64" s="65"/>
      <c r="BM64" s="65"/>
      <c r="BN64" s="149"/>
      <c r="BO64" s="149"/>
      <c r="BP64" s="149"/>
      <c r="BQ64" s="149"/>
      <c r="BR64" s="149"/>
      <c r="BS64" s="149"/>
      <c r="BT64" s="149"/>
      <c r="BU64" s="149"/>
      <c r="BV64" s="149"/>
      <c r="BW64" s="149"/>
      <c r="BX64" s="149"/>
      <c r="BY64" s="149"/>
      <c r="BZ64" s="149"/>
      <c r="CA64" s="149"/>
      <c r="CB64" s="149"/>
      <c r="CC64" s="149"/>
      <c r="CD64" s="149"/>
      <c r="CE64" s="149"/>
      <c r="CF64" s="149"/>
      <c r="CG64" s="222"/>
      <c r="CH64" s="150" t="str">
        <f>IF(OR('Set UP'!$C50=0,'Set UP'!$D50=0,'Set UP'!$E50=0),"",(BH$19*BH64)+(BI$19*BI64)+(BJ$19*BJ64)+(BK$19*BK64)+(BL$19*BL64)+(BM$19*BM64)+(BN$19*BN64)+(BO$19*BO64)+(BP$19*BP64)+(BQ$19*BQ64)+(BR$19*BR64)+(BS$19*BS64)+(BT$19*BT64)+(BU$19*BU64)+(BV$19*BV64)+(BW$19*BW64)+(BX$19*BX64)+(BY$19*BY64)+(BZ$19*BZ64)+(CA$19*CA64)+(CB$19*CB64)+(CC$19*CC64)+(CD$19*CD64)+(CE$19*CE64)+(CF$19*CF64))</f>
        <v/>
      </c>
      <c r="CI64" s="65"/>
      <c r="CJ64" s="65"/>
      <c r="CK64" s="65"/>
      <c r="CL64" s="65"/>
      <c r="CM64" s="65"/>
      <c r="CN64" s="149"/>
      <c r="CO64" s="149"/>
      <c r="CP64" s="149"/>
      <c r="CQ64" s="149"/>
      <c r="CR64" s="149"/>
      <c r="CS64" s="149"/>
      <c r="CT64" s="149"/>
      <c r="CU64" s="149"/>
      <c r="CV64" s="149"/>
      <c r="CW64" s="149"/>
      <c r="CX64" s="149"/>
      <c r="CY64" s="149"/>
      <c r="CZ64" s="149"/>
      <c r="DA64" s="149"/>
      <c r="DB64" s="149"/>
      <c r="DC64" s="149"/>
      <c r="DD64" s="149"/>
      <c r="DE64" s="149"/>
      <c r="DF64" s="149"/>
      <c r="DG64" s="149"/>
      <c r="DH64" s="222"/>
      <c r="DI64" s="150" t="str">
        <f>IF(OR('Set UP'!$C50=0,'Set UP'!$D50=0,'Set UP'!$E50=0),"",(CI$19*CI64)+(CJ$19*CJ64)+(CK$19*CK64)+(CL$19*CL64)+(CM$19*CM64)+(CN$19*CN64)+(CO$19*CO64)+(CP$19*CP64)+(CQ$19*CQ64)+(CR$19*CR64)+(CS$19*CS64)+(CT$19*CT64)+(CU$19*CU64)+(CV$19*CV64)+(CW$19*CW64)+(CX$19*CX64)+(CY$19*CY64)+(CZ$19*CZ64)+(DA$19*DA64)+(DB$19*DB64)+(DC$19*DC64)+(DD$19*DD64)+(DE$19*DE64)+(DF$19*DF64)+(DG$19*DG64))</f>
        <v/>
      </c>
      <c r="DJ64" s="65"/>
      <c r="DK64" s="65"/>
      <c r="DL64" s="65"/>
      <c r="DM64" s="149"/>
      <c r="DN64" s="149"/>
      <c r="DO64" s="149"/>
      <c r="DP64" s="149"/>
      <c r="DQ64" s="149"/>
      <c r="DR64" s="149"/>
      <c r="DS64" s="149"/>
      <c r="DT64" s="149"/>
      <c r="DU64" s="149"/>
      <c r="DV64" s="149"/>
      <c r="DW64" s="149"/>
      <c r="DX64" s="149"/>
      <c r="DY64" s="149"/>
      <c r="DZ64" s="149"/>
      <c r="EA64" s="149"/>
      <c r="EB64" s="149"/>
      <c r="EC64" s="149"/>
      <c r="ED64" s="149"/>
      <c r="EE64" s="149"/>
      <c r="EF64" s="149"/>
      <c r="EG64" s="149"/>
      <c r="EH64" s="149"/>
      <c r="EI64" s="222"/>
      <c r="EJ64" s="150" t="str">
        <f>IF(OR('Set UP'!$C50=0,'Set UP'!$D50=0,'Set UP'!$E50=0),"",(DJ$19*DJ64)+(DK$19*DK64)+(DL$19*DL64)+(DM$19*DM64)+(DN$19*DN64)+(DO$19*DO64)+(DP$19*DP64)+(DQ$19*DQ64)+(DR$19*DR64)+(DS$19*DS64)+(DT$19*DT64)+(DU$19*DU64)+(DV$19*DV64)+(DW$19*DW64)+(DX$19*DX64)+(DY$19*DY64)+(DZ$19*DZ64)+(EA$19*EA64)+(EB$19*EB64)+(EC$19*EC64)+(ED$19*ED64)+(EE$19*EE64)+(EF$19*EF64)+(EG$19*EG64)+(EH$19*EH64))</f>
        <v/>
      </c>
      <c r="EK64" s="65"/>
      <c r="EL64" s="65"/>
      <c r="EM64" s="65"/>
      <c r="EN64" s="65"/>
      <c r="EO64" s="149"/>
      <c r="EP64" s="149"/>
      <c r="EQ64" s="149"/>
      <c r="ER64" s="149"/>
      <c r="ES64" s="149"/>
      <c r="ET64" s="149"/>
      <c r="EU64" s="149"/>
      <c r="EV64" s="149"/>
      <c r="EW64" s="149"/>
      <c r="EX64" s="149"/>
      <c r="EY64" s="149"/>
      <c r="EZ64" s="149"/>
      <c r="FA64" s="149"/>
      <c r="FB64" s="149"/>
      <c r="FC64" s="149"/>
      <c r="FD64" s="149"/>
      <c r="FE64" s="149"/>
      <c r="FF64" s="149"/>
      <c r="FG64" s="149"/>
      <c r="FH64" s="149"/>
      <c r="FI64" s="149"/>
      <c r="FJ64" s="222"/>
      <c r="FK64" s="150" t="str">
        <f>IF(OR('Set UP'!$C50=0,'Set UP'!$D50=0,'Set UP'!$E50=0),"",(EK$19*EK64)+(EL$19*EL64)+(EM$19*EM64)+(EN$19*EN64)+(EO$19*EO64)+(EP$19*EP64)+(EQ$19*EQ64)+(ER$19*ER64)+(ES$19*ES64)+(ET$19*ET64)+(EU$19*EU64)+(EV$19*EV64)+(EW$19*EW64)+(EX$19*EX64)+(EY$19*EY64)+(EZ$19*EZ64)+(FA$19*FA64)+(FB$19*FB64)+(FC$19*FC64)+(FD$19*FD64)+(FE$19*FE64)+(FF$19*FF64)+(FG$19*FG64)+(FH$19*FH64)+(FI$19*FI64))</f>
        <v/>
      </c>
      <c r="FL64" s="65"/>
      <c r="FM64" s="65"/>
      <c r="FN64" s="65"/>
      <c r="FO64" s="65"/>
      <c r="FP64" s="149"/>
      <c r="FQ64" s="149"/>
      <c r="FR64" s="149"/>
      <c r="FS64" s="149"/>
      <c r="FT64" s="149"/>
      <c r="FU64" s="149"/>
      <c r="FV64" s="149"/>
      <c r="FW64" s="149"/>
      <c r="FX64" s="149"/>
      <c r="FY64" s="149"/>
      <c r="FZ64" s="149"/>
      <c r="GA64" s="149"/>
      <c r="GB64" s="149"/>
      <c r="GC64" s="149"/>
      <c r="GD64" s="149"/>
      <c r="GE64" s="149"/>
      <c r="GF64" s="149"/>
      <c r="GG64" s="149"/>
      <c r="GH64" s="149"/>
      <c r="GI64" s="149"/>
      <c r="GJ64" s="149"/>
      <c r="GK64" s="222"/>
      <c r="GL64" s="150" t="str">
        <f>IF(OR('Set UP'!$C50=0,'Set UP'!$D50=0,'Set UP'!$E50=0),"",(FL$19*FL64)+(FM$19*FM64)+(FN$19*FN64)+(FO$19*FO64)+(FP$19*FP64)+(FQ$19*FQ64)+(FR$19*FR64)+(FS$19*FS64)+(FT$19*FT64)+(FU$19*FU64)+(FV$19*FV64)+(FW$19*FW64)+(FX$19*FX64)+(FY$19*FY64)+(FZ$19*FZ64)+(GA$19*GA64)+(GB$19*GB64)+(GC$19*GC64)+(GD$19*GD64)+(GE$19*GE64)+(GF$19*GF64)+(GG$19*GG64)+(GH$19*GH64)+(GI$19*GI64)+(GJ$19*GJ64))</f>
        <v/>
      </c>
      <c r="GM64" s="65"/>
      <c r="GN64" s="65"/>
      <c r="GO64" s="65"/>
      <c r="GP64" s="65"/>
      <c r="GQ64" s="149"/>
      <c r="GR64" s="149"/>
      <c r="GS64" s="149"/>
      <c r="GT64" s="149"/>
      <c r="GU64" s="149"/>
      <c r="GV64" s="149"/>
      <c r="GW64" s="149"/>
      <c r="GX64" s="149"/>
      <c r="GY64" s="149"/>
      <c r="GZ64" s="149"/>
      <c r="HA64" s="149"/>
      <c r="HB64" s="149"/>
      <c r="HC64" s="149"/>
      <c r="HD64" s="149"/>
      <c r="HE64" s="149"/>
      <c r="HF64" s="149"/>
      <c r="HG64" s="149"/>
      <c r="HH64" s="149"/>
      <c r="HI64" s="149"/>
      <c r="HJ64" s="149"/>
      <c r="HK64" s="149"/>
      <c r="HL64" s="222"/>
      <c r="HM64" s="150" t="str">
        <f>IF(OR('Set UP'!$C50=0,'Set UP'!$D50=0,'Set UP'!$E50=0),"",(GM$19*GM64)+(GN$19*GN64)+(GO$19*GO64)+(GP$19*GP64)+(GQ$19*GQ64)+(GR$19*GR64)+(GS$19*GS64)+(GT$19*GT64)+(GU$19*GU64)+(GV$19*GV64)+(GW$19*GW64)+(GX$19*GX64)+(GY$19*GY64)+(GZ$19*GZ64)+(HA$19*HA64)+(HB$19*HB64)+(HC$19*HC64)+(HD$19*HD64)+(HE$19*HE64)+(HF$19*HF64)+(HG$19*HG64)+(HH$19*HH64)+(HI$19*HI64)+(HJ$19*HJ64)+(HK$19*HK64))</f>
        <v/>
      </c>
      <c r="HN64" s="65"/>
      <c r="HO64" s="65"/>
      <c r="HP64" s="65"/>
      <c r="HQ64" s="65"/>
      <c r="HR64" s="149"/>
      <c r="HS64" s="149"/>
      <c r="HT64" s="149"/>
      <c r="HU64" s="149"/>
      <c r="HV64" s="149"/>
      <c r="HW64" s="149"/>
      <c r="HX64" s="149"/>
      <c r="HY64" s="149"/>
      <c r="HZ64" s="149"/>
      <c r="IA64" s="149"/>
      <c r="IB64" s="149"/>
      <c r="IC64" s="149"/>
      <c r="ID64" s="149"/>
      <c r="IE64" s="149"/>
      <c r="IF64" s="149"/>
      <c r="IG64" s="149"/>
      <c r="IH64" s="149"/>
      <c r="II64" s="149"/>
      <c r="IJ64" s="149"/>
      <c r="IK64" s="149"/>
      <c r="IL64" s="149"/>
      <c r="IM64" s="222"/>
      <c r="IN64" s="150" t="str">
        <f>IF(OR('Set UP'!$C50=0,'Set UP'!$D50=0,'Set UP'!$E50=0),"",(HN$19*HN64)+(HO$19*HO64)+(HP$19*HP64)+(HQ$19*HQ64)+(HR$19*HR64)+(HS$19*HS64)+(HT$19*HT64)+(HU$19*HU64)+(HV$19*HV64)+(HW$19*HW64)+(HX$19*HX64)+(HY$19*HY64)+(HZ$19*HZ64)+(IA$19*IA64)+(IB$19*IB64)+(IC$19*IC64)+(ID$19*ID64)+(IE$19*IE64)+(IF$19*IF64)+(IG$19*IG64)+(IH$19*IH64)+(II$19*II64)+(IJ$19*IJ64)+(IK$19*IK64)+(IL$19*IL64))</f>
        <v/>
      </c>
      <c r="IO64" s="65"/>
      <c r="IP64" s="65"/>
      <c r="IQ64" s="65"/>
      <c r="IR64" s="65"/>
      <c r="IS64" s="149"/>
      <c r="IT64" s="149"/>
      <c r="IU64" s="149"/>
      <c r="IV64" s="149"/>
      <c r="IW64" s="149"/>
      <c r="IX64" s="149"/>
      <c r="IY64" s="149"/>
      <c r="IZ64" s="149"/>
      <c r="JA64" s="149"/>
      <c r="JB64" s="149"/>
      <c r="JC64" s="149"/>
      <c r="JD64" s="149"/>
      <c r="JE64" s="149"/>
      <c r="JF64" s="149"/>
      <c r="JG64" s="149"/>
      <c r="JH64" s="149"/>
      <c r="JI64" s="149"/>
      <c r="JJ64" s="149"/>
      <c r="JK64" s="149"/>
      <c r="JL64" s="149"/>
      <c r="JM64" s="149"/>
      <c r="JN64" s="222"/>
      <c r="JO64" s="150" t="str">
        <f>IF(OR('Set UP'!$C50=0,'Set UP'!$D50=0,'Set UP'!$E50=0),"",(IO$19*IO64)+(IP$19*IP64)+(IQ$19*IQ64)+(IR$19*IR64)+(IS$19*IS64)+(IT$19*IT64)+(IU$19*IU64)+(IV$19*IV64)+(IW$19*IW64)+(IX$19*IX64)+(IY$19*IY64)+(IZ$19*IZ64)+(JA$19*JA64)+(JB$19*JB64)+(JC$19*JC64)+(JD$19*JD64)+(JE$19*JE64)+(JF$19*JF64)+(JG$19*JG64)+(JH$19*JH64)+(JI$19*JI64)+(JJ$19*JJ64)+(JK$19*JK64)+(JL$19*JL64)+(JM$19*JM64))</f>
        <v/>
      </c>
      <c r="JP64" s="151" t="str">
        <f>IF(OR('Set UP'!$C50=0,'Set UP'!$D50=0,'Set UP'!$E50=0),"",(AF64+BG64+CH64+DI64+EJ64+FK64+GL64+HM64+IN64+JO64))</f>
        <v/>
      </c>
      <c r="JQ64" s="152" t="str">
        <f>IF(OR('Set UP'!$C50=0,'Set UP'!$D50=0,'Set UP'!$E50=0),"",RANK(JP64,$JP$21:$JP$68,0))</f>
        <v/>
      </c>
      <c r="JR64" s="151" t="str">
        <f>IF(OR('Set UP'!K50&lt;&gt;1,'Set UP'!C50=0,'Set UP'!D50=0,'Set UP'!E50=0,'Set UP'!F50=0),"",$JP64)</f>
        <v/>
      </c>
      <c r="JS64" s="151" t="str">
        <f>IF(OR('Set UP'!K50&lt;&gt;1,'Set UP'!C50=0,'Set UP'!D50=0,'Set UP'!E50=0,'Set UP'!F50=0),"",RANK(JR64,$JR$21:$JR$68,0))</f>
        <v/>
      </c>
      <c r="JT64" s="153" t="str">
        <f>IF(OR('Set UP'!K50&lt;&gt;2,'Set UP'!C50=0,'Set UP'!D50=0,'Set UP'!E50=0,'Set UP'!F50=0),"",$JP64)</f>
        <v/>
      </c>
      <c r="JU64" s="151" t="str">
        <f>IF(OR('Set UP'!K50&lt;&gt;2,'Set UP'!C50=0,'Set UP'!D50=0,'Set UP'!E50=0,'Set UP'!F50=0),"",RANK(JT64,$JT$21:$JT$68,0))</f>
        <v/>
      </c>
      <c r="JV64" s="151" t="str">
        <f>IF(OR(LEFT('Set UP'!F50,1)&lt;&gt;"F",'Set UP'!C50=0,'Set UP'!D50=0,'Set UP'!E50=0),"",$JP64)</f>
        <v/>
      </c>
      <c r="JW64" s="151" t="str">
        <f>IF(OR(LEFT('Set UP'!F50,1)&lt;&gt;"F",'Set UP'!C50=0,'Set UP'!D50=0,'Set UP'!E50=0),"",RANK(JV64,$JV$21:$JV$68,0))</f>
        <v/>
      </c>
      <c r="JX64" s="151" t="str">
        <f>IF(OR('Set UP'!F50&lt;&gt;"NS",'Set UP'!C50=0,'Set UP'!D50=0,'Set UP'!E50=0),"",$JP64)</f>
        <v/>
      </c>
      <c r="JY64" s="154" t="str">
        <f>IF(OR('Set UP'!F50&lt;&gt;"NS",'Set UP'!C50=0,'Set UP'!D50=0,'Set UP'!E50=0),"",RANK(JX64,$JX$21:$JX$68,0))</f>
        <v/>
      </c>
      <c r="JZ64" s="154" t="str">
        <f>IF(OR('Set UP'!$C50=0,'Set UP'!$D50=0,'Set UP'!$E50=0,JP64=0),"",JP64/MAX(JP$21:JP$68)*1000)</f>
        <v/>
      </c>
      <c r="KC64" s="316">
        <f t="array" ref="KC64">MAX(IF(Clubs='Set UP'!D50,'Wet Incident'!JU$21:JU$68))</f>
        <v>0</v>
      </c>
      <c r="KD64" s="316" t="str">
        <f t="shared" si="5"/>
        <v/>
      </c>
    </row>
    <row r="65" spans="2:290" x14ac:dyDescent="0.2">
      <c r="B65" s="139">
        <v>45</v>
      </c>
      <c r="C65" s="148" t="str">
        <f>IF(OR('Set UP'!$C51=0,'Set UP'!$D51=0,'Set UP'!$E51=0,'Set UP'!F51=0),"  --",'Set UP'!C51)</f>
        <v xml:space="preserve">  --</v>
      </c>
      <c r="D65" s="148" t="str">
        <f>IF(OR('Set UP'!$C51=0,'Set UP'!$D51=0,'Set UP'!$E51=0,'Set UP'!F51=0),"  --",'Set UP'!D51&amp;" "&amp;'Set UP'!E51)</f>
        <v xml:space="preserve">  --</v>
      </c>
      <c r="E65" s="148" t="str">
        <f>IF(OR('Set UP'!$C51=0,'Set UP'!$D51=0,'Set UP'!$E51=0,'Set UP'!F51=0),"  --",'Set UP'!F51)</f>
        <v xml:space="preserve">  --</v>
      </c>
      <c r="F65" s="65"/>
      <c r="G65" s="65"/>
      <c r="H65" s="65"/>
      <c r="I65" s="65"/>
      <c r="J65" s="149"/>
      <c r="K65" s="149"/>
      <c r="L65" s="149"/>
      <c r="M65" s="149"/>
      <c r="N65" s="149"/>
      <c r="O65" s="149"/>
      <c r="P65" s="149"/>
      <c r="Q65" s="149"/>
      <c r="R65" s="149"/>
      <c r="S65" s="149"/>
      <c r="T65" s="149"/>
      <c r="U65" s="149"/>
      <c r="V65" s="149"/>
      <c r="W65" s="149"/>
      <c r="X65" s="149"/>
      <c r="Y65" s="149"/>
      <c r="Z65" s="149"/>
      <c r="AA65" s="149"/>
      <c r="AB65" s="149"/>
      <c r="AC65" s="149"/>
      <c r="AD65" s="149"/>
      <c r="AE65" s="222"/>
      <c r="AF65" s="150" t="str">
        <f>IF(OR('Set UP'!$C51=0,'Set UP'!$D51=0,'Set UP'!$E51=0),"",(F$19*F65)+(G$19*G65)+(H$19*H65)+(I$19*I65)+(J$19*J65)+(K$19*K65)+(L$19*L65)+(M$19*M65)+(N$19*N65)+(O$19*O65)+(P$19*P65)+(Q$19*Q65)+(R$19*R65)+(S$19*S65)+(T$19*T65)+(U$19*U65)+(V$19*V65)+(W$19*W65)+(X$19*X65)+(Y$19*Y65)+(Z$19*Z65)+(AA$19*AA65)+(AB$19*AB65)+(AC$19*AC65)+(AD$19*AD65))</f>
        <v/>
      </c>
      <c r="AG65" s="65"/>
      <c r="AH65" s="65"/>
      <c r="AI65" s="65"/>
      <c r="AJ65" s="65"/>
      <c r="AK65" s="65"/>
      <c r="AL65" s="65"/>
      <c r="AM65" s="149"/>
      <c r="AN65" s="149"/>
      <c r="AO65" s="149"/>
      <c r="AP65" s="149"/>
      <c r="AQ65" s="149"/>
      <c r="AR65" s="149"/>
      <c r="AS65" s="149"/>
      <c r="AT65" s="149"/>
      <c r="AU65" s="149"/>
      <c r="AV65" s="149"/>
      <c r="AW65" s="149"/>
      <c r="AX65" s="149"/>
      <c r="AY65" s="149"/>
      <c r="AZ65" s="149"/>
      <c r="BA65" s="149"/>
      <c r="BB65" s="149"/>
      <c r="BC65" s="149"/>
      <c r="BD65" s="149"/>
      <c r="BE65" s="149"/>
      <c r="BF65" s="222"/>
      <c r="BG65" s="150" t="str">
        <f>IF(OR('Set UP'!$C51=0,'Set UP'!$D51=0,'Set UP'!$E51=0),"",(AG$19*AG65)+(AH$19*AH65)+(AI$19*AI65)+(AJ$19*AJ65)+(AK$19*AK65)+(AL$19*AL65)+(AM$19*AM65)+(AN$19*AN65)+(AO$19*AO65)+(AP$19*AP65)+(AQ$19*AQ65)+(AR$19*AR65)+(AS$19*AS65)+(AT$19*AT65)+(AU$19*AU65)+(AV$19*AV65)+(AW$19*AW65)+(AX$19*AX65)+(AY$19*AY65)+(AZ$19*AZ65)+(BA$19*BA65)+(BB$19*BB65)+(BC$19*BC65)+(BD$19*BD65)+(BE$19*BE65))</f>
        <v/>
      </c>
      <c r="BH65" s="65"/>
      <c r="BI65" s="65"/>
      <c r="BJ65" s="65"/>
      <c r="BK65" s="65"/>
      <c r="BL65" s="65"/>
      <c r="BM65" s="65"/>
      <c r="BN65" s="149"/>
      <c r="BO65" s="149"/>
      <c r="BP65" s="149"/>
      <c r="BQ65" s="149"/>
      <c r="BR65" s="149"/>
      <c r="BS65" s="149"/>
      <c r="BT65" s="149"/>
      <c r="BU65" s="149"/>
      <c r="BV65" s="149"/>
      <c r="BW65" s="149"/>
      <c r="BX65" s="149"/>
      <c r="BY65" s="149"/>
      <c r="BZ65" s="149"/>
      <c r="CA65" s="149"/>
      <c r="CB65" s="149"/>
      <c r="CC65" s="149"/>
      <c r="CD65" s="149"/>
      <c r="CE65" s="149"/>
      <c r="CF65" s="149"/>
      <c r="CG65" s="222"/>
      <c r="CH65" s="150" t="str">
        <f>IF(OR('Set UP'!$C51=0,'Set UP'!$D51=0,'Set UP'!$E51=0),"",(BH$19*BH65)+(BI$19*BI65)+(BJ$19*BJ65)+(BK$19*BK65)+(BL$19*BL65)+(BM$19*BM65)+(BN$19*BN65)+(BO$19*BO65)+(BP$19*BP65)+(BQ$19*BQ65)+(BR$19*BR65)+(BS$19*BS65)+(BT$19*BT65)+(BU$19*BU65)+(BV$19*BV65)+(BW$19*BW65)+(BX$19*BX65)+(BY$19*BY65)+(BZ$19*BZ65)+(CA$19*CA65)+(CB$19*CB65)+(CC$19*CC65)+(CD$19*CD65)+(CE$19*CE65)+(CF$19*CF65))</f>
        <v/>
      </c>
      <c r="CI65" s="65"/>
      <c r="CJ65" s="65"/>
      <c r="CK65" s="65"/>
      <c r="CL65" s="65"/>
      <c r="CM65" s="65"/>
      <c r="CN65" s="149"/>
      <c r="CO65" s="149"/>
      <c r="CP65" s="149"/>
      <c r="CQ65" s="149"/>
      <c r="CR65" s="149"/>
      <c r="CS65" s="149"/>
      <c r="CT65" s="149"/>
      <c r="CU65" s="149"/>
      <c r="CV65" s="149"/>
      <c r="CW65" s="149"/>
      <c r="CX65" s="149"/>
      <c r="CY65" s="149"/>
      <c r="CZ65" s="149"/>
      <c r="DA65" s="149"/>
      <c r="DB65" s="149"/>
      <c r="DC65" s="149"/>
      <c r="DD65" s="149"/>
      <c r="DE65" s="149"/>
      <c r="DF65" s="149"/>
      <c r="DG65" s="149"/>
      <c r="DH65" s="222"/>
      <c r="DI65" s="150" t="str">
        <f>IF(OR('Set UP'!$C51=0,'Set UP'!$D51=0,'Set UP'!$E51=0),"",(CI$19*CI65)+(CJ$19*CJ65)+(CK$19*CK65)+(CL$19*CL65)+(CM$19*CM65)+(CN$19*CN65)+(CO$19*CO65)+(CP$19*CP65)+(CQ$19*CQ65)+(CR$19*CR65)+(CS$19*CS65)+(CT$19*CT65)+(CU$19*CU65)+(CV$19*CV65)+(CW$19*CW65)+(CX$19*CX65)+(CY$19*CY65)+(CZ$19*CZ65)+(DA$19*DA65)+(DB$19*DB65)+(DC$19*DC65)+(DD$19*DD65)+(DE$19*DE65)+(DF$19*DF65)+(DG$19*DG65))</f>
        <v/>
      </c>
      <c r="DJ65" s="65"/>
      <c r="DK65" s="65"/>
      <c r="DL65" s="65"/>
      <c r="DM65" s="149"/>
      <c r="DN65" s="149"/>
      <c r="DO65" s="149"/>
      <c r="DP65" s="149"/>
      <c r="DQ65" s="149"/>
      <c r="DR65" s="149"/>
      <c r="DS65" s="149"/>
      <c r="DT65" s="149"/>
      <c r="DU65" s="149"/>
      <c r="DV65" s="149"/>
      <c r="DW65" s="149"/>
      <c r="DX65" s="149"/>
      <c r="DY65" s="149"/>
      <c r="DZ65" s="149"/>
      <c r="EA65" s="149"/>
      <c r="EB65" s="149"/>
      <c r="EC65" s="149"/>
      <c r="ED65" s="149"/>
      <c r="EE65" s="149"/>
      <c r="EF65" s="149"/>
      <c r="EG65" s="149"/>
      <c r="EH65" s="149"/>
      <c r="EI65" s="222"/>
      <c r="EJ65" s="150" t="str">
        <f>IF(OR('Set UP'!$C51=0,'Set UP'!$D51=0,'Set UP'!$E51=0),"",(DJ$19*DJ65)+(DK$19*DK65)+(DL$19*DL65)+(DM$19*DM65)+(DN$19*DN65)+(DO$19*DO65)+(DP$19*DP65)+(DQ$19*DQ65)+(DR$19*DR65)+(DS$19*DS65)+(DT$19*DT65)+(DU$19*DU65)+(DV$19*DV65)+(DW$19*DW65)+(DX$19*DX65)+(DY$19*DY65)+(DZ$19*DZ65)+(EA$19*EA65)+(EB$19*EB65)+(EC$19*EC65)+(ED$19*ED65)+(EE$19*EE65)+(EF$19*EF65)+(EG$19*EG65)+(EH$19*EH65))</f>
        <v/>
      </c>
      <c r="EK65" s="65"/>
      <c r="EL65" s="65"/>
      <c r="EM65" s="65"/>
      <c r="EN65" s="65"/>
      <c r="EO65" s="149"/>
      <c r="EP65" s="149"/>
      <c r="EQ65" s="149"/>
      <c r="ER65" s="149"/>
      <c r="ES65" s="149"/>
      <c r="ET65" s="149"/>
      <c r="EU65" s="149"/>
      <c r="EV65" s="149"/>
      <c r="EW65" s="149"/>
      <c r="EX65" s="149"/>
      <c r="EY65" s="149"/>
      <c r="EZ65" s="149"/>
      <c r="FA65" s="149"/>
      <c r="FB65" s="149"/>
      <c r="FC65" s="149"/>
      <c r="FD65" s="149"/>
      <c r="FE65" s="149"/>
      <c r="FF65" s="149"/>
      <c r="FG65" s="149"/>
      <c r="FH65" s="149"/>
      <c r="FI65" s="149"/>
      <c r="FJ65" s="222"/>
      <c r="FK65" s="150" t="str">
        <f>IF(OR('Set UP'!$C51=0,'Set UP'!$D51=0,'Set UP'!$E51=0),"",(EK$19*EK65)+(EL$19*EL65)+(EM$19*EM65)+(EN$19*EN65)+(EO$19*EO65)+(EP$19*EP65)+(EQ$19*EQ65)+(ER$19*ER65)+(ES$19*ES65)+(ET$19*ET65)+(EU$19*EU65)+(EV$19*EV65)+(EW$19*EW65)+(EX$19*EX65)+(EY$19*EY65)+(EZ$19*EZ65)+(FA$19*FA65)+(FB$19*FB65)+(FC$19*FC65)+(FD$19*FD65)+(FE$19*FE65)+(FF$19*FF65)+(FG$19*FG65)+(FH$19*FH65)+(FI$19*FI65))</f>
        <v/>
      </c>
      <c r="FL65" s="65"/>
      <c r="FM65" s="65"/>
      <c r="FN65" s="65"/>
      <c r="FO65" s="65"/>
      <c r="FP65" s="149"/>
      <c r="FQ65" s="149"/>
      <c r="FR65" s="149"/>
      <c r="FS65" s="149"/>
      <c r="FT65" s="149"/>
      <c r="FU65" s="149"/>
      <c r="FV65" s="149"/>
      <c r="FW65" s="149"/>
      <c r="FX65" s="149"/>
      <c r="FY65" s="149"/>
      <c r="FZ65" s="149"/>
      <c r="GA65" s="149"/>
      <c r="GB65" s="149"/>
      <c r="GC65" s="149"/>
      <c r="GD65" s="149"/>
      <c r="GE65" s="149"/>
      <c r="GF65" s="149"/>
      <c r="GG65" s="149"/>
      <c r="GH65" s="149"/>
      <c r="GI65" s="149"/>
      <c r="GJ65" s="149"/>
      <c r="GK65" s="222"/>
      <c r="GL65" s="150" t="str">
        <f>IF(OR('Set UP'!$C51=0,'Set UP'!$D51=0,'Set UP'!$E51=0),"",(FL$19*FL65)+(FM$19*FM65)+(FN$19*FN65)+(FO$19*FO65)+(FP$19*FP65)+(FQ$19*FQ65)+(FR$19*FR65)+(FS$19*FS65)+(FT$19*FT65)+(FU$19*FU65)+(FV$19*FV65)+(FW$19*FW65)+(FX$19*FX65)+(FY$19*FY65)+(FZ$19*FZ65)+(GA$19*GA65)+(GB$19*GB65)+(GC$19*GC65)+(GD$19*GD65)+(GE$19*GE65)+(GF$19*GF65)+(GG$19*GG65)+(GH$19*GH65)+(GI$19*GI65)+(GJ$19*GJ65))</f>
        <v/>
      </c>
      <c r="GM65" s="65"/>
      <c r="GN65" s="65"/>
      <c r="GO65" s="65"/>
      <c r="GP65" s="65"/>
      <c r="GQ65" s="149"/>
      <c r="GR65" s="149"/>
      <c r="GS65" s="149"/>
      <c r="GT65" s="149"/>
      <c r="GU65" s="149"/>
      <c r="GV65" s="149"/>
      <c r="GW65" s="149"/>
      <c r="GX65" s="149"/>
      <c r="GY65" s="149"/>
      <c r="GZ65" s="149"/>
      <c r="HA65" s="149"/>
      <c r="HB65" s="149"/>
      <c r="HC65" s="149"/>
      <c r="HD65" s="149"/>
      <c r="HE65" s="149"/>
      <c r="HF65" s="149"/>
      <c r="HG65" s="149"/>
      <c r="HH65" s="149"/>
      <c r="HI65" s="149"/>
      <c r="HJ65" s="149"/>
      <c r="HK65" s="149"/>
      <c r="HL65" s="222"/>
      <c r="HM65" s="150" t="str">
        <f>IF(OR('Set UP'!$C51=0,'Set UP'!$D51=0,'Set UP'!$E51=0),"",(GM$19*GM65)+(GN$19*GN65)+(GO$19*GO65)+(GP$19*GP65)+(GQ$19*GQ65)+(GR$19*GR65)+(GS$19*GS65)+(GT$19*GT65)+(GU$19*GU65)+(GV$19*GV65)+(GW$19*GW65)+(GX$19*GX65)+(GY$19*GY65)+(GZ$19*GZ65)+(HA$19*HA65)+(HB$19*HB65)+(HC$19*HC65)+(HD$19*HD65)+(HE$19*HE65)+(HF$19*HF65)+(HG$19*HG65)+(HH$19*HH65)+(HI$19*HI65)+(HJ$19*HJ65)+(HK$19*HK65))</f>
        <v/>
      </c>
      <c r="HN65" s="65"/>
      <c r="HO65" s="65"/>
      <c r="HP65" s="65"/>
      <c r="HQ65" s="65"/>
      <c r="HR65" s="149"/>
      <c r="HS65" s="149"/>
      <c r="HT65" s="149"/>
      <c r="HU65" s="149"/>
      <c r="HV65" s="149"/>
      <c r="HW65" s="149"/>
      <c r="HX65" s="149"/>
      <c r="HY65" s="149"/>
      <c r="HZ65" s="149"/>
      <c r="IA65" s="149"/>
      <c r="IB65" s="149"/>
      <c r="IC65" s="149"/>
      <c r="ID65" s="149"/>
      <c r="IE65" s="149"/>
      <c r="IF65" s="149"/>
      <c r="IG65" s="149"/>
      <c r="IH65" s="149"/>
      <c r="II65" s="149"/>
      <c r="IJ65" s="149"/>
      <c r="IK65" s="149"/>
      <c r="IL65" s="149"/>
      <c r="IM65" s="222"/>
      <c r="IN65" s="150" t="str">
        <f>IF(OR('Set UP'!$C51=0,'Set UP'!$D51=0,'Set UP'!$E51=0),"",(HN$19*HN65)+(HO$19*HO65)+(HP$19*HP65)+(HQ$19*HQ65)+(HR$19*HR65)+(HS$19*HS65)+(HT$19*HT65)+(HU$19*HU65)+(HV$19*HV65)+(HW$19*HW65)+(HX$19*HX65)+(HY$19*HY65)+(HZ$19*HZ65)+(IA$19*IA65)+(IB$19*IB65)+(IC$19*IC65)+(ID$19*ID65)+(IE$19*IE65)+(IF$19*IF65)+(IG$19*IG65)+(IH$19*IH65)+(II$19*II65)+(IJ$19*IJ65)+(IK$19*IK65)+(IL$19*IL65))</f>
        <v/>
      </c>
      <c r="IO65" s="65"/>
      <c r="IP65" s="65"/>
      <c r="IQ65" s="65"/>
      <c r="IR65" s="65"/>
      <c r="IS65" s="149"/>
      <c r="IT65" s="149"/>
      <c r="IU65" s="149"/>
      <c r="IV65" s="149"/>
      <c r="IW65" s="149"/>
      <c r="IX65" s="149"/>
      <c r="IY65" s="149"/>
      <c r="IZ65" s="149"/>
      <c r="JA65" s="149"/>
      <c r="JB65" s="149"/>
      <c r="JC65" s="149"/>
      <c r="JD65" s="149"/>
      <c r="JE65" s="149"/>
      <c r="JF65" s="149"/>
      <c r="JG65" s="149"/>
      <c r="JH65" s="149"/>
      <c r="JI65" s="149"/>
      <c r="JJ65" s="149"/>
      <c r="JK65" s="149"/>
      <c r="JL65" s="149"/>
      <c r="JM65" s="149"/>
      <c r="JN65" s="222"/>
      <c r="JO65" s="150" t="str">
        <f>IF(OR('Set UP'!$C51=0,'Set UP'!$D51=0,'Set UP'!$E51=0),"",(IO$19*IO65)+(IP$19*IP65)+(IQ$19*IQ65)+(IR$19*IR65)+(IS$19*IS65)+(IT$19*IT65)+(IU$19*IU65)+(IV$19*IV65)+(IW$19*IW65)+(IX$19*IX65)+(IY$19*IY65)+(IZ$19*IZ65)+(JA$19*JA65)+(JB$19*JB65)+(JC$19*JC65)+(JD$19*JD65)+(JE$19*JE65)+(JF$19*JF65)+(JG$19*JG65)+(JH$19*JH65)+(JI$19*JI65)+(JJ$19*JJ65)+(JK$19*JK65)+(JL$19*JL65)+(JM$19*JM65))</f>
        <v/>
      </c>
      <c r="JP65" s="151" t="str">
        <f>IF(OR('Set UP'!$C51=0,'Set UP'!$D51=0,'Set UP'!$E51=0),"",(AF65+BG65+CH65+DI65+EJ65+FK65+GL65+HM65+IN65+JO65))</f>
        <v/>
      </c>
      <c r="JQ65" s="152" t="str">
        <f>IF(OR('Set UP'!$C51=0,'Set UP'!$D51=0,'Set UP'!$E51=0),"",RANK(JP65,$JP$21:$JP$68,0))</f>
        <v/>
      </c>
      <c r="JR65" s="151" t="str">
        <f>IF(OR('Set UP'!K51&lt;&gt;1,'Set UP'!C51=0,'Set UP'!D51=0,'Set UP'!E51=0,'Set UP'!F51=0),"",$JP65)</f>
        <v/>
      </c>
      <c r="JS65" s="151" t="str">
        <f>IF(OR('Set UP'!K51&lt;&gt;1,'Set UP'!C51=0,'Set UP'!D51=0,'Set UP'!E51=0,'Set UP'!F51=0),"",RANK(JR65,$JR$21:$JR$68,0))</f>
        <v/>
      </c>
      <c r="JT65" s="153" t="str">
        <f>IF(OR('Set UP'!K51&lt;&gt;2,'Set UP'!C51=0,'Set UP'!D51=0,'Set UP'!E51=0,'Set UP'!F51=0),"",$JP65)</f>
        <v/>
      </c>
      <c r="JU65" s="151" t="str">
        <f>IF(OR('Set UP'!K51&lt;&gt;2,'Set UP'!C51=0,'Set UP'!D51=0,'Set UP'!E51=0,'Set UP'!F51=0),"",RANK(JT65,$JT$21:$JT$68,0))</f>
        <v/>
      </c>
      <c r="JV65" s="151" t="str">
        <f>IF(OR(LEFT('Set UP'!F51,1)&lt;&gt;"F",'Set UP'!C51=0,'Set UP'!D51=0,'Set UP'!E51=0),"",$JP65)</f>
        <v/>
      </c>
      <c r="JW65" s="151" t="str">
        <f>IF(OR(LEFT('Set UP'!F51,1)&lt;&gt;"F",'Set UP'!C51=0,'Set UP'!D51=0,'Set UP'!E51=0),"",RANK(JV65,$JV$21:$JV$68,0))</f>
        <v/>
      </c>
      <c r="JX65" s="151" t="str">
        <f>IF(OR('Set UP'!F51&lt;&gt;"NS",'Set UP'!C51=0,'Set UP'!D51=0,'Set UP'!E51=0),"",$JP65)</f>
        <v/>
      </c>
      <c r="JY65" s="154" t="str">
        <f>IF(OR('Set UP'!F51&lt;&gt;"NS",'Set UP'!C51=0,'Set UP'!D51=0,'Set UP'!E51=0),"",RANK(JX65,$JX$21:$JX$68,0))</f>
        <v/>
      </c>
      <c r="JZ65" s="154" t="str">
        <f>IF(OR('Set UP'!$C51=0,'Set UP'!$D51=0,'Set UP'!$E51=0,JP65=0),"",JP65/MAX(JP$21:JP$68)*1000)</f>
        <v/>
      </c>
      <c r="KC65" s="316">
        <f t="array" ref="KC65">MAX(IF(Clubs='Set UP'!D51,'Wet Incident'!JU$21:JU$68))</f>
        <v>0</v>
      </c>
      <c r="KD65" s="316" t="str">
        <f t="shared" si="5"/>
        <v/>
      </c>
    </row>
    <row r="66" spans="2:290" x14ac:dyDescent="0.2">
      <c r="B66" s="139">
        <v>46</v>
      </c>
      <c r="C66" s="148" t="str">
        <f>IF(OR('Set UP'!$C52=0,'Set UP'!$D52=0,'Set UP'!$E52=0,'Set UP'!F52=0),"  --",'Set UP'!C52)</f>
        <v xml:space="preserve">  --</v>
      </c>
      <c r="D66" s="148" t="str">
        <f>IF(OR('Set UP'!$C52=0,'Set UP'!$D52=0,'Set UP'!$E52=0,'Set UP'!F52=0),"  --",'Set UP'!D52&amp;" "&amp;'Set UP'!E52)</f>
        <v xml:space="preserve">  --</v>
      </c>
      <c r="E66" s="148" t="str">
        <f>IF(OR('Set UP'!$C52=0,'Set UP'!$D52=0,'Set UP'!$E52=0,'Set UP'!F52=0),"  --",'Set UP'!F52)</f>
        <v xml:space="preserve">  --</v>
      </c>
      <c r="F66" s="65"/>
      <c r="G66" s="65"/>
      <c r="H66" s="65"/>
      <c r="I66" s="65"/>
      <c r="J66" s="149"/>
      <c r="K66" s="149"/>
      <c r="L66" s="149"/>
      <c r="M66" s="149"/>
      <c r="N66" s="149"/>
      <c r="O66" s="149"/>
      <c r="P66" s="149"/>
      <c r="Q66" s="149"/>
      <c r="R66" s="149"/>
      <c r="S66" s="149"/>
      <c r="T66" s="149"/>
      <c r="U66" s="149"/>
      <c r="V66" s="149"/>
      <c r="W66" s="149"/>
      <c r="X66" s="149"/>
      <c r="Y66" s="149"/>
      <c r="Z66" s="149"/>
      <c r="AA66" s="149"/>
      <c r="AB66" s="149"/>
      <c r="AC66" s="149"/>
      <c r="AD66" s="149"/>
      <c r="AE66" s="222"/>
      <c r="AF66" s="150" t="str">
        <f>IF(OR('Set UP'!$C52=0,'Set UP'!$D52=0,'Set UP'!$E52=0),"",(F$19*F66)+(G$19*G66)+(H$19*H66)+(I$19*I66)+(J$19*J66)+(K$19*K66)+(L$19*L66)+(M$19*M66)+(N$19*N66)+(O$19*O66)+(P$19*P66)+(Q$19*Q66)+(R$19*R66)+(S$19*S66)+(T$19*T66)+(U$19*U66)+(V$19*V66)+(W$19*W66)+(X$19*X66)+(Y$19*Y66)+(Z$19*Z66)+(AA$19*AA66)+(AB$19*AB66)+(AC$19*AC66)+(AD$19*AD66))</f>
        <v/>
      </c>
      <c r="AG66" s="65"/>
      <c r="AH66" s="65"/>
      <c r="AI66" s="65"/>
      <c r="AJ66" s="65"/>
      <c r="AK66" s="65"/>
      <c r="AL66" s="65"/>
      <c r="AM66" s="149"/>
      <c r="AN66" s="149"/>
      <c r="AO66" s="149"/>
      <c r="AP66" s="149"/>
      <c r="AQ66" s="149"/>
      <c r="AR66" s="149"/>
      <c r="AS66" s="149"/>
      <c r="AT66" s="149"/>
      <c r="AU66" s="149"/>
      <c r="AV66" s="149"/>
      <c r="AW66" s="149"/>
      <c r="AX66" s="149"/>
      <c r="AY66" s="149"/>
      <c r="AZ66" s="149"/>
      <c r="BA66" s="149"/>
      <c r="BB66" s="149"/>
      <c r="BC66" s="149"/>
      <c r="BD66" s="149"/>
      <c r="BE66" s="149"/>
      <c r="BF66" s="222"/>
      <c r="BG66" s="150" t="str">
        <f>IF(OR('Set UP'!$C52=0,'Set UP'!$D52=0,'Set UP'!$E52=0),"",(AG$19*AG66)+(AH$19*AH66)+(AI$19*AI66)+(AJ$19*AJ66)+(AK$19*AK66)+(AL$19*AL66)+(AM$19*AM66)+(AN$19*AN66)+(AO$19*AO66)+(AP$19*AP66)+(AQ$19*AQ66)+(AR$19*AR66)+(AS$19*AS66)+(AT$19*AT66)+(AU$19*AU66)+(AV$19*AV66)+(AW$19*AW66)+(AX$19*AX66)+(AY$19*AY66)+(AZ$19*AZ66)+(BA$19*BA66)+(BB$19*BB66)+(BC$19*BC66)+(BD$19*BD66)+(BE$19*BE66))</f>
        <v/>
      </c>
      <c r="BH66" s="65"/>
      <c r="BI66" s="65"/>
      <c r="BJ66" s="65"/>
      <c r="BK66" s="65"/>
      <c r="BL66" s="65"/>
      <c r="BM66" s="65"/>
      <c r="BN66" s="149"/>
      <c r="BO66" s="149"/>
      <c r="BP66" s="149"/>
      <c r="BQ66" s="149"/>
      <c r="BR66" s="149"/>
      <c r="BS66" s="149"/>
      <c r="BT66" s="149"/>
      <c r="BU66" s="149"/>
      <c r="BV66" s="149"/>
      <c r="BW66" s="149"/>
      <c r="BX66" s="149"/>
      <c r="BY66" s="149"/>
      <c r="BZ66" s="149"/>
      <c r="CA66" s="149"/>
      <c r="CB66" s="149"/>
      <c r="CC66" s="149"/>
      <c r="CD66" s="149"/>
      <c r="CE66" s="149"/>
      <c r="CF66" s="149"/>
      <c r="CG66" s="222"/>
      <c r="CH66" s="150" t="str">
        <f>IF(OR('Set UP'!$C52=0,'Set UP'!$D52=0,'Set UP'!$E52=0),"",(BH$19*BH66)+(BI$19*BI66)+(BJ$19*BJ66)+(BK$19*BK66)+(BL$19*BL66)+(BM$19*BM66)+(BN$19*BN66)+(BO$19*BO66)+(BP$19*BP66)+(BQ$19*BQ66)+(BR$19*BR66)+(BS$19*BS66)+(BT$19*BT66)+(BU$19*BU66)+(BV$19*BV66)+(BW$19*BW66)+(BX$19*BX66)+(BY$19*BY66)+(BZ$19*BZ66)+(CA$19*CA66)+(CB$19*CB66)+(CC$19*CC66)+(CD$19*CD66)+(CE$19*CE66)+(CF$19*CF66))</f>
        <v/>
      </c>
      <c r="CI66" s="65"/>
      <c r="CJ66" s="65"/>
      <c r="CK66" s="65"/>
      <c r="CL66" s="65"/>
      <c r="CM66" s="65"/>
      <c r="CN66" s="149"/>
      <c r="CO66" s="149"/>
      <c r="CP66" s="149"/>
      <c r="CQ66" s="149"/>
      <c r="CR66" s="149"/>
      <c r="CS66" s="149"/>
      <c r="CT66" s="149"/>
      <c r="CU66" s="149"/>
      <c r="CV66" s="149"/>
      <c r="CW66" s="149"/>
      <c r="CX66" s="149"/>
      <c r="CY66" s="149"/>
      <c r="CZ66" s="149"/>
      <c r="DA66" s="149"/>
      <c r="DB66" s="149"/>
      <c r="DC66" s="149"/>
      <c r="DD66" s="149"/>
      <c r="DE66" s="149"/>
      <c r="DF66" s="149"/>
      <c r="DG66" s="149"/>
      <c r="DH66" s="222"/>
      <c r="DI66" s="150" t="str">
        <f>IF(OR('Set UP'!$C52=0,'Set UP'!$D52=0,'Set UP'!$E52=0),"",(CI$19*CI66)+(CJ$19*CJ66)+(CK$19*CK66)+(CL$19*CL66)+(CM$19*CM66)+(CN$19*CN66)+(CO$19*CO66)+(CP$19*CP66)+(CQ$19*CQ66)+(CR$19*CR66)+(CS$19*CS66)+(CT$19*CT66)+(CU$19*CU66)+(CV$19*CV66)+(CW$19*CW66)+(CX$19*CX66)+(CY$19*CY66)+(CZ$19*CZ66)+(DA$19*DA66)+(DB$19*DB66)+(DC$19*DC66)+(DD$19*DD66)+(DE$19*DE66)+(DF$19*DF66)+(DG$19*DG66))</f>
        <v/>
      </c>
      <c r="DJ66" s="65"/>
      <c r="DK66" s="65"/>
      <c r="DL66" s="65"/>
      <c r="DM66" s="149"/>
      <c r="DN66" s="149"/>
      <c r="DO66" s="149"/>
      <c r="DP66" s="149"/>
      <c r="DQ66" s="149"/>
      <c r="DR66" s="149"/>
      <c r="DS66" s="149"/>
      <c r="DT66" s="149"/>
      <c r="DU66" s="149"/>
      <c r="DV66" s="149"/>
      <c r="DW66" s="149"/>
      <c r="DX66" s="149"/>
      <c r="DY66" s="149"/>
      <c r="DZ66" s="149"/>
      <c r="EA66" s="149"/>
      <c r="EB66" s="149"/>
      <c r="EC66" s="149"/>
      <c r="ED66" s="149"/>
      <c r="EE66" s="149"/>
      <c r="EF66" s="149"/>
      <c r="EG66" s="149"/>
      <c r="EH66" s="149"/>
      <c r="EI66" s="222"/>
      <c r="EJ66" s="150" t="str">
        <f>IF(OR('Set UP'!$C52=0,'Set UP'!$D52=0,'Set UP'!$E52=0),"",(DJ$19*DJ66)+(DK$19*DK66)+(DL$19*DL66)+(DM$19*DM66)+(DN$19*DN66)+(DO$19*DO66)+(DP$19*DP66)+(DQ$19*DQ66)+(DR$19*DR66)+(DS$19*DS66)+(DT$19*DT66)+(DU$19*DU66)+(DV$19*DV66)+(DW$19*DW66)+(DX$19*DX66)+(DY$19*DY66)+(DZ$19*DZ66)+(EA$19*EA66)+(EB$19*EB66)+(EC$19*EC66)+(ED$19*ED66)+(EE$19*EE66)+(EF$19*EF66)+(EG$19*EG66)+(EH$19*EH66))</f>
        <v/>
      </c>
      <c r="EK66" s="65"/>
      <c r="EL66" s="65"/>
      <c r="EM66" s="65"/>
      <c r="EN66" s="65"/>
      <c r="EO66" s="149"/>
      <c r="EP66" s="149"/>
      <c r="EQ66" s="149"/>
      <c r="ER66" s="149"/>
      <c r="ES66" s="149"/>
      <c r="ET66" s="149"/>
      <c r="EU66" s="149"/>
      <c r="EV66" s="149"/>
      <c r="EW66" s="149"/>
      <c r="EX66" s="149"/>
      <c r="EY66" s="149"/>
      <c r="EZ66" s="149"/>
      <c r="FA66" s="149"/>
      <c r="FB66" s="149"/>
      <c r="FC66" s="149"/>
      <c r="FD66" s="149"/>
      <c r="FE66" s="149"/>
      <c r="FF66" s="149"/>
      <c r="FG66" s="149"/>
      <c r="FH66" s="149"/>
      <c r="FI66" s="149"/>
      <c r="FJ66" s="222"/>
      <c r="FK66" s="150" t="str">
        <f>IF(OR('Set UP'!$C52=0,'Set UP'!$D52=0,'Set UP'!$E52=0),"",(EK$19*EK66)+(EL$19*EL66)+(EM$19*EM66)+(EN$19*EN66)+(EO$19*EO66)+(EP$19*EP66)+(EQ$19*EQ66)+(ER$19*ER66)+(ES$19*ES66)+(ET$19*ET66)+(EU$19*EU66)+(EV$19*EV66)+(EW$19*EW66)+(EX$19*EX66)+(EY$19*EY66)+(EZ$19*EZ66)+(FA$19*FA66)+(FB$19*FB66)+(FC$19*FC66)+(FD$19*FD66)+(FE$19*FE66)+(FF$19*FF66)+(FG$19*FG66)+(FH$19*FH66)+(FI$19*FI66))</f>
        <v/>
      </c>
      <c r="FL66" s="65"/>
      <c r="FM66" s="65"/>
      <c r="FN66" s="65"/>
      <c r="FO66" s="65"/>
      <c r="FP66" s="149"/>
      <c r="FQ66" s="149"/>
      <c r="FR66" s="149"/>
      <c r="FS66" s="149"/>
      <c r="FT66" s="149"/>
      <c r="FU66" s="149"/>
      <c r="FV66" s="149"/>
      <c r="FW66" s="149"/>
      <c r="FX66" s="149"/>
      <c r="FY66" s="149"/>
      <c r="FZ66" s="149"/>
      <c r="GA66" s="149"/>
      <c r="GB66" s="149"/>
      <c r="GC66" s="149"/>
      <c r="GD66" s="149"/>
      <c r="GE66" s="149"/>
      <c r="GF66" s="149"/>
      <c r="GG66" s="149"/>
      <c r="GH66" s="149"/>
      <c r="GI66" s="149"/>
      <c r="GJ66" s="149"/>
      <c r="GK66" s="222"/>
      <c r="GL66" s="150" t="str">
        <f>IF(OR('Set UP'!$C52=0,'Set UP'!$D52=0,'Set UP'!$E52=0),"",(FL$19*FL66)+(FM$19*FM66)+(FN$19*FN66)+(FO$19*FO66)+(FP$19*FP66)+(FQ$19*FQ66)+(FR$19*FR66)+(FS$19*FS66)+(FT$19*FT66)+(FU$19*FU66)+(FV$19*FV66)+(FW$19*FW66)+(FX$19*FX66)+(FY$19*FY66)+(FZ$19*FZ66)+(GA$19*GA66)+(GB$19*GB66)+(GC$19*GC66)+(GD$19*GD66)+(GE$19*GE66)+(GF$19*GF66)+(GG$19*GG66)+(GH$19*GH66)+(GI$19*GI66)+(GJ$19*GJ66))</f>
        <v/>
      </c>
      <c r="GM66" s="65"/>
      <c r="GN66" s="65"/>
      <c r="GO66" s="65"/>
      <c r="GP66" s="65"/>
      <c r="GQ66" s="149"/>
      <c r="GR66" s="149"/>
      <c r="GS66" s="149"/>
      <c r="GT66" s="149"/>
      <c r="GU66" s="149"/>
      <c r="GV66" s="149"/>
      <c r="GW66" s="149"/>
      <c r="GX66" s="149"/>
      <c r="GY66" s="149"/>
      <c r="GZ66" s="149"/>
      <c r="HA66" s="149"/>
      <c r="HB66" s="149"/>
      <c r="HC66" s="149"/>
      <c r="HD66" s="149"/>
      <c r="HE66" s="149"/>
      <c r="HF66" s="149"/>
      <c r="HG66" s="149"/>
      <c r="HH66" s="149"/>
      <c r="HI66" s="149"/>
      <c r="HJ66" s="149"/>
      <c r="HK66" s="149"/>
      <c r="HL66" s="222"/>
      <c r="HM66" s="150" t="str">
        <f>IF(OR('Set UP'!$C52=0,'Set UP'!$D52=0,'Set UP'!$E52=0),"",(GM$19*GM66)+(GN$19*GN66)+(GO$19*GO66)+(GP$19*GP66)+(GQ$19*GQ66)+(GR$19*GR66)+(GS$19*GS66)+(GT$19*GT66)+(GU$19*GU66)+(GV$19*GV66)+(GW$19*GW66)+(GX$19*GX66)+(GY$19*GY66)+(GZ$19*GZ66)+(HA$19*HA66)+(HB$19*HB66)+(HC$19*HC66)+(HD$19*HD66)+(HE$19*HE66)+(HF$19*HF66)+(HG$19*HG66)+(HH$19*HH66)+(HI$19*HI66)+(HJ$19*HJ66)+(HK$19*HK66))</f>
        <v/>
      </c>
      <c r="HN66" s="65"/>
      <c r="HO66" s="65"/>
      <c r="HP66" s="65"/>
      <c r="HQ66" s="65"/>
      <c r="HR66" s="149"/>
      <c r="HS66" s="149"/>
      <c r="HT66" s="149"/>
      <c r="HU66" s="149"/>
      <c r="HV66" s="149"/>
      <c r="HW66" s="149"/>
      <c r="HX66" s="149"/>
      <c r="HY66" s="149"/>
      <c r="HZ66" s="149"/>
      <c r="IA66" s="149"/>
      <c r="IB66" s="149"/>
      <c r="IC66" s="149"/>
      <c r="ID66" s="149"/>
      <c r="IE66" s="149"/>
      <c r="IF66" s="149"/>
      <c r="IG66" s="149"/>
      <c r="IH66" s="149"/>
      <c r="II66" s="149"/>
      <c r="IJ66" s="149"/>
      <c r="IK66" s="149"/>
      <c r="IL66" s="149"/>
      <c r="IM66" s="222"/>
      <c r="IN66" s="150" t="str">
        <f>IF(OR('Set UP'!$C52=0,'Set UP'!$D52=0,'Set UP'!$E52=0),"",(HN$19*HN66)+(HO$19*HO66)+(HP$19*HP66)+(HQ$19*HQ66)+(HR$19*HR66)+(HS$19*HS66)+(HT$19*HT66)+(HU$19*HU66)+(HV$19*HV66)+(HW$19*HW66)+(HX$19*HX66)+(HY$19*HY66)+(HZ$19*HZ66)+(IA$19*IA66)+(IB$19*IB66)+(IC$19*IC66)+(ID$19*ID66)+(IE$19*IE66)+(IF$19*IF66)+(IG$19*IG66)+(IH$19*IH66)+(II$19*II66)+(IJ$19*IJ66)+(IK$19*IK66)+(IL$19*IL66))</f>
        <v/>
      </c>
      <c r="IO66" s="65"/>
      <c r="IP66" s="65"/>
      <c r="IQ66" s="65"/>
      <c r="IR66" s="65"/>
      <c r="IS66" s="149"/>
      <c r="IT66" s="149"/>
      <c r="IU66" s="149"/>
      <c r="IV66" s="149"/>
      <c r="IW66" s="149"/>
      <c r="IX66" s="149"/>
      <c r="IY66" s="149"/>
      <c r="IZ66" s="149"/>
      <c r="JA66" s="149"/>
      <c r="JB66" s="149"/>
      <c r="JC66" s="149"/>
      <c r="JD66" s="149"/>
      <c r="JE66" s="149"/>
      <c r="JF66" s="149"/>
      <c r="JG66" s="149"/>
      <c r="JH66" s="149"/>
      <c r="JI66" s="149"/>
      <c r="JJ66" s="149"/>
      <c r="JK66" s="149"/>
      <c r="JL66" s="149"/>
      <c r="JM66" s="149"/>
      <c r="JN66" s="222"/>
      <c r="JO66" s="150" t="str">
        <f>IF(OR('Set UP'!$C52=0,'Set UP'!$D52=0,'Set UP'!$E52=0),"",(IO$19*IO66)+(IP$19*IP66)+(IQ$19*IQ66)+(IR$19*IR66)+(IS$19*IS66)+(IT$19*IT66)+(IU$19*IU66)+(IV$19*IV66)+(IW$19*IW66)+(IX$19*IX66)+(IY$19*IY66)+(IZ$19*IZ66)+(JA$19*JA66)+(JB$19*JB66)+(JC$19*JC66)+(JD$19*JD66)+(JE$19*JE66)+(JF$19*JF66)+(JG$19*JG66)+(JH$19*JH66)+(JI$19*JI66)+(JJ$19*JJ66)+(JK$19*JK66)+(JL$19*JL66)+(JM$19*JM66))</f>
        <v/>
      </c>
      <c r="JP66" s="151" t="str">
        <f>IF(OR('Set UP'!$C52=0,'Set UP'!$D52=0,'Set UP'!$E52=0),"",(AF66+BG66+CH66+DI66+EJ66+FK66+GL66+HM66+IN66+JO66))</f>
        <v/>
      </c>
      <c r="JQ66" s="152" t="str">
        <f>IF(OR('Set UP'!$C52=0,'Set UP'!$D52=0,'Set UP'!$E52=0),"",RANK(JP66,$JP$21:$JP$68,0))</f>
        <v/>
      </c>
      <c r="JR66" s="151" t="str">
        <f>IF(OR('Set UP'!K52&lt;&gt;1,'Set UP'!C52=0,'Set UP'!D52=0,'Set UP'!E52=0,'Set UP'!F52=0),"",$JP66)</f>
        <v/>
      </c>
      <c r="JS66" s="151" t="str">
        <f>IF(OR('Set UP'!K52&lt;&gt;1,'Set UP'!C52=0,'Set UP'!D52=0,'Set UP'!E52=0,'Set UP'!F52=0),"",RANK(JR66,$JR$21:$JR$68,0))</f>
        <v/>
      </c>
      <c r="JT66" s="153" t="str">
        <f>IF(OR('Set UP'!K52&lt;&gt;2,'Set UP'!C52=0,'Set UP'!D52=0,'Set UP'!E52=0,'Set UP'!F52=0),"",$JP66)</f>
        <v/>
      </c>
      <c r="JU66" s="151" t="str">
        <f>IF(OR('Set UP'!K52&lt;&gt;2,'Set UP'!C52=0,'Set UP'!D52=0,'Set UP'!E52=0,'Set UP'!F52=0),"",RANK(JT66,$JT$21:$JT$68,0))</f>
        <v/>
      </c>
      <c r="JV66" s="151" t="str">
        <f>IF(OR(LEFT('Set UP'!F52,1)&lt;&gt;"F",'Set UP'!C52=0,'Set UP'!D52=0,'Set UP'!E52=0),"",$JP66)</f>
        <v/>
      </c>
      <c r="JW66" s="151" t="str">
        <f>IF(OR(LEFT('Set UP'!F52,1)&lt;&gt;"F",'Set UP'!C52=0,'Set UP'!D52=0,'Set UP'!E52=0),"",RANK(JV66,$JV$21:$JV$68,0))</f>
        <v/>
      </c>
      <c r="JX66" s="151" t="str">
        <f>IF(OR('Set UP'!F52&lt;&gt;"NS",'Set UP'!C52=0,'Set UP'!D52=0,'Set UP'!E52=0),"",$JP66)</f>
        <v/>
      </c>
      <c r="JY66" s="154" t="str">
        <f>IF(OR('Set UP'!F52&lt;&gt;"NS",'Set UP'!C52=0,'Set UP'!D52=0,'Set UP'!E52=0),"",RANK(JX66,$JX$21:$JX$68,0))</f>
        <v/>
      </c>
      <c r="JZ66" s="154" t="str">
        <f>IF(OR('Set UP'!$C52=0,'Set UP'!$D52=0,'Set UP'!$E52=0,JP66=0),"",JP66/MAX(JP$21:JP$68)*1000)</f>
        <v/>
      </c>
      <c r="KC66" s="316">
        <f t="array" ref="KC66">MAX(IF(Clubs='Set UP'!D52,'Wet Incident'!JU$21:JU$68))</f>
        <v>0</v>
      </c>
      <c r="KD66" s="316" t="str">
        <f t="shared" si="5"/>
        <v/>
      </c>
    </row>
    <row r="67" spans="2:290" x14ac:dyDescent="0.2">
      <c r="B67" s="139">
        <v>47</v>
      </c>
      <c r="C67" s="148" t="str">
        <f>IF(OR('Set UP'!$C53=0,'Set UP'!$D53=0,'Set UP'!$E53=0,'Set UP'!F53=0),"  --",'Set UP'!C53)</f>
        <v xml:space="preserve">  --</v>
      </c>
      <c r="D67" s="148" t="str">
        <f>IF(OR('Set UP'!$C53=0,'Set UP'!$D53=0,'Set UP'!$E53=0,'Set UP'!F53=0),"  --",'Set UP'!D53&amp;" "&amp;'Set UP'!E53)</f>
        <v xml:space="preserve">  --</v>
      </c>
      <c r="E67" s="148" t="str">
        <f>IF(OR('Set UP'!$C53=0,'Set UP'!$D53=0,'Set UP'!$E53=0,'Set UP'!F53=0),"  --",'Set UP'!F53)</f>
        <v xml:space="preserve">  --</v>
      </c>
      <c r="F67" s="65"/>
      <c r="G67" s="65"/>
      <c r="H67" s="65"/>
      <c r="I67" s="65"/>
      <c r="J67" s="149"/>
      <c r="K67" s="149"/>
      <c r="L67" s="149"/>
      <c r="M67" s="149"/>
      <c r="N67" s="149"/>
      <c r="O67" s="149"/>
      <c r="P67" s="149"/>
      <c r="Q67" s="149"/>
      <c r="R67" s="149"/>
      <c r="S67" s="149"/>
      <c r="T67" s="149"/>
      <c r="U67" s="149"/>
      <c r="V67" s="149"/>
      <c r="W67" s="149"/>
      <c r="X67" s="149"/>
      <c r="Y67" s="149"/>
      <c r="Z67" s="149"/>
      <c r="AA67" s="149"/>
      <c r="AB67" s="149"/>
      <c r="AC67" s="149"/>
      <c r="AD67" s="149"/>
      <c r="AE67" s="222"/>
      <c r="AF67" s="150" t="str">
        <f>IF(OR('Set UP'!$C53=0,'Set UP'!$D53=0,'Set UP'!$E53=0),"",(F$19*F67)+(G$19*G67)+(H$19*H67)+(I$19*I67)+(J$19*J67)+(K$19*K67)+(L$19*L67)+(M$19*M67)+(N$19*N67)+(O$19*O67)+(P$19*P67)+(Q$19*Q67)+(R$19*R67)+(S$19*S67)+(T$19*T67)+(U$19*U67)+(V$19*V67)+(W$19*W67)+(X$19*X67)+(Y$19*Y67)+(Z$19*Z67)+(AA$19*AA67)+(AB$19*AB67)+(AC$19*AC67)+(AD$19*AD67))</f>
        <v/>
      </c>
      <c r="AG67" s="65"/>
      <c r="AH67" s="65"/>
      <c r="AI67" s="65"/>
      <c r="AJ67" s="65"/>
      <c r="AK67" s="65"/>
      <c r="AL67" s="65"/>
      <c r="AM67" s="149"/>
      <c r="AN67" s="149"/>
      <c r="AO67" s="149"/>
      <c r="AP67" s="149"/>
      <c r="AQ67" s="149"/>
      <c r="AR67" s="149"/>
      <c r="AS67" s="149"/>
      <c r="AT67" s="149"/>
      <c r="AU67" s="149"/>
      <c r="AV67" s="149"/>
      <c r="AW67" s="149"/>
      <c r="AX67" s="149"/>
      <c r="AY67" s="149"/>
      <c r="AZ67" s="149"/>
      <c r="BA67" s="149"/>
      <c r="BB67" s="149"/>
      <c r="BC67" s="149"/>
      <c r="BD67" s="149"/>
      <c r="BE67" s="149"/>
      <c r="BF67" s="222"/>
      <c r="BG67" s="150" t="str">
        <f>IF(OR('Set UP'!$C53=0,'Set UP'!$D53=0,'Set UP'!$E53=0),"",(AG$19*AG67)+(AH$19*AH67)+(AI$19*AI67)+(AJ$19*AJ67)+(AK$19*AK67)+(AL$19*AL67)+(AM$19*AM67)+(AN$19*AN67)+(AO$19*AO67)+(AP$19*AP67)+(AQ$19*AQ67)+(AR$19*AR67)+(AS$19*AS67)+(AT$19*AT67)+(AU$19*AU67)+(AV$19*AV67)+(AW$19*AW67)+(AX$19*AX67)+(AY$19*AY67)+(AZ$19*AZ67)+(BA$19*BA67)+(BB$19*BB67)+(BC$19*BC67)+(BD$19*BD67)+(BE$19*BE67))</f>
        <v/>
      </c>
      <c r="BH67" s="65"/>
      <c r="BI67" s="65"/>
      <c r="BJ67" s="65"/>
      <c r="BK67" s="65"/>
      <c r="BL67" s="65"/>
      <c r="BM67" s="65"/>
      <c r="BN67" s="149"/>
      <c r="BO67" s="149"/>
      <c r="BP67" s="149"/>
      <c r="BQ67" s="149"/>
      <c r="BR67" s="149"/>
      <c r="BS67" s="149"/>
      <c r="BT67" s="149"/>
      <c r="BU67" s="149"/>
      <c r="BV67" s="149"/>
      <c r="BW67" s="149"/>
      <c r="BX67" s="149"/>
      <c r="BY67" s="149"/>
      <c r="BZ67" s="149"/>
      <c r="CA67" s="149"/>
      <c r="CB67" s="149"/>
      <c r="CC67" s="149"/>
      <c r="CD67" s="149"/>
      <c r="CE67" s="149"/>
      <c r="CF67" s="149"/>
      <c r="CG67" s="222"/>
      <c r="CH67" s="150" t="str">
        <f>IF(OR('Set UP'!$C53=0,'Set UP'!$D53=0,'Set UP'!$E53=0),"",(BH$19*BH67)+(BI$19*BI67)+(BJ$19*BJ67)+(BK$19*BK67)+(BL$19*BL67)+(BM$19*BM67)+(BN$19*BN67)+(BO$19*BO67)+(BP$19*BP67)+(BQ$19*BQ67)+(BR$19*BR67)+(BS$19*BS67)+(BT$19*BT67)+(BU$19*BU67)+(BV$19*BV67)+(BW$19*BW67)+(BX$19*BX67)+(BY$19*BY67)+(BZ$19*BZ67)+(CA$19*CA67)+(CB$19*CB67)+(CC$19*CC67)+(CD$19*CD67)+(CE$19*CE67)+(CF$19*CF67))</f>
        <v/>
      </c>
      <c r="CI67" s="65"/>
      <c r="CJ67" s="65"/>
      <c r="CK67" s="65"/>
      <c r="CL67" s="65"/>
      <c r="CM67" s="65"/>
      <c r="CN67" s="149"/>
      <c r="CO67" s="149"/>
      <c r="CP67" s="149"/>
      <c r="CQ67" s="149"/>
      <c r="CR67" s="149"/>
      <c r="CS67" s="149"/>
      <c r="CT67" s="149"/>
      <c r="CU67" s="149"/>
      <c r="CV67" s="149"/>
      <c r="CW67" s="149"/>
      <c r="CX67" s="149"/>
      <c r="CY67" s="149"/>
      <c r="CZ67" s="149"/>
      <c r="DA67" s="149"/>
      <c r="DB67" s="149"/>
      <c r="DC67" s="149"/>
      <c r="DD67" s="149"/>
      <c r="DE67" s="149"/>
      <c r="DF67" s="149"/>
      <c r="DG67" s="149"/>
      <c r="DH67" s="222"/>
      <c r="DI67" s="150" t="str">
        <f>IF(OR('Set UP'!$C53=0,'Set UP'!$D53=0,'Set UP'!$E53=0),"",(CI$19*CI67)+(CJ$19*CJ67)+(CK$19*CK67)+(CL$19*CL67)+(CM$19*CM67)+(CN$19*CN67)+(CO$19*CO67)+(CP$19*CP67)+(CQ$19*CQ67)+(CR$19*CR67)+(CS$19*CS67)+(CT$19*CT67)+(CU$19*CU67)+(CV$19*CV67)+(CW$19*CW67)+(CX$19*CX67)+(CY$19*CY67)+(CZ$19*CZ67)+(DA$19*DA67)+(DB$19*DB67)+(DC$19*DC67)+(DD$19*DD67)+(DE$19*DE67)+(DF$19*DF67)+(DG$19*DG67))</f>
        <v/>
      </c>
      <c r="DJ67" s="65"/>
      <c r="DK67" s="65"/>
      <c r="DL67" s="65"/>
      <c r="DM67" s="149"/>
      <c r="DN67" s="149"/>
      <c r="DO67" s="149"/>
      <c r="DP67" s="149"/>
      <c r="DQ67" s="149"/>
      <c r="DR67" s="149"/>
      <c r="DS67" s="149"/>
      <c r="DT67" s="149"/>
      <c r="DU67" s="149"/>
      <c r="DV67" s="149"/>
      <c r="DW67" s="149"/>
      <c r="DX67" s="149"/>
      <c r="DY67" s="149"/>
      <c r="DZ67" s="149"/>
      <c r="EA67" s="149"/>
      <c r="EB67" s="149"/>
      <c r="EC67" s="149"/>
      <c r="ED67" s="149"/>
      <c r="EE67" s="149"/>
      <c r="EF67" s="149"/>
      <c r="EG67" s="149"/>
      <c r="EH67" s="149"/>
      <c r="EI67" s="222"/>
      <c r="EJ67" s="150" t="str">
        <f>IF(OR('Set UP'!$C53=0,'Set UP'!$D53=0,'Set UP'!$E53=0),"",(DJ$19*DJ67)+(DK$19*DK67)+(DL$19*DL67)+(DM$19*DM67)+(DN$19*DN67)+(DO$19*DO67)+(DP$19*DP67)+(DQ$19*DQ67)+(DR$19*DR67)+(DS$19*DS67)+(DT$19*DT67)+(DU$19*DU67)+(DV$19*DV67)+(DW$19*DW67)+(DX$19*DX67)+(DY$19*DY67)+(DZ$19*DZ67)+(EA$19*EA67)+(EB$19*EB67)+(EC$19*EC67)+(ED$19*ED67)+(EE$19*EE67)+(EF$19*EF67)+(EG$19*EG67)+(EH$19*EH67))</f>
        <v/>
      </c>
      <c r="EK67" s="65"/>
      <c r="EL67" s="65"/>
      <c r="EM67" s="65"/>
      <c r="EN67" s="65"/>
      <c r="EO67" s="149"/>
      <c r="EP67" s="149"/>
      <c r="EQ67" s="149"/>
      <c r="ER67" s="149"/>
      <c r="ES67" s="149"/>
      <c r="ET67" s="149"/>
      <c r="EU67" s="149"/>
      <c r="EV67" s="149"/>
      <c r="EW67" s="149"/>
      <c r="EX67" s="149"/>
      <c r="EY67" s="149"/>
      <c r="EZ67" s="149"/>
      <c r="FA67" s="149"/>
      <c r="FB67" s="149"/>
      <c r="FC67" s="149"/>
      <c r="FD67" s="149"/>
      <c r="FE67" s="149"/>
      <c r="FF67" s="149"/>
      <c r="FG67" s="149"/>
      <c r="FH67" s="149"/>
      <c r="FI67" s="149"/>
      <c r="FJ67" s="222"/>
      <c r="FK67" s="150" t="str">
        <f>IF(OR('Set UP'!$C53=0,'Set UP'!$D53=0,'Set UP'!$E53=0),"",(EK$19*EK67)+(EL$19*EL67)+(EM$19*EM67)+(EN$19*EN67)+(EO$19*EO67)+(EP$19*EP67)+(EQ$19*EQ67)+(ER$19*ER67)+(ES$19*ES67)+(ET$19*ET67)+(EU$19*EU67)+(EV$19*EV67)+(EW$19*EW67)+(EX$19*EX67)+(EY$19*EY67)+(EZ$19*EZ67)+(FA$19*FA67)+(FB$19*FB67)+(FC$19*FC67)+(FD$19*FD67)+(FE$19*FE67)+(FF$19*FF67)+(FG$19*FG67)+(FH$19*FH67)+(FI$19*FI67))</f>
        <v/>
      </c>
      <c r="FL67" s="65"/>
      <c r="FM67" s="65"/>
      <c r="FN67" s="65"/>
      <c r="FO67" s="65"/>
      <c r="FP67" s="149"/>
      <c r="FQ67" s="149"/>
      <c r="FR67" s="149"/>
      <c r="FS67" s="149"/>
      <c r="FT67" s="149"/>
      <c r="FU67" s="149"/>
      <c r="FV67" s="149"/>
      <c r="FW67" s="149"/>
      <c r="FX67" s="149"/>
      <c r="FY67" s="149"/>
      <c r="FZ67" s="149"/>
      <c r="GA67" s="149"/>
      <c r="GB67" s="149"/>
      <c r="GC67" s="149"/>
      <c r="GD67" s="149"/>
      <c r="GE67" s="149"/>
      <c r="GF67" s="149"/>
      <c r="GG67" s="149"/>
      <c r="GH67" s="149"/>
      <c r="GI67" s="149"/>
      <c r="GJ67" s="149"/>
      <c r="GK67" s="222"/>
      <c r="GL67" s="150" t="str">
        <f>IF(OR('Set UP'!$C53=0,'Set UP'!$D53=0,'Set UP'!$E53=0),"",(FL$19*FL67)+(FM$19*FM67)+(FN$19*FN67)+(FO$19*FO67)+(FP$19*FP67)+(FQ$19*FQ67)+(FR$19*FR67)+(FS$19*FS67)+(FT$19*FT67)+(FU$19*FU67)+(FV$19*FV67)+(FW$19*FW67)+(FX$19*FX67)+(FY$19*FY67)+(FZ$19*FZ67)+(GA$19*GA67)+(GB$19*GB67)+(GC$19*GC67)+(GD$19*GD67)+(GE$19*GE67)+(GF$19*GF67)+(GG$19*GG67)+(GH$19*GH67)+(GI$19*GI67)+(GJ$19*GJ67))</f>
        <v/>
      </c>
      <c r="GM67" s="65"/>
      <c r="GN67" s="65"/>
      <c r="GO67" s="65"/>
      <c r="GP67" s="65"/>
      <c r="GQ67" s="149"/>
      <c r="GR67" s="149"/>
      <c r="GS67" s="149"/>
      <c r="GT67" s="149"/>
      <c r="GU67" s="149"/>
      <c r="GV67" s="149"/>
      <c r="GW67" s="149"/>
      <c r="GX67" s="149"/>
      <c r="GY67" s="149"/>
      <c r="GZ67" s="149"/>
      <c r="HA67" s="149"/>
      <c r="HB67" s="149"/>
      <c r="HC67" s="149"/>
      <c r="HD67" s="149"/>
      <c r="HE67" s="149"/>
      <c r="HF67" s="149"/>
      <c r="HG67" s="149"/>
      <c r="HH67" s="149"/>
      <c r="HI67" s="149"/>
      <c r="HJ67" s="149"/>
      <c r="HK67" s="149"/>
      <c r="HL67" s="222"/>
      <c r="HM67" s="150" t="str">
        <f>IF(OR('Set UP'!$C53=0,'Set UP'!$D53=0,'Set UP'!$E53=0),"",(GM$19*GM67)+(GN$19*GN67)+(GO$19*GO67)+(GP$19*GP67)+(GQ$19*GQ67)+(GR$19*GR67)+(GS$19*GS67)+(GT$19*GT67)+(GU$19*GU67)+(GV$19*GV67)+(GW$19*GW67)+(GX$19*GX67)+(GY$19*GY67)+(GZ$19*GZ67)+(HA$19*HA67)+(HB$19*HB67)+(HC$19*HC67)+(HD$19*HD67)+(HE$19*HE67)+(HF$19*HF67)+(HG$19*HG67)+(HH$19*HH67)+(HI$19*HI67)+(HJ$19*HJ67)+(HK$19*HK67))</f>
        <v/>
      </c>
      <c r="HN67" s="65"/>
      <c r="HO67" s="65"/>
      <c r="HP67" s="65"/>
      <c r="HQ67" s="65"/>
      <c r="HR67" s="149"/>
      <c r="HS67" s="149"/>
      <c r="HT67" s="149"/>
      <c r="HU67" s="149"/>
      <c r="HV67" s="149"/>
      <c r="HW67" s="149"/>
      <c r="HX67" s="149"/>
      <c r="HY67" s="149"/>
      <c r="HZ67" s="149"/>
      <c r="IA67" s="149"/>
      <c r="IB67" s="149"/>
      <c r="IC67" s="149"/>
      <c r="ID67" s="149"/>
      <c r="IE67" s="149"/>
      <c r="IF67" s="149"/>
      <c r="IG67" s="149"/>
      <c r="IH67" s="149"/>
      <c r="II67" s="149"/>
      <c r="IJ67" s="149"/>
      <c r="IK67" s="149"/>
      <c r="IL67" s="149"/>
      <c r="IM67" s="222"/>
      <c r="IN67" s="150" t="str">
        <f>IF(OR('Set UP'!$C53=0,'Set UP'!$D53=0,'Set UP'!$E53=0),"",(HN$19*HN67)+(HO$19*HO67)+(HP$19*HP67)+(HQ$19*HQ67)+(HR$19*HR67)+(HS$19*HS67)+(HT$19*HT67)+(HU$19*HU67)+(HV$19*HV67)+(HW$19*HW67)+(HX$19*HX67)+(HY$19*HY67)+(HZ$19*HZ67)+(IA$19*IA67)+(IB$19*IB67)+(IC$19*IC67)+(ID$19*ID67)+(IE$19*IE67)+(IF$19*IF67)+(IG$19*IG67)+(IH$19*IH67)+(II$19*II67)+(IJ$19*IJ67)+(IK$19*IK67)+(IL$19*IL67))</f>
        <v/>
      </c>
      <c r="IO67" s="65"/>
      <c r="IP67" s="65"/>
      <c r="IQ67" s="65"/>
      <c r="IR67" s="65"/>
      <c r="IS67" s="149"/>
      <c r="IT67" s="149"/>
      <c r="IU67" s="149"/>
      <c r="IV67" s="149"/>
      <c r="IW67" s="149"/>
      <c r="IX67" s="149"/>
      <c r="IY67" s="149"/>
      <c r="IZ67" s="149"/>
      <c r="JA67" s="149"/>
      <c r="JB67" s="149"/>
      <c r="JC67" s="149"/>
      <c r="JD67" s="149"/>
      <c r="JE67" s="149"/>
      <c r="JF67" s="149"/>
      <c r="JG67" s="149"/>
      <c r="JH67" s="149"/>
      <c r="JI67" s="149"/>
      <c r="JJ67" s="149"/>
      <c r="JK67" s="149"/>
      <c r="JL67" s="149"/>
      <c r="JM67" s="149"/>
      <c r="JN67" s="222"/>
      <c r="JO67" s="150" t="str">
        <f>IF(OR('Set UP'!$C53=0,'Set UP'!$D53=0,'Set UP'!$E53=0),"",(IO$19*IO67)+(IP$19*IP67)+(IQ$19*IQ67)+(IR$19*IR67)+(IS$19*IS67)+(IT$19*IT67)+(IU$19*IU67)+(IV$19*IV67)+(IW$19*IW67)+(IX$19*IX67)+(IY$19*IY67)+(IZ$19*IZ67)+(JA$19*JA67)+(JB$19*JB67)+(JC$19*JC67)+(JD$19*JD67)+(JE$19*JE67)+(JF$19*JF67)+(JG$19*JG67)+(JH$19*JH67)+(JI$19*JI67)+(JJ$19*JJ67)+(JK$19*JK67)+(JL$19*JL67)+(JM$19*JM67))</f>
        <v/>
      </c>
      <c r="JP67" s="151" t="str">
        <f>IF(OR('Set UP'!$C53=0,'Set UP'!$D53=0,'Set UP'!$E53=0),"",(AF67+BG67+CH67+DI67+EJ67+FK67+GL67+HM67+IN67+JO67))</f>
        <v/>
      </c>
      <c r="JQ67" s="152" t="str">
        <f>IF(OR('Set UP'!$C53=0,'Set UP'!$D53=0,'Set UP'!$E53=0),"",RANK(JP67,$JP$21:$JP$68,0))</f>
        <v/>
      </c>
      <c r="JR67" s="151" t="str">
        <f>IF(OR('Set UP'!K53&lt;&gt;1,'Set UP'!C53=0,'Set UP'!D53=0,'Set UP'!E53=0,'Set UP'!F53=0),"",$JP67)</f>
        <v/>
      </c>
      <c r="JS67" s="151" t="str">
        <f>IF(OR('Set UP'!K53&lt;&gt;1,'Set UP'!C53=0,'Set UP'!D53=0,'Set UP'!E53=0,'Set UP'!F53=0),"",RANK(JR67,$JR$21:$JR$68,0))</f>
        <v/>
      </c>
      <c r="JT67" s="153" t="str">
        <f>IF(OR('Set UP'!K53&lt;&gt;2,'Set UP'!C53=0,'Set UP'!D53=0,'Set UP'!E53=0,'Set UP'!F53=0),"",$JP67)</f>
        <v/>
      </c>
      <c r="JU67" s="151" t="str">
        <f>IF(OR('Set UP'!K53&lt;&gt;2,'Set UP'!C53=0,'Set UP'!D53=0,'Set UP'!E53=0,'Set UP'!F53=0),"",RANK(JT67,$JT$21:$JT$68,0))</f>
        <v/>
      </c>
      <c r="JV67" s="151" t="str">
        <f>IF(OR(LEFT('Set UP'!F53,1)&lt;&gt;"F",'Set UP'!C53=0,'Set UP'!D53=0,'Set UP'!E53=0),"",$JP67)</f>
        <v/>
      </c>
      <c r="JW67" s="151" t="str">
        <f>IF(OR(LEFT('Set UP'!F53,1)&lt;&gt;"F",'Set UP'!C53=0,'Set UP'!D53=0,'Set UP'!E53=0),"",RANK(JV67,$JV$21:$JV$68,0))</f>
        <v/>
      </c>
      <c r="JX67" s="151" t="str">
        <f>IF(OR('Set UP'!F53&lt;&gt;"NS",'Set UP'!C53=0,'Set UP'!D53=0,'Set UP'!E53=0),"",$JP67)</f>
        <v/>
      </c>
      <c r="JY67" s="154" t="str">
        <f>IF(OR('Set UP'!F53&lt;&gt;"NS",'Set UP'!C53=0,'Set UP'!D53=0,'Set UP'!E53=0),"",RANK(JX67,$JX$21:$JX$68,0))</f>
        <v/>
      </c>
      <c r="JZ67" s="154" t="str">
        <f>IF(OR('Set UP'!$C53=0,'Set UP'!$D53=0,'Set UP'!$E53=0,JP67=0),"",JP67/MAX(JP$21:JP$68)*1000)</f>
        <v/>
      </c>
      <c r="KC67" s="316">
        <f t="array" ref="KC67">MAX(IF(Clubs='Set UP'!D53,'Wet Incident'!JU$21:JU$68))</f>
        <v>0</v>
      </c>
      <c r="KD67" s="316" t="str">
        <f t="shared" si="5"/>
        <v/>
      </c>
    </row>
    <row r="68" spans="2:290" ht="15.75" thickBot="1" x14ac:dyDescent="0.25">
      <c r="B68" s="155">
        <v>48</v>
      </c>
      <c r="C68" s="358" t="str">
        <f>IF(OR('Set UP'!$C54=0,'Set UP'!$D54=0,'Set UP'!$E54=0,'Set UP'!F54=0),"  --",'Set UP'!C54)</f>
        <v xml:space="preserve">  --</v>
      </c>
      <c r="D68" s="358" t="str">
        <f>IF(OR('Set UP'!$C54=0,'Set UP'!$D54=0,'Set UP'!$E54=0,'Set UP'!F54=0),"  --",'Set UP'!D54&amp;" "&amp;'Set UP'!E54)</f>
        <v xml:space="preserve">  --</v>
      </c>
      <c r="E68" s="358" t="str">
        <f>IF(OR('Set UP'!$C54=0,'Set UP'!$D54=0,'Set UP'!$E54=0,'Set UP'!F54=0),"  --",'Set UP'!F54)</f>
        <v xml:space="preserve">  --</v>
      </c>
      <c r="F68" s="348"/>
      <c r="G68" s="348"/>
      <c r="H68" s="348"/>
      <c r="I68" s="348"/>
      <c r="J68" s="359"/>
      <c r="K68" s="359"/>
      <c r="L68" s="359"/>
      <c r="M68" s="359"/>
      <c r="N68" s="359"/>
      <c r="O68" s="359"/>
      <c r="P68" s="359"/>
      <c r="Q68" s="359"/>
      <c r="R68" s="359"/>
      <c r="S68" s="359"/>
      <c r="T68" s="359"/>
      <c r="U68" s="359"/>
      <c r="V68" s="359"/>
      <c r="W68" s="359"/>
      <c r="X68" s="359"/>
      <c r="Y68" s="359"/>
      <c r="Z68" s="359"/>
      <c r="AA68" s="359"/>
      <c r="AB68" s="359"/>
      <c r="AC68" s="359"/>
      <c r="AD68" s="359"/>
      <c r="AE68" s="360"/>
      <c r="AF68" s="361" t="str">
        <f>IF(OR('Set UP'!$C54=0,'Set UP'!$D54=0,'Set UP'!$E54=0),"",(F$19*F68)+(G$19*G68)+(H$19*H68)+(I$19*I68)+(J$19*J68)+(K$19*K68)+(L$19*L68)+(M$19*M68)+(N$19*N68)+(O$19*O68)+(P$19*P68)+(Q$19*Q68)+(R$19*R68)+(S$19*S68)+(T$19*T68)+(U$19*U68)+(V$19*V68)+(W$19*W68)+(X$19*X68)+(Y$19*Y68)+(Z$19*Z68)+(AA$19*AA68)+(AB$19*AB68)+(AC$19*AC68)+(AD$19*AD68))</f>
        <v/>
      </c>
      <c r="AG68" s="348"/>
      <c r="AH68" s="348"/>
      <c r="AI68" s="348"/>
      <c r="AJ68" s="348"/>
      <c r="AK68" s="348"/>
      <c r="AL68" s="348"/>
      <c r="AM68" s="359"/>
      <c r="AN68" s="359"/>
      <c r="AO68" s="359"/>
      <c r="AP68" s="359"/>
      <c r="AQ68" s="359"/>
      <c r="AR68" s="359"/>
      <c r="AS68" s="359"/>
      <c r="AT68" s="359"/>
      <c r="AU68" s="359"/>
      <c r="AV68" s="359"/>
      <c r="AW68" s="359"/>
      <c r="AX68" s="359"/>
      <c r="AY68" s="359"/>
      <c r="AZ68" s="359"/>
      <c r="BA68" s="359"/>
      <c r="BB68" s="359"/>
      <c r="BC68" s="359"/>
      <c r="BD68" s="359"/>
      <c r="BE68" s="359"/>
      <c r="BF68" s="360"/>
      <c r="BG68" s="361" t="str">
        <f>IF(OR('Set UP'!$C54=0,'Set UP'!$D54=0,'Set UP'!$E54=0),"",(AG$19*AG68)+(AH$19*AH68)+(AI$19*AI68)+(AJ$19*AJ68)+(AK$19*AK68)+(AL$19*AL68)+(AM$19*AM68)+(AN$19*AN68)+(AO$19*AO68)+(AP$19*AP68)+(AQ$19*AQ68)+(AR$19*AR68)+(AS$19*AS68)+(AT$19*AT68)+(AU$19*AU68)+(AV$19*AV68)+(AW$19*AW68)+(AX$19*AX68)+(AY$19*AY68)+(AZ$19*AZ68)+(BA$19*BA68)+(BB$19*BB68)+(BC$19*BC68)+(BD$19*BD68)+(BE$19*BE68))</f>
        <v/>
      </c>
      <c r="BH68" s="348"/>
      <c r="BI68" s="348"/>
      <c r="BJ68" s="348"/>
      <c r="BK68" s="348"/>
      <c r="BL68" s="348"/>
      <c r="BM68" s="348"/>
      <c r="BN68" s="359"/>
      <c r="BO68" s="359"/>
      <c r="BP68" s="359"/>
      <c r="BQ68" s="359"/>
      <c r="BR68" s="359"/>
      <c r="BS68" s="359"/>
      <c r="BT68" s="359"/>
      <c r="BU68" s="359"/>
      <c r="BV68" s="359"/>
      <c r="BW68" s="359"/>
      <c r="BX68" s="359"/>
      <c r="BY68" s="359"/>
      <c r="BZ68" s="359"/>
      <c r="CA68" s="359"/>
      <c r="CB68" s="359"/>
      <c r="CC68" s="359"/>
      <c r="CD68" s="359"/>
      <c r="CE68" s="359"/>
      <c r="CF68" s="359"/>
      <c r="CG68" s="360"/>
      <c r="CH68" s="361" t="str">
        <f>IF(OR('Set UP'!$C54=0,'Set UP'!$D54=0,'Set UP'!$E54=0),"",(BH$19*BH68)+(BI$19*BI68)+(BJ$19*BJ68)+(BK$19*BK68)+(BL$19*BL68)+(BM$19*BM68)+(BN$19*BN68)+(BO$19*BO68)+(BP$19*BP68)+(BQ$19*BQ68)+(BR$19*BR68)+(BS$19*BS68)+(BT$19*BT68)+(BU$19*BU68)+(BV$19*BV68)+(BW$19*BW68)+(BX$19*BX68)+(BY$19*BY68)+(BZ$19*BZ68)+(CA$19*CA68)+(CB$19*CB68)+(CC$19*CC68)+(CD$19*CD68)+(CE$19*CE68)+(CF$19*CF68))</f>
        <v/>
      </c>
      <c r="CI68" s="348"/>
      <c r="CJ68" s="348"/>
      <c r="CK68" s="348"/>
      <c r="CL68" s="348"/>
      <c r="CM68" s="348"/>
      <c r="CN68" s="359"/>
      <c r="CO68" s="359"/>
      <c r="CP68" s="359"/>
      <c r="CQ68" s="359"/>
      <c r="CR68" s="359"/>
      <c r="CS68" s="359"/>
      <c r="CT68" s="359"/>
      <c r="CU68" s="359"/>
      <c r="CV68" s="359"/>
      <c r="CW68" s="359"/>
      <c r="CX68" s="359"/>
      <c r="CY68" s="359"/>
      <c r="CZ68" s="359"/>
      <c r="DA68" s="359"/>
      <c r="DB68" s="359"/>
      <c r="DC68" s="359"/>
      <c r="DD68" s="359"/>
      <c r="DE68" s="359"/>
      <c r="DF68" s="359"/>
      <c r="DG68" s="359"/>
      <c r="DH68" s="360"/>
      <c r="DI68" s="361" t="str">
        <f>IF(OR('Set UP'!$C54=0,'Set UP'!$D54=0,'Set UP'!$E54=0),"",(CI$19*CI68)+(CJ$19*CJ68)+(CK$19*CK68)+(CL$19*CL68)+(CM$19*CM68)+(CN$19*CN68)+(CO$19*CO68)+(CP$19*CP68)+(CQ$19*CQ68)+(CR$19*CR68)+(CS$19*CS68)+(CT$19*CT68)+(CU$19*CU68)+(CV$19*CV68)+(CW$19*CW68)+(CX$19*CX68)+(CY$19*CY68)+(CZ$19*CZ68)+(DA$19*DA68)+(DB$19*DB68)+(DC$19*DC68)+(DD$19*DD68)+(DE$19*DE68)+(DF$19*DF68)+(DG$19*DG68))</f>
        <v/>
      </c>
      <c r="DJ68" s="348"/>
      <c r="DK68" s="348"/>
      <c r="DL68" s="348"/>
      <c r="DM68" s="359"/>
      <c r="DN68" s="359"/>
      <c r="DO68" s="359"/>
      <c r="DP68" s="359"/>
      <c r="DQ68" s="359"/>
      <c r="DR68" s="359"/>
      <c r="DS68" s="359"/>
      <c r="DT68" s="359"/>
      <c r="DU68" s="359"/>
      <c r="DV68" s="359"/>
      <c r="DW68" s="359"/>
      <c r="DX68" s="359"/>
      <c r="DY68" s="359"/>
      <c r="DZ68" s="359"/>
      <c r="EA68" s="359"/>
      <c r="EB68" s="359"/>
      <c r="EC68" s="359"/>
      <c r="ED68" s="359"/>
      <c r="EE68" s="359"/>
      <c r="EF68" s="359"/>
      <c r="EG68" s="359"/>
      <c r="EH68" s="359"/>
      <c r="EI68" s="360"/>
      <c r="EJ68" s="361" t="str">
        <f>IF(OR('Set UP'!$C54=0,'Set UP'!$D54=0,'Set UP'!$E54=0),"",(DJ$19*DJ68)+(DK$19*DK68)+(DL$19*DL68)+(DM$19*DM68)+(DN$19*DN68)+(DO$19*DO68)+(DP$19*DP68)+(DQ$19*DQ68)+(DR$19*DR68)+(DS$19*DS68)+(DT$19*DT68)+(DU$19*DU68)+(DV$19*DV68)+(DW$19*DW68)+(DX$19*DX68)+(DY$19*DY68)+(DZ$19*DZ68)+(EA$19*EA68)+(EB$19*EB68)+(EC$19*EC68)+(ED$19*ED68)+(EE$19*EE68)+(EF$19*EF68)+(EG$19*EG68)+(EH$19*EH68))</f>
        <v/>
      </c>
      <c r="EK68" s="348"/>
      <c r="EL68" s="348"/>
      <c r="EM68" s="348"/>
      <c r="EN68" s="348"/>
      <c r="EO68" s="359"/>
      <c r="EP68" s="359"/>
      <c r="EQ68" s="359"/>
      <c r="ER68" s="359"/>
      <c r="ES68" s="359"/>
      <c r="ET68" s="359"/>
      <c r="EU68" s="359"/>
      <c r="EV68" s="359"/>
      <c r="EW68" s="359"/>
      <c r="EX68" s="359"/>
      <c r="EY68" s="359"/>
      <c r="EZ68" s="359"/>
      <c r="FA68" s="359"/>
      <c r="FB68" s="359"/>
      <c r="FC68" s="359"/>
      <c r="FD68" s="359"/>
      <c r="FE68" s="359"/>
      <c r="FF68" s="359"/>
      <c r="FG68" s="359"/>
      <c r="FH68" s="359"/>
      <c r="FI68" s="359"/>
      <c r="FJ68" s="360"/>
      <c r="FK68" s="361" t="str">
        <f>IF(OR('Set UP'!$C54=0,'Set UP'!$D54=0,'Set UP'!$E54=0),"",(EK$19*EK68)+(EL$19*EL68)+(EM$19*EM68)+(EN$19*EN68)+(EO$19*EO68)+(EP$19*EP68)+(EQ$19*EQ68)+(ER$19*ER68)+(ES$19*ES68)+(ET$19*ET68)+(EU$19*EU68)+(EV$19*EV68)+(EW$19*EW68)+(EX$19*EX68)+(EY$19*EY68)+(EZ$19*EZ68)+(FA$19*FA68)+(FB$19*FB68)+(FC$19*FC68)+(FD$19*FD68)+(FE$19*FE68)+(FF$19*FF68)+(FG$19*FG68)+(FH$19*FH68)+(FI$19*FI68))</f>
        <v/>
      </c>
      <c r="FL68" s="348"/>
      <c r="FM68" s="348"/>
      <c r="FN68" s="348"/>
      <c r="FO68" s="348"/>
      <c r="FP68" s="359"/>
      <c r="FQ68" s="359"/>
      <c r="FR68" s="359"/>
      <c r="FS68" s="359"/>
      <c r="FT68" s="359"/>
      <c r="FU68" s="359"/>
      <c r="FV68" s="359"/>
      <c r="FW68" s="359"/>
      <c r="FX68" s="359"/>
      <c r="FY68" s="359"/>
      <c r="FZ68" s="359"/>
      <c r="GA68" s="359"/>
      <c r="GB68" s="359"/>
      <c r="GC68" s="359"/>
      <c r="GD68" s="359"/>
      <c r="GE68" s="359"/>
      <c r="GF68" s="359"/>
      <c r="GG68" s="359"/>
      <c r="GH68" s="359"/>
      <c r="GI68" s="359"/>
      <c r="GJ68" s="359"/>
      <c r="GK68" s="360"/>
      <c r="GL68" s="361" t="str">
        <f>IF(OR('Set UP'!$C54=0,'Set UP'!$D54=0,'Set UP'!$E54=0),"",(FL$19*FL68)+(FM$19*FM68)+(FN$19*FN68)+(FO$19*FO68)+(FP$19*FP68)+(FQ$19*FQ68)+(FR$19*FR68)+(FS$19*FS68)+(FT$19*FT68)+(FU$19*FU68)+(FV$19*FV68)+(FW$19*FW68)+(FX$19*FX68)+(FY$19*FY68)+(FZ$19*FZ68)+(GA$19*GA68)+(GB$19*GB68)+(GC$19*GC68)+(GD$19*GD68)+(GE$19*GE68)+(GF$19*GF68)+(GG$19*GG68)+(GH$19*GH68)+(GI$19*GI68)+(GJ$19*GJ68))</f>
        <v/>
      </c>
      <c r="GM68" s="348"/>
      <c r="GN68" s="348"/>
      <c r="GO68" s="348"/>
      <c r="GP68" s="348"/>
      <c r="GQ68" s="359"/>
      <c r="GR68" s="359"/>
      <c r="GS68" s="359"/>
      <c r="GT68" s="359"/>
      <c r="GU68" s="359"/>
      <c r="GV68" s="359"/>
      <c r="GW68" s="359"/>
      <c r="GX68" s="359"/>
      <c r="GY68" s="359"/>
      <c r="GZ68" s="359"/>
      <c r="HA68" s="359"/>
      <c r="HB68" s="359"/>
      <c r="HC68" s="359"/>
      <c r="HD68" s="359"/>
      <c r="HE68" s="359"/>
      <c r="HF68" s="359"/>
      <c r="HG68" s="359"/>
      <c r="HH68" s="359"/>
      <c r="HI68" s="359"/>
      <c r="HJ68" s="359"/>
      <c r="HK68" s="359"/>
      <c r="HL68" s="360"/>
      <c r="HM68" s="361" t="str">
        <f>IF(OR('Set UP'!$C54=0,'Set UP'!$D54=0,'Set UP'!$E54=0),"",(GM$19*GM68)+(GN$19*GN68)+(GO$19*GO68)+(GP$19*GP68)+(GQ$19*GQ68)+(GR$19*GR68)+(GS$19*GS68)+(GT$19*GT68)+(GU$19*GU68)+(GV$19*GV68)+(GW$19*GW68)+(GX$19*GX68)+(GY$19*GY68)+(GZ$19*GZ68)+(HA$19*HA68)+(HB$19*HB68)+(HC$19*HC68)+(HD$19*HD68)+(HE$19*HE68)+(HF$19*HF68)+(HG$19*HG68)+(HH$19*HH68)+(HI$19*HI68)+(HJ$19*HJ68)+(HK$19*HK68))</f>
        <v/>
      </c>
      <c r="HN68" s="348"/>
      <c r="HO68" s="348"/>
      <c r="HP68" s="348"/>
      <c r="HQ68" s="348"/>
      <c r="HR68" s="359"/>
      <c r="HS68" s="359"/>
      <c r="HT68" s="359"/>
      <c r="HU68" s="359"/>
      <c r="HV68" s="359"/>
      <c r="HW68" s="359"/>
      <c r="HX68" s="359"/>
      <c r="HY68" s="359"/>
      <c r="HZ68" s="359"/>
      <c r="IA68" s="359"/>
      <c r="IB68" s="359"/>
      <c r="IC68" s="359"/>
      <c r="ID68" s="359"/>
      <c r="IE68" s="359"/>
      <c r="IF68" s="359"/>
      <c r="IG68" s="359"/>
      <c r="IH68" s="359"/>
      <c r="II68" s="359"/>
      <c r="IJ68" s="359"/>
      <c r="IK68" s="359"/>
      <c r="IL68" s="359"/>
      <c r="IM68" s="360"/>
      <c r="IN68" s="361" t="str">
        <f>IF(OR('Set UP'!$C54=0,'Set UP'!$D54=0,'Set UP'!$E54=0),"",(HN$19*HN68)+(HO$19*HO68)+(HP$19*HP68)+(HQ$19*HQ68)+(HR$19*HR68)+(HS$19*HS68)+(HT$19*HT68)+(HU$19*HU68)+(HV$19*HV68)+(HW$19*HW68)+(HX$19*HX68)+(HY$19*HY68)+(HZ$19*HZ68)+(IA$19*IA68)+(IB$19*IB68)+(IC$19*IC68)+(ID$19*ID68)+(IE$19*IE68)+(IF$19*IF68)+(IG$19*IG68)+(IH$19*IH68)+(II$19*II68)+(IJ$19*IJ68)+(IK$19*IK68)+(IL$19*IL68))</f>
        <v/>
      </c>
      <c r="IO68" s="348"/>
      <c r="IP68" s="348"/>
      <c r="IQ68" s="348"/>
      <c r="IR68" s="348"/>
      <c r="IS68" s="359"/>
      <c r="IT68" s="359"/>
      <c r="IU68" s="359"/>
      <c r="IV68" s="359"/>
      <c r="IW68" s="359"/>
      <c r="IX68" s="359"/>
      <c r="IY68" s="359"/>
      <c r="IZ68" s="359"/>
      <c r="JA68" s="359"/>
      <c r="JB68" s="359"/>
      <c r="JC68" s="359"/>
      <c r="JD68" s="359"/>
      <c r="JE68" s="359"/>
      <c r="JF68" s="359"/>
      <c r="JG68" s="359"/>
      <c r="JH68" s="359"/>
      <c r="JI68" s="359"/>
      <c r="JJ68" s="359"/>
      <c r="JK68" s="359"/>
      <c r="JL68" s="359"/>
      <c r="JM68" s="359"/>
      <c r="JN68" s="360"/>
      <c r="JO68" s="361" t="str">
        <f>IF(OR('Set UP'!$C54=0,'Set UP'!$D54=0,'Set UP'!$E54=0),"",(IO$19*IO68)+(IP$19*IP68)+(IQ$19*IQ68)+(IR$19*IR68)+(IS$19*IS68)+(IT$19*IT68)+(IU$19*IU68)+(IV$19*IV68)+(IW$19*IW68)+(IX$19*IX68)+(IY$19*IY68)+(IZ$19*IZ68)+(JA$19*JA68)+(JB$19*JB68)+(JC$19*JC68)+(JD$19*JD68)+(JE$19*JE68)+(JF$19*JF68)+(JG$19*JG68)+(JH$19*JH68)+(JI$19*JI68)+(JJ$19*JJ68)+(JK$19*JK68)+(JL$19*JL68)+(JM$19*JM68))</f>
        <v/>
      </c>
      <c r="JP68" s="156" t="str">
        <f>IF(OR('Set UP'!$C54=0,'Set UP'!$D54=0,'Set UP'!$E54=0),"",(AF68+BG68+CH68+DI68+EJ68+FK68+GL68+HM68+IN68+JO68))</f>
        <v/>
      </c>
      <c r="JQ68" s="362" t="str">
        <f>IF(OR('Set UP'!$C54=0,'Set UP'!$D54=0,'Set UP'!$E54=0),"",RANK(JP68,$JP$21:$JP$68,0))</f>
        <v/>
      </c>
      <c r="JR68" s="156" t="str">
        <f>IF(OR('Set UP'!K54&lt;&gt;1,'Set UP'!C54=0,'Set UP'!D54=0,'Set UP'!E54=0,'Set UP'!F54=0),"",$JP68)</f>
        <v/>
      </c>
      <c r="JS68" s="156" t="str">
        <f>IF(OR('Set UP'!K54&lt;&gt;1,'Set UP'!C54=0,'Set UP'!D54=0,'Set UP'!E54=0,'Set UP'!F54=0),"",RANK(JR68,$JR$21:$JR$68,0))</f>
        <v/>
      </c>
      <c r="JT68" s="157" t="str">
        <f>IF(OR('Set UP'!K54&lt;&gt;2,'Set UP'!C54=0,'Set UP'!D54=0,'Set UP'!E54=0,'Set UP'!F54=0),"",$JP68)</f>
        <v/>
      </c>
      <c r="JU68" s="156" t="str">
        <f>IF(OR('Set UP'!K54&lt;&gt;2,'Set UP'!C54=0,'Set UP'!D54=0,'Set UP'!E54=0,'Set UP'!F54=0),"",RANK(JT68,$JT$21:$JT$68,0))</f>
        <v/>
      </c>
      <c r="JV68" s="156" t="str">
        <f>IF(OR(LEFT('Set UP'!F54,1)&lt;&gt;"F",'Set UP'!C54=0,'Set UP'!D54=0,'Set UP'!E54=0),"",$JP68)</f>
        <v/>
      </c>
      <c r="JW68" s="156" t="str">
        <f>IF(OR(LEFT('Set UP'!F54,1)&lt;&gt;"F",'Set UP'!C54=0,'Set UP'!D54=0,'Set UP'!E54=0),"",RANK(JV68,$JV$21:$JV$68,0))</f>
        <v/>
      </c>
      <c r="JX68" s="156" t="str">
        <f>IF(OR('Set UP'!F54&lt;&gt;"NS",'Set UP'!C54=0,'Set UP'!D54=0,'Set UP'!E54=0),"",$JP68)</f>
        <v/>
      </c>
      <c r="JY68" s="215" t="str">
        <f>IF(OR('Set UP'!F54&lt;&gt;"NS",'Set UP'!C54=0,'Set UP'!D54=0,'Set UP'!E54=0),"",RANK(JX68,$JX$21:$JX$68,0))</f>
        <v/>
      </c>
      <c r="JZ68" s="215" t="str">
        <f>IF(OR('Set UP'!$C54=0,'Set UP'!$D54=0,'Set UP'!$E54=0,JP68=0),"",JP68/MAX(JP$21:JP$68)*1000)</f>
        <v/>
      </c>
      <c r="KC68" s="316">
        <f t="array" ref="KC68">MAX(IF(Clubs='Set UP'!D54,'Wet Incident'!JU$21:JU$68))</f>
        <v>0</v>
      </c>
      <c r="KD68" s="316" t="str">
        <f t="shared" si="5"/>
        <v/>
      </c>
    </row>
    <row r="69" spans="2:290" ht="15.75" thickTop="1" x14ac:dyDescent="0.2"/>
    <row r="70" spans="2:290" ht="25.5" x14ac:dyDescent="0.35">
      <c r="B70" s="305" t="str">
        <f>IF(E17=0,"",E17)</f>
        <v>No Anylisis Applied</v>
      </c>
      <c r="AE70" s="310"/>
    </row>
    <row r="71" spans="2:290" ht="72" customHeight="1" x14ac:dyDescent="0.3">
      <c r="B71" s="306" t="s">
        <v>448</v>
      </c>
      <c r="N71" s="314"/>
      <c r="O71" s="314"/>
      <c r="R71" s="314"/>
      <c r="S71" s="314"/>
      <c r="V71" s="314"/>
      <c r="W71" s="314"/>
      <c r="Z71" s="314"/>
      <c r="AA71" s="314"/>
    </row>
    <row r="72" spans="2:290" ht="30" customHeight="1" x14ac:dyDescent="0.25">
      <c r="B72" s="307"/>
      <c r="L72" s="315"/>
      <c r="M72" s="315"/>
      <c r="N72" s="314"/>
      <c r="O72" s="314"/>
      <c r="P72" s="315"/>
      <c r="Q72" s="315"/>
      <c r="R72" s="314"/>
      <c r="S72" s="314"/>
      <c r="T72" s="315"/>
      <c r="U72" s="315"/>
      <c r="V72" s="314"/>
      <c r="W72" s="314"/>
      <c r="X72" s="315"/>
      <c r="Y72" s="315"/>
      <c r="Z72" s="314"/>
      <c r="AA72" s="314"/>
      <c r="AB72" s="315"/>
      <c r="AC72" s="315"/>
    </row>
    <row r="73" spans="2:290" ht="30" customHeight="1" x14ac:dyDescent="0.25">
      <c r="C73" s="423" t="e">
        <f>VLOOKUP($G87+0.1,$D98:$E152,2,FALSE)</f>
        <v>#N/A</v>
      </c>
      <c r="D73" s="423"/>
      <c r="L73" s="315"/>
      <c r="M73" s="315"/>
      <c r="N73" s="314"/>
      <c r="O73" s="314"/>
      <c r="P73" s="315"/>
      <c r="Q73" s="315"/>
      <c r="R73" s="314"/>
      <c r="S73" s="314"/>
      <c r="T73" s="315"/>
      <c r="U73" s="315"/>
      <c r="V73" s="314"/>
      <c r="W73" s="314"/>
      <c r="X73" s="315"/>
      <c r="Y73" s="315"/>
      <c r="Z73" s="314"/>
      <c r="AA73" s="314"/>
      <c r="AB73" s="315"/>
      <c r="AC73" s="315"/>
    </row>
    <row r="74" spans="2:290" ht="34.5" customHeight="1" x14ac:dyDescent="0.25">
      <c r="B74" s="313"/>
      <c r="C74" s="315"/>
      <c r="D74" s="315"/>
      <c r="L74" s="315"/>
      <c r="M74" s="315"/>
      <c r="N74" s="314"/>
      <c r="O74" s="314"/>
      <c r="P74" s="315"/>
      <c r="Q74" s="315"/>
      <c r="R74" s="314"/>
      <c r="S74" s="314"/>
      <c r="T74" s="315"/>
      <c r="U74" s="315"/>
      <c r="V74" s="314"/>
      <c r="W74" s="314"/>
      <c r="X74" s="315"/>
      <c r="Y74" s="315"/>
      <c r="Z74" s="314"/>
      <c r="AA74" s="314"/>
      <c r="AB74" s="315"/>
      <c r="AC74" s="315"/>
    </row>
    <row r="75" spans="2:290" ht="27" customHeight="1" x14ac:dyDescent="0.25">
      <c r="C75" s="423" t="e">
        <f>VLOOKUP($G87+0.2,$D98:$E152,2,FALSE)</f>
        <v>#N/A</v>
      </c>
      <c r="D75" s="423"/>
      <c r="E75" s="314"/>
      <c r="L75" s="315"/>
      <c r="M75" s="315"/>
      <c r="N75" s="314"/>
      <c r="O75" s="314"/>
      <c r="P75" s="315"/>
      <c r="Q75" s="315"/>
      <c r="R75" s="314"/>
      <c r="S75" s="314"/>
      <c r="T75" s="315"/>
      <c r="U75" s="315"/>
      <c r="V75" s="314"/>
      <c r="W75" s="314"/>
      <c r="X75" s="315"/>
      <c r="Y75" s="315"/>
      <c r="Z75" s="314"/>
      <c r="AA75" s="314"/>
      <c r="AB75" s="315"/>
      <c r="AC75" s="315"/>
    </row>
    <row r="76" spans="2:290" ht="27" customHeight="1" x14ac:dyDescent="0.25">
      <c r="B76" s="312"/>
      <c r="C76" s="315"/>
      <c r="D76" s="314"/>
      <c r="E76" s="314"/>
      <c r="L76" s="315"/>
      <c r="M76" s="315"/>
      <c r="N76" s="314"/>
      <c r="O76" s="314"/>
      <c r="P76" s="315"/>
      <c r="Q76" s="315"/>
      <c r="R76" s="314"/>
      <c r="S76" s="314"/>
      <c r="T76" s="315"/>
      <c r="U76" s="315"/>
      <c r="V76" s="314"/>
      <c r="W76" s="314"/>
      <c r="X76" s="315"/>
      <c r="Y76" s="315"/>
      <c r="Z76" s="314"/>
      <c r="AA76" s="314"/>
      <c r="AB76" s="315"/>
      <c r="AC76" s="315"/>
    </row>
    <row r="77" spans="2:290" ht="27" customHeight="1" x14ac:dyDescent="0.25">
      <c r="C77" s="423" t="e">
        <f>VLOOKUP($G87+0.3,$D98:$E152,2,FALSE)</f>
        <v>#N/A</v>
      </c>
      <c r="D77" s="423"/>
      <c r="E77" s="314"/>
      <c r="L77" s="315"/>
      <c r="M77" s="315"/>
      <c r="N77" s="314"/>
      <c r="O77" s="314"/>
      <c r="P77" s="315"/>
      <c r="Q77" s="315"/>
      <c r="R77" s="314"/>
      <c r="S77" s="314"/>
      <c r="T77" s="315"/>
      <c r="U77" s="315"/>
      <c r="V77" s="314"/>
      <c r="W77" s="314"/>
      <c r="X77" s="315"/>
      <c r="Y77" s="315"/>
      <c r="Z77" s="314"/>
      <c r="AA77" s="314"/>
      <c r="AB77" s="315"/>
      <c r="AC77" s="315"/>
    </row>
    <row r="78" spans="2:290" ht="27" customHeight="1" x14ac:dyDescent="0.25">
      <c r="B78" s="311"/>
      <c r="C78" s="329"/>
      <c r="D78" s="329"/>
      <c r="E78" s="314"/>
      <c r="L78" s="315"/>
      <c r="M78" s="315"/>
      <c r="N78" s="314"/>
      <c r="O78" s="314"/>
      <c r="P78" s="315"/>
      <c r="Q78" s="315"/>
      <c r="R78" s="314"/>
      <c r="S78" s="314"/>
      <c r="T78" s="315"/>
      <c r="U78" s="315"/>
      <c r="V78" s="314"/>
      <c r="W78" s="314"/>
      <c r="X78" s="315"/>
      <c r="Y78" s="315"/>
      <c r="Z78" s="314"/>
      <c r="AA78" s="314"/>
      <c r="AB78" s="315"/>
      <c r="AC78" s="315"/>
    </row>
    <row r="79" spans="2:290" ht="33" customHeight="1" x14ac:dyDescent="0.25">
      <c r="C79" s="423" t="e">
        <f>VLOOKUP($G87+0.4,$D98:$E152,2,FALSE)</f>
        <v>#N/A</v>
      </c>
      <c r="D79" s="423"/>
      <c r="L79" s="315"/>
      <c r="M79" s="315"/>
      <c r="N79" s="314"/>
      <c r="O79" s="314"/>
      <c r="P79" s="315"/>
      <c r="Q79" s="315"/>
      <c r="R79" s="314"/>
      <c r="S79" s="314"/>
      <c r="T79" s="315"/>
      <c r="U79" s="315"/>
      <c r="V79" s="314"/>
      <c r="W79" s="314"/>
      <c r="X79" s="315"/>
      <c r="Y79" s="315"/>
      <c r="Z79" s="314"/>
      <c r="AA79" s="314"/>
      <c r="AB79" s="315"/>
      <c r="AC79" s="315"/>
    </row>
    <row r="80" spans="2:290" ht="33" customHeight="1" x14ac:dyDescent="0.25">
      <c r="B80" s="308"/>
      <c r="C80" s="315"/>
      <c r="D80" s="315"/>
      <c r="L80" s="315"/>
      <c r="M80" s="315"/>
      <c r="N80" s="314"/>
      <c r="O80" s="314"/>
      <c r="P80" s="315"/>
      <c r="Q80" s="315"/>
      <c r="R80" s="314"/>
      <c r="S80" s="314"/>
      <c r="T80" s="315"/>
      <c r="U80" s="315"/>
      <c r="V80" s="314"/>
      <c r="W80" s="314"/>
      <c r="X80" s="315"/>
      <c r="Y80" s="315"/>
      <c r="Z80" s="314"/>
      <c r="AA80" s="314"/>
      <c r="AB80" s="315"/>
      <c r="AC80" s="315"/>
    </row>
    <row r="81" spans="2:31" s="136" customFormat="1" ht="33" customHeight="1" x14ac:dyDescent="0.25">
      <c r="C81" s="423" t="e">
        <f>VLOOKUP($G87+0.5,$D98:$E152,2,FALSE)</f>
        <v>#N/A</v>
      </c>
      <c r="D81" s="423"/>
      <c r="L81" s="315"/>
      <c r="M81" s="315"/>
      <c r="N81" s="314"/>
      <c r="O81" s="314"/>
      <c r="P81" s="315"/>
      <c r="Q81" s="315"/>
      <c r="R81" s="314"/>
      <c r="S81" s="314"/>
      <c r="T81" s="315"/>
      <c r="U81" s="315"/>
      <c r="V81" s="314"/>
      <c r="W81" s="314"/>
      <c r="X81" s="315"/>
      <c r="Y81" s="315"/>
      <c r="Z81" s="314"/>
      <c r="AA81" s="314"/>
      <c r="AB81" s="315"/>
      <c r="AC81" s="315"/>
      <c r="AE81" s="219"/>
    </row>
    <row r="82" spans="2:31" s="136" customFormat="1" ht="24" customHeight="1" x14ac:dyDescent="0.25">
      <c r="B82" s="309"/>
      <c r="C82" s="329"/>
      <c r="D82" s="329"/>
      <c r="L82" s="315"/>
      <c r="M82" s="315"/>
      <c r="N82" s="314"/>
      <c r="O82" s="314"/>
      <c r="P82" s="315"/>
      <c r="Q82" s="315"/>
      <c r="R82" s="314"/>
      <c r="S82" s="314"/>
      <c r="T82" s="315"/>
      <c r="U82" s="315"/>
      <c r="V82" s="314"/>
      <c r="W82" s="314"/>
      <c r="X82" s="315"/>
      <c r="Y82" s="315"/>
      <c r="Z82" s="314"/>
      <c r="AA82" s="314"/>
      <c r="AB82" s="315"/>
      <c r="AC82" s="315"/>
      <c r="AE82" s="219"/>
    </row>
    <row r="83" spans="2:31" s="136" customFormat="1" ht="33" customHeight="1" x14ac:dyDescent="0.25">
      <c r="C83" s="329"/>
      <c r="D83" s="329"/>
      <c r="L83" s="315"/>
      <c r="M83" s="315"/>
      <c r="N83" s="314"/>
      <c r="O83" s="314"/>
      <c r="P83" s="315"/>
      <c r="Q83" s="315"/>
      <c r="R83" s="314"/>
      <c r="S83" s="314"/>
      <c r="T83" s="315"/>
      <c r="U83" s="315"/>
      <c r="V83" s="314"/>
      <c r="W83" s="314"/>
      <c r="X83" s="315"/>
      <c r="Y83" s="315"/>
      <c r="Z83" s="314"/>
      <c r="AA83" s="314"/>
      <c r="AB83" s="315"/>
      <c r="AC83" s="315"/>
      <c r="AE83" s="219"/>
    </row>
    <row r="84" spans="2:31" s="136" customFormat="1" ht="18" customHeight="1" x14ac:dyDescent="0.25">
      <c r="V84" s="314"/>
      <c r="W84" s="314"/>
      <c r="X84" s="314"/>
      <c r="Y84" s="314"/>
      <c r="Z84" s="314"/>
      <c r="AA84" s="314"/>
    </row>
    <row r="85" spans="2:31" s="136" customFormat="1" ht="15" customHeight="1" x14ac:dyDescent="0.2">
      <c r="B85" s="317" t="s">
        <v>437</v>
      </c>
      <c r="C85" s="316"/>
      <c r="D85" s="316"/>
      <c r="AE85" s="219"/>
    </row>
    <row r="86" spans="2:31" s="136" customFormat="1" ht="15" customHeight="1" x14ac:dyDescent="0.2">
      <c r="B86" s="328" t="s">
        <v>505</v>
      </c>
      <c r="C86" s="328"/>
      <c r="D86" s="316"/>
      <c r="AE86" s="219"/>
    </row>
    <row r="87" spans="2:31" s="136" customFormat="1" ht="15" customHeight="1" x14ac:dyDescent="0.2">
      <c r="B87" s="321" t="s">
        <v>436</v>
      </c>
      <c r="C87" s="322"/>
      <c r="D87" s="317">
        <v>1</v>
      </c>
      <c r="E87" s="98" t="s">
        <v>449</v>
      </c>
      <c r="F87" s="98"/>
      <c r="G87" s="136" t="e">
        <f>VLOOKUP(B70,B87:D97,3,FALSE)</f>
        <v>#N/A</v>
      </c>
      <c r="AE87" s="219"/>
    </row>
    <row r="88" spans="2:31" s="136" customFormat="1" ht="15" customHeight="1" x14ac:dyDescent="0.2">
      <c r="B88" s="316" t="s">
        <v>446</v>
      </c>
      <c r="C88" s="316"/>
      <c r="D88" s="316">
        <v>2</v>
      </c>
      <c r="AE88" s="219"/>
    </row>
    <row r="89" spans="2:31" s="136" customFormat="1" ht="15" customHeight="1" x14ac:dyDescent="0.2">
      <c r="B89" s="317" t="s">
        <v>453</v>
      </c>
      <c r="C89" s="316"/>
      <c r="D89" s="316">
        <v>3</v>
      </c>
      <c r="AE89" s="219"/>
    </row>
    <row r="90" spans="2:31" s="136" customFormat="1" ht="15" customHeight="1" x14ac:dyDescent="0.2">
      <c r="B90" s="317" t="s">
        <v>460</v>
      </c>
      <c r="C90" s="316"/>
      <c r="D90" s="316">
        <v>4</v>
      </c>
      <c r="AE90" s="219"/>
    </row>
    <row r="91" spans="2:31" s="136" customFormat="1" ht="15" customHeight="1" x14ac:dyDescent="0.2">
      <c r="B91" s="317" t="s">
        <v>467</v>
      </c>
      <c r="C91" s="316"/>
      <c r="D91" s="316">
        <v>5</v>
      </c>
      <c r="AE91" s="219"/>
    </row>
    <row r="92" spans="2:31" s="136" customFormat="1" ht="15" customHeight="1" x14ac:dyDescent="0.2">
      <c r="B92" s="317" t="s">
        <v>468</v>
      </c>
      <c r="C92" s="316"/>
      <c r="D92" s="320">
        <v>6</v>
      </c>
      <c r="AE92" s="219"/>
    </row>
    <row r="93" spans="2:31" s="136" customFormat="1" ht="15" customHeight="1" x14ac:dyDescent="0.2">
      <c r="B93" s="317" t="s">
        <v>507</v>
      </c>
      <c r="C93" s="316"/>
      <c r="D93" s="316">
        <v>7</v>
      </c>
      <c r="AE93" s="219"/>
    </row>
    <row r="94" spans="2:31" s="136" customFormat="1" ht="15" customHeight="1" x14ac:dyDescent="0.2">
      <c r="B94" s="317" t="s">
        <v>475</v>
      </c>
      <c r="C94" s="316"/>
      <c r="D94" s="320">
        <v>8</v>
      </c>
      <c r="AE94" s="219"/>
    </row>
    <row r="95" spans="2:31" s="136" customFormat="1" ht="15" customHeight="1" x14ac:dyDescent="0.2">
      <c r="B95" s="317" t="s">
        <v>508</v>
      </c>
      <c r="C95" s="316"/>
      <c r="D95" s="316">
        <v>9</v>
      </c>
      <c r="AE95" s="219"/>
    </row>
    <row r="96" spans="2:31" s="136" customFormat="1" ht="15" customHeight="1" x14ac:dyDescent="0.2">
      <c r="B96" s="317" t="s">
        <v>506</v>
      </c>
      <c r="C96" s="316"/>
      <c r="D96" s="320">
        <v>10</v>
      </c>
      <c r="AE96" s="219"/>
    </row>
    <row r="97" spans="4:277" ht="15" customHeight="1" x14ac:dyDescent="0.2">
      <c r="D97" s="320"/>
      <c r="E97" s="317" t="s">
        <v>450</v>
      </c>
      <c r="F97" s="316">
        <v>1</v>
      </c>
      <c r="G97" s="316">
        <f>F97+1</f>
        <v>2</v>
      </c>
      <c r="H97" s="316">
        <f t="shared" ref="H97:BS97" si="6">G97+1</f>
        <v>3</v>
      </c>
      <c r="I97" s="316">
        <f t="shared" si="6"/>
        <v>4</v>
      </c>
      <c r="J97" s="316">
        <f t="shared" si="6"/>
        <v>5</v>
      </c>
      <c r="K97" s="316">
        <f t="shared" si="6"/>
        <v>6</v>
      </c>
      <c r="L97" s="316">
        <f t="shared" si="6"/>
        <v>7</v>
      </c>
      <c r="M97" s="316">
        <f t="shared" si="6"/>
        <v>8</v>
      </c>
      <c r="N97" s="316">
        <f t="shared" si="6"/>
        <v>9</v>
      </c>
      <c r="O97" s="316">
        <f t="shared" si="6"/>
        <v>10</v>
      </c>
      <c r="P97" s="316">
        <f t="shared" si="6"/>
        <v>11</v>
      </c>
      <c r="Q97" s="316">
        <f t="shared" si="6"/>
        <v>12</v>
      </c>
      <c r="R97" s="316">
        <f t="shared" si="6"/>
        <v>13</v>
      </c>
      <c r="S97" s="316">
        <f t="shared" si="6"/>
        <v>14</v>
      </c>
      <c r="T97" s="316">
        <f t="shared" si="6"/>
        <v>15</v>
      </c>
      <c r="U97" s="316">
        <f t="shared" si="6"/>
        <v>16</v>
      </c>
      <c r="V97" s="316">
        <f t="shared" si="6"/>
        <v>17</v>
      </c>
      <c r="W97" s="316">
        <f t="shared" si="6"/>
        <v>18</v>
      </c>
      <c r="X97" s="316">
        <f t="shared" si="6"/>
        <v>19</v>
      </c>
      <c r="Y97" s="316">
        <f t="shared" si="6"/>
        <v>20</v>
      </c>
      <c r="Z97" s="316">
        <f t="shared" si="6"/>
        <v>21</v>
      </c>
      <c r="AA97" s="316">
        <f t="shared" si="6"/>
        <v>22</v>
      </c>
      <c r="AB97" s="316">
        <f t="shared" si="6"/>
        <v>23</v>
      </c>
      <c r="AC97" s="316">
        <f t="shared" si="6"/>
        <v>24</v>
      </c>
      <c r="AD97" s="316">
        <f t="shared" si="6"/>
        <v>25</v>
      </c>
      <c r="AE97" s="316">
        <f t="shared" si="6"/>
        <v>26</v>
      </c>
      <c r="AF97" s="316">
        <f t="shared" si="6"/>
        <v>27</v>
      </c>
      <c r="AG97" s="316">
        <f t="shared" si="6"/>
        <v>28</v>
      </c>
      <c r="AH97" s="316">
        <f t="shared" si="6"/>
        <v>29</v>
      </c>
      <c r="AI97" s="316">
        <f t="shared" si="6"/>
        <v>30</v>
      </c>
      <c r="AJ97" s="316">
        <f t="shared" si="6"/>
        <v>31</v>
      </c>
      <c r="AK97" s="316">
        <f t="shared" si="6"/>
        <v>32</v>
      </c>
      <c r="AL97" s="316">
        <f t="shared" si="6"/>
        <v>33</v>
      </c>
      <c r="AM97" s="316">
        <f t="shared" si="6"/>
        <v>34</v>
      </c>
      <c r="AN97" s="316">
        <f t="shared" si="6"/>
        <v>35</v>
      </c>
      <c r="AO97" s="316">
        <f t="shared" si="6"/>
        <v>36</v>
      </c>
      <c r="AP97" s="316">
        <f t="shared" si="6"/>
        <v>37</v>
      </c>
      <c r="AQ97" s="316">
        <f t="shared" si="6"/>
        <v>38</v>
      </c>
      <c r="AR97" s="316">
        <f t="shared" si="6"/>
        <v>39</v>
      </c>
      <c r="AS97" s="316">
        <f t="shared" si="6"/>
        <v>40</v>
      </c>
      <c r="AT97" s="316">
        <f t="shared" si="6"/>
        <v>41</v>
      </c>
      <c r="AU97" s="316">
        <f t="shared" si="6"/>
        <v>42</v>
      </c>
      <c r="AV97" s="316">
        <f t="shared" si="6"/>
        <v>43</v>
      </c>
      <c r="AW97" s="316">
        <f t="shared" si="6"/>
        <v>44</v>
      </c>
      <c r="AX97" s="316">
        <f t="shared" si="6"/>
        <v>45</v>
      </c>
      <c r="AY97" s="316">
        <f t="shared" si="6"/>
        <v>46</v>
      </c>
      <c r="AZ97" s="316">
        <f t="shared" si="6"/>
        <v>47</v>
      </c>
      <c r="BA97" s="316">
        <f t="shared" si="6"/>
        <v>48</v>
      </c>
      <c r="BB97" s="316">
        <f t="shared" si="6"/>
        <v>49</v>
      </c>
      <c r="BC97" s="316">
        <f t="shared" si="6"/>
        <v>50</v>
      </c>
      <c r="BD97" s="316">
        <f t="shared" si="6"/>
        <v>51</v>
      </c>
      <c r="BE97" s="316">
        <f t="shared" si="6"/>
        <v>52</v>
      </c>
      <c r="BF97" s="316">
        <f t="shared" si="6"/>
        <v>53</v>
      </c>
      <c r="BG97" s="316">
        <f t="shared" si="6"/>
        <v>54</v>
      </c>
      <c r="BH97" s="316">
        <f t="shared" si="6"/>
        <v>55</v>
      </c>
      <c r="BI97" s="316">
        <f t="shared" si="6"/>
        <v>56</v>
      </c>
      <c r="BJ97" s="316">
        <f t="shared" si="6"/>
        <v>57</v>
      </c>
      <c r="BK97" s="316">
        <f t="shared" si="6"/>
        <v>58</v>
      </c>
      <c r="BL97" s="316">
        <f t="shared" si="6"/>
        <v>59</v>
      </c>
      <c r="BM97" s="316">
        <f t="shared" si="6"/>
        <v>60</v>
      </c>
      <c r="BN97" s="316">
        <f t="shared" si="6"/>
        <v>61</v>
      </c>
      <c r="BO97" s="316">
        <f t="shared" si="6"/>
        <v>62</v>
      </c>
      <c r="BP97" s="316">
        <f t="shared" si="6"/>
        <v>63</v>
      </c>
      <c r="BQ97" s="316">
        <f t="shared" si="6"/>
        <v>64</v>
      </c>
      <c r="BR97" s="316">
        <f t="shared" si="6"/>
        <v>65</v>
      </c>
      <c r="BS97" s="316">
        <f t="shared" si="6"/>
        <v>66</v>
      </c>
      <c r="BT97" s="316">
        <f t="shared" ref="BT97:EE97" si="7">BS97+1</f>
        <v>67</v>
      </c>
      <c r="BU97" s="316">
        <f t="shared" si="7"/>
        <v>68</v>
      </c>
      <c r="BV97" s="316">
        <f t="shared" si="7"/>
        <v>69</v>
      </c>
      <c r="BW97" s="316">
        <f t="shared" si="7"/>
        <v>70</v>
      </c>
      <c r="BX97" s="316">
        <f t="shared" si="7"/>
        <v>71</v>
      </c>
      <c r="BY97" s="316">
        <f t="shared" si="7"/>
        <v>72</v>
      </c>
      <c r="BZ97" s="316">
        <f t="shared" si="7"/>
        <v>73</v>
      </c>
      <c r="CA97" s="316">
        <f t="shared" si="7"/>
        <v>74</v>
      </c>
      <c r="CB97" s="316">
        <f t="shared" si="7"/>
        <v>75</v>
      </c>
      <c r="CC97" s="316">
        <f t="shared" si="7"/>
        <v>76</v>
      </c>
      <c r="CD97" s="316">
        <f t="shared" si="7"/>
        <v>77</v>
      </c>
      <c r="CE97" s="316">
        <f t="shared" si="7"/>
        <v>78</v>
      </c>
      <c r="CF97" s="316">
        <f t="shared" si="7"/>
        <v>79</v>
      </c>
      <c r="CG97" s="316">
        <f t="shared" si="7"/>
        <v>80</v>
      </c>
      <c r="CH97" s="316">
        <f t="shared" si="7"/>
        <v>81</v>
      </c>
      <c r="CI97" s="316">
        <f t="shared" si="7"/>
        <v>82</v>
      </c>
      <c r="CJ97" s="316">
        <f t="shared" si="7"/>
        <v>83</v>
      </c>
      <c r="CK97" s="316">
        <f t="shared" si="7"/>
        <v>84</v>
      </c>
      <c r="CL97" s="316">
        <f t="shared" si="7"/>
        <v>85</v>
      </c>
      <c r="CM97" s="316">
        <f t="shared" si="7"/>
        <v>86</v>
      </c>
      <c r="CN97" s="316">
        <f t="shared" si="7"/>
        <v>87</v>
      </c>
      <c r="CO97" s="316">
        <f t="shared" si="7"/>
        <v>88</v>
      </c>
      <c r="CP97" s="316">
        <f t="shared" si="7"/>
        <v>89</v>
      </c>
      <c r="CQ97" s="316">
        <f t="shared" si="7"/>
        <v>90</v>
      </c>
      <c r="CR97" s="316">
        <f t="shared" si="7"/>
        <v>91</v>
      </c>
      <c r="CS97" s="316">
        <f t="shared" si="7"/>
        <v>92</v>
      </c>
      <c r="CT97" s="316">
        <f t="shared" si="7"/>
        <v>93</v>
      </c>
      <c r="CU97" s="316">
        <f t="shared" si="7"/>
        <v>94</v>
      </c>
      <c r="CV97" s="316">
        <f t="shared" si="7"/>
        <v>95</v>
      </c>
      <c r="CW97" s="316">
        <f t="shared" si="7"/>
        <v>96</v>
      </c>
      <c r="CX97" s="316">
        <f t="shared" si="7"/>
        <v>97</v>
      </c>
      <c r="CY97" s="316">
        <f t="shared" si="7"/>
        <v>98</v>
      </c>
      <c r="CZ97" s="316">
        <f t="shared" si="7"/>
        <v>99</v>
      </c>
      <c r="DA97" s="316">
        <f t="shared" si="7"/>
        <v>100</v>
      </c>
      <c r="DB97" s="316">
        <f t="shared" si="7"/>
        <v>101</v>
      </c>
      <c r="DC97" s="316">
        <f t="shared" si="7"/>
        <v>102</v>
      </c>
      <c r="DD97" s="316">
        <f t="shared" si="7"/>
        <v>103</v>
      </c>
      <c r="DE97" s="316">
        <f t="shared" si="7"/>
        <v>104</v>
      </c>
      <c r="DF97" s="316">
        <f t="shared" si="7"/>
        <v>105</v>
      </c>
      <c r="DG97" s="316">
        <f t="shared" si="7"/>
        <v>106</v>
      </c>
      <c r="DH97" s="316">
        <f t="shared" si="7"/>
        <v>107</v>
      </c>
      <c r="DI97" s="316">
        <f t="shared" si="7"/>
        <v>108</v>
      </c>
      <c r="DJ97" s="316">
        <f t="shared" si="7"/>
        <v>109</v>
      </c>
      <c r="DK97" s="316">
        <f t="shared" si="7"/>
        <v>110</v>
      </c>
      <c r="DL97" s="316">
        <f t="shared" si="7"/>
        <v>111</v>
      </c>
      <c r="DM97" s="316">
        <f t="shared" si="7"/>
        <v>112</v>
      </c>
      <c r="DN97" s="316">
        <f t="shared" si="7"/>
        <v>113</v>
      </c>
      <c r="DO97" s="316">
        <f t="shared" si="7"/>
        <v>114</v>
      </c>
      <c r="DP97" s="316">
        <f t="shared" si="7"/>
        <v>115</v>
      </c>
      <c r="DQ97" s="316">
        <f t="shared" si="7"/>
        <v>116</v>
      </c>
      <c r="DR97" s="316">
        <f t="shared" si="7"/>
        <v>117</v>
      </c>
      <c r="DS97" s="316">
        <f t="shared" si="7"/>
        <v>118</v>
      </c>
      <c r="DT97" s="316">
        <f t="shared" si="7"/>
        <v>119</v>
      </c>
      <c r="DU97" s="316">
        <f t="shared" si="7"/>
        <v>120</v>
      </c>
      <c r="DV97" s="316">
        <f t="shared" si="7"/>
        <v>121</v>
      </c>
      <c r="DW97" s="316">
        <f t="shared" si="7"/>
        <v>122</v>
      </c>
      <c r="DX97" s="316">
        <f t="shared" si="7"/>
        <v>123</v>
      </c>
      <c r="DY97" s="316">
        <f t="shared" si="7"/>
        <v>124</v>
      </c>
      <c r="DZ97" s="316">
        <f t="shared" si="7"/>
        <v>125</v>
      </c>
      <c r="EA97" s="316">
        <f t="shared" si="7"/>
        <v>126</v>
      </c>
      <c r="EB97" s="316">
        <f t="shared" si="7"/>
        <v>127</v>
      </c>
      <c r="EC97" s="316">
        <f t="shared" si="7"/>
        <v>128</v>
      </c>
      <c r="ED97" s="316">
        <f t="shared" si="7"/>
        <v>129</v>
      </c>
      <c r="EE97" s="316">
        <f t="shared" si="7"/>
        <v>130</v>
      </c>
      <c r="EF97" s="316">
        <f t="shared" ref="EF97:GQ97" si="8">EE97+1</f>
        <v>131</v>
      </c>
      <c r="EG97" s="316">
        <f t="shared" si="8"/>
        <v>132</v>
      </c>
      <c r="EH97" s="316">
        <f t="shared" si="8"/>
        <v>133</v>
      </c>
      <c r="EI97" s="316">
        <f t="shared" si="8"/>
        <v>134</v>
      </c>
      <c r="EJ97" s="316">
        <f t="shared" si="8"/>
        <v>135</v>
      </c>
      <c r="EK97" s="316">
        <f t="shared" si="8"/>
        <v>136</v>
      </c>
      <c r="EL97" s="316">
        <f t="shared" si="8"/>
        <v>137</v>
      </c>
      <c r="EM97" s="316">
        <f t="shared" si="8"/>
        <v>138</v>
      </c>
      <c r="EN97" s="316">
        <f t="shared" si="8"/>
        <v>139</v>
      </c>
      <c r="EO97" s="316">
        <f t="shared" si="8"/>
        <v>140</v>
      </c>
      <c r="EP97" s="316">
        <f t="shared" si="8"/>
        <v>141</v>
      </c>
      <c r="EQ97" s="316">
        <f t="shared" si="8"/>
        <v>142</v>
      </c>
      <c r="ER97" s="316">
        <f t="shared" si="8"/>
        <v>143</v>
      </c>
      <c r="ES97" s="316">
        <f t="shared" si="8"/>
        <v>144</v>
      </c>
      <c r="ET97" s="316">
        <f t="shared" si="8"/>
        <v>145</v>
      </c>
      <c r="EU97" s="316">
        <f t="shared" si="8"/>
        <v>146</v>
      </c>
      <c r="EV97" s="316">
        <f t="shared" si="8"/>
        <v>147</v>
      </c>
      <c r="EW97" s="316">
        <f t="shared" si="8"/>
        <v>148</v>
      </c>
      <c r="EX97" s="316">
        <f t="shared" si="8"/>
        <v>149</v>
      </c>
      <c r="EY97" s="316">
        <f t="shared" si="8"/>
        <v>150</v>
      </c>
      <c r="EZ97" s="316">
        <f t="shared" si="8"/>
        <v>151</v>
      </c>
      <c r="FA97" s="316">
        <f t="shared" si="8"/>
        <v>152</v>
      </c>
      <c r="FB97" s="316">
        <f t="shared" si="8"/>
        <v>153</v>
      </c>
      <c r="FC97" s="316">
        <f t="shared" si="8"/>
        <v>154</v>
      </c>
      <c r="FD97" s="316">
        <f t="shared" si="8"/>
        <v>155</v>
      </c>
      <c r="FE97" s="316">
        <f t="shared" si="8"/>
        <v>156</v>
      </c>
      <c r="FF97" s="316">
        <f t="shared" si="8"/>
        <v>157</v>
      </c>
      <c r="FG97" s="316">
        <f t="shared" si="8"/>
        <v>158</v>
      </c>
      <c r="FH97" s="316">
        <f t="shared" si="8"/>
        <v>159</v>
      </c>
      <c r="FI97" s="316">
        <f t="shared" si="8"/>
        <v>160</v>
      </c>
      <c r="FJ97" s="316">
        <f t="shared" si="8"/>
        <v>161</v>
      </c>
      <c r="FK97" s="316">
        <f t="shared" si="8"/>
        <v>162</v>
      </c>
      <c r="FL97" s="316">
        <f t="shared" si="8"/>
        <v>163</v>
      </c>
      <c r="FM97" s="316">
        <f t="shared" si="8"/>
        <v>164</v>
      </c>
      <c r="FN97" s="316">
        <f t="shared" si="8"/>
        <v>165</v>
      </c>
      <c r="FO97" s="316">
        <f t="shared" si="8"/>
        <v>166</v>
      </c>
      <c r="FP97" s="316">
        <f t="shared" si="8"/>
        <v>167</v>
      </c>
      <c r="FQ97" s="316">
        <f t="shared" si="8"/>
        <v>168</v>
      </c>
      <c r="FR97" s="316">
        <f t="shared" si="8"/>
        <v>169</v>
      </c>
      <c r="FS97" s="316">
        <f t="shared" si="8"/>
        <v>170</v>
      </c>
      <c r="FT97" s="316">
        <f t="shared" si="8"/>
        <v>171</v>
      </c>
      <c r="FU97" s="316">
        <f t="shared" si="8"/>
        <v>172</v>
      </c>
      <c r="FV97" s="316">
        <f t="shared" si="8"/>
        <v>173</v>
      </c>
      <c r="FW97" s="316">
        <f t="shared" si="8"/>
        <v>174</v>
      </c>
      <c r="FX97" s="316">
        <f t="shared" si="8"/>
        <v>175</v>
      </c>
      <c r="FY97" s="316">
        <f t="shared" si="8"/>
        <v>176</v>
      </c>
      <c r="FZ97" s="316">
        <f t="shared" si="8"/>
        <v>177</v>
      </c>
      <c r="GA97" s="316">
        <f t="shared" si="8"/>
        <v>178</v>
      </c>
      <c r="GB97" s="316">
        <f t="shared" si="8"/>
        <v>179</v>
      </c>
      <c r="GC97" s="316">
        <f t="shared" si="8"/>
        <v>180</v>
      </c>
      <c r="GD97" s="316">
        <f t="shared" si="8"/>
        <v>181</v>
      </c>
      <c r="GE97" s="316">
        <f t="shared" si="8"/>
        <v>182</v>
      </c>
      <c r="GF97" s="316">
        <f t="shared" si="8"/>
        <v>183</v>
      </c>
      <c r="GG97" s="316">
        <f t="shared" si="8"/>
        <v>184</v>
      </c>
      <c r="GH97" s="316">
        <f t="shared" si="8"/>
        <v>185</v>
      </c>
      <c r="GI97" s="316">
        <f t="shared" si="8"/>
        <v>186</v>
      </c>
      <c r="GJ97" s="316">
        <f t="shared" si="8"/>
        <v>187</v>
      </c>
      <c r="GK97" s="316">
        <f t="shared" si="8"/>
        <v>188</v>
      </c>
      <c r="GL97" s="316">
        <f t="shared" si="8"/>
        <v>189</v>
      </c>
      <c r="GM97" s="316">
        <f t="shared" si="8"/>
        <v>190</v>
      </c>
      <c r="GN97" s="316">
        <f t="shared" si="8"/>
        <v>191</v>
      </c>
      <c r="GO97" s="316">
        <f t="shared" si="8"/>
        <v>192</v>
      </c>
      <c r="GP97" s="316">
        <f t="shared" si="8"/>
        <v>193</v>
      </c>
      <c r="GQ97" s="316">
        <f t="shared" si="8"/>
        <v>194</v>
      </c>
      <c r="GR97" s="316">
        <f t="shared" ref="GR97:JC97" si="9">GQ97+1</f>
        <v>195</v>
      </c>
      <c r="GS97" s="316">
        <f t="shared" si="9"/>
        <v>196</v>
      </c>
      <c r="GT97" s="316">
        <f t="shared" si="9"/>
        <v>197</v>
      </c>
      <c r="GU97" s="316">
        <f t="shared" si="9"/>
        <v>198</v>
      </c>
      <c r="GV97" s="316">
        <f t="shared" si="9"/>
        <v>199</v>
      </c>
      <c r="GW97" s="316">
        <f t="shared" si="9"/>
        <v>200</v>
      </c>
      <c r="GX97" s="316">
        <f t="shared" si="9"/>
        <v>201</v>
      </c>
      <c r="GY97" s="316">
        <f t="shared" si="9"/>
        <v>202</v>
      </c>
      <c r="GZ97" s="316">
        <f t="shared" si="9"/>
        <v>203</v>
      </c>
      <c r="HA97" s="316">
        <f t="shared" si="9"/>
        <v>204</v>
      </c>
      <c r="HB97" s="316">
        <f t="shared" si="9"/>
        <v>205</v>
      </c>
      <c r="HC97" s="316">
        <f t="shared" si="9"/>
        <v>206</v>
      </c>
      <c r="HD97" s="316">
        <f t="shared" si="9"/>
        <v>207</v>
      </c>
      <c r="HE97" s="316">
        <f t="shared" si="9"/>
        <v>208</v>
      </c>
      <c r="HF97" s="316">
        <f t="shared" si="9"/>
        <v>209</v>
      </c>
      <c r="HG97" s="316">
        <f t="shared" si="9"/>
        <v>210</v>
      </c>
      <c r="HH97" s="316">
        <f t="shared" si="9"/>
        <v>211</v>
      </c>
      <c r="HI97" s="316">
        <f t="shared" si="9"/>
        <v>212</v>
      </c>
      <c r="HJ97" s="316">
        <f t="shared" si="9"/>
        <v>213</v>
      </c>
      <c r="HK97" s="316">
        <f t="shared" si="9"/>
        <v>214</v>
      </c>
      <c r="HL97" s="316">
        <f t="shared" si="9"/>
        <v>215</v>
      </c>
      <c r="HM97" s="316">
        <f t="shared" si="9"/>
        <v>216</v>
      </c>
      <c r="HN97" s="316">
        <f t="shared" si="9"/>
        <v>217</v>
      </c>
      <c r="HO97" s="316">
        <f t="shared" si="9"/>
        <v>218</v>
      </c>
      <c r="HP97" s="316">
        <f t="shared" si="9"/>
        <v>219</v>
      </c>
      <c r="HQ97" s="316">
        <f t="shared" si="9"/>
        <v>220</v>
      </c>
      <c r="HR97" s="316">
        <f t="shared" si="9"/>
        <v>221</v>
      </c>
      <c r="HS97" s="316">
        <f t="shared" si="9"/>
        <v>222</v>
      </c>
      <c r="HT97" s="316">
        <f t="shared" si="9"/>
        <v>223</v>
      </c>
      <c r="HU97" s="316">
        <f t="shared" si="9"/>
        <v>224</v>
      </c>
      <c r="HV97" s="316">
        <f t="shared" si="9"/>
        <v>225</v>
      </c>
      <c r="HW97" s="316">
        <f t="shared" si="9"/>
        <v>226</v>
      </c>
      <c r="HX97" s="316">
        <f t="shared" si="9"/>
        <v>227</v>
      </c>
      <c r="HY97" s="316">
        <f t="shared" si="9"/>
        <v>228</v>
      </c>
      <c r="HZ97" s="316">
        <f t="shared" si="9"/>
        <v>229</v>
      </c>
      <c r="IA97" s="316">
        <f t="shared" si="9"/>
        <v>230</v>
      </c>
      <c r="IB97" s="316">
        <f t="shared" si="9"/>
        <v>231</v>
      </c>
      <c r="IC97" s="316">
        <f t="shared" si="9"/>
        <v>232</v>
      </c>
      <c r="ID97" s="316">
        <f t="shared" si="9"/>
        <v>233</v>
      </c>
      <c r="IE97" s="316">
        <f t="shared" si="9"/>
        <v>234</v>
      </c>
      <c r="IF97" s="316">
        <f t="shared" si="9"/>
        <v>235</v>
      </c>
      <c r="IG97" s="316">
        <f t="shared" si="9"/>
        <v>236</v>
      </c>
      <c r="IH97" s="316">
        <f t="shared" si="9"/>
        <v>237</v>
      </c>
      <c r="II97" s="316">
        <f t="shared" si="9"/>
        <v>238</v>
      </c>
      <c r="IJ97" s="316">
        <f t="shared" si="9"/>
        <v>239</v>
      </c>
      <c r="IK97" s="316">
        <f t="shared" si="9"/>
        <v>240</v>
      </c>
      <c r="IL97" s="316">
        <f t="shared" si="9"/>
        <v>241</v>
      </c>
      <c r="IM97" s="316">
        <f t="shared" si="9"/>
        <v>242</v>
      </c>
      <c r="IN97" s="316">
        <f t="shared" si="9"/>
        <v>243</v>
      </c>
      <c r="IO97" s="316">
        <f t="shared" si="9"/>
        <v>244</v>
      </c>
      <c r="IP97" s="316">
        <f t="shared" si="9"/>
        <v>245</v>
      </c>
      <c r="IQ97" s="316">
        <f t="shared" si="9"/>
        <v>246</v>
      </c>
      <c r="IR97" s="316">
        <f t="shared" si="9"/>
        <v>247</v>
      </c>
      <c r="IS97" s="316">
        <f t="shared" si="9"/>
        <v>248</v>
      </c>
      <c r="IT97" s="316">
        <f t="shared" si="9"/>
        <v>249</v>
      </c>
      <c r="IU97" s="316">
        <f t="shared" si="9"/>
        <v>250</v>
      </c>
      <c r="IV97" s="316">
        <f t="shared" si="9"/>
        <v>251</v>
      </c>
      <c r="IW97" s="316">
        <f t="shared" si="9"/>
        <v>252</v>
      </c>
      <c r="IX97" s="316">
        <f t="shared" si="9"/>
        <v>253</v>
      </c>
      <c r="IY97" s="316">
        <f t="shared" si="9"/>
        <v>254</v>
      </c>
      <c r="IZ97" s="316">
        <f t="shared" si="9"/>
        <v>255</v>
      </c>
      <c r="JA97" s="316">
        <f t="shared" si="9"/>
        <v>256</v>
      </c>
      <c r="JB97" s="316">
        <f t="shared" si="9"/>
        <v>257</v>
      </c>
      <c r="JC97" s="316">
        <f t="shared" si="9"/>
        <v>258</v>
      </c>
      <c r="JD97" s="316">
        <f t="shared" ref="JD97:JP97" si="10">JC97+1</f>
        <v>259</v>
      </c>
      <c r="JE97" s="316">
        <f t="shared" si="10"/>
        <v>260</v>
      </c>
      <c r="JF97" s="316">
        <f t="shared" si="10"/>
        <v>261</v>
      </c>
      <c r="JG97" s="316">
        <f t="shared" si="10"/>
        <v>262</v>
      </c>
      <c r="JH97" s="316">
        <f t="shared" si="10"/>
        <v>263</v>
      </c>
      <c r="JI97" s="316">
        <f t="shared" si="10"/>
        <v>264</v>
      </c>
      <c r="JJ97" s="316">
        <f t="shared" si="10"/>
        <v>265</v>
      </c>
      <c r="JK97" s="316">
        <f t="shared" si="10"/>
        <v>266</v>
      </c>
      <c r="JL97" s="316">
        <f t="shared" si="10"/>
        <v>267</v>
      </c>
      <c r="JM97" s="316">
        <f t="shared" si="10"/>
        <v>268</v>
      </c>
      <c r="JN97" s="316">
        <f t="shared" si="10"/>
        <v>269</v>
      </c>
      <c r="JO97" s="316">
        <f t="shared" si="10"/>
        <v>270</v>
      </c>
      <c r="JP97" s="316">
        <f t="shared" si="10"/>
        <v>271</v>
      </c>
    </row>
    <row r="98" spans="4:277" ht="15" customHeight="1" x14ac:dyDescent="0.2">
      <c r="D98" s="316">
        <v>1.2</v>
      </c>
      <c r="E98" s="317" t="s">
        <v>438</v>
      </c>
      <c r="F98" s="318" t="e">
        <f>QUARTILE(F21:F68,1)</f>
        <v>#NUM!</v>
      </c>
      <c r="G98" s="318" t="e">
        <f t="shared" ref="G98:BR98" si="11">QUARTILE(G21:G68,1)</f>
        <v>#NUM!</v>
      </c>
      <c r="H98" s="318" t="e">
        <f t="shared" si="11"/>
        <v>#NUM!</v>
      </c>
      <c r="I98" s="318" t="e">
        <f t="shared" si="11"/>
        <v>#NUM!</v>
      </c>
      <c r="J98" s="318" t="e">
        <f t="shared" si="11"/>
        <v>#NUM!</v>
      </c>
      <c r="K98" s="318" t="e">
        <f t="shared" si="11"/>
        <v>#NUM!</v>
      </c>
      <c r="L98" s="318" t="e">
        <f t="shared" si="11"/>
        <v>#NUM!</v>
      </c>
      <c r="M98" s="318" t="e">
        <f t="shared" si="11"/>
        <v>#NUM!</v>
      </c>
      <c r="N98" s="318" t="e">
        <f t="shared" si="11"/>
        <v>#NUM!</v>
      </c>
      <c r="O98" s="318" t="e">
        <f t="shared" si="11"/>
        <v>#NUM!</v>
      </c>
      <c r="P98" s="318" t="e">
        <f t="shared" si="11"/>
        <v>#NUM!</v>
      </c>
      <c r="Q98" s="318" t="e">
        <f t="shared" si="11"/>
        <v>#NUM!</v>
      </c>
      <c r="R98" s="318" t="e">
        <f t="shared" si="11"/>
        <v>#NUM!</v>
      </c>
      <c r="S98" s="318" t="e">
        <f t="shared" si="11"/>
        <v>#NUM!</v>
      </c>
      <c r="T98" s="318" t="e">
        <f t="shared" si="11"/>
        <v>#NUM!</v>
      </c>
      <c r="U98" s="318" t="e">
        <f t="shared" si="11"/>
        <v>#NUM!</v>
      </c>
      <c r="V98" s="318" t="e">
        <f t="shared" si="11"/>
        <v>#NUM!</v>
      </c>
      <c r="W98" s="318" t="e">
        <f t="shared" si="11"/>
        <v>#NUM!</v>
      </c>
      <c r="X98" s="318" t="e">
        <f t="shared" si="11"/>
        <v>#NUM!</v>
      </c>
      <c r="Y98" s="318" t="e">
        <f t="shared" si="11"/>
        <v>#NUM!</v>
      </c>
      <c r="Z98" s="318" t="e">
        <f t="shared" si="11"/>
        <v>#NUM!</v>
      </c>
      <c r="AA98" s="318" t="e">
        <f t="shared" si="11"/>
        <v>#NUM!</v>
      </c>
      <c r="AB98" s="318" t="e">
        <f t="shared" si="11"/>
        <v>#NUM!</v>
      </c>
      <c r="AC98" s="318" t="e">
        <f t="shared" si="11"/>
        <v>#NUM!</v>
      </c>
      <c r="AD98" s="318" t="e">
        <f t="shared" si="11"/>
        <v>#NUM!</v>
      </c>
      <c r="AE98" s="318" t="e">
        <f t="shared" si="11"/>
        <v>#NUM!</v>
      </c>
      <c r="AF98" s="318" t="e">
        <f t="shared" si="11"/>
        <v>#NUM!</v>
      </c>
      <c r="AG98" s="318" t="e">
        <f t="shared" si="11"/>
        <v>#NUM!</v>
      </c>
      <c r="AH98" s="318" t="e">
        <f t="shared" si="11"/>
        <v>#NUM!</v>
      </c>
      <c r="AI98" s="318" t="e">
        <f t="shared" si="11"/>
        <v>#NUM!</v>
      </c>
      <c r="AJ98" s="318" t="e">
        <f t="shared" si="11"/>
        <v>#NUM!</v>
      </c>
      <c r="AK98" s="318" t="e">
        <f t="shared" si="11"/>
        <v>#NUM!</v>
      </c>
      <c r="AL98" s="318" t="e">
        <f t="shared" si="11"/>
        <v>#NUM!</v>
      </c>
      <c r="AM98" s="318" t="e">
        <f t="shared" si="11"/>
        <v>#NUM!</v>
      </c>
      <c r="AN98" s="318" t="e">
        <f t="shared" si="11"/>
        <v>#NUM!</v>
      </c>
      <c r="AO98" s="318" t="e">
        <f t="shared" si="11"/>
        <v>#NUM!</v>
      </c>
      <c r="AP98" s="318" t="e">
        <f t="shared" si="11"/>
        <v>#NUM!</v>
      </c>
      <c r="AQ98" s="318" t="e">
        <f t="shared" si="11"/>
        <v>#NUM!</v>
      </c>
      <c r="AR98" s="318" t="e">
        <f t="shared" si="11"/>
        <v>#NUM!</v>
      </c>
      <c r="AS98" s="318" t="e">
        <f t="shared" si="11"/>
        <v>#NUM!</v>
      </c>
      <c r="AT98" s="318" t="e">
        <f t="shared" si="11"/>
        <v>#NUM!</v>
      </c>
      <c r="AU98" s="318" t="e">
        <f t="shared" si="11"/>
        <v>#NUM!</v>
      </c>
      <c r="AV98" s="318" t="e">
        <f t="shared" si="11"/>
        <v>#NUM!</v>
      </c>
      <c r="AW98" s="318" t="e">
        <f t="shared" si="11"/>
        <v>#NUM!</v>
      </c>
      <c r="AX98" s="318" t="e">
        <f t="shared" si="11"/>
        <v>#NUM!</v>
      </c>
      <c r="AY98" s="318" t="e">
        <f t="shared" si="11"/>
        <v>#NUM!</v>
      </c>
      <c r="AZ98" s="318" t="e">
        <f t="shared" si="11"/>
        <v>#NUM!</v>
      </c>
      <c r="BA98" s="318" t="e">
        <f t="shared" si="11"/>
        <v>#NUM!</v>
      </c>
      <c r="BB98" s="318" t="e">
        <f t="shared" si="11"/>
        <v>#NUM!</v>
      </c>
      <c r="BC98" s="318" t="e">
        <f t="shared" si="11"/>
        <v>#NUM!</v>
      </c>
      <c r="BD98" s="318" t="e">
        <f t="shared" si="11"/>
        <v>#NUM!</v>
      </c>
      <c r="BE98" s="318" t="e">
        <f t="shared" si="11"/>
        <v>#NUM!</v>
      </c>
      <c r="BF98" s="318" t="e">
        <f t="shared" si="11"/>
        <v>#NUM!</v>
      </c>
      <c r="BG98" s="318" t="e">
        <f t="shared" si="11"/>
        <v>#NUM!</v>
      </c>
      <c r="BH98" s="318" t="e">
        <f t="shared" si="11"/>
        <v>#NUM!</v>
      </c>
      <c r="BI98" s="318" t="e">
        <f t="shared" si="11"/>
        <v>#NUM!</v>
      </c>
      <c r="BJ98" s="318" t="e">
        <f t="shared" si="11"/>
        <v>#NUM!</v>
      </c>
      <c r="BK98" s="318" t="e">
        <f t="shared" si="11"/>
        <v>#NUM!</v>
      </c>
      <c r="BL98" s="318" t="e">
        <f t="shared" si="11"/>
        <v>#NUM!</v>
      </c>
      <c r="BM98" s="318" t="e">
        <f t="shared" si="11"/>
        <v>#NUM!</v>
      </c>
      <c r="BN98" s="318" t="e">
        <f t="shared" si="11"/>
        <v>#NUM!</v>
      </c>
      <c r="BO98" s="318" t="e">
        <f t="shared" si="11"/>
        <v>#NUM!</v>
      </c>
      <c r="BP98" s="318" t="e">
        <f t="shared" si="11"/>
        <v>#NUM!</v>
      </c>
      <c r="BQ98" s="318" t="e">
        <f t="shared" si="11"/>
        <v>#NUM!</v>
      </c>
      <c r="BR98" s="318" t="e">
        <f t="shared" si="11"/>
        <v>#NUM!</v>
      </c>
      <c r="BS98" s="318" t="e">
        <f t="shared" ref="BS98:ED98" si="12">QUARTILE(BS21:BS68,1)</f>
        <v>#NUM!</v>
      </c>
      <c r="BT98" s="318" t="e">
        <f t="shared" si="12"/>
        <v>#NUM!</v>
      </c>
      <c r="BU98" s="318" t="e">
        <f t="shared" si="12"/>
        <v>#NUM!</v>
      </c>
      <c r="BV98" s="318" t="e">
        <f t="shared" si="12"/>
        <v>#NUM!</v>
      </c>
      <c r="BW98" s="318" t="e">
        <f t="shared" si="12"/>
        <v>#NUM!</v>
      </c>
      <c r="BX98" s="318" t="e">
        <f t="shared" si="12"/>
        <v>#NUM!</v>
      </c>
      <c r="BY98" s="318" t="e">
        <f t="shared" si="12"/>
        <v>#NUM!</v>
      </c>
      <c r="BZ98" s="318" t="e">
        <f t="shared" si="12"/>
        <v>#NUM!</v>
      </c>
      <c r="CA98" s="318" t="e">
        <f t="shared" si="12"/>
        <v>#NUM!</v>
      </c>
      <c r="CB98" s="318" t="e">
        <f t="shared" si="12"/>
        <v>#NUM!</v>
      </c>
      <c r="CC98" s="318" t="e">
        <f t="shared" si="12"/>
        <v>#NUM!</v>
      </c>
      <c r="CD98" s="318" t="e">
        <f t="shared" si="12"/>
        <v>#NUM!</v>
      </c>
      <c r="CE98" s="318" t="e">
        <f t="shared" si="12"/>
        <v>#NUM!</v>
      </c>
      <c r="CF98" s="318" t="e">
        <f t="shared" si="12"/>
        <v>#NUM!</v>
      </c>
      <c r="CG98" s="318" t="e">
        <f t="shared" si="12"/>
        <v>#NUM!</v>
      </c>
      <c r="CH98" s="318" t="e">
        <f t="shared" si="12"/>
        <v>#NUM!</v>
      </c>
      <c r="CI98" s="318" t="e">
        <f t="shared" si="12"/>
        <v>#NUM!</v>
      </c>
      <c r="CJ98" s="318" t="e">
        <f t="shared" si="12"/>
        <v>#NUM!</v>
      </c>
      <c r="CK98" s="318" t="e">
        <f t="shared" si="12"/>
        <v>#NUM!</v>
      </c>
      <c r="CL98" s="318" t="e">
        <f t="shared" si="12"/>
        <v>#NUM!</v>
      </c>
      <c r="CM98" s="318" t="e">
        <f t="shared" si="12"/>
        <v>#NUM!</v>
      </c>
      <c r="CN98" s="318" t="e">
        <f t="shared" si="12"/>
        <v>#NUM!</v>
      </c>
      <c r="CO98" s="318" t="e">
        <f t="shared" si="12"/>
        <v>#NUM!</v>
      </c>
      <c r="CP98" s="318" t="e">
        <f t="shared" si="12"/>
        <v>#NUM!</v>
      </c>
      <c r="CQ98" s="318" t="e">
        <f t="shared" si="12"/>
        <v>#NUM!</v>
      </c>
      <c r="CR98" s="318" t="e">
        <f t="shared" si="12"/>
        <v>#NUM!</v>
      </c>
      <c r="CS98" s="318" t="e">
        <f t="shared" si="12"/>
        <v>#NUM!</v>
      </c>
      <c r="CT98" s="318" t="e">
        <f t="shared" si="12"/>
        <v>#NUM!</v>
      </c>
      <c r="CU98" s="318" t="e">
        <f t="shared" si="12"/>
        <v>#NUM!</v>
      </c>
      <c r="CV98" s="318" t="e">
        <f t="shared" si="12"/>
        <v>#NUM!</v>
      </c>
      <c r="CW98" s="318" t="e">
        <f t="shared" si="12"/>
        <v>#NUM!</v>
      </c>
      <c r="CX98" s="318" t="e">
        <f t="shared" si="12"/>
        <v>#NUM!</v>
      </c>
      <c r="CY98" s="318" t="e">
        <f t="shared" si="12"/>
        <v>#NUM!</v>
      </c>
      <c r="CZ98" s="318" t="e">
        <f t="shared" si="12"/>
        <v>#NUM!</v>
      </c>
      <c r="DA98" s="318" t="e">
        <f t="shared" si="12"/>
        <v>#NUM!</v>
      </c>
      <c r="DB98" s="318" t="e">
        <f t="shared" si="12"/>
        <v>#NUM!</v>
      </c>
      <c r="DC98" s="318" t="e">
        <f t="shared" si="12"/>
        <v>#NUM!</v>
      </c>
      <c r="DD98" s="318" t="e">
        <f t="shared" si="12"/>
        <v>#NUM!</v>
      </c>
      <c r="DE98" s="318" t="e">
        <f t="shared" si="12"/>
        <v>#NUM!</v>
      </c>
      <c r="DF98" s="318" t="e">
        <f t="shared" si="12"/>
        <v>#NUM!</v>
      </c>
      <c r="DG98" s="318" t="e">
        <f t="shared" si="12"/>
        <v>#NUM!</v>
      </c>
      <c r="DH98" s="318" t="e">
        <f t="shared" si="12"/>
        <v>#NUM!</v>
      </c>
      <c r="DI98" s="318" t="e">
        <f t="shared" si="12"/>
        <v>#NUM!</v>
      </c>
      <c r="DJ98" s="318" t="e">
        <f t="shared" si="12"/>
        <v>#NUM!</v>
      </c>
      <c r="DK98" s="318" t="e">
        <f t="shared" si="12"/>
        <v>#NUM!</v>
      </c>
      <c r="DL98" s="318" t="e">
        <f t="shared" si="12"/>
        <v>#NUM!</v>
      </c>
      <c r="DM98" s="318" t="e">
        <f t="shared" si="12"/>
        <v>#NUM!</v>
      </c>
      <c r="DN98" s="318" t="e">
        <f t="shared" si="12"/>
        <v>#NUM!</v>
      </c>
      <c r="DO98" s="318" t="e">
        <f t="shared" si="12"/>
        <v>#NUM!</v>
      </c>
      <c r="DP98" s="318" t="e">
        <f t="shared" si="12"/>
        <v>#NUM!</v>
      </c>
      <c r="DQ98" s="318" t="e">
        <f t="shared" si="12"/>
        <v>#NUM!</v>
      </c>
      <c r="DR98" s="318" t="e">
        <f t="shared" si="12"/>
        <v>#NUM!</v>
      </c>
      <c r="DS98" s="318" t="e">
        <f t="shared" si="12"/>
        <v>#NUM!</v>
      </c>
      <c r="DT98" s="318" t="e">
        <f t="shared" si="12"/>
        <v>#NUM!</v>
      </c>
      <c r="DU98" s="318" t="e">
        <f t="shared" si="12"/>
        <v>#NUM!</v>
      </c>
      <c r="DV98" s="318" t="e">
        <f t="shared" si="12"/>
        <v>#NUM!</v>
      </c>
      <c r="DW98" s="318" t="e">
        <f t="shared" si="12"/>
        <v>#NUM!</v>
      </c>
      <c r="DX98" s="318" t="e">
        <f t="shared" si="12"/>
        <v>#NUM!</v>
      </c>
      <c r="DY98" s="318" t="e">
        <f t="shared" si="12"/>
        <v>#NUM!</v>
      </c>
      <c r="DZ98" s="318" t="e">
        <f t="shared" si="12"/>
        <v>#NUM!</v>
      </c>
      <c r="EA98" s="318" t="e">
        <f t="shared" si="12"/>
        <v>#NUM!</v>
      </c>
      <c r="EB98" s="318" t="e">
        <f t="shared" si="12"/>
        <v>#NUM!</v>
      </c>
      <c r="EC98" s="318" t="e">
        <f t="shared" si="12"/>
        <v>#NUM!</v>
      </c>
      <c r="ED98" s="318" t="e">
        <f t="shared" si="12"/>
        <v>#NUM!</v>
      </c>
      <c r="EE98" s="318" t="e">
        <f t="shared" ref="EE98:GP98" si="13">QUARTILE(EE21:EE68,1)</f>
        <v>#NUM!</v>
      </c>
      <c r="EF98" s="318" t="e">
        <f t="shared" si="13"/>
        <v>#NUM!</v>
      </c>
      <c r="EG98" s="318" t="e">
        <f t="shared" si="13"/>
        <v>#NUM!</v>
      </c>
      <c r="EH98" s="318" t="e">
        <f t="shared" si="13"/>
        <v>#NUM!</v>
      </c>
      <c r="EI98" s="318" t="e">
        <f t="shared" si="13"/>
        <v>#NUM!</v>
      </c>
      <c r="EJ98" s="318" t="e">
        <f t="shared" si="13"/>
        <v>#NUM!</v>
      </c>
      <c r="EK98" s="318" t="e">
        <f t="shared" si="13"/>
        <v>#NUM!</v>
      </c>
      <c r="EL98" s="318" t="e">
        <f t="shared" si="13"/>
        <v>#NUM!</v>
      </c>
      <c r="EM98" s="318" t="e">
        <f t="shared" si="13"/>
        <v>#NUM!</v>
      </c>
      <c r="EN98" s="318" t="e">
        <f t="shared" si="13"/>
        <v>#NUM!</v>
      </c>
      <c r="EO98" s="318" t="e">
        <f t="shared" si="13"/>
        <v>#NUM!</v>
      </c>
      <c r="EP98" s="318" t="e">
        <f t="shared" si="13"/>
        <v>#NUM!</v>
      </c>
      <c r="EQ98" s="318" t="e">
        <f t="shared" si="13"/>
        <v>#NUM!</v>
      </c>
      <c r="ER98" s="318" t="e">
        <f t="shared" si="13"/>
        <v>#NUM!</v>
      </c>
      <c r="ES98" s="318" t="e">
        <f t="shared" si="13"/>
        <v>#NUM!</v>
      </c>
      <c r="ET98" s="318" t="e">
        <f t="shared" si="13"/>
        <v>#NUM!</v>
      </c>
      <c r="EU98" s="318" t="e">
        <f t="shared" si="13"/>
        <v>#NUM!</v>
      </c>
      <c r="EV98" s="318" t="e">
        <f t="shared" si="13"/>
        <v>#NUM!</v>
      </c>
      <c r="EW98" s="318" t="e">
        <f t="shared" si="13"/>
        <v>#NUM!</v>
      </c>
      <c r="EX98" s="318" t="e">
        <f t="shared" si="13"/>
        <v>#NUM!</v>
      </c>
      <c r="EY98" s="318" t="e">
        <f t="shared" si="13"/>
        <v>#NUM!</v>
      </c>
      <c r="EZ98" s="318" t="e">
        <f t="shared" si="13"/>
        <v>#NUM!</v>
      </c>
      <c r="FA98" s="318" t="e">
        <f t="shared" si="13"/>
        <v>#NUM!</v>
      </c>
      <c r="FB98" s="318" t="e">
        <f t="shared" si="13"/>
        <v>#NUM!</v>
      </c>
      <c r="FC98" s="318" t="e">
        <f t="shared" si="13"/>
        <v>#NUM!</v>
      </c>
      <c r="FD98" s="318" t="e">
        <f t="shared" si="13"/>
        <v>#NUM!</v>
      </c>
      <c r="FE98" s="318" t="e">
        <f t="shared" si="13"/>
        <v>#NUM!</v>
      </c>
      <c r="FF98" s="318" t="e">
        <f t="shared" si="13"/>
        <v>#NUM!</v>
      </c>
      <c r="FG98" s="318" t="e">
        <f t="shared" si="13"/>
        <v>#NUM!</v>
      </c>
      <c r="FH98" s="318" t="e">
        <f t="shared" si="13"/>
        <v>#NUM!</v>
      </c>
      <c r="FI98" s="318" t="e">
        <f t="shared" si="13"/>
        <v>#NUM!</v>
      </c>
      <c r="FJ98" s="318" t="e">
        <f t="shared" si="13"/>
        <v>#NUM!</v>
      </c>
      <c r="FK98" s="318" t="e">
        <f t="shared" si="13"/>
        <v>#NUM!</v>
      </c>
      <c r="FL98" s="318" t="e">
        <f t="shared" si="13"/>
        <v>#NUM!</v>
      </c>
      <c r="FM98" s="318" t="e">
        <f t="shared" si="13"/>
        <v>#NUM!</v>
      </c>
      <c r="FN98" s="318" t="e">
        <f t="shared" si="13"/>
        <v>#NUM!</v>
      </c>
      <c r="FO98" s="318" t="e">
        <f t="shared" si="13"/>
        <v>#NUM!</v>
      </c>
      <c r="FP98" s="318" t="e">
        <f t="shared" si="13"/>
        <v>#NUM!</v>
      </c>
      <c r="FQ98" s="318" t="e">
        <f t="shared" si="13"/>
        <v>#NUM!</v>
      </c>
      <c r="FR98" s="318" t="e">
        <f t="shared" si="13"/>
        <v>#NUM!</v>
      </c>
      <c r="FS98" s="318" t="e">
        <f t="shared" si="13"/>
        <v>#NUM!</v>
      </c>
      <c r="FT98" s="318" t="e">
        <f t="shared" si="13"/>
        <v>#NUM!</v>
      </c>
      <c r="FU98" s="318" t="e">
        <f t="shared" si="13"/>
        <v>#NUM!</v>
      </c>
      <c r="FV98" s="318" t="e">
        <f t="shared" si="13"/>
        <v>#NUM!</v>
      </c>
      <c r="FW98" s="318" t="e">
        <f t="shared" si="13"/>
        <v>#NUM!</v>
      </c>
      <c r="FX98" s="318" t="e">
        <f t="shared" si="13"/>
        <v>#NUM!</v>
      </c>
      <c r="FY98" s="318" t="e">
        <f t="shared" si="13"/>
        <v>#NUM!</v>
      </c>
      <c r="FZ98" s="318" t="e">
        <f t="shared" si="13"/>
        <v>#NUM!</v>
      </c>
      <c r="GA98" s="318" t="e">
        <f t="shared" si="13"/>
        <v>#NUM!</v>
      </c>
      <c r="GB98" s="318" t="e">
        <f t="shared" si="13"/>
        <v>#NUM!</v>
      </c>
      <c r="GC98" s="318" t="e">
        <f t="shared" si="13"/>
        <v>#NUM!</v>
      </c>
      <c r="GD98" s="318" t="e">
        <f t="shared" si="13"/>
        <v>#NUM!</v>
      </c>
      <c r="GE98" s="318" t="e">
        <f t="shared" si="13"/>
        <v>#NUM!</v>
      </c>
      <c r="GF98" s="318" t="e">
        <f t="shared" si="13"/>
        <v>#NUM!</v>
      </c>
      <c r="GG98" s="318" t="e">
        <f t="shared" si="13"/>
        <v>#NUM!</v>
      </c>
      <c r="GH98" s="318" t="e">
        <f t="shared" si="13"/>
        <v>#NUM!</v>
      </c>
      <c r="GI98" s="318" t="e">
        <f t="shared" si="13"/>
        <v>#NUM!</v>
      </c>
      <c r="GJ98" s="318" t="e">
        <f t="shared" si="13"/>
        <v>#NUM!</v>
      </c>
      <c r="GK98" s="318" t="e">
        <f t="shared" si="13"/>
        <v>#NUM!</v>
      </c>
      <c r="GL98" s="318" t="e">
        <f t="shared" si="13"/>
        <v>#NUM!</v>
      </c>
      <c r="GM98" s="318" t="e">
        <f t="shared" si="13"/>
        <v>#NUM!</v>
      </c>
      <c r="GN98" s="318" t="e">
        <f t="shared" si="13"/>
        <v>#NUM!</v>
      </c>
      <c r="GO98" s="318" t="e">
        <f t="shared" si="13"/>
        <v>#NUM!</v>
      </c>
      <c r="GP98" s="318" t="e">
        <f t="shared" si="13"/>
        <v>#NUM!</v>
      </c>
      <c r="GQ98" s="318" t="e">
        <f t="shared" ref="GQ98:JB98" si="14">QUARTILE(GQ21:GQ68,1)</f>
        <v>#NUM!</v>
      </c>
      <c r="GR98" s="318" t="e">
        <f t="shared" si="14"/>
        <v>#NUM!</v>
      </c>
      <c r="GS98" s="318" t="e">
        <f t="shared" si="14"/>
        <v>#NUM!</v>
      </c>
      <c r="GT98" s="318" t="e">
        <f t="shared" si="14"/>
        <v>#NUM!</v>
      </c>
      <c r="GU98" s="318" t="e">
        <f t="shared" si="14"/>
        <v>#NUM!</v>
      </c>
      <c r="GV98" s="318" t="e">
        <f t="shared" si="14"/>
        <v>#NUM!</v>
      </c>
      <c r="GW98" s="318" t="e">
        <f t="shared" si="14"/>
        <v>#NUM!</v>
      </c>
      <c r="GX98" s="318" t="e">
        <f t="shared" si="14"/>
        <v>#NUM!</v>
      </c>
      <c r="GY98" s="318" t="e">
        <f t="shared" si="14"/>
        <v>#NUM!</v>
      </c>
      <c r="GZ98" s="318" t="e">
        <f t="shared" si="14"/>
        <v>#NUM!</v>
      </c>
      <c r="HA98" s="318" t="e">
        <f t="shared" si="14"/>
        <v>#NUM!</v>
      </c>
      <c r="HB98" s="318" t="e">
        <f t="shared" si="14"/>
        <v>#NUM!</v>
      </c>
      <c r="HC98" s="318" t="e">
        <f t="shared" si="14"/>
        <v>#NUM!</v>
      </c>
      <c r="HD98" s="318" t="e">
        <f t="shared" si="14"/>
        <v>#NUM!</v>
      </c>
      <c r="HE98" s="318" t="e">
        <f t="shared" si="14"/>
        <v>#NUM!</v>
      </c>
      <c r="HF98" s="318" t="e">
        <f t="shared" si="14"/>
        <v>#NUM!</v>
      </c>
      <c r="HG98" s="318" t="e">
        <f t="shared" si="14"/>
        <v>#NUM!</v>
      </c>
      <c r="HH98" s="318" t="e">
        <f t="shared" si="14"/>
        <v>#NUM!</v>
      </c>
      <c r="HI98" s="318" t="e">
        <f t="shared" si="14"/>
        <v>#NUM!</v>
      </c>
      <c r="HJ98" s="318" t="e">
        <f t="shared" si="14"/>
        <v>#NUM!</v>
      </c>
      <c r="HK98" s="318" t="e">
        <f t="shared" si="14"/>
        <v>#NUM!</v>
      </c>
      <c r="HL98" s="318" t="e">
        <f t="shared" si="14"/>
        <v>#NUM!</v>
      </c>
      <c r="HM98" s="318" t="e">
        <f t="shared" si="14"/>
        <v>#NUM!</v>
      </c>
      <c r="HN98" s="318" t="e">
        <f t="shared" si="14"/>
        <v>#NUM!</v>
      </c>
      <c r="HO98" s="318" t="e">
        <f t="shared" si="14"/>
        <v>#NUM!</v>
      </c>
      <c r="HP98" s="318" t="e">
        <f t="shared" si="14"/>
        <v>#NUM!</v>
      </c>
      <c r="HQ98" s="318" t="e">
        <f t="shared" si="14"/>
        <v>#NUM!</v>
      </c>
      <c r="HR98" s="318" t="e">
        <f t="shared" si="14"/>
        <v>#NUM!</v>
      </c>
      <c r="HS98" s="318" t="e">
        <f t="shared" si="14"/>
        <v>#NUM!</v>
      </c>
      <c r="HT98" s="318" t="e">
        <f t="shared" si="14"/>
        <v>#NUM!</v>
      </c>
      <c r="HU98" s="318" t="e">
        <f t="shared" si="14"/>
        <v>#NUM!</v>
      </c>
      <c r="HV98" s="318" t="e">
        <f t="shared" si="14"/>
        <v>#NUM!</v>
      </c>
      <c r="HW98" s="318" t="e">
        <f t="shared" si="14"/>
        <v>#NUM!</v>
      </c>
      <c r="HX98" s="318" t="e">
        <f t="shared" si="14"/>
        <v>#NUM!</v>
      </c>
      <c r="HY98" s="318" t="e">
        <f t="shared" si="14"/>
        <v>#NUM!</v>
      </c>
      <c r="HZ98" s="318" t="e">
        <f t="shared" si="14"/>
        <v>#NUM!</v>
      </c>
      <c r="IA98" s="318" t="e">
        <f t="shared" si="14"/>
        <v>#NUM!</v>
      </c>
      <c r="IB98" s="318" t="e">
        <f t="shared" si="14"/>
        <v>#NUM!</v>
      </c>
      <c r="IC98" s="318" t="e">
        <f t="shared" si="14"/>
        <v>#NUM!</v>
      </c>
      <c r="ID98" s="318" t="e">
        <f t="shared" si="14"/>
        <v>#NUM!</v>
      </c>
      <c r="IE98" s="318" t="e">
        <f t="shared" si="14"/>
        <v>#NUM!</v>
      </c>
      <c r="IF98" s="318" t="e">
        <f t="shared" si="14"/>
        <v>#NUM!</v>
      </c>
      <c r="IG98" s="318" t="e">
        <f t="shared" si="14"/>
        <v>#NUM!</v>
      </c>
      <c r="IH98" s="318" t="e">
        <f t="shared" si="14"/>
        <v>#NUM!</v>
      </c>
      <c r="II98" s="318" t="e">
        <f t="shared" si="14"/>
        <v>#NUM!</v>
      </c>
      <c r="IJ98" s="318" t="e">
        <f t="shared" si="14"/>
        <v>#NUM!</v>
      </c>
      <c r="IK98" s="318" t="e">
        <f t="shared" si="14"/>
        <v>#NUM!</v>
      </c>
      <c r="IL98" s="318" t="e">
        <f t="shared" si="14"/>
        <v>#NUM!</v>
      </c>
      <c r="IM98" s="318" t="e">
        <f t="shared" si="14"/>
        <v>#NUM!</v>
      </c>
      <c r="IN98" s="318" t="e">
        <f t="shared" si="14"/>
        <v>#NUM!</v>
      </c>
      <c r="IO98" s="318" t="e">
        <f t="shared" si="14"/>
        <v>#NUM!</v>
      </c>
      <c r="IP98" s="318" t="e">
        <f t="shared" si="14"/>
        <v>#NUM!</v>
      </c>
      <c r="IQ98" s="318" t="e">
        <f t="shared" si="14"/>
        <v>#NUM!</v>
      </c>
      <c r="IR98" s="318" t="e">
        <f t="shared" si="14"/>
        <v>#NUM!</v>
      </c>
      <c r="IS98" s="318" t="e">
        <f t="shared" si="14"/>
        <v>#NUM!</v>
      </c>
      <c r="IT98" s="318" t="e">
        <f t="shared" si="14"/>
        <v>#NUM!</v>
      </c>
      <c r="IU98" s="318" t="e">
        <f t="shared" si="14"/>
        <v>#NUM!</v>
      </c>
      <c r="IV98" s="318" t="e">
        <f t="shared" si="14"/>
        <v>#NUM!</v>
      </c>
      <c r="IW98" s="318" t="e">
        <f t="shared" si="14"/>
        <v>#NUM!</v>
      </c>
      <c r="IX98" s="318" t="e">
        <f t="shared" si="14"/>
        <v>#NUM!</v>
      </c>
      <c r="IY98" s="318" t="e">
        <f t="shared" si="14"/>
        <v>#NUM!</v>
      </c>
      <c r="IZ98" s="318" t="e">
        <f t="shared" si="14"/>
        <v>#NUM!</v>
      </c>
      <c r="JA98" s="318" t="e">
        <f t="shared" si="14"/>
        <v>#NUM!</v>
      </c>
      <c r="JB98" s="318" t="e">
        <f t="shared" si="14"/>
        <v>#NUM!</v>
      </c>
      <c r="JC98" s="318" t="e">
        <f t="shared" ref="JC98:JP98" si="15">QUARTILE(JC21:JC68,1)</f>
        <v>#NUM!</v>
      </c>
      <c r="JD98" s="318" t="e">
        <f t="shared" si="15"/>
        <v>#NUM!</v>
      </c>
      <c r="JE98" s="318" t="e">
        <f t="shared" si="15"/>
        <v>#NUM!</v>
      </c>
      <c r="JF98" s="318" t="e">
        <f t="shared" si="15"/>
        <v>#NUM!</v>
      </c>
      <c r="JG98" s="318" t="e">
        <f t="shared" si="15"/>
        <v>#NUM!</v>
      </c>
      <c r="JH98" s="318" t="e">
        <f t="shared" si="15"/>
        <v>#NUM!</v>
      </c>
      <c r="JI98" s="318" t="e">
        <f t="shared" si="15"/>
        <v>#NUM!</v>
      </c>
      <c r="JJ98" s="318" t="e">
        <f t="shared" si="15"/>
        <v>#NUM!</v>
      </c>
      <c r="JK98" s="318" t="e">
        <f t="shared" si="15"/>
        <v>#NUM!</v>
      </c>
      <c r="JL98" s="318" t="e">
        <f t="shared" si="15"/>
        <v>#NUM!</v>
      </c>
      <c r="JM98" s="318" t="e">
        <f t="shared" si="15"/>
        <v>#NUM!</v>
      </c>
      <c r="JN98" s="318" t="e">
        <f t="shared" si="15"/>
        <v>#NUM!</v>
      </c>
      <c r="JO98" s="318" t="e">
        <f t="shared" si="15"/>
        <v>#NUM!</v>
      </c>
      <c r="JP98" s="318" t="e">
        <f t="shared" si="15"/>
        <v>#NUM!</v>
      </c>
    </row>
    <row r="99" spans="4:277" ht="15" customHeight="1" x14ac:dyDescent="0.2">
      <c r="D99" s="316">
        <v>1.3</v>
      </c>
      <c r="E99" s="317" t="s">
        <v>447</v>
      </c>
      <c r="F99" s="318" t="e">
        <f>QUARTILE(F21:F68,2)</f>
        <v>#NUM!</v>
      </c>
      <c r="G99" s="318" t="e">
        <f t="shared" ref="G99:BR99" si="16">QUARTILE(G21:G68,2)</f>
        <v>#NUM!</v>
      </c>
      <c r="H99" s="318" t="e">
        <f t="shared" si="16"/>
        <v>#NUM!</v>
      </c>
      <c r="I99" s="318" t="e">
        <f t="shared" si="16"/>
        <v>#NUM!</v>
      </c>
      <c r="J99" s="318" t="e">
        <f t="shared" si="16"/>
        <v>#NUM!</v>
      </c>
      <c r="K99" s="318" t="e">
        <f t="shared" si="16"/>
        <v>#NUM!</v>
      </c>
      <c r="L99" s="318" t="e">
        <f t="shared" si="16"/>
        <v>#NUM!</v>
      </c>
      <c r="M99" s="318" t="e">
        <f t="shared" si="16"/>
        <v>#NUM!</v>
      </c>
      <c r="N99" s="318" t="e">
        <f t="shared" si="16"/>
        <v>#NUM!</v>
      </c>
      <c r="O99" s="318" t="e">
        <f t="shared" si="16"/>
        <v>#NUM!</v>
      </c>
      <c r="P99" s="318" t="e">
        <f t="shared" si="16"/>
        <v>#NUM!</v>
      </c>
      <c r="Q99" s="318" t="e">
        <f t="shared" si="16"/>
        <v>#NUM!</v>
      </c>
      <c r="R99" s="318" t="e">
        <f t="shared" si="16"/>
        <v>#NUM!</v>
      </c>
      <c r="S99" s="318" t="e">
        <f t="shared" si="16"/>
        <v>#NUM!</v>
      </c>
      <c r="T99" s="318" t="e">
        <f t="shared" si="16"/>
        <v>#NUM!</v>
      </c>
      <c r="U99" s="318" t="e">
        <f t="shared" si="16"/>
        <v>#NUM!</v>
      </c>
      <c r="V99" s="318" t="e">
        <f t="shared" si="16"/>
        <v>#NUM!</v>
      </c>
      <c r="W99" s="318" t="e">
        <f t="shared" si="16"/>
        <v>#NUM!</v>
      </c>
      <c r="X99" s="318" t="e">
        <f t="shared" si="16"/>
        <v>#NUM!</v>
      </c>
      <c r="Y99" s="318" t="e">
        <f t="shared" si="16"/>
        <v>#NUM!</v>
      </c>
      <c r="Z99" s="318" t="e">
        <f t="shared" si="16"/>
        <v>#NUM!</v>
      </c>
      <c r="AA99" s="318" t="e">
        <f t="shared" si="16"/>
        <v>#NUM!</v>
      </c>
      <c r="AB99" s="318" t="e">
        <f t="shared" si="16"/>
        <v>#NUM!</v>
      </c>
      <c r="AC99" s="318" t="e">
        <f t="shared" si="16"/>
        <v>#NUM!</v>
      </c>
      <c r="AD99" s="318" t="e">
        <f t="shared" si="16"/>
        <v>#NUM!</v>
      </c>
      <c r="AE99" s="318" t="e">
        <f t="shared" si="16"/>
        <v>#NUM!</v>
      </c>
      <c r="AF99" s="318" t="e">
        <f t="shared" si="16"/>
        <v>#NUM!</v>
      </c>
      <c r="AG99" s="318" t="e">
        <f t="shared" si="16"/>
        <v>#NUM!</v>
      </c>
      <c r="AH99" s="318" t="e">
        <f t="shared" si="16"/>
        <v>#NUM!</v>
      </c>
      <c r="AI99" s="318" t="e">
        <f t="shared" si="16"/>
        <v>#NUM!</v>
      </c>
      <c r="AJ99" s="318" t="e">
        <f t="shared" si="16"/>
        <v>#NUM!</v>
      </c>
      <c r="AK99" s="318" t="e">
        <f t="shared" si="16"/>
        <v>#NUM!</v>
      </c>
      <c r="AL99" s="318" t="e">
        <f t="shared" si="16"/>
        <v>#NUM!</v>
      </c>
      <c r="AM99" s="318" t="e">
        <f t="shared" si="16"/>
        <v>#NUM!</v>
      </c>
      <c r="AN99" s="318" t="e">
        <f t="shared" si="16"/>
        <v>#NUM!</v>
      </c>
      <c r="AO99" s="318" t="e">
        <f t="shared" si="16"/>
        <v>#NUM!</v>
      </c>
      <c r="AP99" s="318" t="e">
        <f t="shared" si="16"/>
        <v>#NUM!</v>
      </c>
      <c r="AQ99" s="318" t="e">
        <f t="shared" si="16"/>
        <v>#NUM!</v>
      </c>
      <c r="AR99" s="318" t="e">
        <f t="shared" si="16"/>
        <v>#NUM!</v>
      </c>
      <c r="AS99" s="318" t="e">
        <f t="shared" si="16"/>
        <v>#NUM!</v>
      </c>
      <c r="AT99" s="318" t="e">
        <f t="shared" si="16"/>
        <v>#NUM!</v>
      </c>
      <c r="AU99" s="318" t="e">
        <f t="shared" si="16"/>
        <v>#NUM!</v>
      </c>
      <c r="AV99" s="318" t="e">
        <f t="shared" si="16"/>
        <v>#NUM!</v>
      </c>
      <c r="AW99" s="318" t="e">
        <f t="shared" si="16"/>
        <v>#NUM!</v>
      </c>
      <c r="AX99" s="318" t="e">
        <f t="shared" si="16"/>
        <v>#NUM!</v>
      </c>
      <c r="AY99" s="318" t="e">
        <f t="shared" si="16"/>
        <v>#NUM!</v>
      </c>
      <c r="AZ99" s="318" t="e">
        <f t="shared" si="16"/>
        <v>#NUM!</v>
      </c>
      <c r="BA99" s="318" t="e">
        <f t="shared" si="16"/>
        <v>#NUM!</v>
      </c>
      <c r="BB99" s="318" t="e">
        <f t="shared" si="16"/>
        <v>#NUM!</v>
      </c>
      <c r="BC99" s="318" t="e">
        <f t="shared" si="16"/>
        <v>#NUM!</v>
      </c>
      <c r="BD99" s="318" t="e">
        <f t="shared" si="16"/>
        <v>#NUM!</v>
      </c>
      <c r="BE99" s="318" t="e">
        <f t="shared" si="16"/>
        <v>#NUM!</v>
      </c>
      <c r="BF99" s="318" t="e">
        <f t="shared" si="16"/>
        <v>#NUM!</v>
      </c>
      <c r="BG99" s="318" t="e">
        <f t="shared" si="16"/>
        <v>#NUM!</v>
      </c>
      <c r="BH99" s="318" t="e">
        <f t="shared" si="16"/>
        <v>#NUM!</v>
      </c>
      <c r="BI99" s="318" t="e">
        <f t="shared" si="16"/>
        <v>#NUM!</v>
      </c>
      <c r="BJ99" s="318" t="e">
        <f t="shared" si="16"/>
        <v>#NUM!</v>
      </c>
      <c r="BK99" s="318" t="e">
        <f t="shared" si="16"/>
        <v>#NUM!</v>
      </c>
      <c r="BL99" s="318" t="e">
        <f t="shared" si="16"/>
        <v>#NUM!</v>
      </c>
      <c r="BM99" s="318" t="e">
        <f t="shared" si="16"/>
        <v>#NUM!</v>
      </c>
      <c r="BN99" s="318" t="e">
        <f t="shared" si="16"/>
        <v>#NUM!</v>
      </c>
      <c r="BO99" s="318" t="e">
        <f t="shared" si="16"/>
        <v>#NUM!</v>
      </c>
      <c r="BP99" s="318" t="e">
        <f t="shared" si="16"/>
        <v>#NUM!</v>
      </c>
      <c r="BQ99" s="318" t="e">
        <f t="shared" si="16"/>
        <v>#NUM!</v>
      </c>
      <c r="BR99" s="318" t="e">
        <f t="shared" si="16"/>
        <v>#NUM!</v>
      </c>
      <c r="BS99" s="318" t="e">
        <f t="shared" ref="BS99:ED99" si="17">QUARTILE(BS21:BS68,2)</f>
        <v>#NUM!</v>
      </c>
      <c r="BT99" s="318" t="e">
        <f t="shared" si="17"/>
        <v>#NUM!</v>
      </c>
      <c r="BU99" s="318" t="e">
        <f t="shared" si="17"/>
        <v>#NUM!</v>
      </c>
      <c r="BV99" s="318" t="e">
        <f t="shared" si="17"/>
        <v>#NUM!</v>
      </c>
      <c r="BW99" s="318" t="e">
        <f t="shared" si="17"/>
        <v>#NUM!</v>
      </c>
      <c r="BX99" s="318" t="e">
        <f t="shared" si="17"/>
        <v>#NUM!</v>
      </c>
      <c r="BY99" s="318" t="e">
        <f t="shared" si="17"/>
        <v>#NUM!</v>
      </c>
      <c r="BZ99" s="318" t="e">
        <f t="shared" si="17"/>
        <v>#NUM!</v>
      </c>
      <c r="CA99" s="318" t="e">
        <f t="shared" si="17"/>
        <v>#NUM!</v>
      </c>
      <c r="CB99" s="318" t="e">
        <f t="shared" si="17"/>
        <v>#NUM!</v>
      </c>
      <c r="CC99" s="318" t="e">
        <f t="shared" si="17"/>
        <v>#NUM!</v>
      </c>
      <c r="CD99" s="318" t="e">
        <f t="shared" si="17"/>
        <v>#NUM!</v>
      </c>
      <c r="CE99" s="318" t="e">
        <f t="shared" si="17"/>
        <v>#NUM!</v>
      </c>
      <c r="CF99" s="318" t="e">
        <f t="shared" si="17"/>
        <v>#NUM!</v>
      </c>
      <c r="CG99" s="318" t="e">
        <f t="shared" si="17"/>
        <v>#NUM!</v>
      </c>
      <c r="CH99" s="318" t="e">
        <f t="shared" si="17"/>
        <v>#NUM!</v>
      </c>
      <c r="CI99" s="318" t="e">
        <f t="shared" si="17"/>
        <v>#NUM!</v>
      </c>
      <c r="CJ99" s="318" t="e">
        <f t="shared" si="17"/>
        <v>#NUM!</v>
      </c>
      <c r="CK99" s="318" t="e">
        <f t="shared" si="17"/>
        <v>#NUM!</v>
      </c>
      <c r="CL99" s="318" t="e">
        <f t="shared" si="17"/>
        <v>#NUM!</v>
      </c>
      <c r="CM99" s="318" t="e">
        <f t="shared" si="17"/>
        <v>#NUM!</v>
      </c>
      <c r="CN99" s="318" t="e">
        <f t="shared" si="17"/>
        <v>#NUM!</v>
      </c>
      <c r="CO99" s="318" t="e">
        <f t="shared" si="17"/>
        <v>#NUM!</v>
      </c>
      <c r="CP99" s="318" t="e">
        <f t="shared" si="17"/>
        <v>#NUM!</v>
      </c>
      <c r="CQ99" s="318" t="e">
        <f t="shared" si="17"/>
        <v>#NUM!</v>
      </c>
      <c r="CR99" s="318" t="e">
        <f t="shared" si="17"/>
        <v>#NUM!</v>
      </c>
      <c r="CS99" s="318" t="e">
        <f t="shared" si="17"/>
        <v>#NUM!</v>
      </c>
      <c r="CT99" s="318" t="e">
        <f t="shared" si="17"/>
        <v>#NUM!</v>
      </c>
      <c r="CU99" s="318" t="e">
        <f t="shared" si="17"/>
        <v>#NUM!</v>
      </c>
      <c r="CV99" s="318" t="e">
        <f t="shared" si="17"/>
        <v>#NUM!</v>
      </c>
      <c r="CW99" s="318" t="e">
        <f t="shared" si="17"/>
        <v>#NUM!</v>
      </c>
      <c r="CX99" s="318" t="e">
        <f t="shared" si="17"/>
        <v>#NUM!</v>
      </c>
      <c r="CY99" s="318" t="e">
        <f t="shared" si="17"/>
        <v>#NUM!</v>
      </c>
      <c r="CZ99" s="318" t="e">
        <f t="shared" si="17"/>
        <v>#NUM!</v>
      </c>
      <c r="DA99" s="318" t="e">
        <f t="shared" si="17"/>
        <v>#NUM!</v>
      </c>
      <c r="DB99" s="318" t="e">
        <f t="shared" si="17"/>
        <v>#NUM!</v>
      </c>
      <c r="DC99" s="318" t="e">
        <f t="shared" si="17"/>
        <v>#NUM!</v>
      </c>
      <c r="DD99" s="318" t="e">
        <f t="shared" si="17"/>
        <v>#NUM!</v>
      </c>
      <c r="DE99" s="318" t="e">
        <f t="shared" si="17"/>
        <v>#NUM!</v>
      </c>
      <c r="DF99" s="318" t="e">
        <f t="shared" si="17"/>
        <v>#NUM!</v>
      </c>
      <c r="DG99" s="318" t="e">
        <f t="shared" si="17"/>
        <v>#NUM!</v>
      </c>
      <c r="DH99" s="318" t="e">
        <f t="shared" si="17"/>
        <v>#NUM!</v>
      </c>
      <c r="DI99" s="318" t="e">
        <f t="shared" si="17"/>
        <v>#NUM!</v>
      </c>
      <c r="DJ99" s="318" t="e">
        <f t="shared" si="17"/>
        <v>#NUM!</v>
      </c>
      <c r="DK99" s="318" t="e">
        <f t="shared" si="17"/>
        <v>#NUM!</v>
      </c>
      <c r="DL99" s="318" t="e">
        <f t="shared" si="17"/>
        <v>#NUM!</v>
      </c>
      <c r="DM99" s="318" t="e">
        <f t="shared" si="17"/>
        <v>#NUM!</v>
      </c>
      <c r="DN99" s="318" t="e">
        <f t="shared" si="17"/>
        <v>#NUM!</v>
      </c>
      <c r="DO99" s="318" t="e">
        <f t="shared" si="17"/>
        <v>#NUM!</v>
      </c>
      <c r="DP99" s="318" t="e">
        <f t="shared" si="17"/>
        <v>#NUM!</v>
      </c>
      <c r="DQ99" s="318" t="e">
        <f t="shared" si="17"/>
        <v>#NUM!</v>
      </c>
      <c r="DR99" s="318" t="e">
        <f t="shared" si="17"/>
        <v>#NUM!</v>
      </c>
      <c r="DS99" s="318" t="e">
        <f t="shared" si="17"/>
        <v>#NUM!</v>
      </c>
      <c r="DT99" s="318" t="e">
        <f t="shared" si="17"/>
        <v>#NUM!</v>
      </c>
      <c r="DU99" s="318" t="e">
        <f t="shared" si="17"/>
        <v>#NUM!</v>
      </c>
      <c r="DV99" s="318" t="e">
        <f t="shared" si="17"/>
        <v>#NUM!</v>
      </c>
      <c r="DW99" s="318" t="e">
        <f t="shared" si="17"/>
        <v>#NUM!</v>
      </c>
      <c r="DX99" s="318" t="e">
        <f t="shared" si="17"/>
        <v>#NUM!</v>
      </c>
      <c r="DY99" s="318" t="e">
        <f t="shared" si="17"/>
        <v>#NUM!</v>
      </c>
      <c r="DZ99" s="318" t="e">
        <f t="shared" si="17"/>
        <v>#NUM!</v>
      </c>
      <c r="EA99" s="318" t="e">
        <f t="shared" si="17"/>
        <v>#NUM!</v>
      </c>
      <c r="EB99" s="318" t="e">
        <f t="shared" si="17"/>
        <v>#NUM!</v>
      </c>
      <c r="EC99" s="318" t="e">
        <f t="shared" si="17"/>
        <v>#NUM!</v>
      </c>
      <c r="ED99" s="318" t="e">
        <f t="shared" si="17"/>
        <v>#NUM!</v>
      </c>
      <c r="EE99" s="318" t="e">
        <f t="shared" ref="EE99:GP99" si="18">QUARTILE(EE21:EE68,2)</f>
        <v>#NUM!</v>
      </c>
      <c r="EF99" s="318" t="e">
        <f t="shared" si="18"/>
        <v>#NUM!</v>
      </c>
      <c r="EG99" s="318" t="e">
        <f t="shared" si="18"/>
        <v>#NUM!</v>
      </c>
      <c r="EH99" s="318" t="e">
        <f t="shared" si="18"/>
        <v>#NUM!</v>
      </c>
      <c r="EI99" s="318" t="e">
        <f t="shared" si="18"/>
        <v>#NUM!</v>
      </c>
      <c r="EJ99" s="318" t="e">
        <f t="shared" si="18"/>
        <v>#NUM!</v>
      </c>
      <c r="EK99" s="318" t="e">
        <f t="shared" si="18"/>
        <v>#NUM!</v>
      </c>
      <c r="EL99" s="318" t="e">
        <f t="shared" si="18"/>
        <v>#NUM!</v>
      </c>
      <c r="EM99" s="318" t="e">
        <f t="shared" si="18"/>
        <v>#NUM!</v>
      </c>
      <c r="EN99" s="318" t="e">
        <f t="shared" si="18"/>
        <v>#NUM!</v>
      </c>
      <c r="EO99" s="318" t="e">
        <f t="shared" si="18"/>
        <v>#NUM!</v>
      </c>
      <c r="EP99" s="318" t="e">
        <f t="shared" si="18"/>
        <v>#NUM!</v>
      </c>
      <c r="EQ99" s="318" t="e">
        <f t="shared" si="18"/>
        <v>#NUM!</v>
      </c>
      <c r="ER99" s="318" t="e">
        <f t="shared" si="18"/>
        <v>#NUM!</v>
      </c>
      <c r="ES99" s="318" t="e">
        <f t="shared" si="18"/>
        <v>#NUM!</v>
      </c>
      <c r="ET99" s="318" t="e">
        <f t="shared" si="18"/>
        <v>#NUM!</v>
      </c>
      <c r="EU99" s="318" t="e">
        <f t="shared" si="18"/>
        <v>#NUM!</v>
      </c>
      <c r="EV99" s="318" t="e">
        <f t="shared" si="18"/>
        <v>#NUM!</v>
      </c>
      <c r="EW99" s="318" t="e">
        <f t="shared" si="18"/>
        <v>#NUM!</v>
      </c>
      <c r="EX99" s="318" t="e">
        <f t="shared" si="18"/>
        <v>#NUM!</v>
      </c>
      <c r="EY99" s="318" t="e">
        <f t="shared" si="18"/>
        <v>#NUM!</v>
      </c>
      <c r="EZ99" s="318" t="e">
        <f t="shared" si="18"/>
        <v>#NUM!</v>
      </c>
      <c r="FA99" s="318" t="e">
        <f t="shared" si="18"/>
        <v>#NUM!</v>
      </c>
      <c r="FB99" s="318" t="e">
        <f t="shared" si="18"/>
        <v>#NUM!</v>
      </c>
      <c r="FC99" s="318" t="e">
        <f t="shared" si="18"/>
        <v>#NUM!</v>
      </c>
      <c r="FD99" s="318" t="e">
        <f t="shared" si="18"/>
        <v>#NUM!</v>
      </c>
      <c r="FE99" s="318" t="e">
        <f t="shared" si="18"/>
        <v>#NUM!</v>
      </c>
      <c r="FF99" s="318" t="e">
        <f t="shared" si="18"/>
        <v>#NUM!</v>
      </c>
      <c r="FG99" s="318" t="e">
        <f t="shared" si="18"/>
        <v>#NUM!</v>
      </c>
      <c r="FH99" s="318" t="e">
        <f t="shared" si="18"/>
        <v>#NUM!</v>
      </c>
      <c r="FI99" s="318" t="e">
        <f t="shared" si="18"/>
        <v>#NUM!</v>
      </c>
      <c r="FJ99" s="318" t="e">
        <f t="shared" si="18"/>
        <v>#NUM!</v>
      </c>
      <c r="FK99" s="318" t="e">
        <f t="shared" si="18"/>
        <v>#NUM!</v>
      </c>
      <c r="FL99" s="318" t="e">
        <f t="shared" si="18"/>
        <v>#NUM!</v>
      </c>
      <c r="FM99" s="318" t="e">
        <f t="shared" si="18"/>
        <v>#NUM!</v>
      </c>
      <c r="FN99" s="318" t="e">
        <f t="shared" si="18"/>
        <v>#NUM!</v>
      </c>
      <c r="FO99" s="318" t="e">
        <f t="shared" si="18"/>
        <v>#NUM!</v>
      </c>
      <c r="FP99" s="318" t="e">
        <f t="shared" si="18"/>
        <v>#NUM!</v>
      </c>
      <c r="FQ99" s="318" t="e">
        <f t="shared" si="18"/>
        <v>#NUM!</v>
      </c>
      <c r="FR99" s="318" t="e">
        <f t="shared" si="18"/>
        <v>#NUM!</v>
      </c>
      <c r="FS99" s="318" t="e">
        <f t="shared" si="18"/>
        <v>#NUM!</v>
      </c>
      <c r="FT99" s="318" t="e">
        <f t="shared" si="18"/>
        <v>#NUM!</v>
      </c>
      <c r="FU99" s="318" t="e">
        <f t="shared" si="18"/>
        <v>#NUM!</v>
      </c>
      <c r="FV99" s="318" t="e">
        <f t="shared" si="18"/>
        <v>#NUM!</v>
      </c>
      <c r="FW99" s="318" t="e">
        <f t="shared" si="18"/>
        <v>#NUM!</v>
      </c>
      <c r="FX99" s="318" t="e">
        <f t="shared" si="18"/>
        <v>#NUM!</v>
      </c>
      <c r="FY99" s="318" t="e">
        <f t="shared" si="18"/>
        <v>#NUM!</v>
      </c>
      <c r="FZ99" s="318" t="e">
        <f t="shared" si="18"/>
        <v>#NUM!</v>
      </c>
      <c r="GA99" s="318" t="e">
        <f t="shared" si="18"/>
        <v>#NUM!</v>
      </c>
      <c r="GB99" s="318" t="e">
        <f t="shared" si="18"/>
        <v>#NUM!</v>
      </c>
      <c r="GC99" s="318" t="e">
        <f t="shared" si="18"/>
        <v>#NUM!</v>
      </c>
      <c r="GD99" s="318" t="e">
        <f t="shared" si="18"/>
        <v>#NUM!</v>
      </c>
      <c r="GE99" s="318" t="e">
        <f t="shared" si="18"/>
        <v>#NUM!</v>
      </c>
      <c r="GF99" s="318" t="e">
        <f t="shared" si="18"/>
        <v>#NUM!</v>
      </c>
      <c r="GG99" s="318" t="e">
        <f t="shared" si="18"/>
        <v>#NUM!</v>
      </c>
      <c r="GH99" s="318" t="e">
        <f t="shared" si="18"/>
        <v>#NUM!</v>
      </c>
      <c r="GI99" s="318" t="e">
        <f t="shared" si="18"/>
        <v>#NUM!</v>
      </c>
      <c r="GJ99" s="318" t="e">
        <f t="shared" si="18"/>
        <v>#NUM!</v>
      </c>
      <c r="GK99" s="318" t="e">
        <f t="shared" si="18"/>
        <v>#NUM!</v>
      </c>
      <c r="GL99" s="318" t="e">
        <f t="shared" si="18"/>
        <v>#NUM!</v>
      </c>
      <c r="GM99" s="318" t="e">
        <f t="shared" si="18"/>
        <v>#NUM!</v>
      </c>
      <c r="GN99" s="318" t="e">
        <f t="shared" si="18"/>
        <v>#NUM!</v>
      </c>
      <c r="GO99" s="318" t="e">
        <f t="shared" si="18"/>
        <v>#NUM!</v>
      </c>
      <c r="GP99" s="318" t="e">
        <f t="shared" si="18"/>
        <v>#NUM!</v>
      </c>
      <c r="GQ99" s="318" t="e">
        <f t="shared" ref="GQ99:JB99" si="19">QUARTILE(GQ21:GQ68,2)</f>
        <v>#NUM!</v>
      </c>
      <c r="GR99" s="318" t="e">
        <f t="shared" si="19"/>
        <v>#NUM!</v>
      </c>
      <c r="GS99" s="318" t="e">
        <f t="shared" si="19"/>
        <v>#NUM!</v>
      </c>
      <c r="GT99" s="318" t="e">
        <f t="shared" si="19"/>
        <v>#NUM!</v>
      </c>
      <c r="GU99" s="318" t="e">
        <f t="shared" si="19"/>
        <v>#NUM!</v>
      </c>
      <c r="GV99" s="318" t="e">
        <f t="shared" si="19"/>
        <v>#NUM!</v>
      </c>
      <c r="GW99" s="318" t="e">
        <f t="shared" si="19"/>
        <v>#NUM!</v>
      </c>
      <c r="GX99" s="318" t="e">
        <f t="shared" si="19"/>
        <v>#NUM!</v>
      </c>
      <c r="GY99" s="318" t="e">
        <f t="shared" si="19"/>
        <v>#NUM!</v>
      </c>
      <c r="GZ99" s="318" t="e">
        <f t="shared" si="19"/>
        <v>#NUM!</v>
      </c>
      <c r="HA99" s="318" t="e">
        <f t="shared" si="19"/>
        <v>#NUM!</v>
      </c>
      <c r="HB99" s="318" t="e">
        <f t="shared" si="19"/>
        <v>#NUM!</v>
      </c>
      <c r="HC99" s="318" t="e">
        <f t="shared" si="19"/>
        <v>#NUM!</v>
      </c>
      <c r="HD99" s="318" t="e">
        <f t="shared" si="19"/>
        <v>#NUM!</v>
      </c>
      <c r="HE99" s="318" t="e">
        <f t="shared" si="19"/>
        <v>#NUM!</v>
      </c>
      <c r="HF99" s="318" t="e">
        <f t="shared" si="19"/>
        <v>#NUM!</v>
      </c>
      <c r="HG99" s="318" t="e">
        <f t="shared" si="19"/>
        <v>#NUM!</v>
      </c>
      <c r="HH99" s="318" t="e">
        <f t="shared" si="19"/>
        <v>#NUM!</v>
      </c>
      <c r="HI99" s="318" t="e">
        <f t="shared" si="19"/>
        <v>#NUM!</v>
      </c>
      <c r="HJ99" s="318" t="e">
        <f t="shared" si="19"/>
        <v>#NUM!</v>
      </c>
      <c r="HK99" s="318" t="e">
        <f t="shared" si="19"/>
        <v>#NUM!</v>
      </c>
      <c r="HL99" s="318" t="e">
        <f t="shared" si="19"/>
        <v>#NUM!</v>
      </c>
      <c r="HM99" s="318" t="e">
        <f t="shared" si="19"/>
        <v>#NUM!</v>
      </c>
      <c r="HN99" s="318" t="e">
        <f t="shared" si="19"/>
        <v>#NUM!</v>
      </c>
      <c r="HO99" s="318" t="e">
        <f t="shared" si="19"/>
        <v>#NUM!</v>
      </c>
      <c r="HP99" s="318" t="e">
        <f t="shared" si="19"/>
        <v>#NUM!</v>
      </c>
      <c r="HQ99" s="318" t="e">
        <f t="shared" si="19"/>
        <v>#NUM!</v>
      </c>
      <c r="HR99" s="318" t="e">
        <f t="shared" si="19"/>
        <v>#NUM!</v>
      </c>
      <c r="HS99" s="318" t="e">
        <f t="shared" si="19"/>
        <v>#NUM!</v>
      </c>
      <c r="HT99" s="318" t="e">
        <f t="shared" si="19"/>
        <v>#NUM!</v>
      </c>
      <c r="HU99" s="318" t="e">
        <f t="shared" si="19"/>
        <v>#NUM!</v>
      </c>
      <c r="HV99" s="318" t="e">
        <f t="shared" si="19"/>
        <v>#NUM!</v>
      </c>
      <c r="HW99" s="318" t="e">
        <f t="shared" si="19"/>
        <v>#NUM!</v>
      </c>
      <c r="HX99" s="318" t="e">
        <f t="shared" si="19"/>
        <v>#NUM!</v>
      </c>
      <c r="HY99" s="318" t="e">
        <f t="shared" si="19"/>
        <v>#NUM!</v>
      </c>
      <c r="HZ99" s="318" t="e">
        <f t="shared" si="19"/>
        <v>#NUM!</v>
      </c>
      <c r="IA99" s="318" t="e">
        <f t="shared" si="19"/>
        <v>#NUM!</v>
      </c>
      <c r="IB99" s="318" t="e">
        <f t="shared" si="19"/>
        <v>#NUM!</v>
      </c>
      <c r="IC99" s="318" t="e">
        <f t="shared" si="19"/>
        <v>#NUM!</v>
      </c>
      <c r="ID99" s="318" t="e">
        <f t="shared" si="19"/>
        <v>#NUM!</v>
      </c>
      <c r="IE99" s="318" t="e">
        <f t="shared" si="19"/>
        <v>#NUM!</v>
      </c>
      <c r="IF99" s="318" t="e">
        <f t="shared" si="19"/>
        <v>#NUM!</v>
      </c>
      <c r="IG99" s="318" t="e">
        <f t="shared" si="19"/>
        <v>#NUM!</v>
      </c>
      <c r="IH99" s="318" t="e">
        <f t="shared" si="19"/>
        <v>#NUM!</v>
      </c>
      <c r="II99" s="318" t="e">
        <f t="shared" si="19"/>
        <v>#NUM!</v>
      </c>
      <c r="IJ99" s="318" t="e">
        <f t="shared" si="19"/>
        <v>#NUM!</v>
      </c>
      <c r="IK99" s="318" t="e">
        <f t="shared" si="19"/>
        <v>#NUM!</v>
      </c>
      <c r="IL99" s="318" t="e">
        <f t="shared" si="19"/>
        <v>#NUM!</v>
      </c>
      <c r="IM99" s="318" t="e">
        <f t="shared" si="19"/>
        <v>#NUM!</v>
      </c>
      <c r="IN99" s="318" t="e">
        <f t="shared" si="19"/>
        <v>#NUM!</v>
      </c>
      <c r="IO99" s="318" t="e">
        <f t="shared" si="19"/>
        <v>#NUM!</v>
      </c>
      <c r="IP99" s="318" t="e">
        <f t="shared" si="19"/>
        <v>#NUM!</v>
      </c>
      <c r="IQ99" s="318" t="e">
        <f t="shared" si="19"/>
        <v>#NUM!</v>
      </c>
      <c r="IR99" s="318" t="e">
        <f t="shared" si="19"/>
        <v>#NUM!</v>
      </c>
      <c r="IS99" s="318" t="e">
        <f t="shared" si="19"/>
        <v>#NUM!</v>
      </c>
      <c r="IT99" s="318" t="e">
        <f t="shared" si="19"/>
        <v>#NUM!</v>
      </c>
      <c r="IU99" s="318" t="e">
        <f t="shared" si="19"/>
        <v>#NUM!</v>
      </c>
      <c r="IV99" s="318" t="e">
        <f t="shared" si="19"/>
        <v>#NUM!</v>
      </c>
      <c r="IW99" s="318" t="e">
        <f t="shared" si="19"/>
        <v>#NUM!</v>
      </c>
      <c r="IX99" s="318" t="e">
        <f t="shared" si="19"/>
        <v>#NUM!</v>
      </c>
      <c r="IY99" s="318" t="e">
        <f t="shared" si="19"/>
        <v>#NUM!</v>
      </c>
      <c r="IZ99" s="318" t="e">
        <f t="shared" si="19"/>
        <v>#NUM!</v>
      </c>
      <c r="JA99" s="318" t="e">
        <f t="shared" si="19"/>
        <v>#NUM!</v>
      </c>
      <c r="JB99" s="318" t="e">
        <f t="shared" si="19"/>
        <v>#NUM!</v>
      </c>
      <c r="JC99" s="318" t="e">
        <f t="shared" ref="JC99:JP99" si="20">QUARTILE(JC21:JC68,2)</f>
        <v>#NUM!</v>
      </c>
      <c r="JD99" s="318" t="e">
        <f t="shared" si="20"/>
        <v>#NUM!</v>
      </c>
      <c r="JE99" s="318" t="e">
        <f t="shared" si="20"/>
        <v>#NUM!</v>
      </c>
      <c r="JF99" s="318" t="e">
        <f t="shared" si="20"/>
        <v>#NUM!</v>
      </c>
      <c r="JG99" s="318" t="e">
        <f t="shared" si="20"/>
        <v>#NUM!</v>
      </c>
      <c r="JH99" s="318" t="e">
        <f t="shared" si="20"/>
        <v>#NUM!</v>
      </c>
      <c r="JI99" s="318" t="e">
        <f t="shared" si="20"/>
        <v>#NUM!</v>
      </c>
      <c r="JJ99" s="318" t="e">
        <f t="shared" si="20"/>
        <v>#NUM!</v>
      </c>
      <c r="JK99" s="318" t="e">
        <f t="shared" si="20"/>
        <v>#NUM!</v>
      </c>
      <c r="JL99" s="318" t="e">
        <f t="shared" si="20"/>
        <v>#NUM!</v>
      </c>
      <c r="JM99" s="318" t="e">
        <f t="shared" si="20"/>
        <v>#NUM!</v>
      </c>
      <c r="JN99" s="318" t="e">
        <f t="shared" si="20"/>
        <v>#NUM!</v>
      </c>
      <c r="JO99" s="318" t="e">
        <f t="shared" si="20"/>
        <v>#NUM!</v>
      </c>
      <c r="JP99" s="318" t="e">
        <f t="shared" si="20"/>
        <v>#NUM!</v>
      </c>
    </row>
    <row r="100" spans="4:277" ht="15" customHeight="1" x14ac:dyDescent="0.2">
      <c r="D100" s="316">
        <v>1.4</v>
      </c>
      <c r="E100" s="317" t="s">
        <v>439</v>
      </c>
      <c r="F100" s="318" t="e">
        <f>QUARTILE(F21:F68,4)</f>
        <v>#NUM!</v>
      </c>
      <c r="G100" s="318" t="e">
        <f t="shared" ref="G100:BR100" si="21">QUARTILE(G21:G68,4)</f>
        <v>#NUM!</v>
      </c>
      <c r="H100" s="318" t="e">
        <f t="shared" si="21"/>
        <v>#NUM!</v>
      </c>
      <c r="I100" s="318" t="e">
        <f t="shared" si="21"/>
        <v>#NUM!</v>
      </c>
      <c r="J100" s="318" t="e">
        <f t="shared" si="21"/>
        <v>#NUM!</v>
      </c>
      <c r="K100" s="318" t="e">
        <f t="shared" si="21"/>
        <v>#NUM!</v>
      </c>
      <c r="L100" s="318" t="e">
        <f t="shared" si="21"/>
        <v>#NUM!</v>
      </c>
      <c r="M100" s="318" t="e">
        <f t="shared" si="21"/>
        <v>#NUM!</v>
      </c>
      <c r="N100" s="318" t="e">
        <f t="shared" si="21"/>
        <v>#NUM!</v>
      </c>
      <c r="O100" s="318" t="e">
        <f t="shared" si="21"/>
        <v>#NUM!</v>
      </c>
      <c r="P100" s="318" t="e">
        <f t="shared" si="21"/>
        <v>#NUM!</v>
      </c>
      <c r="Q100" s="318" t="e">
        <f t="shared" si="21"/>
        <v>#NUM!</v>
      </c>
      <c r="R100" s="318" t="e">
        <f t="shared" si="21"/>
        <v>#NUM!</v>
      </c>
      <c r="S100" s="318" t="e">
        <f t="shared" si="21"/>
        <v>#NUM!</v>
      </c>
      <c r="T100" s="318" t="e">
        <f t="shared" si="21"/>
        <v>#NUM!</v>
      </c>
      <c r="U100" s="318" t="e">
        <f t="shared" si="21"/>
        <v>#NUM!</v>
      </c>
      <c r="V100" s="318" t="e">
        <f t="shared" si="21"/>
        <v>#NUM!</v>
      </c>
      <c r="W100" s="318" t="e">
        <f t="shared" si="21"/>
        <v>#NUM!</v>
      </c>
      <c r="X100" s="318" t="e">
        <f t="shared" si="21"/>
        <v>#NUM!</v>
      </c>
      <c r="Y100" s="318" t="e">
        <f t="shared" si="21"/>
        <v>#NUM!</v>
      </c>
      <c r="Z100" s="318" t="e">
        <f t="shared" si="21"/>
        <v>#NUM!</v>
      </c>
      <c r="AA100" s="318" t="e">
        <f t="shared" si="21"/>
        <v>#NUM!</v>
      </c>
      <c r="AB100" s="318" t="e">
        <f t="shared" si="21"/>
        <v>#NUM!</v>
      </c>
      <c r="AC100" s="318" t="e">
        <f t="shared" si="21"/>
        <v>#NUM!</v>
      </c>
      <c r="AD100" s="318" t="e">
        <f t="shared" si="21"/>
        <v>#NUM!</v>
      </c>
      <c r="AE100" s="318" t="e">
        <f t="shared" si="21"/>
        <v>#NUM!</v>
      </c>
      <c r="AF100" s="318" t="e">
        <f t="shared" si="21"/>
        <v>#NUM!</v>
      </c>
      <c r="AG100" s="318" t="e">
        <f t="shared" si="21"/>
        <v>#NUM!</v>
      </c>
      <c r="AH100" s="318" t="e">
        <f t="shared" si="21"/>
        <v>#NUM!</v>
      </c>
      <c r="AI100" s="318" t="e">
        <f t="shared" si="21"/>
        <v>#NUM!</v>
      </c>
      <c r="AJ100" s="318" t="e">
        <f t="shared" si="21"/>
        <v>#NUM!</v>
      </c>
      <c r="AK100" s="318" t="e">
        <f t="shared" si="21"/>
        <v>#NUM!</v>
      </c>
      <c r="AL100" s="318" t="e">
        <f t="shared" si="21"/>
        <v>#NUM!</v>
      </c>
      <c r="AM100" s="318" t="e">
        <f t="shared" si="21"/>
        <v>#NUM!</v>
      </c>
      <c r="AN100" s="318" t="e">
        <f t="shared" si="21"/>
        <v>#NUM!</v>
      </c>
      <c r="AO100" s="318" t="e">
        <f t="shared" si="21"/>
        <v>#NUM!</v>
      </c>
      <c r="AP100" s="318" t="e">
        <f t="shared" si="21"/>
        <v>#NUM!</v>
      </c>
      <c r="AQ100" s="318" t="e">
        <f t="shared" si="21"/>
        <v>#NUM!</v>
      </c>
      <c r="AR100" s="318" t="e">
        <f t="shared" si="21"/>
        <v>#NUM!</v>
      </c>
      <c r="AS100" s="318" t="e">
        <f t="shared" si="21"/>
        <v>#NUM!</v>
      </c>
      <c r="AT100" s="318" t="e">
        <f t="shared" si="21"/>
        <v>#NUM!</v>
      </c>
      <c r="AU100" s="318" t="e">
        <f t="shared" si="21"/>
        <v>#NUM!</v>
      </c>
      <c r="AV100" s="318" t="e">
        <f t="shared" si="21"/>
        <v>#NUM!</v>
      </c>
      <c r="AW100" s="318" t="e">
        <f t="shared" si="21"/>
        <v>#NUM!</v>
      </c>
      <c r="AX100" s="318" t="e">
        <f t="shared" si="21"/>
        <v>#NUM!</v>
      </c>
      <c r="AY100" s="318" t="e">
        <f t="shared" si="21"/>
        <v>#NUM!</v>
      </c>
      <c r="AZ100" s="318" t="e">
        <f t="shared" si="21"/>
        <v>#NUM!</v>
      </c>
      <c r="BA100" s="318" t="e">
        <f t="shared" si="21"/>
        <v>#NUM!</v>
      </c>
      <c r="BB100" s="318" t="e">
        <f t="shared" si="21"/>
        <v>#NUM!</v>
      </c>
      <c r="BC100" s="318" t="e">
        <f t="shared" si="21"/>
        <v>#NUM!</v>
      </c>
      <c r="BD100" s="318" t="e">
        <f t="shared" si="21"/>
        <v>#NUM!</v>
      </c>
      <c r="BE100" s="318" t="e">
        <f t="shared" si="21"/>
        <v>#NUM!</v>
      </c>
      <c r="BF100" s="318" t="e">
        <f t="shared" si="21"/>
        <v>#NUM!</v>
      </c>
      <c r="BG100" s="318" t="e">
        <f t="shared" si="21"/>
        <v>#NUM!</v>
      </c>
      <c r="BH100" s="318" t="e">
        <f t="shared" si="21"/>
        <v>#NUM!</v>
      </c>
      <c r="BI100" s="318" t="e">
        <f t="shared" si="21"/>
        <v>#NUM!</v>
      </c>
      <c r="BJ100" s="318" t="e">
        <f t="shared" si="21"/>
        <v>#NUM!</v>
      </c>
      <c r="BK100" s="318" t="e">
        <f t="shared" si="21"/>
        <v>#NUM!</v>
      </c>
      <c r="BL100" s="318" t="e">
        <f t="shared" si="21"/>
        <v>#NUM!</v>
      </c>
      <c r="BM100" s="318" t="e">
        <f t="shared" si="21"/>
        <v>#NUM!</v>
      </c>
      <c r="BN100" s="318" t="e">
        <f t="shared" si="21"/>
        <v>#NUM!</v>
      </c>
      <c r="BO100" s="318" t="e">
        <f t="shared" si="21"/>
        <v>#NUM!</v>
      </c>
      <c r="BP100" s="318" t="e">
        <f t="shared" si="21"/>
        <v>#NUM!</v>
      </c>
      <c r="BQ100" s="318" t="e">
        <f t="shared" si="21"/>
        <v>#NUM!</v>
      </c>
      <c r="BR100" s="318" t="e">
        <f t="shared" si="21"/>
        <v>#NUM!</v>
      </c>
      <c r="BS100" s="318" t="e">
        <f t="shared" ref="BS100:ED100" si="22">QUARTILE(BS21:BS68,4)</f>
        <v>#NUM!</v>
      </c>
      <c r="BT100" s="318" t="e">
        <f t="shared" si="22"/>
        <v>#NUM!</v>
      </c>
      <c r="BU100" s="318" t="e">
        <f t="shared" si="22"/>
        <v>#NUM!</v>
      </c>
      <c r="BV100" s="318" t="e">
        <f t="shared" si="22"/>
        <v>#NUM!</v>
      </c>
      <c r="BW100" s="318" t="e">
        <f t="shared" si="22"/>
        <v>#NUM!</v>
      </c>
      <c r="BX100" s="318" t="e">
        <f t="shared" si="22"/>
        <v>#NUM!</v>
      </c>
      <c r="BY100" s="318" t="e">
        <f t="shared" si="22"/>
        <v>#NUM!</v>
      </c>
      <c r="BZ100" s="318" t="e">
        <f t="shared" si="22"/>
        <v>#NUM!</v>
      </c>
      <c r="CA100" s="318" t="e">
        <f t="shared" si="22"/>
        <v>#NUM!</v>
      </c>
      <c r="CB100" s="318" t="e">
        <f t="shared" si="22"/>
        <v>#NUM!</v>
      </c>
      <c r="CC100" s="318" t="e">
        <f t="shared" si="22"/>
        <v>#NUM!</v>
      </c>
      <c r="CD100" s="318" t="e">
        <f t="shared" si="22"/>
        <v>#NUM!</v>
      </c>
      <c r="CE100" s="318" t="e">
        <f t="shared" si="22"/>
        <v>#NUM!</v>
      </c>
      <c r="CF100" s="318" t="e">
        <f t="shared" si="22"/>
        <v>#NUM!</v>
      </c>
      <c r="CG100" s="318" t="e">
        <f t="shared" si="22"/>
        <v>#NUM!</v>
      </c>
      <c r="CH100" s="318" t="e">
        <f t="shared" si="22"/>
        <v>#NUM!</v>
      </c>
      <c r="CI100" s="318" t="e">
        <f t="shared" si="22"/>
        <v>#NUM!</v>
      </c>
      <c r="CJ100" s="318" t="e">
        <f t="shared" si="22"/>
        <v>#NUM!</v>
      </c>
      <c r="CK100" s="318" t="e">
        <f t="shared" si="22"/>
        <v>#NUM!</v>
      </c>
      <c r="CL100" s="318" t="e">
        <f t="shared" si="22"/>
        <v>#NUM!</v>
      </c>
      <c r="CM100" s="318" t="e">
        <f t="shared" si="22"/>
        <v>#NUM!</v>
      </c>
      <c r="CN100" s="318" t="e">
        <f t="shared" si="22"/>
        <v>#NUM!</v>
      </c>
      <c r="CO100" s="318" t="e">
        <f t="shared" si="22"/>
        <v>#NUM!</v>
      </c>
      <c r="CP100" s="318" t="e">
        <f t="shared" si="22"/>
        <v>#NUM!</v>
      </c>
      <c r="CQ100" s="318" t="e">
        <f t="shared" si="22"/>
        <v>#NUM!</v>
      </c>
      <c r="CR100" s="318" t="e">
        <f t="shared" si="22"/>
        <v>#NUM!</v>
      </c>
      <c r="CS100" s="318" t="e">
        <f t="shared" si="22"/>
        <v>#NUM!</v>
      </c>
      <c r="CT100" s="318" t="e">
        <f t="shared" si="22"/>
        <v>#NUM!</v>
      </c>
      <c r="CU100" s="318" t="e">
        <f t="shared" si="22"/>
        <v>#NUM!</v>
      </c>
      <c r="CV100" s="318" t="e">
        <f t="shared" si="22"/>
        <v>#NUM!</v>
      </c>
      <c r="CW100" s="318" t="e">
        <f t="shared" si="22"/>
        <v>#NUM!</v>
      </c>
      <c r="CX100" s="318" t="e">
        <f t="shared" si="22"/>
        <v>#NUM!</v>
      </c>
      <c r="CY100" s="318" t="e">
        <f t="shared" si="22"/>
        <v>#NUM!</v>
      </c>
      <c r="CZ100" s="318" t="e">
        <f t="shared" si="22"/>
        <v>#NUM!</v>
      </c>
      <c r="DA100" s="318" t="e">
        <f t="shared" si="22"/>
        <v>#NUM!</v>
      </c>
      <c r="DB100" s="318" t="e">
        <f t="shared" si="22"/>
        <v>#NUM!</v>
      </c>
      <c r="DC100" s="318" t="e">
        <f t="shared" si="22"/>
        <v>#NUM!</v>
      </c>
      <c r="DD100" s="318" t="e">
        <f t="shared" si="22"/>
        <v>#NUM!</v>
      </c>
      <c r="DE100" s="318" t="e">
        <f t="shared" si="22"/>
        <v>#NUM!</v>
      </c>
      <c r="DF100" s="318" t="e">
        <f t="shared" si="22"/>
        <v>#NUM!</v>
      </c>
      <c r="DG100" s="318" t="e">
        <f t="shared" si="22"/>
        <v>#NUM!</v>
      </c>
      <c r="DH100" s="318" t="e">
        <f t="shared" si="22"/>
        <v>#NUM!</v>
      </c>
      <c r="DI100" s="318" t="e">
        <f t="shared" si="22"/>
        <v>#NUM!</v>
      </c>
      <c r="DJ100" s="318" t="e">
        <f t="shared" si="22"/>
        <v>#NUM!</v>
      </c>
      <c r="DK100" s="318" t="e">
        <f t="shared" si="22"/>
        <v>#NUM!</v>
      </c>
      <c r="DL100" s="318" t="e">
        <f t="shared" si="22"/>
        <v>#NUM!</v>
      </c>
      <c r="DM100" s="318" t="e">
        <f t="shared" si="22"/>
        <v>#NUM!</v>
      </c>
      <c r="DN100" s="318" t="e">
        <f t="shared" si="22"/>
        <v>#NUM!</v>
      </c>
      <c r="DO100" s="318" t="e">
        <f t="shared" si="22"/>
        <v>#NUM!</v>
      </c>
      <c r="DP100" s="318" t="e">
        <f t="shared" si="22"/>
        <v>#NUM!</v>
      </c>
      <c r="DQ100" s="318" t="e">
        <f t="shared" si="22"/>
        <v>#NUM!</v>
      </c>
      <c r="DR100" s="318" t="e">
        <f t="shared" si="22"/>
        <v>#NUM!</v>
      </c>
      <c r="DS100" s="318" t="e">
        <f t="shared" si="22"/>
        <v>#NUM!</v>
      </c>
      <c r="DT100" s="318" t="e">
        <f t="shared" si="22"/>
        <v>#NUM!</v>
      </c>
      <c r="DU100" s="318" t="e">
        <f t="shared" si="22"/>
        <v>#NUM!</v>
      </c>
      <c r="DV100" s="318" t="e">
        <f t="shared" si="22"/>
        <v>#NUM!</v>
      </c>
      <c r="DW100" s="318" t="e">
        <f t="shared" si="22"/>
        <v>#NUM!</v>
      </c>
      <c r="DX100" s="318" t="e">
        <f t="shared" si="22"/>
        <v>#NUM!</v>
      </c>
      <c r="DY100" s="318" t="e">
        <f t="shared" si="22"/>
        <v>#NUM!</v>
      </c>
      <c r="DZ100" s="318" t="e">
        <f t="shared" si="22"/>
        <v>#NUM!</v>
      </c>
      <c r="EA100" s="318" t="e">
        <f t="shared" si="22"/>
        <v>#NUM!</v>
      </c>
      <c r="EB100" s="318" t="e">
        <f t="shared" si="22"/>
        <v>#NUM!</v>
      </c>
      <c r="EC100" s="318" t="e">
        <f t="shared" si="22"/>
        <v>#NUM!</v>
      </c>
      <c r="ED100" s="318" t="e">
        <f t="shared" si="22"/>
        <v>#NUM!</v>
      </c>
      <c r="EE100" s="318" t="e">
        <f t="shared" ref="EE100:GP100" si="23">QUARTILE(EE21:EE68,4)</f>
        <v>#NUM!</v>
      </c>
      <c r="EF100" s="318" t="e">
        <f t="shared" si="23"/>
        <v>#NUM!</v>
      </c>
      <c r="EG100" s="318" t="e">
        <f t="shared" si="23"/>
        <v>#NUM!</v>
      </c>
      <c r="EH100" s="318" t="e">
        <f t="shared" si="23"/>
        <v>#NUM!</v>
      </c>
      <c r="EI100" s="318" t="e">
        <f t="shared" si="23"/>
        <v>#NUM!</v>
      </c>
      <c r="EJ100" s="318" t="e">
        <f t="shared" si="23"/>
        <v>#NUM!</v>
      </c>
      <c r="EK100" s="318" t="e">
        <f t="shared" si="23"/>
        <v>#NUM!</v>
      </c>
      <c r="EL100" s="318" t="e">
        <f t="shared" si="23"/>
        <v>#NUM!</v>
      </c>
      <c r="EM100" s="318" t="e">
        <f t="shared" si="23"/>
        <v>#NUM!</v>
      </c>
      <c r="EN100" s="318" t="e">
        <f t="shared" si="23"/>
        <v>#NUM!</v>
      </c>
      <c r="EO100" s="318" t="e">
        <f t="shared" si="23"/>
        <v>#NUM!</v>
      </c>
      <c r="EP100" s="318" t="e">
        <f t="shared" si="23"/>
        <v>#NUM!</v>
      </c>
      <c r="EQ100" s="318" t="e">
        <f t="shared" si="23"/>
        <v>#NUM!</v>
      </c>
      <c r="ER100" s="318" t="e">
        <f t="shared" si="23"/>
        <v>#NUM!</v>
      </c>
      <c r="ES100" s="318" t="e">
        <f t="shared" si="23"/>
        <v>#NUM!</v>
      </c>
      <c r="ET100" s="318" t="e">
        <f t="shared" si="23"/>
        <v>#NUM!</v>
      </c>
      <c r="EU100" s="318" t="e">
        <f t="shared" si="23"/>
        <v>#NUM!</v>
      </c>
      <c r="EV100" s="318" t="e">
        <f t="shared" si="23"/>
        <v>#NUM!</v>
      </c>
      <c r="EW100" s="318" t="e">
        <f t="shared" si="23"/>
        <v>#NUM!</v>
      </c>
      <c r="EX100" s="318" t="e">
        <f t="shared" si="23"/>
        <v>#NUM!</v>
      </c>
      <c r="EY100" s="318" t="e">
        <f t="shared" si="23"/>
        <v>#NUM!</v>
      </c>
      <c r="EZ100" s="318" t="e">
        <f t="shared" si="23"/>
        <v>#NUM!</v>
      </c>
      <c r="FA100" s="318" t="e">
        <f t="shared" si="23"/>
        <v>#NUM!</v>
      </c>
      <c r="FB100" s="318" t="e">
        <f t="shared" si="23"/>
        <v>#NUM!</v>
      </c>
      <c r="FC100" s="318" t="e">
        <f t="shared" si="23"/>
        <v>#NUM!</v>
      </c>
      <c r="FD100" s="318" t="e">
        <f t="shared" si="23"/>
        <v>#NUM!</v>
      </c>
      <c r="FE100" s="318" t="e">
        <f t="shared" si="23"/>
        <v>#NUM!</v>
      </c>
      <c r="FF100" s="318" t="e">
        <f t="shared" si="23"/>
        <v>#NUM!</v>
      </c>
      <c r="FG100" s="318" t="e">
        <f t="shared" si="23"/>
        <v>#NUM!</v>
      </c>
      <c r="FH100" s="318" t="e">
        <f t="shared" si="23"/>
        <v>#NUM!</v>
      </c>
      <c r="FI100" s="318" t="e">
        <f t="shared" si="23"/>
        <v>#NUM!</v>
      </c>
      <c r="FJ100" s="318" t="e">
        <f t="shared" si="23"/>
        <v>#NUM!</v>
      </c>
      <c r="FK100" s="318" t="e">
        <f t="shared" si="23"/>
        <v>#NUM!</v>
      </c>
      <c r="FL100" s="318" t="e">
        <f t="shared" si="23"/>
        <v>#NUM!</v>
      </c>
      <c r="FM100" s="318" t="e">
        <f t="shared" si="23"/>
        <v>#NUM!</v>
      </c>
      <c r="FN100" s="318" t="e">
        <f t="shared" si="23"/>
        <v>#NUM!</v>
      </c>
      <c r="FO100" s="318" t="e">
        <f t="shared" si="23"/>
        <v>#NUM!</v>
      </c>
      <c r="FP100" s="318" t="e">
        <f t="shared" si="23"/>
        <v>#NUM!</v>
      </c>
      <c r="FQ100" s="318" t="e">
        <f t="shared" si="23"/>
        <v>#NUM!</v>
      </c>
      <c r="FR100" s="318" t="e">
        <f t="shared" si="23"/>
        <v>#NUM!</v>
      </c>
      <c r="FS100" s="318" t="e">
        <f t="shared" si="23"/>
        <v>#NUM!</v>
      </c>
      <c r="FT100" s="318" t="e">
        <f t="shared" si="23"/>
        <v>#NUM!</v>
      </c>
      <c r="FU100" s="318" t="e">
        <f t="shared" si="23"/>
        <v>#NUM!</v>
      </c>
      <c r="FV100" s="318" t="e">
        <f t="shared" si="23"/>
        <v>#NUM!</v>
      </c>
      <c r="FW100" s="318" t="e">
        <f t="shared" si="23"/>
        <v>#NUM!</v>
      </c>
      <c r="FX100" s="318" t="e">
        <f t="shared" si="23"/>
        <v>#NUM!</v>
      </c>
      <c r="FY100" s="318" t="e">
        <f t="shared" si="23"/>
        <v>#NUM!</v>
      </c>
      <c r="FZ100" s="318" t="e">
        <f t="shared" si="23"/>
        <v>#NUM!</v>
      </c>
      <c r="GA100" s="318" t="e">
        <f t="shared" si="23"/>
        <v>#NUM!</v>
      </c>
      <c r="GB100" s="318" t="e">
        <f t="shared" si="23"/>
        <v>#NUM!</v>
      </c>
      <c r="GC100" s="318" t="e">
        <f t="shared" si="23"/>
        <v>#NUM!</v>
      </c>
      <c r="GD100" s="318" t="e">
        <f t="shared" si="23"/>
        <v>#NUM!</v>
      </c>
      <c r="GE100" s="318" t="e">
        <f t="shared" si="23"/>
        <v>#NUM!</v>
      </c>
      <c r="GF100" s="318" t="e">
        <f t="shared" si="23"/>
        <v>#NUM!</v>
      </c>
      <c r="GG100" s="318" t="e">
        <f t="shared" si="23"/>
        <v>#NUM!</v>
      </c>
      <c r="GH100" s="318" t="e">
        <f t="shared" si="23"/>
        <v>#NUM!</v>
      </c>
      <c r="GI100" s="318" t="e">
        <f t="shared" si="23"/>
        <v>#NUM!</v>
      </c>
      <c r="GJ100" s="318" t="e">
        <f t="shared" si="23"/>
        <v>#NUM!</v>
      </c>
      <c r="GK100" s="318" t="e">
        <f t="shared" si="23"/>
        <v>#NUM!</v>
      </c>
      <c r="GL100" s="318" t="e">
        <f t="shared" si="23"/>
        <v>#NUM!</v>
      </c>
      <c r="GM100" s="318" t="e">
        <f t="shared" si="23"/>
        <v>#NUM!</v>
      </c>
      <c r="GN100" s="318" t="e">
        <f t="shared" si="23"/>
        <v>#NUM!</v>
      </c>
      <c r="GO100" s="318" t="e">
        <f t="shared" si="23"/>
        <v>#NUM!</v>
      </c>
      <c r="GP100" s="318" t="e">
        <f t="shared" si="23"/>
        <v>#NUM!</v>
      </c>
      <c r="GQ100" s="318" t="e">
        <f t="shared" ref="GQ100:JB100" si="24">QUARTILE(GQ21:GQ68,4)</f>
        <v>#NUM!</v>
      </c>
      <c r="GR100" s="318" t="e">
        <f t="shared" si="24"/>
        <v>#NUM!</v>
      </c>
      <c r="GS100" s="318" t="e">
        <f t="shared" si="24"/>
        <v>#NUM!</v>
      </c>
      <c r="GT100" s="318" t="e">
        <f t="shared" si="24"/>
        <v>#NUM!</v>
      </c>
      <c r="GU100" s="318" t="e">
        <f t="shared" si="24"/>
        <v>#NUM!</v>
      </c>
      <c r="GV100" s="318" t="e">
        <f t="shared" si="24"/>
        <v>#NUM!</v>
      </c>
      <c r="GW100" s="318" t="e">
        <f t="shared" si="24"/>
        <v>#NUM!</v>
      </c>
      <c r="GX100" s="318" t="e">
        <f t="shared" si="24"/>
        <v>#NUM!</v>
      </c>
      <c r="GY100" s="318" t="e">
        <f t="shared" si="24"/>
        <v>#NUM!</v>
      </c>
      <c r="GZ100" s="318" t="e">
        <f t="shared" si="24"/>
        <v>#NUM!</v>
      </c>
      <c r="HA100" s="318" t="e">
        <f t="shared" si="24"/>
        <v>#NUM!</v>
      </c>
      <c r="HB100" s="318" t="e">
        <f t="shared" si="24"/>
        <v>#NUM!</v>
      </c>
      <c r="HC100" s="318" t="e">
        <f t="shared" si="24"/>
        <v>#NUM!</v>
      </c>
      <c r="HD100" s="318" t="e">
        <f t="shared" si="24"/>
        <v>#NUM!</v>
      </c>
      <c r="HE100" s="318" t="e">
        <f t="shared" si="24"/>
        <v>#NUM!</v>
      </c>
      <c r="HF100" s="318" t="e">
        <f t="shared" si="24"/>
        <v>#NUM!</v>
      </c>
      <c r="HG100" s="318" t="e">
        <f t="shared" si="24"/>
        <v>#NUM!</v>
      </c>
      <c r="HH100" s="318" t="e">
        <f t="shared" si="24"/>
        <v>#NUM!</v>
      </c>
      <c r="HI100" s="318" t="e">
        <f t="shared" si="24"/>
        <v>#NUM!</v>
      </c>
      <c r="HJ100" s="318" t="e">
        <f t="shared" si="24"/>
        <v>#NUM!</v>
      </c>
      <c r="HK100" s="318" t="e">
        <f t="shared" si="24"/>
        <v>#NUM!</v>
      </c>
      <c r="HL100" s="318" t="e">
        <f t="shared" si="24"/>
        <v>#NUM!</v>
      </c>
      <c r="HM100" s="318" t="e">
        <f t="shared" si="24"/>
        <v>#NUM!</v>
      </c>
      <c r="HN100" s="318" t="e">
        <f t="shared" si="24"/>
        <v>#NUM!</v>
      </c>
      <c r="HO100" s="318" t="e">
        <f t="shared" si="24"/>
        <v>#NUM!</v>
      </c>
      <c r="HP100" s="318" t="e">
        <f t="shared" si="24"/>
        <v>#NUM!</v>
      </c>
      <c r="HQ100" s="318" t="e">
        <f t="shared" si="24"/>
        <v>#NUM!</v>
      </c>
      <c r="HR100" s="318" t="e">
        <f t="shared" si="24"/>
        <v>#NUM!</v>
      </c>
      <c r="HS100" s="318" t="e">
        <f t="shared" si="24"/>
        <v>#NUM!</v>
      </c>
      <c r="HT100" s="318" t="e">
        <f t="shared" si="24"/>
        <v>#NUM!</v>
      </c>
      <c r="HU100" s="318" t="e">
        <f t="shared" si="24"/>
        <v>#NUM!</v>
      </c>
      <c r="HV100" s="318" t="e">
        <f t="shared" si="24"/>
        <v>#NUM!</v>
      </c>
      <c r="HW100" s="318" t="e">
        <f t="shared" si="24"/>
        <v>#NUM!</v>
      </c>
      <c r="HX100" s="318" t="e">
        <f t="shared" si="24"/>
        <v>#NUM!</v>
      </c>
      <c r="HY100" s="318" t="e">
        <f t="shared" si="24"/>
        <v>#NUM!</v>
      </c>
      <c r="HZ100" s="318" t="e">
        <f t="shared" si="24"/>
        <v>#NUM!</v>
      </c>
      <c r="IA100" s="318" t="e">
        <f t="shared" si="24"/>
        <v>#NUM!</v>
      </c>
      <c r="IB100" s="318" t="e">
        <f t="shared" si="24"/>
        <v>#NUM!</v>
      </c>
      <c r="IC100" s="318" t="e">
        <f t="shared" si="24"/>
        <v>#NUM!</v>
      </c>
      <c r="ID100" s="318" t="e">
        <f t="shared" si="24"/>
        <v>#NUM!</v>
      </c>
      <c r="IE100" s="318" t="e">
        <f t="shared" si="24"/>
        <v>#NUM!</v>
      </c>
      <c r="IF100" s="318" t="e">
        <f t="shared" si="24"/>
        <v>#NUM!</v>
      </c>
      <c r="IG100" s="318" t="e">
        <f t="shared" si="24"/>
        <v>#NUM!</v>
      </c>
      <c r="IH100" s="318" t="e">
        <f t="shared" si="24"/>
        <v>#NUM!</v>
      </c>
      <c r="II100" s="318" t="e">
        <f t="shared" si="24"/>
        <v>#NUM!</v>
      </c>
      <c r="IJ100" s="318" t="e">
        <f t="shared" si="24"/>
        <v>#NUM!</v>
      </c>
      <c r="IK100" s="318" t="e">
        <f t="shared" si="24"/>
        <v>#NUM!</v>
      </c>
      <c r="IL100" s="318" t="e">
        <f t="shared" si="24"/>
        <v>#NUM!</v>
      </c>
      <c r="IM100" s="318" t="e">
        <f t="shared" si="24"/>
        <v>#NUM!</v>
      </c>
      <c r="IN100" s="318" t="e">
        <f t="shared" si="24"/>
        <v>#NUM!</v>
      </c>
      <c r="IO100" s="318" t="e">
        <f t="shared" si="24"/>
        <v>#NUM!</v>
      </c>
      <c r="IP100" s="318" t="e">
        <f t="shared" si="24"/>
        <v>#NUM!</v>
      </c>
      <c r="IQ100" s="318" t="e">
        <f t="shared" si="24"/>
        <v>#NUM!</v>
      </c>
      <c r="IR100" s="318" t="e">
        <f t="shared" si="24"/>
        <v>#NUM!</v>
      </c>
      <c r="IS100" s="318" t="e">
        <f t="shared" si="24"/>
        <v>#NUM!</v>
      </c>
      <c r="IT100" s="318" t="e">
        <f t="shared" si="24"/>
        <v>#NUM!</v>
      </c>
      <c r="IU100" s="318" t="e">
        <f t="shared" si="24"/>
        <v>#NUM!</v>
      </c>
      <c r="IV100" s="318" t="e">
        <f t="shared" si="24"/>
        <v>#NUM!</v>
      </c>
      <c r="IW100" s="318" t="e">
        <f t="shared" si="24"/>
        <v>#NUM!</v>
      </c>
      <c r="IX100" s="318" t="e">
        <f t="shared" si="24"/>
        <v>#NUM!</v>
      </c>
      <c r="IY100" s="318" t="e">
        <f t="shared" si="24"/>
        <v>#NUM!</v>
      </c>
      <c r="IZ100" s="318" t="e">
        <f t="shared" si="24"/>
        <v>#NUM!</v>
      </c>
      <c r="JA100" s="318" t="e">
        <f t="shared" si="24"/>
        <v>#NUM!</v>
      </c>
      <c r="JB100" s="318" t="e">
        <f t="shared" si="24"/>
        <v>#NUM!</v>
      </c>
      <c r="JC100" s="318" t="e">
        <f t="shared" ref="JC100:JP100" si="25">QUARTILE(JC21:JC68,4)</f>
        <v>#NUM!</v>
      </c>
      <c r="JD100" s="318" t="e">
        <f t="shared" si="25"/>
        <v>#NUM!</v>
      </c>
      <c r="JE100" s="318" t="e">
        <f t="shared" si="25"/>
        <v>#NUM!</v>
      </c>
      <c r="JF100" s="318" t="e">
        <f t="shared" si="25"/>
        <v>#NUM!</v>
      </c>
      <c r="JG100" s="318" t="e">
        <f t="shared" si="25"/>
        <v>#NUM!</v>
      </c>
      <c r="JH100" s="318" t="e">
        <f t="shared" si="25"/>
        <v>#NUM!</v>
      </c>
      <c r="JI100" s="318" t="e">
        <f t="shared" si="25"/>
        <v>#NUM!</v>
      </c>
      <c r="JJ100" s="318" t="e">
        <f t="shared" si="25"/>
        <v>#NUM!</v>
      </c>
      <c r="JK100" s="318" t="e">
        <f t="shared" si="25"/>
        <v>#NUM!</v>
      </c>
      <c r="JL100" s="318" t="e">
        <f t="shared" si="25"/>
        <v>#NUM!</v>
      </c>
      <c r="JM100" s="318" t="e">
        <f t="shared" si="25"/>
        <v>#NUM!</v>
      </c>
      <c r="JN100" s="318" t="e">
        <f t="shared" si="25"/>
        <v>#NUM!</v>
      </c>
      <c r="JO100" s="318" t="e">
        <f t="shared" si="25"/>
        <v>#NUM!</v>
      </c>
      <c r="JP100" s="318" t="e">
        <f t="shared" si="25"/>
        <v>#NUM!</v>
      </c>
    </row>
    <row r="101" spans="4:277" ht="15" customHeight="1" x14ac:dyDescent="0.2">
      <c r="D101" s="316">
        <v>1.1000000000000001</v>
      </c>
      <c r="E101" s="317" t="s">
        <v>451</v>
      </c>
      <c r="F101" s="318">
        <f>MIN(F21:F68)</f>
        <v>0</v>
      </c>
      <c r="G101" s="318">
        <f t="shared" ref="G101:BR101" si="26">MIN(G21:G68)</f>
        <v>0</v>
      </c>
      <c r="H101" s="318">
        <f t="shared" si="26"/>
        <v>0</v>
      </c>
      <c r="I101" s="318">
        <f t="shared" si="26"/>
        <v>0</v>
      </c>
      <c r="J101" s="318">
        <f t="shared" si="26"/>
        <v>0</v>
      </c>
      <c r="K101" s="318">
        <f t="shared" si="26"/>
        <v>0</v>
      </c>
      <c r="L101" s="318">
        <f t="shared" si="26"/>
        <v>0</v>
      </c>
      <c r="M101" s="318">
        <f t="shared" si="26"/>
        <v>0</v>
      </c>
      <c r="N101" s="318">
        <f t="shared" si="26"/>
        <v>0</v>
      </c>
      <c r="O101" s="318">
        <f t="shared" si="26"/>
        <v>0</v>
      </c>
      <c r="P101" s="318">
        <f t="shared" si="26"/>
        <v>0</v>
      </c>
      <c r="Q101" s="318">
        <f t="shared" si="26"/>
        <v>0</v>
      </c>
      <c r="R101" s="318">
        <f t="shared" si="26"/>
        <v>0</v>
      </c>
      <c r="S101" s="318">
        <f t="shared" si="26"/>
        <v>0</v>
      </c>
      <c r="T101" s="318">
        <f t="shared" si="26"/>
        <v>0</v>
      </c>
      <c r="U101" s="318">
        <f t="shared" si="26"/>
        <v>0</v>
      </c>
      <c r="V101" s="318">
        <f t="shared" si="26"/>
        <v>0</v>
      </c>
      <c r="W101" s="318">
        <f t="shared" si="26"/>
        <v>0</v>
      </c>
      <c r="X101" s="318">
        <f t="shared" si="26"/>
        <v>0</v>
      </c>
      <c r="Y101" s="318">
        <f t="shared" si="26"/>
        <v>0</v>
      </c>
      <c r="Z101" s="318">
        <f t="shared" si="26"/>
        <v>0</v>
      </c>
      <c r="AA101" s="318">
        <f t="shared" si="26"/>
        <v>0</v>
      </c>
      <c r="AB101" s="318">
        <f t="shared" si="26"/>
        <v>0</v>
      </c>
      <c r="AC101" s="318">
        <f t="shared" si="26"/>
        <v>0</v>
      </c>
      <c r="AD101" s="318">
        <f t="shared" si="26"/>
        <v>0</v>
      </c>
      <c r="AE101" s="318">
        <f t="shared" si="26"/>
        <v>0</v>
      </c>
      <c r="AF101" s="318">
        <f t="shared" si="26"/>
        <v>0</v>
      </c>
      <c r="AG101" s="318">
        <f t="shared" si="26"/>
        <v>0</v>
      </c>
      <c r="AH101" s="318">
        <f t="shared" si="26"/>
        <v>0</v>
      </c>
      <c r="AI101" s="318">
        <f t="shared" si="26"/>
        <v>0</v>
      </c>
      <c r="AJ101" s="318">
        <f t="shared" si="26"/>
        <v>0</v>
      </c>
      <c r="AK101" s="318">
        <f t="shared" si="26"/>
        <v>0</v>
      </c>
      <c r="AL101" s="318">
        <f t="shared" si="26"/>
        <v>0</v>
      </c>
      <c r="AM101" s="318">
        <f t="shared" si="26"/>
        <v>0</v>
      </c>
      <c r="AN101" s="318">
        <f t="shared" si="26"/>
        <v>0</v>
      </c>
      <c r="AO101" s="318">
        <f t="shared" si="26"/>
        <v>0</v>
      </c>
      <c r="AP101" s="318">
        <f t="shared" si="26"/>
        <v>0</v>
      </c>
      <c r="AQ101" s="318">
        <f t="shared" si="26"/>
        <v>0</v>
      </c>
      <c r="AR101" s="318">
        <f t="shared" si="26"/>
        <v>0</v>
      </c>
      <c r="AS101" s="318">
        <f t="shared" si="26"/>
        <v>0</v>
      </c>
      <c r="AT101" s="318">
        <f t="shared" si="26"/>
        <v>0</v>
      </c>
      <c r="AU101" s="318">
        <f t="shared" si="26"/>
        <v>0</v>
      </c>
      <c r="AV101" s="318">
        <f t="shared" si="26"/>
        <v>0</v>
      </c>
      <c r="AW101" s="318">
        <f t="shared" si="26"/>
        <v>0</v>
      </c>
      <c r="AX101" s="318">
        <f t="shared" si="26"/>
        <v>0</v>
      </c>
      <c r="AY101" s="318">
        <f t="shared" si="26"/>
        <v>0</v>
      </c>
      <c r="AZ101" s="318">
        <f t="shared" si="26"/>
        <v>0</v>
      </c>
      <c r="BA101" s="318">
        <f t="shared" si="26"/>
        <v>0</v>
      </c>
      <c r="BB101" s="318">
        <f t="shared" si="26"/>
        <v>0</v>
      </c>
      <c r="BC101" s="318">
        <f t="shared" si="26"/>
        <v>0</v>
      </c>
      <c r="BD101" s="318">
        <f t="shared" si="26"/>
        <v>0</v>
      </c>
      <c r="BE101" s="318">
        <f t="shared" si="26"/>
        <v>0</v>
      </c>
      <c r="BF101" s="318">
        <f t="shared" si="26"/>
        <v>0</v>
      </c>
      <c r="BG101" s="318">
        <f t="shared" si="26"/>
        <v>0</v>
      </c>
      <c r="BH101" s="318">
        <f t="shared" si="26"/>
        <v>0</v>
      </c>
      <c r="BI101" s="318">
        <f t="shared" si="26"/>
        <v>0</v>
      </c>
      <c r="BJ101" s="318">
        <f t="shared" si="26"/>
        <v>0</v>
      </c>
      <c r="BK101" s="318">
        <f t="shared" si="26"/>
        <v>0</v>
      </c>
      <c r="BL101" s="318">
        <f t="shared" si="26"/>
        <v>0</v>
      </c>
      <c r="BM101" s="318">
        <f t="shared" si="26"/>
        <v>0</v>
      </c>
      <c r="BN101" s="318">
        <f t="shared" si="26"/>
        <v>0</v>
      </c>
      <c r="BO101" s="318">
        <f t="shared" si="26"/>
        <v>0</v>
      </c>
      <c r="BP101" s="318">
        <f t="shared" si="26"/>
        <v>0</v>
      </c>
      <c r="BQ101" s="318">
        <f t="shared" si="26"/>
        <v>0</v>
      </c>
      <c r="BR101" s="318">
        <f t="shared" si="26"/>
        <v>0</v>
      </c>
      <c r="BS101" s="318">
        <f t="shared" ref="BS101:ED101" si="27">MIN(BS21:BS68)</f>
        <v>0</v>
      </c>
      <c r="BT101" s="318">
        <f t="shared" si="27"/>
        <v>0</v>
      </c>
      <c r="BU101" s="318">
        <f t="shared" si="27"/>
        <v>0</v>
      </c>
      <c r="BV101" s="318">
        <f t="shared" si="27"/>
        <v>0</v>
      </c>
      <c r="BW101" s="318">
        <f t="shared" si="27"/>
        <v>0</v>
      </c>
      <c r="BX101" s="318">
        <f t="shared" si="27"/>
        <v>0</v>
      </c>
      <c r="BY101" s="318">
        <f t="shared" si="27"/>
        <v>0</v>
      </c>
      <c r="BZ101" s="318">
        <f t="shared" si="27"/>
        <v>0</v>
      </c>
      <c r="CA101" s="318">
        <f t="shared" si="27"/>
        <v>0</v>
      </c>
      <c r="CB101" s="318">
        <f t="shared" si="27"/>
        <v>0</v>
      </c>
      <c r="CC101" s="318">
        <f t="shared" si="27"/>
        <v>0</v>
      </c>
      <c r="CD101" s="318">
        <f t="shared" si="27"/>
        <v>0</v>
      </c>
      <c r="CE101" s="318">
        <f t="shared" si="27"/>
        <v>0</v>
      </c>
      <c r="CF101" s="318">
        <f t="shared" si="27"/>
        <v>0</v>
      </c>
      <c r="CG101" s="318">
        <f t="shared" si="27"/>
        <v>0</v>
      </c>
      <c r="CH101" s="318">
        <f t="shared" si="27"/>
        <v>0</v>
      </c>
      <c r="CI101" s="318">
        <f t="shared" si="27"/>
        <v>0</v>
      </c>
      <c r="CJ101" s="318">
        <f t="shared" si="27"/>
        <v>0</v>
      </c>
      <c r="CK101" s="318">
        <f t="shared" si="27"/>
        <v>0</v>
      </c>
      <c r="CL101" s="318">
        <f t="shared" si="27"/>
        <v>0</v>
      </c>
      <c r="CM101" s="318">
        <f t="shared" si="27"/>
        <v>0</v>
      </c>
      <c r="CN101" s="318">
        <f t="shared" si="27"/>
        <v>0</v>
      </c>
      <c r="CO101" s="318">
        <f t="shared" si="27"/>
        <v>0</v>
      </c>
      <c r="CP101" s="318">
        <f t="shared" si="27"/>
        <v>0</v>
      </c>
      <c r="CQ101" s="318">
        <f t="shared" si="27"/>
        <v>0</v>
      </c>
      <c r="CR101" s="318">
        <f t="shared" si="27"/>
        <v>0</v>
      </c>
      <c r="CS101" s="318">
        <f t="shared" si="27"/>
        <v>0</v>
      </c>
      <c r="CT101" s="318">
        <f t="shared" si="27"/>
        <v>0</v>
      </c>
      <c r="CU101" s="318">
        <f t="shared" si="27"/>
        <v>0</v>
      </c>
      <c r="CV101" s="318">
        <f t="shared" si="27"/>
        <v>0</v>
      </c>
      <c r="CW101" s="318">
        <f t="shared" si="27"/>
        <v>0</v>
      </c>
      <c r="CX101" s="318">
        <f t="shared" si="27"/>
        <v>0</v>
      </c>
      <c r="CY101" s="318">
        <f t="shared" si="27"/>
        <v>0</v>
      </c>
      <c r="CZ101" s="318">
        <f t="shared" si="27"/>
        <v>0</v>
      </c>
      <c r="DA101" s="318">
        <f t="shared" si="27"/>
        <v>0</v>
      </c>
      <c r="DB101" s="318">
        <f t="shared" si="27"/>
        <v>0</v>
      </c>
      <c r="DC101" s="318">
        <f t="shared" si="27"/>
        <v>0</v>
      </c>
      <c r="DD101" s="318">
        <f t="shared" si="27"/>
        <v>0</v>
      </c>
      <c r="DE101" s="318">
        <f t="shared" si="27"/>
        <v>0</v>
      </c>
      <c r="DF101" s="318">
        <f t="shared" si="27"/>
        <v>0</v>
      </c>
      <c r="DG101" s="318">
        <f t="shared" si="27"/>
        <v>0</v>
      </c>
      <c r="DH101" s="318">
        <f t="shared" si="27"/>
        <v>0</v>
      </c>
      <c r="DI101" s="318">
        <f t="shared" si="27"/>
        <v>0</v>
      </c>
      <c r="DJ101" s="318">
        <f t="shared" si="27"/>
        <v>0</v>
      </c>
      <c r="DK101" s="318">
        <f t="shared" si="27"/>
        <v>0</v>
      </c>
      <c r="DL101" s="318">
        <f t="shared" si="27"/>
        <v>0</v>
      </c>
      <c r="DM101" s="318">
        <f t="shared" si="27"/>
        <v>0</v>
      </c>
      <c r="DN101" s="318">
        <f t="shared" si="27"/>
        <v>0</v>
      </c>
      <c r="DO101" s="318">
        <f t="shared" si="27"/>
        <v>0</v>
      </c>
      <c r="DP101" s="318">
        <f t="shared" si="27"/>
        <v>0</v>
      </c>
      <c r="DQ101" s="318">
        <f t="shared" si="27"/>
        <v>0</v>
      </c>
      <c r="DR101" s="318">
        <f t="shared" si="27"/>
        <v>0</v>
      </c>
      <c r="DS101" s="318">
        <f t="shared" si="27"/>
        <v>0</v>
      </c>
      <c r="DT101" s="318">
        <f t="shared" si="27"/>
        <v>0</v>
      </c>
      <c r="DU101" s="318">
        <f t="shared" si="27"/>
        <v>0</v>
      </c>
      <c r="DV101" s="318">
        <f t="shared" si="27"/>
        <v>0</v>
      </c>
      <c r="DW101" s="318">
        <f t="shared" si="27"/>
        <v>0</v>
      </c>
      <c r="DX101" s="318">
        <f t="shared" si="27"/>
        <v>0</v>
      </c>
      <c r="DY101" s="318">
        <f t="shared" si="27"/>
        <v>0</v>
      </c>
      <c r="DZ101" s="318">
        <f t="shared" si="27"/>
        <v>0</v>
      </c>
      <c r="EA101" s="318">
        <f t="shared" si="27"/>
        <v>0</v>
      </c>
      <c r="EB101" s="318">
        <f t="shared" si="27"/>
        <v>0</v>
      </c>
      <c r="EC101" s="318">
        <f t="shared" si="27"/>
        <v>0</v>
      </c>
      <c r="ED101" s="318">
        <f t="shared" si="27"/>
        <v>0</v>
      </c>
      <c r="EE101" s="318">
        <f t="shared" ref="EE101:GP101" si="28">MIN(EE21:EE68)</f>
        <v>0</v>
      </c>
      <c r="EF101" s="318">
        <f t="shared" si="28"/>
        <v>0</v>
      </c>
      <c r="EG101" s="318">
        <f t="shared" si="28"/>
        <v>0</v>
      </c>
      <c r="EH101" s="318">
        <f t="shared" si="28"/>
        <v>0</v>
      </c>
      <c r="EI101" s="318">
        <f t="shared" si="28"/>
        <v>0</v>
      </c>
      <c r="EJ101" s="318">
        <f t="shared" si="28"/>
        <v>0</v>
      </c>
      <c r="EK101" s="318">
        <f t="shared" si="28"/>
        <v>0</v>
      </c>
      <c r="EL101" s="318">
        <f t="shared" si="28"/>
        <v>0</v>
      </c>
      <c r="EM101" s="318">
        <f t="shared" si="28"/>
        <v>0</v>
      </c>
      <c r="EN101" s="318">
        <f t="shared" si="28"/>
        <v>0</v>
      </c>
      <c r="EO101" s="318">
        <f t="shared" si="28"/>
        <v>0</v>
      </c>
      <c r="EP101" s="318">
        <f t="shared" si="28"/>
        <v>0</v>
      </c>
      <c r="EQ101" s="318">
        <f t="shared" si="28"/>
        <v>0</v>
      </c>
      <c r="ER101" s="318">
        <f t="shared" si="28"/>
        <v>0</v>
      </c>
      <c r="ES101" s="318">
        <f t="shared" si="28"/>
        <v>0</v>
      </c>
      <c r="ET101" s="318">
        <f t="shared" si="28"/>
        <v>0</v>
      </c>
      <c r="EU101" s="318">
        <f t="shared" si="28"/>
        <v>0</v>
      </c>
      <c r="EV101" s="318">
        <f t="shared" si="28"/>
        <v>0</v>
      </c>
      <c r="EW101" s="318">
        <f t="shared" si="28"/>
        <v>0</v>
      </c>
      <c r="EX101" s="318">
        <f t="shared" si="28"/>
        <v>0</v>
      </c>
      <c r="EY101" s="318">
        <f t="shared" si="28"/>
        <v>0</v>
      </c>
      <c r="EZ101" s="318">
        <f t="shared" si="28"/>
        <v>0</v>
      </c>
      <c r="FA101" s="318">
        <f t="shared" si="28"/>
        <v>0</v>
      </c>
      <c r="FB101" s="318">
        <f t="shared" si="28"/>
        <v>0</v>
      </c>
      <c r="FC101" s="318">
        <f t="shared" si="28"/>
        <v>0</v>
      </c>
      <c r="FD101" s="318">
        <f t="shared" si="28"/>
        <v>0</v>
      </c>
      <c r="FE101" s="318">
        <f t="shared" si="28"/>
        <v>0</v>
      </c>
      <c r="FF101" s="318">
        <f t="shared" si="28"/>
        <v>0</v>
      </c>
      <c r="FG101" s="318">
        <f t="shared" si="28"/>
        <v>0</v>
      </c>
      <c r="FH101" s="318">
        <f t="shared" si="28"/>
        <v>0</v>
      </c>
      <c r="FI101" s="318">
        <f t="shared" si="28"/>
        <v>0</v>
      </c>
      <c r="FJ101" s="318">
        <f t="shared" si="28"/>
        <v>0</v>
      </c>
      <c r="FK101" s="318">
        <f t="shared" si="28"/>
        <v>0</v>
      </c>
      <c r="FL101" s="318">
        <f t="shared" si="28"/>
        <v>0</v>
      </c>
      <c r="FM101" s="318">
        <f t="shared" si="28"/>
        <v>0</v>
      </c>
      <c r="FN101" s="318">
        <f t="shared" si="28"/>
        <v>0</v>
      </c>
      <c r="FO101" s="318">
        <f t="shared" si="28"/>
        <v>0</v>
      </c>
      <c r="FP101" s="318">
        <f t="shared" si="28"/>
        <v>0</v>
      </c>
      <c r="FQ101" s="318">
        <f t="shared" si="28"/>
        <v>0</v>
      </c>
      <c r="FR101" s="318">
        <f t="shared" si="28"/>
        <v>0</v>
      </c>
      <c r="FS101" s="318">
        <f t="shared" si="28"/>
        <v>0</v>
      </c>
      <c r="FT101" s="318">
        <f t="shared" si="28"/>
        <v>0</v>
      </c>
      <c r="FU101" s="318">
        <f t="shared" si="28"/>
        <v>0</v>
      </c>
      <c r="FV101" s="318">
        <f t="shared" si="28"/>
        <v>0</v>
      </c>
      <c r="FW101" s="318">
        <f t="shared" si="28"/>
        <v>0</v>
      </c>
      <c r="FX101" s="318">
        <f t="shared" si="28"/>
        <v>0</v>
      </c>
      <c r="FY101" s="318">
        <f t="shared" si="28"/>
        <v>0</v>
      </c>
      <c r="FZ101" s="318">
        <f t="shared" si="28"/>
        <v>0</v>
      </c>
      <c r="GA101" s="318">
        <f t="shared" si="28"/>
        <v>0</v>
      </c>
      <c r="GB101" s="318">
        <f t="shared" si="28"/>
        <v>0</v>
      </c>
      <c r="GC101" s="318">
        <f t="shared" si="28"/>
        <v>0</v>
      </c>
      <c r="GD101" s="318">
        <f t="shared" si="28"/>
        <v>0</v>
      </c>
      <c r="GE101" s="318">
        <f t="shared" si="28"/>
        <v>0</v>
      </c>
      <c r="GF101" s="318">
        <f t="shared" si="28"/>
        <v>0</v>
      </c>
      <c r="GG101" s="318">
        <f t="shared" si="28"/>
        <v>0</v>
      </c>
      <c r="GH101" s="318">
        <f t="shared" si="28"/>
        <v>0</v>
      </c>
      <c r="GI101" s="318">
        <f t="shared" si="28"/>
        <v>0</v>
      </c>
      <c r="GJ101" s="318">
        <f t="shared" si="28"/>
        <v>0</v>
      </c>
      <c r="GK101" s="318">
        <f t="shared" si="28"/>
        <v>0</v>
      </c>
      <c r="GL101" s="318">
        <f t="shared" si="28"/>
        <v>0</v>
      </c>
      <c r="GM101" s="318">
        <f t="shared" si="28"/>
        <v>0</v>
      </c>
      <c r="GN101" s="318">
        <f t="shared" si="28"/>
        <v>0</v>
      </c>
      <c r="GO101" s="318">
        <f t="shared" si="28"/>
        <v>0</v>
      </c>
      <c r="GP101" s="318">
        <f t="shared" si="28"/>
        <v>0</v>
      </c>
      <c r="GQ101" s="318">
        <f t="shared" ref="GQ101:JB101" si="29">MIN(GQ21:GQ68)</f>
        <v>0</v>
      </c>
      <c r="GR101" s="318">
        <f t="shared" si="29"/>
        <v>0</v>
      </c>
      <c r="GS101" s="318">
        <f t="shared" si="29"/>
        <v>0</v>
      </c>
      <c r="GT101" s="318">
        <f t="shared" si="29"/>
        <v>0</v>
      </c>
      <c r="GU101" s="318">
        <f t="shared" si="29"/>
        <v>0</v>
      </c>
      <c r="GV101" s="318">
        <f t="shared" si="29"/>
        <v>0</v>
      </c>
      <c r="GW101" s="318">
        <f t="shared" si="29"/>
        <v>0</v>
      </c>
      <c r="GX101" s="318">
        <f t="shared" si="29"/>
        <v>0</v>
      </c>
      <c r="GY101" s="318">
        <f t="shared" si="29"/>
        <v>0</v>
      </c>
      <c r="GZ101" s="318">
        <f t="shared" si="29"/>
        <v>0</v>
      </c>
      <c r="HA101" s="318">
        <f t="shared" si="29"/>
        <v>0</v>
      </c>
      <c r="HB101" s="318">
        <f t="shared" si="29"/>
        <v>0</v>
      </c>
      <c r="HC101" s="318">
        <f t="shared" si="29"/>
        <v>0</v>
      </c>
      <c r="HD101" s="318">
        <f t="shared" si="29"/>
        <v>0</v>
      </c>
      <c r="HE101" s="318">
        <f t="shared" si="29"/>
        <v>0</v>
      </c>
      <c r="HF101" s="318">
        <f t="shared" si="29"/>
        <v>0</v>
      </c>
      <c r="HG101" s="318">
        <f t="shared" si="29"/>
        <v>0</v>
      </c>
      <c r="HH101" s="318">
        <f t="shared" si="29"/>
        <v>0</v>
      </c>
      <c r="HI101" s="318">
        <f t="shared" si="29"/>
        <v>0</v>
      </c>
      <c r="HJ101" s="318">
        <f t="shared" si="29"/>
        <v>0</v>
      </c>
      <c r="HK101" s="318">
        <f t="shared" si="29"/>
        <v>0</v>
      </c>
      <c r="HL101" s="318">
        <f t="shared" si="29"/>
        <v>0</v>
      </c>
      <c r="HM101" s="318">
        <f t="shared" si="29"/>
        <v>0</v>
      </c>
      <c r="HN101" s="318">
        <f t="shared" si="29"/>
        <v>0</v>
      </c>
      <c r="HO101" s="318">
        <f t="shared" si="29"/>
        <v>0</v>
      </c>
      <c r="HP101" s="318">
        <f t="shared" si="29"/>
        <v>0</v>
      </c>
      <c r="HQ101" s="318">
        <f t="shared" si="29"/>
        <v>0</v>
      </c>
      <c r="HR101" s="318">
        <f t="shared" si="29"/>
        <v>0</v>
      </c>
      <c r="HS101" s="318">
        <f t="shared" si="29"/>
        <v>0</v>
      </c>
      <c r="HT101" s="318">
        <f t="shared" si="29"/>
        <v>0</v>
      </c>
      <c r="HU101" s="318">
        <f t="shared" si="29"/>
        <v>0</v>
      </c>
      <c r="HV101" s="318">
        <f t="shared" si="29"/>
        <v>0</v>
      </c>
      <c r="HW101" s="318">
        <f t="shared" si="29"/>
        <v>0</v>
      </c>
      <c r="HX101" s="318">
        <f t="shared" si="29"/>
        <v>0</v>
      </c>
      <c r="HY101" s="318">
        <f t="shared" si="29"/>
        <v>0</v>
      </c>
      <c r="HZ101" s="318">
        <f t="shared" si="29"/>
        <v>0</v>
      </c>
      <c r="IA101" s="318">
        <f t="shared" si="29"/>
        <v>0</v>
      </c>
      <c r="IB101" s="318">
        <f t="shared" si="29"/>
        <v>0</v>
      </c>
      <c r="IC101" s="318">
        <f t="shared" si="29"/>
        <v>0</v>
      </c>
      <c r="ID101" s="318">
        <f t="shared" si="29"/>
        <v>0</v>
      </c>
      <c r="IE101" s="318">
        <f t="shared" si="29"/>
        <v>0</v>
      </c>
      <c r="IF101" s="318">
        <f t="shared" si="29"/>
        <v>0</v>
      </c>
      <c r="IG101" s="318">
        <f t="shared" si="29"/>
        <v>0</v>
      </c>
      <c r="IH101" s="318">
        <f t="shared" si="29"/>
        <v>0</v>
      </c>
      <c r="II101" s="318">
        <f t="shared" si="29"/>
        <v>0</v>
      </c>
      <c r="IJ101" s="318">
        <f t="shared" si="29"/>
        <v>0</v>
      </c>
      <c r="IK101" s="318">
        <f t="shared" si="29"/>
        <v>0</v>
      </c>
      <c r="IL101" s="318">
        <f t="shared" si="29"/>
        <v>0</v>
      </c>
      <c r="IM101" s="318">
        <f t="shared" si="29"/>
        <v>0</v>
      </c>
      <c r="IN101" s="318">
        <f t="shared" si="29"/>
        <v>0</v>
      </c>
      <c r="IO101" s="318">
        <f t="shared" si="29"/>
        <v>0</v>
      </c>
      <c r="IP101" s="318">
        <f t="shared" si="29"/>
        <v>0</v>
      </c>
      <c r="IQ101" s="318">
        <f t="shared" si="29"/>
        <v>0</v>
      </c>
      <c r="IR101" s="318">
        <f t="shared" si="29"/>
        <v>0</v>
      </c>
      <c r="IS101" s="318">
        <f t="shared" si="29"/>
        <v>0</v>
      </c>
      <c r="IT101" s="318">
        <f t="shared" si="29"/>
        <v>0</v>
      </c>
      <c r="IU101" s="318">
        <f t="shared" si="29"/>
        <v>0</v>
      </c>
      <c r="IV101" s="318">
        <f t="shared" si="29"/>
        <v>0</v>
      </c>
      <c r="IW101" s="318">
        <f t="shared" si="29"/>
        <v>0</v>
      </c>
      <c r="IX101" s="318">
        <f t="shared" si="29"/>
        <v>0</v>
      </c>
      <c r="IY101" s="318">
        <f t="shared" si="29"/>
        <v>0</v>
      </c>
      <c r="IZ101" s="318">
        <f t="shared" si="29"/>
        <v>0</v>
      </c>
      <c r="JA101" s="318">
        <f t="shared" si="29"/>
        <v>0</v>
      </c>
      <c r="JB101" s="318">
        <f t="shared" si="29"/>
        <v>0</v>
      </c>
      <c r="JC101" s="318">
        <f t="shared" ref="JC101:JP101" si="30">MIN(JC21:JC68)</f>
        <v>0</v>
      </c>
      <c r="JD101" s="318">
        <f t="shared" si="30"/>
        <v>0</v>
      </c>
      <c r="JE101" s="318">
        <f t="shared" si="30"/>
        <v>0</v>
      </c>
      <c r="JF101" s="318">
        <f t="shared" si="30"/>
        <v>0</v>
      </c>
      <c r="JG101" s="318">
        <f t="shared" si="30"/>
        <v>0</v>
      </c>
      <c r="JH101" s="318">
        <f t="shared" si="30"/>
        <v>0</v>
      </c>
      <c r="JI101" s="318">
        <f t="shared" si="30"/>
        <v>0</v>
      </c>
      <c r="JJ101" s="318">
        <f t="shared" si="30"/>
        <v>0</v>
      </c>
      <c r="JK101" s="318">
        <f t="shared" si="30"/>
        <v>0</v>
      </c>
      <c r="JL101" s="318">
        <f t="shared" si="30"/>
        <v>0</v>
      </c>
      <c r="JM101" s="318">
        <f t="shared" si="30"/>
        <v>0</v>
      </c>
      <c r="JN101" s="318">
        <f t="shared" si="30"/>
        <v>0</v>
      </c>
      <c r="JO101" s="318">
        <f t="shared" si="30"/>
        <v>0</v>
      </c>
      <c r="JP101" s="318">
        <f t="shared" si="30"/>
        <v>0</v>
      </c>
    </row>
    <row r="102" spans="4:277" ht="15" customHeight="1" x14ac:dyDescent="0.2">
      <c r="D102" s="316">
        <v>1.5</v>
      </c>
      <c r="E102" s="317" t="s">
        <v>452</v>
      </c>
      <c r="F102" s="318">
        <f>MAX(F21:F68)</f>
        <v>0</v>
      </c>
      <c r="G102" s="318">
        <f t="shared" ref="G102:BR102" si="31">MAX(G21:G68)</f>
        <v>0</v>
      </c>
      <c r="H102" s="318">
        <f t="shared" si="31"/>
        <v>0</v>
      </c>
      <c r="I102" s="318">
        <f t="shared" si="31"/>
        <v>0</v>
      </c>
      <c r="J102" s="318">
        <f t="shared" si="31"/>
        <v>0</v>
      </c>
      <c r="K102" s="318">
        <f t="shared" si="31"/>
        <v>0</v>
      </c>
      <c r="L102" s="318">
        <f t="shared" si="31"/>
        <v>0</v>
      </c>
      <c r="M102" s="318">
        <f t="shared" si="31"/>
        <v>0</v>
      </c>
      <c r="N102" s="318">
        <f t="shared" si="31"/>
        <v>0</v>
      </c>
      <c r="O102" s="318">
        <f t="shared" si="31"/>
        <v>0</v>
      </c>
      <c r="P102" s="318">
        <f t="shared" si="31"/>
        <v>0</v>
      </c>
      <c r="Q102" s="318">
        <f t="shared" si="31"/>
        <v>0</v>
      </c>
      <c r="R102" s="318">
        <f t="shared" si="31"/>
        <v>0</v>
      </c>
      <c r="S102" s="318">
        <f t="shared" si="31"/>
        <v>0</v>
      </c>
      <c r="T102" s="318">
        <f t="shared" si="31"/>
        <v>0</v>
      </c>
      <c r="U102" s="318">
        <f t="shared" si="31"/>
        <v>0</v>
      </c>
      <c r="V102" s="318">
        <f t="shared" si="31"/>
        <v>0</v>
      </c>
      <c r="W102" s="318">
        <f t="shared" si="31"/>
        <v>0</v>
      </c>
      <c r="X102" s="318">
        <f t="shared" si="31"/>
        <v>0</v>
      </c>
      <c r="Y102" s="318">
        <f t="shared" si="31"/>
        <v>0</v>
      </c>
      <c r="Z102" s="318">
        <f t="shared" si="31"/>
        <v>0</v>
      </c>
      <c r="AA102" s="318">
        <f t="shared" si="31"/>
        <v>0</v>
      </c>
      <c r="AB102" s="318">
        <f t="shared" si="31"/>
        <v>0</v>
      </c>
      <c r="AC102" s="318">
        <f t="shared" si="31"/>
        <v>0</v>
      </c>
      <c r="AD102" s="318">
        <f t="shared" si="31"/>
        <v>0</v>
      </c>
      <c r="AE102" s="318">
        <f t="shared" si="31"/>
        <v>0</v>
      </c>
      <c r="AF102" s="318">
        <f t="shared" si="31"/>
        <v>0</v>
      </c>
      <c r="AG102" s="318">
        <f t="shared" si="31"/>
        <v>0</v>
      </c>
      <c r="AH102" s="318">
        <f t="shared" si="31"/>
        <v>0</v>
      </c>
      <c r="AI102" s="318">
        <f t="shared" si="31"/>
        <v>0</v>
      </c>
      <c r="AJ102" s="318">
        <f t="shared" si="31"/>
        <v>0</v>
      </c>
      <c r="AK102" s="318">
        <f t="shared" si="31"/>
        <v>0</v>
      </c>
      <c r="AL102" s="318">
        <f t="shared" si="31"/>
        <v>0</v>
      </c>
      <c r="AM102" s="318">
        <f t="shared" si="31"/>
        <v>0</v>
      </c>
      <c r="AN102" s="318">
        <f t="shared" si="31"/>
        <v>0</v>
      </c>
      <c r="AO102" s="318">
        <f t="shared" si="31"/>
        <v>0</v>
      </c>
      <c r="AP102" s="318">
        <f t="shared" si="31"/>
        <v>0</v>
      </c>
      <c r="AQ102" s="318">
        <f t="shared" si="31"/>
        <v>0</v>
      </c>
      <c r="AR102" s="318">
        <f t="shared" si="31"/>
        <v>0</v>
      </c>
      <c r="AS102" s="318">
        <f t="shared" si="31"/>
        <v>0</v>
      </c>
      <c r="AT102" s="318">
        <f t="shared" si="31"/>
        <v>0</v>
      </c>
      <c r="AU102" s="318">
        <f t="shared" si="31"/>
        <v>0</v>
      </c>
      <c r="AV102" s="318">
        <f t="shared" si="31"/>
        <v>0</v>
      </c>
      <c r="AW102" s="318">
        <f t="shared" si="31"/>
        <v>0</v>
      </c>
      <c r="AX102" s="318">
        <f t="shared" si="31"/>
        <v>0</v>
      </c>
      <c r="AY102" s="318">
        <f t="shared" si="31"/>
        <v>0</v>
      </c>
      <c r="AZ102" s="318">
        <f t="shared" si="31"/>
        <v>0</v>
      </c>
      <c r="BA102" s="318">
        <f t="shared" si="31"/>
        <v>0</v>
      </c>
      <c r="BB102" s="318">
        <f t="shared" si="31"/>
        <v>0</v>
      </c>
      <c r="BC102" s="318">
        <f t="shared" si="31"/>
        <v>0</v>
      </c>
      <c r="BD102" s="318">
        <f t="shared" si="31"/>
        <v>0</v>
      </c>
      <c r="BE102" s="318">
        <f t="shared" si="31"/>
        <v>0</v>
      </c>
      <c r="BF102" s="318">
        <f t="shared" si="31"/>
        <v>0</v>
      </c>
      <c r="BG102" s="318">
        <f t="shared" si="31"/>
        <v>0</v>
      </c>
      <c r="BH102" s="318">
        <f t="shared" si="31"/>
        <v>0</v>
      </c>
      <c r="BI102" s="318">
        <f t="shared" si="31"/>
        <v>0</v>
      </c>
      <c r="BJ102" s="318">
        <f t="shared" si="31"/>
        <v>0</v>
      </c>
      <c r="BK102" s="318">
        <f t="shared" si="31"/>
        <v>0</v>
      </c>
      <c r="BL102" s="318">
        <f t="shared" si="31"/>
        <v>0</v>
      </c>
      <c r="BM102" s="318">
        <f t="shared" si="31"/>
        <v>0</v>
      </c>
      <c r="BN102" s="318">
        <f t="shared" si="31"/>
        <v>0</v>
      </c>
      <c r="BO102" s="318">
        <f t="shared" si="31"/>
        <v>0</v>
      </c>
      <c r="BP102" s="318">
        <f t="shared" si="31"/>
        <v>0</v>
      </c>
      <c r="BQ102" s="318">
        <f t="shared" si="31"/>
        <v>0</v>
      </c>
      <c r="BR102" s="318">
        <f t="shared" si="31"/>
        <v>0</v>
      </c>
      <c r="BS102" s="318">
        <f t="shared" ref="BS102:ED102" si="32">MAX(BS21:BS68)</f>
        <v>0</v>
      </c>
      <c r="BT102" s="318">
        <f t="shared" si="32"/>
        <v>0</v>
      </c>
      <c r="BU102" s="318">
        <f t="shared" si="32"/>
        <v>0</v>
      </c>
      <c r="BV102" s="318">
        <f t="shared" si="32"/>
        <v>0</v>
      </c>
      <c r="BW102" s="318">
        <f t="shared" si="32"/>
        <v>0</v>
      </c>
      <c r="BX102" s="318">
        <f t="shared" si="32"/>
        <v>0</v>
      </c>
      <c r="BY102" s="318">
        <f t="shared" si="32"/>
        <v>0</v>
      </c>
      <c r="BZ102" s="318">
        <f t="shared" si="32"/>
        <v>0</v>
      </c>
      <c r="CA102" s="318">
        <f t="shared" si="32"/>
        <v>0</v>
      </c>
      <c r="CB102" s="318">
        <f t="shared" si="32"/>
        <v>0</v>
      </c>
      <c r="CC102" s="318">
        <f t="shared" si="32"/>
        <v>0</v>
      </c>
      <c r="CD102" s="318">
        <f t="shared" si="32"/>
        <v>0</v>
      </c>
      <c r="CE102" s="318">
        <f t="shared" si="32"/>
        <v>0</v>
      </c>
      <c r="CF102" s="318">
        <f t="shared" si="32"/>
        <v>0</v>
      </c>
      <c r="CG102" s="318">
        <f t="shared" si="32"/>
        <v>0</v>
      </c>
      <c r="CH102" s="318">
        <f t="shared" si="32"/>
        <v>0</v>
      </c>
      <c r="CI102" s="318">
        <f t="shared" si="32"/>
        <v>0</v>
      </c>
      <c r="CJ102" s="318">
        <f t="shared" si="32"/>
        <v>0</v>
      </c>
      <c r="CK102" s="318">
        <f t="shared" si="32"/>
        <v>0</v>
      </c>
      <c r="CL102" s="318">
        <f t="shared" si="32"/>
        <v>0</v>
      </c>
      <c r="CM102" s="318">
        <f t="shared" si="32"/>
        <v>0</v>
      </c>
      <c r="CN102" s="318">
        <f t="shared" si="32"/>
        <v>0</v>
      </c>
      <c r="CO102" s="318">
        <f t="shared" si="32"/>
        <v>0</v>
      </c>
      <c r="CP102" s="318">
        <f t="shared" si="32"/>
        <v>0</v>
      </c>
      <c r="CQ102" s="318">
        <f t="shared" si="32"/>
        <v>0</v>
      </c>
      <c r="CR102" s="318">
        <f t="shared" si="32"/>
        <v>0</v>
      </c>
      <c r="CS102" s="318">
        <f t="shared" si="32"/>
        <v>0</v>
      </c>
      <c r="CT102" s="318">
        <f t="shared" si="32"/>
        <v>0</v>
      </c>
      <c r="CU102" s="318">
        <f t="shared" si="32"/>
        <v>0</v>
      </c>
      <c r="CV102" s="318">
        <f t="shared" si="32"/>
        <v>0</v>
      </c>
      <c r="CW102" s="318">
        <f t="shared" si="32"/>
        <v>0</v>
      </c>
      <c r="CX102" s="318">
        <f t="shared" si="32"/>
        <v>0</v>
      </c>
      <c r="CY102" s="318">
        <f t="shared" si="32"/>
        <v>0</v>
      </c>
      <c r="CZ102" s="318">
        <f t="shared" si="32"/>
        <v>0</v>
      </c>
      <c r="DA102" s="318">
        <f t="shared" si="32"/>
        <v>0</v>
      </c>
      <c r="DB102" s="318">
        <f t="shared" si="32"/>
        <v>0</v>
      </c>
      <c r="DC102" s="318">
        <f t="shared" si="32"/>
        <v>0</v>
      </c>
      <c r="DD102" s="318">
        <f t="shared" si="32"/>
        <v>0</v>
      </c>
      <c r="DE102" s="318">
        <f t="shared" si="32"/>
        <v>0</v>
      </c>
      <c r="DF102" s="318">
        <f t="shared" si="32"/>
        <v>0</v>
      </c>
      <c r="DG102" s="318">
        <f t="shared" si="32"/>
        <v>0</v>
      </c>
      <c r="DH102" s="318">
        <f t="shared" si="32"/>
        <v>0</v>
      </c>
      <c r="DI102" s="318">
        <f t="shared" si="32"/>
        <v>0</v>
      </c>
      <c r="DJ102" s="318">
        <f t="shared" si="32"/>
        <v>0</v>
      </c>
      <c r="DK102" s="318">
        <f t="shared" si="32"/>
        <v>0</v>
      </c>
      <c r="DL102" s="318">
        <f t="shared" si="32"/>
        <v>0</v>
      </c>
      <c r="DM102" s="318">
        <f t="shared" si="32"/>
        <v>0</v>
      </c>
      <c r="DN102" s="318">
        <f t="shared" si="32"/>
        <v>0</v>
      </c>
      <c r="DO102" s="318">
        <f t="shared" si="32"/>
        <v>0</v>
      </c>
      <c r="DP102" s="318">
        <f t="shared" si="32"/>
        <v>0</v>
      </c>
      <c r="DQ102" s="318">
        <f t="shared" si="32"/>
        <v>0</v>
      </c>
      <c r="DR102" s="318">
        <f t="shared" si="32"/>
        <v>0</v>
      </c>
      <c r="DS102" s="318">
        <f t="shared" si="32"/>
        <v>0</v>
      </c>
      <c r="DT102" s="318">
        <f t="shared" si="32"/>
        <v>0</v>
      </c>
      <c r="DU102" s="318">
        <f t="shared" si="32"/>
        <v>0</v>
      </c>
      <c r="DV102" s="318">
        <f t="shared" si="32"/>
        <v>0</v>
      </c>
      <c r="DW102" s="318">
        <f t="shared" si="32"/>
        <v>0</v>
      </c>
      <c r="DX102" s="318">
        <f t="shared" si="32"/>
        <v>0</v>
      </c>
      <c r="DY102" s="318">
        <f t="shared" si="32"/>
        <v>0</v>
      </c>
      <c r="DZ102" s="318">
        <f t="shared" si="32"/>
        <v>0</v>
      </c>
      <c r="EA102" s="318">
        <f t="shared" si="32"/>
        <v>0</v>
      </c>
      <c r="EB102" s="318">
        <f t="shared" si="32"/>
        <v>0</v>
      </c>
      <c r="EC102" s="318">
        <f t="shared" si="32"/>
        <v>0</v>
      </c>
      <c r="ED102" s="318">
        <f t="shared" si="32"/>
        <v>0</v>
      </c>
      <c r="EE102" s="318">
        <f t="shared" ref="EE102:GP102" si="33">MAX(EE21:EE68)</f>
        <v>0</v>
      </c>
      <c r="EF102" s="318">
        <f t="shared" si="33"/>
        <v>0</v>
      </c>
      <c r="EG102" s="318">
        <f t="shared" si="33"/>
        <v>0</v>
      </c>
      <c r="EH102" s="318">
        <f t="shared" si="33"/>
        <v>0</v>
      </c>
      <c r="EI102" s="318">
        <f t="shared" si="33"/>
        <v>0</v>
      </c>
      <c r="EJ102" s="318">
        <f t="shared" si="33"/>
        <v>0</v>
      </c>
      <c r="EK102" s="318">
        <f t="shared" si="33"/>
        <v>0</v>
      </c>
      <c r="EL102" s="318">
        <f t="shared" si="33"/>
        <v>0</v>
      </c>
      <c r="EM102" s="318">
        <f t="shared" si="33"/>
        <v>0</v>
      </c>
      <c r="EN102" s="318">
        <f t="shared" si="33"/>
        <v>0</v>
      </c>
      <c r="EO102" s="318">
        <f t="shared" si="33"/>
        <v>0</v>
      </c>
      <c r="EP102" s="318">
        <f t="shared" si="33"/>
        <v>0</v>
      </c>
      <c r="EQ102" s="318">
        <f t="shared" si="33"/>
        <v>0</v>
      </c>
      <c r="ER102" s="318">
        <f t="shared" si="33"/>
        <v>0</v>
      </c>
      <c r="ES102" s="318">
        <f t="shared" si="33"/>
        <v>0</v>
      </c>
      <c r="ET102" s="318">
        <f t="shared" si="33"/>
        <v>0</v>
      </c>
      <c r="EU102" s="318">
        <f t="shared" si="33"/>
        <v>0</v>
      </c>
      <c r="EV102" s="318">
        <f t="shared" si="33"/>
        <v>0</v>
      </c>
      <c r="EW102" s="318">
        <f t="shared" si="33"/>
        <v>0</v>
      </c>
      <c r="EX102" s="318">
        <f t="shared" si="33"/>
        <v>0</v>
      </c>
      <c r="EY102" s="318">
        <f t="shared" si="33"/>
        <v>0</v>
      </c>
      <c r="EZ102" s="318">
        <f t="shared" si="33"/>
        <v>0</v>
      </c>
      <c r="FA102" s="318">
        <f t="shared" si="33"/>
        <v>0</v>
      </c>
      <c r="FB102" s="318">
        <f t="shared" si="33"/>
        <v>0</v>
      </c>
      <c r="FC102" s="318">
        <f t="shared" si="33"/>
        <v>0</v>
      </c>
      <c r="FD102" s="318">
        <f t="shared" si="33"/>
        <v>0</v>
      </c>
      <c r="FE102" s="318">
        <f t="shared" si="33"/>
        <v>0</v>
      </c>
      <c r="FF102" s="318">
        <f t="shared" si="33"/>
        <v>0</v>
      </c>
      <c r="FG102" s="318">
        <f t="shared" si="33"/>
        <v>0</v>
      </c>
      <c r="FH102" s="318">
        <f t="shared" si="33"/>
        <v>0</v>
      </c>
      <c r="FI102" s="318">
        <f t="shared" si="33"/>
        <v>0</v>
      </c>
      <c r="FJ102" s="318">
        <f t="shared" si="33"/>
        <v>0</v>
      </c>
      <c r="FK102" s="318">
        <f t="shared" si="33"/>
        <v>0</v>
      </c>
      <c r="FL102" s="318">
        <f t="shared" si="33"/>
        <v>0</v>
      </c>
      <c r="FM102" s="318">
        <f t="shared" si="33"/>
        <v>0</v>
      </c>
      <c r="FN102" s="318">
        <f t="shared" si="33"/>
        <v>0</v>
      </c>
      <c r="FO102" s="318">
        <f t="shared" si="33"/>
        <v>0</v>
      </c>
      <c r="FP102" s="318">
        <f t="shared" si="33"/>
        <v>0</v>
      </c>
      <c r="FQ102" s="318">
        <f t="shared" si="33"/>
        <v>0</v>
      </c>
      <c r="FR102" s="318">
        <f t="shared" si="33"/>
        <v>0</v>
      </c>
      <c r="FS102" s="318">
        <f t="shared" si="33"/>
        <v>0</v>
      </c>
      <c r="FT102" s="318">
        <f t="shared" si="33"/>
        <v>0</v>
      </c>
      <c r="FU102" s="318">
        <f t="shared" si="33"/>
        <v>0</v>
      </c>
      <c r="FV102" s="318">
        <f t="shared" si="33"/>
        <v>0</v>
      </c>
      <c r="FW102" s="318">
        <f t="shared" si="33"/>
        <v>0</v>
      </c>
      <c r="FX102" s="318">
        <f t="shared" si="33"/>
        <v>0</v>
      </c>
      <c r="FY102" s="318">
        <f t="shared" si="33"/>
        <v>0</v>
      </c>
      <c r="FZ102" s="318">
        <f t="shared" si="33"/>
        <v>0</v>
      </c>
      <c r="GA102" s="318">
        <f t="shared" si="33"/>
        <v>0</v>
      </c>
      <c r="GB102" s="318">
        <f t="shared" si="33"/>
        <v>0</v>
      </c>
      <c r="GC102" s="318">
        <f t="shared" si="33"/>
        <v>0</v>
      </c>
      <c r="GD102" s="318">
        <f t="shared" si="33"/>
        <v>0</v>
      </c>
      <c r="GE102" s="318">
        <f t="shared" si="33"/>
        <v>0</v>
      </c>
      <c r="GF102" s="318">
        <f t="shared" si="33"/>
        <v>0</v>
      </c>
      <c r="GG102" s="318">
        <f t="shared" si="33"/>
        <v>0</v>
      </c>
      <c r="GH102" s="318">
        <f t="shared" si="33"/>
        <v>0</v>
      </c>
      <c r="GI102" s="318">
        <f t="shared" si="33"/>
        <v>0</v>
      </c>
      <c r="GJ102" s="318">
        <f t="shared" si="33"/>
        <v>0</v>
      </c>
      <c r="GK102" s="318">
        <f t="shared" si="33"/>
        <v>0</v>
      </c>
      <c r="GL102" s="318">
        <f t="shared" si="33"/>
        <v>0</v>
      </c>
      <c r="GM102" s="318">
        <f t="shared" si="33"/>
        <v>0</v>
      </c>
      <c r="GN102" s="318">
        <f t="shared" si="33"/>
        <v>0</v>
      </c>
      <c r="GO102" s="318">
        <f t="shared" si="33"/>
        <v>0</v>
      </c>
      <c r="GP102" s="318">
        <f t="shared" si="33"/>
        <v>0</v>
      </c>
      <c r="GQ102" s="318">
        <f t="shared" ref="GQ102:JB102" si="34">MAX(GQ21:GQ68)</f>
        <v>0</v>
      </c>
      <c r="GR102" s="318">
        <f t="shared" si="34"/>
        <v>0</v>
      </c>
      <c r="GS102" s="318">
        <f t="shared" si="34"/>
        <v>0</v>
      </c>
      <c r="GT102" s="318">
        <f t="shared" si="34"/>
        <v>0</v>
      </c>
      <c r="GU102" s="318">
        <f t="shared" si="34"/>
        <v>0</v>
      </c>
      <c r="GV102" s="318">
        <f t="shared" si="34"/>
        <v>0</v>
      </c>
      <c r="GW102" s="318">
        <f t="shared" si="34"/>
        <v>0</v>
      </c>
      <c r="GX102" s="318">
        <f t="shared" si="34"/>
        <v>0</v>
      </c>
      <c r="GY102" s="318">
        <f t="shared" si="34"/>
        <v>0</v>
      </c>
      <c r="GZ102" s="318">
        <f t="shared" si="34"/>
        <v>0</v>
      </c>
      <c r="HA102" s="318">
        <f t="shared" si="34"/>
        <v>0</v>
      </c>
      <c r="HB102" s="318">
        <f t="shared" si="34"/>
        <v>0</v>
      </c>
      <c r="HC102" s="318">
        <f t="shared" si="34"/>
        <v>0</v>
      </c>
      <c r="HD102" s="318">
        <f t="shared" si="34"/>
        <v>0</v>
      </c>
      <c r="HE102" s="318">
        <f t="shared" si="34"/>
        <v>0</v>
      </c>
      <c r="HF102" s="318">
        <f t="shared" si="34"/>
        <v>0</v>
      </c>
      <c r="HG102" s="318">
        <f t="shared" si="34"/>
        <v>0</v>
      </c>
      <c r="HH102" s="318">
        <f t="shared" si="34"/>
        <v>0</v>
      </c>
      <c r="HI102" s="318">
        <f t="shared" si="34"/>
        <v>0</v>
      </c>
      <c r="HJ102" s="318">
        <f t="shared" si="34"/>
        <v>0</v>
      </c>
      <c r="HK102" s="318">
        <f t="shared" si="34"/>
        <v>0</v>
      </c>
      <c r="HL102" s="318">
        <f t="shared" si="34"/>
        <v>0</v>
      </c>
      <c r="HM102" s="318">
        <f t="shared" si="34"/>
        <v>0</v>
      </c>
      <c r="HN102" s="318">
        <f t="shared" si="34"/>
        <v>0</v>
      </c>
      <c r="HO102" s="318">
        <f t="shared" si="34"/>
        <v>0</v>
      </c>
      <c r="HP102" s="318">
        <f t="shared" si="34"/>
        <v>0</v>
      </c>
      <c r="HQ102" s="318">
        <f t="shared" si="34"/>
        <v>0</v>
      </c>
      <c r="HR102" s="318">
        <f t="shared" si="34"/>
        <v>0</v>
      </c>
      <c r="HS102" s="318">
        <f t="shared" si="34"/>
        <v>0</v>
      </c>
      <c r="HT102" s="318">
        <f t="shared" si="34"/>
        <v>0</v>
      </c>
      <c r="HU102" s="318">
        <f t="shared" si="34"/>
        <v>0</v>
      </c>
      <c r="HV102" s="318">
        <f t="shared" si="34"/>
        <v>0</v>
      </c>
      <c r="HW102" s="318">
        <f t="shared" si="34"/>
        <v>0</v>
      </c>
      <c r="HX102" s="318">
        <f t="shared" si="34"/>
        <v>0</v>
      </c>
      <c r="HY102" s="318">
        <f t="shared" si="34"/>
        <v>0</v>
      </c>
      <c r="HZ102" s="318">
        <f t="shared" si="34"/>
        <v>0</v>
      </c>
      <c r="IA102" s="318">
        <f t="shared" si="34"/>
        <v>0</v>
      </c>
      <c r="IB102" s="318">
        <f t="shared" si="34"/>
        <v>0</v>
      </c>
      <c r="IC102" s="318">
        <f t="shared" si="34"/>
        <v>0</v>
      </c>
      <c r="ID102" s="318">
        <f t="shared" si="34"/>
        <v>0</v>
      </c>
      <c r="IE102" s="318">
        <f t="shared" si="34"/>
        <v>0</v>
      </c>
      <c r="IF102" s="318">
        <f t="shared" si="34"/>
        <v>0</v>
      </c>
      <c r="IG102" s="318">
        <f t="shared" si="34"/>
        <v>0</v>
      </c>
      <c r="IH102" s="318">
        <f t="shared" si="34"/>
        <v>0</v>
      </c>
      <c r="II102" s="318">
        <f t="shared" si="34"/>
        <v>0</v>
      </c>
      <c r="IJ102" s="318">
        <f t="shared" si="34"/>
        <v>0</v>
      </c>
      <c r="IK102" s="318">
        <f t="shared" si="34"/>
        <v>0</v>
      </c>
      <c r="IL102" s="318">
        <f t="shared" si="34"/>
        <v>0</v>
      </c>
      <c r="IM102" s="318">
        <f t="shared" si="34"/>
        <v>0</v>
      </c>
      <c r="IN102" s="318">
        <f t="shared" si="34"/>
        <v>0</v>
      </c>
      <c r="IO102" s="318">
        <f t="shared" si="34"/>
        <v>0</v>
      </c>
      <c r="IP102" s="318">
        <f t="shared" si="34"/>
        <v>0</v>
      </c>
      <c r="IQ102" s="318">
        <f t="shared" si="34"/>
        <v>0</v>
      </c>
      <c r="IR102" s="318">
        <f t="shared" si="34"/>
        <v>0</v>
      </c>
      <c r="IS102" s="318">
        <f t="shared" si="34"/>
        <v>0</v>
      </c>
      <c r="IT102" s="318">
        <f t="shared" si="34"/>
        <v>0</v>
      </c>
      <c r="IU102" s="318">
        <f t="shared" si="34"/>
        <v>0</v>
      </c>
      <c r="IV102" s="318">
        <f t="shared" si="34"/>
        <v>0</v>
      </c>
      <c r="IW102" s="318">
        <f t="shared" si="34"/>
        <v>0</v>
      </c>
      <c r="IX102" s="318">
        <f t="shared" si="34"/>
        <v>0</v>
      </c>
      <c r="IY102" s="318">
        <f t="shared" si="34"/>
        <v>0</v>
      </c>
      <c r="IZ102" s="318">
        <f t="shared" si="34"/>
        <v>0</v>
      </c>
      <c r="JA102" s="318">
        <f t="shared" si="34"/>
        <v>0</v>
      </c>
      <c r="JB102" s="318">
        <f t="shared" si="34"/>
        <v>0</v>
      </c>
      <c r="JC102" s="318">
        <f t="shared" ref="JC102:JP102" si="35">MAX(JC21:JC68)</f>
        <v>0</v>
      </c>
      <c r="JD102" s="318">
        <f t="shared" si="35"/>
        <v>0</v>
      </c>
      <c r="JE102" s="318">
        <f t="shared" si="35"/>
        <v>0</v>
      </c>
      <c r="JF102" s="318">
        <f t="shared" si="35"/>
        <v>0</v>
      </c>
      <c r="JG102" s="318">
        <f t="shared" si="35"/>
        <v>0</v>
      </c>
      <c r="JH102" s="318">
        <f t="shared" si="35"/>
        <v>0</v>
      </c>
      <c r="JI102" s="318">
        <f t="shared" si="35"/>
        <v>0</v>
      </c>
      <c r="JJ102" s="318">
        <f t="shared" si="35"/>
        <v>0</v>
      </c>
      <c r="JK102" s="318">
        <f t="shared" si="35"/>
        <v>0</v>
      </c>
      <c r="JL102" s="318">
        <f t="shared" si="35"/>
        <v>0</v>
      </c>
      <c r="JM102" s="318">
        <f t="shared" si="35"/>
        <v>0</v>
      </c>
      <c r="JN102" s="318">
        <f t="shared" si="35"/>
        <v>0</v>
      </c>
      <c r="JO102" s="318">
        <f t="shared" si="35"/>
        <v>0</v>
      </c>
      <c r="JP102" s="318">
        <f t="shared" si="35"/>
        <v>0</v>
      </c>
    </row>
    <row r="103" spans="4:277" ht="15" customHeight="1" x14ac:dyDescent="0.2">
      <c r="D103" s="316">
        <v>2.2999999999999998</v>
      </c>
      <c r="E103" s="317" t="s">
        <v>440</v>
      </c>
      <c r="F103" s="319" t="e">
        <f>AVERAGE(F21:F68)</f>
        <v>#DIV/0!</v>
      </c>
      <c r="G103" s="319" t="e">
        <f t="shared" ref="G103:BR103" si="36">AVERAGE(G21:G68)</f>
        <v>#DIV/0!</v>
      </c>
      <c r="H103" s="319" t="e">
        <f t="shared" si="36"/>
        <v>#DIV/0!</v>
      </c>
      <c r="I103" s="319" t="e">
        <f t="shared" si="36"/>
        <v>#DIV/0!</v>
      </c>
      <c r="J103" s="319" t="e">
        <f t="shared" si="36"/>
        <v>#DIV/0!</v>
      </c>
      <c r="K103" s="319" t="e">
        <f t="shared" si="36"/>
        <v>#DIV/0!</v>
      </c>
      <c r="L103" s="319" t="e">
        <f t="shared" si="36"/>
        <v>#DIV/0!</v>
      </c>
      <c r="M103" s="319" t="e">
        <f t="shared" si="36"/>
        <v>#DIV/0!</v>
      </c>
      <c r="N103" s="319" t="e">
        <f t="shared" si="36"/>
        <v>#DIV/0!</v>
      </c>
      <c r="O103" s="319" t="e">
        <f t="shared" si="36"/>
        <v>#DIV/0!</v>
      </c>
      <c r="P103" s="319" t="e">
        <f t="shared" si="36"/>
        <v>#DIV/0!</v>
      </c>
      <c r="Q103" s="319" t="e">
        <f t="shared" si="36"/>
        <v>#DIV/0!</v>
      </c>
      <c r="R103" s="319" t="e">
        <f t="shared" si="36"/>
        <v>#DIV/0!</v>
      </c>
      <c r="S103" s="319" t="e">
        <f t="shared" si="36"/>
        <v>#DIV/0!</v>
      </c>
      <c r="T103" s="319" t="e">
        <f t="shared" si="36"/>
        <v>#DIV/0!</v>
      </c>
      <c r="U103" s="319" t="e">
        <f t="shared" si="36"/>
        <v>#DIV/0!</v>
      </c>
      <c r="V103" s="319" t="e">
        <f t="shared" si="36"/>
        <v>#DIV/0!</v>
      </c>
      <c r="W103" s="319" t="e">
        <f t="shared" si="36"/>
        <v>#DIV/0!</v>
      </c>
      <c r="X103" s="319" t="e">
        <f t="shared" si="36"/>
        <v>#DIV/0!</v>
      </c>
      <c r="Y103" s="319" t="e">
        <f t="shared" si="36"/>
        <v>#DIV/0!</v>
      </c>
      <c r="Z103" s="319" t="e">
        <f t="shared" si="36"/>
        <v>#DIV/0!</v>
      </c>
      <c r="AA103" s="319" t="e">
        <f t="shared" si="36"/>
        <v>#DIV/0!</v>
      </c>
      <c r="AB103" s="319" t="e">
        <f t="shared" si="36"/>
        <v>#DIV/0!</v>
      </c>
      <c r="AC103" s="319" t="e">
        <f t="shared" si="36"/>
        <v>#DIV/0!</v>
      </c>
      <c r="AD103" s="319" t="e">
        <f t="shared" si="36"/>
        <v>#DIV/0!</v>
      </c>
      <c r="AE103" s="319" t="e">
        <f t="shared" si="36"/>
        <v>#DIV/0!</v>
      </c>
      <c r="AF103" s="319" t="e">
        <f t="shared" si="36"/>
        <v>#DIV/0!</v>
      </c>
      <c r="AG103" s="319" t="e">
        <f t="shared" si="36"/>
        <v>#DIV/0!</v>
      </c>
      <c r="AH103" s="319" t="e">
        <f t="shared" si="36"/>
        <v>#DIV/0!</v>
      </c>
      <c r="AI103" s="319" t="e">
        <f t="shared" si="36"/>
        <v>#DIV/0!</v>
      </c>
      <c r="AJ103" s="319" t="e">
        <f t="shared" si="36"/>
        <v>#DIV/0!</v>
      </c>
      <c r="AK103" s="319" t="e">
        <f t="shared" si="36"/>
        <v>#DIV/0!</v>
      </c>
      <c r="AL103" s="319" t="e">
        <f t="shared" si="36"/>
        <v>#DIV/0!</v>
      </c>
      <c r="AM103" s="319" t="e">
        <f t="shared" si="36"/>
        <v>#DIV/0!</v>
      </c>
      <c r="AN103" s="319" t="e">
        <f t="shared" si="36"/>
        <v>#DIV/0!</v>
      </c>
      <c r="AO103" s="319" t="e">
        <f t="shared" si="36"/>
        <v>#DIV/0!</v>
      </c>
      <c r="AP103" s="319" t="e">
        <f t="shared" si="36"/>
        <v>#DIV/0!</v>
      </c>
      <c r="AQ103" s="319" t="e">
        <f t="shared" si="36"/>
        <v>#DIV/0!</v>
      </c>
      <c r="AR103" s="319" t="e">
        <f t="shared" si="36"/>
        <v>#DIV/0!</v>
      </c>
      <c r="AS103" s="319" t="e">
        <f t="shared" si="36"/>
        <v>#DIV/0!</v>
      </c>
      <c r="AT103" s="319" t="e">
        <f t="shared" si="36"/>
        <v>#DIV/0!</v>
      </c>
      <c r="AU103" s="319" t="e">
        <f t="shared" si="36"/>
        <v>#DIV/0!</v>
      </c>
      <c r="AV103" s="319" t="e">
        <f t="shared" si="36"/>
        <v>#DIV/0!</v>
      </c>
      <c r="AW103" s="319" t="e">
        <f t="shared" si="36"/>
        <v>#DIV/0!</v>
      </c>
      <c r="AX103" s="319" t="e">
        <f t="shared" si="36"/>
        <v>#DIV/0!</v>
      </c>
      <c r="AY103" s="319" t="e">
        <f t="shared" si="36"/>
        <v>#DIV/0!</v>
      </c>
      <c r="AZ103" s="319" t="e">
        <f t="shared" si="36"/>
        <v>#DIV/0!</v>
      </c>
      <c r="BA103" s="319" t="e">
        <f t="shared" si="36"/>
        <v>#DIV/0!</v>
      </c>
      <c r="BB103" s="319" t="e">
        <f t="shared" si="36"/>
        <v>#DIV/0!</v>
      </c>
      <c r="BC103" s="319" t="e">
        <f t="shared" si="36"/>
        <v>#DIV/0!</v>
      </c>
      <c r="BD103" s="319" t="e">
        <f t="shared" si="36"/>
        <v>#DIV/0!</v>
      </c>
      <c r="BE103" s="319" t="e">
        <f t="shared" si="36"/>
        <v>#DIV/0!</v>
      </c>
      <c r="BF103" s="319" t="e">
        <f t="shared" si="36"/>
        <v>#DIV/0!</v>
      </c>
      <c r="BG103" s="319" t="e">
        <f t="shared" si="36"/>
        <v>#DIV/0!</v>
      </c>
      <c r="BH103" s="319" t="e">
        <f t="shared" si="36"/>
        <v>#DIV/0!</v>
      </c>
      <c r="BI103" s="319" t="e">
        <f t="shared" si="36"/>
        <v>#DIV/0!</v>
      </c>
      <c r="BJ103" s="319" t="e">
        <f t="shared" si="36"/>
        <v>#DIV/0!</v>
      </c>
      <c r="BK103" s="319" t="e">
        <f t="shared" si="36"/>
        <v>#DIV/0!</v>
      </c>
      <c r="BL103" s="319" t="e">
        <f t="shared" si="36"/>
        <v>#DIV/0!</v>
      </c>
      <c r="BM103" s="319" t="e">
        <f t="shared" si="36"/>
        <v>#DIV/0!</v>
      </c>
      <c r="BN103" s="319" t="e">
        <f t="shared" si="36"/>
        <v>#DIV/0!</v>
      </c>
      <c r="BO103" s="319" t="e">
        <f t="shared" si="36"/>
        <v>#DIV/0!</v>
      </c>
      <c r="BP103" s="319" t="e">
        <f t="shared" si="36"/>
        <v>#DIV/0!</v>
      </c>
      <c r="BQ103" s="319" t="e">
        <f t="shared" si="36"/>
        <v>#DIV/0!</v>
      </c>
      <c r="BR103" s="319" t="e">
        <f t="shared" si="36"/>
        <v>#DIV/0!</v>
      </c>
      <c r="BS103" s="319" t="e">
        <f t="shared" ref="BS103:ED103" si="37">AVERAGE(BS21:BS68)</f>
        <v>#DIV/0!</v>
      </c>
      <c r="BT103" s="319" t="e">
        <f t="shared" si="37"/>
        <v>#DIV/0!</v>
      </c>
      <c r="BU103" s="319" t="e">
        <f t="shared" si="37"/>
        <v>#DIV/0!</v>
      </c>
      <c r="BV103" s="319" t="e">
        <f t="shared" si="37"/>
        <v>#DIV/0!</v>
      </c>
      <c r="BW103" s="319" t="e">
        <f t="shared" si="37"/>
        <v>#DIV/0!</v>
      </c>
      <c r="BX103" s="319" t="e">
        <f t="shared" si="37"/>
        <v>#DIV/0!</v>
      </c>
      <c r="BY103" s="319" t="e">
        <f t="shared" si="37"/>
        <v>#DIV/0!</v>
      </c>
      <c r="BZ103" s="319" t="e">
        <f t="shared" si="37"/>
        <v>#DIV/0!</v>
      </c>
      <c r="CA103" s="319" t="e">
        <f t="shared" si="37"/>
        <v>#DIV/0!</v>
      </c>
      <c r="CB103" s="319" t="e">
        <f t="shared" si="37"/>
        <v>#DIV/0!</v>
      </c>
      <c r="CC103" s="319" t="e">
        <f t="shared" si="37"/>
        <v>#DIV/0!</v>
      </c>
      <c r="CD103" s="319" t="e">
        <f t="shared" si="37"/>
        <v>#DIV/0!</v>
      </c>
      <c r="CE103" s="319" t="e">
        <f t="shared" si="37"/>
        <v>#DIV/0!</v>
      </c>
      <c r="CF103" s="319" t="e">
        <f t="shared" si="37"/>
        <v>#DIV/0!</v>
      </c>
      <c r="CG103" s="319" t="e">
        <f t="shared" si="37"/>
        <v>#DIV/0!</v>
      </c>
      <c r="CH103" s="319" t="e">
        <f t="shared" si="37"/>
        <v>#DIV/0!</v>
      </c>
      <c r="CI103" s="319" t="e">
        <f t="shared" si="37"/>
        <v>#DIV/0!</v>
      </c>
      <c r="CJ103" s="319" t="e">
        <f t="shared" si="37"/>
        <v>#DIV/0!</v>
      </c>
      <c r="CK103" s="319" t="e">
        <f t="shared" si="37"/>
        <v>#DIV/0!</v>
      </c>
      <c r="CL103" s="319" t="e">
        <f t="shared" si="37"/>
        <v>#DIV/0!</v>
      </c>
      <c r="CM103" s="319" t="e">
        <f t="shared" si="37"/>
        <v>#DIV/0!</v>
      </c>
      <c r="CN103" s="319" t="e">
        <f t="shared" si="37"/>
        <v>#DIV/0!</v>
      </c>
      <c r="CO103" s="319" t="e">
        <f t="shared" si="37"/>
        <v>#DIV/0!</v>
      </c>
      <c r="CP103" s="319" t="e">
        <f t="shared" si="37"/>
        <v>#DIV/0!</v>
      </c>
      <c r="CQ103" s="319" t="e">
        <f t="shared" si="37"/>
        <v>#DIV/0!</v>
      </c>
      <c r="CR103" s="319" t="e">
        <f t="shared" si="37"/>
        <v>#DIV/0!</v>
      </c>
      <c r="CS103" s="319" t="e">
        <f t="shared" si="37"/>
        <v>#DIV/0!</v>
      </c>
      <c r="CT103" s="319" t="e">
        <f t="shared" si="37"/>
        <v>#DIV/0!</v>
      </c>
      <c r="CU103" s="319" t="e">
        <f t="shared" si="37"/>
        <v>#DIV/0!</v>
      </c>
      <c r="CV103" s="319" t="e">
        <f t="shared" si="37"/>
        <v>#DIV/0!</v>
      </c>
      <c r="CW103" s="319" t="e">
        <f t="shared" si="37"/>
        <v>#DIV/0!</v>
      </c>
      <c r="CX103" s="319" t="e">
        <f t="shared" si="37"/>
        <v>#DIV/0!</v>
      </c>
      <c r="CY103" s="319" t="e">
        <f t="shared" si="37"/>
        <v>#DIV/0!</v>
      </c>
      <c r="CZ103" s="319" t="e">
        <f t="shared" si="37"/>
        <v>#DIV/0!</v>
      </c>
      <c r="DA103" s="319" t="e">
        <f t="shared" si="37"/>
        <v>#DIV/0!</v>
      </c>
      <c r="DB103" s="319" t="e">
        <f t="shared" si="37"/>
        <v>#DIV/0!</v>
      </c>
      <c r="DC103" s="319" t="e">
        <f t="shared" si="37"/>
        <v>#DIV/0!</v>
      </c>
      <c r="DD103" s="319" t="e">
        <f t="shared" si="37"/>
        <v>#DIV/0!</v>
      </c>
      <c r="DE103" s="319" t="e">
        <f t="shared" si="37"/>
        <v>#DIV/0!</v>
      </c>
      <c r="DF103" s="319" t="e">
        <f t="shared" si="37"/>
        <v>#DIV/0!</v>
      </c>
      <c r="DG103" s="319" t="e">
        <f t="shared" si="37"/>
        <v>#DIV/0!</v>
      </c>
      <c r="DH103" s="319" t="e">
        <f t="shared" si="37"/>
        <v>#DIV/0!</v>
      </c>
      <c r="DI103" s="319" t="e">
        <f t="shared" si="37"/>
        <v>#DIV/0!</v>
      </c>
      <c r="DJ103" s="319" t="e">
        <f t="shared" si="37"/>
        <v>#DIV/0!</v>
      </c>
      <c r="DK103" s="319" t="e">
        <f t="shared" si="37"/>
        <v>#DIV/0!</v>
      </c>
      <c r="DL103" s="319" t="e">
        <f t="shared" si="37"/>
        <v>#DIV/0!</v>
      </c>
      <c r="DM103" s="319" t="e">
        <f t="shared" si="37"/>
        <v>#DIV/0!</v>
      </c>
      <c r="DN103" s="319" t="e">
        <f t="shared" si="37"/>
        <v>#DIV/0!</v>
      </c>
      <c r="DO103" s="319" t="e">
        <f t="shared" si="37"/>
        <v>#DIV/0!</v>
      </c>
      <c r="DP103" s="319" t="e">
        <f t="shared" si="37"/>
        <v>#DIV/0!</v>
      </c>
      <c r="DQ103" s="319" t="e">
        <f t="shared" si="37"/>
        <v>#DIV/0!</v>
      </c>
      <c r="DR103" s="319" t="e">
        <f t="shared" si="37"/>
        <v>#DIV/0!</v>
      </c>
      <c r="DS103" s="319" t="e">
        <f t="shared" si="37"/>
        <v>#DIV/0!</v>
      </c>
      <c r="DT103" s="319" t="e">
        <f t="shared" si="37"/>
        <v>#DIV/0!</v>
      </c>
      <c r="DU103" s="319" t="e">
        <f t="shared" si="37"/>
        <v>#DIV/0!</v>
      </c>
      <c r="DV103" s="319" t="e">
        <f t="shared" si="37"/>
        <v>#DIV/0!</v>
      </c>
      <c r="DW103" s="319" t="e">
        <f t="shared" si="37"/>
        <v>#DIV/0!</v>
      </c>
      <c r="DX103" s="319" t="e">
        <f t="shared" si="37"/>
        <v>#DIV/0!</v>
      </c>
      <c r="DY103" s="319" t="e">
        <f t="shared" si="37"/>
        <v>#DIV/0!</v>
      </c>
      <c r="DZ103" s="319" t="e">
        <f t="shared" si="37"/>
        <v>#DIV/0!</v>
      </c>
      <c r="EA103" s="319" t="e">
        <f t="shared" si="37"/>
        <v>#DIV/0!</v>
      </c>
      <c r="EB103" s="319" t="e">
        <f t="shared" si="37"/>
        <v>#DIV/0!</v>
      </c>
      <c r="EC103" s="319" t="e">
        <f t="shared" si="37"/>
        <v>#DIV/0!</v>
      </c>
      <c r="ED103" s="319" t="e">
        <f t="shared" si="37"/>
        <v>#DIV/0!</v>
      </c>
      <c r="EE103" s="319" t="e">
        <f t="shared" ref="EE103:GP103" si="38">AVERAGE(EE21:EE68)</f>
        <v>#DIV/0!</v>
      </c>
      <c r="EF103" s="319" t="e">
        <f t="shared" si="38"/>
        <v>#DIV/0!</v>
      </c>
      <c r="EG103" s="319" t="e">
        <f t="shared" si="38"/>
        <v>#DIV/0!</v>
      </c>
      <c r="EH103" s="319" t="e">
        <f t="shared" si="38"/>
        <v>#DIV/0!</v>
      </c>
      <c r="EI103" s="319" t="e">
        <f t="shared" si="38"/>
        <v>#DIV/0!</v>
      </c>
      <c r="EJ103" s="319" t="e">
        <f t="shared" si="38"/>
        <v>#DIV/0!</v>
      </c>
      <c r="EK103" s="319" t="e">
        <f t="shared" si="38"/>
        <v>#DIV/0!</v>
      </c>
      <c r="EL103" s="319" t="e">
        <f t="shared" si="38"/>
        <v>#DIV/0!</v>
      </c>
      <c r="EM103" s="319" t="e">
        <f t="shared" si="38"/>
        <v>#DIV/0!</v>
      </c>
      <c r="EN103" s="319" t="e">
        <f t="shared" si="38"/>
        <v>#DIV/0!</v>
      </c>
      <c r="EO103" s="319" t="e">
        <f t="shared" si="38"/>
        <v>#DIV/0!</v>
      </c>
      <c r="EP103" s="319" t="e">
        <f t="shared" si="38"/>
        <v>#DIV/0!</v>
      </c>
      <c r="EQ103" s="319" t="e">
        <f t="shared" si="38"/>
        <v>#DIV/0!</v>
      </c>
      <c r="ER103" s="319" t="e">
        <f t="shared" si="38"/>
        <v>#DIV/0!</v>
      </c>
      <c r="ES103" s="319" t="e">
        <f t="shared" si="38"/>
        <v>#DIV/0!</v>
      </c>
      <c r="ET103" s="319" t="e">
        <f t="shared" si="38"/>
        <v>#DIV/0!</v>
      </c>
      <c r="EU103" s="319" t="e">
        <f t="shared" si="38"/>
        <v>#DIV/0!</v>
      </c>
      <c r="EV103" s="319" t="e">
        <f t="shared" si="38"/>
        <v>#DIV/0!</v>
      </c>
      <c r="EW103" s="319" t="e">
        <f t="shared" si="38"/>
        <v>#DIV/0!</v>
      </c>
      <c r="EX103" s="319" t="e">
        <f t="shared" si="38"/>
        <v>#DIV/0!</v>
      </c>
      <c r="EY103" s="319" t="e">
        <f t="shared" si="38"/>
        <v>#DIV/0!</v>
      </c>
      <c r="EZ103" s="319" t="e">
        <f t="shared" si="38"/>
        <v>#DIV/0!</v>
      </c>
      <c r="FA103" s="319" t="e">
        <f t="shared" si="38"/>
        <v>#DIV/0!</v>
      </c>
      <c r="FB103" s="319" t="e">
        <f t="shared" si="38"/>
        <v>#DIV/0!</v>
      </c>
      <c r="FC103" s="319" t="e">
        <f t="shared" si="38"/>
        <v>#DIV/0!</v>
      </c>
      <c r="FD103" s="319" t="e">
        <f t="shared" si="38"/>
        <v>#DIV/0!</v>
      </c>
      <c r="FE103" s="319" t="e">
        <f t="shared" si="38"/>
        <v>#DIV/0!</v>
      </c>
      <c r="FF103" s="319" t="e">
        <f t="shared" si="38"/>
        <v>#DIV/0!</v>
      </c>
      <c r="FG103" s="319" t="e">
        <f t="shared" si="38"/>
        <v>#DIV/0!</v>
      </c>
      <c r="FH103" s="319" t="e">
        <f t="shared" si="38"/>
        <v>#DIV/0!</v>
      </c>
      <c r="FI103" s="319" t="e">
        <f t="shared" si="38"/>
        <v>#DIV/0!</v>
      </c>
      <c r="FJ103" s="319" t="e">
        <f t="shared" si="38"/>
        <v>#DIV/0!</v>
      </c>
      <c r="FK103" s="319" t="e">
        <f t="shared" si="38"/>
        <v>#DIV/0!</v>
      </c>
      <c r="FL103" s="319" t="e">
        <f t="shared" si="38"/>
        <v>#DIV/0!</v>
      </c>
      <c r="FM103" s="319" t="e">
        <f t="shared" si="38"/>
        <v>#DIV/0!</v>
      </c>
      <c r="FN103" s="319" t="e">
        <f t="shared" si="38"/>
        <v>#DIV/0!</v>
      </c>
      <c r="FO103" s="319" t="e">
        <f t="shared" si="38"/>
        <v>#DIV/0!</v>
      </c>
      <c r="FP103" s="319" t="e">
        <f t="shared" si="38"/>
        <v>#DIV/0!</v>
      </c>
      <c r="FQ103" s="319" t="e">
        <f t="shared" si="38"/>
        <v>#DIV/0!</v>
      </c>
      <c r="FR103" s="319" t="e">
        <f t="shared" si="38"/>
        <v>#DIV/0!</v>
      </c>
      <c r="FS103" s="319" t="e">
        <f t="shared" si="38"/>
        <v>#DIV/0!</v>
      </c>
      <c r="FT103" s="319" t="e">
        <f t="shared" si="38"/>
        <v>#DIV/0!</v>
      </c>
      <c r="FU103" s="319" t="e">
        <f t="shared" si="38"/>
        <v>#DIV/0!</v>
      </c>
      <c r="FV103" s="319" t="e">
        <f t="shared" si="38"/>
        <v>#DIV/0!</v>
      </c>
      <c r="FW103" s="319" t="e">
        <f t="shared" si="38"/>
        <v>#DIV/0!</v>
      </c>
      <c r="FX103" s="319" t="e">
        <f t="shared" si="38"/>
        <v>#DIV/0!</v>
      </c>
      <c r="FY103" s="319" t="e">
        <f t="shared" si="38"/>
        <v>#DIV/0!</v>
      </c>
      <c r="FZ103" s="319" t="e">
        <f t="shared" si="38"/>
        <v>#DIV/0!</v>
      </c>
      <c r="GA103" s="319" t="e">
        <f t="shared" si="38"/>
        <v>#DIV/0!</v>
      </c>
      <c r="GB103" s="319" t="e">
        <f t="shared" si="38"/>
        <v>#DIV/0!</v>
      </c>
      <c r="GC103" s="319" t="e">
        <f t="shared" si="38"/>
        <v>#DIV/0!</v>
      </c>
      <c r="GD103" s="319" t="e">
        <f t="shared" si="38"/>
        <v>#DIV/0!</v>
      </c>
      <c r="GE103" s="319" t="e">
        <f t="shared" si="38"/>
        <v>#DIV/0!</v>
      </c>
      <c r="GF103" s="319" t="e">
        <f t="shared" si="38"/>
        <v>#DIV/0!</v>
      </c>
      <c r="GG103" s="319" t="e">
        <f t="shared" si="38"/>
        <v>#DIV/0!</v>
      </c>
      <c r="GH103" s="319" t="e">
        <f t="shared" si="38"/>
        <v>#DIV/0!</v>
      </c>
      <c r="GI103" s="319" t="e">
        <f t="shared" si="38"/>
        <v>#DIV/0!</v>
      </c>
      <c r="GJ103" s="319" t="e">
        <f t="shared" si="38"/>
        <v>#DIV/0!</v>
      </c>
      <c r="GK103" s="319" t="e">
        <f t="shared" si="38"/>
        <v>#DIV/0!</v>
      </c>
      <c r="GL103" s="319" t="e">
        <f t="shared" si="38"/>
        <v>#DIV/0!</v>
      </c>
      <c r="GM103" s="319" t="e">
        <f t="shared" si="38"/>
        <v>#DIV/0!</v>
      </c>
      <c r="GN103" s="319" t="e">
        <f t="shared" si="38"/>
        <v>#DIV/0!</v>
      </c>
      <c r="GO103" s="319" t="e">
        <f t="shared" si="38"/>
        <v>#DIV/0!</v>
      </c>
      <c r="GP103" s="319" t="e">
        <f t="shared" si="38"/>
        <v>#DIV/0!</v>
      </c>
      <c r="GQ103" s="319" t="e">
        <f t="shared" ref="GQ103:JB103" si="39">AVERAGE(GQ21:GQ68)</f>
        <v>#DIV/0!</v>
      </c>
      <c r="GR103" s="319" t="e">
        <f t="shared" si="39"/>
        <v>#DIV/0!</v>
      </c>
      <c r="GS103" s="319" t="e">
        <f t="shared" si="39"/>
        <v>#DIV/0!</v>
      </c>
      <c r="GT103" s="319" t="e">
        <f t="shared" si="39"/>
        <v>#DIV/0!</v>
      </c>
      <c r="GU103" s="319" t="e">
        <f t="shared" si="39"/>
        <v>#DIV/0!</v>
      </c>
      <c r="GV103" s="319" t="e">
        <f t="shared" si="39"/>
        <v>#DIV/0!</v>
      </c>
      <c r="GW103" s="319" t="e">
        <f t="shared" si="39"/>
        <v>#DIV/0!</v>
      </c>
      <c r="GX103" s="319" t="e">
        <f t="shared" si="39"/>
        <v>#DIV/0!</v>
      </c>
      <c r="GY103" s="319" t="e">
        <f t="shared" si="39"/>
        <v>#DIV/0!</v>
      </c>
      <c r="GZ103" s="319" t="e">
        <f t="shared" si="39"/>
        <v>#DIV/0!</v>
      </c>
      <c r="HA103" s="319" t="e">
        <f t="shared" si="39"/>
        <v>#DIV/0!</v>
      </c>
      <c r="HB103" s="319" t="e">
        <f t="shared" si="39"/>
        <v>#DIV/0!</v>
      </c>
      <c r="HC103" s="319" t="e">
        <f t="shared" si="39"/>
        <v>#DIV/0!</v>
      </c>
      <c r="HD103" s="319" t="e">
        <f t="shared" si="39"/>
        <v>#DIV/0!</v>
      </c>
      <c r="HE103" s="319" t="e">
        <f t="shared" si="39"/>
        <v>#DIV/0!</v>
      </c>
      <c r="HF103" s="319" t="e">
        <f t="shared" si="39"/>
        <v>#DIV/0!</v>
      </c>
      <c r="HG103" s="319" t="e">
        <f t="shared" si="39"/>
        <v>#DIV/0!</v>
      </c>
      <c r="HH103" s="319" t="e">
        <f t="shared" si="39"/>
        <v>#DIV/0!</v>
      </c>
      <c r="HI103" s="319" t="e">
        <f t="shared" si="39"/>
        <v>#DIV/0!</v>
      </c>
      <c r="HJ103" s="319" t="e">
        <f t="shared" si="39"/>
        <v>#DIV/0!</v>
      </c>
      <c r="HK103" s="319" t="e">
        <f t="shared" si="39"/>
        <v>#DIV/0!</v>
      </c>
      <c r="HL103" s="319" t="e">
        <f t="shared" si="39"/>
        <v>#DIV/0!</v>
      </c>
      <c r="HM103" s="319" t="e">
        <f t="shared" si="39"/>
        <v>#DIV/0!</v>
      </c>
      <c r="HN103" s="319" t="e">
        <f t="shared" si="39"/>
        <v>#DIV/0!</v>
      </c>
      <c r="HO103" s="319" t="e">
        <f t="shared" si="39"/>
        <v>#DIV/0!</v>
      </c>
      <c r="HP103" s="319" t="e">
        <f t="shared" si="39"/>
        <v>#DIV/0!</v>
      </c>
      <c r="HQ103" s="319" t="e">
        <f t="shared" si="39"/>
        <v>#DIV/0!</v>
      </c>
      <c r="HR103" s="319" t="e">
        <f t="shared" si="39"/>
        <v>#DIV/0!</v>
      </c>
      <c r="HS103" s="319" t="e">
        <f t="shared" si="39"/>
        <v>#DIV/0!</v>
      </c>
      <c r="HT103" s="319" t="e">
        <f t="shared" si="39"/>
        <v>#DIV/0!</v>
      </c>
      <c r="HU103" s="319" t="e">
        <f t="shared" si="39"/>
        <v>#DIV/0!</v>
      </c>
      <c r="HV103" s="319" t="e">
        <f t="shared" si="39"/>
        <v>#DIV/0!</v>
      </c>
      <c r="HW103" s="319" t="e">
        <f t="shared" si="39"/>
        <v>#DIV/0!</v>
      </c>
      <c r="HX103" s="319" t="e">
        <f t="shared" si="39"/>
        <v>#DIV/0!</v>
      </c>
      <c r="HY103" s="319" t="e">
        <f t="shared" si="39"/>
        <v>#DIV/0!</v>
      </c>
      <c r="HZ103" s="319" t="e">
        <f t="shared" si="39"/>
        <v>#DIV/0!</v>
      </c>
      <c r="IA103" s="319" t="e">
        <f t="shared" si="39"/>
        <v>#DIV/0!</v>
      </c>
      <c r="IB103" s="319" t="e">
        <f t="shared" si="39"/>
        <v>#DIV/0!</v>
      </c>
      <c r="IC103" s="319" t="e">
        <f t="shared" si="39"/>
        <v>#DIV/0!</v>
      </c>
      <c r="ID103" s="319" t="e">
        <f t="shared" si="39"/>
        <v>#DIV/0!</v>
      </c>
      <c r="IE103" s="319" t="e">
        <f t="shared" si="39"/>
        <v>#DIV/0!</v>
      </c>
      <c r="IF103" s="319" t="e">
        <f t="shared" si="39"/>
        <v>#DIV/0!</v>
      </c>
      <c r="IG103" s="319" t="e">
        <f t="shared" si="39"/>
        <v>#DIV/0!</v>
      </c>
      <c r="IH103" s="319" t="e">
        <f t="shared" si="39"/>
        <v>#DIV/0!</v>
      </c>
      <c r="II103" s="319" t="e">
        <f t="shared" si="39"/>
        <v>#DIV/0!</v>
      </c>
      <c r="IJ103" s="319" t="e">
        <f t="shared" si="39"/>
        <v>#DIV/0!</v>
      </c>
      <c r="IK103" s="319" t="e">
        <f t="shared" si="39"/>
        <v>#DIV/0!</v>
      </c>
      <c r="IL103" s="319" t="e">
        <f t="shared" si="39"/>
        <v>#DIV/0!</v>
      </c>
      <c r="IM103" s="319" t="e">
        <f t="shared" si="39"/>
        <v>#DIV/0!</v>
      </c>
      <c r="IN103" s="319" t="e">
        <f t="shared" si="39"/>
        <v>#DIV/0!</v>
      </c>
      <c r="IO103" s="319" t="e">
        <f t="shared" si="39"/>
        <v>#DIV/0!</v>
      </c>
      <c r="IP103" s="319" t="e">
        <f t="shared" si="39"/>
        <v>#DIV/0!</v>
      </c>
      <c r="IQ103" s="319" t="e">
        <f t="shared" si="39"/>
        <v>#DIV/0!</v>
      </c>
      <c r="IR103" s="319" t="e">
        <f t="shared" si="39"/>
        <v>#DIV/0!</v>
      </c>
      <c r="IS103" s="319" t="e">
        <f t="shared" si="39"/>
        <v>#DIV/0!</v>
      </c>
      <c r="IT103" s="319" t="e">
        <f t="shared" si="39"/>
        <v>#DIV/0!</v>
      </c>
      <c r="IU103" s="319" t="e">
        <f t="shared" si="39"/>
        <v>#DIV/0!</v>
      </c>
      <c r="IV103" s="319" t="e">
        <f t="shared" si="39"/>
        <v>#DIV/0!</v>
      </c>
      <c r="IW103" s="319" t="e">
        <f t="shared" si="39"/>
        <v>#DIV/0!</v>
      </c>
      <c r="IX103" s="319" t="e">
        <f t="shared" si="39"/>
        <v>#DIV/0!</v>
      </c>
      <c r="IY103" s="319" t="e">
        <f t="shared" si="39"/>
        <v>#DIV/0!</v>
      </c>
      <c r="IZ103" s="319" t="e">
        <f t="shared" si="39"/>
        <v>#DIV/0!</v>
      </c>
      <c r="JA103" s="319" t="e">
        <f t="shared" si="39"/>
        <v>#DIV/0!</v>
      </c>
      <c r="JB103" s="319" t="e">
        <f t="shared" si="39"/>
        <v>#DIV/0!</v>
      </c>
      <c r="JC103" s="319" t="e">
        <f t="shared" ref="JC103:JP103" si="40">AVERAGE(JC21:JC68)</f>
        <v>#DIV/0!</v>
      </c>
      <c r="JD103" s="319" t="e">
        <f t="shared" si="40"/>
        <v>#DIV/0!</v>
      </c>
      <c r="JE103" s="319" t="e">
        <f t="shared" si="40"/>
        <v>#DIV/0!</v>
      </c>
      <c r="JF103" s="319" t="e">
        <f t="shared" si="40"/>
        <v>#DIV/0!</v>
      </c>
      <c r="JG103" s="319" t="e">
        <f t="shared" si="40"/>
        <v>#DIV/0!</v>
      </c>
      <c r="JH103" s="319" t="e">
        <f t="shared" si="40"/>
        <v>#DIV/0!</v>
      </c>
      <c r="JI103" s="319" t="e">
        <f t="shared" si="40"/>
        <v>#DIV/0!</v>
      </c>
      <c r="JJ103" s="319" t="e">
        <f t="shared" si="40"/>
        <v>#DIV/0!</v>
      </c>
      <c r="JK103" s="319" t="e">
        <f t="shared" si="40"/>
        <v>#DIV/0!</v>
      </c>
      <c r="JL103" s="319" t="e">
        <f t="shared" si="40"/>
        <v>#DIV/0!</v>
      </c>
      <c r="JM103" s="319" t="e">
        <f t="shared" si="40"/>
        <v>#DIV/0!</v>
      </c>
      <c r="JN103" s="319" t="e">
        <f t="shared" si="40"/>
        <v>#DIV/0!</v>
      </c>
      <c r="JO103" s="319" t="e">
        <f t="shared" si="40"/>
        <v>#DIV/0!</v>
      </c>
      <c r="JP103" s="319" t="e">
        <f t="shared" si="40"/>
        <v>#DIV/0!</v>
      </c>
    </row>
    <row r="104" spans="4:277" ht="15" customHeight="1" x14ac:dyDescent="0.2">
      <c r="D104" s="316"/>
      <c r="E104" s="317" t="s">
        <v>441</v>
      </c>
      <c r="F104" s="319" t="e">
        <f>STDEVP(F21:F68)</f>
        <v>#DIV/0!</v>
      </c>
      <c r="G104" s="319" t="e">
        <f t="shared" ref="G104:BR104" si="41">STDEVP(G21:G68)</f>
        <v>#DIV/0!</v>
      </c>
      <c r="H104" s="319" t="e">
        <f t="shared" si="41"/>
        <v>#DIV/0!</v>
      </c>
      <c r="I104" s="319" t="e">
        <f t="shared" si="41"/>
        <v>#DIV/0!</v>
      </c>
      <c r="J104" s="319" t="e">
        <f t="shared" si="41"/>
        <v>#DIV/0!</v>
      </c>
      <c r="K104" s="319" t="e">
        <f t="shared" si="41"/>
        <v>#DIV/0!</v>
      </c>
      <c r="L104" s="319" t="e">
        <f t="shared" si="41"/>
        <v>#DIV/0!</v>
      </c>
      <c r="M104" s="319" t="e">
        <f t="shared" si="41"/>
        <v>#DIV/0!</v>
      </c>
      <c r="N104" s="319" t="e">
        <f t="shared" si="41"/>
        <v>#DIV/0!</v>
      </c>
      <c r="O104" s="319" t="e">
        <f t="shared" si="41"/>
        <v>#DIV/0!</v>
      </c>
      <c r="P104" s="319" t="e">
        <f t="shared" si="41"/>
        <v>#DIV/0!</v>
      </c>
      <c r="Q104" s="319" t="e">
        <f t="shared" si="41"/>
        <v>#DIV/0!</v>
      </c>
      <c r="R104" s="319" t="e">
        <f t="shared" si="41"/>
        <v>#DIV/0!</v>
      </c>
      <c r="S104" s="319" t="e">
        <f t="shared" si="41"/>
        <v>#DIV/0!</v>
      </c>
      <c r="T104" s="319" t="e">
        <f t="shared" si="41"/>
        <v>#DIV/0!</v>
      </c>
      <c r="U104" s="319" t="e">
        <f t="shared" si="41"/>
        <v>#DIV/0!</v>
      </c>
      <c r="V104" s="319" t="e">
        <f t="shared" si="41"/>
        <v>#DIV/0!</v>
      </c>
      <c r="W104" s="319" t="e">
        <f t="shared" si="41"/>
        <v>#DIV/0!</v>
      </c>
      <c r="X104" s="319" t="e">
        <f t="shared" si="41"/>
        <v>#DIV/0!</v>
      </c>
      <c r="Y104" s="319" t="e">
        <f t="shared" si="41"/>
        <v>#DIV/0!</v>
      </c>
      <c r="Z104" s="319" t="e">
        <f t="shared" si="41"/>
        <v>#DIV/0!</v>
      </c>
      <c r="AA104" s="319" t="e">
        <f t="shared" si="41"/>
        <v>#DIV/0!</v>
      </c>
      <c r="AB104" s="319" t="e">
        <f t="shared" si="41"/>
        <v>#DIV/0!</v>
      </c>
      <c r="AC104" s="319" t="e">
        <f t="shared" si="41"/>
        <v>#DIV/0!</v>
      </c>
      <c r="AD104" s="319" t="e">
        <f t="shared" si="41"/>
        <v>#DIV/0!</v>
      </c>
      <c r="AE104" s="319" t="e">
        <f t="shared" si="41"/>
        <v>#DIV/0!</v>
      </c>
      <c r="AF104" s="319" t="e">
        <f t="shared" si="41"/>
        <v>#DIV/0!</v>
      </c>
      <c r="AG104" s="319" t="e">
        <f t="shared" si="41"/>
        <v>#DIV/0!</v>
      </c>
      <c r="AH104" s="319" t="e">
        <f t="shared" si="41"/>
        <v>#DIV/0!</v>
      </c>
      <c r="AI104" s="319" t="e">
        <f t="shared" si="41"/>
        <v>#DIV/0!</v>
      </c>
      <c r="AJ104" s="319" t="e">
        <f t="shared" si="41"/>
        <v>#DIV/0!</v>
      </c>
      <c r="AK104" s="319" t="e">
        <f t="shared" si="41"/>
        <v>#DIV/0!</v>
      </c>
      <c r="AL104" s="319" t="e">
        <f t="shared" si="41"/>
        <v>#DIV/0!</v>
      </c>
      <c r="AM104" s="319" t="e">
        <f t="shared" si="41"/>
        <v>#DIV/0!</v>
      </c>
      <c r="AN104" s="319" t="e">
        <f t="shared" si="41"/>
        <v>#DIV/0!</v>
      </c>
      <c r="AO104" s="319" t="e">
        <f t="shared" si="41"/>
        <v>#DIV/0!</v>
      </c>
      <c r="AP104" s="319" t="e">
        <f t="shared" si="41"/>
        <v>#DIV/0!</v>
      </c>
      <c r="AQ104" s="319" t="e">
        <f t="shared" si="41"/>
        <v>#DIV/0!</v>
      </c>
      <c r="AR104" s="319" t="e">
        <f t="shared" si="41"/>
        <v>#DIV/0!</v>
      </c>
      <c r="AS104" s="319" t="e">
        <f t="shared" si="41"/>
        <v>#DIV/0!</v>
      </c>
      <c r="AT104" s="319" t="e">
        <f t="shared" si="41"/>
        <v>#DIV/0!</v>
      </c>
      <c r="AU104" s="319" t="e">
        <f t="shared" si="41"/>
        <v>#DIV/0!</v>
      </c>
      <c r="AV104" s="319" t="e">
        <f t="shared" si="41"/>
        <v>#DIV/0!</v>
      </c>
      <c r="AW104" s="319" t="e">
        <f t="shared" si="41"/>
        <v>#DIV/0!</v>
      </c>
      <c r="AX104" s="319" t="e">
        <f t="shared" si="41"/>
        <v>#DIV/0!</v>
      </c>
      <c r="AY104" s="319" t="e">
        <f t="shared" si="41"/>
        <v>#DIV/0!</v>
      </c>
      <c r="AZ104" s="319" t="e">
        <f t="shared" si="41"/>
        <v>#DIV/0!</v>
      </c>
      <c r="BA104" s="319" t="e">
        <f t="shared" si="41"/>
        <v>#DIV/0!</v>
      </c>
      <c r="BB104" s="319" t="e">
        <f t="shared" si="41"/>
        <v>#DIV/0!</v>
      </c>
      <c r="BC104" s="319" t="e">
        <f t="shared" si="41"/>
        <v>#DIV/0!</v>
      </c>
      <c r="BD104" s="319" t="e">
        <f t="shared" si="41"/>
        <v>#DIV/0!</v>
      </c>
      <c r="BE104" s="319" t="e">
        <f t="shared" si="41"/>
        <v>#DIV/0!</v>
      </c>
      <c r="BF104" s="319" t="e">
        <f t="shared" si="41"/>
        <v>#DIV/0!</v>
      </c>
      <c r="BG104" s="319" t="e">
        <f t="shared" si="41"/>
        <v>#DIV/0!</v>
      </c>
      <c r="BH104" s="319" t="e">
        <f t="shared" si="41"/>
        <v>#DIV/0!</v>
      </c>
      <c r="BI104" s="319" t="e">
        <f t="shared" si="41"/>
        <v>#DIV/0!</v>
      </c>
      <c r="BJ104" s="319" t="e">
        <f t="shared" si="41"/>
        <v>#DIV/0!</v>
      </c>
      <c r="BK104" s="319" t="e">
        <f t="shared" si="41"/>
        <v>#DIV/0!</v>
      </c>
      <c r="BL104" s="319" t="e">
        <f t="shared" si="41"/>
        <v>#DIV/0!</v>
      </c>
      <c r="BM104" s="319" t="e">
        <f t="shared" si="41"/>
        <v>#DIV/0!</v>
      </c>
      <c r="BN104" s="319" t="e">
        <f t="shared" si="41"/>
        <v>#DIV/0!</v>
      </c>
      <c r="BO104" s="319" t="e">
        <f t="shared" si="41"/>
        <v>#DIV/0!</v>
      </c>
      <c r="BP104" s="319" t="e">
        <f t="shared" si="41"/>
        <v>#DIV/0!</v>
      </c>
      <c r="BQ104" s="319" t="e">
        <f t="shared" si="41"/>
        <v>#DIV/0!</v>
      </c>
      <c r="BR104" s="319" t="e">
        <f t="shared" si="41"/>
        <v>#DIV/0!</v>
      </c>
      <c r="BS104" s="319" t="e">
        <f t="shared" ref="BS104:ED104" si="42">STDEVP(BS21:BS68)</f>
        <v>#DIV/0!</v>
      </c>
      <c r="BT104" s="319" t="e">
        <f t="shared" si="42"/>
        <v>#DIV/0!</v>
      </c>
      <c r="BU104" s="319" t="e">
        <f t="shared" si="42"/>
        <v>#DIV/0!</v>
      </c>
      <c r="BV104" s="319" t="e">
        <f t="shared" si="42"/>
        <v>#DIV/0!</v>
      </c>
      <c r="BW104" s="319" t="e">
        <f t="shared" si="42"/>
        <v>#DIV/0!</v>
      </c>
      <c r="BX104" s="319" t="e">
        <f t="shared" si="42"/>
        <v>#DIV/0!</v>
      </c>
      <c r="BY104" s="319" t="e">
        <f t="shared" si="42"/>
        <v>#DIV/0!</v>
      </c>
      <c r="BZ104" s="319" t="e">
        <f t="shared" si="42"/>
        <v>#DIV/0!</v>
      </c>
      <c r="CA104" s="319" t="e">
        <f t="shared" si="42"/>
        <v>#DIV/0!</v>
      </c>
      <c r="CB104" s="319" t="e">
        <f t="shared" si="42"/>
        <v>#DIV/0!</v>
      </c>
      <c r="CC104" s="319" t="e">
        <f t="shared" si="42"/>
        <v>#DIV/0!</v>
      </c>
      <c r="CD104" s="319" t="e">
        <f t="shared" si="42"/>
        <v>#DIV/0!</v>
      </c>
      <c r="CE104" s="319" t="e">
        <f t="shared" si="42"/>
        <v>#DIV/0!</v>
      </c>
      <c r="CF104" s="319" t="e">
        <f t="shared" si="42"/>
        <v>#DIV/0!</v>
      </c>
      <c r="CG104" s="319" t="e">
        <f t="shared" si="42"/>
        <v>#DIV/0!</v>
      </c>
      <c r="CH104" s="319" t="e">
        <f t="shared" si="42"/>
        <v>#DIV/0!</v>
      </c>
      <c r="CI104" s="319" t="e">
        <f t="shared" si="42"/>
        <v>#DIV/0!</v>
      </c>
      <c r="CJ104" s="319" t="e">
        <f t="shared" si="42"/>
        <v>#DIV/0!</v>
      </c>
      <c r="CK104" s="319" t="e">
        <f t="shared" si="42"/>
        <v>#DIV/0!</v>
      </c>
      <c r="CL104" s="319" t="e">
        <f t="shared" si="42"/>
        <v>#DIV/0!</v>
      </c>
      <c r="CM104" s="319" t="e">
        <f t="shared" si="42"/>
        <v>#DIV/0!</v>
      </c>
      <c r="CN104" s="319" t="e">
        <f t="shared" si="42"/>
        <v>#DIV/0!</v>
      </c>
      <c r="CO104" s="319" t="e">
        <f t="shared" si="42"/>
        <v>#DIV/0!</v>
      </c>
      <c r="CP104" s="319" t="e">
        <f t="shared" si="42"/>
        <v>#DIV/0!</v>
      </c>
      <c r="CQ104" s="319" t="e">
        <f t="shared" si="42"/>
        <v>#DIV/0!</v>
      </c>
      <c r="CR104" s="319" t="e">
        <f t="shared" si="42"/>
        <v>#DIV/0!</v>
      </c>
      <c r="CS104" s="319" t="e">
        <f t="shared" si="42"/>
        <v>#DIV/0!</v>
      </c>
      <c r="CT104" s="319" t="e">
        <f t="shared" si="42"/>
        <v>#DIV/0!</v>
      </c>
      <c r="CU104" s="319" t="e">
        <f t="shared" si="42"/>
        <v>#DIV/0!</v>
      </c>
      <c r="CV104" s="319" t="e">
        <f t="shared" si="42"/>
        <v>#DIV/0!</v>
      </c>
      <c r="CW104" s="319" t="e">
        <f t="shared" si="42"/>
        <v>#DIV/0!</v>
      </c>
      <c r="CX104" s="319" t="e">
        <f t="shared" si="42"/>
        <v>#DIV/0!</v>
      </c>
      <c r="CY104" s="319" t="e">
        <f t="shared" si="42"/>
        <v>#DIV/0!</v>
      </c>
      <c r="CZ104" s="319" t="e">
        <f t="shared" si="42"/>
        <v>#DIV/0!</v>
      </c>
      <c r="DA104" s="319" t="e">
        <f t="shared" si="42"/>
        <v>#DIV/0!</v>
      </c>
      <c r="DB104" s="319" t="e">
        <f t="shared" si="42"/>
        <v>#DIV/0!</v>
      </c>
      <c r="DC104" s="319" t="e">
        <f t="shared" si="42"/>
        <v>#DIV/0!</v>
      </c>
      <c r="DD104" s="319" t="e">
        <f t="shared" si="42"/>
        <v>#DIV/0!</v>
      </c>
      <c r="DE104" s="319" t="e">
        <f t="shared" si="42"/>
        <v>#DIV/0!</v>
      </c>
      <c r="DF104" s="319" t="e">
        <f t="shared" si="42"/>
        <v>#DIV/0!</v>
      </c>
      <c r="DG104" s="319" t="e">
        <f t="shared" si="42"/>
        <v>#DIV/0!</v>
      </c>
      <c r="DH104" s="319" t="e">
        <f t="shared" si="42"/>
        <v>#DIV/0!</v>
      </c>
      <c r="DI104" s="319" t="e">
        <f t="shared" si="42"/>
        <v>#DIV/0!</v>
      </c>
      <c r="DJ104" s="319" t="e">
        <f t="shared" si="42"/>
        <v>#DIV/0!</v>
      </c>
      <c r="DK104" s="319" t="e">
        <f t="shared" si="42"/>
        <v>#DIV/0!</v>
      </c>
      <c r="DL104" s="319" t="e">
        <f t="shared" si="42"/>
        <v>#DIV/0!</v>
      </c>
      <c r="DM104" s="319" t="e">
        <f t="shared" si="42"/>
        <v>#DIV/0!</v>
      </c>
      <c r="DN104" s="319" t="e">
        <f t="shared" si="42"/>
        <v>#DIV/0!</v>
      </c>
      <c r="DO104" s="319" t="e">
        <f t="shared" si="42"/>
        <v>#DIV/0!</v>
      </c>
      <c r="DP104" s="319" t="e">
        <f t="shared" si="42"/>
        <v>#DIV/0!</v>
      </c>
      <c r="DQ104" s="319" t="e">
        <f t="shared" si="42"/>
        <v>#DIV/0!</v>
      </c>
      <c r="DR104" s="319" t="e">
        <f t="shared" si="42"/>
        <v>#DIV/0!</v>
      </c>
      <c r="DS104" s="319" t="e">
        <f t="shared" si="42"/>
        <v>#DIV/0!</v>
      </c>
      <c r="DT104" s="319" t="e">
        <f t="shared" si="42"/>
        <v>#DIV/0!</v>
      </c>
      <c r="DU104" s="319" t="e">
        <f t="shared" si="42"/>
        <v>#DIV/0!</v>
      </c>
      <c r="DV104" s="319" t="e">
        <f t="shared" si="42"/>
        <v>#DIV/0!</v>
      </c>
      <c r="DW104" s="319" t="e">
        <f t="shared" si="42"/>
        <v>#DIV/0!</v>
      </c>
      <c r="DX104" s="319" t="e">
        <f t="shared" si="42"/>
        <v>#DIV/0!</v>
      </c>
      <c r="DY104" s="319" t="e">
        <f t="shared" si="42"/>
        <v>#DIV/0!</v>
      </c>
      <c r="DZ104" s="319" t="e">
        <f t="shared" si="42"/>
        <v>#DIV/0!</v>
      </c>
      <c r="EA104" s="319" t="e">
        <f t="shared" si="42"/>
        <v>#DIV/0!</v>
      </c>
      <c r="EB104" s="319" t="e">
        <f t="shared" si="42"/>
        <v>#DIV/0!</v>
      </c>
      <c r="EC104" s="319" t="e">
        <f t="shared" si="42"/>
        <v>#DIV/0!</v>
      </c>
      <c r="ED104" s="319" t="e">
        <f t="shared" si="42"/>
        <v>#DIV/0!</v>
      </c>
      <c r="EE104" s="319" t="e">
        <f t="shared" ref="EE104:GP104" si="43">STDEVP(EE21:EE68)</f>
        <v>#DIV/0!</v>
      </c>
      <c r="EF104" s="319" t="e">
        <f t="shared" si="43"/>
        <v>#DIV/0!</v>
      </c>
      <c r="EG104" s="319" t="e">
        <f t="shared" si="43"/>
        <v>#DIV/0!</v>
      </c>
      <c r="EH104" s="319" t="e">
        <f t="shared" si="43"/>
        <v>#DIV/0!</v>
      </c>
      <c r="EI104" s="319" t="e">
        <f t="shared" si="43"/>
        <v>#DIV/0!</v>
      </c>
      <c r="EJ104" s="319" t="e">
        <f t="shared" si="43"/>
        <v>#DIV/0!</v>
      </c>
      <c r="EK104" s="319" t="e">
        <f t="shared" si="43"/>
        <v>#DIV/0!</v>
      </c>
      <c r="EL104" s="319" t="e">
        <f t="shared" si="43"/>
        <v>#DIV/0!</v>
      </c>
      <c r="EM104" s="319" t="e">
        <f t="shared" si="43"/>
        <v>#DIV/0!</v>
      </c>
      <c r="EN104" s="319" t="e">
        <f t="shared" si="43"/>
        <v>#DIV/0!</v>
      </c>
      <c r="EO104" s="319" t="e">
        <f t="shared" si="43"/>
        <v>#DIV/0!</v>
      </c>
      <c r="EP104" s="319" t="e">
        <f t="shared" si="43"/>
        <v>#DIV/0!</v>
      </c>
      <c r="EQ104" s="319" t="e">
        <f t="shared" si="43"/>
        <v>#DIV/0!</v>
      </c>
      <c r="ER104" s="319" t="e">
        <f t="shared" si="43"/>
        <v>#DIV/0!</v>
      </c>
      <c r="ES104" s="319" t="e">
        <f t="shared" si="43"/>
        <v>#DIV/0!</v>
      </c>
      <c r="ET104" s="319" t="e">
        <f t="shared" si="43"/>
        <v>#DIV/0!</v>
      </c>
      <c r="EU104" s="319" t="e">
        <f t="shared" si="43"/>
        <v>#DIV/0!</v>
      </c>
      <c r="EV104" s="319" t="e">
        <f t="shared" si="43"/>
        <v>#DIV/0!</v>
      </c>
      <c r="EW104" s="319" t="e">
        <f t="shared" si="43"/>
        <v>#DIV/0!</v>
      </c>
      <c r="EX104" s="319" t="e">
        <f t="shared" si="43"/>
        <v>#DIV/0!</v>
      </c>
      <c r="EY104" s="319" t="e">
        <f t="shared" si="43"/>
        <v>#DIV/0!</v>
      </c>
      <c r="EZ104" s="319" t="e">
        <f t="shared" si="43"/>
        <v>#DIV/0!</v>
      </c>
      <c r="FA104" s="319" t="e">
        <f t="shared" si="43"/>
        <v>#DIV/0!</v>
      </c>
      <c r="FB104" s="319" t="e">
        <f t="shared" si="43"/>
        <v>#DIV/0!</v>
      </c>
      <c r="FC104" s="319" t="e">
        <f t="shared" si="43"/>
        <v>#DIV/0!</v>
      </c>
      <c r="FD104" s="319" t="e">
        <f t="shared" si="43"/>
        <v>#DIV/0!</v>
      </c>
      <c r="FE104" s="319" t="e">
        <f t="shared" si="43"/>
        <v>#DIV/0!</v>
      </c>
      <c r="FF104" s="319" t="e">
        <f t="shared" si="43"/>
        <v>#DIV/0!</v>
      </c>
      <c r="FG104" s="319" t="e">
        <f t="shared" si="43"/>
        <v>#DIV/0!</v>
      </c>
      <c r="FH104" s="319" t="e">
        <f t="shared" si="43"/>
        <v>#DIV/0!</v>
      </c>
      <c r="FI104" s="319" t="e">
        <f t="shared" si="43"/>
        <v>#DIV/0!</v>
      </c>
      <c r="FJ104" s="319" t="e">
        <f t="shared" si="43"/>
        <v>#DIV/0!</v>
      </c>
      <c r="FK104" s="319" t="e">
        <f t="shared" si="43"/>
        <v>#DIV/0!</v>
      </c>
      <c r="FL104" s="319" t="e">
        <f t="shared" si="43"/>
        <v>#DIV/0!</v>
      </c>
      <c r="FM104" s="319" t="e">
        <f t="shared" si="43"/>
        <v>#DIV/0!</v>
      </c>
      <c r="FN104" s="319" t="e">
        <f t="shared" si="43"/>
        <v>#DIV/0!</v>
      </c>
      <c r="FO104" s="319" t="e">
        <f t="shared" si="43"/>
        <v>#DIV/0!</v>
      </c>
      <c r="FP104" s="319" t="e">
        <f t="shared" si="43"/>
        <v>#DIV/0!</v>
      </c>
      <c r="FQ104" s="319" t="e">
        <f t="shared" si="43"/>
        <v>#DIV/0!</v>
      </c>
      <c r="FR104" s="319" t="e">
        <f t="shared" si="43"/>
        <v>#DIV/0!</v>
      </c>
      <c r="FS104" s="319" t="e">
        <f t="shared" si="43"/>
        <v>#DIV/0!</v>
      </c>
      <c r="FT104" s="319" t="e">
        <f t="shared" si="43"/>
        <v>#DIV/0!</v>
      </c>
      <c r="FU104" s="319" t="e">
        <f t="shared" si="43"/>
        <v>#DIV/0!</v>
      </c>
      <c r="FV104" s="319" t="e">
        <f t="shared" si="43"/>
        <v>#DIV/0!</v>
      </c>
      <c r="FW104" s="319" t="e">
        <f t="shared" si="43"/>
        <v>#DIV/0!</v>
      </c>
      <c r="FX104" s="319" t="e">
        <f t="shared" si="43"/>
        <v>#DIV/0!</v>
      </c>
      <c r="FY104" s="319" t="e">
        <f t="shared" si="43"/>
        <v>#DIV/0!</v>
      </c>
      <c r="FZ104" s="319" t="e">
        <f t="shared" si="43"/>
        <v>#DIV/0!</v>
      </c>
      <c r="GA104" s="319" t="e">
        <f t="shared" si="43"/>
        <v>#DIV/0!</v>
      </c>
      <c r="GB104" s="319" t="e">
        <f t="shared" si="43"/>
        <v>#DIV/0!</v>
      </c>
      <c r="GC104" s="319" t="e">
        <f t="shared" si="43"/>
        <v>#DIV/0!</v>
      </c>
      <c r="GD104" s="319" t="e">
        <f t="shared" si="43"/>
        <v>#DIV/0!</v>
      </c>
      <c r="GE104" s="319" t="e">
        <f t="shared" si="43"/>
        <v>#DIV/0!</v>
      </c>
      <c r="GF104" s="319" t="e">
        <f t="shared" si="43"/>
        <v>#DIV/0!</v>
      </c>
      <c r="GG104" s="319" t="e">
        <f t="shared" si="43"/>
        <v>#DIV/0!</v>
      </c>
      <c r="GH104" s="319" t="e">
        <f t="shared" si="43"/>
        <v>#DIV/0!</v>
      </c>
      <c r="GI104" s="319" t="e">
        <f t="shared" si="43"/>
        <v>#DIV/0!</v>
      </c>
      <c r="GJ104" s="319" t="e">
        <f t="shared" si="43"/>
        <v>#DIV/0!</v>
      </c>
      <c r="GK104" s="319" t="e">
        <f t="shared" si="43"/>
        <v>#DIV/0!</v>
      </c>
      <c r="GL104" s="319" t="e">
        <f t="shared" si="43"/>
        <v>#DIV/0!</v>
      </c>
      <c r="GM104" s="319" t="e">
        <f t="shared" si="43"/>
        <v>#DIV/0!</v>
      </c>
      <c r="GN104" s="319" t="e">
        <f t="shared" si="43"/>
        <v>#DIV/0!</v>
      </c>
      <c r="GO104" s="319" t="e">
        <f t="shared" si="43"/>
        <v>#DIV/0!</v>
      </c>
      <c r="GP104" s="319" t="e">
        <f t="shared" si="43"/>
        <v>#DIV/0!</v>
      </c>
      <c r="GQ104" s="319" t="e">
        <f t="shared" ref="GQ104:JB104" si="44">STDEVP(GQ21:GQ68)</f>
        <v>#DIV/0!</v>
      </c>
      <c r="GR104" s="319" t="e">
        <f t="shared" si="44"/>
        <v>#DIV/0!</v>
      </c>
      <c r="GS104" s="319" t="e">
        <f t="shared" si="44"/>
        <v>#DIV/0!</v>
      </c>
      <c r="GT104" s="319" t="e">
        <f t="shared" si="44"/>
        <v>#DIV/0!</v>
      </c>
      <c r="GU104" s="319" t="e">
        <f t="shared" si="44"/>
        <v>#DIV/0!</v>
      </c>
      <c r="GV104" s="319" t="e">
        <f t="shared" si="44"/>
        <v>#DIV/0!</v>
      </c>
      <c r="GW104" s="319" t="e">
        <f t="shared" si="44"/>
        <v>#DIV/0!</v>
      </c>
      <c r="GX104" s="319" t="e">
        <f t="shared" si="44"/>
        <v>#DIV/0!</v>
      </c>
      <c r="GY104" s="319" t="e">
        <f t="shared" si="44"/>
        <v>#DIV/0!</v>
      </c>
      <c r="GZ104" s="319" t="e">
        <f t="shared" si="44"/>
        <v>#DIV/0!</v>
      </c>
      <c r="HA104" s="319" t="e">
        <f t="shared" si="44"/>
        <v>#DIV/0!</v>
      </c>
      <c r="HB104" s="319" t="e">
        <f t="shared" si="44"/>
        <v>#DIV/0!</v>
      </c>
      <c r="HC104" s="319" t="e">
        <f t="shared" si="44"/>
        <v>#DIV/0!</v>
      </c>
      <c r="HD104" s="319" t="e">
        <f t="shared" si="44"/>
        <v>#DIV/0!</v>
      </c>
      <c r="HE104" s="319" t="e">
        <f t="shared" si="44"/>
        <v>#DIV/0!</v>
      </c>
      <c r="HF104" s="319" t="e">
        <f t="shared" si="44"/>
        <v>#DIV/0!</v>
      </c>
      <c r="HG104" s="319" t="e">
        <f t="shared" si="44"/>
        <v>#DIV/0!</v>
      </c>
      <c r="HH104" s="319" t="e">
        <f t="shared" si="44"/>
        <v>#DIV/0!</v>
      </c>
      <c r="HI104" s="319" t="e">
        <f t="shared" si="44"/>
        <v>#DIV/0!</v>
      </c>
      <c r="HJ104" s="319" t="e">
        <f t="shared" si="44"/>
        <v>#DIV/0!</v>
      </c>
      <c r="HK104" s="319" t="e">
        <f t="shared" si="44"/>
        <v>#DIV/0!</v>
      </c>
      <c r="HL104" s="319" t="e">
        <f t="shared" si="44"/>
        <v>#DIV/0!</v>
      </c>
      <c r="HM104" s="319" t="e">
        <f t="shared" si="44"/>
        <v>#DIV/0!</v>
      </c>
      <c r="HN104" s="319" t="e">
        <f t="shared" si="44"/>
        <v>#DIV/0!</v>
      </c>
      <c r="HO104" s="319" t="e">
        <f t="shared" si="44"/>
        <v>#DIV/0!</v>
      </c>
      <c r="HP104" s="319" t="e">
        <f t="shared" si="44"/>
        <v>#DIV/0!</v>
      </c>
      <c r="HQ104" s="319" t="e">
        <f t="shared" si="44"/>
        <v>#DIV/0!</v>
      </c>
      <c r="HR104" s="319" t="e">
        <f t="shared" si="44"/>
        <v>#DIV/0!</v>
      </c>
      <c r="HS104" s="319" t="e">
        <f t="shared" si="44"/>
        <v>#DIV/0!</v>
      </c>
      <c r="HT104" s="319" t="e">
        <f t="shared" si="44"/>
        <v>#DIV/0!</v>
      </c>
      <c r="HU104" s="319" t="e">
        <f t="shared" si="44"/>
        <v>#DIV/0!</v>
      </c>
      <c r="HV104" s="319" t="e">
        <f t="shared" si="44"/>
        <v>#DIV/0!</v>
      </c>
      <c r="HW104" s="319" t="e">
        <f t="shared" si="44"/>
        <v>#DIV/0!</v>
      </c>
      <c r="HX104" s="319" t="e">
        <f t="shared" si="44"/>
        <v>#DIV/0!</v>
      </c>
      <c r="HY104" s="319" t="e">
        <f t="shared" si="44"/>
        <v>#DIV/0!</v>
      </c>
      <c r="HZ104" s="319" t="e">
        <f t="shared" si="44"/>
        <v>#DIV/0!</v>
      </c>
      <c r="IA104" s="319" t="e">
        <f t="shared" si="44"/>
        <v>#DIV/0!</v>
      </c>
      <c r="IB104" s="319" t="e">
        <f t="shared" si="44"/>
        <v>#DIV/0!</v>
      </c>
      <c r="IC104" s="319" t="e">
        <f t="shared" si="44"/>
        <v>#DIV/0!</v>
      </c>
      <c r="ID104" s="319" t="e">
        <f t="shared" si="44"/>
        <v>#DIV/0!</v>
      </c>
      <c r="IE104" s="319" t="e">
        <f t="shared" si="44"/>
        <v>#DIV/0!</v>
      </c>
      <c r="IF104" s="319" t="e">
        <f t="shared" si="44"/>
        <v>#DIV/0!</v>
      </c>
      <c r="IG104" s="319" t="e">
        <f t="shared" si="44"/>
        <v>#DIV/0!</v>
      </c>
      <c r="IH104" s="319" t="e">
        <f t="shared" si="44"/>
        <v>#DIV/0!</v>
      </c>
      <c r="II104" s="319" t="e">
        <f t="shared" si="44"/>
        <v>#DIV/0!</v>
      </c>
      <c r="IJ104" s="319" t="e">
        <f t="shared" si="44"/>
        <v>#DIV/0!</v>
      </c>
      <c r="IK104" s="319" t="e">
        <f t="shared" si="44"/>
        <v>#DIV/0!</v>
      </c>
      <c r="IL104" s="319" t="e">
        <f t="shared" si="44"/>
        <v>#DIV/0!</v>
      </c>
      <c r="IM104" s="319" t="e">
        <f t="shared" si="44"/>
        <v>#DIV/0!</v>
      </c>
      <c r="IN104" s="319" t="e">
        <f t="shared" si="44"/>
        <v>#DIV/0!</v>
      </c>
      <c r="IO104" s="319" t="e">
        <f t="shared" si="44"/>
        <v>#DIV/0!</v>
      </c>
      <c r="IP104" s="319" t="e">
        <f t="shared" si="44"/>
        <v>#DIV/0!</v>
      </c>
      <c r="IQ104" s="319" t="e">
        <f t="shared" si="44"/>
        <v>#DIV/0!</v>
      </c>
      <c r="IR104" s="319" t="e">
        <f t="shared" si="44"/>
        <v>#DIV/0!</v>
      </c>
      <c r="IS104" s="319" t="e">
        <f t="shared" si="44"/>
        <v>#DIV/0!</v>
      </c>
      <c r="IT104" s="319" t="e">
        <f t="shared" si="44"/>
        <v>#DIV/0!</v>
      </c>
      <c r="IU104" s="319" t="e">
        <f t="shared" si="44"/>
        <v>#DIV/0!</v>
      </c>
      <c r="IV104" s="319" t="e">
        <f t="shared" si="44"/>
        <v>#DIV/0!</v>
      </c>
      <c r="IW104" s="319" t="e">
        <f t="shared" si="44"/>
        <v>#DIV/0!</v>
      </c>
      <c r="IX104" s="319" t="e">
        <f t="shared" si="44"/>
        <v>#DIV/0!</v>
      </c>
      <c r="IY104" s="319" t="e">
        <f t="shared" si="44"/>
        <v>#DIV/0!</v>
      </c>
      <c r="IZ104" s="319" t="e">
        <f t="shared" si="44"/>
        <v>#DIV/0!</v>
      </c>
      <c r="JA104" s="319" t="e">
        <f t="shared" si="44"/>
        <v>#DIV/0!</v>
      </c>
      <c r="JB104" s="319" t="e">
        <f t="shared" si="44"/>
        <v>#DIV/0!</v>
      </c>
      <c r="JC104" s="319" t="e">
        <f t="shared" ref="JC104:JP104" si="45">STDEVP(JC21:JC68)</f>
        <v>#DIV/0!</v>
      </c>
      <c r="JD104" s="319" t="e">
        <f t="shared" si="45"/>
        <v>#DIV/0!</v>
      </c>
      <c r="JE104" s="319" t="e">
        <f t="shared" si="45"/>
        <v>#DIV/0!</v>
      </c>
      <c r="JF104" s="319" t="e">
        <f t="shared" si="45"/>
        <v>#DIV/0!</v>
      </c>
      <c r="JG104" s="319" t="e">
        <f t="shared" si="45"/>
        <v>#DIV/0!</v>
      </c>
      <c r="JH104" s="319" t="e">
        <f t="shared" si="45"/>
        <v>#DIV/0!</v>
      </c>
      <c r="JI104" s="319" t="e">
        <f t="shared" si="45"/>
        <v>#DIV/0!</v>
      </c>
      <c r="JJ104" s="319" t="e">
        <f t="shared" si="45"/>
        <v>#DIV/0!</v>
      </c>
      <c r="JK104" s="319" t="e">
        <f t="shared" si="45"/>
        <v>#DIV/0!</v>
      </c>
      <c r="JL104" s="319" t="e">
        <f t="shared" si="45"/>
        <v>#DIV/0!</v>
      </c>
      <c r="JM104" s="319" t="e">
        <f t="shared" si="45"/>
        <v>#DIV/0!</v>
      </c>
      <c r="JN104" s="319" t="e">
        <f t="shared" si="45"/>
        <v>#DIV/0!</v>
      </c>
      <c r="JO104" s="319" t="e">
        <f t="shared" si="45"/>
        <v>#DIV/0!</v>
      </c>
      <c r="JP104" s="319" t="e">
        <f t="shared" si="45"/>
        <v>#DIV/0!</v>
      </c>
    </row>
    <row r="105" spans="4:277" ht="15" customHeight="1" x14ac:dyDescent="0.2">
      <c r="D105" s="316">
        <v>2.4</v>
      </c>
      <c r="E105" s="317" t="s">
        <v>442</v>
      </c>
      <c r="F105" s="319" t="e">
        <f>ROUND(F103+0.5*F104,1)</f>
        <v>#DIV/0!</v>
      </c>
      <c r="G105" s="319" t="e">
        <f t="shared" ref="G105:BR105" si="46">ROUND(G103+0.5*G104,1)</f>
        <v>#DIV/0!</v>
      </c>
      <c r="H105" s="319" t="e">
        <f t="shared" si="46"/>
        <v>#DIV/0!</v>
      </c>
      <c r="I105" s="319" t="e">
        <f t="shared" si="46"/>
        <v>#DIV/0!</v>
      </c>
      <c r="J105" s="319" t="e">
        <f t="shared" si="46"/>
        <v>#DIV/0!</v>
      </c>
      <c r="K105" s="319" t="e">
        <f t="shared" si="46"/>
        <v>#DIV/0!</v>
      </c>
      <c r="L105" s="319" t="e">
        <f t="shared" si="46"/>
        <v>#DIV/0!</v>
      </c>
      <c r="M105" s="319" t="e">
        <f t="shared" si="46"/>
        <v>#DIV/0!</v>
      </c>
      <c r="N105" s="319" t="e">
        <f t="shared" si="46"/>
        <v>#DIV/0!</v>
      </c>
      <c r="O105" s="319" t="e">
        <f t="shared" si="46"/>
        <v>#DIV/0!</v>
      </c>
      <c r="P105" s="319" t="e">
        <f t="shared" si="46"/>
        <v>#DIV/0!</v>
      </c>
      <c r="Q105" s="319" t="e">
        <f t="shared" si="46"/>
        <v>#DIV/0!</v>
      </c>
      <c r="R105" s="319" t="e">
        <f t="shared" si="46"/>
        <v>#DIV/0!</v>
      </c>
      <c r="S105" s="319" t="e">
        <f t="shared" si="46"/>
        <v>#DIV/0!</v>
      </c>
      <c r="T105" s="319" t="e">
        <f t="shared" si="46"/>
        <v>#DIV/0!</v>
      </c>
      <c r="U105" s="319" t="e">
        <f t="shared" si="46"/>
        <v>#DIV/0!</v>
      </c>
      <c r="V105" s="319" t="e">
        <f t="shared" si="46"/>
        <v>#DIV/0!</v>
      </c>
      <c r="W105" s="319" t="e">
        <f t="shared" si="46"/>
        <v>#DIV/0!</v>
      </c>
      <c r="X105" s="319" t="e">
        <f t="shared" si="46"/>
        <v>#DIV/0!</v>
      </c>
      <c r="Y105" s="319" t="e">
        <f t="shared" si="46"/>
        <v>#DIV/0!</v>
      </c>
      <c r="Z105" s="319" t="e">
        <f t="shared" si="46"/>
        <v>#DIV/0!</v>
      </c>
      <c r="AA105" s="319" t="e">
        <f t="shared" si="46"/>
        <v>#DIV/0!</v>
      </c>
      <c r="AB105" s="319" t="e">
        <f t="shared" si="46"/>
        <v>#DIV/0!</v>
      </c>
      <c r="AC105" s="319" t="e">
        <f t="shared" si="46"/>
        <v>#DIV/0!</v>
      </c>
      <c r="AD105" s="319" t="e">
        <f t="shared" si="46"/>
        <v>#DIV/0!</v>
      </c>
      <c r="AE105" s="319" t="e">
        <f t="shared" si="46"/>
        <v>#DIV/0!</v>
      </c>
      <c r="AF105" s="319" t="e">
        <f t="shared" si="46"/>
        <v>#DIV/0!</v>
      </c>
      <c r="AG105" s="319" t="e">
        <f t="shared" si="46"/>
        <v>#DIV/0!</v>
      </c>
      <c r="AH105" s="319" t="e">
        <f t="shared" si="46"/>
        <v>#DIV/0!</v>
      </c>
      <c r="AI105" s="319" t="e">
        <f t="shared" si="46"/>
        <v>#DIV/0!</v>
      </c>
      <c r="AJ105" s="319" t="e">
        <f t="shared" si="46"/>
        <v>#DIV/0!</v>
      </c>
      <c r="AK105" s="319" t="e">
        <f t="shared" si="46"/>
        <v>#DIV/0!</v>
      </c>
      <c r="AL105" s="319" t="e">
        <f t="shared" si="46"/>
        <v>#DIV/0!</v>
      </c>
      <c r="AM105" s="319" t="e">
        <f t="shared" si="46"/>
        <v>#DIV/0!</v>
      </c>
      <c r="AN105" s="319" t="e">
        <f t="shared" si="46"/>
        <v>#DIV/0!</v>
      </c>
      <c r="AO105" s="319" t="e">
        <f t="shared" si="46"/>
        <v>#DIV/0!</v>
      </c>
      <c r="AP105" s="319" t="e">
        <f t="shared" si="46"/>
        <v>#DIV/0!</v>
      </c>
      <c r="AQ105" s="319" t="e">
        <f t="shared" si="46"/>
        <v>#DIV/0!</v>
      </c>
      <c r="AR105" s="319" t="e">
        <f t="shared" si="46"/>
        <v>#DIV/0!</v>
      </c>
      <c r="AS105" s="319" t="e">
        <f t="shared" si="46"/>
        <v>#DIV/0!</v>
      </c>
      <c r="AT105" s="319" t="e">
        <f t="shared" si="46"/>
        <v>#DIV/0!</v>
      </c>
      <c r="AU105" s="319" t="e">
        <f t="shared" si="46"/>
        <v>#DIV/0!</v>
      </c>
      <c r="AV105" s="319" t="e">
        <f t="shared" si="46"/>
        <v>#DIV/0!</v>
      </c>
      <c r="AW105" s="319" t="e">
        <f t="shared" si="46"/>
        <v>#DIV/0!</v>
      </c>
      <c r="AX105" s="319" t="e">
        <f t="shared" si="46"/>
        <v>#DIV/0!</v>
      </c>
      <c r="AY105" s="319" t="e">
        <f t="shared" si="46"/>
        <v>#DIV/0!</v>
      </c>
      <c r="AZ105" s="319" t="e">
        <f t="shared" si="46"/>
        <v>#DIV/0!</v>
      </c>
      <c r="BA105" s="319" t="e">
        <f t="shared" si="46"/>
        <v>#DIV/0!</v>
      </c>
      <c r="BB105" s="319" t="e">
        <f t="shared" si="46"/>
        <v>#DIV/0!</v>
      </c>
      <c r="BC105" s="319" t="e">
        <f t="shared" si="46"/>
        <v>#DIV/0!</v>
      </c>
      <c r="BD105" s="319" t="e">
        <f t="shared" si="46"/>
        <v>#DIV/0!</v>
      </c>
      <c r="BE105" s="319" t="e">
        <f t="shared" si="46"/>
        <v>#DIV/0!</v>
      </c>
      <c r="BF105" s="319" t="e">
        <f t="shared" si="46"/>
        <v>#DIV/0!</v>
      </c>
      <c r="BG105" s="319" t="e">
        <f t="shared" si="46"/>
        <v>#DIV/0!</v>
      </c>
      <c r="BH105" s="319" t="e">
        <f t="shared" si="46"/>
        <v>#DIV/0!</v>
      </c>
      <c r="BI105" s="319" t="e">
        <f t="shared" si="46"/>
        <v>#DIV/0!</v>
      </c>
      <c r="BJ105" s="319" t="e">
        <f t="shared" si="46"/>
        <v>#DIV/0!</v>
      </c>
      <c r="BK105" s="319" t="e">
        <f t="shared" si="46"/>
        <v>#DIV/0!</v>
      </c>
      <c r="BL105" s="319" t="e">
        <f t="shared" si="46"/>
        <v>#DIV/0!</v>
      </c>
      <c r="BM105" s="319" t="e">
        <f t="shared" si="46"/>
        <v>#DIV/0!</v>
      </c>
      <c r="BN105" s="319" t="e">
        <f t="shared" si="46"/>
        <v>#DIV/0!</v>
      </c>
      <c r="BO105" s="319" t="e">
        <f t="shared" si="46"/>
        <v>#DIV/0!</v>
      </c>
      <c r="BP105" s="319" t="e">
        <f t="shared" si="46"/>
        <v>#DIV/0!</v>
      </c>
      <c r="BQ105" s="319" t="e">
        <f t="shared" si="46"/>
        <v>#DIV/0!</v>
      </c>
      <c r="BR105" s="319" t="e">
        <f t="shared" si="46"/>
        <v>#DIV/0!</v>
      </c>
      <c r="BS105" s="319" t="e">
        <f t="shared" ref="BS105:ED105" si="47">ROUND(BS103+0.5*BS104,1)</f>
        <v>#DIV/0!</v>
      </c>
      <c r="BT105" s="319" t="e">
        <f t="shared" si="47"/>
        <v>#DIV/0!</v>
      </c>
      <c r="BU105" s="319" t="e">
        <f t="shared" si="47"/>
        <v>#DIV/0!</v>
      </c>
      <c r="BV105" s="319" t="e">
        <f t="shared" si="47"/>
        <v>#DIV/0!</v>
      </c>
      <c r="BW105" s="319" t="e">
        <f t="shared" si="47"/>
        <v>#DIV/0!</v>
      </c>
      <c r="BX105" s="319" t="e">
        <f t="shared" si="47"/>
        <v>#DIV/0!</v>
      </c>
      <c r="BY105" s="319" t="e">
        <f t="shared" si="47"/>
        <v>#DIV/0!</v>
      </c>
      <c r="BZ105" s="319" t="e">
        <f t="shared" si="47"/>
        <v>#DIV/0!</v>
      </c>
      <c r="CA105" s="319" t="e">
        <f t="shared" si="47"/>
        <v>#DIV/0!</v>
      </c>
      <c r="CB105" s="319" t="e">
        <f t="shared" si="47"/>
        <v>#DIV/0!</v>
      </c>
      <c r="CC105" s="319" t="e">
        <f t="shared" si="47"/>
        <v>#DIV/0!</v>
      </c>
      <c r="CD105" s="319" t="e">
        <f t="shared" si="47"/>
        <v>#DIV/0!</v>
      </c>
      <c r="CE105" s="319" t="e">
        <f t="shared" si="47"/>
        <v>#DIV/0!</v>
      </c>
      <c r="CF105" s="319" t="e">
        <f t="shared" si="47"/>
        <v>#DIV/0!</v>
      </c>
      <c r="CG105" s="319" t="e">
        <f t="shared" si="47"/>
        <v>#DIV/0!</v>
      </c>
      <c r="CH105" s="319" t="e">
        <f t="shared" si="47"/>
        <v>#DIV/0!</v>
      </c>
      <c r="CI105" s="319" t="e">
        <f t="shared" si="47"/>
        <v>#DIV/0!</v>
      </c>
      <c r="CJ105" s="319" t="e">
        <f t="shared" si="47"/>
        <v>#DIV/0!</v>
      </c>
      <c r="CK105" s="319" t="e">
        <f t="shared" si="47"/>
        <v>#DIV/0!</v>
      </c>
      <c r="CL105" s="319" t="e">
        <f t="shared" si="47"/>
        <v>#DIV/0!</v>
      </c>
      <c r="CM105" s="319" t="e">
        <f t="shared" si="47"/>
        <v>#DIV/0!</v>
      </c>
      <c r="CN105" s="319" t="e">
        <f t="shared" si="47"/>
        <v>#DIV/0!</v>
      </c>
      <c r="CO105" s="319" t="e">
        <f t="shared" si="47"/>
        <v>#DIV/0!</v>
      </c>
      <c r="CP105" s="319" t="e">
        <f t="shared" si="47"/>
        <v>#DIV/0!</v>
      </c>
      <c r="CQ105" s="319" t="e">
        <f t="shared" si="47"/>
        <v>#DIV/0!</v>
      </c>
      <c r="CR105" s="319" t="e">
        <f t="shared" si="47"/>
        <v>#DIV/0!</v>
      </c>
      <c r="CS105" s="319" t="e">
        <f t="shared" si="47"/>
        <v>#DIV/0!</v>
      </c>
      <c r="CT105" s="319" t="e">
        <f t="shared" si="47"/>
        <v>#DIV/0!</v>
      </c>
      <c r="CU105" s="319" t="e">
        <f t="shared" si="47"/>
        <v>#DIV/0!</v>
      </c>
      <c r="CV105" s="319" t="e">
        <f t="shared" si="47"/>
        <v>#DIV/0!</v>
      </c>
      <c r="CW105" s="319" t="e">
        <f t="shared" si="47"/>
        <v>#DIV/0!</v>
      </c>
      <c r="CX105" s="319" t="e">
        <f t="shared" si="47"/>
        <v>#DIV/0!</v>
      </c>
      <c r="CY105" s="319" t="e">
        <f t="shared" si="47"/>
        <v>#DIV/0!</v>
      </c>
      <c r="CZ105" s="319" t="e">
        <f t="shared" si="47"/>
        <v>#DIV/0!</v>
      </c>
      <c r="DA105" s="319" t="e">
        <f t="shared" si="47"/>
        <v>#DIV/0!</v>
      </c>
      <c r="DB105" s="319" t="e">
        <f t="shared" si="47"/>
        <v>#DIV/0!</v>
      </c>
      <c r="DC105" s="319" t="e">
        <f t="shared" si="47"/>
        <v>#DIV/0!</v>
      </c>
      <c r="DD105" s="319" t="e">
        <f t="shared" si="47"/>
        <v>#DIV/0!</v>
      </c>
      <c r="DE105" s="319" t="e">
        <f t="shared" si="47"/>
        <v>#DIV/0!</v>
      </c>
      <c r="DF105" s="319" t="e">
        <f t="shared" si="47"/>
        <v>#DIV/0!</v>
      </c>
      <c r="DG105" s="319" t="e">
        <f t="shared" si="47"/>
        <v>#DIV/0!</v>
      </c>
      <c r="DH105" s="319" t="e">
        <f t="shared" si="47"/>
        <v>#DIV/0!</v>
      </c>
      <c r="DI105" s="319" t="e">
        <f t="shared" si="47"/>
        <v>#DIV/0!</v>
      </c>
      <c r="DJ105" s="319" t="e">
        <f t="shared" si="47"/>
        <v>#DIV/0!</v>
      </c>
      <c r="DK105" s="319" t="e">
        <f t="shared" si="47"/>
        <v>#DIV/0!</v>
      </c>
      <c r="DL105" s="319" t="e">
        <f t="shared" si="47"/>
        <v>#DIV/0!</v>
      </c>
      <c r="DM105" s="319" t="e">
        <f t="shared" si="47"/>
        <v>#DIV/0!</v>
      </c>
      <c r="DN105" s="319" t="e">
        <f t="shared" si="47"/>
        <v>#DIV/0!</v>
      </c>
      <c r="DO105" s="319" t="e">
        <f t="shared" si="47"/>
        <v>#DIV/0!</v>
      </c>
      <c r="DP105" s="319" t="e">
        <f t="shared" si="47"/>
        <v>#DIV/0!</v>
      </c>
      <c r="DQ105" s="319" t="e">
        <f t="shared" si="47"/>
        <v>#DIV/0!</v>
      </c>
      <c r="DR105" s="319" t="e">
        <f t="shared" si="47"/>
        <v>#DIV/0!</v>
      </c>
      <c r="DS105" s="319" t="e">
        <f t="shared" si="47"/>
        <v>#DIV/0!</v>
      </c>
      <c r="DT105" s="319" t="e">
        <f t="shared" si="47"/>
        <v>#DIV/0!</v>
      </c>
      <c r="DU105" s="319" t="e">
        <f t="shared" si="47"/>
        <v>#DIV/0!</v>
      </c>
      <c r="DV105" s="319" t="e">
        <f t="shared" si="47"/>
        <v>#DIV/0!</v>
      </c>
      <c r="DW105" s="319" t="e">
        <f t="shared" si="47"/>
        <v>#DIV/0!</v>
      </c>
      <c r="DX105" s="319" t="e">
        <f t="shared" si="47"/>
        <v>#DIV/0!</v>
      </c>
      <c r="DY105" s="319" t="e">
        <f t="shared" si="47"/>
        <v>#DIV/0!</v>
      </c>
      <c r="DZ105" s="319" t="e">
        <f t="shared" si="47"/>
        <v>#DIV/0!</v>
      </c>
      <c r="EA105" s="319" t="e">
        <f t="shared" si="47"/>
        <v>#DIV/0!</v>
      </c>
      <c r="EB105" s="319" t="e">
        <f t="shared" si="47"/>
        <v>#DIV/0!</v>
      </c>
      <c r="EC105" s="319" t="e">
        <f t="shared" si="47"/>
        <v>#DIV/0!</v>
      </c>
      <c r="ED105" s="319" t="e">
        <f t="shared" si="47"/>
        <v>#DIV/0!</v>
      </c>
      <c r="EE105" s="319" t="e">
        <f t="shared" ref="EE105:GP105" si="48">ROUND(EE103+0.5*EE104,1)</f>
        <v>#DIV/0!</v>
      </c>
      <c r="EF105" s="319" t="e">
        <f t="shared" si="48"/>
        <v>#DIV/0!</v>
      </c>
      <c r="EG105" s="319" t="e">
        <f t="shared" si="48"/>
        <v>#DIV/0!</v>
      </c>
      <c r="EH105" s="319" t="e">
        <f t="shared" si="48"/>
        <v>#DIV/0!</v>
      </c>
      <c r="EI105" s="319" t="e">
        <f t="shared" si="48"/>
        <v>#DIV/0!</v>
      </c>
      <c r="EJ105" s="319" t="e">
        <f t="shared" si="48"/>
        <v>#DIV/0!</v>
      </c>
      <c r="EK105" s="319" t="e">
        <f t="shared" si="48"/>
        <v>#DIV/0!</v>
      </c>
      <c r="EL105" s="319" t="e">
        <f t="shared" si="48"/>
        <v>#DIV/0!</v>
      </c>
      <c r="EM105" s="319" t="e">
        <f t="shared" si="48"/>
        <v>#DIV/0!</v>
      </c>
      <c r="EN105" s="319" t="e">
        <f t="shared" si="48"/>
        <v>#DIV/0!</v>
      </c>
      <c r="EO105" s="319" t="e">
        <f t="shared" si="48"/>
        <v>#DIV/0!</v>
      </c>
      <c r="EP105" s="319" t="e">
        <f t="shared" si="48"/>
        <v>#DIV/0!</v>
      </c>
      <c r="EQ105" s="319" t="e">
        <f t="shared" si="48"/>
        <v>#DIV/0!</v>
      </c>
      <c r="ER105" s="319" t="e">
        <f t="shared" si="48"/>
        <v>#DIV/0!</v>
      </c>
      <c r="ES105" s="319" t="e">
        <f t="shared" si="48"/>
        <v>#DIV/0!</v>
      </c>
      <c r="ET105" s="319" t="e">
        <f t="shared" si="48"/>
        <v>#DIV/0!</v>
      </c>
      <c r="EU105" s="319" t="e">
        <f t="shared" si="48"/>
        <v>#DIV/0!</v>
      </c>
      <c r="EV105" s="319" t="e">
        <f t="shared" si="48"/>
        <v>#DIV/0!</v>
      </c>
      <c r="EW105" s="319" t="e">
        <f t="shared" si="48"/>
        <v>#DIV/0!</v>
      </c>
      <c r="EX105" s="319" t="e">
        <f t="shared" si="48"/>
        <v>#DIV/0!</v>
      </c>
      <c r="EY105" s="319" t="e">
        <f t="shared" si="48"/>
        <v>#DIV/0!</v>
      </c>
      <c r="EZ105" s="319" t="e">
        <f t="shared" si="48"/>
        <v>#DIV/0!</v>
      </c>
      <c r="FA105" s="319" t="e">
        <f t="shared" si="48"/>
        <v>#DIV/0!</v>
      </c>
      <c r="FB105" s="319" t="e">
        <f t="shared" si="48"/>
        <v>#DIV/0!</v>
      </c>
      <c r="FC105" s="319" t="e">
        <f t="shared" si="48"/>
        <v>#DIV/0!</v>
      </c>
      <c r="FD105" s="319" t="e">
        <f t="shared" si="48"/>
        <v>#DIV/0!</v>
      </c>
      <c r="FE105" s="319" t="e">
        <f t="shared" si="48"/>
        <v>#DIV/0!</v>
      </c>
      <c r="FF105" s="319" t="e">
        <f t="shared" si="48"/>
        <v>#DIV/0!</v>
      </c>
      <c r="FG105" s="319" t="e">
        <f t="shared" si="48"/>
        <v>#DIV/0!</v>
      </c>
      <c r="FH105" s="319" t="e">
        <f t="shared" si="48"/>
        <v>#DIV/0!</v>
      </c>
      <c r="FI105" s="319" t="e">
        <f t="shared" si="48"/>
        <v>#DIV/0!</v>
      </c>
      <c r="FJ105" s="319" t="e">
        <f t="shared" si="48"/>
        <v>#DIV/0!</v>
      </c>
      <c r="FK105" s="319" t="e">
        <f t="shared" si="48"/>
        <v>#DIV/0!</v>
      </c>
      <c r="FL105" s="319" t="e">
        <f t="shared" si="48"/>
        <v>#DIV/0!</v>
      </c>
      <c r="FM105" s="319" t="e">
        <f t="shared" si="48"/>
        <v>#DIV/0!</v>
      </c>
      <c r="FN105" s="319" t="e">
        <f t="shared" si="48"/>
        <v>#DIV/0!</v>
      </c>
      <c r="FO105" s="319" t="e">
        <f t="shared" si="48"/>
        <v>#DIV/0!</v>
      </c>
      <c r="FP105" s="319" t="e">
        <f t="shared" si="48"/>
        <v>#DIV/0!</v>
      </c>
      <c r="FQ105" s="319" t="e">
        <f t="shared" si="48"/>
        <v>#DIV/0!</v>
      </c>
      <c r="FR105" s="319" t="e">
        <f t="shared" si="48"/>
        <v>#DIV/0!</v>
      </c>
      <c r="FS105" s="319" t="e">
        <f t="shared" si="48"/>
        <v>#DIV/0!</v>
      </c>
      <c r="FT105" s="319" t="e">
        <f t="shared" si="48"/>
        <v>#DIV/0!</v>
      </c>
      <c r="FU105" s="319" t="e">
        <f t="shared" si="48"/>
        <v>#DIV/0!</v>
      </c>
      <c r="FV105" s="319" t="e">
        <f t="shared" si="48"/>
        <v>#DIV/0!</v>
      </c>
      <c r="FW105" s="319" t="e">
        <f t="shared" si="48"/>
        <v>#DIV/0!</v>
      </c>
      <c r="FX105" s="319" t="e">
        <f t="shared" si="48"/>
        <v>#DIV/0!</v>
      </c>
      <c r="FY105" s="319" t="e">
        <f t="shared" si="48"/>
        <v>#DIV/0!</v>
      </c>
      <c r="FZ105" s="319" t="e">
        <f t="shared" si="48"/>
        <v>#DIV/0!</v>
      </c>
      <c r="GA105" s="319" t="e">
        <f t="shared" si="48"/>
        <v>#DIV/0!</v>
      </c>
      <c r="GB105" s="319" t="e">
        <f t="shared" si="48"/>
        <v>#DIV/0!</v>
      </c>
      <c r="GC105" s="319" t="e">
        <f t="shared" si="48"/>
        <v>#DIV/0!</v>
      </c>
      <c r="GD105" s="319" t="e">
        <f t="shared" si="48"/>
        <v>#DIV/0!</v>
      </c>
      <c r="GE105" s="319" t="e">
        <f t="shared" si="48"/>
        <v>#DIV/0!</v>
      </c>
      <c r="GF105" s="319" t="e">
        <f t="shared" si="48"/>
        <v>#DIV/0!</v>
      </c>
      <c r="GG105" s="319" t="e">
        <f t="shared" si="48"/>
        <v>#DIV/0!</v>
      </c>
      <c r="GH105" s="319" t="e">
        <f t="shared" si="48"/>
        <v>#DIV/0!</v>
      </c>
      <c r="GI105" s="319" t="e">
        <f t="shared" si="48"/>
        <v>#DIV/0!</v>
      </c>
      <c r="GJ105" s="319" t="e">
        <f t="shared" si="48"/>
        <v>#DIV/0!</v>
      </c>
      <c r="GK105" s="319" t="e">
        <f t="shared" si="48"/>
        <v>#DIV/0!</v>
      </c>
      <c r="GL105" s="319" t="e">
        <f t="shared" si="48"/>
        <v>#DIV/0!</v>
      </c>
      <c r="GM105" s="319" t="e">
        <f t="shared" si="48"/>
        <v>#DIV/0!</v>
      </c>
      <c r="GN105" s="319" t="e">
        <f t="shared" si="48"/>
        <v>#DIV/0!</v>
      </c>
      <c r="GO105" s="319" t="e">
        <f t="shared" si="48"/>
        <v>#DIV/0!</v>
      </c>
      <c r="GP105" s="319" t="e">
        <f t="shared" si="48"/>
        <v>#DIV/0!</v>
      </c>
      <c r="GQ105" s="319" t="e">
        <f t="shared" ref="GQ105:JB105" si="49">ROUND(GQ103+0.5*GQ104,1)</f>
        <v>#DIV/0!</v>
      </c>
      <c r="GR105" s="319" t="e">
        <f t="shared" si="49"/>
        <v>#DIV/0!</v>
      </c>
      <c r="GS105" s="319" t="e">
        <f t="shared" si="49"/>
        <v>#DIV/0!</v>
      </c>
      <c r="GT105" s="319" t="e">
        <f t="shared" si="49"/>
        <v>#DIV/0!</v>
      </c>
      <c r="GU105" s="319" t="e">
        <f t="shared" si="49"/>
        <v>#DIV/0!</v>
      </c>
      <c r="GV105" s="319" t="e">
        <f t="shared" si="49"/>
        <v>#DIV/0!</v>
      </c>
      <c r="GW105" s="319" t="e">
        <f t="shared" si="49"/>
        <v>#DIV/0!</v>
      </c>
      <c r="GX105" s="319" t="e">
        <f t="shared" si="49"/>
        <v>#DIV/0!</v>
      </c>
      <c r="GY105" s="319" t="e">
        <f t="shared" si="49"/>
        <v>#DIV/0!</v>
      </c>
      <c r="GZ105" s="319" t="e">
        <f t="shared" si="49"/>
        <v>#DIV/0!</v>
      </c>
      <c r="HA105" s="319" t="e">
        <f t="shared" si="49"/>
        <v>#DIV/0!</v>
      </c>
      <c r="HB105" s="319" t="e">
        <f t="shared" si="49"/>
        <v>#DIV/0!</v>
      </c>
      <c r="HC105" s="319" t="e">
        <f t="shared" si="49"/>
        <v>#DIV/0!</v>
      </c>
      <c r="HD105" s="319" t="e">
        <f t="shared" si="49"/>
        <v>#DIV/0!</v>
      </c>
      <c r="HE105" s="319" t="e">
        <f t="shared" si="49"/>
        <v>#DIV/0!</v>
      </c>
      <c r="HF105" s="319" t="e">
        <f t="shared" si="49"/>
        <v>#DIV/0!</v>
      </c>
      <c r="HG105" s="319" t="e">
        <f t="shared" si="49"/>
        <v>#DIV/0!</v>
      </c>
      <c r="HH105" s="319" t="e">
        <f t="shared" si="49"/>
        <v>#DIV/0!</v>
      </c>
      <c r="HI105" s="319" t="e">
        <f t="shared" si="49"/>
        <v>#DIV/0!</v>
      </c>
      <c r="HJ105" s="319" t="e">
        <f t="shared" si="49"/>
        <v>#DIV/0!</v>
      </c>
      <c r="HK105" s="319" t="e">
        <f t="shared" si="49"/>
        <v>#DIV/0!</v>
      </c>
      <c r="HL105" s="319" t="e">
        <f t="shared" si="49"/>
        <v>#DIV/0!</v>
      </c>
      <c r="HM105" s="319" t="e">
        <f t="shared" si="49"/>
        <v>#DIV/0!</v>
      </c>
      <c r="HN105" s="319" t="e">
        <f t="shared" si="49"/>
        <v>#DIV/0!</v>
      </c>
      <c r="HO105" s="319" t="e">
        <f t="shared" si="49"/>
        <v>#DIV/0!</v>
      </c>
      <c r="HP105" s="319" t="e">
        <f t="shared" si="49"/>
        <v>#DIV/0!</v>
      </c>
      <c r="HQ105" s="319" t="e">
        <f t="shared" si="49"/>
        <v>#DIV/0!</v>
      </c>
      <c r="HR105" s="319" t="e">
        <f t="shared" si="49"/>
        <v>#DIV/0!</v>
      </c>
      <c r="HS105" s="319" t="e">
        <f t="shared" si="49"/>
        <v>#DIV/0!</v>
      </c>
      <c r="HT105" s="319" t="e">
        <f t="shared" si="49"/>
        <v>#DIV/0!</v>
      </c>
      <c r="HU105" s="319" t="e">
        <f t="shared" si="49"/>
        <v>#DIV/0!</v>
      </c>
      <c r="HV105" s="319" t="e">
        <f t="shared" si="49"/>
        <v>#DIV/0!</v>
      </c>
      <c r="HW105" s="319" t="e">
        <f t="shared" si="49"/>
        <v>#DIV/0!</v>
      </c>
      <c r="HX105" s="319" t="e">
        <f t="shared" si="49"/>
        <v>#DIV/0!</v>
      </c>
      <c r="HY105" s="319" t="e">
        <f t="shared" si="49"/>
        <v>#DIV/0!</v>
      </c>
      <c r="HZ105" s="319" t="e">
        <f t="shared" si="49"/>
        <v>#DIV/0!</v>
      </c>
      <c r="IA105" s="319" t="e">
        <f t="shared" si="49"/>
        <v>#DIV/0!</v>
      </c>
      <c r="IB105" s="319" t="e">
        <f t="shared" si="49"/>
        <v>#DIV/0!</v>
      </c>
      <c r="IC105" s="319" t="e">
        <f t="shared" si="49"/>
        <v>#DIV/0!</v>
      </c>
      <c r="ID105" s="319" t="e">
        <f t="shared" si="49"/>
        <v>#DIV/0!</v>
      </c>
      <c r="IE105" s="319" t="e">
        <f t="shared" si="49"/>
        <v>#DIV/0!</v>
      </c>
      <c r="IF105" s="319" t="e">
        <f t="shared" si="49"/>
        <v>#DIV/0!</v>
      </c>
      <c r="IG105" s="319" t="e">
        <f t="shared" si="49"/>
        <v>#DIV/0!</v>
      </c>
      <c r="IH105" s="319" t="e">
        <f t="shared" si="49"/>
        <v>#DIV/0!</v>
      </c>
      <c r="II105" s="319" t="e">
        <f t="shared" si="49"/>
        <v>#DIV/0!</v>
      </c>
      <c r="IJ105" s="319" t="e">
        <f t="shared" si="49"/>
        <v>#DIV/0!</v>
      </c>
      <c r="IK105" s="319" t="e">
        <f t="shared" si="49"/>
        <v>#DIV/0!</v>
      </c>
      <c r="IL105" s="319" t="e">
        <f t="shared" si="49"/>
        <v>#DIV/0!</v>
      </c>
      <c r="IM105" s="319" t="e">
        <f t="shared" si="49"/>
        <v>#DIV/0!</v>
      </c>
      <c r="IN105" s="319" t="e">
        <f t="shared" si="49"/>
        <v>#DIV/0!</v>
      </c>
      <c r="IO105" s="319" t="e">
        <f t="shared" si="49"/>
        <v>#DIV/0!</v>
      </c>
      <c r="IP105" s="319" t="e">
        <f t="shared" si="49"/>
        <v>#DIV/0!</v>
      </c>
      <c r="IQ105" s="319" t="e">
        <f t="shared" si="49"/>
        <v>#DIV/0!</v>
      </c>
      <c r="IR105" s="319" t="e">
        <f t="shared" si="49"/>
        <v>#DIV/0!</v>
      </c>
      <c r="IS105" s="319" t="e">
        <f t="shared" si="49"/>
        <v>#DIV/0!</v>
      </c>
      <c r="IT105" s="319" t="e">
        <f t="shared" si="49"/>
        <v>#DIV/0!</v>
      </c>
      <c r="IU105" s="319" t="e">
        <f t="shared" si="49"/>
        <v>#DIV/0!</v>
      </c>
      <c r="IV105" s="319" t="e">
        <f t="shared" si="49"/>
        <v>#DIV/0!</v>
      </c>
      <c r="IW105" s="319" t="e">
        <f t="shared" si="49"/>
        <v>#DIV/0!</v>
      </c>
      <c r="IX105" s="319" t="e">
        <f t="shared" si="49"/>
        <v>#DIV/0!</v>
      </c>
      <c r="IY105" s="319" t="e">
        <f t="shared" si="49"/>
        <v>#DIV/0!</v>
      </c>
      <c r="IZ105" s="319" t="e">
        <f t="shared" si="49"/>
        <v>#DIV/0!</v>
      </c>
      <c r="JA105" s="319" t="e">
        <f t="shared" si="49"/>
        <v>#DIV/0!</v>
      </c>
      <c r="JB105" s="319" t="e">
        <f t="shared" si="49"/>
        <v>#DIV/0!</v>
      </c>
      <c r="JC105" s="319" t="e">
        <f t="shared" ref="JC105:JP105" si="50">ROUND(JC103+0.5*JC104,1)</f>
        <v>#DIV/0!</v>
      </c>
      <c r="JD105" s="319" t="e">
        <f t="shared" si="50"/>
        <v>#DIV/0!</v>
      </c>
      <c r="JE105" s="319" t="e">
        <f t="shared" si="50"/>
        <v>#DIV/0!</v>
      </c>
      <c r="JF105" s="319" t="e">
        <f t="shared" si="50"/>
        <v>#DIV/0!</v>
      </c>
      <c r="JG105" s="319" t="e">
        <f t="shared" si="50"/>
        <v>#DIV/0!</v>
      </c>
      <c r="JH105" s="319" t="e">
        <f t="shared" si="50"/>
        <v>#DIV/0!</v>
      </c>
      <c r="JI105" s="319" t="e">
        <f t="shared" si="50"/>
        <v>#DIV/0!</v>
      </c>
      <c r="JJ105" s="319" t="e">
        <f t="shared" si="50"/>
        <v>#DIV/0!</v>
      </c>
      <c r="JK105" s="319" t="e">
        <f t="shared" si="50"/>
        <v>#DIV/0!</v>
      </c>
      <c r="JL105" s="319" t="e">
        <f t="shared" si="50"/>
        <v>#DIV/0!</v>
      </c>
      <c r="JM105" s="319" t="e">
        <f t="shared" si="50"/>
        <v>#DIV/0!</v>
      </c>
      <c r="JN105" s="319" t="e">
        <f t="shared" si="50"/>
        <v>#DIV/0!</v>
      </c>
      <c r="JO105" s="319" t="e">
        <f t="shared" si="50"/>
        <v>#DIV/0!</v>
      </c>
      <c r="JP105" s="319" t="e">
        <f t="shared" si="50"/>
        <v>#DIV/0!</v>
      </c>
    </row>
    <row r="106" spans="4:277" ht="15" customHeight="1" x14ac:dyDescent="0.2">
      <c r="D106" s="316">
        <v>2.2000000000000002</v>
      </c>
      <c r="E106" s="317" t="s">
        <v>443</v>
      </c>
      <c r="F106" s="319" t="e">
        <f t="shared" ref="F106:BQ106" si="51">F103-0.5*F104</f>
        <v>#DIV/0!</v>
      </c>
      <c r="G106" s="319" t="e">
        <f t="shared" si="51"/>
        <v>#DIV/0!</v>
      </c>
      <c r="H106" s="319" t="e">
        <f t="shared" si="51"/>
        <v>#DIV/0!</v>
      </c>
      <c r="I106" s="319" t="e">
        <f t="shared" si="51"/>
        <v>#DIV/0!</v>
      </c>
      <c r="J106" s="319" t="e">
        <f t="shared" si="51"/>
        <v>#DIV/0!</v>
      </c>
      <c r="K106" s="319" t="e">
        <f t="shared" si="51"/>
        <v>#DIV/0!</v>
      </c>
      <c r="L106" s="319" t="e">
        <f t="shared" si="51"/>
        <v>#DIV/0!</v>
      </c>
      <c r="M106" s="319" t="e">
        <f t="shared" si="51"/>
        <v>#DIV/0!</v>
      </c>
      <c r="N106" s="319" t="e">
        <f t="shared" si="51"/>
        <v>#DIV/0!</v>
      </c>
      <c r="O106" s="319" t="e">
        <f t="shared" si="51"/>
        <v>#DIV/0!</v>
      </c>
      <c r="P106" s="319" t="e">
        <f t="shared" si="51"/>
        <v>#DIV/0!</v>
      </c>
      <c r="Q106" s="319" t="e">
        <f t="shared" si="51"/>
        <v>#DIV/0!</v>
      </c>
      <c r="R106" s="319" t="e">
        <f t="shared" si="51"/>
        <v>#DIV/0!</v>
      </c>
      <c r="S106" s="319" t="e">
        <f t="shared" si="51"/>
        <v>#DIV/0!</v>
      </c>
      <c r="T106" s="319" t="e">
        <f t="shared" si="51"/>
        <v>#DIV/0!</v>
      </c>
      <c r="U106" s="319" t="e">
        <f t="shared" si="51"/>
        <v>#DIV/0!</v>
      </c>
      <c r="V106" s="319" t="e">
        <f t="shared" si="51"/>
        <v>#DIV/0!</v>
      </c>
      <c r="W106" s="319" t="e">
        <f t="shared" si="51"/>
        <v>#DIV/0!</v>
      </c>
      <c r="X106" s="319" t="e">
        <f t="shared" si="51"/>
        <v>#DIV/0!</v>
      </c>
      <c r="Y106" s="319" t="e">
        <f t="shared" si="51"/>
        <v>#DIV/0!</v>
      </c>
      <c r="Z106" s="319" t="e">
        <f t="shared" si="51"/>
        <v>#DIV/0!</v>
      </c>
      <c r="AA106" s="319" t="e">
        <f t="shared" si="51"/>
        <v>#DIV/0!</v>
      </c>
      <c r="AB106" s="319" t="e">
        <f t="shared" si="51"/>
        <v>#DIV/0!</v>
      </c>
      <c r="AC106" s="319" t="e">
        <f t="shared" si="51"/>
        <v>#DIV/0!</v>
      </c>
      <c r="AD106" s="319" t="e">
        <f t="shared" si="51"/>
        <v>#DIV/0!</v>
      </c>
      <c r="AE106" s="319" t="e">
        <f t="shared" si="51"/>
        <v>#DIV/0!</v>
      </c>
      <c r="AF106" s="319" t="e">
        <f t="shared" si="51"/>
        <v>#DIV/0!</v>
      </c>
      <c r="AG106" s="319" t="e">
        <f t="shared" si="51"/>
        <v>#DIV/0!</v>
      </c>
      <c r="AH106" s="319" t="e">
        <f t="shared" si="51"/>
        <v>#DIV/0!</v>
      </c>
      <c r="AI106" s="319" t="e">
        <f t="shared" si="51"/>
        <v>#DIV/0!</v>
      </c>
      <c r="AJ106" s="319" t="e">
        <f t="shared" si="51"/>
        <v>#DIV/0!</v>
      </c>
      <c r="AK106" s="319" t="e">
        <f t="shared" si="51"/>
        <v>#DIV/0!</v>
      </c>
      <c r="AL106" s="319" t="e">
        <f t="shared" si="51"/>
        <v>#DIV/0!</v>
      </c>
      <c r="AM106" s="319" t="e">
        <f t="shared" si="51"/>
        <v>#DIV/0!</v>
      </c>
      <c r="AN106" s="319" t="e">
        <f t="shared" si="51"/>
        <v>#DIV/0!</v>
      </c>
      <c r="AO106" s="319" t="e">
        <f t="shared" si="51"/>
        <v>#DIV/0!</v>
      </c>
      <c r="AP106" s="319" t="e">
        <f t="shared" si="51"/>
        <v>#DIV/0!</v>
      </c>
      <c r="AQ106" s="319" t="e">
        <f t="shared" si="51"/>
        <v>#DIV/0!</v>
      </c>
      <c r="AR106" s="319" t="e">
        <f t="shared" si="51"/>
        <v>#DIV/0!</v>
      </c>
      <c r="AS106" s="319" t="e">
        <f t="shared" si="51"/>
        <v>#DIV/0!</v>
      </c>
      <c r="AT106" s="319" t="e">
        <f t="shared" si="51"/>
        <v>#DIV/0!</v>
      </c>
      <c r="AU106" s="319" t="e">
        <f t="shared" si="51"/>
        <v>#DIV/0!</v>
      </c>
      <c r="AV106" s="319" t="e">
        <f t="shared" si="51"/>
        <v>#DIV/0!</v>
      </c>
      <c r="AW106" s="319" t="e">
        <f t="shared" si="51"/>
        <v>#DIV/0!</v>
      </c>
      <c r="AX106" s="319" t="e">
        <f t="shared" si="51"/>
        <v>#DIV/0!</v>
      </c>
      <c r="AY106" s="319" t="e">
        <f t="shared" si="51"/>
        <v>#DIV/0!</v>
      </c>
      <c r="AZ106" s="319" t="e">
        <f t="shared" si="51"/>
        <v>#DIV/0!</v>
      </c>
      <c r="BA106" s="319" t="e">
        <f t="shared" si="51"/>
        <v>#DIV/0!</v>
      </c>
      <c r="BB106" s="319" t="e">
        <f t="shared" si="51"/>
        <v>#DIV/0!</v>
      </c>
      <c r="BC106" s="319" t="e">
        <f t="shared" si="51"/>
        <v>#DIV/0!</v>
      </c>
      <c r="BD106" s="319" t="e">
        <f t="shared" si="51"/>
        <v>#DIV/0!</v>
      </c>
      <c r="BE106" s="319" t="e">
        <f t="shared" si="51"/>
        <v>#DIV/0!</v>
      </c>
      <c r="BF106" s="319" t="e">
        <f t="shared" si="51"/>
        <v>#DIV/0!</v>
      </c>
      <c r="BG106" s="319" t="e">
        <f t="shared" si="51"/>
        <v>#DIV/0!</v>
      </c>
      <c r="BH106" s="319" t="e">
        <f t="shared" si="51"/>
        <v>#DIV/0!</v>
      </c>
      <c r="BI106" s="319" t="e">
        <f t="shared" si="51"/>
        <v>#DIV/0!</v>
      </c>
      <c r="BJ106" s="319" t="e">
        <f t="shared" si="51"/>
        <v>#DIV/0!</v>
      </c>
      <c r="BK106" s="319" t="e">
        <f t="shared" si="51"/>
        <v>#DIV/0!</v>
      </c>
      <c r="BL106" s="319" t="e">
        <f t="shared" si="51"/>
        <v>#DIV/0!</v>
      </c>
      <c r="BM106" s="319" t="e">
        <f t="shared" si="51"/>
        <v>#DIV/0!</v>
      </c>
      <c r="BN106" s="319" t="e">
        <f t="shared" si="51"/>
        <v>#DIV/0!</v>
      </c>
      <c r="BO106" s="319" t="e">
        <f t="shared" si="51"/>
        <v>#DIV/0!</v>
      </c>
      <c r="BP106" s="319" t="e">
        <f t="shared" si="51"/>
        <v>#DIV/0!</v>
      </c>
      <c r="BQ106" s="319" t="e">
        <f t="shared" si="51"/>
        <v>#DIV/0!</v>
      </c>
      <c r="BR106" s="319" t="e">
        <f t="shared" ref="BR106:EC106" si="52">BR103-0.5*BR104</f>
        <v>#DIV/0!</v>
      </c>
      <c r="BS106" s="319" t="e">
        <f t="shared" si="52"/>
        <v>#DIV/0!</v>
      </c>
      <c r="BT106" s="319" t="e">
        <f t="shared" si="52"/>
        <v>#DIV/0!</v>
      </c>
      <c r="BU106" s="319" t="e">
        <f t="shared" si="52"/>
        <v>#DIV/0!</v>
      </c>
      <c r="BV106" s="319" t="e">
        <f t="shared" si="52"/>
        <v>#DIV/0!</v>
      </c>
      <c r="BW106" s="319" t="e">
        <f t="shared" si="52"/>
        <v>#DIV/0!</v>
      </c>
      <c r="BX106" s="319" t="e">
        <f t="shared" si="52"/>
        <v>#DIV/0!</v>
      </c>
      <c r="BY106" s="319" t="e">
        <f t="shared" si="52"/>
        <v>#DIV/0!</v>
      </c>
      <c r="BZ106" s="319" t="e">
        <f t="shared" si="52"/>
        <v>#DIV/0!</v>
      </c>
      <c r="CA106" s="319" t="e">
        <f t="shared" si="52"/>
        <v>#DIV/0!</v>
      </c>
      <c r="CB106" s="319" t="e">
        <f t="shared" si="52"/>
        <v>#DIV/0!</v>
      </c>
      <c r="CC106" s="319" t="e">
        <f t="shared" si="52"/>
        <v>#DIV/0!</v>
      </c>
      <c r="CD106" s="319" t="e">
        <f t="shared" si="52"/>
        <v>#DIV/0!</v>
      </c>
      <c r="CE106" s="319" t="e">
        <f t="shared" si="52"/>
        <v>#DIV/0!</v>
      </c>
      <c r="CF106" s="319" t="e">
        <f t="shared" si="52"/>
        <v>#DIV/0!</v>
      </c>
      <c r="CG106" s="319" t="e">
        <f t="shared" si="52"/>
        <v>#DIV/0!</v>
      </c>
      <c r="CH106" s="319" t="e">
        <f t="shared" si="52"/>
        <v>#DIV/0!</v>
      </c>
      <c r="CI106" s="319" t="e">
        <f t="shared" si="52"/>
        <v>#DIV/0!</v>
      </c>
      <c r="CJ106" s="319" t="e">
        <f t="shared" si="52"/>
        <v>#DIV/0!</v>
      </c>
      <c r="CK106" s="319" t="e">
        <f t="shared" si="52"/>
        <v>#DIV/0!</v>
      </c>
      <c r="CL106" s="319" t="e">
        <f t="shared" si="52"/>
        <v>#DIV/0!</v>
      </c>
      <c r="CM106" s="319" t="e">
        <f t="shared" si="52"/>
        <v>#DIV/0!</v>
      </c>
      <c r="CN106" s="319" t="e">
        <f t="shared" si="52"/>
        <v>#DIV/0!</v>
      </c>
      <c r="CO106" s="319" t="e">
        <f t="shared" si="52"/>
        <v>#DIV/0!</v>
      </c>
      <c r="CP106" s="319" t="e">
        <f t="shared" si="52"/>
        <v>#DIV/0!</v>
      </c>
      <c r="CQ106" s="319" t="e">
        <f t="shared" si="52"/>
        <v>#DIV/0!</v>
      </c>
      <c r="CR106" s="319" t="e">
        <f t="shared" si="52"/>
        <v>#DIV/0!</v>
      </c>
      <c r="CS106" s="319" t="e">
        <f t="shared" si="52"/>
        <v>#DIV/0!</v>
      </c>
      <c r="CT106" s="319" t="e">
        <f t="shared" si="52"/>
        <v>#DIV/0!</v>
      </c>
      <c r="CU106" s="319" t="e">
        <f t="shared" si="52"/>
        <v>#DIV/0!</v>
      </c>
      <c r="CV106" s="319" t="e">
        <f t="shared" si="52"/>
        <v>#DIV/0!</v>
      </c>
      <c r="CW106" s="319" t="e">
        <f t="shared" si="52"/>
        <v>#DIV/0!</v>
      </c>
      <c r="CX106" s="319" t="e">
        <f t="shared" si="52"/>
        <v>#DIV/0!</v>
      </c>
      <c r="CY106" s="319" t="e">
        <f t="shared" si="52"/>
        <v>#DIV/0!</v>
      </c>
      <c r="CZ106" s="319" t="e">
        <f t="shared" si="52"/>
        <v>#DIV/0!</v>
      </c>
      <c r="DA106" s="319" t="e">
        <f t="shared" si="52"/>
        <v>#DIV/0!</v>
      </c>
      <c r="DB106" s="319" t="e">
        <f t="shared" si="52"/>
        <v>#DIV/0!</v>
      </c>
      <c r="DC106" s="319" t="e">
        <f t="shared" si="52"/>
        <v>#DIV/0!</v>
      </c>
      <c r="DD106" s="319" t="e">
        <f t="shared" si="52"/>
        <v>#DIV/0!</v>
      </c>
      <c r="DE106" s="319" t="e">
        <f t="shared" si="52"/>
        <v>#DIV/0!</v>
      </c>
      <c r="DF106" s="319" t="e">
        <f t="shared" si="52"/>
        <v>#DIV/0!</v>
      </c>
      <c r="DG106" s="319" t="e">
        <f t="shared" si="52"/>
        <v>#DIV/0!</v>
      </c>
      <c r="DH106" s="319" t="e">
        <f t="shared" si="52"/>
        <v>#DIV/0!</v>
      </c>
      <c r="DI106" s="319" t="e">
        <f t="shared" si="52"/>
        <v>#DIV/0!</v>
      </c>
      <c r="DJ106" s="319" t="e">
        <f t="shared" si="52"/>
        <v>#DIV/0!</v>
      </c>
      <c r="DK106" s="319" t="e">
        <f t="shared" si="52"/>
        <v>#DIV/0!</v>
      </c>
      <c r="DL106" s="319" t="e">
        <f t="shared" si="52"/>
        <v>#DIV/0!</v>
      </c>
      <c r="DM106" s="319" t="e">
        <f t="shared" si="52"/>
        <v>#DIV/0!</v>
      </c>
      <c r="DN106" s="319" t="e">
        <f t="shared" si="52"/>
        <v>#DIV/0!</v>
      </c>
      <c r="DO106" s="319" t="e">
        <f t="shared" si="52"/>
        <v>#DIV/0!</v>
      </c>
      <c r="DP106" s="319" t="e">
        <f t="shared" si="52"/>
        <v>#DIV/0!</v>
      </c>
      <c r="DQ106" s="319" t="e">
        <f t="shared" si="52"/>
        <v>#DIV/0!</v>
      </c>
      <c r="DR106" s="319" t="e">
        <f t="shared" si="52"/>
        <v>#DIV/0!</v>
      </c>
      <c r="DS106" s="319" t="e">
        <f t="shared" si="52"/>
        <v>#DIV/0!</v>
      </c>
      <c r="DT106" s="319" t="e">
        <f t="shared" si="52"/>
        <v>#DIV/0!</v>
      </c>
      <c r="DU106" s="319" t="e">
        <f t="shared" si="52"/>
        <v>#DIV/0!</v>
      </c>
      <c r="DV106" s="319" t="e">
        <f t="shared" si="52"/>
        <v>#DIV/0!</v>
      </c>
      <c r="DW106" s="319" t="e">
        <f t="shared" si="52"/>
        <v>#DIV/0!</v>
      </c>
      <c r="DX106" s="319" t="e">
        <f t="shared" si="52"/>
        <v>#DIV/0!</v>
      </c>
      <c r="DY106" s="319" t="e">
        <f t="shared" si="52"/>
        <v>#DIV/0!</v>
      </c>
      <c r="DZ106" s="319" t="e">
        <f t="shared" si="52"/>
        <v>#DIV/0!</v>
      </c>
      <c r="EA106" s="319" t="e">
        <f t="shared" si="52"/>
        <v>#DIV/0!</v>
      </c>
      <c r="EB106" s="319" t="e">
        <f t="shared" si="52"/>
        <v>#DIV/0!</v>
      </c>
      <c r="EC106" s="319" t="e">
        <f t="shared" si="52"/>
        <v>#DIV/0!</v>
      </c>
      <c r="ED106" s="319" t="e">
        <f t="shared" ref="ED106:GO106" si="53">ED103-0.5*ED104</f>
        <v>#DIV/0!</v>
      </c>
      <c r="EE106" s="319" t="e">
        <f t="shared" si="53"/>
        <v>#DIV/0!</v>
      </c>
      <c r="EF106" s="319" t="e">
        <f t="shared" si="53"/>
        <v>#DIV/0!</v>
      </c>
      <c r="EG106" s="319" t="e">
        <f t="shared" si="53"/>
        <v>#DIV/0!</v>
      </c>
      <c r="EH106" s="319" t="e">
        <f t="shared" si="53"/>
        <v>#DIV/0!</v>
      </c>
      <c r="EI106" s="319" t="e">
        <f t="shared" si="53"/>
        <v>#DIV/0!</v>
      </c>
      <c r="EJ106" s="319" t="e">
        <f t="shared" si="53"/>
        <v>#DIV/0!</v>
      </c>
      <c r="EK106" s="319" t="e">
        <f t="shared" si="53"/>
        <v>#DIV/0!</v>
      </c>
      <c r="EL106" s="319" t="e">
        <f t="shared" si="53"/>
        <v>#DIV/0!</v>
      </c>
      <c r="EM106" s="319" t="e">
        <f t="shared" si="53"/>
        <v>#DIV/0!</v>
      </c>
      <c r="EN106" s="319" t="e">
        <f t="shared" si="53"/>
        <v>#DIV/0!</v>
      </c>
      <c r="EO106" s="319" t="e">
        <f t="shared" si="53"/>
        <v>#DIV/0!</v>
      </c>
      <c r="EP106" s="319" t="e">
        <f t="shared" si="53"/>
        <v>#DIV/0!</v>
      </c>
      <c r="EQ106" s="319" t="e">
        <f t="shared" si="53"/>
        <v>#DIV/0!</v>
      </c>
      <c r="ER106" s="319" t="e">
        <f t="shared" si="53"/>
        <v>#DIV/0!</v>
      </c>
      <c r="ES106" s="319" t="e">
        <f t="shared" si="53"/>
        <v>#DIV/0!</v>
      </c>
      <c r="ET106" s="319" t="e">
        <f t="shared" si="53"/>
        <v>#DIV/0!</v>
      </c>
      <c r="EU106" s="319" t="e">
        <f t="shared" si="53"/>
        <v>#DIV/0!</v>
      </c>
      <c r="EV106" s="319" t="e">
        <f t="shared" si="53"/>
        <v>#DIV/0!</v>
      </c>
      <c r="EW106" s="319" t="e">
        <f t="shared" si="53"/>
        <v>#DIV/0!</v>
      </c>
      <c r="EX106" s="319" t="e">
        <f t="shared" si="53"/>
        <v>#DIV/0!</v>
      </c>
      <c r="EY106" s="319" t="e">
        <f t="shared" si="53"/>
        <v>#DIV/0!</v>
      </c>
      <c r="EZ106" s="319" t="e">
        <f t="shared" si="53"/>
        <v>#DIV/0!</v>
      </c>
      <c r="FA106" s="319" t="e">
        <f t="shared" si="53"/>
        <v>#DIV/0!</v>
      </c>
      <c r="FB106" s="319" t="e">
        <f t="shared" si="53"/>
        <v>#DIV/0!</v>
      </c>
      <c r="FC106" s="319" t="e">
        <f t="shared" si="53"/>
        <v>#DIV/0!</v>
      </c>
      <c r="FD106" s="319" t="e">
        <f t="shared" si="53"/>
        <v>#DIV/0!</v>
      </c>
      <c r="FE106" s="319" t="e">
        <f t="shared" si="53"/>
        <v>#DIV/0!</v>
      </c>
      <c r="FF106" s="319" t="e">
        <f t="shared" si="53"/>
        <v>#DIV/0!</v>
      </c>
      <c r="FG106" s="319" t="e">
        <f t="shared" si="53"/>
        <v>#DIV/0!</v>
      </c>
      <c r="FH106" s="319" t="e">
        <f t="shared" si="53"/>
        <v>#DIV/0!</v>
      </c>
      <c r="FI106" s="319" t="e">
        <f t="shared" si="53"/>
        <v>#DIV/0!</v>
      </c>
      <c r="FJ106" s="319" t="e">
        <f t="shared" si="53"/>
        <v>#DIV/0!</v>
      </c>
      <c r="FK106" s="319" t="e">
        <f t="shared" si="53"/>
        <v>#DIV/0!</v>
      </c>
      <c r="FL106" s="319" t="e">
        <f t="shared" si="53"/>
        <v>#DIV/0!</v>
      </c>
      <c r="FM106" s="319" t="e">
        <f t="shared" si="53"/>
        <v>#DIV/0!</v>
      </c>
      <c r="FN106" s="319" t="e">
        <f t="shared" si="53"/>
        <v>#DIV/0!</v>
      </c>
      <c r="FO106" s="319" t="e">
        <f t="shared" si="53"/>
        <v>#DIV/0!</v>
      </c>
      <c r="FP106" s="319" t="e">
        <f t="shared" si="53"/>
        <v>#DIV/0!</v>
      </c>
      <c r="FQ106" s="319" t="e">
        <f t="shared" si="53"/>
        <v>#DIV/0!</v>
      </c>
      <c r="FR106" s="319" t="e">
        <f t="shared" si="53"/>
        <v>#DIV/0!</v>
      </c>
      <c r="FS106" s="319" t="e">
        <f t="shared" si="53"/>
        <v>#DIV/0!</v>
      </c>
      <c r="FT106" s="319" t="e">
        <f t="shared" si="53"/>
        <v>#DIV/0!</v>
      </c>
      <c r="FU106" s="319" t="e">
        <f t="shared" si="53"/>
        <v>#DIV/0!</v>
      </c>
      <c r="FV106" s="319" t="e">
        <f t="shared" si="53"/>
        <v>#DIV/0!</v>
      </c>
      <c r="FW106" s="319" t="e">
        <f t="shared" si="53"/>
        <v>#DIV/0!</v>
      </c>
      <c r="FX106" s="319" t="e">
        <f t="shared" si="53"/>
        <v>#DIV/0!</v>
      </c>
      <c r="FY106" s="319" t="e">
        <f t="shared" si="53"/>
        <v>#DIV/0!</v>
      </c>
      <c r="FZ106" s="319" t="e">
        <f t="shared" si="53"/>
        <v>#DIV/0!</v>
      </c>
      <c r="GA106" s="319" t="e">
        <f t="shared" si="53"/>
        <v>#DIV/0!</v>
      </c>
      <c r="GB106" s="319" t="e">
        <f t="shared" si="53"/>
        <v>#DIV/0!</v>
      </c>
      <c r="GC106" s="319" t="e">
        <f t="shared" si="53"/>
        <v>#DIV/0!</v>
      </c>
      <c r="GD106" s="319" t="e">
        <f t="shared" si="53"/>
        <v>#DIV/0!</v>
      </c>
      <c r="GE106" s="319" t="e">
        <f t="shared" si="53"/>
        <v>#DIV/0!</v>
      </c>
      <c r="GF106" s="319" t="e">
        <f t="shared" si="53"/>
        <v>#DIV/0!</v>
      </c>
      <c r="GG106" s="319" t="e">
        <f t="shared" si="53"/>
        <v>#DIV/0!</v>
      </c>
      <c r="GH106" s="319" t="e">
        <f t="shared" si="53"/>
        <v>#DIV/0!</v>
      </c>
      <c r="GI106" s="319" t="e">
        <f t="shared" si="53"/>
        <v>#DIV/0!</v>
      </c>
      <c r="GJ106" s="319" t="e">
        <f t="shared" si="53"/>
        <v>#DIV/0!</v>
      </c>
      <c r="GK106" s="319" t="e">
        <f t="shared" si="53"/>
        <v>#DIV/0!</v>
      </c>
      <c r="GL106" s="319" t="e">
        <f t="shared" si="53"/>
        <v>#DIV/0!</v>
      </c>
      <c r="GM106" s="319" t="e">
        <f t="shared" si="53"/>
        <v>#DIV/0!</v>
      </c>
      <c r="GN106" s="319" t="e">
        <f t="shared" si="53"/>
        <v>#DIV/0!</v>
      </c>
      <c r="GO106" s="319" t="e">
        <f t="shared" si="53"/>
        <v>#DIV/0!</v>
      </c>
      <c r="GP106" s="319" t="e">
        <f t="shared" ref="GP106:JA106" si="54">GP103-0.5*GP104</f>
        <v>#DIV/0!</v>
      </c>
      <c r="GQ106" s="319" t="e">
        <f t="shared" si="54"/>
        <v>#DIV/0!</v>
      </c>
      <c r="GR106" s="319" t="e">
        <f t="shared" si="54"/>
        <v>#DIV/0!</v>
      </c>
      <c r="GS106" s="319" t="e">
        <f t="shared" si="54"/>
        <v>#DIV/0!</v>
      </c>
      <c r="GT106" s="319" t="e">
        <f t="shared" si="54"/>
        <v>#DIV/0!</v>
      </c>
      <c r="GU106" s="319" t="e">
        <f t="shared" si="54"/>
        <v>#DIV/0!</v>
      </c>
      <c r="GV106" s="319" t="e">
        <f t="shared" si="54"/>
        <v>#DIV/0!</v>
      </c>
      <c r="GW106" s="319" t="e">
        <f t="shared" si="54"/>
        <v>#DIV/0!</v>
      </c>
      <c r="GX106" s="319" t="e">
        <f t="shared" si="54"/>
        <v>#DIV/0!</v>
      </c>
      <c r="GY106" s="319" t="e">
        <f t="shared" si="54"/>
        <v>#DIV/0!</v>
      </c>
      <c r="GZ106" s="319" t="e">
        <f t="shared" si="54"/>
        <v>#DIV/0!</v>
      </c>
      <c r="HA106" s="319" t="e">
        <f t="shared" si="54"/>
        <v>#DIV/0!</v>
      </c>
      <c r="HB106" s="319" t="e">
        <f t="shared" si="54"/>
        <v>#DIV/0!</v>
      </c>
      <c r="HC106" s="319" t="e">
        <f t="shared" si="54"/>
        <v>#DIV/0!</v>
      </c>
      <c r="HD106" s="319" t="e">
        <f t="shared" si="54"/>
        <v>#DIV/0!</v>
      </c>
      <c r="HE106" s="319" t="e">
        <f t="shared" si="54"/>
        <v>#DIV/0!</v>
      </c>
      <c r="HF106" s="319" t="e">
        <f t="shared" si="54"/>
        <v>#DIV/0!</v>
      </c>
      <c r="HG106" s="319" t="e">
        <f t="shared" si="54"/>
        <v>#DIV/0!</v>
      </c>
      <c r="HH106" s="319" t="e">
        <f t="shared" si="54"/>
        <v>#DIV/0!</v>
      </c>
      <c r="HI106" s="319" t="e">
        <f t="shared" si="54"/>
        <v>#DIV/0!</v>
      </c>
      <c r="HJ106" s="319" t="e">
        <f t="shared" si="54"/>
        <v>#DIV/0!</v>
      </c>
      <c r="HK106" s="319" t="e">
        <f t="shared" si="54"/>
        <v>#DIV/0!</v>
      </c>
      <c r="HL106" s="319" t="e">
        <f t="shared" si="54"/>
        <v>#DIV/0!</v>
      </c>
      <c r="HM106" s="319" t="e">
        <f t="shared" si="54"/>
        <v>#DIV/0!</v>
      </c>
      <c r="HN106" s="319" t="e">
        <f t="shared" si="54"/>
        <v>#DIV/0!</v>
      </c>
      <c r="HO106" s="319" t="e">
        <f t="shared" si="54"/>
        <v>#DIV/0!</v>
      </c>
      <c r="HP106" s="319" t="e">
        <f t="shared" si="54"/>
        <v>#DIV/0!</v>
      </c>
      <c r="HQ106" s="319" t="e">
        <f t="shared" si="54"/>
        <v>#DIV/0!</v>
      </c>
      <c r="HR106" s="319" t="e">
        <f t="shared" si="54"/>
        <v>#DIV/0!</v>
      </c>
      <c r="HS106" s="319" t="e">
        <f t="shared" si="54"/>
        <v>#DIV/0!</v>
      </c>
      <c r="HT106" s="319" t="e">
        <f t="shared" si="54"/>
        <v>#DIV/0!</v>
      </c>
      <c r="HU106" s="319" t="e">
        <f t="shared" si="54"/>
        <v>#DIV/0!</v>
      </c>
      <c r="HV106" s="319" t="e">
        <f t="shared" si="54"/>
        <v>#DIV/0!</v>
      </c>
      <c r="HW106" s="319" t="e">
        <f t="shared" si="54"/>
        <v>#DIV/0!</v>
      </c>
      <c r="HX106" s="319" t="e">
        <f t="shared" si="54"/>
        <v>#DIV/0!</v>
      </c>
      <c r="HY106" s="319" t="e">
        <f t="shared" si="54"/>
        <v>#DIV/0!</v>
      </c>
      <c r="HZ106" s="319" t="e">
        <f t="shared" si="54"/>
        <v>#DIV/0!</v>
      </c>
      <c r="IA106" s="319" t="e">
        <f t="shared" si="54"/>
        <v>#DIV/0!</v>
      </c>
      <c r="IB106" s="319" t="e">
        <f t="shared" si="54"/>
        <v>#DIV/0!</v>
      </c>
      <c r="IC106" s="319" t="e">
        <f t="shared" si="54"/>
        <v>#DIV/0!</v>
      </c>
      <c r="ID106" s="319" t="e">
        <f t="shared" si="54"/>
        <v>#DIV/0!</v>
      </c>
      <c r="IE106" s="319" t="e">
        <f t="shared" si="54"/>
        <v>#DIV/0!</v>
      </c>
      <c r="IF106" s="319" t="e">
        <f t="shared" si="54"/>
        <v>#DIV/0!</v>
      </c>
      <c r="IG106" s="319" t="e">
        <f t="shared" si="54"/>
        <v>#DIV/0!</v>
      </c>
      <c r="IH106" s="319" t="e">
        <f t="shared" si="54"/>
        <v>#DIV/0!</v>
      </c>
      <c r="II106" s="319" t="e">
        <f t="shared" si="54"/>
        <v>#DIV/0!</v>
      </c>
      <c r="IJ106" s="319" t="e">
        <f t="shared" si="54"/>
        <v>#DIV/0!</v>
      </c>
      <c r="IK106" s="319" t="e">
        <f t="shared" si="54"/>
        <v>#DIV/0!</v>
      </c>
      <c r="IL106" s="319" t="e">
        <f t="shared" si="54"/>
        <v>#DIV/0!</v>
      </c>
      <c r="IM106" s="319" t="e">
        <f t="shared" si="54"/>
        <v>#DIV/0!</v>
      </c>
      <c r="IN106" s="319" t="e">
        <f t="shared" si="54"/>
        <v>#DIV/0!</v>
      </c>
      <c r="IO106" s="319" t="e">
        <f t="shared" si="54"/>
        <v>#DIV/0!</v>
      </c>
      <c r="IP106" s="319" t="e">
        <f t="shared" si="54"/>
        <v>#DIV/0!</v>
      </c>
      <c r="IQ106" s="319" t="e">
        <f t="shared" si="54"/>
        <v>#DIV/0!</v>
      </c>
      <c r="IR106" s="319" t="e">
        <f t="shared" si="54"/>
        <v>#DIV/0!</v>
      </c>
      <c r="IS106" s="319" t="e">
        <f t="shared" si="54"/>
        <v>#DIV/0!</v>
      </c>
      <c r="IT106" s="319" t="e">
        <f t="shared" si="54"/>
        <v>#DIV/0!</v>
      </c>
      <c r="IU106" s="319" t="e">
        <f t="shared" si="54"/>
        <v>#DIV/0!</v>
      </c>
      <c r="IV106" s="319" t="e">
        <f t="shared" si="54"/>
        <v>#DIV/0!</v>
      </c>
      <c r="IW106" s="319" t="e">
        <f t="shared" si="54"/>
        <v>#DIV/0!</v>
      </c>
      <c r="IX106" s="319" t="e">
        <f t="shared" si="54"/>
        <v>#DIV/0!</v>
      </c>
      <c r="IY106" s="319" t="e">
        <f t="shared" si="54"/>
        <v>#DIV/0!</v>
      </c>
      <c r="IZ106" s="319" t="e">
        <f t="shared" si="54"/>
        <v>#DIV/0!</v>
      </c>
      <c r="JA106" s="319" t="e">
        <f t="shared" si="54"/>
        <v>#DIV/0!</v>
      </c>
      <c r="JB106" s="319" t="e">
        <f t="shared" ref="JB106:JP106" si="55">JB103-0.5*JB104</f>
        <v>#DIV/0!</v>
      </c>
      <c r="JC106" s="319" t="e">
        <f t="shared" si="55"/>
        <v>#DIV/0!</v>
      </c>
      <c r="JD106" s="319" t="e">
        <f t="shared" si="55"/>
        <v>#DIV/0!</v>
      </c>
      <c r="JE106" s="319" t="e">
        <f t="shared" si="55"/>
        <v>#DIV/0!</v>
      </c>
      <c r="JF106" s="319" t="e">
        <f t="shared" si="55"/>
        <v>#DIV/0!</v>
      </c>
      <c r="JG106" s="319" t="e">
        <f t="shared" si="55"/>
        <v>#DIV/0!</v>
      </c>
      <c r="JH106" s="319" t="e">
        <f t="shared" si="55"/>
        <v>#DIV/0!</v>
      </c>
      <c r="JI106" s="319" t="e">
        <f t="shared" si="55"/>
        <v>#DIV/0!</v>
      </c>
      <c r="JJ106" s="319" t="e">
        <f t="shared" si="55"/>
        <v>#DIV/0!</v>
      </c>
      <c r="JK106" s="319" t="e">
        <f t="shared" si="55"/>
        <v>#DIV/0!</v>
      </c>
      <c r="JL106" s="319" t="e">
        <f t="shared" si="55"/>
        <v>#DIV/0!</v>
      </c>
      <c r="JM106" s="319" t="e">
        <f t="shared" si="55"/>
        <v>#DIV/0!</v>
      </c>
      <c r="JN106" s="319" t="e">
        <f t="shared" si="55"/>
        <v>#DIV/0!</v>
      </c>
      <c r="JO106" s="319" t="e">
        <f t="shared" si="55"/>
        <v>#DIV/0!</v>
      </c>
      <c r="JP106" s="319" t="e">
        <f t="shared" si="55"/>
        <v>#DIV/0!</v>
      </c>
    </row>
    <row r="107" spans="4:277" ht="15" customHeight="1" x14ac:dyDescent="0.2">
      <c r="D107" s="316">
        <v>2.5</v>
      </c>
      <c r="E107" s="317" t="s">
        <v>444</v>
      </c>
      <c r="F107" s="319" t="e">
        <f t="shared" ref="F107:BQ107" si="56">F103+F104</f>
        <v>#DIV/0!</v>
      </c>
      <c r="G107" s="319" t="e">
        <f t="shared" si="56"/>
        <v>#DIV/0!</v>
      </c>
      <c r="H107" s="319" t="e">
        <f t="shared" si="56"/>
        <v>#DIV/0!</v>
      </c>
      <c r="I107" s="319" t="e">
        <f t="shared" si="56"/>
        <v>#DIV/0!</v>
      </c>
      <c r="J107" s="319" t="e">
        <f t="shared" si="56"/>
        <v>#DIV/0!</v>
      </c>
      <c r="K107" s="319" t="e">
        <f t="shared" si="56"/>
        <v>#DIV/0!</v>
      </c>
      <c r="L107" s="319" t="e">
        <f t="shared" si="56"/>
        <v>#DIV/0!</v>
      </c>
      <c r="M107" s="319" t="e">
        <f t="shared" si="56"/>
        <v>#DIV/0!</v>
      </c>
      <c r="N107" s="319" t="e">
        <f t="shared" si="56"/>
        <v>#DIV/0!</v>
      </c>
      <c r="O107" s="319" t="e">
        <f t="shared" si="56"/>
        <v>#DIV/0!</v>
      </c>
      <c r="P107" s="319" t="e">
        <f t="shared" si="56"/>
        <v>#DIV/0!</v>
      </c>
      <c r="Q107" s="319" t="e">
        <f t="shared" si="56"/>
        <v>#DIV/0!</v>
      </c>
      <c r="R107" s="319" t="e">
        <f t="shared" si="56"/>
        <v>#DIV/0!</v>
      </c>
      <c r="S107" s="319" t="e">
        <f t="shared" si="56"/>
        <v>#DIV/0!</v>
      </c>
      <c r="T107" s="319" t="e">
        <f t="shared" si="56"/>
        <v>#DIV/0!</v>
      </c>
      <c r="U107" s="319" t="e">
        <f t="shared" si="56"/>
        <v>#DIV/0!</v>
      </c>
      <c r="V107" s="319" t="e">
        <f t="shared" si="56"/>
        <v>#DIV/0!</v>
      </c>
      <c r="W107" s="319" t="e">
        <f t="shared" si="56"/>
        <v>#DIV/0!</v>
      </c>
      <c r="X107" s="319" t="e">
        <f t="shared" si="56"/>
        <v>#DIV/0!</v>
      </c>
      <c r="Y107" s="319" t="e">
        <f t="shared" si="56"/>
        <v>#DIV/0!</v>
      </c>
      <c r="Z107" s="319" t="e">
        <f t="shared" si="56"/>
        <v>#DIV/0!</v>
      </c>
      <c r="AA107" s="319" t="e">
        <f t="shared" si="56"/>
        <v>#DIV/0!</v>
      </c>
      <c r="AB107" s="319" t="e">
        <f t="shared" si="56"/>
        <v>#DIV/0!</v>
      </c>
      <c r="AC107" s="319" t="e">
        <f t="shared" si="56"/>
        <v>#DIV/0!</v>
      </c>
      <c r="AD107" s="319" t="e">
        <f t="shared" si="56"/>
        <v>#DIV/0!</v>
      </c>
      <c r="AE107" s="319" t="e">
        <f t="shared" si="56"/>
        <v>#DIV/0!</v>
      </c>
      <c r="AF107" s="319" t="e">
        <f t="shared" si="56"/>
        <v>#DIV/0!</v>
      </c>
      <c r="AG107" s="319" t="e">
        <f t="shared" si="56"/>
        <v>#DIV/0!</v>
      </c>
      <c r="AH107" s="319" t="e">
        <f t="shared" si="56"/>
        <v>#DIV/0!</v>
      </c>
      <c r="AI107" s="319" t="e">
        <f t="shared" si="56"/>
        <v>#DIV/0!</v>
      </c>
      <c r="AJ107" s="319" t="e">
        <f t="shared" si="56"/>
        <v>#DIV/0!</v>
      </c>
      <c r="AK107" s="319" t="e">
        <f t="shared" si="56"/>
        <v>#DIV/0!</v>
      </c>
      <c r="AL107" s="319" t="e">
        <f t="shared" si="56"/>
        <v>#DIV/0!</v>
      </c>
      <c r="AM107" s="319" t="e">
        <f t="shared" si="56"/>
        <v>#DIV/0!</v>
      </c>
      <c r="AN107" s="319" t="e">
        <f t="shared" si="56"/>
        <v>#DIV/0!</v>
      </c>
      <c r="AO107" s="319" t="e">
        <f t="shared" si="56"/>
        <v>#DIV/0!</v>
      </c>
      <c r="AP107" s="319" t="e">
        <f t="shared" si="56"/>
        <v>#DIV/0!</v>
      </c>
      <c r="AQ107" s="319" t="e">
        <f t="shared" si="56"/>
        <v>#DIV/0!</v>
      </c>
      <c r="AR107" s="319" t="e">
        <f t="shared" si="56"/>
        <v>#DIV/0!</v>
      </c>
      <c r="AS107" s="319" t="e">
        <f t="shared" si="56"/>
        <v>#DIV/0!</v>
      </c>
      <c r="AT107" s="319" t="e">
        <f t="shared" si="56"/>
        <v>#DIV/0!</v>
      </c>
      <c r="AU107" s="319" t="e">
        <f t="shared" si="56"/>
        <v>#DIV/0!</v>
      </c>
      <c r="AV107" s="319" t="e">
        <f t="shared" si="56"/>
        <v>#DIV/0!</v>
      </c>
      <c r="AW107" s="319" t="e">
        <f t="shared" si="56"/>
        <v>#DIV/0!</v>
      </c>
      <c r="AX107" s="319" t="e">
        <f t="shared" si="56"/>
        <v>#DIV/0!</v>
      </c>
      <c r="AY107" s="319" t="e">
        <f t="shared" si="56"/>
        <v>#DIV/0!</v>
      </c>
      <c r="AZ107" s="319" t="e">
        <f t="shared" si="56"/>
        <v>#DIV/0!</v>
      </c>
      <c r="BA107" s="319" t="e">
        <f t="shared" si="56"/>
        <v>#DIV/0!</v>
      </c>
      <c r="BB107" s="319" t="e">
        <f t="shared" si="56"/>
        <v>#DIV/0!</v>
      </c>
      <c r="BC107" s="319" t="e">
        <f t="shared" si="56"/>
        <v>#DIV/0!</v>
      </c>
      <c r="BD107" s="319" t="e">
        <f t="shared" si="56"/>
        <v>#DIV/0!</v>
      </c>
      <c r="BE107" s="319" t="e">
        <f t="shared" si="56"/>
        <v>#DIV/0!</v>
      </c>
      <c r="BF107" s="319" t="e">
        <f t="shared" si="56"/>
        <v>#DIV/0!</v>
      </c>
      <c r="BG107" s="319" t="e">
        <f t="shared" si="56"/>
        <v>#DIV/0!</v>
      </c>
      <c r="BH107" s="319" t="e">
        <f t="shared" si="56"/>
        <v>#DIV/0!</v>
      </c>
      <c r="BI107" s="319" t="e">
        <f t="shared" si="56"/>
        <v>#DIV/0!</v>
      </c>
      <c r="BJ107" s="319" t="e">
        <f t="shared" si="56"/>
        <v>#DIV/0!</v>
      </c>
      <c r="BK107" s="319" t="e">
        <f t="shared" si="56"/>
        <v>#DIV/0!</v>
      </c>
      <c r="BL107" s="319" t="e">
        <f t="shared" si="56"/>
        <v>#DIV/0!</v>
      </c>
      <c r="BM107" s="319" t="e">
        <f t="shared" si="56"/>
        <v>#DIV/0!</v>
      </c>
      <c r="BN107" s="319" t="e">
        <f t="shared" si="56"/>
        <v>#DIV/0!</v>
      </c>
      <c r="BO107" s="319" t="e">
        <f t="shared" si="56"/>
        <v>#DIV/0!</v>
      </c>
      <c r="BP107" s="319" t="e">
        <f t="shared" si="56"/>
        <v>#DIV/0!</v>
      </c>
      <c r="BQ107" s="319" t="e">
        <f t="shared" si="56"/>
        <v>#DIV/0!</v>
      </c>
      <c r="BR107" s="319" t="e">
        <f t="shared" ref="BR107:EC107" si="57">BR103+BR104</f>
        <v>#DIV/0!</v>
      </c>
      <c r="BS107" s="319" t="e">
        <f t="shared" si="57"/>
        <v>#DIV/0!</v>
      </c>
      <c r="BT107" s="319" t="e">
        <f t="shared" si="57"/>
        <v>#DIV/0!</v>
      </c>
      <c r="BU107" s="319" t="e">
        <f t="shared" si="57"/>
        <v>#DIV/0!</v>
      </c>
      <c r="BV107" s="319" t="e">
        <f t="shared" si="57"/>
        <v>#DIV/0!</v>
      </c>
      <c r="BW107" s="319" t="e">
        <f t="shared" si="57"/>
        <v>#DIV/0!</v>
      </c>
      <c r="BX107" s="319" t="e">
        <f t="shared" si="57"/>
        <v>#DIV/0!</v>
      </c>
      <c r="BY107" s="319" t="e">
        <f t="shared" si="57"/>
        <v>#DIV/0!</v>
      </c>
      <c r="BZ107" s="319" t="e">
        <f t="shared" si="57"/>
        <v>#DIV/0!</v>
      </c>
      <c r="CA107" s="319" t="e">
        <f t="shared" si="57"/>
        <v>#DIV/0!</v>
      </c>
      <c r="CB107" s="319" t="e">
        <f t="shared" si="57"/>
        <v>#DIV/0!</v>
      </c>
      <c r="CC107" s="319" t="e">
        <f t="shared" si="57"/>
        <v>#DIV/0!</v>
      </c>
      <c r="CD107" s="319" t="e">
        <f t="shared" si="57"/>
        <v>#DIV/0!</v>
      </c>
      <c r="CE107" s="319" t="e">
        <f t="shared" si="57"/>
        <v>#DIV/0!</v>
      </c>
      <c r="CF107" s="319" t="e">
        <f t="shared" si="57"/>
        <v>#DIV/0!</v>
      </c>
      <c r="CG107" s="319" t="e">
        <f t="shared" si="57"/>
        <v>#DIV/0!</v>
      </c>
      <c r="CH107" s="319" t="e">
        <f t="shared" si="57"/>
        <v>#DIV/0!</v>
      </c>
      <c r="CI107" s="319" t="e">
        <f t="shared" si="57"/>
        <v>#DIV/0!</v>
      </c>
      <c r="CJ107" s="319" t="e">
        <f t="shared" si="57"/>
        <v>#DIV/0!</v>
      </c>
      <c r="CK107" s="319" t="e">
        <f t="shared" si="57"/>
        <v>#DIV/0!</v>
      </c>
      <c r="CL107" s="319" t="e">
        <f t="shared" si="57"/>
        <v>#DIV/0!</v>
      </c>
      <c r="CM107" s="319" t="e">
        <f t="shared" si="57"/>
        <v>#DIV/0!</v>
      </c>
      <c r="CN107" s="319" t="e">
        <f t="shared" si="57"/>
        <v>#DIV/0!</v>
      </c>
      <c r="CO107" s="319" t="e">
        <f t="shared" si="57"/>
        <v>#DIV/0!</v>
      </c>
      <c r="CP107" s="319" t="e">
        <f t="shared" si="57"/>
        <v>#DIV/0!</v>
      </c>
      <c r="CQ107" s="319" t="e">
        <f t="shared" si="57"/>
        <v>#DIV/0!</v>
      </c>
      <c r="CR107" s="319" t="e">
        <f t="shared" si="57"/>
        <v>#DIV/0!</v>
      </c>
      <c r="CS107" s="319" t="e">
        <f t="shared" si="57"/>
        <v>#DIV/0!</v>
      </c>
      <c r="CT107" s="319" t="e">
        <f t="shared" si="57"/>
        <v>#DIV/0!</v>
      </c>
      <c r="CU107" s="319" t="e">
        <f t="shared" si="57"/>
        <v>#DIV/0!</v>
      </c>
      <c r="CV107" s="319" t="e">
        <f t="shared" si="57"/>
        <v>#DIV/0!</v>
      </c>
      <c r="CW107" s="319" t="e">
        <f t="shared" si="57"/>
        <v>#DIV/0!</v>
      </c>
      <c r="CX107" s="319" t="e">
        <f t="shared" si="57"/>
        <v>#DIV/0!</v>
      </c>
      <c r="CY107" s="319" t="e">
        <f t="shared" si="57"/>
        <v>#DIV/0!</v>
      </c>
      <c r="CZ107" s="319" t="e">
        <f t="shared" si="57"/>
        <v>#DIV/0!</v>
      </c>
      <c r="DA107" s="319" t="e">
        <f t="shared" si="57"/>
        <v>#DIV/0!</v>
      </c>
      <c r="DB107" s="319" t="e">
        <f t="shared" si="57"/>
        <v>#DIV/0!</v>
      </c>
      <c r="DC107" s="319" t="e">
        <f t="shared" si="57"/>
        <v>#DIV/0!</v>
      </c>
      <c r="DD107" s="319" t="e">
        <f t="shared" si="57"/>
        <v>#DIV/0!</v>
      </c>
      <c r="DE107" s="319" t="e">
        <f t="shared" si="57"/>
        <v>#DIV/0!</v>
      </c>
      <c r="DF107" s="319" t="e">
        <f t="shared" si="57"/>
        <v>#DIV/0!</v>
      </c>
      <c r="DG107" s="319" t="e">
        <f t="shared" si="57"/>
        <v>#DIV/0!</v>
      </c>
      <c r="DH107" s="319" t="e">
        <f t="shared" si="57"/>
        <v>#DIV/0!</v>
      </c>
      <c r="DI107" s="319" t="e">
        <f t="shared" si="57"/>
        <v>#DIV/0!</v>
      </c>
      <c r="DJ107" s="319" t="e">
        <f t="shared" si="57"/>
        <v>#DIV/0!</v>
      </c>
      <c r="DK107" s="319" t="e">
        <f t="shared" si="57"/>
        <v>#DIV/0!</v>
      </c>
      <c r="DL107" s="319" t="e">
        <f t="shared" si="57"/>
        <v>#DIV/0!</v>
      </c>
      <c r="DM107" s="319" t="e">
        <f t="shared" si="57"/>
        <v>#DIV/0!</v>
      </c>
      <c r="DN107" s="319" t="e">
        <f t="shared" si="57"/>
        <v>#DIV/0!</v>
      </c>
      <c r="DO107" s="319" t="e">
        <f t="shared" si="57"/>
        <v>#DIV/0!</v>
      </c>
      <c r="DP107" s="319" t="e">
        <f t="shared" si="57"/>
        <v>#DIV/0!</v>
      </c>
      <c r="DQ107" s="319" t="e">
        <f t="shared" si="57"/>
        <v>#DIV/0!</v>
      </c>
      <c r="DR107" s="319" t="e">
        <f t="shared" si="57"/>
        <v>#DIV/0!</v>
      </c>
      <c r="DS107" s="319" t="e">
        <f t="shared" si="57"/>
        <v>#DIV/0!</v>
      </c>
      <c r="DT107" s="319" t="e">
        <f t="shared" si="57"/>
        <v>#DIV/0!</v>
      </c>
      <c r="DU107" s="319" t="e">
        <f t="shared" si="57"/>
        <v>#DIV/0!</v>
      </c>
      <c r="DV107" s="319" t="e">
        <f t="shared" si="57"/>
        <v>#DIV/0!</v>
      </c>
      <c r="DW107" s="319" t="e">
        <f t="shared" si="57"/>
        <v>#DIV/0!</v>
      </c>
      <c r="DX107" s="319" t="e">
        <f t="shared" si="57"/>
        <v>#DIV/0!</v>
      </c>
      <c r="DY107" s="319" t="e">
        <f t="shared" si="57"/>
        <v>#DIV/0!</v>
      </c>
      <c r="DZ107" s="319" t="e">
        <f t="shared" si="57"/>
        <v>#DIV/0!</v>
      </c>
      <c r="EA107" s="319" t="e">
        <f t="shared" si="57"/>
        <v>#DIV/0!</v>
      </c>
      <c r="EB107" s="319" t="e">
        <f t="shared" si="57"/>
        <v>#DIV/0!</v>
      </c>
      <c r="EC107" s="319" t="e">
        <f t="shared" si="57"/>
        <v>#DIV/0!</v>
      </c>
      <c r="ED107" s="319" t="e">
        <f t="shared" ref="ED107:GO107" si="58">ED103+ED104</f>
        <v>#DIV/0!</v>
      </c>
      <c r="EE107" s="319" t="e">
        <f t="shared" si="58"/>
        <v>#DIV/0!</v>
      </c>
      <c r="EF107" s="319" t="e">
        <f t="shared" si="58"/>
        <v>#DIV/0!</v>
      </c>
      <c r="EG107" s="319" t="e">
        <f t="shared" si="58"/>
        <v>#DIV/0!</v>
      </c>
      <c r="EH107" s="319" t="e">
        <f t="shared" si="58"/>
        <v>#DIV/0!</v>
      </c>
      <c r="EI107" s="319" t="e">
        <f t="shared" si="58"/>
        <v>#DIV/0!</v>
      </c>
      <c r="EJ107" s="319" t="e">
        <f t="shared" si="58"/>
        <v>#DIV/0!</v>
      </c>
      <c r="EK107" s="319" t="e">
        <f t="shared" si="58"/>
        <v>#DIV/0!</v>
      </c>
      <c r="EL107" s="319" t="e">
        <f t="shared" si="58"/>
        <v>#DIV/0!</v>
      </c>
      <c r="EM107" s="319" t="e">
        <f t="shared" si="58"/>
        <v>#DIV/0!</v>
      </c>
      <c r="EN107" s="319" t="e">
        <f t="shared" si="58"/>
        <v>#DIV/0!</v>
      </c>
      <c r="EO107" s="319" t="e">
        <f t="shared" si="58"/>
        <v>#DIV/0!</v>
      </c>
      <c r="EP107" s="319" t="e">
        <f t="shared" si="58"/>
        <v>#DIV/0!</v>
      </c>
      <c r="EQ107" s="319" t="e">
        <f t="shared" si="58"/>
        <v>#DIV/0!</v>
      </c>
      <c r="ER107" s="319" t="e">
        <f t="shared" si="58"/>
        <v>#DIV/0!</v>
      </c>
      <c r="ES107" s="319" t="e">
        <f t="shared" si="58"/>
        <v>#DIV/0!</v>
      </c>
      <c r="ET107" s="319" t="e">
        <f t="shared" si="58"/>
        <v>#DIV/0!</v>
      </c>
      <c r="EU107" s="319" t="e">
        <f t="shared" si="58"/>
        <v>#DIV/0!</v>
      </c>
      <c r="EV107" s="319" t="e">
        <f t="shared" si="58"/>
        <v>#DIV/0!</v>
      </c>
      <c r="EW107" s="319" t="e">
        <f t="shared" si="58"/>
        <v>#DIV/0!</v>
      </c>
      <c r="EX107" s="319" t="e">
        <f t="shared" si="58"/>
        <v>#DIV/0!</v>
      </c>
      <c r="EY107" s="319" t="e">
        <f t="shared" si="58"/>
        <v>#DIV/0!</v>
      </c>
      <c r="EZ107" s="319" t="e">
        <f t="shared" si="58"/>
        <v>#DIV/0!</v>
      </c>
      <c r="FA107" s="319" t="e">
        <f t="shared" si="58"/>
        <v>#DIV/0!</v>
      </c>
      <c r="FB107" s="319" t="e">
        <f t="shared" si="58"/>
        <v>#DIV/0!</v>
      </c>
      <c r="FC107" s="319" t="e">
        <f t="shared" si="58"/>
        <v>#DIV/0!</v>
      </c>
      <c r="FD107" s="319" t="e">
        <f t="shared" si="58"/>
        <v>#DIV/0!</v>
      </c>
      <c r="FE107" s="319" t="e">
        <f t="shared" si="58"/>
        <v>#DIV/0!</v>
      </c>
      <c r="FF107" s="319" t="e">
        <f t="shared" si="58"/>
        <v>#DIV/0!</v>
      </c>
      <c r="FG107" s="319" t="e">
        <f t="shared" si="58"/>
        <v>#DIV/0!</v>
      </c>
      <c r="FH107" s="319" t="e">
        <f t="shared" si="58"/>
        <v>#DIV/0!</v>
      </c>
      <c r="FI107" s="319" t="e">
        <f t="shared" si="58"/>
        <v>#DIV/0!</v>
      </c>
      <c r="FJ107" s="319" t="e">
        <f t="shared" si="58"/>
        <v>#DIV/0!</v>
      </c>
      <c r="FK107" s="319" t="e">
        <f t="shared" si="58"/>
        <v>#DIV/0!</v>
      </c>
      <c r="FL107" s="319" t="e">
        <f t="shared" si="58"/>
        <v>#DIV/0!</v>
      </c>
      <c r="FM107" s="319" t="e">
        <f t="shared" si="58"/>
        <v>#DIV/0!</v>
      </c>
      <c r="FN107" s="319" t="e">
        <f t="shared" si="58"/>
        <v>#DIV/0!</v>
      </c>
      <c r="FO107" s="319" t="e">
        <f t="shared" si="58"/>
        <v>#DIV/0!</v>
      </c>
      <c r="FP107" s="319" t="e">
        <f t="shared" si="58"/>
        <v>#DIV/0!</v>
      </c>
      <c r="FQ107" s="319" t="e">
        <f t="shared" si="58"/>
        <v>#DIV/0!</v>
      </c>
      <c r="FR107" s="319" t="e">
        <f t="shared" si="58"/>
        <v>#DIV/0!</v>
      </c>
      <c r="FS107" s="319" t="e">
        <f t="shared" si="58"/>
        <v>#DIV/0!</v>
      </c>
      <c r="FT107" s="319" t="e">
        <f t="shared" si="58"/>
        <v>#DIV/0!</v>
      </c>
      <c r="FU107" s="319" t="e">
        <f t="shared" si="58"/>
        <v>#DIV/0!</v>
      </c>
      <c r="FV107" s="319" t="e">
        <f t="shared" si="58"/>
        <v>#DIV/0!</v>
      </c>
      <c r="FW107" s="319" t="e">
        <f t="shared" si="58"/>
        <v>#DIV/0!</v>
      </c>
      <c r="FX107" s="319" t="e">
        <f t="shared" si="58"/>
        <v>#DIV/0!</v>
      </c>
      <c r="FY107" s="319" t="e">
        <f t="shared" si="58"/>
        <v>#DIV/0!</v>
      </c>
      <c r="FZ107" s="319" t="e">
        <f t="shared" si="58"/>
        <v>#DIV/0!</v>
      </c>
      <c r="GA107" s="319" t="e">
        <f t="shared" si="58"/>
        <v>#DIV/0!</v>
      </c>
      <c r="GB107" s="319" t="e">
        <f t="shared" si="58"/>
        <v>#DIV/0!</v>
      </c>
      <c r="GC107" s="319" t="e">
        <f t="shared" si="58"/>
        <v>#DIV/0!</v>
      </c>
      <c r="GD107" s="319" t="e">
        <f t="shared" si="58"/>
        <v>#DIV/0!</v>
      </c>
      <c r="GE107" s="319" t="e">
        <f t="shared" si="58"/>
        <v>#DIV/0!</v>
      </c>
      <c r="GF107" s="319" t="e">
        <f t="shared" si="58"/>
        <v>#DIV/0!</v>
      </c>
      <c r="GG107" s="319" t="e">
        <f t="shared" si="58"/>
        <v>#DIV/0!</v>
      </c>
      <c r="GH107" s="319" t="e">
        <f t="shared" si="58"/>
        <v>#DIV/0!</v>
      </c>
      <c r="GI107" s="319" t="e">
        <f t="shared" si="58"/>
        <v>#DIV/0!</v>
      </c>
      <c r="GJ107" s="319" t="e">
        <f t="shared" si="58"/>
        <v>#DIV/0!</v>
      </c>
      <c r="GK107" s="319" t="e">
        <f t="shared" si="58"/>
        <v>#DIV/0!</v>
      </c>
      <c r="GL107" s="319" t="e">
        <f t="shared" si="58"/>
        <v>#DIV/0!</v>
      </c>
      <c r="GM107" s="319" t="e">
        <f t="shared" si="58"/>
        <v>#DIV/0!</v>
      </c>
      <c r="GN107" s="319" t="e">
        <f t="shared" si="58"/>
        <v>#DIV/0!</v>
      </c>
      <c r="GO107" s="319" t="e">
        <f t="shared" si="58"/>
        <v>#DIV/0!</v>
      </c>
      <c r="GP107" s="319" t="e">
        <f t="shared" ref="GP107:JA107" si="59">GP103+GP104</f>
        <v>#DIV/0!</v>
      </c>
      <c r="GQ107" s="319" t="e">
        <f t="shared" si="59"/>
        <v>#DIV/0!</v>
      </c>
      <c r="GR107" s="319" t="e">
        <f t="shared" si="59"/>
        <v>#DIV/0!</v>
      </c>
      <c r="GS107" s="319" t="e">
        <f t="shared" si="59"/>
        <v>#DIV/0!</v>
      </c>
      <c r="GT107" s="319" t="e">
        <f t="shared" si="59"/>
        <v>#DIV/0!</v>
      </c>
      <c r="GU107" s="319" t="e">
        <f t="shared" si="59"/>
        <v>#DIV/0!</v>
      </c>
      <c r="GV107" s="319" t="e">
        <f t="shared" si="59"/>
        <v>#DIV/0!</v>
      </c>
      <c r="GW107" s="319" t="e">
        <f t="shared" si="59"/>
        <v>#DIV/0!</v>
      </c>
      <c r="GX107" s="319" t="e">
        <f t="shared" si="59"/>
        <v>#DIV/0!</v>
      </c>
      <c r="GY107" s="319" t="e">
        <f t="shared" si="59"/>
        <v>#DIV/0!</v>
      </c>
      <c r="GZ107" s="319" t="e">
        <f t="shared" si="59"/>
        <v>#DIV/0!</v>
      </c>
      <c r="HA107" s="319" t="e">
        <f t="shared" si="59"/>
        <v>#DIV/0!</v>
      </c>
      <c r="HB107" s="319" t="e">
        <f t="shared" si="59"/>
        <v>#DIV/0!</v>
      </c>
      <c r="HC107" s="319" t="e">
        <f t="shared" si="59"/>
        <v>#DIV/0!</v>
      </c>
      <c r="HD107" s="319" t="e">
        <f t="shared" si="59"/>
        <v>#DIV/0!</v>
      </c>
      <c r="HE107" s="319" t="e">
        <f t="shared" si="59"/>
        <v>#DIV/0!</v>
      </c>
      <c r="HF107" s="319" t="e">
        <f t="shared" si="59"/>
        <v>#DIV/0!</v>
      </c>
      <c r="HG107" s="319" t="e">
        <f t="shared" si="59"/>
        <v>#DIV/0!</v>
      </c>
      <c r="HH107" s="319" t="e">
        <f t="shared" si="59"/>
        <v>#DIV/0!</v>
      </c>
      <c r="HI107" s="319" t="e">
        <f t="shared" si="59"/>
        <v>#DIV/0!</v>
      </c>
      <c r="HJ107" s="319" t="e">
        <f t="shared" si="59"/>
        <v>#DIV/0!</v>
      </c>
      <c r="HK107" s="319" t="e">
        <f t="shared" si="59"/>
        <v>#DIV/0!</v>
      </c>
      <c r="HL107" s="319" t="e">
        <f t="shared" si="59"/>
        <v>#DIV/0!</v>
      </c>
      <c r="HM107" s="319" t="e">
        <f t="shared" si="59"/>
        <v>#DIV/0!</v>
      </c>
      <c r="HN107" s="319" t="e">
        <f t="shared" si="59"/>
        <v>#DIV/0!</v>
      </c>
      <c r="HO107" s="319" t="e">
        <f t="shared" si="59"/>
        <v>#DIV/0!</v>
      </c>
      <c r="HP107" s="319" t="e">
        <f t="shared" si="59"/>
        <v>#DIV/0!</v>
      </c>
      <c r="HQ107" s="319" t="e">
        <f t="shared" si="59"/>
        <v>#DIV/0!</v>
      </c>
      <c r="HR107" s="319" t="e">
        <f t="shared" si="59"/>
        <v>#DIV/0!</v>
      </c>
      <c r="HS107" s="319" t="e">
        <f t="shared" si="59"/>
        <v>#DIV/0!</v>
      </c>
      <c r="HT107" s="319" t="e">
        <f t="shared" si="59"/>
        <v>#DIV/0!</v>
      </c>
      <c r="HU107" s="319" t="e">
        <f t="shared" si="59"/>
        <v>#DIV/0!</v>
      </c>
      <c r="HV107" s="319" t="e">
        <f t="shared" si="59"/>
        <v>#DIV/0!</v>
      </c>
      <c r="HW107" s="319" t="e">
        <f t="shared" si="59"/>
        <v>#DIV/0!</v>
      </c>
      <c r="HX107" s="319" t="e">
        <f t="shared" si="59"/>
        <v>#DIV/0!</v>
      </c>
      <c r="HY107" s="319" t="e">
        <f t="shared" si="59"/>
        <v>#DIV/0!</v>
      </c>
      <c r="HZ107" s="319" t="e">
        <f t="shared" si="59"/>
        <v>#DIV/0!</v>
      </c>
      <c r="IA107" s="319" t="e">
        <f t="shared" si="59"/>
        <v>#DIV/0!</v>
      </c>
      <c r="IB107" s="319" t="e">
        <f t="shared" si="59"/>
        <v>#DIV/0!</v>
      </c>
      <c r="IC107" s="319" t="e">
        <f t="shared" si="59"/>
        <v>#DIV/0!</v>
      </c>
      <c r="ID107" s="319" t="e">
        <f t="shared" si="59"/>
        <v>#DIV/0!</v>
      </c>
      <c r="IE107" s="319" t="e">
        <f t="shared" si="59"/>
        <v>#DIV/0!</v>
      </c>
      <c r="IF107" s="319" t="e">
        <f t="shared" si="59"/>
        <v>#DIV/0!</v>
      </c>
      <c r="IG107" s="319" t="e">
        <f t="shared" si="59"/>
        <v>#DIV/0!</v>
      </c>
      <c r="IH107" s="319" t="e">
        <f t="shared" si="59"/>
        <v>#DIV/0!</v>
      </c>
      <c r="II107" s="319" t="e">
        <f t="shared" si="59"/>
        <v>#DIV/0!</v>
      </c>
      <c r="IJ107" s="319" t="e">
        <f t="shared" si="59"/>
        <v>#DIV/0!</v>
      </c>
      <c r="IK107" s="319" t="e">
        <f t="shared" si="59"/>
        <v>#DIV/0!</v>
      </c>
      <c r="IL107" s="319" t="e">
        <f t="shared" si="59"/>
        <v>#DIV/0!</v>
      </c>
      <c r="IM107" s="319" t="e">
        <f t="shared" si="59"/>
        <v>#DIV/0!</v>
      </c>
      <c r="IN107" s="319" t="e">
        <f t="shared" si="59"/>
        <v>#DIV/0!</v>
      </c>
      <c r="IO107" s="319" t="e">
        <f t="shared" si="59"/>
        <v>#DIV/0!</v>
      </c>
      <c r="IP107" s="319" t="e">
        <f t="shared" si="59"/>
        <v>#DIV/0!</v>
      </c>
      <c r="IQ107" s="319" t="e">
        <f t="shared" si="59"/>
        <v>#DIV/0!</v>
      </c>
      <c r="IR107" s="319" t="e">
        <f t="shared" si="59"/>
        <v>#DIV/0!</v>
      </c>
      <c r="IS107" s="319" t="e">
        <f t="shared" si="59"/>
        <v>#DIV/0!</v>
      </c>
      <c r="IT107" s="319" t="e">
        <f t="shared" si="59"/>
        <v>#DIV/0!</v>
      </c>
      <c r="IU107" s="319" t="e">
        <f t="shared" si="59"/>
        <v>#DIV/0!</v>
      </c>
      <c r="IV107" s="319" t="e">
        <f t="shared" si="59"/>
        <v>#DIV/0!</v>
      </c>
      <c r="IW107" s="319" t="e">
        <f t="shared" si="59"/>
        <v>#DIV/0!</v>
      </c>
      <c r="IX107" s="319" t="e">
        <f t="shared" si="59"/>
        <v>#DIV/0!</v>
      </c>
      <c r="IY107" s="319" t="e">
        <f t="shared" si="59"/>
        <v>#DIV/0!</v>
      </c>
      <c r="IZ107" s="319" t="e">
        <f t="shared" si="59"/>
        <v>#DIV/0!</v>
      </c>
      <c r="JA107" s="319" t="e">
        <f t="shared" si="59"/>
        <v>#DIV/0!</v>
      </c>
      <c r="JB107" s="319" t="e">
        <f t="shared" ref="JB107:JP107" si="60">JB103+JB104</f>
        <v>#DIV/0!</v>
      </c>
      <c r="JC107" s="319" t="e">
        <f t="shared" si="60"/>
        <v>#DIV/0!</v>
      </c>
      <c r="JD107" s="319" t="e">
        <f t="shared" si="60"/>
        <v>#DIV/0!</v>
      </c>
      <c r="JE107" s="319" t="e">
        <f t="shared" si="60"/>
        <v>#DIV/0!</v>
      </c>
      <c r="JF107" s="319" t="e">
        <f t="shared" si="60"/>
        <v>#DIV/0!</v>
      </c>
      <c r="JG107" s="319" t="e">
        <f t="shared" si="60"/>
        <v>#DIV/0!</v>
      </c>
      <c r="JH107" s="319" t="e">
        <f t="shared" si="60"/>
        <v>#DIV/0!</v>
      </c>
      <c r="JI107" s="319" t="e">
        <f t="shared" si="60"/>
        <v>#DIV/0!</v>
      </c>
      <c r="JJ107" s="319" t="e">
        <f t="shared" si="60"/>
        <v>#DIV/0!</v>
      </c>
      <c r="JK107" s="319" t="e">
        <f t="shared" si="60"/>
        <v>#DIV/0!</v>
      </c>
      <c r="JL107" s="319" t="e">
        <f t="shared" si="60"/>
        <v>#DIV/0!</v>
      </c>
      <c r="JM107" s="319" t="e">
        <f t="shared" si="60"/>
        <v>#DIV/0!</v>
      </c>
      <c r="JN107" s="319" t="e">
        <f t="shared" si="60"/>
        <v>#DIV/0!</v>
      </c>
      <c r="JO107" s="319" t="e">
        <f t="shared" si="60"/>
        <v>#DIV/0!</v>
      </c>
      <c r="JP107" s="319" t="e">
        <f t="shared" si="60"/>
        <v>#DIV/0!</v>
      </c>
    </row>
    <row r="108" spans="4:277" ht="15" customHeight="1" x14ac:dyDescent="0.2">
      <c r="D108" s="316">
        <v>2.1</v>
      </c>
      <c r="E108" s="317" t="s">
        <v>445</v>
      </c>
      <c r="F108" s="319" t="e">
        <f t="shared" ref="F108:BQ108" si="61">F103-F104</f>
        <v>#DIV/0!</v>
      </c>
      <c r="G108" s="319" t="e">
        <f t="shared" si="61"/>
        <v>#DIV/0!</v>
      </c>
      <c r="H108" s="319" t="e">
        <f t="shared" si="61"/>
        <v>#DIV/0!</v>
      </c>
      <c r="I108" s="319" t="e">
        <f t="shared" si="61"/>
        <v>#DIV/0!</v>
      </c>
      <c r="J108" s="319" t="e">
        <f t="shared" si="61"/>
        <v>#DIV/0!</v>
      </c>
      <c r="K108" s="319" t="e">
        <f t="shared" si="61"/>
        <v>#DIV/0!</v>
      </c>
      <c r="L108" s="319" t="e">
        <f t="shared" si="61"/>
        <v>#DIV/0!</v>
      </c>
      <c r="M108" s="319" t="e">
        <f t="shared" si="61"/>
        <v>#DIV/0!</v>
      </c>
      <c r="N108" s="319" t="e">
        <f t="shared" si="61"/>
        <v>#DIV/0!</v>
      </c>
      <c r="O108" s="319" t="e">
        <f t="shared" si="61"/>
        <v>#DIV/0!</v>
      </c>
      <c r="P108" s="319" t="e">
        <f t="shared" si="61"/>
        <v>#DIV/0!</v>
      </c>
      <c r="Q108" s="319" t="e">
        <f t="shared" si="61"/>
        <v>#DIV/0!</v>
      </c>
      <c r="R108" s="319" t="e">
        <f t="shared" si="61"/>
        <v>#DIV/0!</v>
      </c>
      <c r="S108" s="319" t="e">
        <f t="shared" si="61"/>
        <v>#DIV/0!</v>
      </c>
      <c r="T108" s="319" t="e">
        <f t="shared" si="61"/>
        <v>#DIV/0!</v>
      </c>
      <c r="U108" s="319" t="e">
        <f t="shared" si="61"/>
        <v>#DIV/0!</v>
      </c>
      <c r="V108" s="319" t="e">
        <f t="shared" si="61"/>
        <v>#DIV/0!</v>
      </c>
      <c r="W108" s="319" t="e">
        <f t="shared" si="61"/>
        <v>#DIV/0!</v>
      </c>
      <c r="X108" s="319" t="e">
        <f t="shared" si="61"/>
        <v>#DIV/0!</v>
      </c>
      <c r="Y108" s="319" t="e">
        <f t="shared" si="61"/>
        <v>#DIV/0!</v>
      </c>
      <c r="Z108" s="319" t="e">
        <f t="shared" si="61"/>
        <v>#DIV/0!</v>
      </c>
      <c r="AA108" s="319" t="e">
        <f t="shared" si="61"/>
        <v>#DIV/0!</v>
      </c>
      <c r="AB108" s="319" t="e">
        <f t="shared" si="61"/>
        <v>#DIV/0!</v>
      </c>
      <c r="AC108" s="319" t="e">
        <f t="shared" si="61"/>
        <v>#DIV/0!</v>
      </c>
      <c r="AD108" s="319" t="e">
        <f t="shared" si="61"/>
        <v>#DIV/0!</v>
      </c>
      <c r="AE108" s="319" t="e">
        <f t="shared" si="61"/>
        <v>#DIV/0!</v>
      </c>
      <c r="AF108" s="319" t="e">
        <f t="shared" si="61"/>
        <v>#DIV/0!</v>
      </c>
      <c r="AG108" s="319" t="e">
        <f t="shared" si="61"/>
        <v>#DIV/0!</v>
      </c>
      <c r="AH108" s="319" t="e">
        <f t="shared" si="61"/>
        <v>#DIV/0!</v>
      </c>
      <c r="AI108" s="319" t="e">
        <f t="shared" si="61"/>
        <v>#DIV/0!</v>
      </c>
      <c r="AJ108" s="319" t="e">
        <f t="shared" si="61"/>
        <v>#DIV/0!</v>
      </c>
      <c r="AK108" s="319" t="e">
        <f t="shared" si="61"/>
        <v>#DIV/0!</v>
      </c>
      <c r="AL108" s="319" t="e">
        <f t="shared" si="61"/>
        <v>#DIV/0!</v>
      </c>
      <c r="AM108" s="319" t="e">
        <f t="shared" si="61"/>
        <v>#DIV/0!</v>
      </c>
      <c r="AN108" s="319" t="e">
        <f t="shared" si="61"/>
        <v>#DIV/0!</v>
      </c>
      <c r="AO108" s="319" t="e">
        <f t="shared" si="61"/>
        <v>#DIV/0!</v>
      </c>
      <c r="AP108" s="319" t="e">
        <f t="shared" si="61"/>
        <v>#DIV/0!</v>
      </c>
      <c r="AQ108" s="319" t="e">
        <f t="shared" si="61"/>
        <v>#DIV/0!</v>
      </c>
      <c r="AR108" s="319" t="e">
        <f t="shared" si="61"/>
        <v>#DIV/0!</v>
      </c>
      <c r="AS108" s="319" t="e">
        <f t="shared" si="61"/>
        <v>#DIV/0!</v>
      </c>
      <c r="AT108" s="319" t="e">
        <f t="shared" si="61"/>
        <v>#DIV/0!</v>
      </c>
      <c r="AU108" s="319" t="e">
        <f t="shared" si="61"/>
        <v>#DIV/0!</v>
      </c>
      <c r="AV108" s="319" t="e">
        <f t="shared" si="61"/>
        <v>#DIV/0!</v>
      </c>
      <c r="AW108" s="319" t="e">
        <f t="shared" si="61"/>
        <v>#DIV/0!</v>
      </c>
      <c r="AX108" s="319" t="e">
        <f t="shared" si="61"/>
        <v>#DIV/0!</v>
      </c>
      <c r="AY108" s="319" t="e">
        <f t="shared" si="61"/>
        <v>#DIV/0!</v>
      </c>
      <c r="AZ108" s="319" t="e">
        <f t="shared" si="61"/>
        <v>#DIV/0!</v>
      </c>
      <c r="BA108" s="319" t="e">
        <f t="shared" si="61"/>
        <v>#DIV/0!</v>
      </c>
      <c r="BB108" s="319" t="e">
        <f t="shared" si="61"/>
        <v>#DIV/0!</v>
      </c>
      <c r="BC108" s="319" t="e">
        <f t="shared" si="61"/>
        <v>#DIV/0!</v>
      </c>
      <c r="BD108" s="319" t="e">
        <f t="shared" si="61"/>
        <v>#DIV/0!</v>
      </c>
      <c r="BE108" s="319" t="e">
        <f t="shared" si="61"/>
        <v>#DIV/0!</v>
      </c>
      <c r="BF108" s="319" t="e">
        <f t="shared" si="61"/>
        <v>#DIV/0!</v>
      </c>
      <c r="BG108" s="319" t="e">
        <f t="shared" si="61"/>
        <v>#DIV/0!</v>
      </c>
      <c r="BH108" s="319" t="e">
        <f t="shared" si="61"/>
        <v>#DIV/0!</v>
      </c>
      <c r="BI108" s="319" t="e">
        <f t="shared" si="61"/>
        <v>#DIV/0!</v>
      </c>
      <c r="BJ108" s="319" t="e">
        <f t="shared" si="61"/>
        <v>#DIV/0!</v>
      </c>
      <c r="BK108" s="319" t="e">
        <f t="shared" si="61"/>
        <v>#DIV/0!</v>
      </c>
      <c r="BL108" s="319" t="e">
        <f t="shared" si="61"/>
        <v>#DIV/0!</v>
      </c>
      <c r="BM108" s="319" t="e">
        <f t="shared" si="61"/>
        <v>#DIV/0!</v>
      </c>
      <c r="BN108" s="319" t="e">
        <f t="shared" si="61"/>
        <v>#DIV/0!</v>
      </c>
      <c r="BO108" s="319" t="e">
        <f t="shared" si="61"/>
        <v>#DIV/0!</v>
      </c>
      <c r="BP108" s="319" t="e">
        <f t="shared" si="61"/>
        <v>#DIV/0!</v>
      </c>
      <c r="BQ108" s="319" t="e">
        <f t="shared" si="61"/>
        <v>#DIV/0!</v>
      </c>
      <c r="BR108" s="319" t="e">
        <f t="shared" ref="BR108:EC108" si="62">BR103-BR104</f>
        <v>#DIV/0!</v>
      </c>
      <c r="BS108" s="319" t="e">
        <f t="shared" si="62"/>
        <v>#DIV/0!</v>
      </c>
      <c r="BT108" s="319" t="e">
        <f t="shared" si="62"/>
        <v>#DIV/0!</v>
      </c>
      <c r="BU108" s="319" t="e">
        <f t="shared" si="62"/>
        <v>#DIV/0!</v>
      </c>
      <c r="BV108" s="319" t="e">
        <f t="shared" si="62"/>
        <v>#DIV/0!</v>
      </c>
      <c r="BW108" s="319" t="e">
        <f t="shared" si="62"/>
        <v>#DIV/0!</v>
      </c>
      <c r="BX108" s="319" t="e">
        <f t="shared" si="62"/>
        <v>#DIV/0!</v>
      </c>
      <c r="BY108" s="319" t="e">
        <f t="shared" si="62"/>
        <v>#DIV/0!</v>
      </c>
      <c r="BZ108" s="319" t="e">
        <f t="shared" si="62"/>
        <v>#DIV/0!</v>
      </c>
      <c r="CA108" s="319" t="e">
        <f t="shared" si="62"/>
        <v>#DIV/0!</v>
      </c>
      <c r="CB108" s="319" t="e">
        <f t="shared" si="62"/>
        <v>#DIV/0!</v>
      </c>
      <c r="CC108" s="319" t="e">
        <f t="shared" si="62"/>
        <v>#DIV/0!</v>
      </c>
      <c r="CD108" s="319" t="e">
        <f t="shared" si="62"/>
        <v>#DIV/0!</v>
      </c>
      <c r="CE108" s="319" t="e">
        <f t="shared" si="62"/>
        <v>#DIV/0!</v>
      </c>
      <c r="CF108" s="319" t="e">
        <f t="shared" si="62"/>
        <v>#DIV/0!</v>
      </c>
      <c r="CG108" s="319" t="e">
        <f t="shared" si="62"/>
        <v>#DIV/0!</v>
      </c>
      <c r="CH108" s="319" t="e">
        <f t="shared" si="62"/>
        <v>#DIV/0!</v>
      </c>
      <c r="CI108" s="319" t="e">
        <f t="shared" si="62"/>
        <v>#DIV/0!</v>
      </c>
      <c r="CJ108" s="319" t="e">
        <f t="shared" si="62"/>
        <v>#DIV/0!</v>
      </c>
      <c r="CK108" s="319" t="e">
        <f t="shared" si="62"/>
        <v>#DIV/0!</v>
      </c>
      <c r="CL108" s="319" t="e">
        <f t="shared" si="62"/>
        <v>#DIV/0!</v>
      </c>
      <c r="CM108" s="319" t="e">
        <f t="shared" si="62"/>
        <v>#DIV/0!</v>
      </c>
      <c r="CN108" s="319" t="e">
        <f t="shared" si="62"/>
        <v>#DIV/0!</v>
      </c>
      <c r="CO108" s="319" t="e">
        <f t="shared" si="62"/>
        <v>#DIV/0!</v>
      </c>
      <c r="CP108" s="319" t="e">
        <f t="shared" si="62"/>
        <v>#DIV/0!</v>
      </c>
      <c r="CQ108" s="319" t="e">
        <f t="shared" si="62"/>
        <v>#DIV/0!</v>
      </c>
      <c r="CR108" s="319" t="e">
        <f t="shared" si="62"/>
        <v>#DIV/0!</v>
      </c>
      <c r="CS108" s="319" t="e">
        <f t="shared" si="62"/>
        <v>#DIV/0!</v>
      </c>
      <c r="CT108" s="319" t="e">
        <f t="shared" si="62"/>
        <v>#DIV/0!</v>
      </c>
      <c r="CU108" s="319" t="e">
        <f t="shared" si="62"/>
        <v>#DIV/0!</v>
      </c>
      <c r="CV108" s="319" t="e">
        <f t="shared" si="62"/>
        <v>#DIV/0!</v>
      </c>
      <c r="CW108" s="319" t="e">
        <f t="shared" si="62"/>
        <v>#DIV/0!</v>
      </c>
      <c r="CX108" s="319" t="e">
        <f t="shared" si="62"/>
        <v>#DIV/0!</v>
      </c>
      <c r="CY108" s="319" t="e">
        <f t="shared" si="62"/>
        <v>#DIV/0!</v>
      </c>
      <c r="CZ108" s="319" t="e">
        <f t="shared" si="62"/>
        <v>#DIV/0!</v>
      </c>
      <c r="DA108" s="319" t="e">
        <f t="shared" si="62"/>
        <v>#DIV/0!</v>
      </c>
      <c r="DB108" s="319" t="e">
        <f t="shared" si="62"/>
        <v>#DIV/0!</v>
      </c>
      <c r="DC108" s="319" t="e">
        <f t="shared" si="62"/>
        <v>#DIV/0!</v>
      </c>
      <c r="DD108" s="319" t="e">
        <f t="shared" si="62"/>
        <v>#DIV/0!</v>
      </c>
      <c r="DE108" s="319" t="e">
        <f t="shared" si="62"/>
        <v>#DIV/0!</v>
      </c>
      <c r="DF108" s="319" t="e">
        <f t="shared" si="62"/>
        <v>#DIV/0!</v>
      </c>
      <c r="DG108" s="319" t="e">
        <f t="shared" si="62"/>
        <v>#DIV/0!</v>
      </c>
      <c r="DH108" s="319" t="e">
        <f t="shared" si="62"/>
        <v>#DIV/0!</v>
      </c>
      <c r="DI108" s="319" t="e">
        <f t="shared" si="62"/>
        <v>#DIV/0!</v>
      </c>
      <c r="DJ108" s="319" t="e">
        <f t="shared" si="62"/>
        <v>#DIV/0!</v>
      </c>
      <c r="DK108" s="319" t="e">
        <f t="shared" si="62"/>
        <v>#DIV/0!</v>
      </c>
      <c r="DL108" s="319" t="e">
        <f t="shared" si="62"/>
        <v>#DIV/0!</v>
      </c>
      <c r="DM108" s="319" t="e">
        <f t="shared" si="62"/>
        <v>#DIV/0!</v>
      </c>
      <c r="DN108" s="319" t="e">
        <f t="shared" si="62"/>
        <v>#DIV/0!</v>
      </c>
      <c r="DO108" s="319" t="e">
        <f t="shared" si="62"/>
        <v>#DIV/0!</v>
      </c>
      <c r="DP108" s="319" t="e">
        <f t="shared" si="62"/>
        <v>#DIV/0!</v>
      </c>
      <c r="DQ108" s="319" t="e">
        <f t="shared" si="62"/>
        <v>#DIV/0!</v>
      </c>
      <c r="DR108" s="319" t="e">
        <f t="shared" si="62"/>
        <v>#DIV/0!</v>
      </c>
      <c r="DS108" s="319" t="e">
        <f t="shared" si="62"/>
        <v>#DIV/0!</v>
      </c>
      <c r="DT108" s="319" t="e">
        <f t="shared" si="62"/>
        <v>#DIV/0!</v>
      </c>
      <c r="DU108" s="319" t="e">
        <f t="shared" si="62"/>
        <v>#DIV/0!</v>
      </c>
      <c r="DV108" s="319" t="e">
        <f t="shared" si="62"/>
        <v>#DIV/0!</v>
      </c>
      <c r="DW108" s="319" t="e">
        <f t="shared" si="62"/>
        <v>#DIV/0!</v>
      </c>
      <c r="DX108" s="319" t="e">
        <f t="shared" si="62"/>
        <v>#DIV/0!</v>
      </c>
      <c r="DY108" s="319" t="e">
        <f t="shared" si="62"/>
        <v>#DIV/0!</v>
      </c>
      <c r="DZ108" s="319" t="e">
        <f t="shared" si="62"/>
        <v>#DIV/0!</v>
      </c>
      <c r="EA108" s="319" t="e">
        <f t="shared" si="62"/>
        <v>#DIV/0!</v>
      </c>
      <c r="EB108" s="319" t="e">
        <f t="shared" si="62"/>
        <v>#DIV/0!</v>
      </c>
      <c r="EC108" s="319" t="e">
        <f t="shared" si="62"/>
        <v>#DIV/0!</v>
      </c>
      <c r="ED108" s="319" t="e">
        <f t="shared" ref="ED108:GO108" si="63">ED103-ED104</f>
        <v>#DIV/0!</v>
      </c>
      <c r="EE108" s="319" t="e">
        <f t="shared" si="63"/>
        <v>#DIV/0!</v>
      </c>
      <c r="EF108" s="319" t="e">
        <f t="shared" si="63"/>
        <v>#DIV/0!</v>
      </c>
      <c r="EG108" s="319" t="e">
        <f t="shared" si="63"/>
        <v>#DIV/0!</v>
      </c>
      <c r="EH108" s="319" t="e">
        <f t="shared" si="63"/>
        <v>#DIV/0!</v>
      </c>
      <c r="EI108" s="319" t="e">
        <f t="shared" si="63"/>
        <v>#DIV/0!</v>
      </c>
      <c r="EJ108" s="319" t="e">
        <f t="shared" si="63"/>
        <v>#DIV/0!</v>
      </c>
      <c r="EK108" s="319" t="e">
        <f t="shared" si="63"/>
        <v>#DIV/0!</v>
      </c>
      <c r="EL108" s="319" t="e">
        <f t="shared" si="63"/>
        <v>#DIV/0!</v>
      </c>
      <c r="EM108" s="319" t="e">
        <f t="shared" si="63"/>
        <v>#DIV/0!</v>
      </c>
      <c r="EN108" s="319" t="e">
        <f t="shared" si="63"/>
        <v>#DIV/0!</v>
      </c>
      <c r="EO108" s="319" t="e">
        <f t="shared" si="63"/>
        <v>#DIV/0!</v>
      </c>
      <c r="EP108" s="319" t="e">
        <f t="shared" si="63"/>
        <v>#DIV/0!</v>
      </c>
      <c r="EQ108" s="319" t="e">
        <f t="shared" si="63"/>
        <v>#DIV/0!</v>
      </c>
      <c r="ER108" s="319" t="e">
        <f t="shared" si="63"/>
        <v>#DIV/0!</v>
      </c>
      <c r="ES108" s="319" t="e">
        <f t="shared" si="63"/>
        <v>#DIV/0!</v>
      </c>
      <c r="ET108" s="319" t="e">
        <f t="shared" si="63"/>
        <v>#DIV/0!</v>
      </c>
      <c r="EU108" s="319" t="e">
        <f t="shared" si="63"/>
        <v>#DIV/0!</v>
      </c>
      <c r="EV108" s="319" t="e">
        <f t="shared" si="63"/>
        <v>#DIV/0!</v>
      </c>
      <c r="EW108" s="319" t="e">
        <f t="shared" si="63"/>
        <v>#DIV/0!</v>
      </c>
      <c r="EX108" s="319" t="e">
        <f t="shared" si="63"/>
        <v>#DIV/0!</v>
      </c>
      <c r="EY108" s="319" t="e">
        <f t="shared" si="63"/>
        <v>#DIV/0!</v>
      </c>
      <c r="EZ108" s="319" t="e">
        <f t="shared" si="63"/>
        <v>#DIV/0!</v>
      </c>
      <c r="FA108" s="319" t="e">
        <f t="shared" si="63"/>
        <v>#DIV/0!</v>
      </c>
      <c r="FB108" s="319" t="e">
        <f t="shared" si="63"/>
        <v>#DIV/0!</v>
      </c>
      <c r="FC108" s="319" t="e">
        <f t="shared" si="63"/>
        <v>#DIV/0!</v>
      </c>
      <c r="FD108" s="319" t="e">
        <f t="shared" si="63"/>
        <v>#DIV/0!</v>
      </c>
      <c r="FE108" s="319" t="e">
        <f t="shared" si="63"/>
        <v>#DIV/0!</v>
      </c>
      <c r="FF108" s="319" t="e">
        <f t="shared" si="63"/>
        <v>#DIV/0!</v>
      </c>
      <c r="FG108" s="319" t="e">
        <f t="shared" si="63"/>
        <v>#DIV/0!</v>
      </c>
      <c r="FH108" s="319" t="e">
        <f t="shared" si="63"/>
        <v>#DIV/0!</v>
      </c>
      <c r="FI108" s="319" t="e">
        <f t="shared" si="63"/>
        <v>#DIV/0!</v>
      </c>
      <c r="FJ108" s="319" t="e">
        <f t="shared" si="63"/>
        <v>#DIV/0!</v>
      </c>
      <c r="FK108" s="319" t="e">
        <f t="shared" si="63"/>
        <v>#DIV/0!</v>
      </c>
      <c r="FL108" s="319" t="e">
        <f t="shared" si="63"/>
        <v>#DIV/0!</v>
      </c>
      <c r="FM108" s="319" t="e">
        <f t="shared" si="63"/>
        <v>#DIV/0!</v>
      </c>
      <c r="FN108" s="319" t="e">
        <f t="shared" si="63"/>
        <v>#DIV/0!</v>
      </c>
      <c r="FO108" s="319" t="e">
        <f t="shared" si="63"/>
        <v>#DIV/0!</v>
      </c>
      <c r="FP108" s="319" t="e">
        <f t="shared" si="63"/>
        <v>#DIV/0!</v>
      </c>
      <c r="FQ108" s="319" t="e">
        <f t="shared" si="63"/>
        <v>#DIV/0!</v>
      </c>
      <c r="FR108" s="319" t="e">
        <f t="shared" si="63"/>
        <v>#DIV/0!</v>
      </c>
      <c r="FS108" s="319" t="e">
        <f t="shared" si="63"/>
        <v>#DIV/0!</v>
      </c>
      <c r="FT108" s="319" t="e">
        <f t="shared" si="63"/>
        <v>#DIV/0!</v>
      </c>
      <c r="FU108" s="319" t="e">
        <f t="shared" si="63"/>
        <v>#DIV/0!</v>
      </c>
      <c r="FV108" s="319" t="e">
        <f t="shared" si="63"/>
        <v>#DIV/0!</v>
      </c>
      <c r="FW108" s="319" t="e">
        <f t="shared" si="63"/>
        <v>#DIV/0!</v>
      </c>
      <c r="FX108" s="319" t="e">
        <f t="shared" si="63"/>
        <v>#DIV/0!</v>
      </c>
      <c r="FY108" s="319" t="e">
        <f t="shared" si="63"/>
        <v>#DIV/0!</v>
      </c>
      <c r="FZ108" s="319" t="e">
        <f t="shared" si="63"/>
        <v>#DIV/0!</v>
      </c>
      <c r="GA108" s="319" t="e">
        <f t="shared" si="63"/>
        <v>#DIV/0!</v>
      </c>
      <c r="GB108" s="319" t="e">
        <f t="shared" si="63"/>
        <v>#DIV/0!</v>
      </c>
      <c r="GC108" s="319" t="e">
        <f t="shared" si="63"/>
        <v>#DIV/0!</v>
      </c>
      <c r="GD108" s="319" t="e">
        <f t="shared" si="63"/>
        <v>#DIV/0!</v>
      </c>
      <c r="GE108" s="319" t="e">
        <f t="shared" si="63"/>
        <v>#DIV/0!</v>
      </c>
      <c r="GF108" s="319" t="e">
        <f t="shared" si="63"/>
        <v>#DIV/0!</v>
      </c>
      <c r="GG108" s="319" t="e">
        <f t="shared" si="63"/>
        <v>#DIV/0!</v>
      </c>
      <c r="GH108" s="319" t="e">
        <f t="shared" si="63"/>
        <v>#DIV/0!</v>
      </c>
      <c r="GI108" s="319" t="e">
        <f t="shared" si="63"/>
        <v>#DIV/0!</v>
      </c>
      <c r="GJ108" s="319" t="e">
        <f t="shared" si="63"/>
        <v>#DIV/0!</v>
      </c>
      <c r="GK108" s="319" t="e">
        <f t="shared" si="63"/>
        <v>#DIV/0!</v>
      </c>
      <c r="GL108" s="319" t="e">
        <f t="shared" si="63"/>
        <v>#DIV/0!</v>
      </c>
      <c r="GM108" s="319" t="e">
        <f t="shared" si="63"/>
        <v>#DIV/0!</v>
      </c>
      <c r="GN108" s="319" t="e">
        <f t="shared" si="63"/>
        <v>#DIV/0!</v>
      </c>
      <c r="GO108" s="319" t="e">
        <f t="shared" si="63"/>
        <v>#DIV/0!</v>
      </c>
      <c r="GP108" s="319" t="e">
        <f t="shared" ref="GP108:JA108" si="64">GP103-GP104</f>
        <v>#DIV/0!</v>
      </c>
      <c r="GQ108" s="319" t="e">
        <f t="shared" si="64"/>
        <v>#DIV/0!</v>
      </c>
      <c r="GR108" s="319" t="e">
        <f t="shared" si="64"/>
        <v>#DIV/0!</v>
      </c>
      <c r="GS108" s="319" t="e">
        <f t="shared" si="64"/>
        <v>#DIV/0!</v>
      </c>
      <c r="GT108" s="319" t="e">
        <f t="shared" si="64"/>
        <v>#DIV/0!</v>
      </c>
      <c r="GU108" s="319" t="e">
        <f t="shared" si="64"/>
        <v>#DIV/0!</v>
      </c>
      <c r="GV108" s="319" t="e">
        <f t="shared" si="64"/>
        <v>#DIV/0!</v>
      </c>
      <c r="GW108" s="319" t="e">
        <f t="shared" si="64"/>
        <v>#DIV/0!</v>
      </c>
      <c r="GX108" s="319" t="e">
        <f t="shared" si="64"/>
        <v>#DIV/0!</v>
      </c>
      <c r="GY108" s="319" t="e">
        <f t="shared" si="64"/>
        <v>#DIV/0!</v>
      </c>
      <c r="GZ108" s="319" t="e">
        <f t="shared" si="64"/>
        <v>#DIV/0!</v>
      </c>
      <c r="HA108" s="319" t="e">
        <f t="shared" si="64"/>
        <v>#DIV/0!</v>
      </c>
      <c r="HB108" s="319" t="e">
        <f t="shared" si="64"/>
        <v>#DIV/0!</v>
      </c>
      <c r="HC108" s="319" t="e">
        <f t="shared" si="64"/>
        <v>#DIV/0!</v>
      </c>
      <c r="HD108" s="319" t="e">
        <f t="shared" si="64"/>
        <v>#DIV/0!</v>
      </c>
      <c r="HE108" s="319" t="e">
        <f t="shared" si="64"/>
        <v>#DIV/0!</v>
      </c>
      <c r="HF108" s="319" t="e">
        <f t="shared" si="64"/>
        <v>#DIV/0!</v>
      </c>
      <c r="HG108" s="319" t="e">
        <f t="shared" si="64"/>
        <v>#DIV/0!</v>
      </c>
      <c r="HH108" s="319" t="e">
        <f t="shared" si="64"/>
        <v>#DIV/0!</v>
      </c>
      <c r="HI108" s="319" t="e">
        <f t="shared" si="64"/>
        <v>#DIV/0!</v>
      </c>
      <c r="HJ108" s="319" t="e">
        <f t="shared" si="64"/>
        <v>#DIV/0!</v>
      </c>
      <c r="HK108" s="319" t="e">
        <f t="shared" si="64"/>
        <v>#DIV/0!</v>
      </c>
      <c r="HL108" s="319" t="e">
        <f t="shared" si="64"/>
        <v>#DIV/0!</v>
      </c>
      <c r="HM108" s="319" t="e">
        <f t="shared" si="64"/>
        <v>#DIV/0!</v>
      </c>
      <c r="HN108" s="319" t="e">
        <f t="shared" si="64"/>
        <v>#DIV/0!</v>
      </c>
      <c r="HO108" s="319" t="e">
        <f t="shared" si="64"/>
        <v>#DIV/0!</v>
      </c>
      <c r="HP108" s="319" t="e">
        <f t="shared" si="64"/>
        <v>#DIV/0!</v>
      </c>
      <c r="HQ108" s="319" t="e">
        <f t="shared" si="64"/>
        <v>#DIV/0!</v>
      </c>
      <c r="HR108" s="319" t="e">
        <f t="shared" si="64"/>
        <v>#DIV/0!</v>
      </c>
      <c r="HS108" s="319" t="e">
        <f t="shared" si="64"/>
        <v>#DIV/0!</v>
      </c>
      <c r="HT108" s="319" t="e">
        <f t="shared" si="64"/>
        <v>#DIV/0!</v>
      </c>
      <c r="HU108" s="319" t="e">
        <f t="shared" si="64"/>
        <v>#DIV/0!</v>
      </c>
      <c r="HV108" s="319" t="e">
        <f t="shared" si="64"/>
        <v>#DIV/0!</v>
      </c>
      <c r="HW108" s="319" t="e">
        <f t="shared" si="64"/>
        <v>#DIV/0!</v>
      </c>
      <c r="HX108" s="319" t="e">
        <f t="shared" si="64"/>
        <v>#DIV/0!</v>
      </c>
      <c r="HY108" s="319" t="e">
        <f t="shared" si="64"/>
        <v>#DIV/0!</v>
      </c>
      <c r="HZ108" s="319" t="e">
        <f t="shared" si="64"/>
        <v>#DIV/0!</v>
      </c>
      <c r="IA108" s="319" t="e">
        <f t="shared" si="64"/>
        <v>#DIV/0!</v>
      </c>
      <c r="IB108" s="319" t="e">
        <f t="shared" si="64"/>
        <v>#DIV/0!</v>
      </c>
      <c r="IC108" s="319" t="e">
        <f t="shared" si="64"/>
        <v>#DIV/0!</v>
      </c>
      <c r="ID108" s="319" t="e">
        <f t="shared" si="64"/>
        <v>#DIV/0!</v>
      </c>
      <c r="IE108" s="319" t="e">
        <f t="shared" si="64"/>
        <v>#DIV/0!</v>
      </c>
      <c r="IF108" s="319" t="e">
        <f t="shared" si="64"/>
        <v>#DIV/0!</v>
      </c>
      <c r="IG108" s="319" t="e">
        <f t="shared" si="64"/>
        <v>#DIV/0!</v>
      </c>
      <c r="IH108" s="319" t="e">
        <f t="shared" si="64"/>
        <v>#DIV/0!</v>
      </c>
      <c r="II108" s="319" t="e">
        <f t="shared" si="64"/>
        <v>#DIV/0!</v>
      </c>
      <c r="IJ108" s="319" t="e">
        <f t="shared" si="64"/>
        <v>#DIV/0!</v>
      </c>
      <c r="IK108" s="319" t="e">
        <f t="shared" si="64"/>
        <v>#DIV/0!</v>
      </c>
      <c r="IL108" s="319" t="e">
        <f t="shared" si="64"/>
        <v>#DIV/0!</v>
      </c>
      <c r="IM108" s="319" t="e">
        <f t="shared" si="64"/>
        <v>#DIV/0!</v>
      </c>
      <c r="IN108" s="319" t="e">
        <f t="shared" si="64"/>
        <v>#DIV/0!</v>
      </c>
      <c r="IO108" s="319" t="e">
        <f t="shared" si="64"/>
        <v>#DIV/0!</v>
      </c>
      <c r="IP108" s="319" t="e">
        <f t="shared" si="64"/>
        <v>#DIV/0!</v>
      </c>
      <c r="IQ108" s="319" t="e">
        <f t="shared" si="64"/>
        <v>#DIV/0!</v>
      </c>
      <c r="IR108" s="319" t="e">
        <f t="shared" si="64"/>
        <v>#DIV/0!</v>
      </c>
      <c r="IS108" s="319" t="e">
        <f t="shared" si="64"/>
        <v>#DIV/0!</v>
      </c>
      <c r="IT108" s="319" t="e">
        <f t="shared" si="64"/>
        <v>#DIV/0!</v>
      </c>
      <c r="IU108" s="319" t="e">
        <f t="shared" si="64"/>
        <v>#DIV/0!</v>
      </c>
      <c r="IV108" s="319" t="e">
        <f t="shared" si="64"/>
        <v>#DIV/0!</v>
      </c>
      <c r="IW108" s="319" t="e">
        <f t="shared" si="64"/>
        <v>#DIV/0!</v>
      </c>
      <c r="IX108" s="319" t="e">
        <f t="shared" si="64"/>
        <v>#DIV/0!</v>
      </c>
      <c r="IY108" s="319" t="e">
        <f t="shared" si="64"/>
        <v>#DIV/0!</v>
      </c>
      <c r="IZ108" s="319" t="e">
        <f t="shared" si="64"/>
        <v>#DIV/0!</v>
      </c>
      <c r="JA108" s="319" t="e">
        <f t="shared" si="64"/>
        <v>#DIV/0!</v>
      </c>
      <c r="JB108" s="319" t="e">
        <f t="shared" ref="JB108:JP108" si="65">JB103-JB104</f>
        <v>#DIV/0!</v>
      </c>
      <c r="JC108" s="319" t="e">
        <f t="shared" si="65"/>
        <v>#DIV/0!</v>
      </c>
      <c r="JD108" s="319" t="e">
        <f t="shared" si="65"/>
        <v>#DIV/0!</v>
      </c>
      <c r="JE108" s="319" t="e">
        <f t="shared" si="65"/>
        <v>#DIV/0!</v>
      </c>
      <c r="JF108" s="319" t="e">
        <f t="shared" si="65"/>
        <v>#DIV/0!</v>
      </c>
      <c r="JG108" s="319" t="e">
        <f t="shared" si="65"/>
        <v>#DIV/0!</v>
      </c>
      <c r="JH108" s="319" t="e">
        <f t="shared" si="65"/>
        <v>#DIV/0!</v>
      </c>
      <c r="JI108" s="319" t="e">
        <f t="shared" si="65"/>
        <v>#DIV/0!</v>
      </c>
      <c r="JJ108" s="319" t="e">
        <f t="shared" si="65"/>
        <v>#DIV/0!</v>
      </c>
      <c r="JK108" s="319" t="e">
        <f t="shared" si="65"/>
        <v>#DIV/0!</v>
      </c>
      <c r="JL108" s="319" t="e">
        <f t="shared" si="65"/>
        <v>#DIV/0!</v>
      </c>
      <c r="JM108" s="319" t="e">
        <f t="shared" si="65"/>
        <v>#DIV/0!</v>
      </c>
      <c r="JN108" s="319" t="e">
        <f t="shared" si="65"/>
        <v>#DIV/0!</v>
      </c>
      <c r="JO108" s="319" t="e">
        <f t="shared" si="65"/>
        <v>#DIV/0!</v>
      </c>
      <c r="JP108" s="319" t="e">
        <f t="shared" si="65"/>
        <v>#DIV/0!</v>
      </c>
    </row>
    <row r="109" spans="4:277" ht="15" customHeight="1" x14ac:dyDescent="0.2">
      <c r="D109" s="316">
        <v>3.2</v>
      </c>
      <c r="E109" s="317" t="s">
        <v>454</v>
      </c>
      <c r="F109" s="318" t="e">
        <f t="array" ref="F109">QUARTILE(IF($JS21:$JS68&lt;&gt;"",F21:F68),1)</f>
        <v>#NUM!</v>
      </c>
      <c r="G109" s="318" t="e">
        <f t="array" ref="G109">QUARTILE(IF($JS21:$JS68&lt;&gt;"",G21:G68),1)</f>
        <v>#NUM!</v>
      </c>
      <c r="H109" s="318" t="e">
        <f t="array" ref="H109">QUARTILE(IF($JS21:$JS68&lt;&gt;"",H21:H68),1)</f>
        <v>#NUM!</v>
      </c>
      <c r="I109" s="318" t="e">
        <f t="array" ref="I109">QUARTILE(IF($JS21:$JS68&lt;&gt;"",I21:I68),1)</f>
        <v>#NUM!</v>
      </c>
      <c r="J109" s="318" t="e">
        <f t="array" ref="J109">QUARTILE(IF($JS21:$JS68&lt;&gt;"",J21:J68),1)</f>
        <v>#NUM!</v>
      </c>
      <c r="K109" s="318" t="e">
        <f t="array" ref="K109">QUARTILE(IF($JS21:$JS68&lt;&gt;"",K21:K68),1)</f>
        <v>#NUM!</v>
      </c>
      <c r="L109" s="318" t="e">
        <f t="array" ref="L109">QUARTILE(IF($JS21:$JS68&lt;&gt;"",L21:L68),1)</f>
        <v>#NUM!</v>
      </c>
      <c r="M109" s="318" t="e">
        <f t="array" ref="M109">QUARTILE(IF($JS21:$JS68&lt;&gt;"",M21:M68),1)</f>
        <v>#NUM!</v>
      </c>
      <c r="N109" s="318" t="e">
        <f t="array" ref="N109">QUARTILE(IF($JS21:$JS68&lt;&gt;"",N21:N68),1)</f>
        <v>#NUM!</v>
      </c>
      <c r="O109" s="318" t="e">
        <f t="array" ref="O109">QUARTILE(IF($JS21:$JS68&lt;&gt;"",O21:O68),1)</f>
        <v>#NUM!</v>
      </c>
      <c r="P109" s="318" t="e">
        <f t="array" ref="P109">QUARTILE(IF($JS21:$JS68&lt;&gt;"",P21:P68),1)</f>
        <v>#NUM!</v>
      </c>
      <c r="Q109" s="318" t="e">
        <f t="array" ref="Q109">QUARTILE(IF($JS21:$JS68&lt;&gt;"",Q21:Q68),1)</f>
        <v>#NUM!</v>
      </c>
      <c r="R109" s="318" t="e">
        <f t="array" ref="R109">QUARTILE(IF($JS21:$JS68&lt;&gt;"",R21:R68),1)</f>
        <v>#NUM!</v>
      </c>
      <c r="S109" s="318" t="e">
        <f t="array" ref="S109">QUARTILE(IF($JS21:$JS68&lt;&gt;"",S21:S68),1)</f>
        <v>#NUM!</v>
      </c>
      <c r="T109" s="318" t="e">
        <f t="array" ref="T109">QUARTILE(IF($JS21:$JS68&lt;&gt;"",T21:T68),1)</f>
        <v>#NUM!</v>
      </c>
      <c r="U109" s="318" t="e">
        <f t="array" ref="U109">QUARTILE(IF($JS21:$JS68&lt;&gt;"",U21:U68),1)</f>
        <v>#NUM!</v>
      </c>
      <c r="V109" s="318" t="e">
        <f t="array" ref="V109">QUARTILE(IF($JS21:$JS68&lt;&gt;"",V21:V68),1)</f>
        <v>#NUM!</v>
      </c>
      <c r="W109" s="318" t="e">
        <f t="array" ref="W109">QUARTILE(IF($JS21:$JS68&lt;&gt;"",W21:W68),1)</f>
        <v>#NUM!</v>
      </c>
      <c r="X109" s="318" t="e">
        <f t="array" ref="X109">QUARTILE(IF($JS21:$JS68&lt;&gt;"",X21:X68),1)</f>
        <v>#NUM!</v>
      </c>
      <c r="Y109" s="318" t="e">
        <f t="array" ref="Y109">QUARTILE(IF($JS21:$JS68&lt;&gt;"",Y21:Y68),1)</f>
        <v>#NUM!</v>
      </c>
      <c r="Z109" s="318" t="e">
        <f t="array" ref="Z109">QUARTILE(IF($JS21:$JS68&lt;&gt;"",Z21:Z68),1)</f>
        <v>#NUM!</v>
      </c>
      <c r="AA109" s="318" t="e">
        <f t="array" ref="AA109">QUARTILE(IF($JS21:$JS68&lt;&gt;"",AA21:AA68),1)</f>
        <v>#NUM!</v>
      </c>
      <c r="AB109" s="318" t="e">
        <f t="array" ref="AB109">QUARTILE(IF($JS21:$JS68&lt;&gt;"",AB21:AB68),1)</f>
        <v>#NUM!</v>
      </c>
      <c r="AC109" s="318" t="e">
        <f t="array" ref="AC109">QUARTILE(IF($JS21:$JS68&lt;&gt;"",AC21:AC68),1)</f>
        <v>#NUM!</v>
      </c>
      <c r="AD109" s="318" t="e">
        <f t="array" ref="AD109">QUARTILE(IF($JS21:$JS68&lt;&gt;"",AD21:AD68),1)</f>
        <v>#NUM!</v>
      </c>
      <c r="AE109" s="318" t="e">
        <f t="array" ref="AE109">QUARTILE(IF($JS21:$JS68&lt;&gt;"",AE21:AE68),1)</f>
        <v>#NUM!</v>
      </c>
      <c r="AF109" s="318" t="e">
        <f t="array" ref="AF109">QUARTILE(IF($JS21:$JS68&lt;&gt;"",AF21:AF68),1)</f>
        <v>#NUM!</v>
      </c>
      <c r="AG109" s="318" t="e">
        <f t="array" ref="AG109">QUARTILE(IF($JS21:$JS68&lt;&gt;"",AG21:AG68),1)</f>
        <v>#NUM!</v>
      </c>
      <c r="AH109" s="318" t="e">
        <f t="array" ref="AH109">QUARTILE(IF($JS21:$JS68&lt;&gt;"",AH21:AH68),1)</f>
        <v>#NUM!</v>
      </c>
      <c r="AI109" s="318" t="e">
        <f t="array" ref="AI109">QUARTILE(IF($JS21:$JS68&lt;&gt;"",AI21:AI68),1)</f>
        <v>#NUM!</v>
      </c>
      <c r="AJ109" s="318" t="e">
        <f t="array" ref="AJ109">QUARTILE(IF($JS21:$JS68&lt;&gt;"",AJ21:AJ68),1)</f>
        <v>#NUM!</v>
      </c>
      <c r="AK109" s="318" t="e">
        <f t="array" ref="AK109">QUARTILE(IF($JS21:$JS68&lt;&gt;"",AK21:AK68),1)</f>
        <v>#NUM!</v>
      </c>
      <c r="AL109" s="318" t="e">
        <f t="array" ref="AL109">QUARTILE(IF($JS21:$JS68&lt;&gt;"",AL21:AL68),1)</f>
        <v>#NUM!</v>
      </c>
      <c r="AM109" s="318" t="e">
        <f t="array" ref="AM109">QUARTILE(IF($JS21:$JS68&lt;&gt;"",AM21:AM68),1)</f>
        <v>#NUM!</v>
      </c>
      <c r="AN109" s="318" t="e">
        <f t="array" ref="AN109">QUARTILE(IF($JS21:$JS68&lt;&gt;"",AN21:AN68),1)</f>
        <v>#NUM!</v>
      </c>
      <c r="AO109" s="318" t="e">
        <f t="array" ref="AO109">QUARTILE(IF($JS21:$JS68&lt;&gt;"",AO21:AO68),1)</f>
        <v>#NUM!</v>
      </c>
      <c r="AP109" s="318" t="e">
        <f t="array" ref="AP109">QUARTILE(IF($JS21:$JS68&lt;&gt;"",AP21:AP68),1)</f>
        <v>#NUM!</v>
      </c>
      <c r="AQ109" s="318" t="e">
        <f t="array" ref="AQ109">QUARTILE(IF($JS21:$JS68&lt;&gt;"",AQ21:AQ68),1)</f>
        <v>#NUM!</v>
      </c>
      <c r="AR109" s="318" t="e">
        <f t="array" ref="AR109">QUARTILE(IF($JS21:$JS68&lt;&gt;"",AR21:AR68),1)</f>
        <v>#NUM!</v>
      </c>
      <c r="AS109" s="318" t="e">
        <f t="array" ref="AS109">QUARTILE(IF($JS21:$JS68&lt;&gt;"",AS21:AS68),1)</f>
        <v>#NUM!</v>
      </c>
      <c r="AT109" s="318" t="e">
        <f t="array" ref="AT109">QUARTILE(IF($JS21:$JS68&lt;&gt;"",AT21:AT68),1)</f>
        <v>#NUM!</v>
      </c>
      <c r="AU109" s="318" t="e">
        <f t="array" ref="AU109">QUARTILE(IF($JS21:$JS68&lt;&gt;"",AU21:AU68),1)</f>
        <v>#NUM!</v>
      </c>
      <c r="AV109" s="318" t="e">
        <f t="array" ref="AV109">QUARTILE(IF($JS21:$JS68&lt;&gt;"",AV21:AV68),1)</f>
        <v>#NUM!</v>
      </c>
      <c r="AW109" s="318" t="e">
        <f t="array" ref="AW109">QUARTILE(IF($JS21:$JS68&lt;&gt;"",AW21:AW68),1)</f>
        <v>#NUM!</v>
      </c>
      <c r="AX109" s="318" t="e">
        <f t="array" ref="AX109">QUARTILE(IF($JS21:$JS68&lt;&gt;"",AX21:AX68),1)</f>
        <v>#NUM!</v>
      </c>
      <c r="AY109" s="318" t="e">
        <f t="array" ref="AY109">QUARTILE(IF($JS21:$JS68&lt;&gt;"",AY21:AY68),1)</f>
        <v>#NUM!</v>
      </c>
      <c r="AZ109" s="318" t="e">
        <f t="array" ref="AZ109">QUARTILE(IF($JS21:$JS68&lt;&gt;"",AZ21:AZ68),1)</f>
        <v>#NUM!</v>
      </c>
      <c r="BA109" s="318" t="e">
        <f t="array" ref="BA109">QUARTILE(IF($JS21:$JS68&lt;&gt;"",BA21:BA68),1)</f>
        <v>#NUM!</v>
      </c>
      <c r="BB109" s="318" t="e">
        <f t="array" ref="BB109">QUARTILE(IF($JS21:$JS68&lt;&gt;"",BB21:BB68),1)</f>
        <v>#NUM!</v>
      </c>
      <c r="BC109" s="318" t="e">
        <f t="array" ref="BC109">QUARTILE(IF($JS21:$JS68&lt;&gt;"",BC21:BC68),1)</f>
        <v>#NUM!</v>
      </c>
      <c r="BD109" s="318" t="e">
        <f t="array" ref="BD109">QUARTILE(IF($JS21:$JS68&lt;&gt;"",BD21:BD68),1)</f>
        <v>#NUM!</v>
      </c>
      <c r="BE109" s="318" t="e">
        <f t="array" ref="BE109">QUARTILE(IF($JS21:$JS68&lt;&gt;"",BE21:BE68),1)</f>
        <v>#NUM!</v>
      </c>
      <c r="BF109" s="318" t="e">
        <f t="array" ref="BF109">QUARTILE(IF($JS21:$JS68&lt;&gt;"",BF21:BF68),1)</f>
        <v>#NUM!</v>
      </c>
      <c r="BG109" s="318" t="e">
        <f t="array" ref="BG109">QUARTILE(IF($JS21:$JS68&lt;&gt;"",BG21:BG68),1)</f>
        <v>#NUM!</v>
      </c>
      <c r="BH109" s="318" t="e">
        <f t="array" ref="BH109">QUARTILE(IF($JS21:$JS68&lt;&gt;"",BH21:BH68),1)</f>
        <v>#NUM!</v>
      </c>
      <c r="BI109" s="318" t="e">
        <f t="array" ref="BI109">QUARTILE(IF($JS21:$JS68&lt;&gt;"",BI21:BI68),1)</f>
        <v>#NUM!</v>
      </c>
      <c r="BJ109" s="318" t="e">
        <f t="array" ref="BJ109">QUARTILE(IF($JS21:$JS68&lt;&gt;"",BJ21:BJ68),1)</f>
        <v>#NUM!</v>
      </c>
      <c r="BK109" s="318" t="e">
        <f t="array" ref="BK109">QUARTILE(IF($JS21:$JS68&lt;&gt;"",BK21:BK68),1)</f>
        <v>#NUM!</v>
      </c>
      <c r="BL109" s="318" t="e">
        <f t="array" ref="BL109">QUARTILE(IF($JS21:$JS68&lt;&gt;"",BL21:BL68),1)</f>
        <v>#NUM!</v>
      </c>
      <c r="BM109" s="318" t="e">
        <f t="array" ref="BM109">QUARTILE(IF($JS21:$JS68&lt;&gt;"",BM21:BM68),1)</f>
        <v>#NUM!</v>
      </c>
      <c r="BN109" s="318" t="e">
        <f t="array" ref="BN109">QUARTILE(IF($JS21:$JS68&lt;&gt;"",BN21:BN68),1)</f>
        <v>#NUM!</v>
      </c>
      <c r="BO109" s="318" t="e">
        <f t="array" ref="BO109">QUARTILE(IF($JS21:$JS68&lt;&gt;"",BO21:BO68),1)</f>
        <v>#NUM!</v>
      </c>
      <c r="BP109" s="318" t="e">
        <f t="array" ref="BP109">QUARTILE(IF($JS21:$JS68&lt;&gt;"",BP21:BP68),1)</f>
        <v>#NUM!</v>
      </c>
      <c r="BQ109" s="318" t="e">
        <f t="array" ref="BQ109">QUARTILE(IF($JS21:$JS68&lt;&gt;"",BQ21:BQ68),1)</f>
        <v>#NUM!</v>
      </c>
      <c r="BR109" s="318" t="e">
        <f t="array" ref="BR109">QUARTILE(IF($JS21:$JS68&lt;&gt;"",BR21:BR68),1)</f>
        <v>#NUM!</v>
      </c>
      <c r="BS109" s="318" t="e">
        <f t="array" ref="BS109">QUARTILE(IF($JS21:$JS68&lt;&gt;"",BS21:BS68),1)</f>
        <v>#NUM!</v>
      </c>
      <c r="BT109" s="318" t="e">
        <f t="array" ref="BT109">QUARTILE(IF($JS21:$JS68&lt;&gt;"",BT21:BT68),1)</f>
        <v>#NUM!</v>
      </c>
      <c r="BU109" s="318" t="e">
        <f t="array" ref="BU109">QUARTILE(IF($JS21:$JS68&lt;&gt;"",BU21:BU68),1)</f>
        <v>#NUM!</v>
      </c>
      <c r="BV109" s="318" t="e">
        <f t="array" ref="BV109">QUARTILE(IF($JS21:$JS68&lt;&gt;"",BV21:BV68),1)</f>
        <v>#NUM!</v>
      </c>
      <c r="BW109" s="318" t="e">
        <f t="array" ref="BW109">QUARTILE(IF($JS21:$JS68&lt;&gt;"",BW21:BW68),1)</f>
        <v>#NUM!</v>
      </c>
      <c r="BX109" s="318" t="e">
        <f t="array" ref="BX109">QUARTILE(IF($JS21:$JS68&lt;&gt;"",BX21:BX68),1)</f>
        <v>#NUM!</v>
      </c>
      <c r="BY109" s="318" t="e">
        <f t="array" ref="BY109">QUARTILE(IF($JS21:$JS68&lt;&gt;"",BY21:BY68),1)</f>
        <v>#NUM!</v>
      </c>
      <c r="BZ109" s="318" t="e">
        <f t="array" ref="BZ109">QUARTILE(IF($JS21:$JS68&lt;&gt;"",BZ21:BZ68),1)</f>
        <v>#NUM!</v>
      </c>
      <c r="CA109" s="318" t="e">
        <f t="array" ref="CA109">QUARTILE(IF($JS21:$JS68&lt;&gt;"",CA21:CA68),1)</f>
        <v>#NUM!</v>
      </c>
      <c r="CB109" s="318" t="e">
        <f t="array" ref="CB109">QUARTILE(IF($JS21:$JS68&lt;&gt;"",CB21:CB68),1)</f>
        <v>#NUM!</v>
      </c>
      <c r="CC109" s="318" t="e">
        <f t="array" ref="CC109">QUARTILE(IF($JS21:$JS68&lt;&gt;"",CC21:CC68),1)</f>
        <v>#NUM!</v>
      </c>
      <c r="CD109" s="318" t="e">
        <f t="array" ref="CD109">QUARTILE(IF($JS21:$JS68&lt;&gt;"",CD21:CD68),1)</f>
        <v>#NUM!</v>
      </c>
      <c r="CE109" s="318" t="e">
        <f t="array" ref="CE109">QUARTILE(IF($JS21:$JS68&lt;&gt;"",CE21:CE68),1)</f>
        <v>#NUM!</v>
      </c>
      <c r="CF109" s="318" t="e">
        <f t="array" ref="CF109">QUARTILE(IF($JS21:$JS68&lt;&gt;"",CF21:CF68),1)</f>
        <v>#NUM!</v>
      </c>
      <c r="CG109" s="318" t="e">
        <f t="array" ref="CG109">QUARTILE(IF($JS21:$JS68&lt;&gt;"",CG21:CG68),1)</f>
        <v>#NUM!</v>
      </c>
      <c r="CH109" s="318" t="e">
        <f t="array" ref="CH109">QUARTILE(IF($JS21:$JS68&lt;&gt;"",CH21:CH68),1)</f>
        <v>#NUM!</v>
      </c>
      <c r="CI109" s="318" t="e">
        <f t="array" ref="CI109">QUARTILE(IF($JS21:$JS68&lt;&gt;"",CI21:CI68),1)</f>
        <v>#NUM!</v>
      </c>
      <c r="CJ109" s="318" t="e">
        <f t="array" ref="CJ109">QUARTILE(IF($JS21:$JS68&lt;&gt;"",CJ21:CJ68),1)</f>
        <v>#NUM!</v>
      </c>
      <c r="CK109" s="318" t="e">
        <f t="array" ref="CK109">QUARTILE(IF($JS21:$JS68&lt;&gt;"",CK21:CK68),1)</f>
        <v>#NUM!</v>
      </c>
      <c r="CL109" s="318" t="e">
        <f t="array" ref="CL109">QUARTILE(IF($JS21:$JS68&lt;&gt;"",CL21:CL68),1)</f>
        <v>#NUM!</v>
      </c>
      <c r="CM109" s="318" t="e">
        <f t="array" ref="CM109">QUARTILE(IF($JS21:$JS68&lt;&gt;"",CM21:CM68),1)</f>
        <v>#NUM!</v>
      </c>
      <c r="CN109" s="318" t="e">
        <f t="array" ref="CN109">QUARTILE(IF($JS21:$JS68&lt;&gt;"",CN21:CN68),1)</f>
        <v>#NUM!</v>
      </c>
      <c r="CO109" s="318" t="e">
        <f t="array" ref="CO109">QUARTILE(IF($JS21:$JS68&lt;&gt;"",CO21:CO68),1)</f>
        <v>#NUM!</v>
      </c>
      <c r="CP109" s="318" t="e">
        <f t="array" ref="CP109">QUARTILE(IF($JS21:$JS68&lt;&gt;"",CP21:CP68),1)</f>
        <v>#NUM!</v>
      </c>
      <c r="CQ109" s="318" t="e">
        <f t="array" ref="CQ109">QUARTILE(IF($JS21:$JS68&lt;&gt;"",CQ21:CQ68),1)</f>
        <v>#NUM!</v>
      </c>
      <c r="CR109" s="318" t="e">
        <f t="array" ref="CR109">QUARTILE(IF($JS21:$JS68&lt;&gt;"",CR21:CR68),1)</f>
        <v>#NUM!</v>
      </c>
      <c r="CS109" s="318" t="e">
        <f t="array" ref="CS109">QUARTILE(IF($JS21:$JS68&lt;&gt;"",CS21:CS68),1)</f>
        <v>#NUM!</v>
      </c>
      <c r="CT109" s="318" t="e">
        <f t="array" ref="CT109">QUARTILE(IF($JS21:$JS68&lt;&gt;"",CT21:CT68),1)</f>
        <v>#NUM!</v>
      </c>
      <c r="CU109" s="318" t="e">
        <f t="array" ref="CU109">QUARTILE(IF($JS21:$JS68&lt;&gt;"",CU21:CU68),1)</f>
        <v>#NUM!</v>
      </c>
      <c r="CV109" s="318" t="e">
        <f t="array" ref="CV109">QUARTILE(IF($JS21:$JS68&lt;&gt;"",CV21:CV68),1)</f>
        <v>#NUM!</v>
      </c>
      <c r="CW109" s="318" t="e">
        <f t="array" ref="CW109">QUARTILE(IF($JS21:$JS68&lt;&gt;"",CW21:CW68),1)</f>
        <v>#NUM!</v>
      </c>
      <c r="CX109" s="318" t="e">
        <f t="array" ref="CX109">QUARTILE(IF($JS21:$JS68&lt;&gt;"",CX21:CX68),1)</f>
        <v>#NUM!</v>
      </c>
      <c r="CY109" s="318" t="e">
        <f t="array" ref="CY109">QUARTILE(IF($JS21:$JS68&lt;&gt;"",CY21:CY68),1)</f>
        <v>#NUM!</v>
      </c>
      <c r="CZ109" s="318" t="e">
        <f t="array" ref="CZ109">QUARTILE(IF($JS21:$JS68&lt;&gt;"",CZ21:CZ68),1)</f>
        <v>#NUM!</v>
      </c>
      <c r="DA109" s="318" t="e">
        <f t="array" ref="DA109">QUARTILE(IF($JS21:$JS68&lt;&gt;"",DA21:DA68),1)</f>
        <v>#NUM!</v>
      </c>
      <c r="DB109" s="318" t="e">
        <f t="array" ref="DB109">QUARTILE(IF($JS21:$JS68&lt;&gt;"",DB21:DB68),1)</f>
        <v>#NUM!</v>
      </c>
      <c r="DC109" s="318" t="e">
        <f t="array" ref="DC109">QUARTILE(IF($JS21:$JS68&lt;&gt;"",DC21:DC68),1)</f>
        <v>#NUM!</v>
      </c>
      <c r="DD109" s="318" t="e">
        <f t="array" ref="DD109">QUARTILE(IF($JS21:$JS68&lt;&gt;"",DD21:DD68),1)</f>
        <v>#NUM!</v>
      </c>
      <c r="DE109" s="318" t="e">
        <f t="array" ref="DE109">QUARTILE(IF($JS21:$JS68&lt;&gt;"",DE21:DE68),1)</f>
        <v>#NUM!</v>
      </c>
      <c r="DF109" s="318" t="e">
        <f t="array" ref="DF109">QUARTILE(IF($JS21:$JS68&lt;&gt;"",DF21:DF68),1)</f>
        <v>#NUM!</v>
      </c>
      <c r="DG109" s="318" t="e">
        <f t="array" ref="DG109">QUARTILE(IF($JS21:$JS68&lt;&gt;"",DG21:DG68),1)</f>
        <v>#NUM!</v>
      </c>
      <c r="DH109" s="318" t="e">
        <f t="array" ref="DH109">QUARTILE(IF($JS21:$JS68&lt;&gt;"",DH21:DH68),1)</f>
        <v>#NUM!</v>
      </c>
      <c r="DI109" s="318" t="e">
        <f t="array" ref="DI109">QUARTILE(IF($JS21:$JS68&lt;&gt;"",DI21:DI68),1)</f>
        <v>#NUM!</v>
      </c>
      <c r="DJ109" s="318" t="e">
        <f t="array" ref="DJ109">QUARTILE(IF($JS21:$JS68&lt;&gt;"",DJ21:DJ68),1)</f>
        <v>#NUM!</v>
      </c>
      <c r="DK109" s="318" t="e">
        <f t="array" ref="DK109">QUARTILE(IF($JS21:$JS68&lt;&gt;"",DK21:DK68),1)</f>
        <v>#NUM!</v>
      </c>
      <c r="DL109" s="318" t="e">
        <f t="array" ref="DL109">QUARTILE(IF($JS21:$JS68&lt;&gt;"",DL21:DL68),1)</f>
        <v>#NUM!</v>
      </c>
      <c r="DM109" s="318" t="e">
        <f t="array" ref="DM109">QUARTILE(IF($JS21:$JS68&lt;&gt;"",DM21:DM68),1)</f>
        <v>#NUM!</v>
      </c>
      <c r="DN109" s="318" t="e">
        <f t="array" ref="DN109">QUARTILE(IF($JS21:$JS68&lt;&gt;"",DN21:DN68),1)</f>
        <v>#NUM!</v>
      </c>
      <c r="DO109" s="318" t="e">
        <f t="array" ref="DO109">QUARTILE(IF($JS21:$JS68&lt;&gt;"",DO21:DO68),1)</f>
        <v>#NUM!</v>
      </c>
      <c r="DP109" s="318" t="e">
        <f t="array" ref="DP109">QUARTILE(IF($JS21:$JS68&lt;&gt;"",DP21:DP68),1)</f>
        <v>#NUM!</v>
      </c>
      <c r="DQ109" s="318" t="e">
        <f t="array" ref="DQ109">QUARTILE(IF($JS21:$JS68&lt;&gt;"",DQ21:DQ68),1)</f>
        <v>#NUM!</v>
      </c>
      <c r="DR109" s="318" t="e">
        <f t="array" ref="DR109">QUARTILE(IF($JS21:$JS68&lt;&gt;"",DR21:DR68),1)</f>
        <v>#NUM!</v>
      </c>
      <c r="DS109" s="318" t="e">
        <f t="array" ref="DS109">QUARTILE(IF($JS21:$JS68&lt;&gt;"",DS21:DS68),1)</f>
        <v>#NUM!</v>
      </c>
      <c r="DT109" s="318" t="e">
        <f t="array" ref="DT109">QUARTILE(IF($JS21:$JS68&lt;&gt;"",DT21:DT68),1)</f>
        <v>#NUM!</v>
      </c>
      <c r="DU109" s="318" t="e">
        <f t="array" ref="DU109">QUARTILE(IF($JS21:$JS68&lt;&gt;"",DU21:DU68),1)</f>
        <v>#NUM!</v>
      </c>
      <c r="DV109" s="318" t="e">
        <f t="array" ref="DV109">QUARTILE(IF($JS21:$JS68&lt;&gt;"",DV21:DV68),1)</f>
        <v>#NUM!</v>
      </c>
      <c r="DW109" s="318" t="e">
        <f t="array" ref="DW109">QUARTILE(IF($JS21:$JS68&lt;&gt;"",DW21:DW68),1)</f>
        <v>#NUM!</v>
      </c>
      <c r="DX109" s="318" t="e">
        <f t="array" ref="DX109">QUARTILE(IF($JS21:$JS68&lt;&gt;"",DX21:DX68),1)</f>
        <v>#NUM!</v>
      </c>
      <c r="DY109" s="318" t="e">
        <f t="array" ref="DY109">QUARTILE(IF($JS21:$JS68&lt;&gt;"",DY21:DY68),1)</f>
        <v>#NUM!</v>
      </c>
      <c r="DZ109" s="318" t="e">
        <f t="array" ref="DZ109">QUARTILE(IF($JS21:$JS68&lt;&gt;"",DZ21:DZ68),1)</f>
        <v>#NUM!</v>
      </c>
      <c r="EA109" s="318" t="e">
        <f t="array" ref="EA109">QUARTILE(IF($JS21:$JS68&lt;&gt;"",EA21:EA68),1)</f>
        <v>#NUM!</v>
      </c>
      <c r="EB109" s="318" t="e">
        <f t="array" ref="EB109">QUARTILE(IF($JS21:$JS68&lt;&gt;"",EB21:EB68),1)</f>
        <v>#NUM!</v>
      </c>
      <c r="EC109" s="318" t="e">
        <f t="array" ref="EC109">QUARTILE(IF($JS21:$JS68&lt;&gt;"",EC21:EC68),1)</f>
        <v>#NUM!</v>
      </c>
      <c r="ED109" s="318" t="e">
        <f t="array" ref="ED109">QUARTILE(IF($JS21:$JS68&lt;&gt;"",ED21:ED68),1)</f>
        <v>#NUM!</v>
      </c>
      <c r="EE109" s="318" t="e">
        <f t="array" ref="EE109">QUARTILE(IF($JS21:$JS68&lt;&gt;"",EE21:EE68),1)</f>
        <v>#NUM!</v>
      </c>
      <c r="EF109" s="318" t="e">
        <f t="array" ref="EF109">QUARTILE(IF($JS21:$JS68&lt;&gt;"",EF21:EF68),1)</f>
        <v>#NUM!</v>
      </c>
      <c r="EG109" s="318" t="e">
        <f t="array" ref="EG109">QUARTILE(IF($JS21:$JS68&lt;&gt;"",EG21:EG68),1)</f>
        <v>#NUM!</v>
      </c>
      <c r="EH109" s="318" t="e">
        <f t="array" ref="EH109">QUARTILE(IF($JS21:$JS68&lt;&gt;"",EH21:EH68),1)</f>
        <v>#NUM!</v>
      </c>
      <c r="EI109" s="318" t="e">
        <f t="array" ref="EI109">QUARTILE(IF($JS21:$JS68&lt;&gt;"",EI21:EI68),1)</f>
        <v>#NUM!</v>
      </c>
      <c r="EJ109" s="318" t="e">
        <f t="array" ref="EJ109">QUARTILE(IF($JS21:$JS68&lt;&gt;"",EJ21:EJ68),1)</f>
        <v>#NUM!</v>
      </c>
      <c r="EK109" s="318" t="e">
        <f t="array" ref="EK109">QUARTILE(IF($JS21:$JS68&lt;&gt;"",EK21:EK68),1)</f>
        <v>#NUM!</v>
      </c>
      <c r="EL109" s="318" t="e">
        <f t="array" ref="EL109">QUARTILE(IF($JS21:$JS68&lt;&gt;"",EL21:EL68),1)</f>
        <v>#NUM!</v>
      </c>
      <c r="EM109" s="318" t="e">
        <f t="array" ref="EM109">QUARTILE(IF($JS21:$JS68&lt;&gt;"",EM21:EM68),1)</f>
        <v>#NUM!</v>
      </c>
      <c r="EN109" s="318" t="e">
        <f t="array" ref="EN109">QUARTILE(IF($JS21:$JS68&lt;&gt;"",EN21:EN68),1)</f>
        <v>#NUM!</v>
      </c>
      <c r="EO109" s="318" t="e">
        <f t="array" ref="EO109">QUARTILE(IF($JS21:$JS68&lt;&gt;"",EO21:EO68),1)</f>
        <v>#NUM!</v>
      </c>
      <c r="EP109" s="318" t="e">
        <f t="array" ref="EP109">QUARTILE(IF($JS21:$JS68&lt;&gt;"",EP21:EP68),1)</f>
        <v>#NUM!</v>
      </c>
      <c r="EQ109" s="318" t="e">
        <f t="array" ref="EQ109">QUARTILE(IF($JS21:$JS68&lt;&gt;"",EQ21:EQ68),1)</f>
        <v>#NUM!</v>
      </c>
      <c r="ER109" s="318" t="e">
        <f t="array" ref="ER109">QUARTILE(IF($JS21:$JS68&lt;&gt;"",ER21:ER68),1)</f>
        <v>#NUM!</v>
      </c>
      <c r="ES109" s="318" t="e">
        <f t="array" ref="ES109">QUARTILE(IF($JS21:$JS68&lt;&gt;"",ES21:ES68),1)</f>
        <v>#NUM!</v>
      </c>
      <c r="ET109" s="318" t="e">
        <f t="array" ref="ET109">QUARTILE(IF($JS21:$JS68&lt;&gt;"",ET21:ET68),1)</f>
        <v>#NUM!</v>
      </c>
      <c r="EU109" s="318" t="e">
        <f t="array" ref="EU109">QUARTILE(IF($JS21:$JS68&lt;&gt;"",EU21:EU68),1)</f>
        <v>#NUM!</v>
      </c>
      <c r="EV109" s="318" t="e">
        <f t="array" ref="EV109">QUARTILE(IF($JS21:$JS68&lt;&gt;"",EV21:EV68),1)</f>
        <v>#NUM!</v>
      </c>
      <c r="EW109" s="318" t="e">
        <f t="array" ref="EW109">QUARTILE(IF($JS21:$JS68&lt;&gt;"",EW21:EW68),1)</f>
        <v>#NUM!</v>
      </c>
      <c r="EX109" s="318" t="e">
        <f t="array" ref="EX109">QUARTILE(IF($JS21:$JS68&lt;&gt;"",EX21:EX68),1)</f>
        <v>#NUM!</v>
      </c>
      <c r="EY109" s="318" t="e">
        <f t="array" ref="EY109">QUARTILE(IF($JS21:$JS68&lt;&gt;"",EY21:EY68),1)</f>
        <v>#NUM!</v>
      </c>
      <c r="EZ109" s="318" t="e">
        <f t="array" ref="EZ109">QUARTILE(IF($JS21:$JS68&lt;&gt;"",EZ21:EZ68),1)</f>
        <v>#NUM!</v>
      </c>
      <c r="FA109" s="318" t="e">
        <f t="array" ref="FA109">QUARTILE(IF($JS21:$JS68&lt;&gt;"",FA21:FA68),1)</f>
        <v>#NUM!</v>
      </c>
      <c r="FB109" s="318" t="e">
        <f t="array" ref="FB109">QUARTILE(IF($JS21:$JS68&lt;&gt;"",FB21:FB68),1)</f>
        <v>#NUM!</v>
      </c>
      <c r="FC109" s="318" t="e">
        <f t="array" ref="FC109">QUARTILE(IF($JS21:$JS68&lt;&gt;"",FC21:FC68),1)</f>
        <v>#NUM!</v>
      </c>
      <c r="FD109" s="318" t="e">
        <f t="array" ref="FD109">QUARTILE(IF($JS21:$JS68&lt;&gt;"",FD21:FD68),1)</f>
        <v>#NUM!</v>
      </c>
      <c r="FE109" s="318" t="e">
        <f t="array" ref="FE109">QUARTILE(IF($JS21:$JS68&lt;&gt;"",FE21:FE68),1)</f>
        <v>#NUM!</v>
      </c>
      <c r="FF109" s="318" t="e">
        <f t="array" ref="FF109">QUARTILE(IF($JS21:$JS68&lt;&gt;"",FF21:FF68),1)</f>
        <v>#NUM!</v>
      </c>
      <c r="FG109" s="318" t="e">
        <f t="array" ref="FG109">QUARTILE(IF($JS21:$JS68&lt;&gt;"",FG21:FG68),1)</f>
        <v>#NUM!</v>
      </c>
      <c r="FH109" s="318" t="e">
        <f t="array" ref="FH109">QUARTILE(IF($JS21:$JS68&lt;&gt;"",FH21:FH68),1)</f>
        <v>#NUM!</v>
      </c>
      <c r="FI109" s="318" t="e">
        <f t="array" ref="FI109">QUARTILE(IF($JS21:$JS68&lt;&gt;"",FI21:FI68),1)</f>
        <v>#NUM!</v>
      </c>
      <c r="FJ109" s="318" t="e">
        <f t="array" ref="FJ109">QUARTILE(IF($JS21:$JS68&lt;&gt;"",FJ21:FJ68),1)</f>
        <v>#NUM!</v>
      </c>
      <c r="FK109" s="318" t="e">
        <f t="array" ref="FK109">QUARTILE(IF($JS21:$JS68&lt;&gt;"",FK21:FK68),1)</f>
        <v>#NUM!</v>
      </c>
      <c r="FL109" s="318" t="e">
        <f t="array" ref="FL109">QUARTILE(IF($JS21:$JS68&lt;&gt;"",FL21:FL68),1)</f>
        <v>#NUM!</v>
      </c>
      <c r="FM109" s="318" t="e">
        <f t="array" ref="FM109">QUARTILE(IF($JS21:$JS68&lt;&gt;"",FM21:FM68),1)</f>
        <v>#NUM!</v>
      </c>
      <c r="FN109" s="318" t="e">
        <f t="array" ref="FN109">QUARTILE(IF($JS21:$JS68&lt;&gt;"",FN21:FN68),1)</f>
        <v>#NUM!</v>
      </c>
      <c r="FO109" s="318" t="e">
        <f t="array" ref="FO109">QUARTILE(IF($JS21:$JS68&lt;&gt;"",FO21:FO68),1)</f>
        <v>#NUM!</v>
      </c>
      <c r="FP109" s="318" t="e">
        <f t="array" ref="FP109">QUARTILE(IF($JS21:$JS68&lt;&gt;"",FP21:FP68),1)</f>
        <v>#NUM!</v>
      </c>
      <c r="FQ109" s="318" t="e">
        <f t="array" ref="FQ109">QUARTILE(IF($JS21:$JS68&lt;&gt;"",FQ21:FQ68),1)</f>
        <v>#NUM!</v>
      </c>
      <c r="FR109" s="318" t="e">
        <f t="array" ref="FR109">QUARTILE(IF($JS21:$JS68&lt;&gt;"",FR21:FR68),1)</f>
        <v>#NUM!</v>
      </c>
      <c r="FS109" s="318" t="e">
        <f t="array" ref="FS109">QUARTILE(IF($JS21:$JS68&lt;&gt;"",FS21:FS68),1)</f>
        <v>#NUM!</v>
      </c>
      <c r="FT109" s="318" t="e">
        <f t="array" ref="FT109">QUARTILE(IF($JS21:$JS68&lt;&gt;"",FT21:FT68),1)</f>
        <v>#NUM!</v>
      </c>
      <c r="FU109" s="318" t="e">
        <f t="array" ref="FU109">QUARTILE(IF($JS21:$JS68&lt;&gt;"",FU21:FU68),1)</f>
        <v>#NUM!</v>
      </c>
      <c r="FV109" s="318" t="e">
        <f t="array" ref="FV109">QUARTILE(IF($JS21:$JS68&lt;&gt;"",FV21:FV68),1)</f>
        <v>#NUM!</v>
      </c>
      <c r="FW109" s="318" t="e">
        <f t="array" ref="FW109">QUARTILE(IF($JS21:$JS68&lt;&gt;"",FW21:FW68),1)</f>
        <v>#NUM!</v>
      </c>
      <c r="FX109" s="318" t="e">
        <f t="array" ref="FX109">QUARTILE(IF($JS21:$JS68&lt;&gt;"",FX21:FX68),1)</f>
        <v>#NUM!</v>
      </c>
      <c r="FY109" s="318" t="e">
        <f t="array" ref="FY109">QUARTILE(IF($JS21:$JS68&lt;&gt;"",FY21:FY68),1)</f>
        <v>#NUM!</v>
      </c>
      <c r="FZ109" s="318" t="e">
        <f t="array" ref="FZ109">QUARTILE(IF($JS21:$JS68&lt;&gt;"",FZ21:FZ68),1)</f>
        <v>#NUM!</v>
      </c>
      <c r="GA109" s="318" t="e">
        <f t="array" ref="GA109">QUARTILE(IF($JS21:$JS68&lt;&gt;"",GA21:GA68),1)</f>
        <v>#NUM!</v>
      </c>
      <c r="GB109" s="318" t="e">
        <f t="array" ref="GB109">QUARTILE(IF($JS21:$JS68&lt;&gt;"",GB21:GB68),1)</f>
        <v>#NUM!</v>
      </c>
      <c r="GC109" s="318" t="e">
        <f t="array" ref="GC109">QUARTILE(IF($JS21:$JS68&lt;&gt;"",GC21:GC68),1)</f>
        <v>#NUM!</v>
      </c>
      <c r="GD109" s="318" t="e">
        <f t="array" ref="GD109">QUARTILE(IF($JS21:$JS68&lt;&gt;"",GD21:GD68),1)</f>
        <v>#NUM!</v>
      </c>
      <c r="GE109" s="318" t="e">
        <f t="array" ref="GE109">QUARTILE(IF($JS21:$JS68&lt;&gt;"",GE21:GE68),1)</f>
        <v>#NUM!</v>
      </c>
      <c r="GF109" s="318" t="e">
        <f t="array" ref="GF109">QUARTILE(IF($JS21:$JS68&lt;&gt;"",GF21:GF68),1)</f>
        <v>#NUM!</v>
      </c>
      <c r="GG109" s="318" t="e">
        <f t="array" ref="GG109">QUARTILE(IF($JS21:$JS68&lt;&gt;"",GG21:GG68),1)</f>
        <v>#NUM!</v>
      </c>
      <c r="GH109" s="318" t="e">
        <f t="array" ref="GH109">QUARTILE(IF($JS21:$JS68&lt;&gt;"",GH21:GH68),1)</f>
        <v>#NUM!</v>
      </c>
      <c r="GI109" s="318" t="e">
        <f t="array" ref="GI109">QUARTILE(IF($JS21:$JS68&lt;&gt;"",GI21:GI68),1)</f>
        <v>#NUM!</v>
      </c>
      <c r="GJ109" s="318" t="e">
        <f t="array" ref="GJ109">QUARTILE(IF($JS21:$JS68&lt;&gt;"",GJ21:GJ68),1)</f>
        <v>#NUM!</v>
      </c>
      <c r="GK109" s="318" t="e">
        <f t="array" ref="GK109">QUARTILE(IF($JS21:$JS68&lt;&gt;"",GK21:GK68),1)</f>
        <v>#NUM!</v>
      </c>
      <c r="GL109" s="318" t="e">
        <f t="array" ref="GL109">QUARTILE(IF($JS21:$JS68&lt;&gt;"",GL21:GL68),1)</f>
        <v>#NUM!</v>
      </c>
      <c r="GM109" s="318" t="e">
        <f t="array" ref="GM109">QUARTILE(IF($JS21:$JS68&lt;&gt;"",GM21:GM68),1)</f>
        <v>#NUM!</v>
      </c>
      <c r="GN109" s="318" t="e">
        <f t="array" ref="GN109">QUARTILE(IF($JS21:$JS68&lt;&gt;"",GN21:GN68),1)</f>
        <v>#NUM!</v>
      </c>
      <c r="GO109" s="318" t="e">
        <f t="array" ref="GO109">QUARTILE(IF($JS21:$JS68&lt;&gt;"",GO21:GO68),1)</f>
        <v>#NUM!</v>
      </c>
      <c r="GP109" s="318" t="e">
        <f t="array" ref="GP109">QUARTILE(IF($JS21:$JS68&lt;&gt;"",GP21:GP68),1)</f>
        <v>#NUM!</v>
      </c>
      <c r="GQ109" s="318" t="e">
        <f t="array" ref="GQ109">QUARTILE(IF($JS21:$JS68&lt;&gt;"",GQ21:GQ68),1)</f>
        <v>#NUM!</v>
      </c>
      <c r="GR109" s="318" t="e">
        <f t="array" ref="GR109">QUARTILE(IF($JS21:$JS68&lt;&gt;"",GR21:GR68),1)</f>
        <v>#NUM!</v>
      </c>
      <c r="GS109" s="318" t="e">
        <f t="array" ref="GS109">QUARTILE(IF($JS21:$JS68&lt;&gt;"",GS21:GS68),1)</f>
        <v>#NUM!</v>
      </c>
      <c r="GT109" s="318" t="e">
        <f t="array" ref="GT109">QUARTILE(IF($JS21:$JS68&lt;&gt;"",GT21:GT68),1)</f>
        <v>#NUM!</v>
      </c>
      <c r="GU109" s="318" t="e">
        <f t="array" ref="GU109">QUARTILE(IF($JS21:$JS68&lt;&gt;"",GU21:GU68),1)</f>
        <v>#NUM!</v>
      </c>
      <c r="GV109" s="318" t="e">
        <f t="array" ref="GV109">QUARTILE(IF($JS21:$JS68&lt;&gt;"",GV21:GV68),1)</f>
        <v>#NUM!</v>
      </c>
      <c r="GW109" s="318" t="e">
        <f t="array" ref="GW109">QUARTILE(IF($JS21:$JS68&lt;&gt;"",GW21:GW68),1)</f>
        <v>#NUM!</v>
      </c>
      <c r="GX109" s="318" t="e">
        <f t="array" ref="GX109">QUARTILE(IF($JS21:$JS68&lt;&gt;"",GX21:GX68),1)</f>
        <v>#NUM!</v>
      </c>
      <c r="GY109" s="318" t="e">
        <f t="array" ref="GY109">QUARTILE(IF($JS21:$JS68&lt;&gt;"",GY21:GY68),1)</f>
        <v>#NUM!</v>
      </c>
      <c r="GZ109" s="318" t="e">
        <f t="array" ref="GZ109">QUARTILE(IF($JS21:$JS68&lt;&gt;"",GZ21:GZ68),1)</f>
        <v>#NUM!</v>
      </c>
      <c r="HA109" s="318" t="e">
        <f t="array" ref="HA109">QUARTILE(IF($JS21:$JS68&lt;&gt;"",HA21:HA68),1)</f>
        <v>#NUM!</v>
      </c>
      <c r="HB109" s="318" t="e">
        <f t="array" ref="HB109">QUARTILE(IF($JS21:$JS68&lt;&gt;"",HB21:HB68),1)</f>
        <v>#NUM!</v>
      </c>
      <c r="HC109" s="318" t="e">
        <f t="array" ref="HC109">QUARTILE(IF($JS21:$JS68&lt;&gt;"",HC21:HC68),1)</f>
        <v>#NUM!</v>
      </c>
      <c r="HD109" s="318" t="e">
        <f t="array" ref="HD109">QUARTILE(IF($JS21:$JS68&lt;&gt;"",HD21:HD68),1)</f>
        <v>#NUM!</v>
      </c>
      <c r="HE109" s="318" t="e">
        <f t="array" ref="HE109">QUARTILE(IF($JS21:$JS68&lt;&gt;"",HE21:HE68),1)</f>
        <v>#NUM!</v>
      </c>
      <c r="HF109" s="318" t="e">
        <f t="array" ref="HF109">QUARTILE(IF($JS21:$JS68&lt;&gt;"",HF21:HF68),1)</f>
        <v>#NUM!</v>
      </c>
      <c r="HG109" s="318" t="e">
        <f t="array" ref="HG109">QUARTILE(IF($JS21:$JS68&lt;&gt;"",HG21:HG68),1)</f>
        <v>#NUM!</v>
      </c>
      <c r="HH109" s="318" t="e">
        <f t="array" ref="HH109">QUARTILE(IF($JS21:$JS68&lt;&gt;"",HH21:HH68),1)</f>
        <v>#NUM!</v>
      </c>
      <c r="HI109" s="318" t="e">
        <f t="array" ref="HI109">QUARTILE(IF($JS21:$JS68&lt;&gt;"",HI21:HI68),1)</f>
        <v>#NUM!</v>
      </c>
      <c r="HJ109" s="318" t="e">
        <f t="array" ref="HJ109">QUARTILE(IF($JS21:$JS68&lt;&gt;"",HJ21:HJ68),1)</f>
        <v>#NUM!</v>
      </c>
      <c r="HK109" s="318" t="e">
        <f t="array" ref="HK109">QUARTILE(IF($JS21:$JS68&lt;&gt;"",HK21:HK68),1)</f>
        <v>#NUM!</v>
      </c>
      <c r="HL109" s="318" t="e">
        <f t="array" ref="HL109">QUARTILE(IF($JS21:$JS68&lt;&gt;"",HL21:HL68),1)</f>
        <v>#NUM!</v>
      </c>
      <c r="HM109" s="318" t="e">
        <f t="array" ref="HM109">QUARTILE(IF($JS21:$JS68&lt;&gt;"",HM21:HM68),1)</f>
        <v>#NUM!</v>
      </c>
      <c r="HN109" s="318" t="e">
        <f t="array" ref="HN109">QUARTILE(IF($JS21:$JS68&lt;&gt;"",HN21:HN68),1)</f>
        <v>#NUM!</v>
      </c>
      <c r="HO109" s="318" t="e">
        <f t="array" ref="HO109">QUARTILE(IF($JS21:$JS68&lt;&gt;"",HO21:HO68),1)</f>
        <v>#NUM!</v>
      </c>
      <c r="HP109" s="318" t="e">
        <f t="array" ref="HP109">QUARTILE(IF($JS21:$JS68&lt;&gt;"",HP21:HP68),1)</f>
        <v>#NUM!</v>
      </c>
      <c r="HQ109" s="318" t="e">
        <f t="array" ref="HQ109">QUARTILE(IF($JS21:$JS68&lt;&gt;"",HQ21:HQ68),1)</f>
        <v>#NUM!</v>
      </c>
      <c r="HR109" s="318" t="e">
        <f t="array" ref="HR109">QUARTILE(IF($JS21:$JS68&lt;&gt;"",HR21:HR68),1)</f>
        <v>#NUM!</v>
      </c>
      <c r="HS109" s="318" t="e">
        <f t="array" ref="HS109">QUARTILE(IF($JS21:$JS68&lt;&gt;"",HS21:HS68),1)</f>
        <v>#NUM!</v>
      </c>
      <c r="HT109" s="318" t="e">
        <f t="array" ref="HT109">QUARTILE(IF($JS21:$JS68&lt;&gt;"",HT21:HT68),1)</f>
        <v>#NUM!</v>
      </c>
      <c r="HU109" s="318" t="e">
        <f t="array" ref="HU109">QUARTILE(IF($JS21:$JS68&lt;&gt;"",HU21:HU68),1)</f>
        <v>#NUM!</v>
      </c>
      <c r="HV109" s="318" t="e">
        <f t="array" ref="HV109">QUARTILE(IF($JS21:$JS68&lt;&gt;"",HV21:HV68),1)</f>
        <v>#NUM!</v>
      </c>
      <c r="HW109" s="318" t="e">
        <f t="array" ref="HW109">QUARTILE(IF($JS21:$JS68&lt;&gt;"",HW21:HW68),1)</f>
        <v>#NUM!</v>
      </c>
      <c r="HX109" s="318" t="e">
        <f t="array" ref="HX109">QUARTILE(IF($JS21:$JS68&lt;&gt;"",HX21:HX68),1)</f>
        <v>#NUM!</v>
      </c>
      <c r="HY109" s="318" t="e">
        <f t="array" ref="HY109">QUARTILE(IF($JS21:$JS68&lt;&gt;"",HY21:HY68),1)</f>
        <v>#NUM!</v>
      </c>
      <c r="HZ109" s="318" t="e">
        <f t="array" ref="HZ109">QUARTILE(IF($JS21:$JS68&lt;&gt;"",HZ21:HZ68),1)</f>
        <v>#NUM!</v>
      </c>
      <c r="IA109" s="318" t="e">
        <f t="array" ref="IA109">QUARTILE(IF($JS21:$JS68&lt;&gt;"",IA21:IA68),1)</f>
        <v>#NUM!</v>
      </c>
      <c r="IB109" s="318" t="e">
        <f t="array" ref="IB109">QUARTILE(IF($JS21:$JS68&lt;&gt;"",IB21:IB68),1)</f>
        <v>#NUM!</v>
      </c>
      <c r="IC109" s="318" t="e">
        <f t="array" ref="IC109">QUARTILE(IF($JS21:$JS68&lt;&gt;"",IC21:IC68),1)</f>
        <v>#NUM!</v>
      </c>
      <c r="ID109" s="318" t="e">
        <f t="array" ref="ID109">QUARTILE(IF($JS21:$JS68&lt;&gt;"",ID21:ID68),1)</f>
        <v>#NUM!</v>
      </c>
      <c r="IE109" s="318" t="e">
        <f t="array" ref="IE109">QUARTILE(IF($JS21:$JS68&lt;&gt;"",IE21:IE68),1)</f>
        <v>#NUM!</v>
      </c>
      <c r="IF109" s="318" t="e">
        <f t="array" ref="IF109">QUARTILE(IF($JS21:$JS68&lt;&gt;"",IF21:IF68),1)</f>
        <v>#NUM!</v>
      </c>
      <c r="IG109" s="318" t="e">
        <f t="array" ref="IG109">QUARTILE(IF($JS21:$JS68&lt;&gt;"",IG21:IG68),1)</f>
        <v>#NUM!</v>
      </c>
      <c r="IH109" s="318" t="e">
        <f t="array" ref="IH109">QUARTILE(IF($JS21:$JS68&lt;&gt;"",IH21:IH68),1)</f>
        <v>#NUM!</v>
      </c>
      <c r="II109" s="318" t="e">
        <f t="array" ref="II109">QUARTILE(IF($JS21:$JS68&lt;&gt;"",II21:II68),1)</f>
        <v>#NUM!</v>
      </c>
      <c r="IJ109" s="318" t="e">
        <f t="array" ref="IJ109">QUARTILE(IF($JS21:$JS68&lt;&gt;"",IJ21:IJ68),1)</f>
        <v>#NUM!</v>
      </c>
      <c r="IK109" s="318" t="e">
        <f t="array" ref="IK109">QUARTILE(IF($JS21:$JS68&lt;&gt;"",IK21:IK68),1)</f>
        <v>#NUM!</v>
      </c>
      <c r="IL109" s="318" t="e">
        <f t="array" ref="IL109">QUARTILE(IF($JS21:$JS68&lt;&gt;"",IL21:IL68),1)</f>
        <v>#NUM!</v>
      </c>
      <c r="IM109" s="318" t="e">
        <f t="array" ref="IM109">QUARTILE(IF($JS21:$JS68&lt;&gt;"",IM21:IM68),1)</f>
        <v>#NUM!</v>
      </c>
      <c r="IN109" s="318" t="e">
        <f t="array" ref="IN109">QUARTILE(IF($JS21:$JS68&lt;&gt;"",IN21:IN68),1)</f>
        <v>#NUM!</v>
      </c>
      <c r="IO109" s="318" t="e">
        <f t="array" ref="IO109">QUARTILE(IF($JS21:$JS68&lt;&gt;"",IO21:IO68),1)</f>
        <v>#NUM!</v>
      </c>
      <c r="IP109" s="318" t="e">
        <f t="array" ref="IP109">QUARTILE(IF($JS21:$JS68&lt;&gt;"",IP21:IP68),1)</f>
        <v>#NUM!</v>
      </c>
      <c r="IQ109" s="318" t="e">
        <f t="array" ref="IQ109">QUARTILE(IF($JS21:$JS68&lt;&gt;"",IQ21:IQ68),1)</f>
        <v>#NUM!</v>
      </c>
      <c r="IR109" s="318" t="e">
        <f t="array" ref="IR109">QUARTILE(IF($JS21:$JS68&lt;&gt;"",IR21:IR68),1)</f>
        <v>#NUM!</v>
      </c>
      <c r="IS109" s="318" t="e">
        <f t="array" ref="IS109">QUARTILE(IF($JS21:$JS68&lt;&gt;"",IS21:IS68),1)</f>
        <v>#NUM!</v>
      </c>
      <c r="IT109" s="318" t="e">
        <f t="array" ref="IT109">QUARTILE(IF($JS21:$JS68&lt;&gt;"",IT21:IT68),1)</f>
        <v>#NUM!</v>
      </c>
      <c r="IU109" s="318" t="e">
        <f t="array" ref="IU109">QUARTILE(IF($JS21:$JS68&lt;&gt;"",IU21:IU68),1)</f>
        <v>#NUM!</v>
      </c>
      <c r="IV109" s="318" t="e">
        <f t="array" ref="IV109">QUARTILE(IF($JS21:$JS68&lt;&gt;"",IV21:IV68),1)</f>
        <v>#NUM!</v>
      </c>
      <c r="IW109" s="318" t="e">
        <f t="array" ref="IW109">QUARTILE(IF($JS21:$JS68&lt;&gt;"",IW21:IW68),1)</f>
        <v>#NUM!</v>
      </c>
      <c r="IX109" s="318" t="e">
        <f t="array" ref="IX109">QUARTILE(IF($JS21:$JS68&lt;&gt;"",IX21:IX68),1)</f>
        <v>#NUM!</v>
      </c>
      <c r="IY109" s="318" t="e">
        <f t="array" ref="IY109">QUARTILE(IF($JS21:$JS68&lt;&gt;"",IY21:IY68),1)</f>
        <v>#NUM!</v>
      </c>
      <c r="IZ109" s="318" t="e">
        <f t="array" ref="IZ109">QUARTILE(IF($JS21:$JS68&lt;&gt;"",IZ21:IZ68),1)</f>
        <v>#NUM!</v>
      </c>
      <c r="JA109" s="318" t="e">
        <f t="array" ref="JA109">QUARTILE(IF($JS21:$JS68&lt;&gt;"",JA21:JA68),1)</f>
        <v>#NUM!</v>
      </c>
      <c r="JB109" s="318" t="e">
        <f t="array" ref="JB109">QUARTILE(IF($JS21:$JS68&lt;&gt;"",JB21:JB68),1)</f>
        <v>#NUM!</v>
      </c>
      <c r="JC109" s="318" t="e">
        <f t="array" ref="JC109">QUARTILE(IF($JS21:$JS68&lt;&gt;"",JC21:JC68),1)</f>
        <v>#NUM!</v>
      </c>
      <c r="JD109" s="318" t="e">
        <f t="array" ref="JD109">QUARTILE(IF($JS21:$JS68&lt;&gt;"",JD21:JD68),1)</f>
        <v>#NUM!</v>
      </c>
      <c r="JE109" s="318" t="e">
        <f t="array" ref="JE109">QUARTILE(IF($JS21:$JS68&lt;&gt;"",JE21:JE68),1)</f>
        <v>#NUM!</v>
      </c>
      <c r="JF109" s="318" t="e">
        <f t="array" ref="JF109">QUARTILE(IF($JS21:$JS68&lt;&gt;"",JF21:JF68),1)</f>
        <v>#NUM!</v>
      </c>
      <c r="JG109" s="318" t="e">
        <f t="array" ref="JG109">QUARTILE(IF($JS21:$JS68&lt;&gt;"",JG21:JG68),1)</f>
        <v>#NUM!</v>
      </c>
      <c r="JH109" s="318" t="e">
        <f t="array" ref="JH109">QUARTILE(IF($JS21:$JS68&lt;&gt;"",JH21:JH68),1)</f>
        <v>#NUM!</v>
      </c>
      <c r="JI109" s="318" t="e">
        <f t="array" ref="JI109">QUARTILE(IF($JS21:$JS68&lt;&gt;"",JI21:JI68),1)</f>
        <v>#NUM!</v>
      </c>
      <c r="JJ109" s="318" t="e">
        <f t="array" ref="JJ109">QUARTILE(IF($JS21:$JS68&lt;&gt;"",JJ21:JJ68),1)</f>
        <v>#NUM!</v>
      </c>
      <c r="JK109" s="318" t="e">
        <f t="array" ref="JK109">QUARTILE(IF($JS21:$JS68&lt;&gt;"",JK21:JK68),1)</f>
        <v>#NUM!</v>
      </c>
      <c r="JL109" s="318" t="e">
        <f t="array" ref="JL109">QUARTILE(IF($JS21:$JS68&lt;&gt;"",JL21:JL68),1)</f>
        <v>#NUM!</v>
      </c>
      <c r="JM109" s="318" t="e">
        <f t="array" ref="JM109">QUARTILE(IF($JS21:$JS68&lt;&gt;"",JM21:JM68),1)</f>
        <v>#NUM!</v>
      </c>
      <c r="JN109" s="318" t="e">
        <f t="array" ref="JN109">QUARTILE(IF($JS21:$JS68&lt;&gt;"",JN21:JN68),1)</f>
        <v>#NUM!</v>
      </c>
      <c r="JO109" s="318" t="e">
        <f t="array" ref="JO109">QUARTILE(IF($JS21:$JS68&lt;&gt;"",JO21:JO68),1)</f>
        <v>#NUM!</v>
      </c>
      <c r="JP109" s="318" t="e">
        <f t="array" ref="JP109">QUARTILE(IF($JS21:$JS68&lt;&gt;"",JP21:JP68),1)</f>
        <v>#NUM!</v>
      </c>
      <c r="JQ109" s="304"/>
    </row>
    <row r="110" spans="4:277" ht="15" customHeight="1" x14ac:dyDescent="0.2">
      <c r="D110" s="316">
        <v>3.3</v>
      </c>
      <c r="E110" s="317" t="s">
        <v>455</v>
      </c>
      <c r="F110" s="318" t="e">
        <f t="array" ref="F110">QUARTILE(IF($JS21:$JS68&lt;&gt;"",F21:F68),2)</f>
        <v>#NUM!</v>
      </c>
      <c r="G110" s="318" t="e">
        <f t="array" ref="G110">QUARTILE(IF($JS21:$JS68&lt;&gt;"",G21:G68),2)</f>
        <v>#NUM!</v>
      </c>
      <c r="H110" s="318" t="e">
        <f t="array" ref="H110">QUARTILE(IF($JS21:$JS68&lt;&gt;"",H21:H68),2)</f>
        <v>#NUM!</v>
      </c>
      <c r="I110" s="318" t="e">
        <f t="array" ref="I110">QUARTILE(IF($JS21:$JS68&lt;&gt;"",I21:I68),2)</f>
        <v>#NUM!</v>
      </c>
      <c r="J110" s="318" t="e">
        <f t="array" ref="J110">QUARTILE(IF($JS21:$JS68&lt;&gt;"",J21:J68),2)</f>
        <v>#NUM!</v>
      </c>
      <c r="K110" s="318" t="e">
        <f t="array" ref="K110">QUARTILE(IF($JS21:$JS68&lt;&gt;"",K21:K68),2)</f>
        <v>#NUM!</v>
      </c>
      <c r="L110" s="318" t="e">
        <f t="array" ref="L110">QUARTILE(IF($JS21:$JS68&lt;&gt;"",L21:L68),2)</f>
        <v>#NUM!</v>
      </c>
      <c r="M110" s="318" t="e">
        <f t="array" ref="M110">QUARTILE(IF($JS21:$JS68&lt;&gt;"",M21:M68),2)</f>
        <v>#NUM!</v>
      </c>
      <c r="N110" s="318" t="e">
        <f t="array" ref="N110">QUARTILE(IF($JS21:$JS68&lt;&gt;"",N21:N68),2)</f>
        <v>#NUM!</v>
      </c>
      <c r="O110" s="318" t="e">
        <f t="array" ref="O110">QUARTILE(IF($JS21:$JS68&lt;&gt;"",O21:O68),2)</f>
        <v>#NUM!</v>
      </c>
      <c r="P110" s="318" t="e">
        <f t="array" ref="P110">QUARTILE(IF($JS21:$JS68&lt;&gt;"",P21:P68),2)</f>
        <v>#NUM!</v>
      </c>
      <c r="Q110" s="318" t="e">
        <f t="array" ref="Q110">QUARTILE(IF($JS21:$JS68&lt;&gt;"",Q21:Q68),2)</f>
        <v>#NUM!</v>
      </c>
      <c r="R110" s="318" t="e">
        <f t="array" ref="R110">QUARTILE(IF($JS21:$JS68&lt;&gt;"",R21:R68),2)</f>
        <v>#NUM!</v>
      </c>
      <c r="S110" s="318" t="e">
        <f t="array" ref="S110">QUARTILE(IF($JS21:$JS68&lt;&gt;"",S21:S68),2)</f>
        <v>#NUM!</v>
      </c>
      <c r="T110" s="318" t="e">
        <f t="array" ref="T110">QUARTILE(IF($JS21:$JS68&lt;&gt;"",T21:T68),2)</f>
        <v>#NUM!</v>
      </c>
      <c r="U110" s="318" t="e">
        <f t="array" ref="U110">QUARTILE(IF($JS21:$JS68&lt;&gt;"",U21:U68),2)</f>
        <v>#NUM!</v>
      </c>
      <c r="V110" s="318" t="e">
        <f t="array" ref="V110">QUARTILE(IF($JS21:$JS68&lt;&gt;"",V21:V68),2)</f>
        <v>#NUM!</v>
      </c>
      <c r="W110" s="318" t="e">
        <f t="array" ref="W110">QUARTILE(IF($JS21:$JS68&lt;&gt;"",W21:W68),2)</f>
        <v>#NUM!</v>
      </c>
      <c r="X110" s="318" t="e">
        <f t="array" ref="X110">QUARTILE(IF($JS21:$JS68&lt;&gt;"",X21:X68),2)</f>
        <v>#NUM!</v>
      </c>
      <c r="Y110" s="318" t="e">
        <f t="array" ref="Y110">QUARTILE(IF($JS21:$JS68&lt;&gt;"",Y21:Y68),2)</f>
        <v>#NUM!</v>
      </c>
      <c r="Z110" s="318" t="e">
        <f t="array" ref="Z110">QUARTILE(IF($JS21:$JS68&lt;&gt;"",Z21:Z68),2)</f>
        <v>#NUM!</v>
      </c>
      <c r="AA110" s="318" t="e">
        <f t="array" ref="AA110">QUARTILE(IF($JS21:$JS68&lt;&gt;"",AA21:AA68),2)</f>
        <v>#NUM!</v>
      </c>
      <c r="AB110" s="318" t="e">
        <f t="array" ref="AB110">QUARTILE(IF($JS21:$JS68&lt;&gt;"",AB21:AB68),2)</f>
        <v>#NUM!</v>
      </c>
      <c r="AC110" s="318" t="e">
        <f t="array" ref="AC110">QUARTILE(IF($JS21:$JS68&lt;&gt;"",AC21:AC68),2)</f>
        <v>#NUM!</v>
      </c>
      <c r="AD110" s="318" t="e">
        <f t="array" ref="AD110">QUARTILE(IF($JS21:$JS68&lt;&gt;"",AD21:AD68),2)</f>
        <v>#NUM!</v>
      </c>
      <c r="AE110" s="318" t="e">
        <f t="array" ref="AE110">QUARTILE(IF($JS21:$JS68&lt;&gt;"",AE21:AE68),2)</f>
        <v>#NUM!</v>
      </c>
      <c r="AF110" s="318" t="e">
        <f t="array" ref="AF110">QUARTILE(IF($JS21:$JS68&lt;&gt;"",AF21:AF68),2)</f>
        <v>#NUM!</v>
      </c>
      <c r="AG110" s="318" t="e">
        <f t="array" ref="AG110">QUARTILE(IF($JS21:$JS68&lt;&gt;"",AG21:AG68),2)</f>
        <v>#NUM!</v>
      </c>
      <c r="AH110" s="318" t="e">
        <f t="array" ref="AH110">QUARTILE(IF($JS21:$JS68&lt;&gt;"",AH21:AH68),2)</f>
        <v>#NUM!</v>
      </c>
      <c r="AI110" s="318" t="e">
        <f t="array" ref="AI110">QUARTILE(IF($JS21:$JS68&lt;&gt;"",AI21:AI68),2)</f>
        <v>#NUM!</v>
      </c>
      <c r="AJ110" s="318" t="e">
        <f t="array" ref="AJ110">QUARTILE(IF($JS21:$JS68&lt;&gt;"",AJ21:AJ68),2)</f>
        <v>#NUM!</v>
      </c>
      <c r="AK110" s="318" t="e">
        <f t="array" ref="AK110">QUARTILE(IF($JS21:$JS68&lt;&gt;"",AK21:AK68),2)</f>
        <v>#NUM!</v>
      </c>
      <c r="AL110" s="318" t="e">
        <f t="array" ref="AL110">QUARTILE(IF($JS21:$JS68&lt;&gt;"",AL21:AL68),2)</f>
        <v>#NUM!</v>
      </c>
      <c r="AM110" s="318" t="e">
        <f t="array" ref="AM110">QUARTILE(IF($JS21:$JS68&lt;&gt;"",AM21:AM68),2)</f>
        <v>#NUM!</v>
      </c>
      <c r="AN110" s="318" t="e">
        <f t="array" ref="AN110">QUARTILE(IF($JS21:$JS68&lt;&gt;"",AN21:AN68),2)</f>
        <v>#NUM!</v>
      </c>
      <c r="AO110" s="318" t="e">
        <f t="array" ref="AO110">QUARTILE(IF($JS21:$JS68&lt;&gt;"",AO21:AO68),2)</f>
        <v>#NUM!</v>
      </c>
      <c r="AP110" s="318" t="e">
        <f t="array" ref="AP110">QUARTILE(IF($JS21:$JS68&lt;&gt;"",AP21:AP68),2)</f>
        <v>#NUM!</v>
      </c>
      <c r="AQ110" s="318" t="e">
        <f t="array" ref="AQ110">QUARTILE(IF($JS21:$JS68&lt;&gt;"",AQ21:AQ68),2)</f>
        <v>#NUM!</v>
      </c>
      <c r="AR110" s="318" t="e">
        <f t="array" ref="AR110">QUARTILE(IF($JS21:$JS68&lt;&gt;"",AR21:AR68),2)</f>
        <v>#NUM!</v>
      </c>
      <c r="AS110" s="318" t="e">
        <f t="array" ref="AS110">QUARTILE(IF($JS21:$JS68&lt;&gt;"",AS21:AS68),2)</f>
        <v>#NUM!</v>
      </c>
      <c r="AT110" s="318" t="e">
        <f t="array" ref="AT110">QUARTILE(IF($JS21:$JS68&lt;&gt;"",AT21:AT68),2)</f>
        <v>#NUM!</v>
      </c>
      <c r="AU110" s="318" t="e">
        <f t="array" ref="AU110">QUARTILE(IF($JS21:$JS68&lt;&gt;"",AU21:AU68),2)</f>
        <v>#NUM!</v>
      </c>
      <c r="AV110" s="318" t="e">
        <f t="array" ref="AV110">QUARTILE(IF($JS21:$JS68&lt;&gt;"",AV21:AV68),2)</f>
        <v>#NUM!</v>
      </c>
      <c r="AW110" s="318" t="e">
        <f t="array" ref="AW110">QUARTILE(IF($JS21:$JS68&lt;&gt;"",AW21:AW68),2)</f>
        <v>#NUM!</v>
      </c>
      <c r="AX110" s="318" t="e">
        <f t="array" ref="AX110">QUARTILE(IF($JS21:$JS68&lt;&gt;"",AX21:AX68),2)</f>
        <v>#NUM!</v>
      </c>
      <c r="AY110" s="318" t="e">
        <f t="array" ref="AY110">QUARTILE(IF($JS21:$JS68&lt;&gt;"",AY21:AY68),2)</f>
        <v>#NUM!</v>
      </c>
      <c r="AZ110" s="318" t="e">
        <f t="array" ref="AZ110">QUARTILE(IF($JS21:$JS68&lt;&gt;"",AZ21:AZ68),2)</f>
        <v>#NUM!</v>
      </c>
      <c r="BA110" s="318" t="e">
        <f t="array" ref="BA110">QUARTILE(IF($JS21:$JS68&lt;&gt;"",BA21:BA68),2)</f>
        <v>#NUM!</v>
      </c>
      <c r="BB110" s="318" t="e">
        <f t="array" ref="BB110">QUARTILE(IF($JS21:$JS68&lt;&gt;"",BB21:BB68),2)</f>
        <v>#NUM!</v>
      </c>
      <c r="BC110" s="318" t="e">
        <f t="array" ref="BC110">QUARTILE(IF($JS21:$JS68&lt;&gt;"",BC21:BC68),2)</f>
        <v>#NUM!</v>
      </c>
      <c r="BD110" s="318" t="e">
        <f t="array" ref="BD110">QUARTILE(IF($JS21:$JS68&lt;&gt;"",BD21:BD68),2)</f>
        <v>#NUM!</v>
      </c>
      <c r="BE110" s="318" t="e">
        <f t="array" ref="BE110">QUARTILE(IF($JS21:$JS68&lt;&gt;"",BE21:BE68),2)</f>
        <v>#NUM!</v>
      </c>
      <c r="BF110" s="318" t="e">
        <f t="array" ref="BF110">QUARTILE(IF($JS21:$JS68&lt;&gt;"",BF21:BF68),2)</f>
        <v>#NUM!</v>
      </c>
      <c r="BG110" s="318" t="e">
        <f t="array" ref="BG110">QUARTILE(IF($JS21:$JS68&lt;&gt;"",BG21:BG68),2)</f>
        <v>#NUM!</v>
      </c>
      <c r="BH110" s="318" t="e">
        <f t="array" ref="BH110">QUARTILE(IF($JS21:$JS68&lt;&gt;"",BH21:BH68),2)</f>
        <v>#NUM!</v>
      </c>
      <c r="BI110" s="318" t="e">
        <f t="array" ref="BI110">QUARTILE(IF($JS21:$JS68&lt;&gt;"",BI21:BI68),2)</f>
        <v>#NUM!</v>
      </c>
      <c r="BJ110" s="318" t="e">
        <f t="array" ref="BJ110">QUARTILE(IF($JS21:$JS68&lt;&gt;"",BJ21:BJ68),2)</f>
        <v>#NUM!</v>
      </c>
      <c r="BK110" s="318" t="e">
        <f t="array" ref="BK110">QUARTILE(IF($JS21:$JS68&lt;&gt;"",BK21:BK68),2)</f>
        <v>#NUM!</v>
      </c>
      <c r="BL110" s="318" t="e">
        <f t="array" ref="BL110">QUARTILE(IF($JS21:$JS68&lt;&gt;"",BL21:BL68),2)</f>
        <v>#NUM!</v>
      </c>
      <c r="BM110" s="318" t="e">
        <f t="array" ref="BM110">QUARTILE(IF($JS21:$JS68&lt;&gt;"",BM21:BM68),2)</f>
        <v>#NUM!</v>
      </c>
      <c r="BN110" s="318" t="e">
        <f t="array" ref="BN110">QUARTILE(IF($JS21:$JS68&lt;&gt;"",BN21:BN68),2)</f>
        <v>#NUM!</v>
      </c>
      <c r="BO110" s="318" t="e">
        <f t="array" ref="BO110">QUARTILE(IF($JS21:$JS68&lt;&gt;"",BO21:BO68),2)</f>
        <v>#NUM!</v>
      </c>
      <c r="BP110" s="318" t="e">
        <f t="array" ref="BP110">QUARTILE(IF($JS21:$JS68&lt;&gt;"",BP21:BP68),2)</f>
        <v>#NUM!</v>
      </c>
      <c r="BQ110" s="318" t="e">
        <f t="array" ref="BQ110">QUARTILE(IF($JS21:$JS68&lt;&gt;"",BQ21:BQ68),2)</f>
        <v>#NUM!</v>
      </c>
      <c r="BR110" s="318" t="e">
        <f t="array" ref="BR110">QUARTILE(IF($JS21:$JS68&lt;&gt;"",BR21:BR68),2)</f>
        <v>#NUM!</v>
      </c>
      <c r="BS110" s="318" t="e">
        <f t="array" ref="BS110">QUARTILE(IF($JS21:$JS68&lt;&gt;"",BS21:BS68),2)</f>
        <v>#NUM!</v>
      </c>
      <c r="BT110" s="318" t="e">
        <f t="array" ref="BT110">QUARTILE(IF($JS21:$JS68&lt;&gt;"",BT21:BT68),2)</f>
        <v>#NUM!</v>
      </c>
      <c r="BU110" s="318" t="e">
        <f t="array" ref="BU110">QUARTILE(IF($JS21:$JS68&lt;&gt;"",BU21:BU68),2)</f>
        <v>#NUM!</v>
      </c>
      <c r="BV110" s="318" t="e">
        <f t="array" ref="BV110">QUARTILE(IF($JS21:$JS68&lt;&gt;"",BV21:BV68),2)</f>
        <v>#NUM!</v>
      </c>
      <c r="BW110" s="318" t="e">
        <f t="array" ref="BW110">QUARTILE(IF($JS21:$JS68&lt;&gt;"",BW21:BW68),2)</f>
        <v>#NUM!</v>
      </c>
      <c r="BX110" s="318" t="e">
        <f t="array" ref="BX110">QUARTILE(IF($JS21:$JS68&lt;&gt;"",BX21:BX68),2)</f>
        <v>#NUM!</v>
      </c>
      <c r="BY110" s="318" t="e">
        <f t="array" ref="BY110">QUARTILE(IF($JS21:$JS68&lt;&gt;"",BY21:BY68),2)</f>
        <v>#NUM!</v>
      </c>
      <c r="BZ110" s="318" t="e">
        <f t="array" ref="BZ110">QUARTILE(IF($JS21:$JS68&lt;&gt;"",BZ21:BZ68),2)</f>
        <v>#NUM!</v>
      </c>
      <c r="CA110" s="318" t="e">
        <f t="array" ref="CA110">QUARTILE(IF($JS21:$JS68&lt;&gt;"",CA21:CA68),2)</f>
        <v>#NUM!</v>
      </c>
      <c r="CB110" s="318" t="e">
        <f t="array" ref="CB110">QUARTILE(IF($JS21:$JS68&lt;&gt;"",CB21:CB68),2)</f>
        <v>#NUM!</v>
      </c>
      <c r="CC110" s="318" t="e">
        <f t="array" ref="CC110">QUARTILE(IF($JS21:$JS68&lt;&gt;"",CC21:CC68),2)</f>
        <v>#NUM!</v>
      </c>
      <c r="CD110" s="318" t="e">
        <f t="array" ref="CD110">QUARTILE(IF($JS21:$JS68&lt;&gt;"",CD21:CD68),2)</f>
        <v>#NUM!</v>
      </c>
      <c r="CE110" s="318" t="e">
        <f t="array" ref="CE110">QUARTILE(IF($JS21:$JS68&lt;&gt;"",CE21:CE68),2)</f>
        <v>#NUM!</v>
      </c>
      <c r="CF110" s="318" t="e">
        <f t="array" ref="CF110">QUARTILE(IF($JS21:$JS68&lt;&gt;"",CF21:CF68),2)</f>
        <v>#NUM!</v>
      </c>
      <c r="CG110" s="318" t="e">
        <f t="array" ref="CG110">QUARTILE(IF($JS21:$JS68&lt;&gt;"",CG21:CG68),2)</f>
        <v>#NUM!</v>
      </c>
      <c r="CH110" s="318" t="e">
        <f t="array" ref="CH110">QUARTILE(IF($JS21:$JS68&lt;&gt;"",CH21:CH68),2)</f>
        <v>#NUM!</v>
      </c>
      <c r="CI110" s="318" t="e">
        <f t="array" ref="CI110">QUARTILE(IF($JS21:$JS68&lt;&gt;"",CI21:CI68),2)</f>
        <v>#NUM!</v>
      </c>
      <c r="CJ110" s="318" t="e">
        <f t="array" ref="CJ110">QUARTILE(IF($JS21:$JS68&lt;&gt;"",CJ21:CJ68),2)</f>
        <v>#NUM!</v>
      </c>
      <c r="CK110" s="318" t="e">
        <f t="array" ref="CK110">QUARTILE(IF($JS21:$JS68&lt;&gt;"",CK21:CK68),2)</f>
        <v>#NUM!</v>
      </c>
      <c r="CL110" s="318" t="e">
        <f t="array" ref="CL110">QUARTILE(IF($JS21:$JS68&lt;&gt;"",CL21:CL68),2)</f>
        <v>#NUM!</v>
      </c>
      <c r="CM110" s="318" t="e">
        <f t="array" ref="CM110">QUARTILE(IF($JS21:$JS68&lt;&gt;"",CM21:CM68),2)</f>
        <v>#NUM!</v>
      </c>
      <c r="CN110" s="318" t="e">
        <f t="array" ref="CN110">QUARTILE(IF($JS21:$JS68&lt;&gt;"",CN21:CN68),2)</f>
        <v>#NUM!</v>
      </c>
      <c r="CO110" s="318" t="e">
        <f t="array" ref="CO110">QUARTILE(IF($JS21:$JS68&lt;&gt;"",CO21:CO68),2)</f>
        <v>#NUM!</v>
      </c>
      <c r="CP110" s="318" t="e">
        <f t="array" ref="CP110">QUARTILE(IF($JS21:$JS68&lt;&gt;"",CP21:CP68),2)</f>
        <v>#NUM!</v>
      </c>
      <c r="CQ110" s="318" t="e">
        <f t="array" ref="CQ110">QUARTILE(IF($JS21:$JS68&lt;&gt;"",CQ21:CQ68),2)</f>
        <v>#NUM!</v>
      </c>
      <c r="CR110" s="318" t="e">
        <f t="array" ref="CR110">QUARTILE(IF($JS21:$JS68&lt;&gt;"",CR21:CR68),2)</f>
        <v>#NUM!</v>
      </c>
      <c r="CS110" s="318" t="e">
        <f t="array" ref="CS110">QUARTILE(IF($JS21:$JS68&lt;&gt;"",CS21:CS68),2)</f>
        <v>#NUM!</v>
      </c>
      <c r="CT110" s="318" t="e">
        <f t="array" ref="CT110">QUARTILE(IF($JS21:$JS68&lt;&gt;"",CT21:CT68),2)</f>
        <v>#NUM!</v>
      </c>
      <c r="CU110" s="318" t="e">
        <f t="array" ref="CU110">QUARTILE(IF($JS21:$JS68&lt;&gt;"",CU21:CU68),2)</f>
        <v>#NUM!</v>
      </c>
      <c r="CV110" s="318" t="e">
        <f t="array" ref="CV110">QUARTILE(IF($JS21:$JS68&lt;&gt;"",CV21:CV68),2)</f>
        <v>#NUM!</v>
      </c>
      <c r="CW110" s="318" t="e">
        <f t="array" ref="CW110">QUARTILE(IF($JS21:$JS68&lt;&gt;"",CW21:CW68),2)</f>
        <v>#NUM!</v>
      </c>
      <c r="CX110" s="318" t="e">
        <f t="array" ref="CX110">QUARTILE(IF($JS21:$JS68&lt;&gt;"",CX21:CX68),2)</f>
        <v>#NUM!</v>
      </c>
      <c r="CY110" s="318" t="e">
        <f t="array" ref="CY110">QUARTILE(IF($JS21:$JS68&lt;&gt;"",CY21:CY68),2)</f>
        <v>#NUM!</v>
      </c>
      <c r="CZ110" s="318" t="e">
        <f t="array" ref="CZ110">QUARTILE(IF($JS21:$JS68&lt;&gt;"",CZ21:CZ68),2)</f>
        <v>#NUM!</v>
      </c>
      <c r="DA110" s="318" t="e">
        <f t="array" ref="DA110">QUARTILE(IF($JS21:$JS68&lt;&gt;"",DA21:DA68),2)</f>
        <v>#NUM!</v>
      </c>
      <c r="DB110" s="318" t="e">
        <f t="array" ref="DB110">QUARTILE(IF($JS21:$JS68&lt;&gt;"",DB21:DB68),2)</f>
        <v>#NUM!</v>
      </c>
      <c r="DC110" s="318" t="e">
        <f t="array" ref="DC110">QUARTILE(IF($JS21:$JS68&lt;&gt;"",DC21:DC68),2)</f>
        <v>#NUM!</v>
      </c>
      <c r="DD110" s="318" t="e">
        <f t="array" ref="DD110">QUARTILE(IF($JS21:$JS68&lt;&gt;"",DD21:DD68),2)</f>
        <v>#NUM!</v>
      </c>
      <c r="DE110" s="318" t="e">
        <f t="array" ref="DE110">QUARTILE(IF($JS21:$JS68&lt;&gt;"",DE21:DE68),2)</f>
        <v>#NUM!</v>
      </c>
      <c r="DF110" s="318" t="e">
        <f t="array" ref="DF110">QUARTILE(IF($JS21:$JS68&lt;&gt;"",DF21:DF68),2)</f>
        <v>#NUM!</v>
      </c>
      <c r="DG110" s="318" t="e">
        <f t="array" ref="DG110">QUARTILE(IF($JS21:$JS68&lt;&gt;"",DG21:DG68),2)</f>
        <v>#NUM!</v>
      </c>
      <c r="DH110" s="318" t="e">
        <f t="array" ref="DH110">QUARTILE(IF($JS21:$JS68&lt;&gt;"",DH21:DH68),2)</f>
        <v>#NUM!</v>
      </c>
      <c r="DI110" s="318" t="e">
        <f t="array" ref="DI110">QUARTILE(IF($JS21:$JS68&lt;&gt;"",DI21:DI68),2)</f>
        <v>#NUM!</v>
      </c>
      <c r="DJ110" s="318" t="e">
        <f t="array" ref="DJ110">QUARTILE(IF($JS21:$JS68&lt;&gt;"",DJ21:DJ68),2)</f>
        <v>#NUM!</v>
      </c>
      <c r="DK110" s="318" t="e">
        <f t="array" ref="DK110">QUARTILE(IF($JS21:$JS68&lt;&gt;"",DK21:DK68),2)</f>
        <v>#NUM!</v>
      </c>
      <c r="DL110" s="318" t="e">
        <f t="array" ref="DL110">QUARTILE(IF($JS21:$JS68&lt;&gt;"",DL21:DL68),2)</f>
        <v>#NUM!</v>
      </c>
      <c r="DM110" s="318" t="e">
        <f t="array" ref="DM110">QUARTILE(IF($JS21:$JS68&lt;&gt;"",DM21:DM68),2)</f>
        <v>#NUM!</v>
      </c>
      <c r="DN110" s="318" t="e">
        <f t="array" ref="DN110">QUARTILE(IF($JS21:$JS68&lt;&gt;"",DN21:DN68),2)</f>
        <v>#NUM!</v>
      </c>
      <c r="DO110" s="318" t="e">
        <f t="array" ref="DO110">QUARTILE(IF($JS21:$JS68&lt;&gt;"",DO21:DO68),2)</f>
        <v>#NUM!</v>
      </c>
      <c r="DP110" s="318" t="e">
        <f t="array" ref="DP110">QUARTILE(IF($JS21:$JS68&lt;&gt;"",DP21:DP68),2)</f>
        <v>#NUM!</v>
      </c>
      <c r="DQ110" s="318" t="e">
        <f t="array" ref="DQ110">QUARTILE(IF($JS21:$JS68&lt;&gt;"",DQ21:DQ68),2)</f>
        <v>#NUM!</v>
      </c>
      <c r="DR110" s="318" t="e">
        <f t="array" ref="DR110">QUARTILE(IF($JS21:$JS68&lt;&gt;"",DR21:DR68),2)</f>
        <v>#NUM!</v>
      </c>
      <c r="DS110" s="318" t="e">
        <f t="array" ref="DS110">QUARTILE(IF($JS21:$JS68&lt;&gt;"",DS21:DS68),2)</f>
        <v>#NUM!</v>
      </c>
      <c r="DT110" s="318" t="e">
        <f t="array" ref="DT110">QUARTILE(IF($JS21:$JS68&lt;&gt;"",DT21:DT68),2)</f>
        <v>#NUM!</v>
      </c>
      <c r="DU110" s="318" t="e">
        <f t="array" ref="DU110">QUARTILE(IF($JS21:$JS68&lt;&gt;"",DU21:DU68),2)</f>
        <v>#NUM!</v>
      </c>
      <c r="DV110" s="318" t="e">
        <f t="array" ref="DV110">QUARTILE(IF($JS21:$JS68&lt;&gt;"",DV21:DV68),2)</f>
        <v>#NUM!</v>
      </c>
      <c r="DW110" s="318" t="e">
        <f t="array" ref="DW110">QUARTILE(IF($JS21:$JS68&lt;&gt;"",DW21:DW68),2)</f>
        <v>#NUM!</v>
      </c>
      <c r="DX110" s="318" t="e">
        <f t="array" ref="DX110">QUARTILE(IF($JS21:$JS68&lt;&gt;"",DX21:DX68),2)</f>
        <v>#NUM!</v>
      </c>
      <c r="DY110" s="318" t="e">
        <f t="array" ref="DY110">QUARTILE(IF($JS21:$JS68&lt;&gt;"",DY21:DY68),2)</f>
        <v>#NUM!</v>
      </c>
      <c r="DZ110" s="318" t="e">
        <f t="array" ref="DZ110">QUARTILE(IF($JS21:$JS68&lt;&gt;"",DZ21:DZ68),2)</f>
        <v>#NUM!</v>
      </c>
      <c r="EA110" s="318" t="e">
        <f t="array" ref="EA110">QUARTILE(IF($JS21:$JS68&lt;&gt;"",EA21:EA68),2)</f>
        <v>#NUM!</v>
      </c>
      <c r="EB110" s="318" t="e">
        <f t="array" ref="EB110">QUARTILE(IF($JS21:$JS68&lt;&gt;"",EB21:EB68),2)</f>
        <v>#NUM!</v>
      </c>
      <c r="EC110" s="318" t="e">
        <f t="array" ref="EC110">QUARTILE(IF($JS21:$JS68&lt;&gt;"",EC21:EC68),2)</f>
        <v>#NUM!</v>
      </c>
      <c r="ED110" s="318" t="e">
        <f t="array" ref="ED110">QUARTILE(IF($JS21:$JS68&lt;&gt;"",ED21:ED68),2)</f>
        <v>#NUM!</v>
      </c>
      <c r="EE110" s="318" t="e">
        <f t="array" ref="EE110">QUARTILE(IF($JS21:$JS68&lt;&gt;"",EE21:EE68),2)</f>
        <v>#NUM!</v>
      </c>
      <c r="EF110" s="318" t="e">
        <f t="array" ref="EF110">QUARTILE(IF($JS21:$JS68&lt;&gt;"",EF21:EF68),2)</f>
        <v>#NUM!</v>
      </c>
      <c r="EG110" s="318" t="e">
        <f t="array" ref="EG110">QUARTILE(IF($JS21:$JS68&lt;&gt;"",EG21:EG68),2)</f>
        <v>#NUM!</v>
      </c>
      <c r="EH110" s="318" t="e">
        <f t="array" ref="EH110">QUARTILE(IF($JS21:$JS68&lt;&gt;"",EH21:EH68),2)</f>
        <v>#NUM!</v>
      </c>
      <c r="EI110" s="318" t="e">
        <f t="array" ref="EI110">QUARTILE(IF($JS21:$JS68&lt;&gt;"",EI21:EI68),2)</f>
        <v>#NUM!</v>
      </c>
      <c r="EJ110" s="318" t="e">
        <f t="array" ref="EJ110">QUARTILE(IF($JS21:$JS68&lt;&gt;"",EJ21:EJ68),2)</f>
        <v>#NUM!</v>
      </c>
      <c r="EK110" s="318" t="e">
        <f t="array" ref="EK110">QUARTILE(IF($JS21:$JS68&lt;&gt;"",EK21:EK68),2)</f>
        <v>#NUM!</v>
      </c>
      <c r="EL110" s="318" t="e">
        <f t="array" ref="EL110">QUARTILE(IF($JS21:$JS68&lt;&gt;"",EL21:EL68),2)</f>
        <v>#NUM!</v>
      </c>
      <c r="EM110" s="318" t="e">
        <f t="array" ref="EM110">QUARTILE(IF($JS21:$JS68&lt;&gt;"",EM21:EM68),2)</f>
        <v>#NUM!</v>
      </c>
      <c r="EN110" s="318" t="e">
        <f t="array" ref="EN110">QUARTILE(IF($JS21:$JS68&lt;&gt;"",EN21:EN68),2)</f>
        <v>#NUM!</v>
      </c>
      <c r="EO110" s="318" t="e">
        <f t="array" ref="EO110">QUARTILE(IF($JS21:$JS68&lt;&gt;"",EO21:EO68),2)</f>
        <v>#NUM!</v>
      </c>
      <c r="EP110" s="318" t="e">
        <f t="array" ref="EP110">QUARTILE(IF($JS21:$JS68&lt;&gt;"",EP21:EP68),2)</f>
        <v>#NUM!</v>
      </c>
      <c r="EQ110" s="318" t="e">
        <f t="array" ref="EQ110">QUARTILE(IF($JS21:$JS68&lt;&gt;"",EQ21:EQ68),2)</f>
        <v>#NUM!</v>
      </c>
      <c r="ER110" s="318" t="e">
        <f t="array" ref="ER110">QUARTILE(IF($JS21:$JS68&lt;&gt;"",ER21:ER68),2)</f>
        <v>#NUM!</v>
      </c>
      <c r="ES110" s="318" t="e">
        <f t="array" ref="ES110">QUARTILE(IF($JS21:$JS68&lt;&gt;"",ES21:ES68),2)</f>
        <v>#NUM!</v>
      </c>
      <c r="ET110" s="318" t="e">
        <f t="array" ref="ET110">QUARTILE(IF($JS21:$JS68&lt;&gt;"",ET21:ET68),2)</f>
        <v>#NUM!</v>
      </c>
      <c r="EU110" s="318" t="e">
        <f t="array" ref="EU110">QUARTILE(IF($JS21:$JS68&lt;&gt;"",EU21:EU68),2)</f>
        <v>#NUM!</v>
      </c>
      <c r="EV110" s="318" t="e">
        <f t="array" ref="EV110">QUARTILE(IF($JS21:$JS68&lt;&gt;"",EV21:EV68),2)</f>
        <v>#NUM!</v>
      </c>
      <c r="EW110" s="318" t="e">
        <f t="array" ref="EW110">QUARTILE(IF($JS21:$JS68&lt;&gt;"",EW21:EW68),2)</f>
        <v>#NUM!</v>
      </c>
      <c r="EX110" s="318" t="e">
        <f t="array" ref="EX110">QUARTILE(IF($JS21:$JS68&lt;&gt;"",EX21:EX68),2)</f>
        <v>#NUM!</v>
      </c>
      <c r="EY110" s="318" t="e">
        <f t="array" ref="EY110">QUARTILE(IF($JS21:$JS68&lt;&gt;"",EY21:EY68),2)</f>
        <v>#NUM!</v>
      </c>
      <c r="EZ110" s="318" t="e">
        <f t="array" ref="EZ110">QUARTILE(IF($JS21:$JS68&lt;&gt;"",EZ21:EZ68),2)</f>
        <v>#NUM!</v>
      </c>
      <c r="FA110" s="318" t="e">
        <f t="array" ref="FA110">QUARTILE(IF($JS21:$JS68&lt;&gt;"",FA21:FA68),2)</f>
        <v>#NUM!</v>
      </c>
      <c r="FB110" s="318" t="e">
        <f t="array" ref="FB110">QUARTILE(IF($JS21:$JS68&lt;&gt;"",FB21:FB68),2)</f>
        <v>#NUM!</v>
      </c>
      <c r="FC110" s="318" t="e">
        <f t="array" ref="FC110">QUARTILE(IF($JS21:$JS68&lt;&gt;"",FC21:FC68),2)</f>
        <v>#NUM!</v>
      </c>
      <c r="FD110" s="318" t="e">
        <f t="array" ref="FD110">QUARTILE(IF($JS21:$JS68&lt;&gt;"",FD21:FD68),2)</f>
        <v>#NUM!</v>
      </c>
      <c r="FE110" s="318" t="e">
        <f t="array" ref="FE110">QUARTILE(IF($JS21:$JS68&lt;&gt;"",FE21:FE68),2)</f>
        <v>#NUM!</v>
      </c>
      <c r="FF110" s="318" t="e">
        <f t="array" ref="FF110">QUARTILE(IF($JS21:$JS68&lt;&gt;"",FF21:FF68),2)</f>
        <v>#NUM!</v>
      </c>
      <c r="FG110" s="318" t="e">
        <f t="array" ref="FG110">QUARTILE(IF($JS21:$JS68&lt;&gt;"",FG21:FG68),2)</f>
        <v>#NUM!</v>
      </c>
      <c r="FH110" s="318" t="e">
        <f t="array" ref="FH110">QUARTILE(IF($JS21:$JS68&lt;&gt;"",FH21:FH68),2)</f>
        <v>#NUM!</v>
      </c>
      <c r="FI110" s="318" t="e">
        <f t="array" ref="FI110">QUARTILE(IF($JS21:$JS68&lt;&gt;"",FI21:FI68),2)</f>
        <v>#NUM!</v>
      </c>
      <c r="FJ110" s="318" t="e">
        <f t="array" ref="FJ110">QUARTILE(IF($JS21:$JS68&lt;&gt;"",FJ21:FJ68),2)</f>
        <v>#NUM!</v>
      </c>
      <c r="FK110" s="318" t="e">
        <f t="array" ref="FK110">QUARTILE(IF($JS21:$JS68&lt;&gt;"",FK21:FK68),2)</f>
        <v>#NUM!</v>
      </c>
      <c r="FL110" s="318" t="e">
        <f t="array" ref="FL110">QUARTILE(IF($JS21:$JS68&lt;&gt;"",FL21:FL68),2)</f>
        <v>#NUM!</v>
      </c>
      <c r="FM110" s="318" t="e">
        <f t="array" ref="FM110">QUARTILE(IF($JS21:$JS68&lt;&gt;"",FM21:FM68),2)</f>
        <v>#NUM!</v>
      </c>
      <c r="FN110" s="318" t="e">
        <f t="array" ref="FN110">QUARTILE(IF($JS21:$JS68&lt;&gt;"",FN21:FN68),2)</f>
        <v>#NUM!</v>
      </c>
      <c r="FO110" s="318" t="e">
        <f t="array" ref="FO110">QUARTILE(IF($JS21:$JS68&lt;&gt;"",FO21:FO68),2)</f>
        <v>#NUM!</v>
      </c>
      <c r="FP110" s="318" t="e">
        <f t="array" ref="FP110">QUARTILE(IF($JS21:$JS68&lt;&gt;"",FP21:FP68),2)</f>
        <v>#NUM!</v>
      </c>
      <c r="FQ110" s="318" t="e">
        <f t="array" ref="FQ110">QUARTILE(IF($JS21:$JS68&lt;&gt;"",FQ21:FQ68),2)</f>
        <v>#NUM!</v>
      </c>
      <c r="FR110" s="318" t="e">
        <f t="array" ref="FR110">QUARTILE(IF($JS21:$JS68&lt;&gt;"",FR21:FR68),2)</f>
        <v>#NUM!</v>
      </c>
      <c r="FS110" s="318" t="e">
        <f t="array" ref="FS110">QUARTILE(IF($JS21:$JS68&lt;&gt;"",FS21:FS68),2)</f>
        <v>#NUM!</v>
      </c>
      <c r="FT110" s="318" t="e">
        <f t="array" ref="FT110">QUARTILE(IF($JS21:$JS68&lt;&gt;"",FT21:FT68),2)</f>
        <v>#NUM!</v>
      </c>
      <c r="FU110" s="318" t="e">
        <f t="array" ref="FU110">QUARTILE(IF($JS21:$JS68&lt;&gt;"",FU21:FU68),2)</f>
        <v>#NUM!</v>
      </c>
      <c r="FV110" s="318" t="e">
        <f t="array" ref="FV110">QUARTILE(IF($JS21:$JS68&lt;&gt;"",FV21:FV68),2)</f>
        <v>#NUM!</v>
      </c>
      <c r="FW110" s="318" t="e">
        <f t="array" ref="FW110">QUARTILE(IF($JS21:$JS68&lt;&gt;"",FW21:FW68),2)</f>
        <v>#NUM!</v>
      </c>
      <c r="FX110" s="318" t="e">
        <f t="array" ref="FX110">QUARTILE(IF($JS21:$JS68&lt;&gt;"",FX21:FX68),2)</f>
        <v>#NUM!</v>
      </c>
      <c r="FY110" s="318" t="e">
        <f t="array" ref="FY110">QUARTILE(IF($JS21:$JS68&lt;&gt;"",FY21:FY68),2)</f>
        <v>#NUM!</v>
      </c>
      <c r="FZ110" s="318" t="e">
        <f t="array" ref="FZ110">QUARTILE(IF($JS21:$JS68&lt;&gt;"",FZ21:FZ68),2)</f>
        <v>#NUM!</v>
      </c>
      <c r="GA110" s="318" t="e">
        <f t="array" ref="GA110">QUARTILE(IF($JS21:$JS68&lt;&gt;"",GA21:GA68),2)</f>
        <v>#NUM!</v>
      </c>
      <c r="GB110" s="318" t="e">
        <f t="array" ref="GB110">QUARTILE(IF($JS21:$JS68&lt;&gt;"",GB21:GB68),2)</f>
        <v>#NUM!</v>
      </c>
      <c r="GC110" s="318" t="e">
        <f t="array" ref="GC110">QUARTILE(IF($JS21:$JS68&lt;&gt;"",GC21:GC68),2)</f>
        <v>#NUM!</v>
      </c>
      <c r="GD110" s="318" t="e">
        <f t="array" ref="GD110">QUARTILE(IF($JS21:$JS68&lt;&gt;"",GD21:GD68),2)</f>
        <v>#NUM!</v>
      </c>
      <c r="GE110" s="318" t="e">
        <f t="array" ref="GE110">QUARTILE(IF($JS21:$JS68&lt;&gt;"",GE21:GE68),2)</f>
        <v>#NUM!</v>
      </c>
      <c r="GF110" s="318" t="e">
        <f t="array" ref="GF110">QUARTILE(IF($JS21:$JS68&lt;&gt;"",GF21:GF68),2)</f>
        <v>#NUM!</v>
      </c>
      <c r="GG110" s="318" t="e">
        <f t="array" ref="GG110">QUARTILE(IF($JS21:$JS68&lt;&gt;"",GG21:GG68),2)</f>
        <v>#NUM!</v>
      </c>
      <c r="GH110" s="318" t="e">
        <f t="array" ref="GH110">QUARTILE(IF($JS21:$JS68&lt;&gt;"",GH21:GH68),2)</f>
        <v>#NUM!</v>
      </c>
      <c r="GI110" s="318" t="e">
        <f t="array" ref="GI110">QUARTILE(IF($JS21:$JS68&lt;&gt;"",GI21:GI68),2)</f>
        <v>#NUM!</v>
      </c>
      <c r="GJ110" s="318" t="e">
        <f t="array" ref="GJ110">QUARTILE(IF($JS21:$JS68&lt;&gt;"",GJ21:GJ68),2)</f>
        <v>#NUM!</v>
      </c>
      <c r="GK110" s="318" t="e">
        <f t="array" ref="GK110">QUARTILE(IF($JS21:$JS68&lt;&gt;"",GK21:GK68),2)</f>
        <v>#NUM!</v>
      </c>
      <c r="GL110" s="318" t="e">
        <f t="array" ref="GL110">QUARTILE(IF($JS21:$JS68&lt;&gt;"",GL21:GL68),2)</f>
        <v>#NUM!</v>
      </c>
      <c r="GM110" s="318" t="e">
        <f t="array" ref="GM110">QUARTILE(IF($JS21:$JS68&lt;&gt;"",GM21:GM68),2)</f>
        <v>#NUM!</v>
      </c>
      <c r="GN110" s="318" t="e">
        <f t="array" ref="GN110">QUARTILE(IF($JS21:$JS68&lt;&gt;"",GN21:GN68),2)</f>
        <v>#NUM!</v>
      </c>
      <c r="GO110" s="318" t="e">
        <f t="array" ref="GO110">QUARTILE(IF($JS21:$JS68&lt;&gt;"",GO21:GO68),2)</f>
        <v>#NUM!</v>
      </c>
      <c r="GP110" s="318" t="e">
        <f t="array" ref="GP110">QUARTILE(IF($JS21:$JS68&lt;&gt;"",GP21:GP68),2)</f>
        <v>#NUM!</v>
      </c>
      <c r="GQ110" s="318" t="e">
        <f t="array" ref="GQ110">QUARTILE(IF($JS21:$JS68&lt;&gt;"",GQ21:GQ68),2)</f>
        <v>#NUM!</v>
      </c>
      <c r="GR110" s="318" t="e">
        <f t="array" ref="GR110">QUARTILE(IF($JS21:$JS68&lt;&gt;"",GR21:GR68),2)</f>
        <v>#NUM!</v>
      </c>
      <c r="GS110" s="318" t="e">
        <f t="array" ref="GS110">QUARTILE(IF($JS21:$JS68&lt;&gt;"",GS21:GS68),2)</f>
        <v>#NUM!</v>
      </c>
      <c r="GT110" s="318" t="e">
        <f t="array" ref="GT110">QUARTILE(IF($JS21:$JS68&lt;&gt;"",GT21:GT68),2)</f>
        <v>#NUM!</v>
      </c>
      <c r="GU110" s="318" t="e">
        <f t="array" ref="GU110">QUARTILE(IF($JS21:$JS68&lt;&gt;"",GU21:GU68),2)</f>
        <v>#NUM!</v>
      </c>
      <c r="GV110" s="318" t="e">
        <f t="array" ref="GV110">QUARTILE(IF($JS21:$JS68&lt;&gt;"",GV21:GV68),2)</f>
        <v>#NUM!</v>
      </c>
      <c r="GW110" s="318" t="e">
        <f t="array" ref="GW110">QUARTILE(IF($JS21:$JS68&lt;&gt;"",GW21:GW68),2)</f>
        <v>#NUM!</v>
      </c>
      <c r="GX110" s="318" t="e">
        <f t="array" ref="GX110">QUARTILE(IF($JS21:$JS68&lt;&gt;"",GX21:GX68),2)</f>
        <v>#NUM!</v>
      </c>
      <c r="GY110" s="318" t="e">
        <f t="array" ref="GY110">QUARTILE(IF($JS21:$JS68&lt;&gt;"",GY21:GY68),2)</f>
        <v>#NUM!</v>
      </c>
      <c r="GZ110" s="318" t="e">
        <f t="array" ref="GZ110">QUARTILE(IF($JS21:$JS68&lt;&gt;"",GZ21:GZ68),2)</f>
        <v>#NUM!</v>
      </c>
      <c r="HA110" s="318" t="e">
        <f t="array" ref="HA110">QUARTILE(IF($JS21:$JS68&lt;&gt;"",HA21:HA68),2)</f>
        <v>#NUM!</v>
      </c>
      <c r="HB110" s="318" t="e">
        <f t="array" ref="HB110">QUARTILE(IF($JS21:$JS68&lt;&gt;"",HB21:HB68),2)</f>
        <v>#NUM!</v>
      </c>
      <c r="HC110" s="318" t="e">
        <f t="array" ref="HC110">QUARTILE(IF($JS21:$JS68&lt;&gt;"",HC21:HC68),2)</f>
        <v>#NUM!</v>
      </c>
      <c r="HD110" s="318" t="e">
        <f t="array" ref="HD110">QUARTILE(IF($JS21:$JS68&lt;&gt;"",HD21:HD68),2)</f>
        <v>#NUM!</v>
      </c>
      <c r="HE110" s="318" t="e">
        <f t="array" ref="HE110">QUARTILE(IF($JS21:$JS68&lt;&gt;"",HE21:HE68),2)</f>
        <v>#NUM!</v>
      </c>
      <c r="HF110" s="318" t="e">
        <f t="array" ref="HF110">QUARTILE(IF($JS21:$JS68&lt;&gt;"",HF21:HF68),2)</f>
        <v>#NUM!</v>
      </c>
      <c r="HG110" s="318" t="e">
        <f t="array" ref="HG110">QUARTILE(IF($JS21:$JS68&lt;&gt;"",HG21:HG68),2)</f>
        <v>#NUM!</v>
      </c>
      <c r="HH110" s="318" t="e">
        <f t="array" ref="HH110">QUARTILE(IF($JS21:$JS68&lt;&gt;"",HH21:HH68),2)</f>
        <v>#NUM!</v>
      </c>
      <c r="HI110" s="318" t="e">
        <f t="array" ref="HI110">QUARTILE(IF($JS21:$JS68&lt;&gt;"",HI21:HI68),2)</f>
        <v>#NUM!</v>
      </c>
      <c r="HJ110" s="318" t="e">
        <f t="array" ref="HJ110">QUARTILE(IF($JS21:$JS68&lt;&gt;"",HJ21:HJ68),2)</f>
        <v>#NUM!</v>
      </c>
      <c r="HK110" s="318" t="e">
        <f t="array" ref="HK110">QUARTILE(IF($JS21:$JS68&lt;&gt;"",HK21:HK68),2)</f>
        <v>#NUM!</v>
      </c>
      <c r="HL110" s="318" t="e">
        <f t="array" ref="HL110">QUARTILE(IF($JS21:$JS68&lt;&gt;"",HL21:HL68),2)</f>
        <v>#NUM!</v>
      </c>
      <c r="HM110" s="318" t="e">
        <f t="array" ref="HM110">QUARTILE(IF($JS21:$JS68&lt;&gt;"",HM21:HM68),2)</f>
        <v>#NUM!</v>
      </c>
      <c r="HN110" s="318" t="e">
        <f t="array" ref="HN110">QUARTILE(IF($JS21:$JS68&lt;&gt;"",HN21:HN68),2)</f>
        <v>#NUM!</v>
      </c>
      <c r="HO110" s="318" t="e">
        <f t="array" ref="HO110">QUARTILE(IF($JS21:$JS68&lt;&gt;"",HO21:HO68),2)</f>
        <v>#NUM!</v>
      </c>
      <c r="HP110" s="318" t="e">
        <f t="array" ref="HP110">QUARTILE(IF($JS21:$JS68&lt;&gt;"",HP21:HP68),2)</f>
        <v>#NUM!</v>
      </c>
      <c r="HQ110" s="318" t="e">
        <f t="array" ref="HQ110">QUARTILE(IF($JS21:$JS68&lt;&gt;"",HQ21:HQ68),2)</f>
        <v>#NUM!</v>
      </c>
      <c r="HR110" s="318" t="e">
        <f t="array" ref="HR110">QUARTILE(IF($JS21:$JS68&lt;&gt;"",HR21:HR68),2)</f>
        <v>#NUM!</v>
      </c>
      <c r="HS110" s="318" t="e">
        <f t="array" ref="HS110">QUARTILE(IF($JS21:$JS68&lt;&gt;"",HS21:HS68),2)</f>
        <v>#NUM!</v>
      </c>
      <c r="HT110" s="318" t="e">
        <f t="array" ref="HT110">QUARTILE(IF($JS21:$JS68&lt;&gt;"",HT21:HT68),2)</f>
        <v>#NUM!</v>
      </c>
      <c r="HU110" s="318" t="e">
        <f t="array" ref="HU110">QUARTILE(IF($JS21:$JS68&lt;&gt;"",HU21:HU68),2)</f>
        <v>#NUM!</v>
      </c>
      <c r="HV110" s="318" t="e">
        <f t="array" ref="HV110">QUARTILE(IF($JS21:$JS68&lt;&gt;"",HV21:HV68),2)</f>
        <v>#NUM!</v>
      </c>
      <c r="HW110" s="318" t="e">
        <f t="array" ref="HW110">QUARTILE(IF($JS21:$JS68&lt;&gt;"",HW21:HW68),2)</f>
        <v>#NUM!</v>
      </c>
      <c r="HX110" s="318" t="e">
        <f t="array" ref="HX110">QUARTILE(IF($JS21:$JS68&lt;&gt;"",HX21:HX68),2)</f>
        <v>#NUM!</v>
      </c>
      <c r="HY110" s="318" t="e">
        <f t="array" ref="HY110">QUARTILE(IF($JS21:$JS68&lt;&gt;"",HY21:HY68),2)</f>
        <v>#NUM!</v>
      </c>
      <c r="HZ110" s="318" t="e">
        <f t="array" ref="HZ110">QUARTILE(IF($JS21:$JS68&lt;&gt;"",HZ21:HZ68),2)</f>
        <v>#NUM!</v>
      </c>
      <c r="IA110" s="318" t="e">
        <f t="array" ref="IA110">QUARTILE(IF($JS21:$JS68&lt;&gt;"",IA21:IA68),2)</f>
        <v>#NUM!</v>
      </c>
      <c r="IB110" s="318" t="e">
        <f t="array" ref="IB110">QUARTILE(IF($JS21:$JS68&lt;&gt;"",IB21:IB68),2)</f>
        <v>#NUM!</v>
      </c>
      <c r="IC110" s="318" t="e">
        <f t="array" ref="IC110">QUARTILE(IF($JS21:$JS68&lt;&gt;"",IC21:IC68),2)</f>
        <v>#NUM!</v>
      </c>
      <c r="ID110" s="318" t="e">
        <f t="array" ref="ID110">QUARTILE(IF($JS21:$JS68&lt;&gt;"",ID21:ID68),2)</f>
        <v>#NUM!</v>
      </c>
      <c r="IE110" s="318" t="e">
        <f t="array" ref="IE110">QUARTILE(IF($JS21:$JS68&lt;&gt;"",IE21:IE68),2)</f>
        <v>#NUM!</v>
      </c>
      <c r="IF110" s="318" t="e">
        <f t="array" ref="IF110">QUARTILE(IF($JS21:$JS68&lt;&gt;"",IF21:IF68),2)</f>
        <v>#NUM!</v>
      </c>
      <c r="IG110" s="318" t="e">
        <f t="array" ref="IG110">QUARTILE(IF($JS21:$JS68&lt;&gt;"",IG21:IG68),2)</f>
        <v>#NUM!</v>
      </c>
      <c r="IH110" s="318" t="e">
        <f t="array" ref="IH110">QUARTILE(IF($JS21:$JS68&lt;&gt;"",IH21:IH68),2)</f>
        <v>#NUM!</v>
      </c>
      <c r="II110" s="318" t="e">
        <f t="array" ref="II110">QUARTILE(IF($JS21:$JS68&lt;&gt;"",II21:II68),2)</f>
        <v>#NUM!</v>
      </c>
      <c r="IJ110" s="318" t="e">
        <f t="array" ref="IJ110">QUARTILE(IF($JS21:$JS68&lt;&gt;"",IJ21:IJ68),2)</f>
        <v>#NUM!</v>
      </c>
      <c r="IK110" s="318" t="e">
        <f t="array" ref="IK110">QUARTILE(IF($JS21:$JS68&lt;&gt;"",IK21:IK68),2)</f>
        <v>#NUM!</v>
      </c>
      <c r="IL110" s="318" t="e">
        <f t="array" ref="IL110">QUARTILE(IF($JS21:$JS68&lt;&gt;"",IL21:IL68),2)</f>
        <v>#NUM!</v>
      </c>
      <c r="IM110" s="318" t="e">
        <f t="array" ref="IM110">QUARTILE(IF($JS21:$JS68&lt;&gt;"",IM21:IM68),2)</f>
        <v>#NUM!</v>
      </c>
      <c r="IN110" s="318" t="e">
        <f t="array" ref="IN110">QUARTILE(IF($JS21:$JS68&lt;&gt;"",IN21:IN68),2)</f>
        <v>#NUM!</v>
      </c>
      <c r="IO110" s="318" t="e">
        <f t="array" ref="IO110">QUARTILE(IF($JS21:$JS68&lt;&gt;"",IO21:IO68),2)</f>
        <v>#NUM!</v>
      </c>
      <c r="IP110" s="318" t="e">
        <f t="array" ref="IP110">QUARTILE(IF($JS21:$JS68&lt;&gt;"",IP21:IP68),2)</f>
        <v>#NUM!</v>
      </c>
      <c r="IQ110" s="318" t="e">
        <f t="array" ref="IQ110">QUARTILE(IF($JS21:$JS68&lt;&gt;"",IQ21:IQ68),2)</f>
        <v>#NUM!</v>
      </c>
      <c r="IR110" s="318" t="e">
        <f t="array" ref="IR110">QUARTILE(IF($JS21:$JS68&lt;&gt;"",IR21:IR68),2)</f>
        <v>#NUM!</v>
      </c>
      <c r="IS110" s="318" t="e">
        <f t="array" ref="IS110">QUARTILE(IF($JS21:$JS68&lt;&gt;"",IS21:IS68),2)</f>
        <v>#NUM!</v>
      </c>
      <c r="IT110" s="318" t="e">
        <f t="array" ref="IT110">QUARTILE(IF($JS21:$JS68&lt;&gt;"",IT21:IT68),2)</f>
        <v>#NUM!</v>
      </c>
      <c r="IU110" s="318" t="e">
        <f t="array" ref="IU110">QUARTILE(IF($JS21:$JS68&lt;&gt;"",IU21:IU68),2)</f>
        <v>#NUM!</v>
      </c>
      <c r="IV110" s="318" t="e">
        <f t="array" ref="IV110">QUARTILE(IF($JS21:$JS68&lt;&gt;"",IV21:IV68),2)</f>
        <v>#NUM!</v>
      </c>
      <c r="IW110" s="318" t="e">
        <f t="array" ref="IW110">QUARTILE(IF($JS21:$JS68&lt;&gt;"",IW21:IW68),2)</f>
        <v>#NUM!</v>
      </c>
      <c r="IX110" s="318" t="e">
        <f t="array" ref="IX110">QUARTILE(IF($JS21:$JS68&lt;&gt;"",IX21:IX68),2)</f>
        <v>#NUM!</v>
      </c>
      <c r="IY110" s="318" t="e">
        <f t="array" ref="IY110">QUARTILE(IF($JS21:$JS68&lt;&gt;"",IY21:IY68),2)</f>
        <v>#NUM!</v>
      </c>
      <c r="IZ110" s="318" t="e">
        <f t="array" ref="IZ110">QUARTILE(IF($JS21:$JS68&lt;&gt;"",IZ21:IZ68),2)</f>
        <v>#NUM!</v>
      </c>
      <c r="JA110" s="318" t="e">
        <f t="array" ref="JA110">QUARTILE(IF($JS21:$JS68&lt;&gt;"",JA21:JA68),2)</f>
        <v>#NUM!</v>
      </c>
      <c r="JB110" s="318" t="e">
        <f t="array" ref="JB110">QUARTILE(IF($JS21:$JS68&lt;&gt;"",JB21:JB68),2)</f>
        <v>#NUM!</v>
      </c>
      <c r="JC110" s="318" t="e">
        <f t="array" ref="JC110">QUARTILE(IF($JS21:$JS68&lt;&gt;"",JC21:JC68),2)</f>
        <v>#NUM!</v>
      </c>
      <c r="JD110" s="318" t="e">
        <f t="array" ref="JD110">QUARTILE(IF($JS21:$JS68&lt;&gt;"",JD21:JD68),2)</f>
        <v>#NUM!</v>
      </c>
      <c r="JE110" s="318" t="e">
        <f t="array" ref="JE110">QUARTILE(IF($JS21:$JS68&lt;&gt;"",JE21:JE68),2)</f>
        <v>#NUM!</v>
      </c>
      <c r="JF110" s="318" t="e">
        <f t="array" ref="JF110">QUARTILE(IF($JS21:$JS68&lt;&gt;"",JF21:JF68),2)</f>
        <v>#NUM!</v>
      </c>
      <c r="JG110" s="318" t="e">
        <f t="array" ref="JG110">QUARTILE(IF($JS21:$JS68&lt;&gt;"",JG21:JG68),2)</f>
        <v>#NUM!</v>
      </c>
      <c r="JH110" s="318" t="e">
        <f t="array" ref="JH110">QUARTILE(IF($JS21:$JS68&lt;&gt;"",JH21:JH68),2)</f>
        <v>#NUM!</v>
      </c>
      <c r="JI110" s="318" t="e">
        <f t="array" ref="JI110">QUARTILE(IF($JS21:$JS68&lt;&gt;"",JI21:JI68),2)</f>
        <v>#NUM!</v>
      </c>
      <c r="JJ110" s="318" t="e">
        <f t="array" ref="JJ110">QUARTILE(IF($JS21:$JS68&lt;&gt;"",JJ21:JJ68),2)</f>
        <v>#NUM!</v>
      </c>
      <c r="JK110" s="318" t="e">
        <f t="array" ref="JK110">QUARTILE(IF($JS21:$JS68&lt;&gt;"",JK21:JK68),2)</f>
        <v>#NUM!</v>
      </c>
      <c r="JL110" s="318" t="e">
        <f t="array" ref="JL110">QUARTILE(IF($JS21:$JS68&lt;&gt;"",JL21:JL68),2)</f>
        <v>#NUM!</v>
      </c>
      <c r="JM110" s="318" t="e">
        <f t="array" ref="JM110">QUARTILE(IF($JS21:$JS68&lt;&gt;"",JM21:JM68),2)</f>
        <v>#NUM!</v>
      </c>
      <c r="JN110" s="318" t="e">
        <f t="array" ref="JN110">QUARTILE(IF($JS21:$JS68&lt;&gt;"",JN21:JN68),2)</f>
        <v>#NUM!</v>
      </c>
      <c r="JO110" s="318" t="e">
        <f t="array" ref="JO110">QUARTILE(IF($JS21:$JS68&lt;&gt;"",JO21:JO68),2)</f>
        <v>#NUM!</v>
      </c>
      <c r="JP110" s="318" t="e">
        <f t="array" ref="JP110">QUARTILE(IF($JS21:$JS68&lt;&gt;"",JP21:JP68),2)</f>
        <v>#NUM!</v>
      </c>
      <c r="JQ110" s="304"/>
    </row>
    <row r="111" spans="4:277" ht="15" customHeight="1" x14ac:dyDescent="0.2">
      <c r="D111" s="316">
        <v>3.4</v>
      </c>
      <c r="E111" s="317" t="s">
        <v>456</v>
      </c>
      <c r="F111" s="318" t="e">
        <f t="array" ref="F111">QUARTILE(IF($JS21:$JS68&lt;&gt;"",F21:F68),3)</f>
        <v>#NUM!</v>
      </c>
      <c r="G111" s="318" t="e">
        <f t="array" ref="G111">QUARTILE(IF($JS21:$JS68&lt;&gt;"",G21:G68),3)</f>
        <v>#NUM!</v>
      </c>
      <c r="H111" s="318" t="e">
        <f t="array" ref="H111">QUARTILE(IF($JS21:$JS68&lt;&gt;"",H21:H68),3)</f>
        <v>#NUM!</v>
      </c>
      <c r="I111" s="318" t="e">
        <f t="array" ref="I111">QUARTILE(IF($JS21:$JS68&lt;&gt;"",I21:I68),3)</f>
        <v>#NUM!</v>
      </c>
      <c r="J111" s="318" t="e">
        <f t="array" ref="J111">QUARTILE(IF($JS21:$JS68&lt;&gt;"",J21:J68),3)</f>
        <v>#NUM!</v>
      </c>
      <c r="K111" s="318" t="e">
        <f t="array" ref="K111">QUARTILE(IF($JS21:$JS68&lt;&gt;"",K21:K68),3)</f>
        <v>#NUM!</v>
      </c>
      <c r="L111" s="318" t="e">
        <f t="array" ref="L111">QUARTILE(IF($JS21:$JS68&lt;&gt;"",L21:L68),3)</f>
        <v>#NUM!</v>
      </c>
      <c r="M111" s="318" t="e">
        <f t="array" ref="M111">QUARTILE(IF($JS21:$JS68&lt;&gt;"",M21:M68),3)</f>
        <v>#NUM!</v>
      </c>
      <c r="N111" s="318" t="e">
        <f t="array" ref="N111">QUARTILE(IF($JS21:$JS68&lt;&gt;"",N21:N68),3)</f>
        <v>#NUM!</v>
      </c>
      <c r="O111" s="318" t="e">
        <f t="array" ref="O111">QUARTILE(IF($JS21:$JS68&lt;&gt;"",O21:O68),3)</f>
        <v>#NUM!</v>
      </c>
      <c r="P111" s="318" t="e">
        <f t="array" ref="P111">QUARTILE(IF($JS21:$JS68&lt;&gt;"",P21:P68),3)</f>
        <v>#NUM!</v>
      </c>
      <c r="Q111" s="318" t="e">
        <f t="array" ref="Q111">QUARTILE(IF($JS21:$JS68&lt;&gt;"",Q21:Q68),3)</f>
        <v>#NUM!</v>
      </c>
      <c r="R111" s="318" t="e">
        <f t="array" ref="R111">QUARTILE(IF($JS21:$JS68&lt;&gt;"",R21:R68),3)</f>
        <v>#NUM!</v>
      </c>
      <c r="S111" s="318" t="e">
        <f t="array" ref="S111">QUARTILE(IF($JS21:$JS68&lt;&gt;"",S21:S68),3)</f>
        <v>#NUM!</v>
      </c>
      <c r="T111" s="318" t="e">
        <f t="array" ref="T111">QUARTILE(IF($JS21:$JS68&lt;&gt;"",T21:T68),3)</f>
        <v>#NUM!</v>
      </c>
      <c r="U111" s="318" t="e">
        <f t="array" ref="U111">QUARTILE(IF($JS21:$JS68&lt;&gt;"",U21:U68),3)</f>
        <v>#NUM!</v>
      </c>
      <c r="V111" s="318" t="e">
        <f t="array" ref="V111">QUARTILE(IF($JS21:$JS68&lt;&gt;"",V21:V68),3)</f>
        <v>#NUM!</v>
      </c>
      <c r="W111" s="318" t="e">
        <f t="array" ref="W111">QUARTILE(IF($JS21:$JS68&lt;&gt;"",W21:W68),3)</f>
        <v>#NUM!</v>
      </c>
      <c r="X111" s="318" t="e">
        <f t="array" ref="X111">QUARTILE(IF($JS21:$JS68&lt;&gt;"",X21:X68),3)</f>
        <v>#NUM!</v>
      </c>
      <c r="Y111" s="318" t="e">
        <f t="array" ref="Y111">QUARTILE(IF($JS21:$JS68&lt;&gt;"",Y21:Y68),3)</f>
        <v>#NUM!</v>
      </c>
      <c r="Z111" s="318" t="e">
        <f t="array" ref="Z111">QUARTILE(IF($JS21:$JS68&lt;&gt;"",Z21:Z68),3)</f>
        <v>#NUM!</v>
      </c>
      <c r="AA111" s="318" t="e">
        <f t="array" ref="AA111">QUARTILE(IF($JS21:$JS68&lt;&gt;"",AA21:AA68),3)</f>
        <v>#NUM!</v>
      </c>
      <c r="AB111" s="318" t="e">
        <f t="array" ref="AB111">QUARTILE(IF($JS21:$JS68&lt;&gt;"",AB21:AB68),3)</f>
        <v>#NUM!</v>
      </c>
      <c r="AC111" s="318" t="e">
        <f t="array" ref="AC111">QUARTILE(IF($JS21:$JS68&lt;&gt;"",AC21:AC68),3)</f>
        <v>#NUM!</v>
      </c>
      <c r="AD111" s="318" t="e">
        <f t="array" ref="AD111">QUARTILE(IF($JS21:$JS68&lt;&gt;"",AD21:AD68),3)</f>
        <v>#NUM!</v>
      </c>
      <c r="AE111" s="318" t="e">
        <f t="array" ref="AE111">QUARTILE(IF($JS21:$JS68&lt;&gt;"",AE21:AE68),3)</f>
        <v>#NUM!</v>
      </c>
      <c r="AF111" s="318" t="e">
        <f t="array" ref="AF111">QUARTILE(IF($JS21:$JS68&lt;&gt;"",AF21:AF68),3)</f>
        <v>#NUM!</v>
      </c>
      <c r="AG111" s="318" t="e">
        <f t="array" ref="AG111">QUARTILE(IF($JS21:$JS68&lt;&gt;"",AG21:AG68),3)</f>
        <v>#NUM!</v>
      </c>
      <c r="AH111" s="318" t="e">
        <f t="array" ref="AH111">QUARTILE(IF($JS21:$JS68&lt;&gt;"",AH21:AH68),3)</f>
        <v>#NUM!</v>
      </c>
      <c r="AI111" s="318" t="e">
        <f t="array" ref="AI111">QUARTILE(IF($JS21:$JS68&lt;&gt;"",AI21:AI68),3)</f>
        <v>#NUM!</v>
      </c>
      <c r="AJ111" s="318" t="e">
        <f t="array" ref="AJ111">QUARTILE(IF($JS21:$JS68&lt;&gt;"",AJ21:AJ68),3)</f>
        <v>#NUM!</v>
      </c>
      <c r="AK111" s="318" t="e">
        <f t="array" ref="AK111">QUARTILE(IF($JS21:$JS68&lt;&gt;"",AK21:AK68),3)</f>
        <v>#NUM!</v>
      </c>
      <c r="AL111" s="318" t="e">
        <f t="array" ref="AL111">QUARTILE(IF($JS21:$JS68&lt;&gt;"",AL21:AL68),3)</f>
        <v>#NUM!</v>
      </c>
      <c r="AM111" s="318" t="e">
        <f t="array" ref="AM111">QUARTILE(IF($JS21:$JS68&lt;&gt;"",AM21:AM68),3)</f>
        <v>#NUM!</v>
      </c>
      <c r="AN111" s="318" t="e">
        <f t="array" ref="AN111">QUARTILE(IF($JS21:$JS68&lt;&gt;"",AN21:AN68),3)</f>
        <v>#NUM!</v>
      </c>
      <c r="AO111" s="318" t="e">
        <f t="array" ref="AO111">QUARTILE(IF($JS21:$JS68&lt;&gt;"",AO21:AO68),3)</f>
        <v>#NUM!</v>
      </c>
      <c r="AP111" s="318" t="e">
        <f t="array" ref="AP111">QUARTILE(IF($JS21:$JS68&lt;&gt;"",AP21:AP68),3)</f>
        <v>#NUM!</v>
      </c>
      <c r="AQ111" s="318" t="e">
        <f t="array" ref="AQ111">QUARTILE(IF($JS21:$JS68&lt;&gt;"",AQ21:AQ68),3)</f>
        <v>#NUM!</v>
      </c>
      <c r="AR111" s="318" t="e">
        <f t="array" ref="AR111">QUARTILE(IF($JS21:$JS68&lt;&gt;"",AR21:AR68),3)</f>
        <v>#NUM!</v>
      </c>
      <c r="AS111" s="318" t="e">
        <f t="array" ref="AS111">QUARTILE(IF($JS21:$JS68&lt;&gt;"",AS21:AS68),3)</f>
        <v>#NUM!</v>
      </c>
      <c r="AT111" s="318" t="e">
        <f t="array" ref="AT111">QUARTILE(IF($JS21:$JS68&lt;&gt;"",AT21:AT68),3)</f>
        <v>#NUM!</v>
      </c>
      <c r="AU111" s="318" t="e">
        <f t="array" ref="AU111">QUARTILE(IF($JS21:$JS68&lt;&gt;"",AU21:AU68),3)</f>
        <v>#NUM!</v>
      </c>
      <c r="AV111" s="318" t="e">
        <f t="array" ref="AV111">QUARTILE(IF($JS21:$JS68&lt;&gt;"",AV21:AV68),3)</f>
        <v>#NUM!</v>
      </c>
      <c r="AW111" s="318" t="e">
        <f t="array" ref="AW111">QUARTILE(IF($JS21:$JS68&lt;&gt;"",AW21:AW68),3)</f>
        <v>#NUM!</v>
      </c>
      <c r="AX111" s="318" t="e">
        <f t="array" ref="AX111">QUARTILE(IF($JS21:$JS68&lt;&gt;"",AX21:AX68),3)</f>
        <v>#NUM!</v>
      </c>
      <c r="AY111" s="318" t="e">
        <f t="array" ref="AY111">QUARTILE(IF($JS21:$JS68&lt;&gt;"",AY21:AY68),3)</f>
        <v>#NUM!</v>
      </c>
      <c r="AZ111" s="318" t="e">
        <f t="array" ref="AZ111">QUARTILE(IF($JS21:$JS68&lt;&gt;"",AZ21:AZ68),3)</f>
        <v>#NUM!</v>
      </c>
      <c r="BA111" s="318" t="e">
        <f t="array" ref="BA111">QUARTILE(IF($JS21:$JS68&lt;&gt;"",BA21:BA68),3)</f>
        <v>#NUM!</v>
      </c>
      <c r="BB111" s="318" t="e">
        <f t="array" ref="BB111">QUARTILE(IF($JS21:$JS68&lt;&gt;"",BB21:BB68),3)</f>
        <v>#NUM!</v>
      </c>
      <c r="BC111" s="318" t="e">
        <f t="array" ref="BC111">QUARTILE(IF($JS21:$JS68&lt;&gt;"",BC21:BC68),3)</f>
        <v>#NUM!</v>
      </c>
      <c r="BD111" s="318" t="e">
        <f t="array" ref="BD111">QUARTILE(IF($JS21:$JS68&lt;&gt;"",BD21:BD68),3)</f>
        <v>#NUM!</v>
      </c>
      <c r="BE111" s="318" t="e">
        <f t="array" ref="BE111">QUARTILE(IF($JS21:$JS68&lt;&gt;"",BE21:BE68),3)</f>
        <v>#NUM!</v>
      </c>
      <c r="BF111" s="318" t="e">
        <f t="array" ref="BF111">QUARTILE(IF($JS21:$JS68&lt;&gt;"",BF21:BF68),3)</f>
        <v>#NUM!</v>
      </c>
      <c r="BG111" s="318" t="e">
        <f t="array" ref="BG111">QUARTILE(IF($JS21:$JS68&lt;&gt;"",BG21:BG68),3)</f>
        <v>#NUM!</v>
      </c>
      <c r="BH111" s="318" t="e">
        <f t="array" ref="BH111">QUARTILE(IF($JS21:$JS68&lt;&gt;"",BH21:BH68),3)</f>
        <v>#NUM!</v>
      </c>
      <c r="BI111" s="318" t="e">
        <f t="array" ref="BI111">QUARTILE(IF($JS21:$JS68&lt;&gt;"",BI21:BI68),3)</f>
        <v>#NUM!</v>
      </c>
      <c r="BJ111" s="318" t="e">
        <f t="array" ref="BJ111">QUARTILE(IF($JS21:$JS68&lt;&gt;"",BJ21:BJ68),3)</f>
        <v>#NUM!</v>
      </c>
      <c r="BK111" s="318" t="e">
        <f t="array" ref="BK111">QUARTILE(IF($JS21:$JS68&lt;&gt;"",BK21:BK68),3)</f>
        <v>#NUM!</v>
      </c>
      <c r="BL111" s="318" t="e">
        <f t="array" ref="BL111">QUARTILE(IF($JS21:$JS68&lt;&gt;"",BL21:BL68),3)</f>
        <v>#NUM!</v>
      </c>
      <c r="BM111" s="318" t="e">
        <f t="array" ref="BM111">QUARTILE(IF($JS21:$JS68&lt;&gt;"",BM21:BM68),3)</f>
        <v>#NUM!</v>
      </c>
      <c r="BN111" s="318" t="e">
        <f t="array" ref="BN111">QUARTILE(IF($JS21:$JS68&lt;&gt;"",BN21:BN68),3)</f>
        <v>#NUM!</v>
      </c>
      <c r="BO111" s="318" t="e">
        <f t="array" ref="BO111">QUARTILE(IF($JS21:$JS68&lt;&gt;"",BO21:BO68),3)</f>
        <v>#NUM!</v>
      </c>
      <c r="BP111" s="318" t="e">
        <f t="array" ref="BP111">QUARTILE(IF($JS21:$JS68&lt;&gt;"",BP21:BP68),3)</f>
        <v>#NUM!</v>
      </c>
      <c r="BQ111" s="318" t="e">
        <f t="array" ref="BQ111">QUARTILE(IF($JS21:$JS68&lt;&gt;"",BQ21:BQ68),3)</f>
        <v>#NUM!</v>
      </c>
      <c r="BR111" s="318" t="e">
        <f t="array" ref="BR111">QUARTILE(IF($JS21:$JS68&lt;&gt;"",BR21:BR68),3)</f>
        <v>#NUM!</v>
      </c>
      <c r="BS111" s="318" t="e">
        <f t="array" ref="BS111">QUARTILE(IF($JS21:$JS68&lt;&gt;"",BS21:BS68),3)</f>
        <v>#NUM!</v>
      </c>
      <c r="BT111" s="318" t="e">
        <f t="array" ref="BT111">QUARTILE(IF($JS21:$JS68&lt;&gt;"",BT21:BT68),3)</f>
        <v>#NUM!</v>
      </c>
      <c r="BU111" s="318" t="e">
        <f t="array" ref="BU111">QUARTILE(IF($JS21:$JS68&lt;&gt;"",BU21:BU68),3)</f>
        <v>#NUM!</v>
      </c>
      <c r="BV111" s="318" t="e">
        <f t="array" ref="BV111">QUARTILE(IF($JS21:$JS68&lt;&gt;"",BV21:BV68),3)</f>
        <v>#NUM!</v>
      </c>
      <c r="BW111" s="318" t="e">
        <f t="array" ref="BW111">QUARTILE(IF($JS21:$JS68&lt;&gt;"",BW21:BW68),3)</f>
        <v>#NUM!</v>
      </c>
      <c r="BX111" s="318" t="e">
        <f t="array" ref="BX111">QUARTILE(IF($JS21:$JS68&lt;&gt;"",BX21:BX68),3)</f>
        <v>#NUM!</v>
      </c>
      <c r="BY111" s="318" t="e">
        <f t="array" ref="BY111">QUARTILE(IF($JS21:$JS68&lt;&gt;"",BY21:BY68),3)</f>
        <v>#NUM!</v>
      </c>
      <c r="BZ111" s="318" t="e">
        <f t="array" ref="BZ111">QUARTILE(IF($JS21:$JS68&lt;&gt;"",BZ21:BZ68),3)</f>
        <v>#NUM!</v>
      </c>
      <c r="CA111" s="318" t="e">
        <f t="array" ref="CA111">QUARTILE(IF($JS21:$JS68&lt;&gt;"",CA21:CA68),3)</f>
        <v>#NUM!</v>
      </c>
      <c r="CB111" s="318" t="e">
        <f t="array" ref="CB111">QUARTILE(IF($JS21:$JS68&lt;&gt;"",CB21:CB68),3)</f>
        <v>#NUM!</v>
      </c>
      <c r="CC111" s="318" t="e">
        <f t="array" ref="CC111">QUARTILE(IF($JS21:$JS68&lt;&gt;"",CC21:CC68),3)</f>
        <v>#NUM!</v>
      </c>
      <c r="CD111" s="318" t="e">
        <f t="array" ref="CD111">QUARTILE(IF($JS21:$JS68&lt;&gt;"",CD21:CD68),3)</f>
        <v>#NUM!</v>
      </c>
      <c r="CE111" s="318" t="e">
        <f t="array" ref="CE111">QUARTILE(IF($JS21:$JS68&lt;&gt;"",CE21:CE68),3)</f>
        <v>#NUM!</v>
      </c>
      <c r="CF111" s="318" t="e">
        <f t="array" ref="CF111">QUARTILE(IF($JS21:$JS68&lt;&gt;"",CF21:CF68),3)</f>
        <v>#NUM!</v>
      </c>
      <c r="CG111" s="318" t="e">
        <f t="array" ref="CG111">QUARTILE(IF($JS21:$JS68&lt;&gt;"",CG21:CG68),3)</f>
        <v>#NUM!</v>
      </c>
      <c r="CH111" s="318" t="e">
        <f t="array" ref="CH111">QUARTILE(IF($JS21:$JS68&lt;&gt;"",CH21:CH68),3)</f>
        <v>#NUM!</v>
      </c>
      <c r="CI111" s="318" t="e">
        <f t="array" ref="CI111">QUARTILE(IF($JS21:$JS68&lt;&gt;"",CI21:CI68),3)</f>
        <v>#NUM!</v>
      </c>
      <c r="CJ111" s="318" t="e">
        <f t="array" ref="CJ111">QUARTILE(IF($JS21:$JS68&lt;&gt;"",CJ21:CJ68),3)</f>
        <v>#NUM!</v>
      </c>
      <c r="CK111" s="318" t="e">
        <f t="array" ref="CK111">QUARTILE(IF($JS21:$JS68&lt;&gt;"",CK21:CK68),3)</f>
        <v>#NUM!</v>
      </c>
      <c r="CL111" s="318" t="e">
        <f t="array" ref="CL111">QUARTILE(IF($JS21:$JS68&lt;&gt;"",CL21:CL68),3)</f>
        <v>#NUM!</v>
      </c>
      <c r="CM111" s="318" t="e">
        <f t="array" ref="CM111">QUARTILE(IF($JS21:$JS68&lt;&gt;"",CM21:CM68),3)</f>
        <v>#NUM!</v>
      </c>
      <c r="CN111" s="318" t="e">
        <f t="array" ref="CN111">QUARTILE(IF($JS21:$JS68&lt;&gt;"",CN21:CN68),3)</f>
        <v>#NUM!</v>
      </c>
      <c r="CO111" s="318" t="e">
        <f t="array" ref="CO111">QUARTILE(IF($JS21:$JS68&lt;&gt;"",CO21:CO68),3)</f>
        <v>#NUM!</v>
      </c>
      <c r="CP111" s="318" t="e">
        <f t="array" ref="CP111">QUARTILE(IF($JS21:$JS68&lt;&gt;"",CP21:CP68),3)</f>
        <v>#NUM!</v>
      </c>
      <c r="CQ111" s="318" t="e">
        <f t="array" ref="CQ111">QUARTILE(IF($JS21:$JS68&lt;&gt;"",CQ21:CQ68),3)</f>
        <v>#NUM!</v>
      </c>
      <c r="CR111" s="318" t="e">
        <f t="array" ref="CR111">QUARTILE(IF($JS21:$JS68&lt;&gt;"",CR21:CR68),3)</f>
        <v>#NUM!</v>
      </c>
      <c r="CS111" s="318" t="e">
        <f t="array" ref="CS111">QUARTILE(IF($JS21:$JS68&lt;&gt;"",CS21:CS68),3)</f>
        <v>#NUM!</v>
      </c>
      <c r="CT111" s="318" t="e">
        <f t="array" ref="CT111">QUARTILE(IF($JS21:$JS68&lt;&gt;"",CT21:CT68),3)</f>
        <v>#NUM!</v>
      </c>
      <c r="CU111" s="318" t="e">
        <f t="array" ref="CU111">QUARTILE(IF($JS21:$JS68&lt;&gt;"",CU21:CU68),3)</f>
        <v>#NUM!</v>
      </c>
      <c r="CV111" s="318" t="e">
        <f t="array" ref="CV111">QUARTILE(IF($JS21:$JS68&lt;&gt;"",CV21:CV68),3)</f>
        <v>#NUM!</v>
      </c>
      <c r="CW111" s="318" t="e">
        <f t="array" ref="CW111">QUARTILE(IF($JS21:$JS68&lt;&gt;"",CW21:CW68),3)</f>
        <v>#NUM!</v>
      </c>
      <c r="CX111" s="318" t="e">
        <f t="array" ref="CX111">QUARTILE(IF($JS21:$JS68&lt;&gt;"",CX21:CX68),3)</f>
        <v>#NUM!</v>
      </c>
      <c r="CY111" s="318" t="e">
        <f t="array" ref="CY111">QUARTILE(IF($JS21:$JS68&lt;&gt;"",CY21:CY68),3)</f>
        <v>#NUM!</v>
      </c>
      <c r="CZ111" s="318" t="e">
        <f t="array" ref="CZ111">QUARTILE(IF($JS21:$JS68&lt;&gt;"",CZ21:CZ68),3)</f>
        <v>#NUM!</v>
      </c>
      <c r="DA111" s="318" t="e">
        <f t="array" ref="DA111">QUARTILE(IF($JS21:$JS68&lt;&gt;"",DA21:DA68),3)</f>
        <v>#NUM!</v>
      </c>
      <c r="DB111" s="318" t="e">
        <f t="array" ref="DB111">QUARTILE(IF($JS21:$JS68&lt;&gt;"",DB21:DB68),3)</f>
        <v>#NUM!</v>
      </c>
      <c r="DC111" s="318" t="e">
        <f t="array" ref="DC111">QUARTILE(IF($JS21:$JS68&lt;&gt;"",DC21:DC68),3)</f>
        <v>#NUM!</v>
      </c>
      <c r="DD111" s="318" t="e">
        <f t="array" ref="DD111">QUARTILE(IF($JS21:$JS68&lt;&gt;"",DD21:DD68),3)</f>
        <v>#NUM!</v>
      </c>
      <c r="DE111" s="318" t="e">
        <f t="array" ref="DE111">QUARTILE(IF($JS21:$JS68&lt;&gt;"",DE21:DE68),3)</f>
        <v>#NUM!</v>
      </c>
      <c r="DF111" s="318" t="e">
        <f t="array" ref="DF111">QUARTILE(IF($JS21:$JS68&lt;&gt;"",DF21:DF68),3)</f>
        <v>#NUM!</v>
      </c>
      <c r="DG111" s="318" t="e">
        <f t="array" ref="DG111">QUARTILE(IF($JS21:$JS68&lt;&gt;"",DG21:DG68),3)</f>
        <v>#NUM!</v>
      </c>
      <c r="DH111" s="318" t="e">
        <f t="array" ref="DH111">QUARTILE(IF($JS21:$JS68&lt;&gt;"",DH21:DH68),3)</f>
        <v>#NUM!</v>
      </c>
      <c r="DI111" s="318" t="e">
        <f t="array" ref="DI111">QUARTILE(IF($JS21:$JS68&lt;&gt;"",DI21:DI68),3)</f>
        <v>#NUM!</v>
      </c>
      <c r="DJ111" s="318" t="e">
        <f t="array" ref="DJ111">QUARTILE(IF($JS21:$JS68&lt;&gt;"",DJ21:DJ68),3)</f>
        <v>#NUM!</v>
      </c>
      <c r="DK111" s="318" t="e">
        <f t="array" ref="DK111">QUARTILE(IF($JS21:$JS68&lt;&gt;"",DK21:DK68),3)</f>
        <v>#NUM!</v>
      </c>
      <c r="DL111" s="318" t="e">
        <f t="array" ref="DL111">QUARTILE(IF($JS21:$JS68&lt;&gt;"",DL21:DL68),3)</f>
        <v>#NUM!</v>
      </c>
      <c r="DM111" s="318" t="e">
        <f t="array" ref="DM111">QUARTILE(IF($JS21:$JS68&lt;&gt;"",DM21:DM68),3)</f>
        <v>#NUM!</v>
      </c>
      <c r="DN111" s="318" t="e">
        <f t="array" ref="DN111">QUARTILE(IF($JS21:$JS68&lt;&gt;"",DN21:DN68),3)</f>
        <v>#NUM!</v>
      </c>
      <c r="DO111" s="318" t="e">
        <f t="array" ref="DO111">QUARTILE(IF($JS21:$JS68&lt;&gt;"",DO21:DO68),3)</f>
        <v>#NUM!</v>
      </c>
      <c r="DP111" s="318" t="e">
        <f t="array" ref="DP111">QUARTILE(IF($JS21:$JS68&lt;&gt;"",DP21:DP68),3)</f>
        <v>#NUM!</v>
      </c>
      <c r="DQ111" s="318" t="e">
        <f t="array" ref="DQ111">QUARTILE(IF($JS21:$JS68&lt;&gt;"",DQ21:DQ68),3)</f>
        <v>#NUM!</v>
      </c>
      <c r="DR111" s="318" t="e">
        <f t="array" ref="DR111">QUARTILE(IF($JS21:$JS68&lt;&gt;"",DR21:DR68),3)</f>
        <v>#NUM!</v>
      </c>
      <c r="DS111" s="318" t="e">
        <f t="array" ref="DS111">QUARTILE(IF($JS21:$JS68&lt;&gt;"",DS21:DS68),3)</f>
        <v>#NUM!</v>
      </c>
      <c r="DT111" s="318" t="e">
        <f t="array" ref="DT111">QUARTILE(IF($JS21:$JS68&lt;&gt;"",DT21:DT68),3)</f>
        <v>#NUM!</v>
      </c>
      <c r="DU111" s="318" t="e">
        <f t="array" ref="DU111">QUARTILE(IF($JS21:$JS68&lt;&gt;"",DU21:DU68),3)</f>
        <v>#NUM!</v>
      </c>
      <c r="DV111" s="318" t="e">
        <f t="array" ref="DV111">QUARTILE(IF($JS21:$JS68&lt;&gt;"",DV21:DV68),3)</f>
        <v>#NUM!</v>
      </c>
      <c r="DW111" s="318" t="e">
        <f t="array" ref="DW111">QUARTILE(IF($JS21:$JS68&lt;&gt;"",DW21:DW68),3)</f>
        <v>#NUM!</v>
      </c>
      <c r="DX111" s="318" t="e">
        <f t="array" ref="DX111">QUARTILE(IF($JS21:$JS68&lt;&gt;"",DX21:DX68),3)</f>
        <v>#NUM!</v>
      </c>
      <c r="DY111" s="318" t="e">
        <f t="array" ref="DY111">QUARTILE(IF($JS21:$JS68&lt;&gt;"",DY21:DY68),3)</f>
        <v>#NUM!</v>
      </c>
      <c r="DZ111" s="318" t="e">
        <f t="array" ref="DZ111">QUARTILE(IF($JS21:$JS68&lt;&gt;"",DZ21:DZ68),3)</f>
        <v>#NUM!</v>
      </c>
      <c r="EA111" s="318" t="e">
        <f t="array" ref="EA111">QUARTILE(IF($JS21:$JS68&lt;&gt;"",EA21:EA68),3)</f>
        <v>#NUM!</v>
      </c>
      <c r="EB111" s="318" t="e">
        <f t="array" ref="EB111">QUARTILE(IF($JS21:$JS68&lt;&gt;"",EB21:EB68),3)</f>
        <v>#NUM!</v>
      </c>
      <c r="EC111" s="318" t="e">
        <f t="array" ref="EC111">QUARTILE(IF($JS21:$JS68&lt;&gt;"",EC21:EC68),3)</f>
        <v>#NUM!</v>
      </c>
      <c r="ED111" s="318" t="e">
        <f t="array" ref="ED111">QUARTILE(IF($JS21:$JS68&lt;&gt;"",ED21:ED68),3)</f>
        <v>#NUM!</v>
      </c>
      <c r="EE111" s="318" t="e">
        <f t="array" ref="EE111">QUARTILE(IF($JS21:$JS68&lt;&gt;"",EE21:EE68),3)</f>
        <v>#NUM!</v>
      </c>
      <c r="EF111" s="318" t="e">
        <f t="array" ref="EF111">QUARTILE(IF($JS21:$JS68&lt;&gt;"",EF21:EF68),3)</f>
        <v>#NUM!</v>
      </c>
      <c r="EG111" s="318" t="e">
        <f t="array" ref="EG111">QUARTILE(IF($JS21:$JS68&lt;&gt;"",EG21:EG68),3)</f>
        <v>#NUM!</v>
      </c>
      <c r="EH111" s="318" t="e">
        <f t="array" ref="EH111">QUARTILE(IF($JS21:$JS68&lt;&gt;"",EH21:EH68),3)</f>
        <v>#NUM!</v>
      </c>
      <c r="EI111" s="318" t="e">
        <f t="array" ref="EI111">QUARTILE(IF($JS21:$JS68&lt;&gt;"",EI21:EI68),3)</f>
        <v>#NUM!</v>
      </c>
      <c r="EJ111" s="318" t="e">
        <f t="array" ref="EJ111">QUARTILE(IF($JS21:$JS68&lt;&gt;"",EJ21:EJ68),3)</f>
        <v>#NUM!</v>
      </c>
      <c r="EK111" s="318" t="e">
        <f t="array" ref="EK111">QUARTILE(IF($JS21:$JS68&lt;&gt;"",EK21:EK68),3)</f>
        <v>#NUM!</v>
      </c>
      <c r="EL111" s="318" t="e">
        <f t="array" ref="EL111">QUARTILE(IF($JS21:$JS68&lt;&gt;"",EL21:EL68),3)</f>
        <v>#NUM!</v>
      </c>
      <c r="EM111" s="318" t="e">
        <f t="array" ref="EM111">QUARTILE(IF($JS21:$JS68&lt;&gt;"",EM21:EM68),3)</f>
        <v>#NUM!</v>
      </c>
      <c r="EN111" s="318" t="e">
        <f t="array" ref="EN111">QUARTILE(IF($JS21:$JS68&lt;&gt;"",EN21:EN68),3)</f>
        <v>#NUM!</v>
      </c>
      <c r="EO111" s="318" t="e">
        <f t="array" ref="EO111">QUARTILE(IF($JS21:$JS68&lt;&gt;"",EO21:EO68),3)</f>
        <v>#NUM!</v>
      </c>
      <c r="EP111" s="318" t="e">
        <f t="array" ref="EP111">QUARTILE(IF($JS21:$JS68&lt;&gt;"",EP21:EP68),3)</f>
        <v>#NUM!</v>
      </c>
      <c r="EQ111" s="318" t="e">
        <f t="array" ref="EQ111">QUARTILE(IF($JS21:$JS68&lt;&gt;"",EQ21:EQ68),3)</f>
        <v>#NUM!</v>
      </c>
      <c r="ER111" s="318" t="e">
        <f t="array" ref="ER111">QUARTILE(IF($JS21:$JS68&lt;&gt;"",ER21:ER68),3)</f>
        <v>#NUM!</v>
      </c>
      <c r="ES111" s="318" t="e">
        <f t="array" ref="ES111">QUARTILE(IF($JS21:$JS68&lt;&gt;"",ES21:ES68),3)</f>
        <v>#NUM!</v>
      </c>
      <c r="ET111" s="318" t="e">
        <f t="array" ref="ET111">QUARTILE(IF($JS21:$JS68&lt;&gt;"",ET21:ET68),3)</f>
        <v>#NUM!</v>
      </c>
      <c r="EU111" s="318" t="e">
        <f t="array" ref="EU111">QUARTILE(IF($JS21:$JS68&lt;&gt;"",EU21:EU68),3)</f>
        <v>#NUM!</v>
      </c>
      <c r="EV111" s="318" t="e">
        <f t="array" ref="EV111">QUARTILE(IF($JS21:$JS68&lt;&gt;"",EV21:EV68),3)</f>
        <v>#NUM!</v>
      </c>
      <c r="EW111" s="318" t="e">
        <f t="array" ref="EW111">QUARTILE(IF($JS21:$JS68&lt;&gt;"",EW21:EW68),3)</f>
        <v>#NUM!</v>
      </c>
      <c r="EX111" s="318" t="e">
        <f t="array" ref="EX111">QUARTILE(IF($JS21:$JS68&lt;&gt;"",EX21:EX68),3)</f>
        <v>#NUM!</v>
      </c>
      <c r="EY111" s="318" t="e">
        <f t="array" ref="EY111">QUARTILE(IF($JS21:$JS68&lt;&gt;"",EY21:EY68),3)</f>
        <v>#NUM!</v>
      </c>
      <c r="EZ111" s="318" t="e">
        <f t="array" ref="EZ111">QUARTILE(IF($JS21:$JS68&lt;&gt;"",EZ21:EZ68),3)</f>
        <v>#NUM!</v>
      </c>
      <c r="FA111" s="318" t="e">
        <f t="array" ref="FA111">QUARTILE(IF($JS21:$JS68&lt;&gt;"",FA21:FA68),3)</f>
        <v>#NUM!</v>
      </c>
      <c r="FB111" s="318" t="e">
        <f t="array" ref="FB111">QUARTILE(IF($JS21:$JS68&lt;&gt;"",FB21:FB68),3)</f>
        <v>#NUM!</v>
      </c>
      <c r="FC111" s="318" t="e">
        <f t="array" ref="FC111">QUARTILE(IF($JS21:$JS68&lt;&gt;"",FC21:FC68),3)</f>
        <v>#NUM!</v>
      </c>
      <c r="FD111" s="318" t="e">
        <f t="array" ref="FD111">QUARTILE(IF($JS21:$JS68&lt;&gt;"",FD21:FD68),3)</f>
        <v>#NUM!</v>
      </c>
      <c r="FE111" s="318" t="e">
        <f t="array" ref="FE111">QUARTILE(IF($JS21:$JS68&lt;&gt;"",FE21:FE68),3)</f>
        <v>#NUM!</v>
      </c>
      <c r="FF111" s="318" t="e">
        <f t="array" ref="FF111">QUARTILE(IF($JS21:$JS68&lt;&gt;"",FF21:FF68),3)</f>
        <v>#NUM!</v>
      </c>
      <c r="FG111" s="318" t="e">
        <f t="array" ref="FG111">QUARTILE(IF($JS21:$JS68&lt;&gt;"",FG21:FG68),3)</f>
        <v>#NUM!</v>
      </c>
      <c r="FH111" s="318" t="e">
        <f t="array" ref="FH111">QUARTILE(IF($JS21:$JS68&lt;&gt;"",FH21:FH68),3)</f>
        <v>#NUM!</v>
      </c>
      <c r="FI111" s="318" t="e">
        <f t="array" ref="FI111">QUARTILE(IF($JS21:$JS68&lt;&gt;"",FI21:FI68),3)</f>
        <v>#NUM!</v>
      </c>
      <c r="FJ111" s="318" t="e">
        <f t="array" ref="FJ111">QUARTILE(IF($JS21:$JS68&lt;&gt;"",FJ21:FJ68),3)</f>
        <v>#NUM!</v>
      </c>
      <c r="FK111" s="318" t="e">
        <f t="array" ref="FK111">QUARTILE(IF($JS21:$JS68&lt;&gt;"",FK21:FK68),3)</f>
        <v>#NUM!</v>
      </c>
      <c r="FL111" s="318" t="e">
        <f t="array" ref="FL111">QUARTILE(IF($JS21:$JS68&lt;&gt;"",FL21:FL68),3)</f>
        <v>#NUM!</v>
      </c>
      <c r="FM111" s="318" t="e">
        <f t="array" ref="FM111">QUARTILE(IF($JS21:$JS68&lt;&gt;"",FM21:FM68),3)</f>
        <v>#NUM!</v>
      </c>
      <c r="FN111" s="318" t="e">
        <f t="array" ref="FN111">QUARTILE(IF($JS21:$JS68&lt;&gt;"",FN21:FN68),3)</f>
        <v>#NUM!</v>
      </c>
      <c r="FO111" s="318" t="e">
        <f t="array" ref="FO111">QUARTILE(IF($JS21:$JS68&lt;&gt;"",FO21:FO68),3)</f>
        <v>#NUM!</v>
      </c>
      <c r="FP111" s="318" t="e">
        <f t="array" ref="FP111">QUARTILE(IF($JS21:$JS68&lt;&gt;"",FP21:FP68),3)</f>
        <v>#NUM!</v>
      </c>
      <c r="FQ111" s="318" t="e">
        <f t="array" ref="FQ111">QUARTILE(IF($JS21:$JS68&lt;&gt;"",FQ21:FQ68),3)</f>
        <v>#NUM!</v>
      </c>
      <c r="FR111" s="318" t="e">
        <f t="array" ref="FR111">QUARTILE(IF($JS21:$JS68&lt;&gt;"",FR21:FR68),3)</f>
        <v>#NUM!</v>
      </c>
      <c r="FS111" s="318" t="e">
        <f t="array" ref="FS111">QUARTILE(IF($JS21:$JS68&lt;&gt;"",FS21:FS68),3)</f>
        <v>#NUM!</v>
      </c>
      <c r="FT111" s="318" t="e">
        <f t="array" ref="FT111">QUARTILE(IF($JS21:$JS68&lt;&gt;"",FT21:FT68),3)</f>
        <v>#NUM!</v>
      </c>
      <c r="FU111" s="318" t="e">
        <f t="array" ref="FU111">QUARTILE(IF($JS21:$JS68&lt;&gt;"",FU21:FU68),3)</f>
        <v>#NUM!</v>
      </c>
      <c r="FV111" s="318" t="e">
        <f t="array" ref="FV111">QUARTILE(IF($JS21:$JS68&lt;&gt;"",FV21:FV68),3)</f>
        <v>#NUM!</v>
      </c>
      <c r="FW111" s="318" t="e">
        <f t="array" ref="FW111">QUARTILE(IF($JS21:$JS68&lt;&gt;"",FW21:FW68),3)</f>
        <v>#NUM!</v>
      </c>
      <c r="FX111" s="318" t="e">
        <f t="array" ref="FX111">QUARTILE(IF($JS21:$JS68&lt;&gt;"",FX21:FX68),3)</f>
        <v>#NUM!</v>
      </c>
      <c r="FY111" s="318" t="e">
        <f t="array" ref="FY111">QUARTILE(IF($JS21:$JS68&lt;&gt;"",FY21:FY68),3)</f>
        <v>#NUM!</v>
      </c>
      <c r="FZ111" s="318" t="e">
        <f t="array" ref="FZ111">QUARTILE(IF($JS21:$JS68&lt;&gt;"",FZ21:FZ68),3)</f>
        <v>#NUM!</v>
      </c>
      <c r="GA111" s="318" t="e">
        <f t="array" ref="GA111">QUARTILE(IF($JS21:$JS68&lt;&gt;"",GA21:GA68),3)</f>
        <v>#NUM!</v>
      </c>
      <c r="GB111" s="318" t="e">
        <f t="array" ref="GB111">QUARTILE(IF($JS21:$JS68&lt;&gt;"",GB21:GB68),3)</f>
        <v>#NUM!</v>
      </c>
      <c r="GC111" s="318" t="e">
        <f t="array" ref="GC111">QUARTILE(IF($JS21:$JS68&lt;&gt;"",GC21:GC68),3)</f>
        <v>#NUM!</v>
      </c>
      <c r="GD111" s="318" t="e">
        <f t="array" ref="GD111">QUARTILE(IF($JS21:$JS68&lt;&gt;"",GD21:GD68),3)</f>
        <v>#NUM!</v>
      </c>
      <c r="GE111" s="318" t="e">
        <f t="array" ref="GE111">QUARTILE(IF($JS21:$JS68&lt;&gt;"",GE21:GE68),3)</f>
        <v>#NUM!</v>
      </c>
      <c r="GF111" s="318" t="e">
        <f t="array" ref="GF111">QUARTILE(IF($JS21:$JS68&lt;&gt;"",GF21:GF68),3)</f>
        <v>#NUM!</v>
      </c>
      <c r="GG111" s="318" t="e">
        <f t="array" ref="GG111">QUARTILE(IF($JS21:$JS68&lt;&gt;"",GG21:GG68),3)</f>
        <v>#NUM!</v>
      </c>
      <c r="GH111" s="318" t="e">
        <f t="array" ref="GH111">QUARTILE(IF($JS21:$JS68&lt;&gt;"",GH21:GH68),3)</f>
        <v>#NUM!</v>
      </c>
      <c r="GI111" s="318" t="e">
        <f t="array" ref="GI111">QUARTILE(IF($JS21:$JS68&lt;&gt;"",GI21:GI68),3)</f>
        <v>#NUM!</v>
      </c>
      <c r="GJ111" s="318" t="e">
        <f t="array" ref="GJ111">QUARTILE(IF($JS21:$JS68&lt;&gt;"",GJ21:GJ68),3)</f>
        <v>#NUM!</v>
      </c>
      <c r="GK111" s="318" t="e">
        <f t="array" ref="GK111">QUARTILE(IF($JS21:$JS68&lt;&gt;"",GK21:GK68),3)</f>
        <v>#NUM!</v>
      </c>
      <c r="GL111" s="318" t="e">
        <f t="array" ref="GL111">QUARTILE(IF($JS21:$JS68&lt;&gt;"",GL21:GL68),3)</f>
        <v>#NUM!</v>
      </c>
      <c r="GM111" s="318" t="e">
        <f t="array" ref="GM111">QUARTILE(IF($JS21:$JS68&lt;&gt;"",GM21:GM68),3)</f>
        <v>#NUM!</v>
      </c>
      <c r="GN111" s="318" t="e">
        <f t="array" ref="GN111">QUARTILE(IF($JS21:$JS68&lt;&gt;"",GN21:GN68),3)</f>
        <v>#NUM!</v>
      </c>
      <c r="GO111" s="318" t="e">
        <f t="array" ref="GO111">QUARTILE(IF($JS21:$JS68&lt;&gt;"",GO21:GO68),3)</f>
        <v>#NUM!</v>
      </c>
      <c r="GP111" s="318" t="e">
        <f t="array" ref="GP111">QUARTILE(IF($JS21:$JS68&lt;&gt;"",GP21:GP68),3)</f>
        <v>#NUM!</v>
      </c>
      <c r="GQ111" s="318" t="e">
        <f t="array" ref="GQ111">QUARTILE(IF($JS21:$JS68&lt;&gt;"",GQ21:GQ68),3)</f>
        <v>#NUM!</v>
      </c>
      <c r="GR111" s="318" t="e">
        <f t="array" ref="GR111">QUARTILE(IF($JS21:$JS68&lt;&gt;"",GR21:GR68),3)</f>
        <v>#NUM!</v>
      </c>
      <c r="GS111" s="318" t="e">
        <f t="array" ref="GS111">QUARTILE(IF($JS21:$JS68&lt;&gt;"",GS21:GS68),3)</f>
        <v>#NUM!</v>
      </c>
      <c r="GT111" s="318" t="e">
        <f t="array" ref="GT111">QUARTILE(IF($JS21:$JS68&lt;&gt;"",GT21:GT68),3)</f>
        <v>#NUM!</v>
      </c>
      <c r="GU111" s="318" t="e">
        <f t="array" ref="GU111">QUARTILE(IF($JS21:$JS68&lt;&gt;"",GU21:GU68),3)</f>
        <v>#NUM!</v>
      </c>
      <c r="GV111" s="318" t="e">
        <f t="array" ref="GV111">QUARTILE(IF($JS21:$JS68&lt;&gt;"",GV21:GV68),3)</f>
        <v>#NUM!</v>
      </c>
      <c r="GW111" s="318" t="e">
        <f t="array" ref="GW111">QUARTILE(IF($JS21:$JS68&lt;&gt;"",GW21:GW68),3)</f>
        <v>#NUM!</v>
      </c>
      <c r="GX111" s="318" t="e">
        <f t="array" ref="GX111">QUARTILE(IF($JS21:$JS68&lt;&gt;"",GX21:GX68),3)</f>
        <v>#NUM!</v>
      </c>
      <c r="GY111" s="318" t="e">
        <f t="array" ref="GY111">QUARTILE(IF($JS21:$JS68&lt;&gt;"",GY21:GY68),3)</f>
        <v>#NUM!</v>
      </c>
      <c r="GZ111" s="318" t="e">
        <f t="array" ref="GZ111">QUARTILE(IF($JS21:$JS68&lt;&gt;"",GZ21:GZ68),3)</f>
        <v>#NUM!</v>
      </c>
      <c r="HA111" s="318" t="e">
        <f t="array" ref="HA111">QUARTILE(IF($JS21:$JS68&lt;&gt;"",HA21:HA68),3)</f>
        <v>#NUM!</v>
      </c>
      <c r="HB111" s="318" t="e">
        <f t="array" ref="HB111">QUARTILE(IF($JS21:$JS68&lt;&gt;"",HB21:HB68),3)</f>
        <v>#NUM!</v>
      </c>
      <c r="HC111" s="318" t="e">
        <f t="array" ref="HC111">QUARTILE(IF($JS21:$JS68&lt;&gt;"",HC21:HC68),3)</f>
        <v>#NUM!</v>
      </c>
      <c r="HD111" s="318" t="e">
        <f t="array" ref="HD111">QUARTILE(IF($JS21:$JS68&lt;&gt;"",HD21:HD68),3)</f>
        <v>#NUM!</v>
      </c>
      <c r="HE111" s="318" t="e">
        <f t="array" ref="HE111">QUARTILE(IF($JS21:$JS68&lt;&gt;"",HE21:HE68),3)</f>
        <v>#NUM!</v>
      </c>
      <c r="HF111" s="318" t="e">
        <f t="array" ref="HF111">QUARTILE(IF($JS21:$JS68&lt;&gt;"",HF21:HF68),3)</f>
        <v>#NUM!</v>
      </c>
      <c r="HG111" s="318" t="e">
        <f t="array" ref="HG111">QUARTILE(IF($JS21:$JS68&lt;&gt;"",HG21:HG68),3)</f>
        <v>#NUM!</v>
      </c>
      <c r="HH111" s="318" t="e">
        <f t="array" ref="HH111">QUARTILE(IF($JS21:$JS68&lt;&gt;"",HH21:HH68),3)</f>
        <v>#NUM!</v>
      </c>
      <c r="HI111" s="318" t="e">
        <f t="array" ref="HI111">QUARTILE(IF($JS21:$JS68&lt;&gt;"",HI21:HI68),3)</f>
        <v>#NUM!</v>
      </c>
      <c r="HJ111" s="318" t="e">
        <f t="array" ref="HJ111">QUARTILE(IF($JS21:$JS68&lt;&gt;"",HJ21:HJ68),3)</f>
        <v>#NUM!</v>
      </c>
      <c r="HK111" s="318" t="e">
        <f t="array" ref="HK111">QUARTILE(IF($JS21:$JS68&lt;&gt;"",HK21:HK68),3)</f>
        <v>#NUM!</v>
      </c>
      <c r="HL111" s="318" t="e">
        <f t="array" ref="HL111">QUARTILE(IF($JS21:$JS68&lt;&gt;"",HL21:HL68),3)</f>
        <v>#NUM!</v>
      </c>
      <c r="HM111" s="318" t="e">
        <f t="array" ref="HM111">QUARTILE(IF($JS21:$JS68&lt;&gt;"",HM21:HM68),3)</f>
        <v>#NUM!</v>
      </c>
      <c r="HN111" s="318" t="e">
        <f t="array" ref="HN111">QUARTILE(IF($JS21:$JS68&lt;&gt;"",HN21:HN68),3)</f>
        <v>#NUM!</v>
      </c>
      <c r="HO111" s="318" t="e">
        <f t="array" ref="HO111">QUARTILE(IF($JS21:$JS68&lt;&gt;"",HO21:HO68),3)</f>
        <v>#NUM!</v>
      </c>
      <c r="HP111" s="318" t="e">
        <f t="array" ref="HP111">QUARTILE(IF($JS21:$JS68&lt;&gt;"",HP21:HP68),3)</f>
        <v>#NUM!</v>
      </c>
      <c r="HQ111" s="318" t="e">
        <f t="array" ref="HQ111">QUARTILE(IF($JS21:$JS68&lt;&gt;"",HQ21:HQ68),3)</f>
        <v>#NUM!</v>
      </c>
      <c r="HR111" s="318" t="e">
        <f t="array" ref="HR111">QUARTILE(IF($JS21:$JS68&lt;&gt;"",HR21:HR68),3)</f>
        <v>#NUM!</v>
      </c>
      <c r="HS111" s="318" t="e">
        <f t="array" ref="HS111">QUARTILE(IF($JS21:$JS68&lt;&gt;"",HS21:HS68),3)</f>
        <v>#NUM!</v>
      </c>
      <c r="HT111" s="318" t="e">
        <f t="array" ref="HT111">QUARTILE(IF($JS21:$JS68&lt;&gt;"",HT21:HT68),3)</f>
        <v>#NUM!</v>
      </c>
      <c r="HU111" s="318" t="e">
        <f t="array" ref="HU111">QUARTILE(IF($JS21:$JS68&lt;&gt;"",HU21:HU68),3)</f>
        <v>#NUM!</v>
      </c>
      <c r="HV111" s="318" t="e">
        <f t="array" ref="HV111">QUARTILE(IF($JS21:$JS68&lt;&gt;"",HV21:HV68),3)</f>
        <v>#NUM!</v>
      </c>
      <c r="HW111" s="318" t="e">
        <f t="array" ref="HW111">QUARTILE(IF($JS21:$JS68&lt;&gt;"",HW21:HW68),3)</f>
        <v>#NUM!</v>
      </c>
      <c r="HX111" s="318" t="e">
        <f t="array" ref="HX111">QUARTILE(IF($JS21:$JS68&lt;&gt;"",HX21:HX68),3)</f>
        <v>#NUM!</v>
      </c>
      <c r="HY111" s="318" t="e">
        <f t="array" ref="HY111">QUARTILE(IF($JS21:$JS68&lt;&gt;"",HY21:HY68),3)</f>
        <v>#NUM!</v>
      </c>
      <c r="HZ111" s="318" t="e">
        <f t="array" ref="HZ111">QUARTILE(IF($JS21:$JS68&lt;&gt;"",HZ21:HZ68),3)</f>
        <v>#NUM!</v>
      </c>
      <c r="IA111" s="318" t="e">
        <f t="array" ref="IA111">QUARTILE(IF($JS21:$JS68&lt;&gt;"",IA21:IA68),3)</f>
        <v>#NUM!</v>
      </c>
      <c r="IB111" s="318" t="e">
        <f t="array" ref="IB111">QUARTILE(IF($JS21:$JS68&lt;&gt;"",IB21:IB68),3)</f>
        <v>#NUM!</v>
      </c>
      <c r="IC111" s="318" t="e">
        <f t="array" ref="IC111">QUARTILE(IF($JS21:$JS68&lt;&gt;"",IC21:IC68),3)</f>
        <v>#NUM!</v>
      </c>
      <c r="ID111" s="318" t="e">
        <f t="array" ref="ID111">QUARTILE(IF($JS21:$JS68&lt;&gt;"",ID21:ID68),3)</f>
        <v>#NUM!</v>
      </c>
      <c r="IE111" s="318" t="e">
        <f t="array" ref="IE111">QUARTILE(IF($JS21:$JS68&lt;&gt;"",IE21:IE68),3)</f>
        <v>#NUM!</v>
      </c>
      <c r="IF111" s="318" t="e">
        <f t="array" ref="IF111">QUARTILE(IF($JS21:$JS68&lt;&gt;"",IF21:IF68),3)</f>
        <v>#NUM!</v>
      </c>
      <c r="IG111" s="318" t="e">
        <f t="array" ref="IG111">QUARTILE(IF($JS21:$JS68&lt;&gt;"",IG21:IG68),3)</f>
        <v>#NUM!</v>
      </c>
      <c r="IH111" s="318" t="e">
        <f t="array" ref="IH111">QUARTILE(IF($JS21:$JS68&lt;&gt;"",IH21:IH68),3)</f>
        <v>#NUM!</v>
      </c>
      <c r="II111" s="318" t="e">
        <f t="array" ref="II111">QUARTILE(IF($JS21:$JS68&lt;&gt;"",II21:II68),3)</f>
        <v>#NUM!</v>
      </c>
      <c r="IJ111" s="318" t="e">
        <f t="array" ref="IJ111">QUARTILE(IF($JS21:$JS68&lt;&gt;"",IJ21:IJ68),3)</f>
        <v>#NUM!</v>
      </c>
      <c r="IK111" s="318" t="e">
        <f t="array" ref="IK111">QUARTILE(IF($JS21:$JS68&lt;&gt;"",IK21:IK68),3)</f>
        <v>#NUM!</v>
      </c>
      <c r="IL111" s="318" t="e">
        <f t="array" ref="IL111">QUARTILE(IF($JS21:$JS68&lt;&gt;"",IL21:IL68),3)</f>
        <v>#NUM!</v>
      </c>
      <c r="IM111" s="318" t="e">
        <f t="array" ref="IM111">QUARTILE(IF($JS21:$JS68&lt;&gt;"",IM21:IM68),3)</f>
        <v>#NUM!</v>
      </c>
      <c r="IN111" s="318" t="e">
        <f t="array" ref="IN111">QUARTILE(IF($JS21:$JS68&lt;&gt;"",IN21:IN68),3)</f>
        <v>#NUM!</v>
      </c>
      <c r="IO111" s="318" t="e">
        <f t="array" ref="IO111">QUARTILE(IF($JS21:$JS68&lt;&gt;"",IO21:IO68),3)</f>
        <v>#NUM!</v>
      </c>
      <c r="IP111" s="318" t="e">
        <f t="array" ref="IP111">QUARTILE(IF($JS21:$JS68&lt;&gt;"",IP21:IP68),3)</f>
        <v>#NUM!</v>
      </c>
      <c r="IQ111" s="318" t="e">
        <f t="array" ref="IQ111">QUARTILE(IF($JS21:$JS68&lt;&gt;"",IQ21:IQ68),3)</f>
        <v>#NUM!</v>
      </c>
      <c r="IR111" s="318" t="e">
        <f t="array" ref="IR111">QUARTILE(IF($JS21:$JS68&lt;&gt;"",IR21:IR68),3)</f>
        <v>#NUM!</v>
      </c>
      <c r="IS111" s="318" t="e">
        <f t="array" ref="IS111">QUARTILE(IF($JS21:$JS68&lt;&gt;"",IS21:IS68),3)</f>
        <v>#NUM!</v>
      </c>
      <c r="IT111" s="318" t="e">
        <f t="array" ref="IT111">QUARTILE(IF($JS21:$JS68&lt;&gt;"",IT21:IT68),3)</f>
        <v>#NUM!</v>
      </c>
      <c r="IU111" s="318" t="e">
        <f t="array" ref="IU111">QUARTILE(IF($JS21:$JS68&lt;&gt;"",IU21:IU68),3)</f>
        <v>#NUM!</v>
      </c>
      <c r="IV111" s="318" t="e">
        <f t="array" ref="IV111">QUARTILE(IF($JS21:$JS68&lt;&gt;"",IV21:IV68),3)</f>
        <v>#NUM!</v>
      </c>
      <c r="IW111" s="318" t="e">
        <f t="array" ref="IW111">QUARTILE(IF($JS21:$JS68&lt;&gt;"",IW21:IW68),3)</f>
        <v>#NUM!</v>
      </c>
      <c r="IX111" s="318" t="e">
        <f t="array" ref="IX111">QUARTILE(IF($JS21:$JS68&lt;&gt;"",IX21:IX68),3)</f>
        <v>#NUM!</v>
      </c>
      <c r="IY111" s="318" t="e">
        <f t="array" ref="IY111">QUARTILE(IF($JS21:$JS68&lt;&gt;"",IY21:IY68),3)</f>
        <v>#NUM!</v>
      </c>
      <c r="IZ111" s="318" t="e">
        <f t="array" ref="IZ111">QUARTILE(IF($JS21:$JS68&lt;&gt;"",IZ21:IZ68),3)</f>
        <v>#NUM!</v>
      </c>
      <c r="JA111" s="318" t="e">
        <f t="array" ref="JA111">QUARTILE(IF($JS21:$JS68&lt;&gt;"",JA21:JA68),3)</f>
        <v>#NUM!</v>
      </c>
      <c r="JB111" s="318" t="e">
        <f t="array" ref="JB111">QUARTILE(IF($JS21:$JS68&lt;&gt;"",JB21:JB68),3)</f>
        <v>#NUM!</v>
      </c>
      <c r="JC111" s="318" t="e">
        <f t="array" ref="JC111">QUARTILE(IF($JS21:$JS68&lt;&gt;"",JC21:JC68),3)</f>
        <v>#NUM!</v>
      </c>
      <c r="JD111" s="318" t="e">
        <f t="array" ref="JD111">QUARTILE(IF($JS21:$JS68&lt;&gt;"",JD21:JD68),3)</f>
        <v>#NUM!</v>
      </c>
      <c r="JE111" s="318" t="e">
        <f t="array" ref="JE111">QUARTILE(IF($JS21:$JS68&lt;&gt;"",JE21:JE68),3)</f>
        <v>#NUM!</v>
      </c>
      <c r="JF111" s="318" t="e">
        <f t="array" ref="JF111">QUARTILE(IF($JS21:$JS68&lt;&gt;"",JF21:JF68),3)</f>
        <v>#NUM!</v>
      </c>
      <c r="JG111" s="318" t="e">
        <f t="array" ref="JG111">QUARTILE(IF($JS21:$JS68&lt;&gt;"",JG21:JG68),3)</f>
        <v>#NUM!</v>
      </c>
      <c r="JH111" s="318" t="e">
        <f t="array" ref="JH111">QUARTILE(IF($JS21:$JS68&lt;&gt;"",JH21:JH68),3)</f>
        <v>#NUM!</v>
      </c>
      <c r="JI111" s="318" t="e">
        <f t="array" ref="JI111">QUARTILE(IF($JS21:$JS68&lt;&gt;"",JI21:JI68),3)</f>
        <v>#NUM!</v>
      </c>
      <c r="JJ111" s="318" t="e">
        <f t="array" ref="JJ111">QUARTILE(IF($JS21:$JS68&lt;&gt;"",JJ21:JJ68),3)</f>
        <v>#NUM!</v>
      </c>
      <c r="JK111" s="318" t="e">
        <f t="array" ref="JK111">QUARTILE(IF($JS21:$JS68&lt;&gt;"",JK21:JK68),3)</f>
        <v>#NUM!</v>
      </c>
      <c r="JL111" s="318" t="e">
        <f t="array" ref="JL111">QUARTILE(IF($JS21:$JS68&lt;&gt;"",JL21:JL68),3)</f>
        <v>#NUM!</v>
      </c>
      <c r="JM111" s="318" t="e">
        <f t="array" ref="JM111">QUARTILE(IF($JS21:$JS68&lt;&gt;"",JM21:JM68),3)</f>
        <v>#NUM!</v>
      </c>
      <c r="JN111" s="318" t="e">
        <f t="array" ref="JN111">QUARTILE(IF($JS21:$JS68&lt;&gt;"",JN21:JN68),3)</f>
        <v>#NUM!</v>
      </c>
      <c r="JO111" s="318" t="e">
        <f t="array" ref="JO111">QUARTILE(IF($JS21:$JS68&lt;&gt;"",JO21:JO68),3)</f>
        <v>#NUM!</v>
      </c>
      <c r="JP111" s="318" t="e">
        <f t="array" ref="JP111">QUARTILE(IF($JS21:$JS68&lt;&gt;"",JP21:JP68),3)</f>
        <v>#NUM!</v>
      </c>
      <c r="JQ111" s="304"/>
    </row>
    <row r="112" spans="4:277" ht="15" customHeight="1" x14ac:dyDescent="0.2">
      <c r="D112" s="316">
        <v>3.1</v>
      </c>
      <c r="E112" s="317" t="s">
        <v>457</v>
      </c>
      <c r="F112" s="318">
        <f t="array" ref="F112">MIN(IF($JS21:$JS68&lt;&gt;"",F21:F68),1)</f>
        <v>1</v>
      </c>
      <c r="G112" s="318">
        <f t="array" ref="G112">MIN(IF($JS21:$JS68&lt;&gt;"",G21:G68),1)</f>
        <v>1</v>
      </c>
      <c r="H112" s="318">
        <f t="array" ref="H112">MIN(IF($JS21:$JS68&lt;&gt;"",H21:H68),1)</f>
        <v>1</v>
      </c>
      <c r="I112" s="318">
        <f t="array" ref="I112">MIN(IF($JS21:$JS68&lt;&gt;"",I21:I68),1)</f>
        <v>1</v>
      </c>
      <c r="J112" s="318">
        <f t="array" ref="J112">MIN(IF($JS21:$JS68&lt;&gt;"",J21:J68),1)</f>
        <v>1</v>
      </c>
      <c r="K112" s="318">
        <f t="array" ref="K112">MIN(IF($JS21:$JS68&lt;&gt;"",K21:K68),1)</f>
        <v>1</v>
      </c>
      <c r="L112" s="318">
        <f t="array" ref="L112">MIN(IF($JS21:$JS68&lt;&gt;"",L21:L68),1)</f>
        <v>1</v>
      </c>
      <c r="M112" s="318">
        <f t="array" ref="M112">MIN(IF($JS21:$JS68&lt;&gt;"",M21:M68),1)</f>
        <v>1</v>
      </c>
      <c r="N112" s="318">
        <f t="array" ref="N112">MIN(IF($JS21:$JS68&lt;&gt;"",N21:N68),1)</f>
        <v>1</v>
      </c>
      <c r="O112" s="318">
        <f t="array" ref="O112">MIN(IF($JS21:$JS68&lt;&gt;"",O21:O68),1)</f>
        <v>1</v>
      </c>
      <c r="P112" s="318">
        <f t="array" ref="P112">MIN(IF($JS21:$JS68&lt;&gt;"",P21:P68),1)</f>
        <v>1</v>
      </c>
      <c r="Q112" s="318">
        <f t="array" ref="Q112">MIN(IF($JS21:$JS68&lt;&gt;"",Q21:Q68),1)</f>
        <v>1</v>
      </c>
      <c r="R112" s="318">
        <f t="array" ref="R112">MIN(IF($JS21:$JS68&lt;&gt;"",R21:R68),1)</f>
        <v>1</v>
      </c>
      <c r="S112" s="318">
        <f t="array" ref="S112">MIN(IF($JS21:$JS68&lt;&gt;"",S21:S68),1)</f>
        <v>1</v>
      </c>
      <c r="T112" s="318">
        <f t="array" ref="T112">MIN(IF($JS21:$JS68&lt;&gt;"",T21:T68),1)</f>
        <v>1</v>
      </c>
      <c r="U112" s="318">
        <f t="array" ref="U112">MIN(IF($JS21:$JS68&lt;&gt;"",U21:U68),1)</f>
        <v>1</v>
      </c>
      <c r="V112" s="318">
        <f t="array" ref="V112">MIN(IF($JS21:$JS68&lt;&gt;"",V21:V68),1)</f>
        <v>1</v>
      </c>
      <c r="W112" s="318">
        <f t="array" ref="W112">MIN(IF($JS21:$JS68&lt;&gt;"",W21:W68),1)</f>
        <v>1</v>
      </c>
      <c r="X112" s="318">
        <f t="array" ref="X112">MIN(IF($JS21:$JS68&lt;&gt;"",X21:X68),1)</f>
        <v>1</v>
      </c>
      <c r="Y112" s="318">
        <f t="array" ref="Y112">MIN(IF($JS21:$JS68&lt;&gt;"",Y21:Y68),1)</f>
        <v>1</v>
      </c>
      <c r="Z112" s="318">
        <f t="array" ref="Z112">MIN(IF($JS21:$JS68&lt;&gt;"",Z21:Z68),1)</f>
        <v>1</v>
      </c>
      <c r="AA112" s="318">
        <f t="array" ref="AA112">MIN(IF($JS21:$JS68&lt;&gt;"",AA21:AA68),1)</f>
        <v>1</v>
      </c>
      <c r="AB112" s="318">
        <f t="array" ref="AB112">MIN(IF($JS21:$JS68&lt;&gt;"",AB21:AB68),1)</f>
        <v>1</v>
      </c>
      <c r="AC112" s="318">
        <f t="array" ref="AC112">MIN(IF($JS21:$JS68&lt;&gt;"",AC21:AC68),1)</f>
        <v>1</v>
      </c>
      <c r="AD112" s="318">
        <f t="array" ref="AD112">MIN(IF($JS21:$JS68&lt;&gt;"",AD21:AD68),1)</f>
        <v>1</v>
      </c>
      <c r="AE112" s="318">
        <f t="array" ref="AE112">MIN(IF($JS21:$JS68&lt;&gt;"",AE21:AE68),1)</f>
        <v>1</v>
      </c>
      <c r="AF112" s="318">
        <f t="array" ref="AF112">MIN(IF($JS21:$JS68&lt;&gt;"",AF21:AF68),1)</f>
        <v>1</v>
      </c>
      <c r="AG112" s="318">
        <f t="array" ref="AG112">MIN(IF($JS21:$JS68&lt;&gt;"",AG21:AG68),1)</f>
        <v>1</v>
      </c>
      <c r="AH112" s="318">
        <f t="array" ref="AH112">MIN(IF($JS21:$JS68&lt;&gt;"",AH21:AH68),1)</f>
        <v>1</v>
      </c>
      <c r="AI112" s="318">
        <f t="array" ref="AI112">MIN(IF($JS21:$JS68&lt;&gt;"",AI21:AI68),1)</f>
        <v>1</v>
      </c>
      <c r="AJ112" s="318">
        <f t="array" ref="AJ112">MIN(IF($JS21:$JS68&lt;&gt;"",AJ21:AJ68),1)</f>
        <v>1</v>
      </c>
      <c r="AK112" s="318">
        <f t="array" ref="AK112">MIN(IF($JS21:$JS68&lt;&gt;"",AK21:AK68),1)</f>
        <v>1</v>
      </c>
      <c r="AL112" s="318">
        <f t="array" ref="AL112">MIN(IF($JS21:$JS68&lt;&gt;"",AL21:AL68),1)</f>
        <v>1</v>
      </c>
      <c r="AM112" s="318">
        <f t="array" ref="AM112">MIN(IF($JS21:$JS68&lt;&gt;"",AM21:AM68),1)</f>
        <v>1</v>
      </c>
      <c r="AN112" s="318">
        <f t="array" ref="AN112">MIN(IF($JS21:$JS68&lt;&gt;"",AN21:AN68),1)</f>
        <v>1</v>
      </c>
      <c r="AO112" s="318">
        <f t="array" ref="AO112">MIN(IF($JS21:$JS68&lt;&gt;"",AO21:AO68),1)</f>
        <v>1</v>
      </c>
      <c r="AP112" s="318">
        <f t="array" ref="AP112">MIN(IF($JS21:$JS68&lt;&gt;"",AP21:AP68),1)</f>
        <v>1</v>
      </c>
      <c r="AQ112" s="318">
        <f t="array" ref="AQ112">MIN(IF($JS21:$JS68&lt;&gt;"",AQ21:AQ68),1)</f>
        <v>1</v>
      </c>
      <c r="AR112" s="318">
        <f t="array" ref="AR112">MIN(IF($JS21:$JS68&lt;&gt;"",AR21:AR68),1)</f>
        <v>1</v>
      </c>
      <c r="AS112" s="318">
        <f t="array" ref="AS112">MIN(IF($JS21:$JS68&lt;&gt;"",AS21:AS68),1)</f>
        <v>1</v>
      </c>
      <c r="AT112" s="318">
        <f t="array" ref="AT112">MIN(IF($JS21:$JS68&lt;&gt;"",AT21:AT68),1)</f>
        <v>1</v>
      </c>
      <c r="AU112" s="318">
        <f t="array" ref="AU112">MIN(IF($JS21:$JS68&lt;&gt;"",AU21:AU68),1)</f>
        <v>1</v>
      </c>
      <c r="AV112" s="318">
        <f t="array" ref="AV112">MIN(IF($JS21:$JS68&lt;&gt;"",AV21:AV68),1)</f>
        <v>1</v>
      </c>
      <c r="AW112" s="318">
        <f t="array" ref="AW112">MIN(IF($JS21:$JS68&lt;&gt;"",AW21:AW68),1)</f>
        <v>1</v>
      </c>
      <c r="AX112" s="318">
        <f t="array" ref="AX112">MIN(IF($JS21:$JS68&lt;&gt;"",AX21:AX68),1)</f>
        <v>1</v>
      </c>
      <c r="AY112" s="318">
        <f t="array" ref="AY112">MIN(IF($JS21:$JS68&lt;&gt;"",AY21:AY68),1)</f>
        <v>1</v>
      </c>
      <c r="AZ112" s="318">
        <f t="array" ref="AZ112">MIN(IF($JS21:$JS68&lt;&gt;"",AZ21:AZ68),1)</f>
        <v>1</v>
      </c>
      <c r="BA112" s="318">
        <f t="array" ref="BA112">MIN(IF($JS21:$JS68&lt;&gt;"",BA21:BA68),1)</f>
        <v>1</v>
      </c>
      <c r="BB112" s="318">
        <f t="array" ref="BB112">MIN(IF($JS21:$JS68&lt;&gt;"",BB21:BB68),1)</f>
        <v>1</v>
      </c>
      <c r="BC112" s="318">
        <f t="array" ref="BC112">MIN(IF($JS21:$JS68&lt;&gt;"",BC21:BC68),1)</f>
        <v>1</v>
      </c>
      <c r="BD112" s="318">
        <f t="array" ref="BD112">MIN(IF($JS21:$JS68&lt;&gt;"",BD21:BD68),1)</f>
        <v>1</v>
      </c>
      <c r="BE112" s="318">
        <f t="array" ref="BE112">MIN(IF($JS21:$JS68&lt;&gt;"",BE21:BE68),1)</f>
        <v>1</v>
      </c>
      <c r="BF112" s="318">
        <f t="array" ref="BF112">MIN(IF($JS21:$JS68&lt;&gt;"",BF21:BF68),1)</f>
        <v>1</v>
      </c>
      <c r="BG112" s="318">
        <f t="array" ref="BG112">MIN(IF($JS21:$JS68&lt;&gt;"",BG21:BG68),1)</f>
        <v>1</v>
      </c>
      <c r="BH112" s="318">
        <f t="array" ref="BH112">MIN(IF($JS21:$JS68&lt;&gt;"",BH21:BH68),1)</f>
        <v>1</v>
      </c>
      <c r="BI112" s="318">
        <f t="array" ref="BI112">MIN(IF($JS21:$JS68&lt;&gt;"",BI21:BI68),1)</f>
        <v>1</v>
      </c>
      <c r="BJ112" s="318">
        <f t="array" ref="BJ112">MIN(IF($JS21:$JS68&lt;&gt;"",BJ21:BJ68),1)</f>
        <v>1</v>
      </c>
      <c r="BK112" s="318">
        <f t="array" ref="BK112">MIN(IF($JS21:$JS68&lt;&gt;"",BK21:BK68),1)</f>
        <v>1</v>
      </c>
      <c r="BL112" s="318">
        <f t="array" ref="BL112">MIN(IF($JS21:$JS68&lt;&gt;"",BL21:BL68),1)</f>
        <v>1</v>
      </c>
      <c r="BM112" s="318">
        <f t="array" ref="BM112">MIN(IF($JS21:$JS68&lt;&gt;"",BM21:BM68),1)</f>
        <v>1</v>
      </c>
      <c r="BN112" s="318">
        <f t="array" ref="BN112">MIN(IF($JS21:$JS68&lt;&gt;"",BN21:BN68),1)</f>
        <v>1</v>
      </c>
      <c r="BO112" s="318">
        <f t="array" ref="BO112">MIN(IF($JS21:$JS68&lt;&gt;"",BO21:BO68),1)</f>
        <v>1</v>
      </c>
      <c r="BP112" s="318">
        <f t="array" ref="BP112">MIN(IF($JS21:$JS68&lt;&gt;"",BP21:BP68),1)</f>
        <v>1</v>
      </c>
      <c r="BQ112" s="318">
        <f t="array" ref="BQ112">MIN(IF($JS21:$JS68&lt;&gt;"",BQ21:BQ68),1)</f>
        <v>1</v>
      </c>
      <c r="BR112" s="318">
        <f t="array" ref="BR112">MIN(IF($JS21:$JS68&lt;&gt;"",BR21:BR68),1)</f>
        <v>1</v>
      </c>
      <c r="BS112" s="318">
        <f t="array" ref="BS112">MIN(IF($JS21:$JS68&lt;&gt;"",BS21:BS68),1)</f>
        <v>1</v>
      </c>
      <c r="BT112" s="318">
        <f t="array" ref="BT112">MIN(IF($JS21:$JS68&lt;&gt;"",BT21:BT68),1)</f>
        <v>1</v>
      </c>
      <c r="BU112" s="318">
        <f t="array" ref="BU112">MIN(IF($JS21:$JS68&lt;&gt;"",BU21:BU68),1)</f>
        <v>1</v>
      </c>
      <c r="BV112" s="318">
        <f t="array" ref="BV112">MIN(IF($JS21:$JS68&lt;&gt;"",BV21:BV68),1)</f>
        <v>1</v>
      </c>
      <c r="BW112" s="318">
        <f t="array" ref="BW112">MIN(IF($JS21:$JS68&lt;&gt;"",BW21:BW68),1)</f>
        <v>1</v>
      </c>
      <c r="BX112" s="318">
        <f t="array" ref="BX112">MIN(IF($JS21:$JS68&lt;&gt;"",BX21:BX68),1)</f>
        <v>1</v>
      </c>
      <c r="BY112" s="318">
        <f t="array" ref="BY112">MIN(IF($JS21:$JS68&lt;&gt;"",BY21:BY68),1)</f>
        <v>1</v>
      </c>
      <c r="BZ112" s="318">
        <f t="array" ref="BZ112">MIN(IF($JS21:$JS68&lt;&gt;"",BZ21:BZ68),1)</f>
        <v>1</v>
      </c>
      <c r="CA112" s="318">
        <f t="array" ref="CA112">MIN(IF($JS21:$JS68&lt;&gt;"",CA21:CA68),1)</f>
        <v>1</v>
      </c>
      <c r="CB112" s="318">
        <f t="array" ref="CB112">MIN(IF($JS21:$JS68&lt;&gt;"",CB21:CB68),1)</f>
        <v>1</v>
      </c>
      <c r="CC112" s="318">
        <f t="array" ref="CC112">MIN(IF($JS21:$JS68&lt;&gt;"",CC21:CC68),1)</f>
        <v>1</v>
      </c>
      <c r="CD112" s="318">
        <f t="array" ref="CD112">MIN(IF($JS21:$JS68&lt;&gt;"",CD21:CD68),1)</f>
        <v>1</v>
      </c>
      <c r="CE112" s="318">
        <f t="array" ref="CE112">MIN(IF($JS21:$JS68&lt;&gt;"",CE21:CE68),1)</f>
        <v>1</v>
      </c>
      <c r="CF112" s="318">
        <f t="array" ref="CF112">MIN(IF($JS21:$JS68&lt;&gt;"",CF21:CF68),1)</f>
        <v>1</v>
      </c>
      <c r="CG112" s="318">
        <f t="array" ref="CG112">MIN(IF($JS21:$JS68&lt;&gt;"",CG21:CG68),1)</f>
        <v>1</v>
      </c>
      <c r="CH112" s="318">
        <f t="array" ref="CH112">MIN(IF($JS21:$JS68&lt;&gt;"",CH21:CH68),1)</f>
        <v>1</v>
      </c>
      <c r="CI112" s="318">
        <f t="array" ref="CI112">MIN(IF($JS21:$JS68&lt;&gt;"",CI21:CI68),1)</f>
        <v>1</v>
      </c>
      <c r="CJ112" s="318">
        <f t="array" ref="CJ112">MIN(IF($JS21:$JS68&lt;&gt;"",CJ21:CJ68),1)</f>
        <v>1</v>
      </c>
      <c r="CK112" s="318">
        <f t="array" ref="CK112">MIN(IF($JS21:$JS68&lt;&gt;"",CK21:CK68),1)</f>
        <v>1</v>
      </c>
      <c r="CL112" s="318">
        <f t="array" ref="CL112">MIN(IF($JS21:$JS68&lt;&gt;"",CL21:CL68),1)</f>
        <v>1</v>
      </c>
      <c r="CM112" s="318">
        <f t="array" ref="CM112">MIN(IF($JS21:$JS68&lt;&gt;"",CM21:CM68),1)</f>
        <v>1</v>
      </c>
      <c r="CN112" s="318">
        <f t="array" ref="CN112">MIN(IF($JS21:$JS68&lt;&gt;"",CN21:CN68),1)</f>
        <v>1</v>
      </c>
      <c r="CO112" s="318">
        <f t="array" ref="CO112">MIN(IF($JS21:$JS68&lt;&gt;"",CO21:CO68),1)</f>
        <v>1</v>
      </c>
      <c r="CP112" s="318">
        <f t="array" ref="CP112">MIN(IF($JS21:$JS68&lt;&gt;"",CP21:CP68),1)</f>
        <v>1</v>
      </c>
      <c r="CQ112" s="318">
        <f t="array" ref="CQ112">MIN(IF($JS21:$JS68&lt;&gt;"",CQ21:CQ68),1)</f>
        <v>1</v>
      </c>
      <c r="CR112" s="318">
        <f t="array" ref="CR112">MIN(IF($JS21:$JS68&lt;&gt;"",CR21:CR68),1)</f>
        <v>1</v>
      </c>
      <c r="CS112" s="318">
        <f t="array" ref="CS112">MIN(IF($JS21:$JS68&lt;&gt;"",CS21:CS68),1)</f>
        <v>1</v>
      </c>
      <c r="CT112" s="318">
        <f t="array" ref="CT112">MIN(IF($JS21:$JS68&lt;&gt;"",CT21:CT68),1)</f>
        <v>1</v>
      </c>
      <c r="CU112" s="318">
        <f t="array" ref="CU112">MIN(IF($JS21:$JS68&lt;&gt;"",CU21:CU68),1)</f>
        <v>1</v>
      </c>
      <c r="CV112" s="318">
        <f t="array" ref="CV112">MIN(IF($JS21:$JS68&lt;&gt;"",CV21:CV68),1)</f>
        <v>1</v>
      </c>
      <c r="CW112" s="318">
        <f t="array" ref="CW112">MIN(IF($JS21:$JS68&lt;&gt;"",CW21:CW68),1)</f>
        <v>1</v>
      </c>
      <c r="CX112" s="318">
        <f t="array" ref="CX112">MIN(IF($JS21:$JS68&lt;&gt;"",CX21:CX68),1)</f>
        <v>1</v>
      </c>
      <c r="CY112" s="318">
        <f t="array" ref="CY112">MIN(IF($JS21:$JS68&lt;&gt;"",CY21:CY68),1)</f>
        <v>1</v>
      </c>
      <c r="CZ112" s="318">
        <f t="array" ref="CZ112">MIN(IF($JS21:$JS68&lt;&gt;"",CZ21:CZ68),1)</f>
        <v>1</v>
      </c>
      <c r="DA112" s="318">
        <f t="array" ref="DA112">MIN(IF($JS21:$JS68&lt;&gt;"",DA21:DA68),1)</f>
        <v>1</v>
      </c>
      <c r="DB112" s="318">
        <f t="array" ref="DB112">MIN(IF($JS21:$JS68&lt;&gt;"",DB21:DB68),1)</f>
        <v>1</v>
      </c>
      <c r="DC112" s="318">
        <f t="array" ref="DC112">MIN(IF($JS21:$JS68&lt;&gt;"",DC21:DC68),1)</f>
        <v>1</v>
      </c>
      <c r="DD112" s="318">
        <f t="array" ref="DD112">MIN(IF($JS21:$JS68&lt;&gt;"",DD21:DD68),1)</f>
        <v>1</v>
      </c>
      <c r="DE112" s="318">
        <f t="array" ref="DE112">MIN(IF($JS21:$JS68&lt;&gt;"",DE21:DE68),1)</f>
        <v>1</v>
      </c>
      <c r="DF112" s="318">
        <f t="array" ref="DF112">MIN(IF($JS21:$JS68&lt;&gt;"",DF21:DF68),1)</f>
        <v>1</v>
      </c>
      <c r="DG112" s="318">
        <f t="array" ref="DG112">MIN(IF($JS21:$JS68&lt;&gt;"",DG21:DG68),1)</f>
        <v>1</v>
      </c>
      <c r="DH112" s="318">
        <f t="array" ref="DH112">MIN(IF($JS21:$JS68&lt;&gt;"",DH21:DH68),1)</f>
        <v>1</v>
      </c>
      <c r="DI112" s="318">
        <f t="array" ref="DI112">MIN(IF($JS21:$JS68&lt;&gt;"",DI21:DI68),1)</f>
        <v>1</v>
      </c>
      <c r="DJ112" s="318">
        <f t="array" ref="DJ112">MIN(IF($JS21:$JS68&lt;&gt;"",DJ21:DJ68),1)</f>
        <v>1</v>
      </c>
      <c r="DK112" s="318">
        <f t="array" ref="DK112">MIN(IF($JS21:$JS68&lt;&gt;"",DK21:DK68),1)</f>
        <v>1</v>
      </c>
      <c r="DL112" s="318">
        <f t="array" ref="DL112">MIN(IF($JS21:$JS68&lt;&gt;"",DL21:DL68),1)</f>
        <v>1</v>
      </c>
      <c r="DM112" s="318">
        <f t="array" ref="DM112">MIN(IF($JS21:$JS68&lt;&gt;"",DM21:DM68),1)</f>
        <v>1</v>
      </c>
      <c r="DN112" s="318">
        <f t="array" ref="DN112">MIN(IF($JS21:$JS68&lt;&gt;"",DN21:DN68),1)</f>
        <v>1</v>
      </c>
      <c r="DO112" s="318">
        <f t="array" ref="DO112">MIN(IF($JS21:$JS68&lt;&gt;"",DO21:DO68),1)</f>
        <v>1</v>
      </c>
      <c r="DP112" s="318">
        <f t="array" ref="DP112">MIN(IF($JS21:$JS68&lt;&gt;"",DP21:DP68),1)</f>
        <v>1</v>
      </c>
      <c r="DQ112" s="318">
        <f t="array" ref="DQ112">MIN(IF($JS21:$JS68&lt;&gt;"",DQ21:DQ68),1)</f>
        <v>1</v>
      </c>
      <c r="DR112" s="318">
        <f t="array" ref="DR112">MIN(IF($JS21:$JS68&lt;&gt;"",DR21:DR68),1)</f>
        <v>1</v>
      </c>
      <c r="DS112" s="318">
        <f t="array" ref="DS112">MIN(IF($JS21:$JS68&lt;&gt;"",DS21:DS68),1)</f>
        <v>1</v>
      </c>
      <c r="DT112" s="318">
        <f t="array" ref="DT112">MIN(IF($JS21:$JS68&lt;&gt;"",DT21:DT68),1)</f>
        <v>1</v>
      </c>
      <c r="DU112" s="318">
        <f t="array" ref="DU112">MIN(IF($JS21:$JS68&lt;&gt;"",DU21:DU68),1)</f>
        <v>1</v>
      </c>
      <c r="DV112" s="318">
        <f t="array" ref="DV112">MIN(IF($JS21:$JS68&lt;&gt;"",DV21:DV68),1)</f>
        <v>1</v>
      </c>
      <c r="DW112" s="318">
        <f t="array" ref="DW112">MIN(IF($JS21:$JS68&lt;&gt;"",DW21:DW68),1)</f>
        <v>1</v>
      </c>
      <c r="DX112" s="318">
        <f t="array" ref="DX112">MIN(IF($JS21:$JS68&lt;&gt;"",DX21:DX68),1)</f>
        <v>1</v>
      </c>
      <c r="DY112" s="318">
        <f t="array" ref="DY112">MIN(IF($JS21:$JS68&lt;&gt;"",DY21:DY68),1)</f>
        <v>1</v>
      </c>
      <c r="DZ112" s="318">
        <f t="array" ref="DZ112">MIN(IF($JS21:$JS68&lt;&gt;"",DZ21:DZ68),1)</f>
        <v>1</v>
      </c>
      <c r="EA112" s="318">
        <f t="array" ref="EA112">MIN(IF($JS21:$JS68&lt;&gt;"",EA21:EA68),1)</f>
        <v>1</v>
      </c>
      <c r="EB112" s="318">
        <f t="array" ref="EB112">MIN(IF($JS21:$JS68&lt;&gt;"",EB21:EB68),1)</f>
        <v>1</v>
      </c>
      <c r="EC112" s="318">
        <f t="array" ref="EC112">MIN(IF($JS21:$JS68&lt;&gt;"",EC21:EC68),1)</f>
        <v>1</v>
      </c>
      <c r="ED112" s="318">
        <f t="array" ref="ED112">MIN(IF($JS21:$JS68&lt;&gt;"",ED21:ED68),1)</f>
        <v>1</v>
      </c>
      <c r="EE112" s="318">
        <f t="array" ref="EE112">MIN(IF($JS21:$JS68&lt;&gt;"",EE21:EE68),1)</f>
        <v>1</v>
      </c>
      <c r="EF112" s="318">
        <f t="array" ref="EF112">MIN(IF($JS21:$JS68&lt;&gt;"",EF21:EF68),1)</f>
        <v>1</v>
      </c>
      <c r="EG112" s="318">
        <f t="array" ref="EG112">MIN(IF($JS21:$JS68&lt;&gt;"",EG21:EG68),1)</f>
        <v>1</v>
      </c>
      <c r="EH112" s="318">
        <f t="array" ref="EH112">MIN(IF($JS21:$JS68&lt;&gt;"",EH21:EH68),1)</f>
        <v>1</v>
      </c>
      <c r="EI112" s="318">
        <f t="array" ref="EI112">MIN(IF($JS21:$JS68&lt;&gt;"",EI21:EI68),1)</f>
        <v>1</v>
      </c>
      <c r="EJ112" s="318">
        <f t="array" ref="EJ112">MIN(IF($JS21:$JS68&lt;&gt;"",EJ21:EJ68),1)</f>
        <v>1</v>
      </c>
      <c r="EK112" s="318">
        <f t="array" ref="EK112">MIN(IF($JS21:$JS68&lt;&gt;"",EK21:EK68),1)</f>
        <v>1</v>
      </c>
      <c r="EL112" s="318">
        <f t="array" ref="EL112">MIN(IF($JS21:$JS68&lt;&gt;"",EL21:EL68),1)</f>
        <v>1</v>
      </c>
      <c r="EM112" s="318">
        <f t="array" ref="EM112">MIN(IF($JS21:$JS68&lt;&gt;"",EM21:EM68),1)</f>
        <v>1</v>
      </c>
      <c r="EN112" s="318">
        <f t="array" ref="EN112">MIN(IF($JS21:$JS68&lt;&gt;"",EN21:EN68),1)</f>
        <v>1</v>
      </c>
      <c r="EO112" s="318">
        <f t="array" ref="EO112">MIN(IF($JS21:$JS68&lt;&gt;"",EO21:EO68),1)</f>
        <v>1</v>
      </c>
      <c r="EP112" s="318">
        <f t="array" ref="EP112">MIN(IF($JS21:$JS68&lt;&gt;"",EP21:EP68),1)</f>
        <v>1</v>
      </c>
      <c r="EQ112" s="318">
        <f t="array" ref="EQ112">MIN(IF($JS21:$JS68&lt;&gt;"",EQ21:EQ68),1)</f>
        <v>1</v>
      </c>
      <c r="ER112" s="318">
        <f t="array" ref="ER112">MIN(IF($JS21:$JS68&lt;&gt;"",ER21:ER68),1)</f>
        <v>1</v>
      </c>
      <c r="ES112" s="318">
        <f t="array" ref="ES112">MIN(IF($JS21:$JS68&lt;&gt;"",ES21:ES68),1)</f>
        <v>1</v>
      </c>
      <c r="ET112" s="318">
        <f t="array" ref="ET112">MIN(IF($JS21:$JS68&lt;&gt;"",ET21:ET68),1)</f>
        <v>1</v>
      </c>
      <c r="EU112" s="318">
        <f t="array" ref="EU112">MIN(IF($JS21:$JS68&lt;&gt;"",EU21:EU68),1)</f>
        <v>1</v>
      </c>
      <c r="EV112" s="318">
        <f t="array" ref="EV112">MIN(IF($JS21:$JS68&lt;&gt;"",EV21:EV68),1)</f>
        <v>1</v>
      </c>
      <c r="EW112" s="318">
        <f t="array" ref="EW112">MIN(IF($JS21:$JS68&lt;&gt;"",EW21:EW68),1)</f>
        <v>1</v>
      </c>
      <c r="EX112" s="318">
        <f t="array" ref="EX112">MIN(IF($JS21:$JS68&lt;&gt;"",EX21:EX68),1)</f>
        <v>1</v>
      </c>
      <c r="EY112" s="318">
        <f t="array" ref="EY112">MIN(IF($JS21:$JS68&lt;&gt;"",EY21:EY68),1)</f>
        <v>1</v>
      </c>
      <c r="EZ112" s="318">
        <f t="array" ref="EZ112">MIN(IF($JS21:$JS68&lt;&gt;"",EZ21:EZ68),1)</f>
        <v>1</v>
      </c>
      <c r="FA112" s="318">
        <f t="array" ref="FA112">MIN(IF($JS21:$JS68&lt;&gt;"",FA21:FA68),1)</f>
        <v>1</v>
      </c>
      <c r="FB112" s="318">
        <f t="array" ref="FB112">MIN(IF($JS21:$JS68&lt;&gt;"",FB21:FB68),1)</f>
        <v>1</v>
      </c>
      <c r="FC112" s="318">
        <f t="array" ref="FC112">MIN(IF($JS21:$JS68&lt;&gt;"",FC21:FC68),1)</f>
        <v>1</v>
      </c>
      <c r="FD112" s="318">
        <f t="array" ref="FD112">MIN(IF($JS21:$JS68&lt;&gt;"",FD21:FD68),1)</f>
        <v>1</v>
      </c>
      <c r="FE112" s="318">
        <f t="array" ref="FE112">MIN(IF($JS21:$JS68&lt;&gt;"",FE21:FE68),1)</f>
        <v>1</v>
      </c>
      <c r="FF112" s="318">
        <f t="array" ref="FF112">MIN(IF($JS21:$JS68&lt;&gt;"",FF21:FF68),1)</f>
        <v>1</v>
      </c>
      <c r="FG112" s="318">
        <f t="array" ref="FG112">MIN(IF($JS21:$JS68&lt;&gt;"",FG21:FG68),1)</f>
        <v>1</v>
      </c>
      <c r="FH112" s="318">
        <f t="array" ref="FH112">MIN(IF($JS21:$JS68&lt;&gt;"",FH21:FH68),1)</f>
        <v>1</v>
      </c>
      <c r="FI112" s="318">
        <f t="array" ref="FI112">MIN(IF($JS21:$JS68&lt;&gt;"",FI21:FI68),1)</f>
        <v>1</v>
      </c>
      <c r="FJ112" s="318">
        <f t="array" ref="FJ112">MIN(IF($JS21:$JS68&lt;&gt;"",FJ21:FJ68),1)</f>
        <v>1</v>
      </c>
      <c r="FK112" s="318">
        <f t="array" ref="FK112">MIN(IF($JS21:$JS68&lt;&gt;"",FK21:FK68),1)</f>
        <v>1</v>
      </c>
      <c r="FL112" s="318">
        <f t="array" ref="FL112">MIN(IF($JS21:$JS68&lt;&gt;"",FL21:FL68),1)</f>
        <v>1</v>
      </c>
      <c r="FM112" s="318">
        <f t="array" ref="FM112">MIN(IF($JS21:$JS68&lt;&gt;"",FM21:FM68),1)</f>
        <v>1</v>
      </c>
      <c r="FN112" s="318">
        <f t="array" ref="FN112">MIN(IF($JS21:$JS68&lt;&gt;"",FN21:FN68),1)</f>
        <v>1</v>
      </c>
      <c r="FO112" s="318">
        <f t="array" ref="FO112">MIN(IF($JS21:$JS68&lt;&gt;"",FO21:FO68),1)</f>
        <v>1</v>
      </c>
      <c r="FP112" s="318">
        <f t="array" ref="FP112">MIN(IF($JS21:$JS68&lt;&gt;"",FP21:FP68),1)</f>
        <v>1</v>
      </c>
      <c r="FQ112" s="318">
        <f t="array" ref="FQ112">MIN(IF($JS21:$JS68&lt;&gt;"",FQ21:FQ68),1)</f>
        <v>1</v>
      </c>
      <c r="FR112" s="318">
        <f t="array" ref="FR112">MIN(IF($JS21:$JS68&lt;&gt;"",FR21:FR68),1)</f>
        <v>1</v>
      </c>
      <c r="FS112" s="318">
        <f t="array" ref="FS112">MIN(IF($JS21:$JS68&lt;&gt;"",FS21:FS68),1)</f>
        <v>1</v>
      </c>
      <c r="FT112" s="318">
        <f t="array" ref="FT112">MIN(IF($JS21:$JS68&lt;&gt;"",FT21:FT68),1)</f>
        <v>1</v>
      </c>
      <c r="FU112" s="318">
        <f t="array" ref="FU112">MIN(IF($JS21:$JS68&lt;&gt;"",FU21:FU68),1)</f>
        <v>1</v>
      </c>
      <c r="FV112" s="318">
        <f t="array" ref="FV112">MIN(IF($JS21:$JS68&lt;&gt;"",FV21:FV68),1)</f>
        <v>1</v>
      </c>
      <c r="FW112" s="318">
        <f t="array" ref="FW112">MIN(IF($JS21:$JS68&lt;&gt;"",FW21:FW68),1)</f>
        <v>1</v>
      </c>
      <c r="FX112" s="318">
        <f t="array" ref="FX112">MIN(IF($JS21:$JS68&lt;&gt;"",FX21:FX68),1)</f>
        <v>1</v>
      </c>
      <c r="FY112" s="318">
        <f t="array" ref="FY112">MIN(IF($JS21:$JS68&lt;&gt;"",FY21:FY68),1)</f>
        <v>1</v>
      </c>
      <c r="FZ112" s="318">
        <f t="array" ref="FZ112">MIN(IF($JS21:$JS68&lt;&gt;"",FZ21:FZ68),1)</f>
        <v>1</v>
      </c>
      <c r="GA112" s="318">
        <f t="array" ref="GA112">MIN(IF($JS21:$JS68&lt;&gt;"",GA21:GA68),1)</f>
        <v>1</v>
      </c>
      <c r="GB112" s="318">
        <f t="array" ref="GB112">MIN(IF($JS21:$JS68&lt;&gt;"",GB21:GB68),1)</f>
        <v>1</v>
      </c>
      <c r="GC112" s="318">
        <f t="array" ref="GC112">MIN(IF($JS21:$JS68&lt;&gt;"",GC21:GC68),1)</f>
        <v>1</v>
      </c>
      <c r="GD112" s="318">
        <f t="array" ref="GD112">MIN(IF($JS21:$JS68&lt;&gt;"",GD21:GD68),1)</f>
        <v>1</v>
      </c>
      <c r="GE112" s="318">
        <f t="array" ref="GE112">MIN(IF($JS21:$JS68&lt;&gt;"",GE21:GE68),1)</f>
        <v>1</v>
      </c>
      <c r="GF112" s="318">
        <f t="array" ref="GF112">MIN(IF($JS21:$JS68&lt;&gt;"",GF21:GF68),1)</f>
        <v>1</v>
      </c>
      <c r="GG112" s="318">
        <f t="array" ref="GG112">MIN(IF($JS21:$JS68&lt;&gt;"",GG21:GG68),1)</f>
        <v>1</v>
      </c>
      <c r="GH112" s="318">
        <f t="array" ref="GH112">MIN(IF($JS21:$JS68&lt;&gt;"",GH21:GH68),1)</f>
        <v>1</v>
      </c>
      <c r="GI112" s="318">
        <f t="array" ref="GI112">MIN(IF($JS21:$JS68&lt;&gt;"",GI21:GI68),1)</f>
        <v>1</v>
      </c>
      <c r="GJ112" s="318">
        <f t="array" ref="GJ112">MIN(IF($JS21:$JS68&lt;&gt;"",GJ21:GJ68),1)</f>
        <v>1</v>
      </c>
      <c r="GK112" s="318">
        <f t="array" ref="GK112">MIN(IF($JS21:$JS68&lt;&gt;"",GK21:GK68),1)</f>
        <v>1</v>
      </c>
      <c r="GL112" s="318">
        <f t="array" ref="GL112">MIN(IF($JS21:$JS68&lt;&gt;"",GL21:GL68),1)</f>
        <v>1</v>
      </c>
      <c r="GM112" s="318">
        <f t="array" ref="GM112">MIN(IF($JS21:$JS68&lt;&gt;"",GM21:GM68),1)</f>
        <v>1</v>
      </c>
      <c r="GN112" s="318">
        <f t="array" ref="GN112">MIN(IF($JS21:$JS68&lt;&gt;"",GN21:GN68),1)</f>
        <v>1</v>
      </c>
      <c r="GO112" s="318">
        <f t="array" ref="GO112">MIN(IF($JS21:$JS68&lt;&gt;"",GO21:GO68),1)</f>
        <v>1</v>
      </c>
      <c r="GP112" s="318">
        <f t="array" ref="GP112">MIN(IF($JS21:$JS68&lt;&gt;"",GP21:GP68),1)</f>
        <v>1</v>
      </c>
      <c r="GQ112" s="318">
        <f t="array" ref="GQ112">MIN(IF($JS21:$JS68&lt;&gt;"",GQ21:GQ68),1)</f>
        <v>1</v>
      </c>
      <c r="GR112" s="318">
        <f t="array" ref="GR112">MIN(IF($JS21:$JS68&lt;&gt;"",GR21:GR68),1)</f>
        <v>1</v>
      </c>
      <c r="GS112" s="318">
        <f t="array" ref="GS112">MIN(IF($JS21:$JS68&lt;&gt;"",GS21:GS68),1)</f>
        <v>1</v>
      </c>
      <c r="GT112" s="318">
        <f t="array" ref="GT112">MIN(IF($JS21:$JS68&lt;&gt;"",GT21:GT68),1)</f>
        <v>1</v>
      </c>
      <c r="GU112" s="318">
        <f t="array" ref="GU112">MIN(IF($JS21:$JS68&lt;&gt;"",GU21:GU68),1)</f>
        <v>1</v>
      </c>
      <c r="GV112" s="318">
        <f t="array" ref="GV112">MIN(IF($JS21:$JS68&lt;&gt;"",GV21:GV68),1)</f>
        <v>1</v>
      </c>
      <c r="GW112" s="318">
        <f t="array" ref="GW112">MIN(IF($JS21:$JS68&lt;&gt;"",GW21:GW68),1)</f>
        <v>1</v>
      </c>
      <c r="GX112" s="318">
        <f t="array" ref="GX112">MIN(IF($JS21:$JS68&lt;&gt;"",GX21:GX68),1)</f>
        <v>1</v>
      </c>
      <c r="GY112" s="318">
        <f t="array" ref="GY112">MIN(IF($JS21:$JS68&lt;&gt;"",GY21:GY68),1)</f>
        <v>1</v>
      </c>
      <c r="GZ112" s="318">
        <f t="array" ref="GZ112">MIN(IF($JS21:$JS68&lt;&gt;"",GZ21:GZ68),1)</f>
        <v>1</v>
      </c>
      <c r="HA112" s="318">
        <f t="array" ref="HA112">MIN(IF($JS21:$JS68&lt;&gt;"",HA21:HA68),1)</f>
        <v>1</v>
      </c>
      <c r="HB112" s="318">
        <f t="array" ref="HB112">MIN(IF($JS21:$JS68&lt;&gt;"",HB21:HB68),1)</f>
        <v>1</v>
      </c>
      <c r="HC112" s="318">
        <f t="array" ref="HC112">MIN(IF($JS21:$JS68&lt;&gt;"",HC21:HC68),1)</f>
        <v>1</v>
      </c>
      <c r="HD112" s="318">
        <f t="array" ref="HD112">MIN(IF($JS21:$JS68&lt;&gt;"",HD21:HD68),1)</f>
        <v>1</v>
      </c>
      <c r="HE112" s="318">
        <f t="array" ref="HE112">MIN(IF($JS21:$JS68&lt;&gt;"",HE21:HE68),1)</f>
        <v>1</v>
      </c>
      <c r="HF112" s="318">
        <f t="array" ref="HF112">MIN(IF($JS21:$JS68&lt;&gt;"",HF21:HF68),1)</f>
        <v>1</v>
      </c>
      <c r="HG112" s="318">
        <f t="array" ref="HG112">MIN(IF($JS21:$JS68&lt;&gt;"",HG21:HG68),1)</f>
        <v>1</v>
      </c>
      <c r="HH112" s="318">
        <f t="array" ref="HH112">MIN(IF($JS21:$JS68&lt;&gt;"",HH21:HH68),1)</f>
        <v>1</v>
      </c>
      <c r="HI112" s="318">
        <f t="array" ref="HI112">MIN(IF($JS21:$JS68&lt;&gt;"",HI21:HI68),1)</f>
        <v>1</v>
      </c>
      <c r="HJ112" s="318">
        <f t="array" ref="HJ112">MIN(IF($JS21:$JS68&lt;&gt;"",HJ21:HJ68),1)</f>
        <v>1</v>
      </c>
      <c r="HK112" s="318">
        <f t="array" ref="HK112">MIN(IF($JS21:$JS68&lt;&gt;"",HK21:HK68),1)</f>
        <v>1</v>
      </c>
      <c r="HL112" s="318">
        <f t="array" ref="HL112">MIN(IF($JS21:$JS68&lt;&gt;"",HL21:HL68),1)</f>
        <v>1</v>
      </c>
      <c r="HM112" s="318">
        <f t="array" ref="HM112">MIN(IF($JS21:$JS68&lt;&gt;"",HM21:HM68),1)</f>
        <v>1</v>
      </c>
      <c r="HN112" s="318">
        <f t="array" ref="HN112">MIN(IF($JS21:$JS68&lt;&gt;"",HN21:HN68),1)</f>
        <v>1</v>
      </c>
      <c r="HO112" s="318">
        <f t="array" ref="HO112">MIN(IF($JS21:$JS68&lt;&gt;"",HO21:HO68),1)</f>
        <v>1</v>
      </c>
      <c r="HP112" s="318">
        <f t="array" ref="HP112">MIN(IF($JS21:$JS68&lt;&gt;"",HP21:HP68),1)</f>
        <v>1</v>
      </c>
      <c r="HQ112" s="318">
        <f t="array" ref="HQ112">MIN(IF($JS21:$JS68&lt;&gt;"",HQ21:HQ68),1)</f>
        <v>1</v>
      </c>
      <c r="HR112" s="318">
        <f t="array" ref="HR112">MIN(IF($JS21:$JS68&lt;&gt;"",HR21:HR68),1)</f>
        <v>1</v>
      </c>
      <c r="HS112" s="318">
        <f t="array" ref="HS112">MIN(IF($JS21:$JS68&lt;&gt;"",HS21:HS68),1)</f>
        <v>1</v>
      </c>
      <c r="HT112" s="318">
        <f t="array" ref="HT112">MIN(IF($JS21:$JS68&lt;&gt;"",HT21:HT68),1)</f>
        <v>1</v>
      </c>
      <c r="HU112" s="318">
        <f t="array" ref="HU112">MIN(IF($JS21:$JS68&lt;&gt;"",HU21:HU68),1)</f>
        <v>1</v>
      </c>
      <c r="HV112" s="318">
        <f t="array" ref="HV112">MIN(IF($JS21:$JS68&lt;&gt;"",HV21:HV68),1)</f>
        <v>1</v>
      </c>
      <c r="HW112" s="318">
        <f t="array" ref="HW112">MIN(IF($JS21:$JS68&lt;&gt;"",HW21:HW68),1)</f>
        <v>1</v>
      </c>
      <c r="HX112" s="318">
        <f t="array" ref="HX112">MIN(IF($JS21:$JS68&lt;&gt;"",HX21:HX68),1)</f>
        <v>1</v>
      </c>
      <c r="HY112" s="318">
        <f t="array" ref="HY112">MIN(IF($JS21:$JS68&lt;&gt;"",HY21:HY68),1)</f>
        <v>1</v>
      </c>
      <c r="HZ112" s="318">
        <f t="array" ref="HZ112">MIN(IF($JS21:$JS68&lt;&gt;"",HZ21:HZ68),1)</f>
        <v>1</v>
      </c>
      <c r="IA112" s="318">
        <f t="array" ref="IA112">MIN(IF($JS21:$JS68&lt;&gt;"",IA21:IA68),1)</f>
        <v>1</v>
      </c>
      <c r="IB112" s="318">
        <f t="array" ref="IB112">MIN(IF($JS21:$JS68&lt;&gt;"",IB21:IB68),1)</f>
        <v>1</v>
      </c>
      <c r="IC112" s="318">
        <f t="array" ref="IC112">MIN(IF($JS21:$JS68&lt;&gt;"",IC21:IC68),1)</f>
        <v>1</v>
      </c>
      <c r="ID112" s="318">
        <f t="array" ref="ID112">MIN(IF($JS21:$JS68&lt;&gt;"",ID21:ID68),1)</f>
        <v>1</v>
      </c>
      <c r="IE112" s="318">
        <f t="array" ref="IE112">MIN(IF($JS21:$JS68&lt;&gt;"",IE21:IE68),1)</f>
        <v>1</v>
      </c>
      <c r="IF112" s="318">
        <f t="array" ref="IF112">MIN(IF($JS21:$JS68&lt;&gt;"",IF21:IF68),1)</f>
        <v>1</v>
      </c>
      <c r="IG112" s="318">
        <f t="array" ref="IG112">MIN(IF($JS21:$JS68&lt;&gt;"",IG21:IG68),1)</f>
        <v>1</v>
      </c>
      <c r="IH112" s="318">
        <f t="array" ref="IH112">MIN(IF($JS21:$JS68&lt;&gt;"",IH21:IH68),1)</f>
        <v>1</v>
      </c>
      <c r="II112" s="318">
        <f t="array" ref="II112">MIN(IF($JS21:$JS68&lt;&gt;"",II21:II68),1)</f>
        <v>1</v>
      </c>
      <c r="IJ112" s="318">
        <f t="array" ref="IJ112">MIN(IF($JS21:$JS68&lt;&gt;"",IJ21:IJ68),1)</f>
        <v>1</v>
      </c>
      <c r="IK112" s="318">
        <f t="array" ref="IK112">MIN(IF($JS21:$JS68&lt;&gt;"",IK21:IK68),1)</f>
        <v>1</v>
      </c>
      <c r="IL112" s="318">
        <f t="array" ref="IL112">MIN(IF($JS21:$JS68&lt;&gt;"",IL21:IL68),1)</f>
        <v>1</v>
      </c>
      <c r="IM112" s="318">
        <f t="array" ref="IM112">MIN(IF($JS21:$JS68&lt;&gt;"",IM21:IM68),1)</f>
        <v>1</v>
      </c>
      <c r="IN112" s="318">
        <f t="array" ref="IN112">MIN(IF($JS21:$JS68&lt;&gt;"",IN21:IN68),1)</f>
        <v>1</v>
      </c>
      <c r="IO112" s="318">
        <f t="array" ref="IO112">MIN(IF($JS21:$JS68&lt;&gt;"",IO21:IO68),1)</f>
        <v>1</v>
      </c>
      <c r="IP112" s="318">
        <f t="array" ref="IP112">MIN(IF($JS21:$JS68&lt;&gt;"",IP21:IP68),1)</f>
        <v>1</v>
      </c>
      <c r="IQ112" s="318">
        <f t="array" ref="IQ112">MIN(IF($JS21:$JS68&lt;&gt;"",IQ21:IQ68),1)</f>
        <v>1</v>
      </c>
      <c r="IR112" s="318">
        <f t="array" ref="IR112">MIN(IF($JS21:$JS68&lt;&gt;"",IR21:IR68),1)</f>
        <v>1</v>
      </c>
      <c r="IS112" s="318">
        <f t="array" ref="IS112">MIN(IF($JS21:$JS68&lt;&gt;"",IS21:IS68),1)</f>
        <v>1</v>
      </c>
      <c r="IT112" s="318">
        <f t="array" ref="IT112">MIN(IF($JS21:$JS68&lt;&gt;"",IT21:IT68),1)</f>
        <v>1</v>
      </c>
      <c r="IU112" s="318">
        <f t="array" ref="IU112">MIN(IF($JS21:$JS68&lt;&gt;"",IU21:IU68),1)</f>
        <v>1</v>
      </c>
      <c r="IV112" s="318">
        <f t="array" ref="IV112">MIN(IF($JS21:$JS68&lt;&gt;"",IV21:IV68),1)</f>
        <v>1</v>
      </c>
      <c r="IW112" s="318">
        <f t="array" ref="IW112">MIN(IF($JS21:$JS68&lt;&gt;"",IW21:IW68),1)</f>
        <v>1</v>
      </c>
      <c r="IX112" s="318">
        <f t="array" ref="IX112">MIN(IF($JS21:$JS68&lt;&gt;"",IX21:IX68),1)</f>
        <v>1</v>
      </c>
      <c r="IY112" s="318">
        <f t="array" ref="IY112">MIN(IF($JS21:$JS68&lt;&gt;"",IY21:IY68),1)</f>
        <v>1</v>
      </c>
      <c r="IZ112" s="318">
        <f t="array" ref="IZ112">MIN(IF($JS21:$JS68&lt;&gt;"",IZ21:IZ68),1)</f>
        <v>1</v>
      </c>
      <c r="JA112" s="318">
        <f t="array" ref="JA112">MIN(IF($JS21:$JS68&lt;&gt;"",JA21:JA68),1)</f>
        <v>1</v>
      </c>
      <c r="JB112" s="318">
        <f t="array" ref="JB112">MIN(IF($JS21:$JS68&lt;&gt;"",JB21:JB68),1)</f>
        <v>1</v>
      </c>
      <c r="JC112" s="318">
        <f t="array" ref="JC112">MIN(IF($JS21:$JS68&lt;&gt;"",JC21:JC68),1)</f>
        <v>1</v>
      </c>
      <c r="JD112" s="318">
        <f t="array" ref="JD112">MIN(IF($JS21:$JS68&lt;&gt;"",JD21:JD68),1)</f>
        <v>1</v>
      </c>
      <c r="JE112" s="318">
        <f t="array" ref="JE112">MIN(IF($JS21:$JS68&lt;&gt;"",JE21:JE68),1)</f>
        <v>1</v>
      </c>
      <c r="JF112" s="318">
        <f t="array" ref="JF112">MIN(IF($JS21:$JS68&lt;&gt;"",JF21:JF68),1)</f>
        <v>1</v>
      </c>
      <c r="JG112" s="318">
        <f t="array" ref="JG112">MIN(IF($JS21:$JS68&lt;&gt;"",JG21:JG68),1)</f>
        <v>1</v>
      </c>
      <c r="JH112" s="318">
        <f t="array" ref="JH112">MIN(IF($JS21:$JS68&lt;&gt;"",JH21:JH68),1)</f>
        <v>1</v>
      </c>
      <c r="JI112" s="318">
        <f t="array" ref="JI112">MIN(IF($JS21:$JS68&lt;&gt;"",JI21:JI68),1)</f>
        <v>1</v>
      </c>
      <c r="JJ112" s="318">
        <f t="array" ref="JJ112">MIN(IF($JS21:$JS68&lt;&gt;"",JJ21:JJ68),1)</f>
        <v>1</v>
      </c>
      <c r="JK112" s="318">
        <f t="array" ref="JK112">MIN(IF($JS21:$JS68&lt;&gt;"",JK21:JK68),1)</f>
        <v>1</v>
      </c>
      <c r="JL112" s="318">
        <f t="array" ref="JL112">MIN(IF($JS21:$JS68&lt;&gt;"",JL21:JL68),1)</f>
        <v>1</v>
      </c>
      <c r="JM112" s="318">
        <f t="array" ref="JM112">MIN(IF($JS21:$JS68&lt;&gt;"",JM21:JM68),1)</f>
        <v>1</v>
      </c>
      <c r="JN112" s="318">
        <f t="array" ref="JN112">MIN(IF($JS21:$JS68&lt;&gt;"",JN21:JN68),1)</f>
        <v>1</v>
      </c>
      <c r="JO112" s="318">
        <f t="array" ref="JO112">MIN(IF($JS21:$JS68&lt;&gt;"",JO21:JO68),1)</f>
        <v>1</v>
      </c>
      <c r="JP112" s="318">
        <f t="array" ref="JP112">MIN(IF($JS21:$JS68&lt;&gt;"",JP21:JP68),1)</f>
        <v>1</v>
      </c>
      <c r="JQ112" s="304"/>
    </row>
    <row r="113" spans="4:277" ht="15" customHeight="1" x14ac:dyDescent="0.2">
      <c r="D113" s="316">
        <v>3.5</v>
      </c>
      <c r="E113" s="317" t="s">
        <v>458</v>
      </c>
      <c r="F113" s="318">
        <f t="array" ref="F113">MAX(IF($JS21:$JS68&lt;&gt;"",F21:F68),1)</f>
        <v>1</v>
      </c>
      <c r="G113" s="318">
        <f t="array" ref="G113">MAX(IF($JS21:$JS68&lt;&gt;"",G21:G68),1)</f>
        <v>1</v>
      </c>
      <c r="H113" s="318">
        <f t="array" ref="H113">MAX(IF($JS21:$JS68&lt;&gt;"",H21:H68),1)</f>
        <v>1</v>
      </c>
      <c r="I113" s="318">
        <f t="array" ref="I113">MAX(IF($JS21:$JS68&lt;&gt;"",I21:I68),1)</f>
        <v>1</v>
      </c>
      <c r="J113" s="318">
        <f t="array" ref="J113">MAX(IF($JS21:$JS68&lt;&gt;"",J21:J68),1)</f>
        <v>1</v>
      </c>
      <c r="K113" s="318">
        <f t="array" ref="K113">MAX(IF($JS21:$JS68&lt;&gt;"",K21:K68),1)</f>
        <v>1</v>
      </c>
      <c r="L113" s="318">
        <f t="array" ref="L113">MAX(IF($JS21:$JS68&lt;&gt;"",L21:L68),1)</f>
        <v>1</v>
      </c>
      <c r="M113" s="318">
        <f t="array" ref="M113">MAX(IF($JS21:$JS68&lt;&gt;"",M21:M68),1)</f>
        <v>1</v>
      </c>
      <c r="N113" s="318">
        <f t="array" ref="N113">MAX(IF($JS21:$JS68&lt;&gt;"",N21:N68),1)</f>
        <v>1</v>
      </c>
      <c r="O113" s="318">
        <f t="array" ref="O113">MAX(IF($JS21:$JS68&lt;&gt;"",O21:O68),1)</f>
        <v>1</v>
      </c>
      <c r="P113" s="318">
        <f t="array" ref="P113">MAX(IF($JS21:$JS68&lt;&gt;"",P21:P68),1)</f>
        <v>1</v>
      </c>
      <c r="Q113" s="318">
        <f t="array" ref="Q113">MAX(IF($JS21:$JS68&lt;&gt;"",Q21:Q68),1)</f>
        <v>1</v>
      </c>
      <c r="R113" s="318">
        <f t="array" ref="R113">MAX(IF($JS21:$JS68&lt;&gt;"",R21:R68),1)</f>
        <v>1</v>
      </c>
      <c r="S113" s="318">
        <f t="array" ref="S113">MAX(IF($JS21:$JS68&lt;&gt;"",S21:S68),1)</f>
        <v>1</v>
      </c>
      <c r="T113" s="318">
        <f t="array" ref="T113">MAX(IF($JS21:$JS68&lt;&gt;"",T21:T68),1)</f>
        <v>1</v>
      </c>
      <c r="U113" s="318">
        <f t="array" ref="U113">MAX(IF($JS21:$JS68&lt;&gt;"",U21:U68),1)</f>
        <v>1</v>
      </c>
      <c r="V113" s="318">
        <f t="array" ref="V113">MAX(IF($JS21:$JS68&lt;&gt;"",V21:V68),1)</f>
        <v>1</v>
      </c>
      <c r="W113" s="318">
        <f t="array" ref="W113">MAX(IF($JS21:$JS68&lt;&gt;"",W21:W68),1)</f>
        <v>1</v>
      </c>
      <c r="X113" s="318">
        <f t="array" ref="X113">MAX(IF($JS21:$JS68&lt;&gt;"",X21:X68),1)</f>
        <v>1</v>
      </c>
      <c r="Y113" s="318">
        <f t="array" ref="Y113">MAX(IF($JS21:$JS68&lt;&gt;"",Y21:Y68),1)</f>
        <v>1</v>
      </c>
      <c r="Z113" s="318">
        <f t="array" ref="Z113">MAX(IF($JS21:$JS68&lt;&gt;"",Z21:Z68),1)</f>
        <v>1</v>
      </c>
      <c r="AA113" s="318">
        <f t="array" ref="AA113">MAX(IF($JS21:$JS68&lt;&gt;"",AA21:AA68),1)</f>
        <v>1</v>
      </c>
      <c r="AB113" s="318">
        <f t="array" ref="AB113">MAX(IF($JS21:$JS68&lt;&gt;"",AB21:AB68),1)</f>
        <v>1</v>
      </c>
      <c r="AC113" s="318">
        <f t="array" ref="AC113">MAX(IF($JS21:$JS68&lt;&gt;"",AC21:AC68),1)</f>
        <v>1</v>
      </c>
      <c r="AD113" s="318">
        <f t="array" ref="AD113">MAX(IF($JS21:$JS68&lt;&gt;"",AD21:AD68),1)</f>
        <v>1</v>
      </c>
      <c r="AE113" s="318">
        <f t="array" ref="AE113">MAX(IF($JS21:$JS68&lt;&gt;"",AE21:AE68),1)</f>
        <v>1</v>
      </c>
      <c r="AF113" s="318">
        <f t="array" ref="AF113">MAX(IF($JS21:$JS68&lt;&gt;"",AF21:AF68),1)</f>
        <v>1</v>
      </c>
      <c r="AG113" s="318">
        <f t="array" ref="AG113">MAX(IF($JS21:$JS68&lt;&gt;"",AG21:AG68),1)</f>
        <v>1</v>
      </c>
      <c r="AH113" s="318">
        <f t="array" ref="AH113">MAX(IF($JS21:$JS68&lt;&gt;"",AH21:AH68),1)</f>
        <v>1</v>
      </c>
      <c r="AI113" s="318">
        <f t="array" ref="AI113">MAX(IF($JS21:$JS68&lt;&gt;"",AI21:AI68),1)</f>
        <v>1</v>
      </c>
      <c r="AJ113" s="318">
        <f t="array" ref="AJ113">MAX(IF($JS21:$JS68&lt;&gt;"",AJ21:AJ68),1)</f>
        <v>1</v>
      </c>
      <c r="AK113" s="318">
        <f t="array" ref="AK113">MAX(IF($JS21:$JS68&lt;&gt;"",AK21:AK68),1)</f>
        <v>1</v>
      </c>
      <c r="AL113" s="318">
        <f t="array" ref="AL113">MAX(IF($JS21:$JS68&lt;&gt;"",AL21:AL68),1)</f>
        <v>1</v>
      </c>
      <c r="AM113" s="318">
        <f t="array" ref="AM113">MAX(IF($JS21:$JS68&lt;&gt;"",AM21:AM68),1)</f>
        <v>1</v>
      </c>
      <c r="AN113" s="318">
        <f t="array" ref="AN113">MAX(IF($JS21:$JS68&lt;&gt;"",AN21:AN68),1)</f>
        <v>1</v>
      </c>
      <c r="AO113" s="318">
        <f t="array" ref="AO113">MAX(IF($JS21:$JS68&lt;&gt;"",AO21:AO68),1)</f>
        <v>1</v>
      </c>
      <c r="AP113" s="318">
        <f t="array" ref="AP113">MAX(IF($JS21:$JS68&lt;&gt;"",AP21:AP68),1)</f>
        <v>1</v>
      </c>
      <c r="AQ113" s="318">
        <f t="array" ref="AQ113">MAX(IF($JS21:$JS68&lt;&gt;"",AQ21:AQ68),1)</f>
        <v>1</v>
      </c>
      <c r="AR113" s="318">
        <f t="array" ref="AR113">MAX(IF($JS21:$JS68&lt;&gt;"",AR21:AR68),1)</f>
        <v>1</v>
      </c>
      <c r="AS113" s="318">
        <f t="array" ref="AS113">MAX(IF($JS21:$JS68&lt;&gt;"",AS21:AS68),1)</f>
        <v>1</v>
      </c>
      <c r="AT113" s="318">
        <f t="array" ref="AT113">MAX(IF($JS21:$JS68&lt;&gt;"",AT21:AT68),1)</f>
        <v>1</v>
      </c>
      <c r="AU113" s="318">
        <f t="array" ref="AU113">MAX(IF($JS21:$JS68&lt;&gt;"",AU21:AU68),1)</f>
        <v>1</v>
      </c>
      <c r="AV113" s="318">
        <f t="array" ref="AV113">MAX(IF($JS21:$JS68&lt;&gt;"",AV21:AV68),1)</f>
        <v>1</v>
      </c>
      <c r="AW113" s="318">
        <f t="array" ref="AW113">MAX(IF($JS21:$JS68&lt;&gt;"",AW21:AW68),1)</f>
        <v>1</v>
      </c>
      <c r="AX113" s="318">
        <f t="array" ref="AX113">MAX(IF($JS21:$JS68&lt;&gt;"",AX21:AX68),1)</f>
        <v>1</v>
      </c>
      <c r="AY113" s="318">
        <f t="array" ref="AY113">MAX(IF($JS21:$JS68&lt;&gt;"",AY21:AY68),1)</f>
        <v>1</v>
      </c>
      <c r="AZ113" s="318">
        <f t="array" ref="AZ113">MAX(IF($JS21:$JS68&lt;&gt;"",AZ21:AZ68),1)</f>
        <v>1</v>
      </c>
      <c r="BA113" s="318">
        <f t="array" ref="BA113">MAX(IF($JS21:$JS68&lt;&gt;"",BA21:BA68),1)</f>
        <v>1</v>
      </c>
      <c r="BB113" s="318">
        <f t="array" ref="BB113">MAX(IF($JS21:$JS68&lt;&gt;"",BB21:BB68),1)</f>
        <v>1</v>
      </c>
      <c r="BC113" s="318">
        <f t="array" ref="BC113">MAX(IF($JS21:$JS68&lt;&gt;"",BC21:BC68),1)</f>
        <v>1</v>
      </c>
      <c r="BD113" s="318">
        <f t="array" ref="BD113">MAX(IF($JS21:$JS68&lt;&gt;"",BD21:BD68),1)</f>
        <v>1</v>
      </c>
      <c r="BE113" s="318">
        <f t="array" ref="BE113">MAX(IF($JS21:$JS68&lt;&gt;"",BE21:BE68),1)</f>
        <v>1</v>
      </c>
      <c r="BF113" s="318">
        <f t="array" ref="BF113">MAX(IF($JS21:$JS68&lt;&gt;"",BF21:BF68),1)</f>
        <v>1</v>
      </c>
      <c r="BG113" s="318">
        <f t="array" ref="BG113">MAX(IF($JS21:$JS68&lt;&gt;"",BG21:BG68),1)</f>
        <v>1</v>
      </c>
      <c r="BH113" s="318">
        <f t="array" ref="BH113">MAX(IF($JS21:$JS68&lt;&gt;"",BH21:BH68),1)</f>
        <v>1</v>
      </c>
      <c r="BI113" s="318">
        <f t="array" ref="BI113">MAX(IF($JS21:$JS68&lt;&gt;"",BI21:BI68),1)</f>
        <v>1</v>
      </c>
      <c r="BJ113" s="318">
        <f t="array" ref="BJ113">MAX(IF($JS21:$JS68&lt;&gt;"",BJ21:BJ68),1)</f>
        <v>1</v>
      </c>
      <c r="BK113" s="318">
        <f t="array" ref="BK113">MAX(IF($JS21:$JS68&lt;&gt;"",BK21:BK68),1)</f>
        <v>1</v>
      </c>
      <c r="BL113" s="318">
        <f t="array" ref="BL113">MAX(IF($JS21:$JS68&lt;&gt;"",BL21:BL68),1)</f>
        <v>1</v>
      </c>
      <c r="BM113" s="318">
        <f t="array" ref="BM113">MAX(IF($JS21:$JS68&lt;&gt;"",BM21:BM68),1)</f>
        <v>1</v>
      </c>
      <c r="BN113" s="318">
        <f t="array" ref="BN113">MAX(IF($JS21:$JS68&lt;&gt;"",BN21:BN68),1)</f>
        <v>1</v>
      </c>
      <c r="BO113" s="318">
        <f t="array" ref="BO113">MAX(IF($JS21:$JS68&lt;&gt;"",BO21:BO68),1)</f>
        <v>1</v>
      </c>
      <c r="BP113" s="318">
        <f t="array" ref="BP113">MAX(IF($JS21:$JS68&lt;&gt;"",BP21:BP68),1)</f>
        <v>1</v>
      </c>
      <c r="BQ113" s="318">
        <f t="array" ref="BQ113">MAX(IF($JS21:$JS68&lt;&gt;"",BQ21:BQ68),1)</f>
        <v>1</v>
      </c>
      <c r="BR113" s="318">
        <f t="array" ref="BR113">MAX(IF($JS21:$JS68&lt;&gt;"",BR21:BR68),1)</f>
        <v>1</v>
      </c>
      <c r="BS113" s="318">
        <f t="array" ref="BS113">MAX(IF($JS21:$JS68&lt;&gt;"",BS21:BS68),1)</f>
        <v>1</v>
      </c>
      <c r="BT113" s="318">
        <f t="array" ref="BT113">MAX(IF($JS21:$JS68&lt;&gt;"",BT21:BT68),1)</f>
        <v>1</v>
      </c>
      <c r="BU113" s="318">
        <f t="array" ref="BU113">MAX(IF($JS21:$JS68&lt;&gt;"",BU21:BU68),1)</f>
        <v>1</v>
      </c>
      <c r="BV113" s="318">
        <f t="array" ref="BV113">MAX(IF($JS21:$JS68&lt;&gt;"",BV21:BV68),1)</f>
        <v>1</v>
      </c>
      <c r="BW113" s="318">
        <f t="array" ref="BW113">MAX(IF($JS21:$JS68&lt;&gt;"",BW21:BW68),1)</f>
        <v>1</v>
      </c>
      <c r="BX113" s="318">
        <f t="array" ref="BX113">MAX(IF($JS21:$JS68&lt;&gt;"",BX21:BX68),1)</f>
        <v>1</v>
      </c>
      <c r="BY113" s="318">
        <f t="array" ref="BY113">MAX(IF($JS21:$JS68&lt;&gt;"",BY21:BY68),1)</f>
        <v>1</v>
      </c>
      <c r="BZ113" s="318">
        <f t="array" ref="BZ113">MAX(IF($JS21:$JS68&lt;&gt;"",BZ21:BZ68),1)</f>
        <v>1</v>
      </c>
      <c r="CA113" s="318">
        <f t="array" ref="CA113">MAX(IF($JS21:$JS68&lt;&gt;"",CA21:CA68),1)</f>
        <v>1</v>
      </c>
      <c r="CB113" s="318">
        <f t="array" ref="CB113">MAX(IF($JS21:$JS68&lt;&gt;"",CB21:CB68),1)</f>
        <v>1</v>
      </c>
      <c r="CC113" s="318">
        <f t="array" ref="CC113">MAX(IF($JS21:$JS68&lt;&gt;"",CC21:CC68),1)</f>
        <v>1</v>
      </c>
      <c r="CD113" s="318">
        <f t="array" ref="CD113">MAX(IF($JS21:$JS68&lt;&gt;"",CD21:CD68),1)</f>
        <v>1</v>
      </c>
      <c r="CE113" s="318">
        <f t="array" ref="CE113">MAX(IF($JS21:$JS68&lt;&gt;"",CE21:CE68),1)</f>
        <v>1</v>
      </c>
      <c r="CF113" s="318">
        <f t="array" ref="CF113">MAX(IF($JS21:$JS68&lt;&gt;"",CF21:CF68),1)</f>
        <v>1</v>
      </c>
      <c r="CG113" s="318">
        <f t="array" ref="CG113">MAX(IF($JS21:$JS68&lt;&gt;"",CG21:CG68),1)</f>
        <v>1</v>
      </c>
      <c r="CH113" s="318">
        <f t="array" ref="CH113">MAX(IF($JS21:$JS68&lt;&gt;"",CH21:CH68),1)</f>
        <v>1</v>
      </c>
      <c r="CI113" s="318">
        <f t="array" ref="CI113">MAX(IF($JS21:$JS68&lt;&gt;"",CI21:CI68),1)</f>
        <v>1</v>
      </c>
      <c r="CJ113" s="318">
        <f t="array" ref="CJ113">MAX(IF($JS21:$JS68&lt;&gt;"",CJ21:CJ68),1)</f>
        <v>1</v>
      </c>
      <c r="CK113" s="318">
        <f t="array" ref="CK113">MAX(IF($JS21:$JS68&lt;&gt;"",CK21:CK68),1)</f>
        <v>1</v>
      </c>
      <c r="CL113" s="318">
        <f t="array" ref="CL113">MAX(IF($JS21:$JS68&lt;&gt;"",CL21:CL68),1)</f>
        <v>1</v>
      </c>
      <c r="CM113" s="318">
        <f t="array" ref="CM113">MAX(IF($JS21:$JS68&lt;&gt;"",CM21:CM68),1)</f>
        <v>1</v>
      </c>
      <c r="CN113" s="318">
        <f t="array" ref="CN113">MAX(IF($JS21:$JS68&lt;&gt;"",CN21:CN68),1)</f>
        <v>1</v>
      </c>
      <c r="CO113" s="318">
        <f t="array" ref="CO113">MAX(IF($JS21:$JS68&lt;&gt;"",CO21:CO68),1)</f>
        <v>1</v>
      </c>
      <c r="CP113" s="318">
        <f t="array" ref="CP113">MAX(IF($JS21:$JS68&lt;&gt;"",CP21:CP68),1)</f>
        <v>1</v>
      </c>
      <c r="CQ113" s="318">
        <f t="array" ref="CQ113">MAX(IF($JS21:$JS68&lt;&gt;"",CQ21:CQ68),1)</f>
        <v>1</v>
      </c>
      <c r="CR113" s="318">
        <f t="array" ref="CR113">MAX(IF($JS21:$JS68&lt;&gt;"",CR21:CR68),1)</f>
        <v>1</v>
      </c>
      <c r="CS113" s="318">
        <f t="array" ref="CS113">MAX(IF($JS21:$JS68&lt;&gt;"",CS21:CS68),1)</f>
        <v>1</v>
      </c>
      <c r="CT113" s="318">
        <f t="array" ref="CT113">MAX(IF($JS21:$JS68&lt;&gt;"",CT21:CT68),1)</f>
        <v>1</v>
      </c>
      <c r="CU113" s="318">
        <f t="array" ref="CU113">MAX(IF($JS21:$JS68&lt;&gt;"",CU21:CU68),1)</f>
        <v>1</v>
      </c>
      <c r="CV113" s="318">
        <f t="array" ref="CV113">MAX(IF($JS21:$JS68&lt;&gt;"",CV21:CV68),1)</f>
        <v>1</v>
      </c>
      <c r="CW113" s="318">
        <f t="array" ref="CW113">MAX(IF($JS21:$JS68&lt;&gt;"",CW21:CW68),1)</f>
        <v>1</v>
      </c>
      <c r="CX113" s="318">
        <f t="array" ref="CX113">MAX(IF($JS21:$JS68&lt;&gt;"",CX21:CX68),1)</f>
        <v>1</v>
      </c>
      <c r="CY113" s="318">
        <f t="array" ref="CY113">MAX(IF($JS21:$JS68&lt;&gt;"",CY21:CY68),1)</f>
        <v>1</v>
      </c>
      <c r="CZ113" s="318">
        <f t="array" ref="CZ113">MAX(IF($JS21:$JS68&lt;&gt;"",CZ21:CZ68),1)</f>
        <v>1</v>
      </c>
      <c r="DA113" s="318">
        <f t="array" ref="DA113">MAX(IF($JS21:$JS68&lt;&gt;"",DA21:DA68),1)</f>
        <v>1</v>
      </c>
      <c r="DB113" s="318">
        <f t="array" ref="DB113">MAX(IF($JS21:$JS68&lt;&gt;"",DB21:DB68),1)</f>
        <v>1</v>
      </c>
      <c r="DC113" s="318">
        <f t="array" ref="DC113">MAX(IF($JS21:$JS68&lt;&gt;"",DC21:DC68),1)</f>
        <v>1</v>
      </c>
      <c r="DD113" s="318">
        <f t="array" ref="DD113">MAX(IF($JS21:$JS68&lt;&gt;"",DD21:DD68),1)</f>
        <v>1</v>
      </c>
      <c r="DE113" s="318">
        <f t="array" ref="DE113">MAX(IF($JS21:$JS68&lt;&gt;"",DE21:DE68),1)</f>
        <v>1</v>
      </c>
      <c r="DF113" s="318">
        <f t="array" ref="DF113">MAX(IF($JS21:$JS68&lt;&gt;"",DF21:DF68),1)</f>
        <v>1</v>
      </c>
      <c r="DG113" s="318">
        <f t="array" ref="DG113">MAX(IF($JS21:$JS68&lt;&gt;"",DG21:DG68),1)</f>
        <v>1</v>
      </c>
      <c r="DH113" s="318">
        <f t="array" ref="DH113">MAX(IF($JS21:$JS68&lt;&gt;"",DH21:DH68),1)</f>
        <v>1</v>
      </c>
      <c r="DI113" s="318">
        <f t="array" ref="DI113">MAX(IF($JS21:$JS68&lt;&gt;"",DI21:DI68),1)</f>
        <v>1</v>
      </c>
      <c r="DJ113" s="318">
        <f t="array" ref="DJ113">MAX(IF($JS21:$JS68&lt;&gt;"",DJ21:DJ68),1)</f>
        <v>1</v>
      </c>
      <c r="DK113" s="318">
        <f t="array" ref="DK113">MAX(IF($JS21:$JS68&lt;&gt;"",DK21:DK68),1)</f>
        <v>1</v>
      </c>
      <c r="DL113" s="318">
        <f t="array" ref="DL113">MAX(IF($JS21:$JS68&lt;&gt;"",DL21:DL68),1)</f>
        <v>1</v>
      </c>
      <c r="DM113" s="318">
        <f t="array" ref="DM113">MAX(IF($JS21:$JS68&lt;&gt;"",DM21:DM68),1)</f>
        <v>1</v>
      </c>
      <c r="DN113" s="318">
        <f t="array" ref="DN113">MAX(IF($JS21:$JS68&lt;&gt;"",DN21:DN68),1)</f>
        <v>1</v>
      </c>
      <c r="DO113" s="318">
        <f t="array" ref="DO113">MAX(IF($JS21:$JS68&lt;&gt;"",DO21:DO68),1)</f>
        <v>1</v>
      </c>
      <c r="DP113" s="318">
        <f t="array" ref="DP113">MAX(IF($JS21:$JS68&lt;&gt;"",DP21:DP68),1)</f>
        <v>1</v>
      </c>
      <c r="DQ113" s="318">
        <f t="array" ref="DQ113">MAX(IF($JS21:$JS68&lt;&gt;"",DQ21:DQ68),1)</f>
        <v>1</v>
      </c>
      <c r="DR113" s="318">
        <f t="array" ref="DR113">MAX(IF($JS21:$JS68&lt;&gt;"",DR21:DR68),1)</f>
        <v>1</v>
      </c>
      <c r="DS113" s="318">
        <f t="array" ref="DS113">MAX(IF($JS21:$JS68&lt;&gt;"",DS21:DS68),1)</f>
        <v>1</v>
      </c>
      <c r="DT113" s="318">
        <f t="array" ref="DT113">MAX(IF($JS21:$JS68&lt;&gt;"",DT21:DT68),1)</f>
        <v>1</v>
      </c>
      <c r="DU113" s="318">
        <f t="array" ref="DU113">MAX(IF($JS21:$JS68&lt;&gt;"",DU21:DU68),1)</f>
        <v>1</v>
      </c>
      <c r="DV113" s="318">
        <f t="array" ref="DV113">MAX(IF($JS21:$JS68&lt;&gt;"",DV21:DV68),1)</f>
        <v>1</v>
      </c>
      <c r="DW113" s="318">
        <f t="array" ref="DW113">MAX(IF($JS21:$JS68&lt;&gt;"",DW21:DW68),1)</f>
        <v>1</v>
      </c>
      <c r="DX113" s="318">
        <f t="array" ref="DX113">MAX(IF($JS21:$JS68&lt;&gt;"",DX21:DX68),1)</f>
        <v>1</v>
      </c>
      <c r="DY113" s="318">
        <f t="array" ref="DY113">MAX(IF($JS21:$JS68&lt;&gt;"",DY21:DY68),1)</f>
        <v>1</v>
      </c>
      <c r="DZ113" s="318">
        <f t="array" ref="DZ113">MAX(IF($JS21:$JS68&lt;&gt;"",DZ21:DZ68),1)</f>
        <v>1</v>
      </c>
      <c r="EA113" s="318">
        <f t="array" ref="EA113">MAX(IF($JS21:$JS68&lt;&gt;"",EA21:EA68),1)</f>
        <v>1</v>
      </c>
      <c r="EB113" s="318">
        <f t="array" ref="EB113">MAX(IF($JS21:$JS68&lt;&gt;"",EB21:EB68),1)</f>
        <v>1</v>
      </c>
      <c r="EC113" s="318">
        <f t="array" ref="EC113">MAX(IF($JS21:$JS68&lt;&gt;"",EC21:EC68),1)</f>
        <v>1</v>
      </c>
      <c r="ED113" s="318">
        <f t="array" ref="ED113">MAX(IF($JS21:$JS68&lt;&gt;"",ED21:ED68),1)</f>
        <v>1</v>
      </c>
      <c r="EE113" s="318">
        <f t="array" ref="EE113">MAX(IF($JS21:$JS68&lt;&gt;"",EE21:EE68),1)</f>
        <v>1</v>
      </c>
      <c r="EF113" s="318">
        <f t="array" ref="EF113">MAX(IF($JS21:$JS68&lt;&gt;"",EF21:EF68),1)</f>
        <v>1</v>
      </c>
      <c r="EG113" s="318">
        <f t="array" ref="EG113">MAX(IF($JS21:$JS68&lt;&gt;"",EG21:EG68),1)</f>
        <v>1</v>
      </c>
      <c r="EH113" s="318">
        <f t="array" ref="EH113">MAX(IF($JS21:$JS68&lt;&gt;"",EH21:EH68),1)</f>
        <v>1</v>
      </c>
      <c r="EI113" s="318">
        <f t="array" ref="EI113">MAX(IF($JS21:$JS68&lt;&gt;"",EI21:EI68),1)</f>
        <v>1</v>
      </c>
      <c r="EJ113" s="318">
        <f t="array" ref="EJ113">MAX(IF($JS21:$JS68&lt;&gt;"",EJ21:EJ68),1)</f>
        <v>1</v>
      </c>
      <c r="EK113" s="318">
        <f t="array" ref="EK113">MAX(IF($JS21:$JS68&lt;&gt;"",EK21:EK68),1)</f>
        <v>1</v>
      </c>
      <c r="EL113" s="318">
        <f t="array" ref="EL113">MAX(IF($JS21:$JS68&lt;&gt;"",EL21:EL68),1)</f>
        <v>1</v>
      </c>
      <c r="EM113" s="318">
        <f t="array" ref="EM113">MAX(IF($JS21:$JS68&lt;&gt;"",EM21:EM68),1)</f>
        <v>1</v>
      </c>
      <c r="EN113" s="318">
        <f t="array" ref="EN113">MAX(IF($JS21:$JS68&lt;&gt;"",EN21:EN68),1)</f>
        <v>1</v>
      </c>
      <c r="EO113" s="318">
        <f t="array" ref="EO113">MAX(IF($JS21:$JS68&lt;&gt;"",EO21:EO68),1)</f>
        <v>1</v>
      </c>
      <c r="EP113" s="318">
        <f t="array" ref="EP113">MAX(IF($JS21:$JS68&lt;&gt;"",EP21:EP68),1)</f>
        <v>1</v>
      </c>
      <c r="EQ113" s="318">
        <f t="array" ref="EQ113">MAX(IF($JS21:$JS68&lt;&gt;"",EQ21:EQ68),1)</f>
        <v>1</v>
      </c>
      <c r="ER113" s="318">
        <f t="array" ref="ER113">MAX(IF($JS21:$JS68&lt;&gt;"",ER21:ER68),1)</f>
        <v>1</v>
      </c>
      <c r="ES113" s="318">
        <f t="array" ref="ES113">MAX(IF($JS21:$JS68&lt;&gt;"",ES21:ES68),1)</f>
        <v>1</v>
      </c>
      <c r="ET113" s="318">
        <f t="array" ref="ET113">MAX(IF($JS21:$JS68&lt;&gt;"",ET21:ET68),1)</f>
        <v>1</v>
      </c>
      <c r="EU113" s="318">
        <f t="array" ref="EU113">MAX(IF($JS21:$JS68&lt;&gt;"",EU21:EU68),1)</f>
        <v>1</v>
      </c>
      <c r="EV113" s="318">
        <f t="array" ref="EV113">MAX(IF($JS21:$JS68&lt;&gt;"",EV21:EV68),1)</f>
        <v>1</v>
      </c>
      <c r="EW113" s="318">
        <f t="array" ref="EW113">MAX(IF($JS21:$JS68&lt;&gt;"",EW21:EW68),1)</f>
        <v>1</v>
      </c>
      <c r="EX113" s="318">
        <f t="array" ref="EX113">MAX(IF($JS21:$JS68&lt;&gt;"",EX21:EX68),1)</f>
        <v>1</v>
      </c>
      <c r="EY113" s="318">
        <f t="array" ref="EY113">MAX(IF($JS21:$JS68&lt;&gt;"",EY21:EY68),1)</f>
        <v>1</v>
      </c>
      <c r="EZ113" s="318">
        <f t="array" ref="EZ113">MAX(IF($JS21:$JS68&lt;&gt;"",EZ21:EZ68),1)</f>
        <v>1</v>
      </c>
      <c r="FA113" s="318">
        <f t="array" ref="FA113">MAX(IF($JS21:$JS68&lt;&gt;"",FA21:FA68),1)</f>
        <v>1</v>
      </c>
      <c r="FB113" s="318">
        <f t="array" ref="FB113">MAX(IF($JS21:$JS68&lt;&gt;"",FB21:FB68),1)</f>
        <v>1</v>
      </c>
      <c r="FC113" s="318">
        <f t="array" ref="FC113">MAX(IF($JS21:$JS68&lt;&gt;"",FC21:FC68),1)</f>
        <v>1</v>
      </c>
      <c r="FD113" s="318">
        <f t="array" ref="FD113">MAX(IF($JS21:$JS68&lt;&gt;"",FD21:FD68),1)</f>
        <v>1</v>
      </c>
      <c r="FE113" s="318">
        <f t="array" ref="FE113">MAX(IF($JS21:$JS68&lt;&gt;"",FE21:FE68),1)</f>
        <v>1</v>
      </c>
      <c r="FF113" s="318">
        <f t="array" ref="FF113">MAX(IF($JS21:$JS68&lt;&gt;"",FF21:FF68),1)</f>
        <v>1</v>
      </c>
      <c r="FG113" s="318">
        <f t="array" ref="FG113">MAX(IF($JS21:$JS68&lt;&gt;"",FG21:FG68),1)</f>
        <v>1</v>
      </c>
      <c r="FH113" s="318">
        <f t="array" ref="FH113">MAX(IF($JS21:$JS68&lt;&gt;"",FH21:FH68),1)</f>
        <v>1</v>
      </c>
      <c r="FI113" s="318">
        <f t="array" ref="FI113">MAX(IF($JS21:$JS68&lt;&gt;"",FI21:FI68),1)</f>
        <v>1</v>
      </c>
      <c r="FJ113" s="318">
        <f t="array" ref="FJ113">MAX(IF($JS21:$JS68&lt;&gt;"",FJ21:FJ68),1)</f>
        <v>1</v>
      </c>
      <c r="FK113" s="318">
        <f t="array" ref="FK113">MAX(IF($JS21:$JS68&lt;&gt;"",FK21:FK68),1)</f>
        <v>1</v>
      </c>
      <c r="FL113" s="318">
        <f t="array" ref="FL113">MAX(IF($JS21:$JS68&lt;&gt;"",FL21:FL68),1)</f>
        <v>1</v>
      </c>
      <c r="FM113" s="318">
        <f t="array" ref="FM113">MAX(IF($JS21:$JS68&lt;&gt;"",FM21:FM68),1)</f>
        <v>1</v>
      </c>
      <c r="FN113" s="318">
        <f t="array" ref="FN113">MAX(IF($JS21:$JS68&lt;&gt;"",FN21:FN68),1)</f>
        <v>1</v>
      </c>
      <c r="FO113" s="318">
        <f t="array" ref="FO113">MAX(IF($JS21:$JS68&lt;&gt;"",FO21:FO68),1)</f>
        <v>1</v>
      </c>
      <c r="FP113" s="318">
        <f t="array" ref="FP113">MAX(IF($JS21:$JS68&lt;&gt;"",FP21:FP68),1)</f>
        <v>1</v>
      </c>
      <c r="FQ113" s="318">
        <f t="array" ref="FQ113">MAX(IF($JS21:$JS68&lt;&gt;"",FQ21:FQ68),1)</f>
        <v>1</v>
      </c>
      <c r="FR113" s="318">
        <f t="array" ref="FR113">MAX(IF($JS21:$JS68&lt;&gt;"",FR21:FR68),1)</f>
        <v>1</v>
      </c>
      <c r="FS113" s="318">
        <f t="array" ref="FS113">MAX(IF($JS21:$JS68&lt;&gt;"",FS21:FS68),1)</f>
        <v>1</v>
      </c>
      <c r="FT113" s="318">
        <f t="array" ref="FT113">MAX(IF($JS21:$JS68&lt;&gt;"",FT21:FT68),1)</f>
        <v>1</v>
      </c>
      <c r="FU113" s="318">
        <f t="array" ref="FU113">MAX(IF($JS21:$JS68&lt;&gt;"",FU21:FU68),1)</f>
        <v>1</v>
      </c>
      <c r="FV113" s="318">
        <f t="array" ref="FV113">MAX(IF($JS21:$JS68&lt;&gt;"",FV21:FV68),1)</f>
        <v>1</v>
      </c>
      <c r="FW113" s="318">
        <f t="array" ref="FW113">MAX(IF($JS21:$JS68&lt;&gt;"",FW21:FW68),1)</f>
        <v>1</v>
      </c>
      <c r="FX113" s="318">
        <f t="array" ref="FX113">MAX(IF($JS21:$JS68&lt;&gt;"",FX21:FX68),1)</f>
        <v>1</v>
      </c>
      <c r="FY113" s="318">
        <f t="array" ref="FY113">MAX(IF($JS21:$JS68&lt;&gt;"",FY21:FY68),1)</f>
        <v>1</v>
      </c>
      <c r="FZ113" s="318">
        <f t="array" ref="FZ113">MAX(IF($JS21:$JS68&lt;&gt;"",FZ21:FZ68),1)</f>
        <v>1</v>
      </c>
      <c r="GA113" s="318">
        <f t="array" ref="GA113">MAX(IF($JS21:$JS68&lt;&gt;"",GA21:GA68),1)</f>
        <v>1</v>
      </c>
      <c r="GB113" s="318">
        <f t="array" ref="GB113">MAX(IF($JS21:$JS68&lt;&gt;"",GB21:GB68),1)</f>
        <v>1</v>
      </c>
      <c r="GC113" s="318">
        <f t="array" ref="GC113">MAX(IF($JS21:$JS68&lt;&gt;"",GC21:GC68),1)</f>
        <v>1</v>
      </c>
      <c r="GD113" s="318">
        <f t="array" ref="GD113">MAX(IF($JS21:$JS68&lt;&gt;"",GD21:GD68),1)</f>
        <v>1</v>
      </c>
      <c r="GE113" s="318">
        <f t="array" ref="GE113">MAX(IF($JS21:$JS68&lt;&gt;"",GE21:GE68),1)</f>
        <v>1</v>
      </c>
      <c r="GF113" s="318">
        <f t="array" ref="GF113">MAX(IF($JS21:$JS68&lt;&gt;"",GF21:GF68),1)</f>
        <v>1</v>
      </c>
      <c r="GG113" s="318">
        <f t="array" ref="GG113">MAX(IF($JS21:$JS68&lt;&gt;"",GG21:GG68),1)</f>
        <v>1</v>
      </c>
      <c r="GH113" s="318">
        <f t="array" ref="GH113">MAX(IF($JS21:$JS68&lt;&gt;"",GH21:GH68),1)</f>
        <v>1</v>
      </c>
      <c r="GI113" s="318">
        <f t="array" ref="GI113">MAX(IF($JS21:$JS68&lt;&gt;"",GI21:GI68),1)</f>
        <v>1</v>
      </c>
      <c r="GJ113" s="318">
        <f t="array" ref="GJ113">MAX(IF($JS21:$JS68&lt;&gt;"",GJ21:GJ68),1)</f>
        <v>1</v>
      </c>
      <c r="GK113" s="318">
        <f t="array" ref="GK113">MAX(IF($JS21:$JS68&lt;&gt;"",GK21:GK68),1)</f>
        <v>1</v>
      </c>
      <c r="GL113" s="318">
        <f t="array" ref="GL113">MAX(IF($JS21:$JS68&lt;&gt;"",GL21:GL68),1)</f>
        <v>1</v>
      </c>
      <c r="GM113" s="318">
        <f t="array" ref="GM113">MAX(IF($JS21:$JS68&lt;&gt;"",GM21:GM68),1)</f>
        <v>1</v>
      </c>
      <c r="GN113" s="318">
        <f t="array" ref="GN113">MAX(IF($JS21:$JS68&lt;&gt;"",GN21:GN68),1)</f>
        <v>1</v>
      </c>
      <c r="GO113" s="318">
        <f t="array" ref="GO113">MAX(IF($JS21:$JS68&lt;&gt;"",GO21:GO68),1)</f>
        <v>1</v>
      </c>
      <c r="GP113" s="318">
        <f t="array" ref="GP113">MAX(IF($JS21:$JS68&lt;&gt;"",GP21:GP68),1)</f>
        <v>1</v>
      </c>
      <c r="GQ113" s="318">
        <f t="array" ref="GQ113">MAX(IF($JS21:$JS68&lt;&gt;"",GQ21:GQ68),1)</f>
        <v>1</v>
      </c>
      <c r="GR113" s="318">
        <f t="array" ref="GR113">MAX(IF($JS21:$JS68&lt;&gt;"",GR21:GR68),1)</f>
        <v>1</v>
      </c>
      <c r="GS113" s="318">
        <f t="array" ref="GS113">MAX(IF($JS21:$JS68&lt;&gt;"",GS21:GS68),1)</f>
        <v>1</v>
      </c>
      <c r="GT113" s="318">
        <f t="array" ref="GT113">MAX(IF($JS21:$JS68&lt;&gt;"",GT21:GT68),1)</f>
        <v>1</v>
      </c>
      <c r="GU113" s="318">
        <f t="array" ref="GU113">MAX(IF($JS21:$JS68&lt;&gt;"",GU21:GU68),1)</f>
        <v>1</v>
      </c>
      <c r="GV113" s="318">
        <f t="array" ref="GV113">MAX(IF($JS21:$JS68&lt;&gt;"",GV21:GV68),1)</f>
        <v>1</v>
      </c>
      <c r="GW113" s="318">
        <f t="array" ref="GW113">MAX(IF($JS21:$JS68&lt;&gt;"",GW21:GW68),1)</f>
        <v>1</v>
      </c>
      <c r="GX113" s="318">
        <f t="array" ref="GX113">MAX(IF($JS21:$JS68&lt;&gt;"",GX21:GX68),1)</f>
        <v>1</v>
      </c>
      <c r="GY113" s="318">
        <f t="array" ref="GY113">MAX(IF($JS21:$JS68&lt;&gt;"",GY21:GY68),1)</f>
        <v>1</v>
      </c>
      <c r="GZ113" s="318">
        <f t="array" ref="GZ113">MAX(IF($JS21:$JS68&lt;&gt;"",GZ21:GZ68),1)</f>
        <v>1</v>
      </c>
      <c r="HA113" s="318">
        <f t="array" ref="HA113">MAX(IF($JS21:$JS68&lt;&gt;"",HA21:HA68),1)</f>
        <v>1</v>
      </c>
      <c r="HB113" s="318">
        <f t="array" ref="HB113">MAX(IF($JS21:$JS68&lt;&gt;"",HB21:HB68),1)</f>
        <v>1</v>
      </c>
      <c r="HC113" s="318">
        <f t="array" ref="HC113">MAX(IF($JS21:$JS68&lt;&gt;"",HC21:HC68),1)</f>
        <v>1</v>
      </c>
      <c r="HD113" s="318">
        <f t="array" ref="HD113">MAX(IF($JS21:$JS68&lt;&gt;"",HD21:HD68),1)</f>
        <v>1</v>
      </c>
      <c r="HE113" s="318">
        <f t="array" ref="HE113">MAX(IF($JS21:$JS68&lt;&gt;"",HE21:HE68),1)</f>
        <v>1</v>
      </c>
      <c r="HF113" s="318">
        <f t="array" ref="HF113">MAX(IF($JS21:$JS68&lt;&gt;"",HF21:HF68),1)</f>
        <v>1</v>
      </c>
      <c r="HG113" s="318">
        <f t="array" ref="HG113">MAX(IF($JS21:$JS68&lt;&gt;"",HG21:HG68),1)</f>
        <v>1</v>
      </c>
      <c r="HH113" s="318">
        <f t="array" ref="HH113">MAX(IF($JS21:$JS68&lt;&gt;"",HH21:HH68),1)</f>
        <v>1</v>
      </c>
      <c r="HI113" s="318">
        <f t="array" ref="HI113">MAX(IF($JS21:$JS68&lt;&gt;"",HI21:HI68),1)</f>
        <v>1</v>
      </c>
      <c r="HJ113" s="318">
        <f t="array" ref="HJ113">MAX(IF($JS21:$JS68&lt;&gt;"",HJ21:HJ68),1)</f>
        <v>1</v>
      </c>
      <c r="HK113" s="318">
        <f t="array" ref="HK113">MAX(IF($JS21:$JS68&lt;&gt;"",HK21:HK68),1)</f>
        <v>1</v>
      </c>
      <c r="HL113" s="318">
        <f t="array" ref="HL113">MAX(IF($JS21:$JS68&lt;&gt;"",HL21:HL68),1)</f>
        <v>1</v>
      </c>
      <c r="HM113" s="318">
        <f t="array" ref="HM113">MAX(IF($JS21:$JS68&lt;&gt;"",HM21:HM68),1)</f>
        <v>1</v>
      </c>
      <c r="HN113" s="318">
        <f t="array" ref="HN113">MAX(IF($JS21:$JS68&lt;&gt;"",HN21:HN68),1)</f>
        <v>1</v>
      </c>
      <c r="HO113" s="318">
        <f t="array" ref="HO113">MAX(IF($JS21:$JS68&lt;&gt;"",HO21:HO68),1)</f>
        <v>1</v>
      </c>
      <c r="HP113" s="318">
        <f t="array" ref="HP113">MAX(IF($JS21:$JS68&lt;&gt;"",HP21:HP68),1)</f>
        <v>1</v>
      </c>
      <c r="HQ113" s="318">
        <f t="array" ref="HQ113">MAX(IF($JS21:$JS68&lt;&gt;"",HQ21:HQ68),1)</f>
        <v>1</v>
      </c>
      <c r="HR113" s="318">
        <f t="array" ref="HR113">MAX(IF($JS21:$JS68&lt;&gt;"",HR21:HR68),1)</f>
        <v>1</v>
      </c>
      <c r="HS113" s="318">
        <f t="array" ref="HS113">MAX(IF($JS21:$JS68&lt;&gt;"",HS21:HS68),1)</f>
        <v>1</v>
      </c>
      <c r="HT113" s="318">
        <f t="array" ref="HT113">MAX(IF($JS21:$JS68&lt;&gt;"",HT21:HT68),1)</f>
        <v>1</v>
      </c>
      <c r="HU113" s="318">
        <f t="array" ref="HU113">MAX(IF($JS21:$JS68&lt;&gt;"",HU21:HU68),1)</f>
        <v>1</v>
      </c>
      <c r="HV113" s="318">
        <f t="array" ref="HV113">MAX(IF($JS21:$JS68&lt;&gt;"",HV21:HV68),1)</f>
        <v>1</v>
      </c>
      <c r="HW113" s="318">
        <f t="array" ref="HW113">MAX(IF($JS21:$JS68&lt;&gt;"",HW21:HW68),1)</f>
        <v>1</v>
      </c>
      <c r="HX113" s="318">
        <f t="array" ref="HX113">MAX(IF($JS21:$JS68&lt;&gt;"",HX21:HX68),1)</f>
        <v>1</v>
      </c>
      <c r="HY113" s="318">
        <f t="array" ref="HY113">MAX(IF($JS21:$JS68&lt;&gt;"",HY21:HY68),1)</f>
        <v>1</v>
      </c>
      <c r="HZ113" s="318">
        <f t="array" ref="HZ113">MAX(IF($JS21:$JS68&lt;&gt;"",HZ21:HZ68),1)</f>
        <v>1</v>
      </c>
      <c r="IA113" s="318">
        <f t="array" ref="IA113">MAX(IF($JS21:$JS68&lt;&gt;"",IA21:IA68),1)</f>
        <v>1</v>
      </c>
      <c r="IB113" s="318">
        <f t="array" ref="IB113">MAX(IF($JS21:$JS68&lt;&gt;"",IB21:IB68),1)</f>
        <v>1</v>
      </c>
      <c r="IC113" s="318">
        <f t="array" ref="IC113">MAX(IF($JS21:$JS68&lt;&gt;"",IC21:IC68),1)</f>
        <v>1</v>
      </c>
      <c r="ID113" s="318">
        <f t="array" ref="ID113">MAX(IF($JS21:$JS68&lt;&gt;"",ID21:ID68),1)</f>
        <v>1</v>
      </c>
      <c r="IE113" s="318">
        <f t="array" ref="IE113">MAX(IF($JS21:$JS68&lt;&gt;"",IE21:IE68),1)</f>
        <v>1</v>
      </c>
      <c r="IF113" s="318">
        <f t="array" ref="IF113">MAX(IF($JS21:$JS68&lt;&gt;"",IF21:IF68),1)</f>
        <v>1</v>
      </c>
      <c r="IG113" s="318">
        <f t="array" ref="IG113">MAX(IF($JS21:$JS68&lt;&gt;"",IG21:IG68),1)</f>
        <v>1</v>
      </c>
      <c r="IH113" s="318">
        <f t="array" ref="IH113">MAX(IF($JS21:$JS68&lt;&gt;"",IH21:IH68),1)</f>
        <v>1</v>
      </c>
      <c r="II113" s="318">
        <f t="array" ref="II113">MAX(IF($JS21:$JS68&lt;&gt;"",II21:II68),1)</f>
        <v>1</v>
      </c>
      <c r="IJ113" s="318">
        <f t="array" ref="IJ113">MAX(IF($JS21:$JS68&lt;&gt;"",IJ21:IJ68),1)</f>
        <v>1</v>
      </c>
      <c r="IK113" s="318">
        <f t="array" ref="IK113">MAX(IF($JS21:$JS68&lt;&gt;"",IK21:IK68),1)</f>
        <v>1</v>
      </c>
      <c r="IL113" s="318">
        <f t="array" ref="IL113">MAX(IF($JS21:$JS68&lt;&gt;"",IL21:IL68),1)</f>
        <v>1</v>
      </c>
      <c r="IM113" s="318">
        <f t="array" ref="IM113">MAX(IF($JS21:$JS68&lt;&gt;"",IM21:IM68),1)</f>
        <v>1</v>
      </c>
      <c r="IN113" s="318">
        <f t="array" ref="IN113">MAX(IF($JS21:$JS68&lt;&gt;"",IN21:IN68),1)</f>
        <v>1</v>
      </c>
      <c r="IO113" s="318">
        <f t="array" ref="IO113">MAX(IF($JS21:$JS68&lt;&gt;"",IO21:IO68),1)</f>
        <v>1</v>
      </c>
      <c r="IP113" s="318">
        <f t="array" ref="IP113">MAX(IF($JS21:$JS68&lt;&gt;"",IP21:IP68),1)</f>
        <v>1</v>
      </c>
      <c r="IQ113" s="318">
        <f t="array" ref="IQ113">MAX(IF($JS21:$JS68&lt;&gt;"",IQ21:IQ68),1)</f>
        <v>1</v>
      </c>
      <c r="IR113" s="318">
        <f t="array" ref="IR113">MAX(IF($JS21:$JS68&lt;&gt;"",IR21:IR68),1)</f>
        <v>1</v>
      </c>
      <c r="IS113" s="318">
        <f t="array" ref="IS113">MAX(IF($JS21:$JS68&lt;&gt;"",IS21:IS68),1)</f>
        <v>1</v>
      </c>
      <c r="IT113" s="318">
        <f t="array" ref="IT113">MAX(IF($JS21:$JS68&lt;&gt;"",IT21:IT68),1)</f>
        <v>1</v>
      </c>
      <c r="IU113" s="318">
        <f t="array" ref="IU113">MAX(IF($JS21:$JS68&lt;&gt;"",IU21:IU68),1)</f>
        <v>1</v>
      </c>
      <c r="IV113" s="318">
        <f t="array" ref="IV113">MAX(IF($JS21:$JS68&lt;&gt;"",IV21:IV68),1)</f>
        <v>1</v>
      </c>
      <c r="IW113" s="318">
        <f t="array" ref="IW113">MAX(IF($JS21:$JS68&lt;&gt;"",IW21:IW68),1)</f>
        <v>1</v>
      </c>
      <c r="IX113" s="318">
        <f t="array" ref="IX113">MAX(IF($JS21:$JS68&lt;&gt;"",IX21:IX68),1)</f>
        <v>1</v>
      </c>
      <c r="IY113" s="318">
        <f t="array" ref="IY113">MAX(IF($JS21:$JS68&lt;&gt;"",IY21:IY68),1)</f>
        <v>1</v>
      </c>
      <c r="IZ113" s="318">
        <f t="array" ref="IZ113">MAX(IF($JS21:$JS68&lt;&gt;"",IZ21:IZ68),1)</f>
        <v>1</v>
      </c>
      <c r="JA113" s="318">
        <f t="array" ref="JA113">MAX(IF($JS21:$JS68&lt;&gt;"",JA21:JA68),1)</f>
        <v>1</v>
      </c>
      <c r="JB113" s="318">
        <f t="array" ref="JB113">MAX(IF($JS21:$JS68&lt;&gt;"",JB21:JB68),1)</f>
        <v>1</v>
      </c>
      <c r="JC113" s="318">
        <f t="array" ref="JC113">MAX(IF($JS21:$JS68&lt;&gt;"",JC21:JC68),1)</f>
        <v>1</v>
      </c>
      <c r="JD113" s="318">
        <f t="array" ref="JD113">MAX(IF($JS21:$JS68&lt;&gt;"",JD21:JD68),1)</f>
        <v>1</v>
      </c>
      <c r="JE113" s="318">
        <f t="array" ref="JE113">MAX(IF($JS21:$JS68&lt;&gt;"",JE21:JE68),1)</f>
        <v>1</v>
      </c>
      <c r="JF113" s="318">
        <f t="array" ref="JF113">MAX(IF($JS21:$JS68&lt;&gt;"",JF21:JF68),1)</f>
        <v>1</v>
      </c>
      <c r="JG113" s="318">
        <f t="array" ref="JG113">MAX(IF($JS21:$JS68&lt;&gt;"",JG21:JG68),1)</f>
        <v>1</v>
      </c>
      <c r="JH113" s="318">
        <f t="array" ref="JH113">MAX(IF($JS21:$JS68&lt;&gt;"",JH21:JH68),1)</f>
        <v>1</v>
      </c>
      <c r="JI113" s="318">
        <f t="array" ref="JI113">MAX(IF($JS21:$JS68&lt;&gt;"",JI21:JI68),1)</f>
        <v>1</v>
      </c>
      <c r="JJ113" s="318">
        <f t="array" ref="JJ113">MAX(IF($JS21:$JS68&lt;&gt;"",JJ21:JJ68),1)</f>
        <v>1</v>
      </c>
      <c r="JK113" s="318">
        <f t="array" ref="JK113">MAX(IF($JS21:$JS68&lt;&gt;"",JK21:JK68),1)</f>
        <v>1</v>
      </c>
      <c r="JL113" s="318">
        <f t="array" ref="JL113">MAX(IF($JS21:$JS68&lt;&gt;"",JL21:JL68),1)</f>
        <v>1</v>
      </c>
      <c r="JM113" s="318">
        <f t="array" ref="JM113">MAX(IF($JS21:$JS68&lt;&gt;"",JM21:JM68),1)</f>
        <v>1</v>
      </c>
      <c r="JN113" s="318">
        <f t="array" ref="JN113">MAX(IF($JS21:$JS68&lt;&gt;"",JN21:JN68),1)</f>
        <v>1</v>
      </c>
      <c r="JO113" s="318">
        <f t="array" ref="JO113">MAX(IF($JS21:$JS68&lt;&gt;"",JO21:JO68),1)</f>
        <v>1</v>
      </c>
      <c r="JP113" s="318">
        <f t="array" ref="JP113">MAX(IF($JS21:$JS68&lt;&gt;"",JP21:JP68),1)</f>
        <v>1</v>
      </c>
      <c r="JQ113" s="304"/>
    </row>
    <row r="114" spans="4:277" ht="15" customHeight="1" x14ac:dyDescent="0.2">
      <c r="D114" s="316">
        <v>4.2</v>
      </c>
      <c r="E114" s="317" t="s">
        <v>461</v>
      </c>
      <c r="F114" s="318" t="e">
        <f t="array" ref="F114">QUARTILE(IF($JU21:$JU68&lt;&gt;"",F21:F68),1)</f>
        <v>#NUM!</v>
      </c>
      <c r="G114" s="318" t="e">
        <f t="array" ref="G114">QUARTILE(IF($JU21:$JU68&lt;&gt;"",G21:G68),1)</f>
        <v>#NUM!</v>
      </c>
      <c r="H114" s="318" t="e">
        <f t="array" ref="H114">QUARTILE(IF($JU21:$JU68&lt;&gt;"",H21:H68),1)</f>
        <v>#NUM!</v>
      </c>
      <c r="I114" s="318" t="e">
        <f t="array" ref="I114">QUARTILE(IF($JU21:$JU68&lt;&gt;"",I21:I68),1)</f>
        <v>#NUM!</v>
      </c>
      <c r="J114" s="318" t="e">
        <f t="array" ref="J114">QUARTILE(IF($JU21:$JU68&lt;&gt;"",J21:J68),1)</f>
        <v>#NUM!</v>
      </c>
      <c r="K114" s="318" t="e">
        <f t="array" ref="K114">QUARTILE(IF($JU21:$JU68&lt;&gt;"",K21:K68),1)</f>
        <v>#NUM!</v>
      </c>
      <c r="L114" s="318" t="e">
        <f t="array" ref="L114">QUARTILE(IF($JU21:$JU68&lt;&gt;"",L21:L68),1)</f>
        <v>#NUM!</v>
      </c>
      <c r="M114" s="318" t="e">
        <f t="array" ref="M114">QUARTILE(IF($JU21:$JU68&lt;&gt;"",M21:M68),1)</f>
        <v>#NUM!</v>
      </c>
      <c r="N114" s="318" t="e">
        <f t="array" ref="N114">QUARTILE(IF($JU21:$JU68&lt;&gt;"",N21:N68),1)</f>
        <v>#NUM!</v>
      </c>
      <c r="O114" s="318" t="e">
        <f t="array" ref="O114">QUARTILE(IF($JU21:$JU68&lt;&gt;"",O21:O68),1)</f>
        <v>#NUM!</v>
      </c>
      <c r="P114" s="318" t="e">
        <f t="array" ref="P114">QUARTILE(IF($JU21:$JU68&lt;&gt;"",P21:P68),1)</f>
        <v>#NUM!</v>
      </c>
      <c r="Q114" s="318" t="e">
        <f t="array" ref="Q114">QUARTILE(IF($JU21:$JU68&lt;&gt;"",Q21:Q68),1)</f>
        <v>#NUM!</v>
      </c>
      <c r="R114" s="318" t="e">
        <f t="array" ref="R114">QUARTILE(IF($JU21:$JU68&lt;&gt;"",R21:R68),1)</f>
        <v>#NUM!</v>
      </c>
      <c r="S114" s="318" t="e">
        <f t="array" ref="S114">QUARTILE(IF($JU21:$JU68&lt;&gt;"",S21:S68),1)</f>
        <v>#NUM!</v>
      </c>
      <c r="T114" s="318" t="e">
        <f t="array" ref="T114">QUARTILE(IF($JU21:$JU68&lt;&gt;"",T21:T68),1)</f>
        <v>#NUM!</v>
      </c>
      <c r="U114" s="318" t="e">
        <f t="array" ref="U114">QUARTILE(IF($JU21:$JU68&lt;&gt;"",U21:U68),1)</f>
        <v>#NUM!</v>
      </c>
      <c r="V114" s="318" t="e">
        <f t="array" ref="V114">QUARTILE(IF($JU21:$JU68&lt;&gt;"",V21:V68),1)</f>
        <v>#NUM!</v>
      </c>
      <c r="W114" s="318" t="e">
        <f t="array" ref="W114">QUARTILE(IF($JU21:$JU68&lt;&gt;"",W21:W68),1)</f>
        <v>#NUM!</v>
      </c>
      <c r="X114" s="318" t="e">
        <f t="array" ref="X114">QUARTILE(IF($JU21:$JU68&lt;&gt;"",X21:X68),1)</f>
        <v>#NUM!</v>
      </c>
      <c r="Y114" s="318" t="e">
        <f t="array" ref="Y114">QUARTILE(IF($JU21:$JU68&lt;&gt;"",Y21:Y68),1)</f>
        <v>#NUM!</v>
      </c>
      <c r="Z114" s="318" t="e">
        <f t="array" ref="Z114">QUARTILE(IF($JU21:$JU68&lt;&gt;"",Z21:Z68),1)</f>
        <v>#NUM!</v>
      </c>
      <c r="AA114" s="318" t="e">
        <f t="array" ref="AA114">QUARTILE(IF($JU21:$JU68&lt;&gt;"",AA21:AA68),1)</f>
        <v>#NUM!</v>
      </c>
      <c r="AB114" s="318" t="e">
        <f t="array" ref="AB114">QUARTILE(IF($JU21:$JU68&lt;&gt;"",AB21:AB68),1)</f>
        <v>#NUM!</v>
      </c>
      <c r="AC114" s="318" t="e">
        <f t="array" ref="AC114">QUARTILE(IF($JU21:$JU68&lt;&gt;"",AC21:AC68),1)</f>
        <v>#NUM!</v>
      </c>
      <c r="AD114" s="318" t="e">
        <f t="array" ref="AD114">QUARTILE(IF($JU21:$JU68&lt;&gt;"",AD21:AD68),1)</f>
        <v>#NUM!</v>
      </c>
      <c r="AE114" s="318" t="e">
        <f t="array" ref="AE114">QUARTILE(IF($JU21:$JU68&lt;&gt;"",AE21:AE68),1)</f>
        <v>#NUM!</v>
      </c>
      <c r="AF114" s="318" t="e">
        <f t="array" ref="AF114">QUARTILE(IF($JU21:$JU68&lt;&gt;"",AF21:AF68),1)</f>
        <v>#NUM!</v>
      </c>
      <c r="AG114" s="318" t="e">
        <f t="array" ref="AG114">QUARTILE(IF($JU21:$JU68&lt;&gt;"",AG21:AG68),1)</f>
        <v>#NUM!</v>
      </c>
      <c r="AH114" s="318" t="e">
        <f t="array" ref="AH114">QUARTILE(IF($JU21:$JU68&lt;&gt;"",AH21:AH68),1)</f>
        <v>#NUM!</v>
      </c>
      <c r="AI114" s="318" t="e">
        <f t="array" ref="AI114">QUARTILE(IF($JU21:$JU68&lt;&gt;"",AI21:AI68),1)</f>
        <v>#NUM!</v>
      </c>
      <c r="AJ114" s="318" t="e">
        <f t="array" ref="AJ114">QUARTILE(IF($JU21:$JU68&lt;&gt;"",AJ21:AJ68),1)</f>
        <v>#NUM!</v>
      </c>
      <c r="AK114" s="318" t="e">
        <f t="array" ref="AK114">QUARTILE(IF($JU21:$JU68&lt;&gt;"",AK21:AK68),1)</f>
        <v>#NUM!</v>
      </c>
      <c r="AL114" s="318" t="e">
        <f t="array" ref="AL114">QUARTILE(IF($JU21:$JU68&lt;&gt;"",AL21:AL68),1)</f>
        <v>#NUM!</v>
      </c>
      <c r="AM114" s="318" t="e">
        <f t="array" ref="AM114">QUARTILE(IF($JU21:$JU68&lt;&gt;"",AM21:AM68),1)</f>
        <v>#NUM!</v>
      </c>
      <c r="AN114" s="318" t="e">
        <f t="array" ref="AN114">QUARTILE(IF($JU21:$JU68&lt;&gt;"",AN21:AN68),1)</f>
        <v>#NUM!</v>
      </c>
      <c r="AO114" s="318" t="e">
        <f t="array" ref="AO114">QUARTILE(IF($JU21:$JU68&lt;&gt;"",AO21:AO68),1)</f>
        <v>#NUM!</v>
      </c>
      <c r="AP114" s="318" t="e">
        <f t="array" ref="AP114">QUARTILE(IF($JU21:$JU68&lt;&gt;"",AP21:AP68),1)</f>
        <v>#NUM!</v>
      </c>
      <c r="AQ114" s="318" t="e">
        <f t="array" ref="AQ114">QUARTILE(IF($JU21:$JU68&lt;&gt;"",AQ21:AQ68),1)</f>
        <v>#NUM!</v>
      </c>
      <c r="AR114" s="318" t="e">
        <f t="array" ref="AR114">QUARTILE(IF($JU21:$JU68&lt;&gt;"",AR21:AR68),1)</f>
        <v>#NUM!</v>
      </c>
      <c r="AS114" s="318" t="e">
        <f t="array" ref="AS114">QUARTILE(IF($JU21:$JU68&lt;&gt;"",AS21:AS68),1)</f>
        <v>#NUM!</v>
      </c>
      <c r="AT114" s="318" t="e">
        <f t="array" ref="AT114">QUARTILE(IF($JU21:$JU68&lt;&gt;"",AT21:AT68),1)</f>
        <v>#NUM!</v>
      </c>
      <c r="AU114" s="318" t="e">
        <f t="array" ref="AU114">QUARTILE(IF($JU21:$JU68&lt;&gt;"",AU21:AU68),1)</f>
        <v>#NUM!</v>
      </c>
      <c r="AV114" s="318" t="e">
        <f t="array" ref="AV114">QUARTILE(IF($JU21:$JU68&lt;&gt;"",AV21:AV68),1)</f>
        <v>#NUM!</v>
      </c>
      <c r="AW114" s="318" t="e">
        <f t="array" ref="AW114">QUARTILE(IF($JU21:$JU68&lt;&gt;"",AW21:AW68),1)</f>
        <v>#NUM!</v>
      </c>
      <c r="AX114" s="318" t="e">
        <f t="array" ref="AX114">QUARTILE(IF($JU21:$JU68&lt;&gt;"",AX21:AX68),1)</f>
        <v>#NUM!</v>
      </c>
      <c r="AY114" s="318" t="e">
        <f t="array" ref="AY114">QUARTILE(IF($JU21:$JU68&lt;&gt;"",AY21:AY68),1)</f>
        <v>#NUM!</v>
      </c>
      <c r="AZ114" s="318" t="e">
        <f t="array" ref="AZ114">QUARTILE(IF($JU21:$JU68&lt;&gt;"",AZ21:AZ68),1)</f>
        <v>#NUM!</v>
      </c>
      <c r="BA114" s="318" t="e">
        <f t="array" ref="BA114">QUARTILE(IF($JU21:$JU68&lt;&gt;"",BA21:BA68),1)</f>
        <v>#NUM!</v>
      </c>
      <c r="BB114" s="318" t="e">
        <f t="array" ref="BB114">QUARTILE(IF($JU21:$JU68&lt;&gt;"",BB21:BB68),1)</f>
        <v>#NUM!</v>
      </c>
      <c r="BC114" s="318" t="e">
        <f t="array" ref="BC114">QUARTILE(IF($JU21:$JU68&lt;&gt;"",BC21:BC68),1)</f>
        <v>#NUM!</v>
      </c>
      <c r="BD114" s="318" t="e">
        <f t="array" ref="BD114">QUARTILE(IF($JU21:$JU68&lt;&gt;"",BD21:BD68),1)</f>
        <v>#NUM!</v>
      </c>
      <c r="BE114" s="318" t="e">
        <f t="array" ref="BE114">QUARTILE(IF($JU21:$JU68&lt;&gt;"",BE21:BE68),1)</f>
        <v>#NUM!</v>
      </c>
      <c r="BF114" s="318" t="e">
        <f t="array" ref="BF114">QUARTILE(IF($JU21:$JU68&lt;&gt;"",BF21:BF68),1)</f>
        <v>#NUM!</v>
      </c>
      <c r="BG114" s="318" t="e">
        <f t="array" ref="BG114">QUARTILE(IF($JU21:$JU68&lt;&gt;"",BG21:BG68),1)</f>
        <v>#NUM!</v>
      </c>
      <c r="BH114" s="318" t="e">
        <f t="array" ref="BH114">QUARTILE(IF($JU21:$JU68&lt;&gt;"",BH21:BH68),1)</f>
        <v>#NUM!</v>
      </c>
      <c r="BI114" s="318" t="e">
        <f t="array" ref="BI114">QUARTILE(IF($JU21:$JU68&lt;&gt;"",BI21:BI68),1)</f>
        <v>#NUM!</v>
      </c>
      <c r="BJ114" s="318" t="e">
        <f t="array" ref="BJ114">QUARTILE(IF($JU21:$JU68&lt;&gt;"",BJ21:BJ68),1)</f>
        <v>#NUM!</v>
      </c>
      <c r="BK114" s="318" t="e">
        <f t="array" ref="BK114">QUARTILE(IF($JU21:$JU68&lt;&gt;"",BK21:BK68),1)</f>
        <v>#NUM!</v>
      </c>
      <c r="BL114" s="318" t="e">
        <f t="array" ref="BL114">QUARTILE(IF($JU21:$JU68&lt;&gt;"",BL21:BL68),1)</f>
        <v>#NUM!</v>
      </c>
      <c r="BM114" s="318" t="e">
        <f t="array" ref="BM114">QUARTILE(IF($JU21:$JU68&lt;&gt;"",BM21:BM68),1)</f>
        <v>#NUM!</v>
      </c>
      <c r="BN114" s="318" t="e">
        <f t="array" ref="BN114">QUARTILE(IF($JU21:$JU68&lt;&gt;"",BN21:BN68),1)</f>
        <v>#NUM!</v>
      </c>
      <c r="BO114" s="318" t="e">
        <f t="array" ref="BO114">QUARTILE(IF($JU21:$JU68&lt;&gt;"",BO21:BO68),1)</f>
        <v>#NUM!</v>
      </c>
      <c r="BP114" s="318" t="e">
        <f t="array" ref="BP114">QUARTILE(IF($JU21:$JU68&lt;&gt;"",BP21:BP68),1)</f>
        <v>#NUM!</v>
      </c>
      <c r="BQ114" s="318" t="e">
        <f t="array" ref="BQ114">QUARTILE(IF($JU21:$JU68&lt;&gt;"",BQ21:BQ68),1)</f>
        <v>#NUM!</v>
      </c>
      <c r="BR114" s="318" t="e">
        <f t="array" ref="BR114">QUARTILE(IF($JU21:$JU68&lt;&gt;"",BR21:BR68),1)</f>
        <v>#NUM!</v>
      </c>
      <c r="BS114" s="318" t="e">
        <f t="array" ref="BS114">QUARTILE(IF($JU21:$JU68&lt;&gt;"",BS21:BS68),1)</f>
        <v>#NUM!</v>
      </c>
      <c r="BT114" s="318" t="e">
        <f t="array" ref="BT114">QUARTILE(IF($JU21:$JU68&lt;&gt;"",BT21:BT68),1)</f>
        <v>#NUM!</v>
      </c>
      <c r="BU114" s="318" t="e">
        <f t="array" ref="BU114">QUARTILE(IF($JU21:$JU68&lt;&gt;"",BU21:BU68),1)</f>
        <v>#NUM!</v>
      </c>
      <c r="BV114" s="318" t="e">
        <f t="array" ref="BV114">QUARTILE(IF($JU21:$JU68&lt;&gt;"",BV21:BV68),1)</f>
        <v>#NUM!</v>
      </c>
      <c r="BW114" s="318" t="e">
        <f t="array" ref="BW114">QUARTILE(IF($JU21:$JU68&lt;&gt;"",BW21:BW68),1)</f>
        <v>#NUM!</v>
      </c>
      <c r="BX114" s="318" t="e">
        <f t="array" ref="BX114">QUARTILE(IF($JU21:$JU68&lt;&gt;"",BX21:BX68),1)</f>
        <v>#NUM!</v>
      </c>
      <c r="BY114" s="318" t="e">
        <f t="array" ref="BY114">QUARTILE(IF($JU21:$JU68&lt;&gt;"",BY21:BY68),1)</f>
        <v>#NUM!</v>
      </c>
      <c r="BZ114" s="318" t="e">
        <f t="array" ref="BZ114">QUARTILE(IF($JU21:$JU68&lt;&gt;"",BZ21:BZ68),1)</f>
        <v>#NUM!</v>
      </c>
      <c r="CA114" s="318" t="e">
        <f t="array" ref="CA114">QUARTILE(IF($JU21:$JU68&lt;&gt;"",CA21:CA68),1)</f>
        <v>#NUM!</v>
      </c>
      <c r="CB114" s="318" t="e">
        <f t="array" ref="CB114">QUARTILE(IF($JU21:$JU68&lt;&gt;"",CB21:CB68),1)</f>
        <v>#NUM!</v>
      </c>
      <c r="CC114" s="318" t="e">
        <f t="array" ref="CC114">QUARTILE(IF($JU21:$JU68&lt;&gt;"",CC21:CC68),1)</f>
        <v>#NUM!</v>
      </c>
      <c r="CD114" s="318" t="e">
        <f t="array" ref="CD114">QUARTILE(IF($JU21:$JU68&lt;&gt;"",CD21:CD68),1)</f>
        <v>#NUM!</v>
      </c>
      <c r="CE114" s="318" t="e">
        <f t="array" ref="CE114">QUARTILE(IF($JU21:$JU68&lt;&gt;"",CE21:CE68),1)</f>
        <v>#NUM!</v>
      </c>
      <c r="CF114" s="318" t="e">
        <f t="array" ref="CF114">QUARTILE(IF($JU21:$JU68&lt;&gt;"",CF21:CF68),1)</f>
        <v>#NUM!</v>
      </c>
      <c r="CG114" s="318" t="e">
        <f t="array" ref="CG114">QUARTILE(IF($JU21:$JU68&lt;&gt;"",CG21:CG68),1)</f>
        <v>#NUM!</v>
      </c>
      <c r="CH114" s="318" t="e">
        <f t="array" ref="CH114">QUARTILE(IF($JU21:$JU68&lt;&gt;"",CH21:CH68),1)</f>
        <v>#NUM!</v>
      </c>
      <c r="CI114" s="318" t="e">
        <f t="array" ref="CI114">QUARTILE(IF($JU21:$JU68&lt;&gt;"",CI21:CI68),1)</f>
        <v>#NUM!</v>
      </c>
      <c r="CJ114" s="318" t="e">
        <f t="array" ref="CJ114">QUARTILE(IF($JU21:$JU68&lt;&gt;"",CJ21:CJ68),1)</f>
        <v>#NUM!</v>
      </c>
      <c r="CK114" s="318" t="e">
        <f t="array" ref="CK114">QUARTILE(IF($JU21:$JU68&lt;&gt;"",CK21:CK68),1)</f>
        <v>#NUM!</v>
      </c>
      <c r="CL114" s="318" t="e">
        <f t="array" ref="CL114">QUARTILE(IF($JU21:$JU68&lt;&gt;"",CL21:CL68),1)</f>
        <v>#NUM!</v>
      </c>
      <c r="CM114" s="318" t="e">
        <f t="array" ref="CM114">QUARTILE(IF($JU21:$JU68&lt;&gt;"",CM21:CM68),1)</f>
        <v>#NUM!</v>
      </c>
      <c r="CN114" s="318" t="e">
        <f t="array" ref="CN114">QUARTILE(IF($JU21:$JU68&lt;&gt;"",CN21:CN68),1)</f>
        <v>#NUM!</v>
      </c>
      <c r="CO114" s="318" t="e">
        <f t="array" ref="CO114">QUARTILE(IF($JU21:$JU68&lt;&gt;"",CO21:CO68),1)</f>
        <v>#NUM!</v>
      </c>
      <c r="CP114" s="318" t="e">
        <f t="array" ref="CP114">QUARTILE(IF($JU21:$JU68&lt;&gt;"",CP21:CP68),1)</f>
        <v>#NUM!</v>
      </c>
      <c r="CQ114" s="318" t="e">
        <f t="array" ref="CQ114">QUARTILE(IF($JU21:$JU68&lt;&gt;"",CQ21:CQ68),1)</f>
        <v>#NUM!</v>
      </c>
      <c r="CR114" s="318" t="e">
        <f t="array" ref="CR114">QUARTILE(IF($JU21:$JU68&lt;&gt;"",CR21:CR68),1)</f>
        <v>#NUM!</v>
      </c>
      <c r="CS114" s="318" t="e">
        <f t="array" ref="CS114">QUARTILE(IF($JU21:$JU68&lt;&gt;"",CS21:CS68),1)</f>
        <v>#NUM!</v>
      </c>
      <c r="CT114" s="318" t="e">
        <f t="array" ref="CT114">QUARTILE(IF($JU21:$JU68&lt;&gt;"",CT21:CT68),1)</f>
        <v>#NUM!</v>
      </c>
      <c r="CU114" s="318" t="e">
        <f t="array" ref="CU114">QUARTILE(IF($JU21:$JU68&lt;&gt;"",CU21:CU68),1)</f>
        <v>#NUM!</v>
      </c>
      <c r="CV114" s="318" t="e">
        <f t="array" ref="CV114">QUARTILE(IF($JU21:$JU68&lt;&gt;"",CV21:CV68),1)</f>
        <v>#NUM!</v>
      </c>
      <c r="CW114" s="318" t="e">
        <f t="array" ref="CW114">QUARTILE(IF($JU21:$JU68&lt;&gt;"",CW21:CW68),1)</f>
        <v>#NUM!</v>
      </c>
      <c r="CX114" s="318" t="e">
        <f t="array" ref="CX114">QUARTILE(IF($JU21:$JU68&lt;&gt;"",CX21:CX68),1)</f>
        <v>#NUM!</v>
      </c>
      <c r="CY114" s="318" t="e">
        <f t="array" ref="CY114">QUARTILE(IF($JU21:$JU68&lt;&gt;"",CY21:CY68),1)</f>
        <v>#NUM!</v>
      </c>
      <c r="CZ114" s="318" t="e">
        <f t="array" ref="CZ114">QUARTILE(IF($JU21:$JU68&lt;&gt;"",CZ21:CZ68),1)</f>
        <v>#NUM!</v>
      </c>
      <c r="DA114" s="318" t="e">
        <f t="array" ref="DA114">QUARTILE(IF($JU21:$JU68&lt;&gt;"",DA21:DA68),1)</f>
        <v>#NUM!</v>
      </c>
      <c r="DB114" s="318" t="e">
        <f t="array" ref="DB114">QUARTILE(IF($JU21:$JU68&lt;&gt;"",DB21:DB68),1)</f>
        <v>#NUM!</v>
      </c>
      <c r="DC114" s="318" t="e">
        <f t="array" ref="DC114">QUARTILE(IF($JU21:$JU68&lt;&gt;"",DC21:DC68),1)</f>
        <v>#NUM!</v>
      </c>
      <c r="DD114" s="318" t="e">
        <f t="array" ref="DD114">QUARTILE(IF($JU21:$JU68&lt;&gt;"",DD21:DD68),1)</f>
        <v>#NUM!</v>
      </c>
      <c r="DE114" s="318" t="e">
        <f t="array" ref="DE114">QUARTILE(IF($JU21:$JU68&lt;&gt;"",DE21:DE68),1)</f>
        <v>#NUM!</v>
      </c>
      <c r="DF114" s="318" t="e">
        <f t="array" ref="DF114">QUARTILE(IF($JU21:$JU68&lt;&gt;"",DF21:DF68),1)</f>
        <v>#NUM!</v>
      </c>
      <c r="DG114" s="318" t="e">
        <f t="array" ref="DG114">QUARTILE(IF($JU21:$JU68&lt;&gt;"",DG21:DG68),1)</f>
        <v>#NUM!</v>
      </c>
      <c r="DH114" s="318" t="e">
        <f t="array" ref="DH114">QUARTILE(IF($JU21:$JU68&lt;&gt;"",DH21:DH68),1)</f>
        <v>#NUM!</v>
      </c>
      <c r="DI114" s="318" t="e">
        <f t="array" ref="DI114">QUARTILE(IF($JU21:$JU68&lt;&gt;"",DI21:DI68),1)</f>
        <v>#NUM!</v>
      </c>
      <c r="DJ114" s="318" t="e">
        <f t="array" ref="DJ114">QUARTILE(IF($JU21:$JU68&lt;&gt;"",DJ21:DJ68),1)</f>
        <v>#NUM!</v>
      </c>
      <c r="DK114" s="318" t="e">
        <f t="array" ref="DK114">QUARTILE(IF($JU21:$JU68&lt;&gt;"",DK21:DK68),1)</f>
        <v>#NUM!</v>
      </c>
      <c r="DL114" s="318" t="e">
        <f t="array" ref="DL114">QUARTILE(IF($JU21:$JU68&lt;&gt;"",DL21:DL68),1)</f>
        <v>#NUM!</v>
      </c>
      <c r="DM114" s="318" t="e">
        <f t="array" ref="DM114">QUARTILE(IF($JU21:$JU68&lt;&gt;"",DM21:DM68),1)</f>
        <v>#NUM!</v>
      </c>
      <c r="DN114" s="318" t="e">
        <f t="array" ref="DN114">QUARTILE(IF($JU21:$JU68&lt;&gt;"",DN21:DN68),1)</f>
        <v>#NUM!</v>
      </c>
      <c r="DO114" s="318" t="e">
        <f t="array" ref="DO114">QUARTILE(IF($JU21:$JU68&lt;&gt;"",DO21:DO68),1)</f>
        <v>#NUM!</v>
      </c>
      <c r="DP114" s="318" t="e">
        <f t="array" ref="DP114">QUARTILE(IF($JU21:$JU68&lt;&gt;"",DP21:DP68),1)</f>
        <v>#NUM!</v>
      </c>
      <c r="DQ114" s="318" t="e">
        <f t="array" ref="DQ114">QUARTILE(IF($JU21:$JU68&lt;&gt;"",DQ21:DQ68),1)</f>
        <v>#NUM!</v>
      </c>
      <c r="DR114" s="318" t="e">
        <f t="array" ref="DR114">QUARTILE(IF($JU21:$JU68&lt;&gt;"",DR21:DR68),1)</f>
        <v>#NUM!</v>
      </c>
      <c r="DS114" s="318" t="e">
        <f t="array" ref="DS114">QUARTILE(IF($JU21:$JU68&lt;&gt;"",DS21:DS68),1)</f>
        <v>#NUM!</v>
      </c>
      <c r="DT114" s="318" t="e">
        <f t="array" ref="DT114">QUARTILE(IF($JU21:$JU68&lt;&gt;"",DT21:DT68),1)</f>
        <v>#NUM!</v>
      </c>
      <c r="DU114" s="318" t="e">
        <f t="array" ref="DU114">QUARTILE(IF($JU21:$JU68&lt;&gt;"",DU21:DU68),1)</f>
        <v>#NUM!</v>
      </c>
      <c r="DV114" s="318" t="e">
        <f t="array" ref="DV114">QUARTILE(IF($JU21:$JU68&lt;&gt;"",DV21:DV68),1)</f>
        <v>#NUM!</v>
      </c>
      <c r="DW114" s="318" t="e">
        <f t="array" ref="DW114">QUARTILE(IF($JU21:$JU68&lt;&gt;"",DW21:DW68),1)</f>
        <v>#NUM!</v>
      </c>
      <c r="DX114" s="318" t="e">
        <f t="array" ref="DX114">QUARTILE(IF($JU21:$JU68&lt;&gt;"",DX21:DX68),1)</f>
        <v>#NUM!</v>
      </c>
      <c r="DY114" s="318" t="e">
        <f t="array" ref="DY114">QUARTILE(IF($JU21:$JU68&lt;&gt;"",DY21:DY68),1)</f>
        <v>#NUM!</v>
      </c>
      <c r="DZ114" s="318" t="e">
        <f t="array" ref="DZ114">QUARTILE(IF($JU21:$JU68&lt;&gt;"",DZ21:DZ68),1)</f>
        <v>#NUM!</v>
      </c>
      <c r="EA114" s="318" t="e">
        <f t="array" ref="EA114">QUARTILE(IF($JU21:$JU68&lt;&gt;"",EA21:EA68),1)</f>
        <v>#NUM!</v>
      </c>
      <c r="EB114" s="318" t="e">
        <f t="array" ref="EB114">QUARTILE(IF($JU21:$JU68&lt;&gt;"",EB21:EB68),1)</f>
        <v>#NUM!</v>
      </c>
      <c r="EC114" s="318" t="e">
        <f t="array" ref="EC114">QUARTILE(IF($JU21:$JU68&lt;&gt;"",EC21:EC68),1)</f>
        <v>#NUM!</v>
      </c>
      <c r="ED114" s="318" t="e">
        <f t="array" ref="ED114">QUARTILE(IF($JU21:$JU68&lt;&gt;"",ED21:ED68),1)</f>
        <v>#NUM!</v>
      </c>
      <c r="EE114" s="318" t="e">
        <f t="array" ref="EE114">QUARTILE(IF($JU21:$JU68&lt;&gt;"",EE21:EE68),1)</f>
        <v>#NUM!</v>
      </c>
      <c r="EF114" s="318" t="e">
        <f t="array" ref="EF114">QUARTILE(IF($JU21:$JU68&lt;&gt;"",EF21:EF68),1)</f>
        <v>#NUM!</v>
      </c>
      <c r="EG114" s="318" t="e">
        <f t="array" ref="EG114">QUARTILE(IF($JU21:$JU68&lt;&gt;"",EG21:EG68),1)</f>
        <v>#NUM!</v>
      </c>
      <c r="EH114" s="318" t="e">
        <f t="array" ref="EH114">QUARTILE(IF($JU21:$JU68&lt;&gt;"",EH21:EH68),1)</f>
        <v>#NUM!</v>
      </c>
      <c r="EI114" s="318" t="e">
        <f t="array" ref="EI114">QUARTILE(IF($JU21:$JU68&lt;&gt;"",EI21:EI68),1)</f>
        <v>#NUM!</v>
      </c>
      <c r="EJ114" s="318" t="e">
        <f t="array" ref="EJ114">QUARTILE(IF($JU21:$JU68&lt;&gt;"",EJ21:EJ68),1)</f>
        <v>#NUM!</v>
      </c>
      <c r="EK114" s="318" t="e">
        <f t="array" ref="EK114">QUARTILE(IF($JU21:$JU68&lt;&gt;"",EK21:EK68),1)</f>
        <v>#NUM!</v>
      </c>
      <c r="EL114" s="318" t="e">
        <f t="array" ref="EL114">QUARTILE(IF($JU21:$JU68&lt;&gt;"",EL21:EL68),1)</f>
        <v>#NUM!</v>
      </c>
      <c r="EM114" s="318" t="e">
        <f t="array" ref="EM114">QUARTILE(IF($JU21:$JU68&lt;&gt;"",EM21:EM68),1)</f>
        <v>#NUM!</v>
      </c>
      <c r="EN114" s="318" t="e">
        <f t="array" ref="EN114">QUARTILE(IF($JU21:$JU68&lt;&gt;"",EN21:EN68),1)</f>
        <v>#NUM!</v>
      </c>
      <c r="EO114" s="318" t="e">
        <f t="array" ref="EO114">QUARTILE(IF($JU21:$JU68&lt;&gt;"",EO21:EO68),1)</f>
        <v>#NUM!</v>
      </c>
      <c r="EP114" s="318" t="e">
        <f t="array" ref="EP114">QUARTILE(IF($JU21:$JU68&lt;&gt;"",EP21:EP68),1)</f>
        <v>#NUM!</v>
      </c>
      <c r="EQ114" s="318" t="e">
        <f t="array" ref="EQ114">QUARTILE(IF($JU21:$JU68&lt;&gt;"",EQ21:EQ68),1)</f>
        <v>#NUM!</v>
      </c>
      <c r="ER114" s="318" t="e">
        <f t="array" ref="ER114">QUARTILE(IF($JU21:$JU68&lt;&gt;"",ER21:ER68),1)</f>
        <v>#NUM!</v>
      </c>
      <c r="ES114" s="318" t="e">
        <f t="array" ref="ES114">QUARTILE(IF($JU21:$JU68&lt;&gt;"",ES21:ES68),1)</f>
        <v>#NUM!</v>
      </c>
      <c r="ET114" s="318" t="e">
        <f t="array" ref="ET114">QUARTILE(IF($JU21:$JU68&lt;&gt;"",ET21:ET68),1)</f>
        <v>#NUM!</v>
      </c>
      <c r="EU114" s="318" t="e">
        <f t="array" ref="EU114">QUARTILE(IF($JU21:$JU68&lt;&gt;"",EU21:EU68),1)</f>
        <v>#NUM!</v>
      </c>
      <c r="EV114" s="318" t="e">
        <f t="array" ref="EV114">QUARTILE(IF($JU21:$JU68&lt;&gt;"",EV21:EV68),1)</f>
        <v>#NUM!</v>
      </c>
      <c r="EW114" s="318" t="e">
        <f t="array" ref="EW114">QUARTILE(IF($JU21:$JU68&lt;&gt;"",EW21:EW68),1)</f>
        <v>#NUM!</v>
      </c>
      <c r="EX114" s="318" t="e">
        <f t="array" ref="EX114">QUARTILE(IF($JU21:$JU68&lt;&gt;"",EX21:EX68),1)</f>
        <v>#NUM!</v>
      </c>
      <c r="EY114" s="318" t="e">
        <f t="array" ref="EY114">QUARTILE(IF($JU21:$JU68&lt;&gt;"",EY21:EY68),1)</f>
        <v>#NUM!</v>
      </c>
      <c r="EZ114" s="318" t="e">
        <f t="array" ref="EZ114">QUARTILE(IF($JU21:$JU68&lt;&gt;"",EZ21:EZ68),1)</f>
        <v>#NUM!</v>
      </c>
      <c r="FA114" s="318" t="e">
        <f t="array" ref="FA114">QUARTILE(IF($JU21:$JU68&lt;&gt;"",FA21:FA68),1)</f>
        <v>#NUM!</v>
      </c>
      <c r="FB114" s="318" t="e">
        <f t="array" ref="FB114">QUARTILE(IF($JU21:$JU68&lt;&gt;"",FB21:FB68),1)</f>
        <v>#NUM!</v>
      </c>
      <c r="FC114" s="318" t="e">
        <f t="array" ref="FC114">QUARTILE(IF($JU21:$JU68&lt;&gt;"",FC21:FC68),1)</f>
        <v>#NUM!</v>
      </c>
      <c r="FD114" s="318" t="e">
        <f t="array" ref="FD114">QUARTILE(IF($JU21:$JU68&lt;&gt;"",FD21:FD68),1)</f>
        <v>#NUM!</v>
      </c>
      <c r="FE114" s="318" t="e">
        <f t="array" ref="FE114">QUARTILE(IF($JU21:$JU68&lt;&gt;"",FE21:FE68),1)</f>
        <v>#NUM!</v>
      </c>
      <c r="FF114" s="318" t="e">
        <f t="array" ref="FF114">QUARTILE(IF($JU21:$JU68&lt;&gt;"",FF21:FF68),1)</f>
        <v>#NUM!</v>
      </c>
      <c r="FG114" s="318" t="e">
        <f t="array" ref="FG114">QUARTILE(IF($JU21:$JU68&lt;&gt;"",FG21:FG68),1)</f>
        <v>#NUM!</v>
      </c>
      <c r="FH114" s="318" t="e">
        <f t="array" ref="FH114">QUARTILE(IF($JU21:$JU68&lt;&gt;"",FH21:FH68),1)</f>
        <v>#NUM!</v>
      </c>
      <c r="FI114" s="318" t="e">
        <f t="array" ref="FI114">QUARTILE(IF($JU21:$JU68&lt;&gt;"",FI21:FI68),1)</f>
        <v>#NUM!</v>
      </c>
      <c r="FJ114" s="318" t="e">
        <f t="array" ref="FJ114">QUARTILE(IF($JU21:$JU68&lt;&gt;"",FJ21:FJ68),1)</f>
        <v>#NUM!</v>
      </c>
      <c r="FK114" s="318" t="e">
        <f t="array" ref="FK114">QUARTILE(IF($JU21:$JU68&lt;&gt;"",FK21:FK68),1)</f>
        <v>#NUM!</v>
      </c>
      <c r="FL114" s="318" t="e">
        <f t="array" ref="FL114">QUARTILE(IF($JU21:$JU68&lt;&gt;"",FL21:FL68),1)</f>
        <v>#NUM!</v>
      </c>
      <c r="FM114" s="318" t="e">
        <f t="array" ref="FM114">QUARTILE(IF($JU21:$JU68&lt;&gt;"",FM21:FM68),1)</f>
        <v>#NUM!</v>
      </c>
      <c r="FN114" s="318" t="e">
        <f t="array" ref="FN114">QUARTILE(IF($JU21:$JU68&lt;&gt;"",FN21:FN68),1)</f>
        <v>#NUM!</v>
      </c>
      <c r="FO114" s="318" t="e">
        <f t="array" ref="FO114">QUARTILE(IF($JU21:$JU68&lt;&gt;"",FO21:FO68),1)</f>
        <v>#NUM!</v>
      </c>
      <c r="FP114" s="318" t="e">
        <f t="array" ref="FP114">QUARTILE(IF($JU21:$JU68&lt;&gt;"",FP21:FP68),1)</f>
        <v>#NUM!</v>
      </c>
      <c r="FQ114" s="318" t="e">
        <f t="array" ref="FQ114">QUARTILE(IF($JU21:$JU68&lt;&gt;"",FQ21:FQ68),1)</f>
        <v>#NUM!</v>
      </c>
      <c r="FR114" s="318" t="e">
        <f t="array" ref="FR114">QUARTILE(IF($JU21:$JU68&lt;&gt;"",FR21:FR68),1)</f>
        <v>#NUM!</v>
      </c>
      <c r="FS114" s="318" t="e">
        <f t="array" ref="FS114">QUARTILE(IF($JU21:$JU68&lt;&gt;"",FS21:FS68),1)</f>
        <v>#NUM!</v>
      </c>
      <c r="FT114" s="318" t="e">
        <f t="array" ref="FT114">QUARTILE(IF($JU21:$JU68&lt;&gt;"",FT21:FT68),1)</f>
        <v>#NUM!</v>
      </c>
      <c r="FU114" s="318" t="e">
        <f t="array" ref="FU114">QUARTILE(IF($JU21:$JU68&lt;&gt;"",FU21:FU68),1)</f>
        <v>#NUM!</v>
      </c>
      <c r="FV114" s="318" t="e">
        <f t="array" ref="FV114">QUARTILE(IF($JU21:$JU68&lt;&gt;"",FV21:FV68),1)</f>
        <v>#NUM!</v>
      </c>
      <c r="FW114" s="318" t="e">
        <f t="array" ref="FW114">QUARTILE(IF($JU21:$JU68&lt;&gt;"",FW21:FW68),1)</f>
        <v>#NUM!</v>
      </c>
      <c r="FX114" s="318" t="e">
        <f t="array" ref="FX114">QUARTILE(IF($JU21:$JU68&lt;&gt;"",FX21:FX68),1)</f>
        <v>#NUM!</v>
      </c>
      <c r="FY114" s="318" t="e">
        <f t="array" ref="FY114">QUARTILE(IF($JU21:$JU68&lt;&gt;"",FY21:FY68),1)</f>
        <v>#NUM!</v>
      </c>
      <c r="FZ114" s="318" t="e">
        <f t="array" ref="FZ114">QUARTILE(IF($JU21:$JU68&lt;&gt;"",FZ21:FZ68),1)</f>
        <v>#NUM!</v>
      </c>
      <c r="GA114" s="318" t="e">
        <f t="array" ref="GA114">QUARTILE(IF($JU21:$JU68&lt;&gt;"",GA21:GA68),1)</f>
        <v>#NUM!</v>
      </c>
      <c r="GB114" s="318" t="e">
        <f t="array" ref="GB114">QUARTILE(IF($JU21:$JU68&lt;&gt;"",GB21:GB68),1)</f>
        <v>#NUM!</v>
      </c>
      <c r="GC114" s="318" t="e">
        <f t="array" ref="GC114">QUARTILE(IF($JU21:$JU68&lt;&gt;"",GC21:GC68),1)</f>
        <v>#NUM!</v>
      </c>
      <c r="GD114" s="318" t="e">
        <f t="array" ref="GD114">QUARTILE(IF($JU21:$JU68&lt;&gt;"",GD21:GD68),1)</f>
        <v>#NUM!</v>
      </c>
      <c r="GE114" s="318" t="e">
        <f t="array" ref="GE114">QUARTILE(IF($JU21:$JU68&lt;&gt;"",GE21:GE68),1)</f>
        <v>#NUM!</v>
      </c>
      <c r="GF114" s="318" t="e">
        <f t="array" ref="GF114">QUARTILE(IF($JU21:$JU68&lt;&gt;"",GF21:GF68),1)</f>
        <v>#NUM!</v>
      </c>
      <c r="GG114" s="318" t="e">
        <f t="array" ref="GG114">QUARTILE(IF($JU21:$JU68&lt;&gt;"",GG21:GG68),1)</f>
        <v>#NUM!</v>
      </c>
      <c r="GH114" s="318" t="e">
        <f t="array" ref="GH114">QUARTILE(IF($JU21:$JU68&lt;&gt;"",GH21:GH68),1)</f>
        <v>#NUM!</v>
      </c>
      <c r="GI114" s="318" t="e">
        <f t="array" ref="GI114">QUARTILE(IF($JU21:$JU68&lt;&gt;"",GI21:GI68),1)</f>
        <v>#NUM!</v>
      </c>
      <c r="GJ114" s="318" t="e">
        <f t="array" ref="GJ114">QUARTILE(IF($JU21:$JU68&lt;&gt;"",GJ21:GJ68),1)</f>
        <v>#NUM!</v>
      </c>
      <c r="GK114" s="318" t="e">
        <f t="array" ref="GK114">QUARTILE(IF($JU21:$JU68&lt;&gt;"",GK21:GK68),1)</f>
        <v>#NUM!</v>
      </c>
      <c r="GL114" s="318" t="e">
        <f t="array" ref="GL114">QUARTILE(IF($JU21:$JU68&lt;&gt;"",GL21:GL68),1)</f>
        <v>#NUM!</v>
      </c>
      <c r="GM114" s="318" t="e">
        <f t="array" ref="GM114">QUARTILE(IF($JU21:$JU68&lt;&gt;"",GM21:GM68),1)</f>
        <v>#NUM!</v>
      </c>
      <c r="GN114" s="318" t="e">
        <f t="array" ref="GN114">QUARTILE(IF($JU21:$JU68&lt;&gt;"",GN21:GN68),1)</f>
        <v>#NUM!</v>
      </c>
      <c r="GO114" s="318" t="e">
        <f t="array" ref="GO114">QUARTILE(IF($JU21:$JU68&lt;&gt;"",GO21:GO68),1)</f>
        <v>#NUM!</v>
      </c>
      <c r="GP114" s="318" t="e">
        <f t="array" ref="GP114">QUARTILE(IF($JU21:$JU68&lt;&gt;"",GP21:GP68),1)</f>
        <v>#NUM!</v>
      </c>
      <c r="GQ114" s="318" t="e">
        <f t="array" ref="GQ114">QUARTILE(IF($JU21:$JU68&lt;&gt;"",GQ21:GQ68),1)</f>
        <v>#NUM!</v>
      </c>
      <c r="GR114" s="318" t="e">
        <f t="array" ref="GR114">QUARTILE(IF($JU21:$JU68&lt;&gt;"",GR21:GR68),1)</f>
        <v>#NUM!</v>
      </c>
      <c r="GS114" s="318" t="e">
        <f t="array" ref="GS114">QUARTILE(IF($JU21:$JU68&lt;&gt;"",GS21:GS68),1)</f>
        <v>#NUM!</v>
      </c>
      <c r="GT114" s="318" t="e">
        <f t="array" ref="GT114">QUARTILE(IF($JU21:$JU68&lt;&gt;"",GT21:GT68),1)</f>
        <v>#NUM!</v>
      </c>
      <c r="GU114" s="318" t="e">
        <f t="array" ref="GU114">QUARTILE(IF($JU21:$JU68&lt;&gt;"",GU21:GU68),1)</f>
        <v>#NUM!</v>
      </c>
      <c r="GV114" s="318" t="e">
        <f t="array" ref="GV114">QUARTILE(IF($JU21:$JU68&lt;&gt;"",GV21:GV68),1)</f>
        <v>#NUM!</v>
      </c>
      <c r="GW114" s="318" t="e">
        <f t="array" ref="GW114">QUARTILE(IF($JU21:$JU68&lt;&gt;"",GW21:GW68),1)</f>
        <v>#NUM!</v>
      </c>
      <c r="GX114" s="318" t="e">
        <f t="array" ref="GX114">QUARTILE(IF($JU21:$JU68&lt;&gt;"",GX21:GX68),1)</f>
        <v>#NUM!</v>
      </c>
      <c r="GY114" s="318" t="e">
        <f t="array" ref="GY114">QUARTILE(IF($JU21:$JU68&lt;&gt;"",GY21:GY68),1)</f>
        <v>#NUM!</v>
      </c>
      <c r="GZ114" s="318" t="e">
        <f t="array" ref="GZ114">QUARTILE(IF($JU21:$JU68&lt;&gt;"",GZ21:GZ68),1)</f>
        <v>#NUM!</v>
      </c>
      <c r="HA114" s="318" t="e">
        <f t="array" ref="HA114">QUARTILE(IF($JU21:$JU68&lt;&gt;"",HA21:HA68),1)</f>
        <v>#NUM!</v>
      </c>
      <c r="HB114" s="318" t="e">
        <f t="array" ref="HB114">QUARTILE(IF($JU21:$JU68&lt;&gt;"",HB21:HB68),1)</f>
        <v>#NUM!</v>
      </c>
      <c r="HC114" s="318" t="e">
        <f t="array" ref="HC114">QUARTILE(IF($JU21:$JU68&lt;&gt;"",HC21:HC68),1)</f>
        <v>#NUM!</v>
      </c>
      <c r="HD114" s="318" t="e">
        <f t="array" ref="HD114">QUARTILE(IF($JU21:$JU68&lt;&gt;"",HD21:HD68),1)</f>
        <v>#NUM!</v>
      </c>
      <c r="HE114" s="318" t="e">
        <f t="array" ref="HE114">QUARTILE(IF($JU21:$JU68&lt;&gt;"",HE21:HE68),1)</f>
        <v>#NUM!</v>
      </c>
      <c r="HF114" s="318" t="e">
        <f t="array" ref="HF114">QUARTILE(IF($JU21:$JU68&lt;&gt;"",HF21:HF68),1)</f>
        <v>#NUM!</v>
      </c>
      <c r="HG114" s="318" t="e">
        <f t="array" ref="HG114">QUARTILE(IF($JU21:$JU68&lt;&gt;"",HG21:HG68),1)</f>
        <v>#NUM!</v>
      </c>
      <c r="HH114" s="318" t="e">
        <f t="array" ref="HH114">QUARTILE(IF($JU21:$JU68&lt;&gt;"",HH21:HH68),1)</f>
        <v>#NUM!</v>
      </c>
      <c r="HI114" s="318" t="e">
        <f t="array" ref="HI114">QUARTILE(IF($JU21:$JU68&lt;&gt;"",HI21:HI68),1)</f>
        <v>#NUM!</v>
      </c>
      <c r="HJ114" s="318" t="e">
        <f t="array" ref="HJ114">QUARTILE(IF($JU21:$JU68&lt;&gt;"",HJ21:HJ68),1)</f>
        <v>#NUM!</v>
      </c>
      <c r="HK114" s="318" t="e">
        <f t="array" ref="HK114">QUARTILE(IF($JU21:$JU68&lt;&gt;"",HK21:HK68),1)</f>
        <v>#NUM!</v>
      </c>
      <c r="HL114" s="318" t="e">
        <f t="array" ref="HL114">QUARTILE(IF($JU21:$JU68&lt;&gt;"",HL21:HL68),1)</f>
        <v>#NUM!</v>
      </c>
      <c r="HM114" s="318" t="e">
        <f t="array" ref="HM114">QUARTILE(IF($JU21:$JU68&lt;&gt;"",HM21:HM68),1)</f>
        <v>#NUM!</v>
      </c>
      <c r="HN114" s="318" t="e">
        <f t="array" ref="HN114">QUARTILE(IF($JU21:$JU68&lt;&gt;"",HN21:HN68),1)</f>
        <v>#NUM!</v>
      </c>
      <c r="HO114" s="318" t="e">
        <f t="array" ref="HO114">QUARTILE(IF($JU21:$JU68&lt;&gt;"",HO21:HO68),1)</f>
        <v>#NUM!</v>
      </c>
      <c r="HP114" s="318" t="e">
        <f t="array" ref="HP114">QUARTILE(IF($JU21:$JU68&lt;&gt;"",HP21:HP68),1)</f>
        <v>#NUM!</v>
      </c>
      <c r="HQ114" s="318" t="e">
        <f t="array" ref="HQ114">QUARTILE(IF($JU21:$JU68&lt;&gt;"",HQ21:HQ68),1)</f>
        <v>#NUM!</v>
      </c>
      <c r="HR114" s="318" t="e">
        <f t="array" ref="HR114">QUARTILE(IF($JU21:$JU68&lt;&gt;"",HR21:HR68),1)</f>
        <v>#NUM!</v>
      </c>
      <c r="HS114" s="318" t="e">
        <f t="array" ref="HS114">QUARTILE(IF($JU21:$JU68&lt;&gt;"",HS21:HS68),1)</f>
        <v>#NUM!</v>
      </c>
      <c r="HT114" s="318" t="e">
        <f t="array" ref="HT114">QUARTILE(IF($JU21:$JU68&lt;&gt;"",HT21:HT68),1)</f>
        <v>#NUM!</v>
      </c>
      <c r="HU114" s="318" t="e">
        <f t="array" ref="HU114">QUARTILE(IF($JU21:$JU68&lt;&gt;"",HU21:HU68),1)</f>
        <v>#NUM!</v>
      </c>
      <c r="HV114" s="318" t="e">
        <f t="array" ref="HV114">QUARTILE(IF($JU21:$JU68&lt;&gt;"",HV21:HV68),1)</f>
        <v>#NUM!</v>
      </c>
      <c r="HW114" s="318" t="e">
        <f t="array" ref="HW114">QUARTILE(IF($JU21:$JU68&lt;&gt;"",HW21:HW68),1)</f>
        <v>#NUM!</v>
      </c>
      <c r="HX114" s="318" t="e">
        <f t="array" ref="HX114">QUARTILE(IF($JU21:$JU68&lt;&gt;"",HX21:HX68),1)</f>
        <v>#NUM!</v>
      </c>
      <c r="HY114" s="318" t="e">
        <f t="array" ref="HY114">QUARTILE(IF($JU21:$JU68&lt;&gt;"",HY21:HY68),1)</f>
        <v>#NUM!</v>
      </c>
      <c r="HZ114" s="318" t="e">
        <f t="array" ref="HZ114">QUARTILE(IF($JU21:$JU68&lt;&gt;"",HZ21:HZ68),1)</f>
        <v>#NUM!</v>
      </c>
      <c r="IA114" s="318" t="e">
        <f t="array" ref="IA114">QUARTILE(IF($JU21:$JU68&lt;&gt;"",IA21:IA68),1)</f>
        <v>#NUM!</v>
      </c>
      <c r="IB114" s="318" t="e">
        <f t="array" ref="IB114">QUARTILE(IF($JU21:$JU68&lt;&gt;"",IB21:IB68),1)</f>
        <v>#NUM!</v>
      </c>
      <c r="IC114" s="318" t="e">
        <f t="array" ref="IC114">QUARTILE(IF($JU21:$JU68&lt;&gt;"",IC21:IC68),1)</f>
        <v>#NUM!</v>
      </c>
      <c r="ID114" s="318" t="e">
        <f t="array" ref="ID114">QUARTILE(IF($JU21:$JU68&lt;&gt;"",ID21:ID68),1)</f>
        <v>#NUM!</v>
      </c>
      <c r="IE114" s="318" t="e">
        <f t="array" ref="IE114">QUARTILE(IF($JU21:$JU68&lt;&gt;"",IE21:IE68),1)</f>
        <v>#NUM!</v>
      </c>
      <c r="IF114" s="318" t="e">
        <f t="array" ref="IF114">QUARTILE(IF($JU21:$JU68&lt;&gt;"",IF21:IF68),1)</f>
        <v>#NUM!</v>
      </c>
      <c r="IG114" s="318" t="e">
        <f t="array" ref="IG114">QUARTILE(IF($JU21:$JU68&lt;&gt;"",IG21:IG68),1)</f>
        <v>#NUM!</v>
      </c>
      <c r="IH114" s="318" t="e">
        <f t="array" ref="IH114">QUARTILE(IF($JU21:$JU68&lt;&gt;"",IH21:IH68),1)</f>
        <v>#NUM!</v>
      </c>
      <c r="II114" s="318" t="e">
        <f t="array" ref="II114">QUARTILE(IF($JU21:$JU68&lt;&gt;"",II21:II68),1)</f>
        <v>#NUM!</v>
      </c>
      <c r="IJ114" s="318" t="e">
        <f t="array" ref="IJ114">QUARTILE(IF($JU21:$JU68&lt;&gt;"",IJ21:IJ68),1)</f>
        <v>#NUM!</v>
      </c>
      <c r="IK114" s="318" t="e">
        <f t="array" ref="IK114">QUARTILE(IF($JU21:$JU68&lt;&gt;"",IK21:IK68),1)</f>
        <v>#NUM!</v>
      </c>
      <c r="IL114" s="318" t="e">
        <f t="array" ref="IL114">QUARTILE(IF($JU21:$JU68&lt;&gt;"",IL21:IL68),1)</f>
        <v>#NUM!</v>
      </c>
      <c r="IM114" s="318" t="e">
        <f t="array" ref="IM114">QUARTILE(IF($JU21:$JU68&lt;&gt;"",IM21:IM68),1)</f>
        <v>#NUM!</v>
      </c>
      <c r="IN114" s="318" t="e">
        <f t="array" ref="IN114">QUARTILE(IF($JU21:$JU68&lt;&gt;"",IN21:IN68),1)</f>
        <v>#NUM!</v>
      </c>
      <c r="IO114" s="318" t="e">
        <f t="array" ref="IO114">QUARTILE(IF($JU21:$JU68&lt;&gt;"",IO21:IO68),1)</f>
        <v>#NUM!</v>
      </c>
      <c r="IP114" s="318" t="e">
        <f t="array" ref="IP114">QUARTILE(IF($JU21:$JU68&lt;&gt;"",IP21:IP68),1)</f>
        <v>#NUM!</v>
      </c>
      <c r="IQ114" s="318" t="e">
        <f t="array" ref="IQ114">QUARTILE(IF($JU21:$JU68&lt;&gt;"",IQ21:IQ68),1)</f>
        <v>#NUM!</v>
      </c>
      <c r="IR114" s="318" t="e">
        <f t="array" ref="IR114">QUARTILE(IF($JU21:$JU68&lt;&gt;"",IR21:IR68),1)</f>
        <v>#NUM!</v>
      </c>
      <c r="IS114" s="318" t="e">
        <f t="array" ref="IS114">QUARTILE(IF($JU21:$JU68&lt;&gt;"",IS21:IS68),1)</f>
        <v>#NUM!</v>
      </c>
      <c r="IT114" s="318" t="e">
        <f t="array" ref="IT114">QUARTILE(IF($JU21:$JU68&lt;&gt;"",IT21:IT68),1)</f>
        <v>#NUM!</v>
      </c>
      <c r="IU114" s="318" t="e">
        <f t="array" ref="IU114">QUARTILE(IF($JU21:$JU68&lt;&gt;"",IU21:IU68),1)</f>
        <v>#NUM!</v>
      </c>
      <c r="IV114" s="318" t="e">
        <f t="array" ref="IV114">QUARTILE(IF($JU21:$JU68&lt;&gt;"",IV21:IV68),1)</f>
        <v>#NUM!</v>
      </c>
      <c r="IW114" s="318" t="e">
        <f t="array" ref="IW114">QUARTILE(IF($JU21:$JU68&lt;&gt;"",IW21:IW68),1)</f>
        <v>#NUM!</v>
      </c>
      <c r="IX114" s="318" t="e">
        <f t="array" ref="IX114">QUARTILE(IF($JU21:$JU68&lt;&gt;"",IX21:IX68),1)</f>
        <v>#NUM!</v>
      </c>
      <c r="IY114" s="318" t="e">
        <f t="array" ref="IY114">QUARTILE(IF($JU21:$JU68&lt;&gt;"",IY21:IY68),1)</f>
        <v>#NUM!</v>
      </c>
      <c r="IZ114" s="318" t="e">
        <f t="array" ref="IZ114">QUARTILE(IF($JU21:$JU68&lt;&gt;"",IZ21:IZ68),1)</f>
        <v>#NUM!</v>
      </c>
      <c r="JA114" s="318" t="e">
        <f t="array" ref="JA114">QUARTILE(IF($JU21:$JU68&lt;&gt;"",JA21:JA68),1)</f>
        <v>#NUM!</v>
      </c>
      <c r="JB114" s="318" t="e">
        <f t="array" ref="JB114">QUARTILE(IF($JU21:$JU68&lt;&gt;"",JB21:JB68),1)</f>
        <v>#NUM!</v>
      </c>
      <c r="JC114" s="318" t="e">
        <f t="array" ref="JC114">QUARTILE(IF($JU21:$JU68&lt;&gt;"",JC21:JC68),1)</f>
        <v>#NUM!</v>
      </c>
      <c r="JD114" s="318" t="e">
        <f t="array" ref="JD114">QUARTILE(IF($JU21:$JU68&lt;&gt;"",JD21:JD68),1)</f>
        <v>#NUM!</v>
      </c>
      <c r="JE114" s="318" t="e">
        <f t="array" ref="JE114">QUARTILE(IF($JU21:$JU68&lt;&gt;"",JE21:JE68),1)</f>
        <v>#NUM!</v>
      </c>
      <c r="JF114" s="318" t="e">
        <f t="array" ref="JF114">QUARTILE(IF($JU21:$JU68&lt;&gt;"",JF21:JF68),1)</f>
        <v>#NUM!</v>
      </c>
      <c r="JG114" s="318" t="e">
        <f t="array" ref="JG114">QUARTILE(IF($JU21:$JU68&lt;&gt;"",JG21:JG68),1)</f>
        <v>#NUM!</v>
      </c>
      <c r="JH114" s="318" t="e">
        <f t="array" ref="JH114">QUARTILE(IF($JU21:$JU68&lt;&gt;"",JH21:JH68),1)</f>
        <v>#NUM!</v>
      </c>
      <c r="JI114" s="318" t="e">
        <f t="array" ref="JI114">QUARTILE(IF($JU21:$JU68&lt;&gt;"",JI21:JI68),1)</f>
        <v>#NUM!</v>
      </c>
      <c r="JJ114" s="318" t="e">
        <f t="array" ref="JJ114">QUARTILE(IF($JU21:$JU68&lt;&gt;"",JJ21:JJ68),1)</f>
        <v>#NUM!</v>
      </c>
      <c r="JK114" s="318" t="e">
        <f t="array" ref="JK114">QUARTILE(IF($JU21:$JU68&lt;&gt;"",JK21:JK68),1)</f>
        <v>#NUM!</v>
      </c>
      <c r="JL114" s="318" t="e">
        <f t="array" ref="JL114">QUARTILE(IF($JU21:$JU68&lt;&gt;"",JL21:JL68),1)</f>
        <v>#NUM!</v>
      </c>
      <c r="JM114" s="318" t="e">
        <f t="array" ref="JM114">QUARTILE(IF($JU21:$JU68&lt;&gt;"",JM21:JM68),1)</f>
        <v>#NUM!</v>
      </c>
      <c r="JN114" s="318" t="e">
        <f t="array" ref="JN114">QUARTILE(IF($JU21:$JU68&lt;&gt;"",JN21:JN68),1)</f>
        <v>#NUM!</v>
      </c>
      <c r="JO114" s="318" t="e">
        <f t="array" ref="JO114">QUARTILE(IF($JU21:$JU68&lt;&gt;"",JO21:JO68),1)</f>
        <v>#NUM!</v>
      </c>
      <c r="JP114" s="318" t="e">
        <f t="array" ref="JP114">QUARTILE(IF($JU21:$JU68&lt;&gt;"",JP21:JP68),1)</f>
        <v>#NUM!</v>
      </c>
    </row>
    <row r="115" spans="4:277" ht="15" customHeight="1" x14ac:dyDescent="0.2">
      <c r="D115" s="316">
        <v>4.3</v>
      </c>
      <c r="E115" s="317" t="s">
        <v>462</v>
      </c>
      <c r="F115" s="318" t="e">
        <f t="array" ref="F115">QUARTILE(IF($JU21:$JU68&lt;&gt;"",F21:F68),2)</f>
        <v>#NUM!</v>
      </c>
      <c r="G115" s="318" t="e">
        <f t="array" ref="G115">QUARTILE(IF($JU21:$JU68&lt;&gt;"",G21:G68),2)</f>
        <v>#NUM!</v>
      </c>
      <c r="H115" s="318" t="e">
        <f t="array" ref="H115">QUARTILE(IF($JU21:$JU68&lt;&gt;"",H21:H68),2)</f>
        <v>#NUM!</v>
      </c>
      <c r="I115" s="318" t="e">
        <f t="array" ref="I115">QUARTILE(IF($JU21:$JU68&lt;&gt;"",I21:I68),2)</f>
        <v>#NUM!</v>
      </c>
      <c r="J115" s="318" t="e">
        <f t="array" ref="J115">QUARTILE(IF($JU21:$JU68&lt;&gt;"",J21:J68),2)</f>
        <v>#NUM!</v>
      </c>
      <c r="K115" s="318" t="e">
        <f t="array" ref="K115">QUARTILE(IF($JU21:$JU68&lt;&gt;"",K21:K68),2)</f>
        <v>#NUM!</v>
      </c>
      <c r="L115" s="318" t="e">
        <f t="array" ref="L115">QUARTILE(IF($JU21:$JU68&lt;&gt;"",L21:L68),2)</f>
        <v>#NUM!</v>
      </c>
      <c r="M115" s="318" t="e">
        <f t="array" ref="M115">QUARTILE(IF($JU21:$JU68&lt;&gt;"",M21:M68),2)</f>
        <v>#NUM!</v>
      </c>
      <c r="N115" s="318" t="e">
        <f t="array" ref="N115">QUARTILE(IF($JU21:$JU68&lt;&gt;"",N21:N68),2)</f>
        <v>#NUM!</v>
      </c>
      <c r="O115" s="318" t="e">
        <f t="array" ref="O115">QUARTILE(IF($JU21:$JU68&lt;&gt;"",O21:O68),2)</f>
        <v>#NUM!</v>
      </c>
      <c r="P115" s="318" t="e">
        <f t="array" ref="P115">QUARTILE(IF($JU21:$JU68&lt;&gt;"",P21:P68),2)</f>
        <v>#NUM!</v>
      </c>
      <c r="Q115" s="318" t="e">
        <f t="array" ref="Q115">QUARTILE(IF($JU21:$JU68&lt;&gt;"",Q21:Q68),2)</f>
        <v>#NUM!</v>
      </c>
      <c r="R115" s="318" t="e">
        <f t="array" ref="R115">QUARTILE(IF($JU21:$JU68&lt;&gt;"",R21:R68),2)</f>
        <v>#NUM!</v>
      </c>
      <c r="S115" s="318" t="e">
        <f t="array" ref="S115">QUARTILE(IF($JU21:$JU68&lt;&gt;"",S21:S68),2)</f>
        <v>#NUM!</v>
      </c>
      <c r="T115" s="318" t="e">
        <f t="array" ref="T115">QUARTILE(IF($JU21:$JU68&lt;&gt;"",T21:T68),2)</f>
        <v>#NUM!</v>
      </c>
      <c r="U115" s="318" t="e">
        <f t="array" ref="U115">QUARTILE(IF($JU21:$JU68&lt;&gt;"",U21:U68),2)</f>
        <v>#NUM!</v>
      </c>
      <c r="V115" s="318" t="e">
        <f t="array" ref="V115">QUARTILE(IF($JU21:$JU68&lt;&gt;"",V21:V68),2)</f>
        <v>#NUM!</v>
      </c>
      <c r="W115" s="318" t="e">
        <f t="array" ref="W115">QUARTILE(IF($JU21:$JU68&lt;&gt;"",W21:W68),2)</f>
        <v>#NUM!</v>
      </c>
      <c r="X115" s="318" t="e">
        <f t="array" ref="X115">QUARTILE(IF($JU21:$JU68&lt;&gt;"",X21:X68),2)</f>
        <v>#NUM!</v>
      </c>
      <c r="Y115" s="318" t="e">
        <f t="array" ref="Y115">QUARTILE(IF($JU21:$JU68&lt;&gt;"",Y21:Y68),2)</f>
        <v>#NUM!</v>
      </c>
      <c r="Z115" s="318" t="e">
        <f t="array" ref="Z115">QUARTILE(IF($JU21:$JU68&lt;&gt;"",Z21:Z68),2)</f>
        <v>#NUM!</v>
      </c>
      <c r="AA115" s="318" t="e">
        <f t="array" ref="AA115">QUARTILE(IF($JU21:$JU68&lt;&gt;"",AA21:AA68),2)</f>
        <v>#NUM!</v>
      </c>
      <c r="AB115" s="318" t="e">
        <f t="array" ref="AB115">QUARTILE(IF($JU21:$JU68&lt;&gt;"",AB21:AB68),2)</f>
        <v>#NUM!</v>
      </c>
      <c r="AC115" s="318" t="e">
        <f t="array" ref="AC115">QUARTILE(IF($JU21:$JU68&lt;&gt;"",AC21:AC68),2)</f>
        <v>#NUM!</v>
      </c>
      <c r="AD115" s="318" t="e">
        <f t="array" ref="AD115">QUARTILE(IF($JU21:$JU68&lt;&gt;"",AD21:AD68),2)</f>
        <v>#NUM!</v>
      </c>
      <c r="AE115" s="318" t="e">
        <f t="array" ref="AE115">QUARTILE(IF($JU21:$JU68&lt;&gt;"",AE21:AE68),2)</f>
        <v>#NUM!</v>
      </c>
      <c r="AF115" s="318" t="e">
        <f t="array" ref="AF115">QUARTILE(IF($JU21:$JU68&lt;&gt;"",AF21:AF68),2)</f>
        <v>#NUM!</v>
      </c>
      <c r="AG115" s="318" t="e">
        <f t="array" ref="AG115">QUARTILE(IF($JU21:$JU68&lt;&gt;"",AG21:AG68),2)</f>
        <v>#NUM!</v>
      </c>
      <c r="AH115" s="318" t="e">
        <f t="array" ref="AH115">QUARTILE(IF($JU21:$JU68&lt;&gt;"",AH21:AH68),2)</f>
        <v>#NUM!</v>
      </c>
      <c r="AI115" s="318" t="e">
        <f t="array" ref="AI115">QUARTILE(IF($JU21:$JU68&lt;&gt;"",AI21:AI68),2)</f>
        <v>#NUM!</v>
      </c>
      <c r="AJ115" s="318" t="e">
        <f t="array" ref="AJ115">QUARTILE(IF($JU21:$JU68&lt;&gt;"",AJ21:AJ68),2)</f>
        <v>#NUM!</v>
      </c>
      <c r="AK115" s="318" t="e">
        <f t="array" ref="AK115">QUARTILE(IF($JU21:$JU68&lt;&gt;"",AK21:AK68),2)</f>
        <v>#NUM!</v>
      </c>
      <c r="AL115" s="318" t="e">
        <f t="array" ref="AL115">QUARTILE(IF($JU21:$JU68&lt;&gt;"",AL21:AL68),2)</f>
        <v>#NUM!</v>
      </c>
      <c r="AM115" s="318" t="e">
        <f t="array" ref="AM115">QUARTILE(IF($JU21:$JU68&lt;&gt;"",AM21:AM68),2)</f>
        <v>#NUM!</v>
      </c>
      <c r="AN115" s="318" t="e">
        <f t="array" ref="AN115">QUARTILE(IF($JU21:$JU68&lt;&gt;"",AN21:AN68),2)</f>
        <v>#NUM!</v>
      </c>
      <c r="AO115" s="318" t="e">
        <f t="array" ref="AO115">QUARTILE(IF($JU21:$JU68&lt;&gt;"",AO21:AO68),2)</f>
        <v>#NUM!</v>
      </c>
      <c r="AP115" s="318" t="e">
        <f t="array" ref="AP115">QUARTILE(IF($JU21:$JU68&lt;&gt;"",AP21:AP68),2)</f>
        <v>#NUM!</v>
      </c>
      <c r="AQ115" s="318" t="e">
        <f t="array" ref="AQ115">QUARTILE(IF($JU21:$JU68&lt;&gt;"",AQ21:AQ68),2)</f>
        <v>#NUM!</v>
      </c>
      <c r="AR115" s="318" t="e">
        <f t="array" ref="AR115">QUARTILE(IF($JU21:$JU68&lt;&gt;"",AR21:AR68),2)</f>
        <v>#NUM!</v>
      </c>
      <c r="AS115" s="318" t="e">
        <f t="array" ref="AS115">QUARTILE(IF($JU21:$JU68&lt;&gt;"",AS21:AS68),2)</f>
        <v>#NUM!</v>
      </c>
      <c r="AT115" s="318" t="e">
        <f t="array" ref="AT115">QUARTILE(IF($JU21:$JU68&lt;&gt;"",AT21:AT68),2)</f>
        <v>#NUM!</v>
      </c>
      <c r="AU115" s="318" t="e">
        <f t="array" ref="AU115">QUARTILE(IF($JU21:$JU68&lt;&gt;"",AU21:AU68),2)</f>
        <v>#NUM!</v>
      </c>
      <c r="AV115" s="318" t="e">
        <f t="array" ref="AV115">QUARTILE(IF($JU21:$JU68&lt;&gt;"",AV21:AV68),2)</f>
        <v>#NUM!</v>
      </c>
      <c r="AW115" s="318" t="e">
        <f t="array" ref="AW115">QUARTILE(IF($JU21:$JU68&lt;&gt;"",AW21:AW68),2)</f>
        <v>#NUM!</v>
      </c>
      <c r="AX115" s="318" t="e">
        <f t="array" ref="AX115">QUARTILE(IF($JU21:$JU68&lt;&gt;"",AX21:AX68),2)</f>
        <v>#NUM!</v>
      </c>
      <c r="AY115" s="318" t="e">
        <f t="array" ref="AY115">QUARTILE(IF($JU21:$JU68&lt;&gt;"",AY21:AY68),2)</f>
        <v>#NUM!</v>
      </c>
      <c r="AZ115" s="318" t="e">
        <f t="array" ref="AZ115">QUARTILE(IF($JU21:$JU68&lt;&gt;"",AZ21:AZ68),2)</f>
        <v>#NUM!</v>
      </c>
      <c r="BA115" s="318" t="e">
        <f t="array" ref="BA115">QUARTILE(IF($JU21:$JU68&lt;&gt;"",BA21:BA68),2)</f>
        <v>#NUM!</v>
      </c>
      <c r="BB115" s="318" t="e">
        <f t="array" ref="BB115">QUARTILE(IF($JU21:$JU68&lt;&gt;"",BB21:BB68),2)</f>
        <v>#NUM!</v>
      </c>
      <c r="BC115" s="318" t="e">
        <f t="array" ref="BC115">QUARTILE(IF($JU21:$JU68&lt;&gt;"",BC21:BC68),2)</f>
        <v>#NUM!</v>
      </c>
      <c r="BD115" s="318" t="e">
        <f t="array" ref="BD115">QUARTILE(IF($JU21:$JU68&lt;&gt;"",BD21:BD68),2)</f>
        <v>#NUM!</v>
      </c>
      <c r="BE115" s="318" t="e">
        <f t="array" ref="BE115">QUARTILE(IF($JU21:$JU68&lt;&gt;"",BE21:BE68),2)</f>
        <v>#NUM!</v>
      </c>
      <c r="BF115" s="318" t="e">
        <f t="array" ref="BF115">QUARTILE(IF($JU21:$JU68&lt;&gt;"",BF21:BF68),2)</f>
        <v>#NUM!</v>
      </c>
      <c r="BG115" s="318" t="e">
        <f t="array" ref="BG115">QUARTILE(IF($JU21:$JU68&lt;&gt;"",BG21:BG68),2)</f>
        <v>#NUM!</v>
      </c>
      <c r="BH115" s="318" t="e">
        <f t="array" ref="BH115">QUARTILE(IF($JU21:$JU68&lt;&gt;"",BH21:BH68),2)</f>
        <v>#NUM!</v>
      </c>
      <c r="BI115" s="318" t="e">
        <f t="array" ref="BI115">QUARTILE(IF($JU21:$JU68&lt;&gt;"",BI21:BI68),2)</f>
        <v>#NUM!</v>
      </c>
      <c r="BJ115" s="318" t="e">
        <f t="array" ref="BJ115">QUARTILE(IF($JU21:$JU68&lt;&gt;"",BJ21:BJ68),2)</f>
        <v>#NUM!</v>
      </c>
      <c r="BK115" s="318" t="e">
        <f t="array" ref="BK115">QUARTILE(IF($JU21:$JU68&lt;&gt;"",BK21:BK68),2)</f>
        <v>#NUM!</v>
      </c>
      <c r="BL115" s="318" t="e">
        <f t="array" ref="BL115">QUARTILE(IF($JU21:$JU68&lt;&gt;"",BL21:BL68),2)</f>
        <v>#NUM!</v>
      </c>
      <c r="BM115" s="318" t="e">
        <f t="array" ref="BM115">QUARTILE(IF($JU21:$JU68&lt;&gt;"",BM21:BM68),2)</f>
        <v>#NUM!</v>
      </c>
      <c r="BN115" s="318" t="e">
        <f t="array" ref="BN115">QUARTILE(IF($JU21:$JU68&lt;&gt;"",BN21:BN68),2)</f>
        <v>#NUM!</v>
      </c>
      <c r="BO115" s="318" t="e">
        <f t="array" ref="BO115">QUARTILE(IF($JU21:$JU68&lt;&gt;"",BO21:BO68),2)</f>
        <v>#NUM!</v>
      </c>
      <c r="BP115" s="318" t="e">
        <f t="array" ref="BP115">QUARTILE(IF($JU21:$JU68&lt;&gt;"",BP21:BP68),2)</f>
        <v>#NUM!</v>
      </c>
      <c r="BQ115" s="318" t="e">
        <f t="array" ref="BQ115">QUARTILE(IF($JU21:$JU68&lt;&gt;"",BQ21:BQ68),2)</f>
        <v>#NUM!</v>
      </c>
      <c r="BR115" s="318" t="e">
        <f t="array" ref="BR115">QUARTILE(IF($JU21:$JU68&lt;&gt;"",BR21:BR68),2)</f>
        <v>#NUM!</v>
      </c>
      <c r="BS115" s="318" t="e">
        <f t="array" ref="BS115">QUARTILE(IF($JU21:$JU68&lt;&gt;"",BS21:BS68),2)</f>
        <v>#NUM!</v>
      </c>
      <c r="BT115" s="318" t="e">
        <f t="array" ref="BT115">QUARTILE(IF($JU21:$JU68&lt;&gt;"",BT21:BT68),2)</f>
        <v>#NUM!</v>
      </c>
      <c r="BU115" s="318" t="e">
        <f t="array" ref="BU115">QUARTILE(IF($JU21:$JU68&lt;&gt;"",BU21:BU68),2)</f>
        <v>#NUM!</v>
      </c>
      <c r="BV115" s="318" t="e">
        <f t="array" ref="BV115">QUARTILE(IF($JU21:$JU68&lt;&gt;"",BV21:BV68),2)</f>
        <v>#NUM!</v>
      </c>
      <c r="BW115" s="318" t="e">
        <f t="array" ref="BW115">QUARTILE(IF($JU21:$JU68&lt;&gt;"",BW21:BW68),2)</f>
        <v>#NUM!</v>
      </c>
      <c r="BX115" s="318" t="e">
        <f t="array" ref="BX115">QUARTILE(IF($JU21:$JU68&lt;&gt;"",BX21:BX68),2)</f>
        <v>#NUM!</v>
      </c>
      <c r="BY115" s="318" t="e">
        <f t="array" ref="BY115">QUARTILE(IF($JU21:$JU68&lt;&gt;"",BY21:BY68),2)</f>
        <v>#NUM!</v>
      </c>
      <c r="BZ115" s="318" t="e">
        <f t="array" ref="BZ115">QUARTILE(IF($JU21:$JU68&lt;&gt;"",BZ21:BZ68),2)</f>
        <v>#NUM!</v>
      </c>
      <c r="CA115" s="318" t="e">
        <f t="array" ref="CA115">QUARTILE(IF($JU21:$JU68&lt;&gt;"",CA21:CA68),2)</f>
        <v>#NUM!</v>
      </c>
      <c r="CB115" s="318" t="e">
        <f t="array" ref="CB115">QUARTILE(IF($JU21:$JU68&lt;&gt;"",CB21:CB68),2)</f>
        <v>#NUM!</v>
      </c>
      <c r="CC115" s="318" t="e">
        <f t="array" ref="CC115">QUARTILE(IF($JU21:$JU68&lt;&gt;"",CC21:CC68),2)</f>
        <v>#NUM!</v>
      </c>
      <c r="CD115" s="318" t="e">
        <f t="array" ref="CD115">QUARTILE(IF($JU21:$JU68&lt;&gt;"",CD21:CD68),2)</f>
        <v>#NUM!</v>
      </c>
      <c r="CE115" s="318" t="e">
        <f t="array" ref="CE115">QUARTILE(IF($JU21:$JU68&lt;&gt;"",CE21:CE68),2)</f>
        <v>#NUM!</v>
      </c>
      <c r="CF115" s="318" t="e">
        <f t="array" ref="CF115">QUARTILE(IF($JU21:$JU68&lt;&gt;"",CF21:CF68),2)</f>
        <v>#NUM!</v>
      </c>
      <c r="CG115" s="318" t="e">
        <f t="array" ref="CG115">QUARTILE(IF($JU21:$JU68&lt;&gt;"",CG21:CG68),2)</f>
        <v>#NUM!</v>
      </c>
      <c r="CH115" s="318" t="e">
        <f t="array" ref="CH115">QUARTILE(IF($JU21:$JU68&lt;&gt;"",CH21:CH68),2)</f>
        <v>#NUM!</v>
      </c>
      <c r="CI115" s="318" t="e">
        <f t="array" ref="CI115">QUARTILE(IF($JU21:$JU68&lt;&gt;"",CI21:CI68),2)</f>
        <v>#NUM!</v>
      </c>
      <c r="CJ115" s="318" t="e">
        <f t="array" ref="CJ115">QUARTILE(IF($JU21:$JU68&lt;&gt;"",CJ21:CJ68),2)</f>
        <v>#NUM!</v>
      </c>
      <c r="CK115" s="318" t="e">
        <f t="array" ref="CK115">QUARTILE(IF($JU21:$JU68&lt;&gt;"",CK21:CK68),2)</f>
        <v>#NUM!</v>
      </c>
      <c r="CL115" s="318" t="e">
        <f t="array" ref="CL115">QUARTILE(IF($JU21:$JU68&lt;&gt;"",CL21:CL68),2)</f>
        <v>#NUM!</v>
      </c>
      <c r="CM115" s="318" t="e">
        <f t="array" ref="CM115">QUARTILE(IF($JU21:$JU68&lt;&gt;"",CM21:CM68),2)</f>
        <v>#NUM!</v>
      </c>
      <c r="CN115" s="318" t="e">
        <f t="array" ref="CN115">QUARTILE(IF($JU21:$JU68&lt;&gt;"",CN21:CN68),2)</f>
        <v>#NUM!</v>
      </c>
      <c r="CO115" s="318" t="e">
        <f t="array" ref="CO115">QUARTILE(IF($JU21:$JU68&lt;&gt;"",CO21:CO68),2)</f>
        <v>#NUM!</v>
      </c>
      <c r="CP115" s="318" t="e">
        <f t="array" ref="CP115">QUARTILE(IF($JU21:$JU68&lt;&gt;"",CP21:CP68),2)</f>
        <v>#NUM!</v>
      </c>
      <c r="CQ115" s="318" t="e">
        <f t="array" ref="CQ115">QUARTILE(IF($JU21:$JU68&lt;&gt;"",CQ21:CQ68),2)</f>
        <v>#NUM!</v>
      </c>
      <c r="CR115" s="318" t="e">
        <f t="array" ref="CR115">QUARTILE(IF($JU21:$JU68&lt;&gt;"",CR21:CR68),2)</f>
        <v>#NUM!</v>
      </c>
      <c r="CS115" s="318" t="e">
        <f t="array" ref="CS115">QUARTILE(IF($JU21:$JU68&lt;&gt;"",CS21:CS68),2)</f>
        <v>#NUM!</v>
      </c>
      <c r="CT115" s="318" t="e">
        <f t="array" ref="CT115">QUARTILE(IF($JU21:$JU68&lt;&gt;"",CT21:CT68),2)</f>
        <v>#NUM!</v>
      </c>
      <c r="CU115" s="318" t="e">
        <f t="array" ref="CU115">QUARTILE(IF($JU21:$JU68&lt;&gt;"",CU21:CU68),2)</f>
        <v>#NUM!</v>
      </c>
      <c r="CV115" s="318" t="e">
        <f t="array" ref="CV115">QUARTILE(IF($JU21:$JU68&lt;&gt;"",CV21:CV68),2)</f>
        <v>#NUM!</v>
      </c>
      <c r="CW115" s="318" t="e">
        <f t="array" ref="CW115">QUARTILE(IF($JU21:$JU68&lt;&gt;"",CW21:CW68),2)</f>
        <v>#NUM!</v>
      </c>
      <c r="CX115" s="318" t="e">
        <f t="array" ref="CX115">QUARTILE(IF($JU21:$JU68&lt;&gt;"",CX21:CX68),2)</f>
        <v>#NUM!</v>
      </c>
      <c r="CY115" s="318" t="e">
        <f t="array" ref="CY115">QUARTILE(IF($JU21:$JU68&lt;&gt;"",CY21:CY68),2)</f>
        <v>#NUM!</v>
      </c>
      <c r="CZ115" s="318" t="e">
        <f t="array" ref="CZ115">QUARTILE(IF($JU21:$JU68&lt;&gt;"",CZ21:CZ68),2)</f>
        <v>#NUM!</v>
      </c>
      <c r="DA115" s="318" t="e">
        <f t="array" ref="DA115">QUARTILE(IF($JU21:$JU68&lt;&gt;"",DA21:DA68),2)</f>
        <v>#NUM!</v>
      </c>
      <c r="DB115" s="318" t="e">
        <f t="array" ref="DB115">QUARTILE(IF($JU21:$JU68&lt;&gt;"",DB21:DB68),2)</f>
        <v>#NUM!</v>
      </c>
      <c r="DC115" s="318" t="e">
        <f t="array" ref="DC115">QUARTILE(IF($JU21:$JU68&lt;&gt;"",DC21:DC68),2)</f>
        <v>#NUM!</v>
      </c>
      <c r="DD115" s="318" t="e">
        <f t="array" ref="DD115">QUARTILE(IF($JU21:$JU68&lt;&gt;"",DD21:DD68),2)</f>
        <v>#NUM!</v>
      </c>
      <c r="DE115" s="318" t="e">
        <f t="array" ref="DE115">QUARTILE(IF($JU21:$JU68&lt;&gt;"",DE21:DE68),2)</f>
        <v>#NUM!</v>
      </c>
      <c r="DF115" s="318" t="e">
        <f t="array" ref="DF115">QUARTILE(IF($JU21:$JU68&lt;&gt;"",DF21:DF68),2)</f>
        <v>#NUM!</v>
      </c>
      <c r="DG115" s="318" t="e">
        <f t="array" ref="DG115">QUARTILE(IF($JU21:$JU68&lt;&gt;"",DG21:DG68),2)</f>
        <v>#NUM!</v>
      </c>
      <c r="DH115" s="318" t="e">
        <f t="array" ref="DH115">QUARTILE(IF($JU21:$JU68&lt;&gt;"",DH21:DH68),2)</f>
        <v>#NUM!</v>
      </c>
      <c r="DI115" s="318" t="e">
        <f t="array" ref="DI115">QUARTILE(IF($JU21:$JU68&lt;&gt;"",DI21:DI68),2)</f>
        <v>#NUM!</v>
      </c>
      <c r="DJ115" s="318" t="e">
        <f t="array" ref="DJ115">QUARTILE(IF($JU21:$JU68&lt;&gt;"",DJ21:DJ68),2)</f>
        <v>#NUM!</v>
      </c>
      <c r="DK115" s="318" t="e">
        <f t="array" ref="DK115">QUARTILE(IF($JU21:$JU68&lt;&gt;"",DK21:DK68),2)</f>
        <v>#NUM!</v>
      </c>
      <c r="DL115" s="318" t="e">
        <f t="array" ref="DL115">QUARTILE(IF($JU21:$JU68&lt;&gt;"",DL21:DL68),2)</f>
        <v>#NUM!</v>
      </c>
      <c r="DM115" s="318" t="e">
        <f t="array" ref="DM115">QUARTILE(IF($JU21:$JU68&lt;&gt;"",DM21:DM68),2)</f>
        <v>#NUM!</v>
      </c>
      <c r="DN115" s="318" t="e">
        <f t="array" ref="DN115">QUARTILE(IF($JU21:$JU68&lt;&gt;"",DN21:DN68),2)</f>
        <v>#NUM!</v>
      </c>
      <c r="DO115" s="318" t="e">
        <f t="array" ref="DO115">QUARTILE(IF($JU21:$JU68&lt;&gt;"",DO21:DO68),2)</f>
        <v>#NUM!</v>
      </c>
      <c r="DP115" s="318" t="e">
        <f t="array" ref="DP115">QUARTILE(IF($JU21:$JU68&lt;&gt;"",DP21:DP68),2)</f>
        <v>#NUM!</v>
      </c>
      <c r="DQ115" s="318" t="e">
        <f t="array" ref="DQ115">QUARTILE(IF($JU21:$JU68&lt;&gt;"",DQ21:DQ68),2)</f>
        <v>#NUM!</v>
      </c>
      <c r="DR115" s="318" t="e">
        <f t="array" ref="DR115">QUARTILE(IF($JU21:$JU68&lt;&gt;"",DR21:DR68),2)</f>
        <v>#NUM!</v>
      </c>
      <c r="DS115" s="318" t="e">
        <f t="array" ref="DS115">QUARTILE(IF($JU21:$JU68&lt;&gt;"",DS21:DS68),2)</f>
        <v>#NUM!</v>
      </c>
      <c r="DT115" s="318" t="e">
        <f t="array" ref="DT115">QUARTILE(IF($JU21:$JU68&lt;&gt;"",DT21:DT68),2)</f>
        <v>#NUM!</v>
      </c>
      <c r="DU115" s="318" t="e">
        <f t="array" ref="DU115">QUARTILE(IF($JU21:$JU68&lt;&gt;"",DU21:DU68),2)</f>
        <v>#NUM!</v>
      </c>
      <c r="DV115" s="318" t="e">
        <f t="array" ref="DV115">QUARTILE(IF($JU21:$JU68&lt;&gt;"",DV21:DV68),2)</f>
        <v>#NUM!</v>
      </c>
      <c r="DW115" s="318" t="e">
        <f t="array" ref="DW115">QUARTILE(IF($JU21:$JU68&lt;&gt;"",DW21:DW68),2)</f>
        <v>#NUM!</v>
      </c>
      <c r="DX115" s="318" t="e">
        <f t="array" ref="DX115">QUARTILE(IF($JU21:$JU68&lt;&gt;"",DX21:DX68),2)</f>
        <v>#NUM!</v>
      </c>
      <c r="DY115" s="318" t="e">
        <f t="array" ref="DY115">QUARTILE(IF($JU21:$JU68&lt;&gt;"",DY21:DY68),2)</f>
        <v>#NUM!</v>
      </c>
      <c r="DZ115" s="318" t="e">
        <f t="array" ref="DZ115">QUARTILE(IF($JU21:$JU68&lt;&gt;"",DZ21:DZ68),2)</f>
        <v>#NUM!</v>
      </c>
      <c r="EA115" s="318" t="e">
        <f t="array" ref="EA115">QUARTILE(IF($JU21:$JU68&lt;&gt;"",EA21:EA68),2)</f>
        <v>#NUM!</v>
      </c>
      <c r="EB115" s="318" t="e">
        <f t="array" ref="EB115">QUARTILE(IF($JU21:$JU68&lt;&gt;"",EB21:EB68),2)</f>
        <v>#NUM!</v>
      </c>
      <c r="EC115" s="318" t="e">
        <f t="array" ref="EC115">QUARTILE(IF($JU21:$JU68&lt;&gt;"",EC21:EC68),2)</f>
        <v>#NUM!</v>
      </c>
      <c r="ED115" s="318" t="e">
        <f t="array" ref="ED115">QUARTILE(IF($JU21:$JU68&lt;&gt;"",ED21:ED68),2)</f>
        <v>#NUM!</v>
      </c>
      <c r="EE115" s="318" t="e">
        <f t="array" ref="EE115">QUARTILE(IF($JU21:$JU68&lt;&gt;"",EE21:EE68),2)</f>
        <v>#NUM!</v>
      </c>
      <c r="EF115" s="318" t="e">
        <f t="array" ref="EF115">QUARTILE(IF($JU21:$JU68&lt;&gt;"",EF21:EF68),2)</f>
        <v>#NUM!</v>
      </c>
      <c r="EG115" s="318" t="e">
        <f t="array" ref="EG115">QUARTILE(IF($JU21:$JU68&lt;&gt;"",EG21:EG68),2)</f>
        <v>#NUM!</v>
      </c>
      <c r="EH115" s="318" t="e">
        <f t="array" ref="EH115">QUARTILE(IF($JU21:$JU68&lt;&gt;"",EH21:EH68),2)</f>
        <v>#NUM!</v>
      </c>
      <c r="EI115" s="318" t="e">
        <f t="array" ref="EI115">QUARTILE(IF($JU21:$JU68&lt;&gt;"",EI21:EI68),2)</f>
        <v>#NUM!</v>
      </c>
      <c r="EJ115" s="318" t="e">
        <f t="array" ref="EJ115">QUARTILE(IF($JU21:$JU68&lt;&gt;"",EJ21:EJ68),2)</f>
        <v>#NUM!</v>
      </c>
      <c r="EK115" s="318" t="e">
        <f t="array" ref="EK115">QUARTILE(IF($JU21:$JU68&lt;&gt;"",EK21:EK68),2)</f>
        <v>#NUM!</v>
      </c>
      <c r="EL115" s="318" t="e">
        <f t="array" ref="EL115">QUARTILE(IF($JU21:$JU68&lt;&gt;"",EL21:EL68),2)</f>
        <v>#NUM!</v>
      </c>
      <c r="EM115" s="318" t="e">
        <f t="array" ref="EM115">QUARTILE(IF($JU21:$JU68&lt;&gt;"",EM21:EM68),2)</f>
        <v>#NUM!</v>
      </c>
      <c r="EN115" s="318" t="e">
        <f t="array" ref="EN115">QUARTILE(IF($JU21:$JU68&lt;&gt;"",EN21:EN68),2)</f>
        <v>#NUM!</v>
      </c>
      <c r="EO115" s="318" t="e">
        <f t="array" ref="EO115">QUARTILE(IF($JU21:$JU68&lt;&gt;"",EO21:EO68),2)</f>
        <v>#NUM!</v>
      </c>
      <c r="EP115" s="318" t="e">
        <f t="array" ref="EP115">QUARTILE(IF($JU21:$JU68&lt;&gt;"",EP21:EP68),2)</f>
        <v>#NUM!</v>
      </c>
      <c r="EQ115" s="318" t="e">
        <f t="array" ref="EQ115">QUARTILE(IF($JU21:$JU68&lt;&gt;"",EQ21:EQ68),2)</f>
        <v>#NUM!</v>
      </c>
      <c r="ER115" s="318" t="e">
        <f t="array" ref="ER115">QUARTILE(IF($JU21:$JU68&lt;&gt;"",ER21:ER68),2)</f>
        <v>#NUM!</v>
      </c>
      <c r="ES115" s="318" t="e">
        <f t="array" ref="ES115">QUARTILE(IF($JU21:$JU68&lt;&gt;"",ES21:ES68),2)</f>
        <v>#NUM!</v>
      </c>
      <c r="ET115" s="318" t="e">
        <f t="array" ref="ET115">QUARTILE(IF($JU21:$JU68&lt;&gt;"",ET21:ET68),2)</f>
        <v>#NUM!</v>
      </c>
      <c r="EU115" s="318" t="e">
        <f t="array" ref="EU115">QUARTILE(IF($JU21:$JU68&lt;&gt;"",EU21:EU68),2)</f>
        <v>#NUM!</v>
      </c>
      <c r="EV115" s="318" t="e">
        <f t="array" ref="EV115">QUARTILE(IF($JU21:$JU68&lt;&gt;"",EV21:EV68),2)</f>
        <v>#NUM!</v>
      </c>
      <c r="EW115" s="318" t="e">
        <f t="array" ref="EW115">QUARTILE(IF($JU21:$JU68&lt;&gt;"",EW21:EW68),2)</f>
        <v>#NUM!</v>
      </c>
      <c r="EX115" s="318" t="e">
        <f t="array" ref="EX115">QUARTILE(IF($JU21:$JU68&lt;&gt;"",EX21:EX68),2)</f>
        <v>#NUM!</v>
      </c>
      <c r="EY115" s="318" t="e">
        <f t="array" ref="EY115">QUARTILE(IF($JU21:$JU68&lt;&gt;"",EY21:EY68),2)</f>
        <v>#NUM!</v>
      </c>
      <c r="EZ115" s="318" t="e">
        <f t="array" ref="EZ115">QUARTILE(IF($JU21:$JU68&lt;&gt;"",EZ21:EZ68),2)</f>
        <v>#NUM!</v>
      </c>
      <c r="FA115" s="318" t="e">
        <f t="array" ref="FA115">QUARTILE(IF($JU21:$JU68&lt;&gt;"",FA21:FA68),2)</f>
        <v>#NUM!</v>
      </c>
      <c r="FB115" s="318" t="e">
        <f t="array" ref="FB115">QUARTILE(IF($JU21:$JU68&lt;&gt;"",FB21:FB68),2)</f>
        <v>#NUM!</v>
      </c>
      <c r="FC115" s="318" t="e">
        <f t="array" ref="FC115">QUARTILE(IF($JU21:$JU68&lt;&gt;"",FC21:FC68),2)</f>
        <v>#NUM!</v>
      </c>
      <c r="FD115" s="318" t="e">
        <f t="array" ref="FD115">QUARTILE(IF($JU21:$JU68&lt;&gt;"",FD21:FD68),2)</f>
        <v>#NUM!</v>
      </c>
      <c r="FE115" s="318" t="e">
        <f t="array" ref="FE115">QUARTILE(IF($JU21:$JU68&lt;&gt;"",FE21:FE68),2)</f>
        <v>#NUM!</v>
      </c>
      <c r="FF115" s="318" t="e">
        <f t="array" ref="FF115">QUARTILE(IF($JU21:$JU68&lt;&gt;"",FF21:FF68),2)</f>
        <v>#NUM!</v>
      </c>
      <c r="FG115" s="318" t="e">
        <f t="array" ref="FG115">QUARTILE(IF($JU21:$JU68&lt;&gt;"",FG21:FG68),2)</f>
        <v>#NUM!</v>
      </c>
      <c r="FH115" s="318" t="e">
        <f t="array" ref="FH115">QUARTILE(IF($JU21:$JU68&lt;&gt;"",FH21:FH68),2)</f>
        <v>#NUM!</v>
      </c>
      <c r="FI115" s="318" t="e">
        <f t="array" ref="FI115">QUARTILE(IF($JU21:$JU68&lt;&gt;"",FI21:FI68),2)</f>
        <v>#NUM!</v>
      </c>
      <c r="FJ115" s="318" t="e">
        <f t="array" ref="FJ115">QUARTILE(IF($JU21:$JU68&lt;&gt;"",FJ21:FJ68),2)</f>
        <v>#NUM!</v>
      </c>
      <c r="FK115" s="318" t="e">
        <f t="array" ref="FK115">QUARTILE(IF($JU21:$JU68&lt;&gt;"",FK21:FK68),2)</f>
        <v>#NUM!</v>
      </c>
      <c r="FL115" s="318" t="e">
        <f t="array" ref="FL115">QUARTILE(IF($JU21:$JU68&lt;&gt;"",FL21:FL68),2)</f>
        <v>#NUM!</v>
      </c>
      <c r="FM115" s="318" t="e">
        <f t="array" ref="FM115">QUARTILE(IF($JU21:$JU68&lt;&gt;"",FM21:FM68),2)</f>
        <v>#NUM!</v>
      </c>
      <c r="FN115" s="318" t="e">
        <f t="array" ref="FN115">QUARTILE(IF($JU21:$JU68&lt;&gt;"",FN21:FN68),2)</f>
        <v>#NUM!</v>
      </c>
      <c r="FO115" s="318" t="e">
        <f t="array" ref="FO115">QUARTILE(IF($JU21:$JU68&lt;&gt;"",FO21:FO68),2)</f>
        <v>#NUM!</v>
      </c>
      <c r="FP115" s="318" t="e">
        <f t="array" ref="FP115">QUARTILE(IF($JU21:$JU68&lt;&gt;"",FP21:FP68),2)</f>
        <v>#NUM!</v>
      </c>
      <c r="FQ115" s="318" t="e">
        <f t="array" ref="FQ115">QUARTILE(IF($JU21:$JU68&lt;&gt;"",FQ21:FQ68),2)</f>
        <v>#NUM!</v>
      </c>
      <c r="FR115" s="318" t="e">
        <f t="array" ref="FR115">QUARTILE(IF($JU21:$JU68&lt;&gt;"",FR21:FR68),2)</f>
        <v>#NUM!</v>
      </c>
      <c r="FS115" s="318" t="e">
        <f t="array" ref="FS115">QUARTILE(IF($JU21:$JU68&lt;&gt;"",FS21:FS68),2)</f>
        <v>#NUM!</v>
      </c>
      <c r="FT115" s="318" t="e">
        <f t="array" ref="FT115">QUARTILE(IF($JU21:$JU68&lt;&gt;"",FT21:FT68),2)</f>
        <v>#NUM!</v>
      </c>
      <c r="FU115" s="318" t="e">
        <f t="array" ref="FU115">QUARTILE(IF($JU21:$JU68&lt;&gt;"",FU21:FU68),2)</f>
        <v>#NUM!</v>
      </c>
      <c r="FV115" s="318" t="e">
        <f t="array" ref="FV115">QUARTILE(IF($JU21:$JU68&lt;&gt;"",FV21:FV68),2)</f>
        <v>#NUM!</v>
      </c>
      <c r="FW115" s="318" t="e">
        <f t="array" ref="FW115">QUARTILE(IF($JU21:$JU68&lt;&gt;"",FW21:FW68),2)</f>
        <v>#NUM!</v>
      </c>
      <c r="FX115" s="318" t="e">
        <f t="array" ref="FX115">QUARTILE(IF($JU21:$JU68&lt;&gt;"",FX21:FX68),2)</f>
        <v>#NUM!</v>
      </c>
      <c r="FY115" s="318" t="e">
        <f t="array" ref="FY115">QUARTILE(IF($JU21:$JU68&lt;&gt;"",FY21:FY68),2)</f>
        <v>#NUM!</v>
      </c>
      <c r="FZ115" s="318" t="e">
        <f t="array" ref="FZ115">QUARTILE(IF($JU21:$JU68&lt;&gt;"",FZ21:FZ68),2)</f>
        <v>#NUM!</v>
      </c>
      <c r="GA115" s="318" t="e">
        <f t="array" ref="GA115">QUARTILE(IF($JU21:$JU68&lt;&gt;"",GA21:GA68),2)</f>
        <v>#NUM!</v>
      </c>
      <c r="GB115" s="318" t="e">
        <f t="array" ref="GB115">QUARTILE(IF($JU21:$JU68&lt;&gt;"",GB21:GB68),2)</f>
        <v>#NUM!</v>
      </c>
      <c r="GC115" s="318" t="e">
        <f t="array" ref="GC115">QUARTILE(IF($JU21:$JU68&lt;&gt;"",GC21:GC68),2)</f>
        <v>#NUM!</v>
      </c>
      <c r="GD115" s="318" t="e">
        <f t="array" ref="GD115">QUARTILE(IF($JU21:$JU68&lt;&gt;"",GD21:GD68),2)</f>
        <v>#NUM!</v>
      </c>
      <c r="GE115" s="318" t="e">
        <f t="array" ref="GE115">QUARTILE(IF($JU21:$JU68&lt;&gt;"",GE21:GE68),2)</f>
        <v>#NUM!</v>
      </c>
      <c r="GF115" s="318" t="e">
        <f t="array" ref="GF115">QUARTILE(IF($JU21:$JU68&lt;&gt;"",GF21:GF68),2)</f>
        <v>#NUM!</v>
      </c>
      <c r="GG115" s="318" t="e">
        <f t="array" ref="GG115">QUARTILE(IF($JU21:$JU68&lt;&gt;"",GG21:GG68),2)</f>
        <v>#NUM!</v>
      </c>
      <c r="GH115" s="318" t="e">
        <f t="array" ref="GH115">QUARTILE(IF($JU21:$JU68&lt;&gt;"",GH21:GH68),2)</f>
        <v>#NUM!</v>
      </c>
      <c r="GI115" s="318" t="e">
        <f t="array" ref="GI115">QUARTILE(IF($JU21:$JU68&lt;&gt;"",GI21:GI68),2)</f>
        <v>#NUM!</v>
      </c>
      <c r="GJ115" s="318" t="e">
        <f t="array" ref="GJ115">QUARTILE(IF($JU21:$JU68&lt;&gt;"",GJ21:GJ68),2)</f>
        <v>#NUM!</v>
      </c>
      <c r="GK115" s="318" t="e">
        <f t="array" ref="GK115">QUARTILE(IF($JU21:$JU68&lt;&gt;"",GK21:GK68),2)</f>
        <v>#NUM!</v>
      </c>
      <c r="GL115" s="318" t="e">
        <f t="array" ref="GL115">QUARTILE(IF($JU21:$JU68&lt;&gt;"",GL21:GL68),2)</f>
        <v>#NUM!</v>
      </c>
      <c r="GM115" s="318" t="e">
        <f t="array" ref="GM115">QUARTILE(IF($JU21:$JU68&lt;&gt;"",GM21:GM68),2)</f>
        <v>#NUM!</v>
      </c>
      <c r="GN115" s="318" t="e">
        <f t="array" ref="GN115">QUARTILE(IF($JU21:$JU68&lt;&gt;"",GN21:GN68),2)</f>
        <v>#NUM!</v>
      </c>
      <c r="GO115" s="318" t="e">
        <f t="array" ref="GO115">QUARTILE(IF($JU21:$JU68&lt;&gt;"",GO21:GO68),2)</f>
        <v>#NUM!</v>
      </c>
      <c r="GP115" s="318" t="e">
        <f t="array" ref="GP115">QUARTILE(IF($JU21:$JU68&lt;&gt;"",GP21:GP68),2)</f>
        <v>#NUM!</v>
      </c>
      <c r="GQ115" s="318" t="e">
        <f t="array" ref="GQ115">QUARTILE(IF($JU21:$JU68&lt;&gt;"",GQ21:GQ68),2)</f>
        <v>#NUM!</v>
      </c>
      <c r="GR115" s="318" t="e">
        <f t="array" ref="GR115">QUARTILE(IF($JU21:$JU68&lt;&gt;"",GR21:GR68),2)</f>
        <v>#NUM!</v>
      </c>
      <c r="GS115" s="318" t="e">
        <f t="array" ref="GS115">QUARTILE(IF($JU21:$JU68&lt;&gt;"",GS21:GS68),2)</f>
        <v>#NUM!</v>
      </c>
      <c r="GT115" s="318" t="e">
        <f t="array" ref="GT115">QUARTILE(IF($JU21:$JU68&lt;&gt;"",GT21:GT68),2)</f>
        <v>#NUM!</v>
      </c>
      <c r="GU115" s="318" t="e">
        <f t="array" ref="GU115">QUARTILE(IF($JU21:$JU68&lt;&gt;"",GU21:GU68),2)</f>
        <v>#NUM!</v>
      </c>
      <c r="GV115" s="318" t="e">
        <f t="array" ref="GV115">QUARTILE(IF($JU21:$JU68&lt;&gt;"",GV21:GV68),2)</f>
        <v>#NUM!</v>
      </c>
      <c r="GW115" s="318" t="e">
        <f t="array" ref="GW115">QUARTILE(IF($JU21:$JU68&lt;&gt;"",GW21:GW68),2)</f>
        <v>#NUM!</v>
      </c>
      <c r="GX115" s="318" t="e">
        <f t="array" ref="GX115">QUARTILE(IF($JU21:$JU68&lt;&gt;"",GX21:GX68),2)</f>
        <v>#NUM!</v>
      </c>
      <c r="GY115" s="318" t="e">
        <f t="array" ref="GY115">QUARTILE(IF($JU21:$JU68&lt;&gt;"",GY21:GY68),2)</f>
        <v>#NUM!</v>
      </c>
      <c r="GZ115" s="318" t="e">
        <f t="array" ref="GZ115">QUARTILE(IF($JU21:$JU68&lt;&gt;"",GZ21:GZ68),2)</f>
        <v>#NUM!</v>
      </c>
      <c r="HA115" s="318" t="e">
        <f t="array" ref="HA115">QUARTILE(IF($JU21:$JU68&lt;&gt;"",HA21:HA68),2)</f>
        <v>#NUM!</v>
      </c>
      <c r="HB115" s="318" t="e">
        <f t="array" ref="HB115">QUARTILE(IF($JU21:$JU68&lt;&gt;"",HB21:HB68),2)</f>
        <v>#NUM!</v>
      </c>
      <c r="HC115" s="318" t="e">
        <f t="array" ref="HC115">QUARTILE(IF($JU21:$JU68&lt;&gt;"",HC21:HC68),2)</f>
        <v>#NUM!</v>
      </c>
      <c r="HD115" s="318" t="e">
        <f t="array" ref="HD115">QUARTILE(IF($JU21:$JU68&lt;&gt;"",HD21:HD68),2)</f>
        <v>#NUM!</v>
      </c>
      <c r="HE115" s="318" t="e">
        <f t="array" ref="HE115">QUARTILE(IF($JU21:$JU68&lt;&gt;"",HE21:HE68),2)</f>
        <v>#NUM!</v>
      </c>
      <c r="HF115" s="318" t="e">
        <f t="array" ref="HF115">QUARTILE(IF($JU21:$JU68&lt;&gt;"",HF21:HF68),2)</f>
        <v>#NUM!</v>
      </c>
      <c r="HG115" s="318" t="e">
        <f t="array" ref="HG115">QUARTILE(IF($JU21:$JU68&lt;&gt;"",HG21:HG68),2)</f>
        <v>#NUM!</v>
      </c>
      <c r="HH115" s="318" t="e">
        <f t="array" ref="HH115">QUARTILE(IF($JU21:$JU68&lt;&gt;"",HH21:HH68),2)</f>
        <v>#NUM!</v>
      </c>
      <c r="HI115" s="318" t="e">
        <f t="array" ref="HI115">QUARTILE(IF($JU21:$JU68&lt;&gt;"",HI21:HI68),2)</f>
        <v>#NUM!</v>
      </c>
      <c r="HJ115" s="318" t="e">
        <f t="array" ref="HJ115">QUARTILE(IF($JU21:$JU68&lt;&gt;"",HJ21:HJ68),2)</f>
        <v>#NUM!</v>
      </c>
      <c r="HK115" s="318" t="e">
        <f t="array" ref="HK115">QUARTILE(IF($JU21:$JU68&lt;&gt;"",HK21:HK68),2)</f>
        <v>#NUM!</v>
      </c>
      <c r="HL115" s="318" t="e">
        <f t="array" ref="HL115">QUARTILE(IF($JU21:$JU68&lt;&gt;"",HL21:HL68),2)</f>
        <v>#NUM!</v>
      </c>
      <c r="HM115" s="318" t="e">
        <f t="array" ref="HM115">QUARTILE(IF($JU21:$JU68&lt;&gt;"",HM21:HM68),2)</f>
        <v>#NUM!</v>
      </c>
      <c r="HN115" s="318" t="e">
        <f t="array" ref="HN115">QUARTILE(IF($JU21:$JU68&lt;&gt;"",HN21:HN68),2)</f>
        <v>#NUM!</v>
      </c>
      <c r="HO115" s="318" t="e">
        <f t="array" ref="HO115">QUARTILE(IF($JU21:$JU68&lt;&gt;"",HO21:HO68),2)</f>
        <v>#NUM!</v>
      </c>
      <c r="HP115" s="318" t="e">
        <f t="array" ref="HP115">QUARTILE(IF($JU21:$JU68&lt;&gt;"",HP21:HP68),2)</f>
        <v>#NUM!</v>
      </c>
      <c r="HQ115" s="318" t="e">
        <f t="array" ref="HQ115">QUARTILE(IF($JU21:$JU68&lt;&gt;"",HQ21:HQ68),2)</f>
        <v>#NUM!</v>
      </c>
      <c r="HR115" s="318" t="e">
        <f t="array" ref="HR115">QUARTILE(IF($JU21:$JU68&lt;&gt;"",HR21:HR68),2)</f>
        <v>#NUM!</v>
      </c>
      <c r="HS115" s="318" t="e">
        <f t="array" ref="HS115">QUARTILE(IF($JU21:$JU68&lt;&gt;"",HS21:HS68),2)</f>
        <v>#NUM!</v>
      </c>
      <c r="HT115" s="318" t="e">
        <f t="array" ref="HT115">QUARTILE(IF($JU21:$JU68&lt;&gt;"",HT21:HT68),2)</f>
        <v>#NUM!</v>
      </c>
      <c r="HU115" s="318" t="e">
        <f t="array" ref="HU115">QUARTILE(IF($JU21:$JU68&lt;&gt;"",HU21:HU68),2)</f>
        <v>#NUM!</v>
      </c>
      <c r="HV115" s="318" t="e">
        <f t="array" ref="HV115">QUARTILE(IF($JU21:$JU68&lt;&gt;"",HV21:HV68),2)</f>
        <v>#NUM!</v>
      </c>
      <c r="HW115" s="318" t="e">
        <f t="array" ref="HW115">QUARTILE(IF($JU21:$JU68&lt;&gt;"",HW21:HW68),2)</f>
        <v>#NUM!</v>
      </c>
      <c r="HX115" s="318" t="e">
        <f t="array" ref="HX115">QUARTILE(IF($JU21:$JU68&lt;&gt;"",HX21:HX68),2)</f>
        <v>#NUM!</v>
      </c>
      <c r="HY115" s="318" t="e">
        <f t="array" ref="HY115">QUARTILE(IF($JU21:$JU68&lt;&gt;"",HY21:HY68),2)</f>
        <v>#NUM!</v>
      </c>
      <c r="HZ115" s="318" t="e">
        <f t="array" ref="HZ115">QUARTILE(IF($JU21:$JU68&lt;&gt;"",HZ21:HZ68),2)</f>
        <v>#NUM!</v>
      </c>
      <c r="IA115" s="318" t="e">
        <f t="array" ref="IA115">QUARTILE(IF($JU21:$JU68&lt;&gt;"",IA21:IA68),2)</f>
        <v>#NUM!</v>
      </c>
      <c r="IB115" s="318" t="e">
        <f t="array" ref="IB115">QUARTILE(IF($JU21:$JU68&lt;&gt;"",IB21:IB68),2)</f>
        <v>#NUM!</v>
      </c>
      <c r="IC115" s="318" t="e">
        <f t="array" ref="IC115">QUARTILE(IF($JU21:$JU68&lt;&gt;"",IC21:IC68),2)</f>
        <v>#NUM!</v>
      </c>
      <c r="ID115" s="318" t="e">
        <f t="array" ref="ID115">QUARTILE(IF($JU21:$JU68&lt;&gt;"",ID21:ID68),2)</f>
        <v>#NUM!</v>
      </c>
      <c r="IE115" s="318" t="e">
        <f t="array" ref="IE115">QUARTILE(IF($JU21:$JU68&lt;&gt;"",IE21:IE68),2)</f>
        <v>#NUM!</v>
      </c>
      <c r="IF115" s="318" t="e">
        <f t="array" ref="IF115">QUARTILE(IF($JU21:$JU68&lt;&gt;"",IF21:IF68),2)</f>
        <v>#NUM!</v>
      </c>
      <c r="IG115" s="318" t="e">
        <f t="array" ref="IG115">QUARTILE(IF($JU21:$JU68&lt;&gt;"",IG21:IG68),2)</f>
        <v>#NUM!</v>
      </c>
      <c r="IH115" s="318" t="e">
        <f t="array" ref="IH115">QUARTILE(IF($JU21:$JU68&lt;&gt;"",IH21:IH68),2)</f>
        <v>#NUM!</v>
      </c>
      <c r="II115" s="318" t="e">
        <f t="array" ref="II115">QUARTILE(IF($JU21:$JU68&lt;&gt;"",II21:II68),2)</f>
        <v>#NUM!</v>
      </c>
      <c r="IJ115" s="318" t="e">
        <f t="array" ref="IJ115">QUARTILE(IF($JU21:$JU68&lt;&gt;"",IJ21:IJ68),2)</f>
        <v>#NUM!</v>
      </c>
      <c r="IK115" s="318" t="e">
        <f t="array" ref="IK115">QUARTILE(IF($JU21:$JU68&lt;&gt;"",IK21:IK68),2)</f>
        <v>#NUM!</v>
      </c>
      <c r="IL115" s="318" t="e">
        <f t="array" ref="IL115">QUARTILE(IF($JU21:$JU68&lt;&gt;"",IL21:IL68),2)</f>
        <v>#NUM!</v>
      </c>
      <c r="IM115" s="318" t="e">
        <f t="array" ref="IM115">QUARTILE(IF($JU21:$JU68&lt;&gt;"",IM21:IM68),2)</f>
        <v>#NUM!</v>
      </c>
      <c r="IN115" s="318" t="e">
        <f t="array" ref="IN115">QUARTILE(IF($JU21:$JU68&lt;&gt;"",IN21:IN68),2)</f>
        <v>#NUM!</v>
      </c>
      <c r="IO115" s="318" t="e">
        <f t="array" ref="IO115">QUARTILE(IF($JU21:$JU68&lt;&gt;"",IO21:IO68),2)</f>
        <v>#NUM!</v>
      </c>
      <c r="IP115" s="318" t="e">
        <f t="array" ref="IP115">QUARTILE(IF($JU21:$JU68&lt;&gt;"",IP21:IP68),2)</f>
        <v>#NUM!</v>
      </c>
      <c r="IQ115" s="318" t="e">
        <f t="array" ref="IQ115">QUARTILE(IF($JU21:$JU68&lt;&gt;"",IQ21:IQ68),2)</f>
        <v>#NUM!</v>
      </c>
      <c r="IR115" s="318" t="e">
        <f t="array" ref="IR115">QUARTILE(IF($JU21:$JU68&lt;&gt;"",IR21:IR68),2)</f>
        <v>#NUM!</v>
      </c>
      <c r="IS115" s="318" t="e">
        <f t="array" ref="IS115">QUARTILE(IF($JU21:$JU68&lt;&gt;"",IS21:IS68),2)</f>
        <v>#NUM!</v>
      </c>
      <c r="IT115" s="318" t="e">
        <f t="array" ref="IT115">QUARTILE(IF($JU21:$JU68&lt;&gt;"",IT21:IT68),2)</f>
        <v>#NUM!</v>
      </c>
      <c r="IU115" s="318" t="e">
        <f t="array" ref="IU115">QUARTILE(IF($JU21:$JU68&lt;&gt;"",IU21:IU68),2)</f>
        <v>#NUM!</v>
      </c>
      <c r="IV115" s="318" t="e">
        <f t="array" ref="IV115">QUARTILE(IF($JU21:$JU68&lt;&gt;"",IV21:IV68),2)</f>
        <v>#NUM!</v>
      </c>
      <c r="IW115" s="318" t="e">
        <f t="array" ref="IW115">QUARTILE(IF($JU21:$JU68&lt;&gt;"",IW21:IW68),2)</f>
        <v>#NUM!</v>
      </c>
      <c r="IX115" s="318" t="e">
        <f t="array" ref="IX115">QUARTILE(IF($JU21:$JU68&lt;&gt;"",IX21:IX68),2)</f>
        <v>#NUM!</v>
      </c>
      <c r="IY115" s="318" t="e">
        <f t="array" ref="IY115">QUARTILE(IF($JU21:$JU68&lt;&gt;"",IY21:IY68),2)</f>
        <v>#NUM!</v>
      </c>
      <c r="IZ115" s="318" t="e">
        <f t="array" ref="IZ115">QUARTILE(IF($JU21:$JU68&lt;&gt;"",IZ21:IZ68),2)</f>
        <v>#NUM!</v>
      </c>
      <c r="JA115" s="318" t="e">
        <f t="array" ref="JA115">QUARTILE(IF($JU21:$JU68&lt;&gt;"",JA21:JA68),2)</f>
        <v>#NUM!</v>
      </c>
      <c r="JB115" s="318" t="e">
        <f t="array" ref="JB115">QUARTILE(IF($JU21:$JU68&lt;&gt;"",JB21:JB68),2)</f>
        <v>#NUM!</v>
      </c>
      <c r="JC115" s="318" t="e">
        <f t="array" ref="JC115">QUARTILE(IF($JU21:$JU68&lt;&gt;"",JC21:JC68),2)</f>
        <v>#NUM!</v>
      </c>
      <c r="JD115" s="318" t="e">
        <f t="array" ref="JD115">QUARTILE(IF($JU21:$JU68&lt;&gt;"",JD21:JD68),2)</f>
        <v>#NUM!</v>
      </c>
      <c r="JE115" s="318" t="e">
        <f t="array" ref="JE115">QUARTILE(IF($JU21:$JU68&lt;&gt;"",JE21:JE68),2)</f>
        <v>#NUM!</v>
      </c>
      <c r="JF115" s="318" t="e">
        <f t="array" ref="JF115">QUARTILE(IF($JU21:$JU68&lt;&gt;"",JF21:JF68),2)</f>
        <v>#NUM!</v>
      </c>
      <c r="JG115" s="318" t="e">
        <f t="array" ref="JG115">QUARTILE(IF($JU21:$JU68&lt;&gt;"",JG21:JG68),2)</f>
        <v>#NUM!</v>
      </c>
      <c r="JH115" s="318" t="e">
        <f t="array" ref="JH115">QUARTILE(IF($JU21:$JU68&lt;&gt;"",JH21:JH68),2)</f>
        <v>#NUM!</v>
      </c>
      <c r="JI115" s="318" t="e">
        <f t="array" ref="JI115">QUARTILE(IF($JU21:$JU68&lt;&gt;"",JI21:JI68),2)</f>
        <v>#NUM!</v>
      </c>
      <c r="JJ115" s="318" t="e">
        <f t="array" ref="JJ115">QUARTILE(IF($JU21:$JU68&lt;&gt;"",JJ21:JJ68),2)</f>
        <v>#NUM!</v>
      </c>
      <c r="JK115" s="318" t="e">
        <f t="array" ref="JK115">QUARTILE(IF($JU21:$JU68&lt;&gt;"",JK21:JK68),2)</f>
        <v>#NUM!</v>
      </c>
      <c r="JL115" s="318" t="e">
        <f t="array" ref="JL115">QUARTILE(IF($JU21:$JU68&lt;&gt;"",JL21:JL68),2)</f>
        <v>#NUM!</v>
      </c>
      <c r="JM115" s="318" t="e">
        <f t="array" ref="JM115">QUARTILE(IF($JU21:$JU68&lt;&gt;"",JM21:JM68),2)</f>
        <v>#NUM!</v>
      </c>
      <c r="JN115" s="318" t="e">
        <f t="array" ref="JN115">QUARTILE(IF($JU21:$JU68&lt;&gt;"",JN21:JN68),2)</f>
        <v>#NUM!</v>
      </c>
      <c r="JO115" s="318" t="e">
        <f t="array" ref="JO115">QUARTILE(IF($JU21:$JU68&lt;&gt;"",JO21:JO68),2)</f>
        <v>#NUM!</v>
      </c>
      <c r="JP115" s="318" t="e">
        <f t="array" ref="JP115">QUARTILE(IF($JU21:$JU68&lt;&gt;"",JP21:JP68),2)</f>
        <v>#NUM!</v>
      </c>
    </row>
    <row r="116" spans="4:277" ht="15" customHeight="1" x14ac:dyDescent="0.2">
      <c r="D116" s="316">
        <v>4.4000000000000004</v>
      </c>
      <c r="E116" s="317" t="s">
        <v>463</v>
      </c>
      <c r="F116" s="318" t="e">
        <f t="array" ref="F116">QUARTILE(IF($JU21:$JU68&lt;&gt;"",F21:F68),3)</f>
        <v>#NUM!</v>
      </c>
      <c r="G116" s="318" t="e">
        <f t="array" ref="G116">QUARTILE(IF($JU21:$JU68&lt;&gt;"",G21:G68),3)</f>
        <v>#NUM!</v>
      </c>
      <c r="H116" s="318" t="e">
        <f t="array" ref="H116">QUARTILE(IF($JU21:$JU68&lt;&gt;"",H21:H68),3)</f>
        <v>#NUM!</v>
      </c>
      <c r="I116" s="318" t="e">
        <f t="array" ref="I116">QUARTILE(IF($JU21:$JU68&lt;&gt;"",I21:I68),3)</f>
        <v>#NUM!</v>
      </c>
      <c r="J116" s="318" t="e">
        <f t="array" ref="J116">QUARTILE(IF($JU21:$JU68&lt;&gt;"",J21:J68),3)</f>
        <v>#NUM!</v>
      </c>
      <c r="K116" s="318" t="e">
        <f t="array" ref="K116">QUARTILE(IF($JU21:$JU68&lt;&gt;"",K21:K68),3)</f>
        <v>#NUM!</v>
      </c>
      <c r="L116" s="318" t="e">
        <f t="array" ref="L116">QUARTILE(IF($JU21:$JU68&lt;&gt;"",L21:L68),3)</f>
        <v>#NUM!</v>
      </c>
      <c r="M116" s="318" t="e">
        <f t="array" ref="M116">QUARTILE(IF($JU21:$JU68&lt;&gt;"",M21:M68),3)</f>
        <v>#NUM!</v>
      </c>
      <c r="N116" s="318" t="e">
        <f t="array" ref="N116">QUARTILE(IF($JU21:$JU68&lt;&gt;"",N21:N68),3)</f>
        <v>#NUM!</v>
      </c>
      <c r="O116" s="318" t="e">
        <f t="array" ref="O116">QUARTILE(IF($JU21:$JU68&lt;&gt;"",O21:O68),3)</f>
        <v>#NUM!</v>
      </c>
      <c r="P116" s="318" t="e">
        <f t="array" ref="P116">QUARTILE(IF($JU21:$JU68&lt;&gt;"",P21:P68),3)</f>
        <v>#NUM!</v>
      </c>
      <c r="Q116" s="318" t="e">
        <f t="array" ref="Q116">QUARTILE(IF($JU21:$JU68&lt;&gt;"",Q21:Q68),3)</f>
        <v>#NUM!</v>
      </c>
      <c r="R116" s="318" t="e">
        <f t="array" ref="R116">QUARTILE(IF($JU21:$JU68&lt;&gt;"",R21:R68),3)</f>
        <v>#NUM!</v>
      </c>
      <c r="S116" s="318" t="e">
        <f t="array" ref="S116">QUARTILE(IF($JU21:$JU68&lt;&gt;"",S21:S68),3)</f>
        <v>#NUM!</v>
      </c>
      <c r="T116" s="318" t="e">
        <f t="array" ref="T116">QUARTILE(IF($JU21:$JU68&lt;&gt;"",T21:T68),3)</f>
        <v>#NUM!</v>
      </c>
      <c r="U116" s="318" t="e">
        <f t="array" ref="U116">QUARTILE(IF($JU21:$JU68&lt;&gt;"",U21:U68),3)</f>
        <v>#NUM!</v>
      </c>
      <c r="V116" s="318" t="e">
        <f t="array" ref="V116">QUARTILE(IF($JU21:$JU68&lt;&gt;"",V21:V68),3)</f>
        <v>#NUM!</v>
      </c>
      <c r="W116" s="318" t="e">
        <f t="array" ref="W116">QUARTILE(IF($JU21:$JU68&lt;&gt;"",W21:W68),3)</f>
        <v>#NUM!</v>
      </c>
      <c r="X116" s="318" t="e">
        <f t="array" ref="X116">QUARTILE(IF($JU21:$JU68&lt;&gt;"",X21:X68),3)</f>
        <v>#NUM!</v>
      </c>
      <c r="Y116" s="318" t="e">
        <f t="array" ref="Y116">QUARTILE(IF($JU21:$JU68&lt;&gt;"",Y21:Y68),3)</f>
        <v>#NUM!</v>
      </c>
      <c r="Z116" s="318" t="e">
        <f t="array" ref="Z116">QUARTILE(IF($JU21:$JU68&lt;&gt;"",Z21:Z68),3)</f>
        <v>#NUM!</v>
      </c>
      <c r="AA116" s="318" t="e">
        <f t="array" ref="AA116">QUARTILE(IF($JU21:$JU68&lt;&gt;"",AA21:AA68),3)</f>
        <v>#NUM!</v>
      </c>
      <c r="AB116" s="318" t="e">
        <f t="array" ref="AB116">QUARTILE(IF($JU21:$JU68&lt;&gt;"",AB21:AB68),3)</f>
        <v>#NUM!</v>
      </c>
      <c r="AC116" s="318" t="e">
        <f t="array" ref="AC116">QUARTILE(IF($JU21:$JU68&lt;&gt;"",AC21:AC68),3)</f>
        <v>#NUM!</v>
      </c>
      <c r="AD116" s="318" t="e">
        <f t="array" ref="AD116">QUARTILE(IF($JU21:$JU68&lt;&gt;"",AD21:AD68),3)</f>
        <v>#NUM!</v>
      </c>
      <c r="AE116" s="318" t="e">
        <f t="array" ref="AE116">QUARTILE(IF($JU21:$JU68&lt;&gt;"",AE21:AE68),3)</f>
        <v>#NUM!</v>
      </c>
      <c r="AF116" s="318" t="e">
        <f t="array" ref="AF116">QUARTILE(IF($JU21:$JU68&lt;&gt;"",AF21:AF68),3)</f>
        <v>#NUM!</v>
      </c>
      <c r="AG116" s="318" t="e">
        <f t="array" ref="AG116">QUARTILE(IF($JU21:$JU68&lt;&gt;"",AG21:AG68),3)</f>
        <v>#NUM!</v>
      </c>
      <c r="AH116" s="318" t="e">
        <f t="array" ref="AH116">QUARTILE(IF($JU21:$JU68&lt;&gt;"",AH21:AH68),3)</f>
        <v>#NUM!</v>
      </c>
      <c r="AI116" s="318" t="e">
        <f t="array" ref="AI116">QUARTILE(IF($JU21:$JU68&lt;&gt;"",AI21:AI68),3)</f>
        <v>#NUM!</v>
      </c>
      <c r="AJ116" s="318" t="e">
        <f t="array" ref="AJ116">QUARTILE(IF($JU21:$JU68&lt;&gt;"",AJ21:AJ68),3)</f>
        <v>#NUM!</v>
      </c>
      <c r="AK116" s="318" t="e">
        <f t="array" ref="AK116">QUARTILE(IF($JU21:$JU68&lt;&gt;"",AK21:AK68),3)</f>
        <v>#NUM!</v>
      </c>
      <c r="AL116" s="318" t="e">
        <f t="array" ref="AL116">QUARTILE(IF($JU21:$JU68&lt;&gt;"",AL21:AL68),3)</f>
        <v>#NUM!</v>
      </c>
      <c r="AM116" s="318" t="e">
        <f t="array" ref="AM116">QUARTILE(IF($JU21:$JU68&lt;&gt;"",AM21:AM68),3)</f>
        <v>#NUM!</v>
      </c>
      <c r="AN116" s="318" t="e">
        <f t="array" ref="AN116">QUARTILE(IF($JU21:$JU68&lt;&gt;"",AN21:AN68),3)</f>
        <v>#NUM!</v>
      </c>
      <c r="AO116" s="318" t="e">
        <f t="array" ref="AO116">QUARTILE(IF($JU21:$JU68&lt;&gt;"",AO21:AO68),3)</f>
        <v>#NUM!</v>
      </c>
      <c r="AP116" s="318" t="e">
        <f t="array" ref="AP116">QUARTILE(IF($JU21:$JU68&lt;&gt;"",AP21:AP68),3)</f>
        <v>#NUM!</v>
      </c>
      <c r="AQ116" s="318" t="e">
        <f t="array" ref="AQ116">QUARTILE(IF($JU21:$JU68&lt;&gt;"",AQ21:AQ68),3)</f>
        <v>#NUM!</v>
      </c>
      <c r="AR116" s="318" t="e">
        <f t="array" ref="AR116">QUARTILE(IF($JU21:$JU68&lt;&gt;"",AR21:AR68),3)</f>
        <v>#NUM!</v>
      </c>
      <c r="AS116" s="318" t="e">
        <f t="array" ref="AS116">QUARTILE(IF($JU21:$JU68&lt;&gt;"",AS21:AS68),3)</f>
        <v>#NUM!</v>
      </c>
      <c r="AT116" s="318" t="e">
        <f t="array" ref="AT116">QUARTILE(IF($JU21:$JU68&lt;&gt;"",AT21:AT68),3)</f>
        <v>#NUM!</v>
      </c>
      <c r="AU116" s="318" t="e">
        <f t="array" ref="AU116">QUARTILE(IF($JU21:$JU68&lt;&gt;"",AU21:AU68),3)</f>
        <v>#NUM!</v>
      </c>
      <c r="AV116" s="318" t="e">
        <f t="array" ref="AV116">QUARTILE(IF($JU21:$JU68&lt;&gt;"",AV21:AV68),3)</f>
        <v>#NUM!</v>
      </c>
      <c r="AW116" s="318" t="e">
        <f t="array" ref="AW116">QUARTILE(IF($JU21:$JU68&lt;&gt;"",AW21:AW68),3)</f>
        <v>#NUM!</v>
      </c>
      <c r="AX116" s="318" t="e">
        <f t="array" ref="AX116">QUARTILE(IF($JU21:$JU68&lt;&gt;"",AX21:AX68),3)</f>
        <v>#NUM!</v>
      </c>
      <c r="AY116" s="318" t="e">
        <f t="array" ref="AY116">QUARTILE(IF($JU21:$JU68&lt;&gt;"",AY21:AY68),3)</f>
        <v>#NUM!</v>
      </c>
      <c r="AZ116" s="318" t="e">
        <f t="array" ref="AZ116">QUARTILE(IF($JU21:$JU68&lt;&gt;"",AZ21:AZ68),3)</f>
        <v>#NUM!</v>
      </c>
      <c r="BA116" s="318" t="e">
        <f t="array" ref="BA116">QUARTILE(IF($JU21:$JU68&lt;&gt;"",BA21:BA68),3)</f>
        <v>#NUM!</v>
      </c>
      <c r="BB116" s="318" t="e">
        <f t="array" ref="BB116">QUARTILE(IF($JU21:$JU68&lt;&gt;"",BB21:BB68),3)</f>
        <v>#NUM!</v>
      </c>
      <c r="BC116" s="318" t="e">
        <f t="array" ref="BC116">QUARTILE(IF($JU21:$JU68&lt;&gt;"",BC21:BC68),3)</f>
        <v>#NUM!</v>
      </c>
      <c r="BD116" s="318" t="e">
        <f t="array" ref="BD116">QUARTILE(IF($JU21:$JU68&lt;&gt;"",BD21:BD68),3)</f>
        <v>#NUM!</v>
      </c>
      <c r="BE116" s="318" t="e">
        <f t="array" ref="BE116">QUARTILE(IF($JU21:$JU68&lt;&gt;"",BE21:BE68),3)</f>
        <v>#NUM!</v>
      </c>
      <c r="BF116" s="318" t="e">
        <f t="array" ref="BF116">QUARTILE(IF($JU21:$JU68&lt;&gt;"",BF21:BF68),3)</f>
        <v>#NUM!</v>
      </c>
      <c r="BG116" s="318" t="e">
        <f t="array" ref="BG116">QUARTILE(IF($JU21:$JU68&lt;&gt;"",BG21:BG68),3)</f>
        <v>#NUM!</v>
      </c>
      <c r="BH116" s="318" t="e">
        <f t="array" ref="BH116">QUARTILE(IF($JU21:$JU68&lt;&gt;"",BH21:BH68),3)</f>
        <v>#NUM!</v>
      </c>
      <c r="BI116" s="318" t="e">
        <f t="array" ref="BI116">QUARTILE(IF($JU21:$JU68&lt;&gt;"",BI21:BI68),3)</f>
        <v>#NUM!</v>
      </c>
      <c r="BJ116" s="318" t="e">
        <f t="array" ref="BJ116">QUARTILE(IF($JU21:$JU68&lt;&gt;"",BJ21:BJ68),3)</f>
        <v>#NUM!</v>
      </c>
      <c r="BK116" s="318" t="e">
        <f t="array" ref="BK116">QUARTILE(IF($JU21:$JU68&lt;&gt;"",BK21:BK68),3)</f>
        <v>#NUM!</v>
      </c>
      <c r="BL116" s="318" t="e">
        <f t="array" ref="BL116">QUARTILE(IF($JU21:$JU68&lt;&gt;"",BL21:BL68),3)</f>
        <v>#NUM!</v>
      </c>
      <c r="BM116" s="318" t="e">
        <f t="array" ref="BM116">QUARTILE(IF($JU21:$JU68&lt;&gt;"",BM21:BM68),3)</f>
        <v>#NUM!</v>
      </c>
      <c r="BN116" s="318" t="e">
        <f t="array" ref="BN116">QUARTILE(IF($JU21:$JU68&lt;&gt;"",BN21:BN68),3)</f>
        <v>#NUM!</v>
      </c>
      <c r="BO116" s="318" t="e">
        <f t="array" ref="BO116">QUARTILE(IF($JU21:$JU68&lt;&gt;"",BO21:BO68),3)</f>
        <v>#NUM!</v>
      </c>
      <c r="BP116" s="318" t="e">
        <f t="array" ref="BP116">QUARTILE(IF($JU21:$JU68&lt;&gt;"",BP21:BP68),3)</f>
        <v>#NUM!</v>
      </c>
      <c r="BQ116" s="318" t="e">
        <f t="array" ref="BQ116">QUARTILE(IF($JU21:$JU68&lt;&gt;"",BQ21:BQ68),3)</f>
        <v>#NUM!</v>
      </c>
      <c r="BR116" s="318" t="e">
        <f t="array" ref="BR116">QUARTILE(IF($JU21:$JU68&lt;&gt;"",BR21:BR68),3)</f>
        <v>#NUM!</v>
      </c>
      <c r="BS116" s="318" t="e">
        <f t="array" ref="BS116">QUARTILE(IF($JU21:$JU68&lt;&gt;"",BS21:BS68),3)</f>
        <v>#NUM!</v>
      </c>
      <c r="BT116" s="318" t="e">
        <f t="array" ref="BT116">QUARTILE(IF($JU21:$JU68&lt;&gt;"",BT21:BT68),3)</f>
        <v>#NUM!</v>
      </c>
      <c r="BU116" s="318" t="e">
        <f t="array" ref="BU116">QUARTILE(IF($JU21:$JU68&lt;&gt;"",BU21:BU68),3)</f>
        <v>#NUM!</v>
      </c>
      <c r="BV116" s="318" t="e">
        <f t="array" ref="BV116">QUARTILE(IF($JU21:$JU68&lt;&gt;"",BV21:BV68),3)</f>
        <v>#NUM!</v>
      </c>
      <c r="BW116" s="318" t="e">
        <f t="array" ref="BW116">QUARTILE(IF($JU21:$JU68&lt;&gt;"",BW21:BW68),3)</f>
        <v>#NUM!</v>
      </c>
      <c r="BX116" s="318" t="e">
        <f t="array" ref="BX116">QUARTILE(IF($JU21:$JU68&lt;&gt;"",BX21:BX68),3)</f>
        <v>#NUM!</v>
      </c>
      <c r="BY116" s="318" t="e">
        <f t="array" ref="BY116">QUARTILE(IF($JU21:$JU68&lt;&gt;"",BY21:BY68),3)</f>
        <v>#NUM!</v>
      </c>
      <c r="BZ116" s="318" t="e">
        <f t="array" ref="BZ116">QUARTILE(IF($JU21:$JU68&lt;&gt;"",BZ21:BZ68),3)</f>
        <v>#NUM!</v>
      </c>
      <c r="CA116" s="318" t="e">
        <f t="array" ref="CA116">QUARTILE(IF($JU21:$JU68&lt;&gt;"",CA21:CA68),3)</f>
        <v>#NUM!</v>
      </c>
      <c r="CB116" s="318" t="e">
        <f t="array" ref="CB116">QUARTILE(IF($JU21:$JU68&lt;&gt;"",CB21:CB68),3)</f>
        <v>#NUM!</v>
      </c>
      <c r="CC116" s="318" t="e">
        <f t="array" ref="CC116">QUARTILE(IF($JU21:$JU68&lt;&gt;"",CC21:CC68),3)</f>
        <v>#NUM!</v>
      </c>
      <c r="CD116" s="318" t="e">
        <f t="array" ref="CD116">QUARTILE(IF($JU21:$JU68&lt;&gt;"",CD21:CD68),3)</f>
        <v>#NUM!</v>
      </c>
      <c r="CE116" s="318" t="e">
        <f t="array" ref="CE116">QUARTILE(IF($JU21:$JU68&lt;&gt;"",CE21:CE68),3)</f>
        <v>#NUM!</v>
      </c>
      <c r="CF116" s="318" t="e">
        <f t="array" ref="CF116">QUARTILE(IF($JU21:$JU68&lt;&gt;"",CF21:CF68),3)</f>
        <v>#NUM!</v>
      </c>
      <c r="CG116" s="318" t="e">
        <f t="array" ref="CG116">QUARTILE(IF($JU21:$JU68&lt;&gt;"",CG21:CG68),3)</f>
        <v>#NUM!</v>
      </c>
      <c r="CH116" s="318" t="e">
        <f t="array" ref="CH116">QUARTILE(IF($JU21:$JU68&lt;&gt;"",CH21:CH68),3)</f>
        <v>#NUM!</v>
      </c>
      <c r="CI116" s="318" t="e">
        <f t="array" ref="CI116">QUARTILE(IF($JU21:$JU68&lt;&gt;"",CI21:CI68),3)</f>
        <v>#NUM!</v>
      </c>
      <c r="CJ116" s="318" t="e">
        <f t="array" ref="CJ116">QUARTILE(IF($JU21:$JU68&lt;&gt;"",CJ21:CJ68),3)</f>
        <v>#NUM!</v>
      </c>
      <c r="CK116" s="318" t="e">
        <f t="array" ref="CK116">QUARTILE(IF($JU21:$JU68&lt;&gt;"",CK21:CK68),3)</f>
        <v>#NUM!</v>
      </c>
      <c r="CL116" s="318" t="e">
        <f t="array" ref="CL116">QUARTILE(IF($JU21:$JU68&lt;&gt;"",CL21:CL68),3)</f>
        <v>#NUM!</v>
      </c>
      <c r="CM116" s="318" t="e">
        <f t="array" ref="CM116">QUARTILE(IF($JU21:$JU68&lt;&gt;"",CM21:CM68),3)</f>
        <v>#NUM!</v>
      </c>
      <c r="CN116" s="318" t="e">
        <f t="array" ref="CN116">QUARTILE(IF($JU21:$JU68&lt;&gt;"",CN21:CN68),3)</f>
        <v>#NUM!</v>
      </c>
      <c r="CO116" s="318" t="e">
        <f t="array" ref="CO116">QUARTILE(IF($JU21:$JU68&lt;&gt;"",CO21:CO68),3)</f>
        <v>#NUM!</v>
      </c>
      <c r="CP116" s="318" t="e">
        <f t="array" ref="CP116">QUARTILE(IF($JU21:$JU68&lt;&gt;"",CP21:CP68),3)</f>
        <v>#NUM!</v>
      </c>
      <c r="CQ116" s="318" t="e">
        <f t="array" ref="CQ116">QUARTILE(IF($JU21:$JU68&lt;&gt;"",CQ21:CQ68),3)</f>
        <v>#NUM!</v>
      </c>
      <c r="CR116" s="318" t="e">
        <f t="array" ref="CR116">QUARTILE(IF($JU21:$JU68&lt;&gt;"",CR21:CR68),3)</f>
        <v>#NUM!</v>
      </c>
      <c r="CS116" s="318" t="e">
        <f t="array" ref="CS116">QUARTILE(IF($JU21:$JU68&lt;&gt;"",CS21:CS68),3)</f>
        <v>#NUM!</v>
      </c>
      <c r="CT116" s="318" t="e">
        <f t="array" ref="CT116">QUARTILE(IF($JU21:$JU68&lt;&gt;"",CT21:CT68),3)</f>
        <v>#NUM!</v>
      </c>
      <c r="CU116" s="318" t="e">
        <f t="array" ref="CU116">QUARTILE(IF($JU21:$JU68&lt;&gt;"",CU21:CU68),3)</f>
        <v>#NUM!</v>
      </c>
      <c r="CV116" s="318" t="e">
        <f t="array" ref="CV116">QUARTILE(IF($JU21:$JU68&lt;&gt;"",CV21:CV68),3)</f>
        <v>#NUM!</v>
      </c>
      <c r="CW116" s="318" t="e">
        <f t="array" ref="CW116">QUARTILE(IF($JU21:$JU68&lt;&gt;"",CW21:CW68),3)</f>
        <v>#NUM!</v>
      </c>
      <c r="CX116" s="318" t="e">
        <f t="array" ref="CX116">QUARTILE(IF($JU21:$JU68&lt;&gt;"",CX21:CX68),3)</f>
        <v>#NUM!</v>
      </c>
      <c r="CY116" s="318" t="e">
        <f t="array" ref="CY116">QUARTILE(IF($JU21:$JU68&lt;&gt;"",CY21:CY68),3)</f>
        <v>#NUM!</v>
      </c>
      <c r="CZ116" s="318" t="e">
        <f t="array" ref="CZ116">QUARTILE(IF($JU21:$JU68&lt;&gt;"",CZ21:CZ68),3)</f>
        <v>#NUM!</v>
      </c>
      <c r="DA116" s="318" t="e">
        <f t="array" ref="DA116">QUARTILE(IF($JU21:$JU68&lt;&gt;"",DA21:DA68),3)</f>
        <v>#NUM!</v>
      </c>
      <c r="DB116" s="318" t="e">
        <f t="array" ref="DB116">QUARTILE(IF($JU21:$JU68&lt;&gt;"",DB21:DB68),3)</f>
        <v>#NUM!</v>
      </c>
      <c r="DC116" s="318" t="e">
        <f t="array" ref="DC116">QUARTILE(IF($JU21:$JU68&lt;&gt;"",DC21:DC68),3)</f>
        <v>#NUM!</v>
      </c>
      <c r="DD116" s="318" t="e">
        <f t="array" ref="DD116">QUARTILE(IF($JU21:$JU68&lt;&gt;"",DD21:DD68),3)</f>
        <v>#NUM!</v>
      </c>
      <c r="DE116" s="318" t="e">
        <f t="array" ref="DE116">QUARTILE(IF($JU21:$JU68&lt;&gt;"",DE21:DE68),3)</f>
        <v>#NUM!</v>
      </c>
      <c r="DF116" s="318" t="e">
        <f t="array" ref="DF116">QUARTILE(IF($JU21:$JU68&lt;&gt;"",DF21:DF68),3)</f>
        <v>#NUM!</v>
      </c>
      <c r="DG116" s="318" t="e">
        <f t="array" ref="DG116">QUARTILE(IF($JU21:$JU68&lt;&gt;"",DG21:DG68),3)</f>
        <v>#NUM!</v>
      </c>
      <c r="DH116" s="318" t="e">
        <f t="array" ref="DH116">QUARTILE(IF($JU21:$JU68&lt;&gt;"",DH21:DH68),3)</f>
        <v>#NUM!</v>
      </c>
      <c r="DI116" s="318" t="e">
        <f t="array" ref="DI116">QUARTILE(IF($JU21:$JU68&lt;&gt;"",DI21:DI68),3)</f>
        <v>#NUM!</v>
      </c>
      <c r="DJ116" s="318" t="e">
        <f t="array" ref="DJ116">QUARTILE(IF($JU21:$JU68&lt;&gt;"",DJ21:DJ68),3)</f>
        <v>#NUM!</v>
      </c>
      <c r="DK116" s="318" t="e">
        <f t="array" ref="DK116">QUARTILE(IF($JU21:$JU68&lt;&gt;"",DK21:DK68),3)</f>
        <v>#NUM!</v>
      </c>
      <c r="DL116" s="318" t="e">
        <f t="array" ref="DL116">QUARTILE(IF($JU21:$JU68&lt;&gt;"",DL21:DL68),3)</f>
        <v>#NUM!</v>
      </c>
      <c r="DM116" s="318" t="e">
        <f t="array" ref="DM116">QUARTILE(IF($JU21:$JU68&lt;&gt;"",DM21:DM68),3)</f>
        <v>#NUM!</v>
      </c>
      <c r="DN116" s="318" t="e">
        <f t="array" ref="DN116">QUARTILE(IF($JU21:$JU68&lt;&gt;"",DN21:DN68),3)</f>
        <v>#NUM!</v>
      </c>
      <c r="DO116" s="318" t="e">
        <f t="array" ref="DO116">QUARTILE(IF($JU21:$JU68&lt;&gt;"",DO21:DO68),3)</f>
        <v>#NUM!</v>
      </c>
      <c r="DP116" s="318" t="e">
        <f t="array" ref="DP116">QUARTILE(IF($JU21:$JU68&lt;&gt;"",DP21:DP68),3)</f>
        <v>#NUM!</v>
      </c>
      <c r="DQ116" s="318" t="e">
        <f t="array" ref="DQ116">QUARTILE(IF($JU21:$JU68&lt;&gt;"",DQ21:DQ68),3)</f>
        <v>#NUM!</v>
      </c>
      <c r="DR116" s="318" t="e">
        <f t="array" ref="DR116">QUARTILE(IF($JU21:$JU68&lt;&gt;"",DR21:DR68),3)</f>
        <v>#NUM!</v>
      </c>
      <c r="DS116" s="318" t="e">
        <f t="array" ref="DS116">QUARTILE(IF($JU21:$JU68&lt;&gt;"",DS21:DS68),3)</f>
        <v>#NUM!</v>
      </c>
      <c r="DT116" s="318" t="e">
        <f t="array" ref="DT116">QUARTILE(IF($JU21:$JU68&lt;&gt;"",DT21:DT68),3)</f>
        <v>#NUM!</v>
      </c>
      <c r="DU116" s="318" t="e">
        <f t="array" ref="DU116">QUARTILE(IF($JU21:$JU68&lt;&gt;"",DU21:DU68),3)</f>
        <v>#NUM!</v>
      </c>
      <c r="DV116" s="318" t="e">
        <f t="array" ref="DV116">QUARTILE(IF($JU21:$JU68&lt;&gt;"",DV21:DV68),3)</f>
        <v>#NUM!</v>
      </c>
      <c r="DW116" s="318" t="e">
        <f t="array" ref="DW116">QUARTILE(IF($JU21:$JU68&lt;&gt;"",DW21:DW68),3)</f>
        <v>#NUM!</v>
      </c>
      <c r="DX116" s="318" t="e">
        <f t="array" ref="DX116">QUARTILE(IF($JU21:$JU68&lt;&gt;"",DX21:DX68),3)</f>
        <v>#NUM!</v>
      </c>
      <c r="DY116" s="318" t="e">
        <f t="array" ref="DY116">QUARTILE(IF($JU21:$JU68&lt;&gt;"",DY21:DY68),3)</f>
        <v>#NUM!</v>
      </c>
      <c r="DZ116" s="318" t="e">
        <f t="array" ref="DZ116">QUARTILE(IF($JU21:$JU68&lt;&gt;"",DZ21:DZ68),3)</f>
        <v>#NUM!</v>
      </c>
      <c r="EA116" s="318" t="e">
        <f t="array" ref="EA116">QUARTILE(IF($JU21:$JU68&lt;&gt;"",EA21:EA68),3)</f>
        <v>#NUM!</v>
      </c>
      <c r="EB116" s="318" t="e">
        <f t="array" ref="EB116">QUARTILE(IF($JU21:$JU68&lt;&gt;"",EB21:EB68),3)</f>
        <v>#NUM!</v>
      </c>
      <c r="EC116" s="318" t="e">
        <f t="array" ref="EC116">QUARTILE(IF($JU21:$JU68&lt;&gt;"",EC21:EC68),3)</f>
        <v>#NUM!</v>
      </c>
      <c r="ED116" s="318" t="e">
        <f t="array" ref="ED116">QUARTILE(IF($JU21:$JU68&lt;&gt;"",ED21:ED68),3)</f>
        <v>#NUM!</v>
      </c>
      <c r="EE116" s="318" t="e">
        <f t="array" ref="EE116">QUARTILE(IF($JU21:$JU68&lt;&gt;"",EE21:EE68),3)</f>
        <v>#NUM!</v>
      </c>
      <c r="EF116" s="318" t="e">
        <f t="array" ref="EF116">QUARTILE(IF($JU21:$JU68&lt;&gt;"",EF21:EF68),3)</f>
        <v>#NUM!</v>
      </c>
      <c r="EG116" s="318" t="e">
        <f t="array" ref="EG116">QUARTILE(IF($JU21:$JU68&lt;&gt;"",EG21:EG68),3)</f>
        <v>#NUM!</v>
      </c>
      <c r="EH116" s="318" t="e">
        <f t="array" ref="EH116">QUARTILE(IF($JU21:$JU68&lt;&gt;"",EH21:EH68),3)</f>
        <v>#NUM!</v>
      </c>
      <c r="EI116" s="318" t="e">
        <f t="array" ref="EI116">QUARTILE(IF($JU21:$JU68&lt;&gt;"",EI21:EI68),3)</f>
        <v>#NUM!</v>
      </c>
      <c r="EJ116" s="318" t="e">
        <f t="array" ref="EJ116">QUARTILE(IF($JU21:$JU68&lt;&gt;"",EJ21:EJ68),3)</f>
        <v>#NUM!</v>
      </c>
      <c r="EK116" s="318" t="e">
        <f t="array" ref="EK116">QUARTILE(IF($JU21:$JU68&lt;&gt;"",EK21:EK68),3)</f>
        <v>#NUM!</v>
      </c>
      <c r="EL116" s="318" t="e">
        <f t="array" ref="EL116">QUARTILE(IF($JU21:$JU68&lt;&gt;"",EL21:EL68),3)</f>
        <v>#NUM!</v>
      </c>
      <c r="EM116" s="318" t="e">
        <f t="array" ref="EM116">QUARTILE(IF($JU21:$JU68&lt;&gt;"",EM21:EM68),3)</f>
        <v>#NUM!</v>
      </c>
      <c r="EN116" s="318" t="e">
        <f t="array" ref="EN116">QUARTILE(IF($JU21:$JU68&lt;&gt;"",EN21:EN68),3)</f>
        <v>#NUM!</v>
      </c>
      <c r="EO116" s="318" t="e">
        <f t="array" ref="EO116">QUARTILE(IF($JU21:$JU68&lt;&gt;"",EO21:EO68),3)</f>
        <v>#NUM!</v>
      </c>
      <c r="EP116" s="318" t="e">
        <f t="array" ref="EP116">QUARTILE(IF($JU21:$JU68&lt;&gt;"",EP21:EP68),3)</f>
        <v>#NUM!</v>
      </c>
      <c r="EQ116" s="318" t="e">
        <f t="array" ref="EQ116">QUARTILE(IF($JU21:$JU68&lt;&gt;"",EQ21:EQ68),3)</f>
        <v>#NUM!</v>
      </c>
      <c r="ER116" s="318" t="e">
        <f t="array" ref="ER116">QUARTILE(IF($JU21:$JU68&lt;&gt;"",ER21:ER68),3)</f>
        <v>#NUM!</v>
      </c>
      <c r="ES116" s="318" t="e">
        <f t="array" ref="ES116">QUARTILE(IF($JU21:$JU68&lt;&gt;"",ES21:ES68),3)</f>
        <v>#NUM!</v>
      </c>
      <c r="ET116" s="318" t="e">
        <f t="array" ref="ET116">QUARTILE(IF($JU21:$JU68&lt;&gt;"",ET21:ET68),3)</f>
        <v>#NUM!</v>
      </c>
      <c r="EU116" s="318" t="e">
        <f t="array" ref="EU116">QUARTILE(IF($JU21:$JU68&lt;&gt;"",EU21:EU68),3)</f>
        <v>#NUM!</v>
      </c>
      <c r="EV116" s="318" t="e">
        <f t="array" ref="EV116">QUARTILE(IF($JU21:$JU68&lt;&gt;"",EV21:EV68),3)</f>
        <v>#NUM!</v>
      </c>
      <c r="EW116" s="318" t="e">
        <f t="array" ref="EW116">QUARTILE(IF($JU21:$JU68&lt;&gt;"",EW21:EW68),3)</f>
        <v>#NUM!</v>
      </c>
      <c r="EX116" s="318" t="e">
        <f t="array" ref="EX116">QUARTILE(IF($JU21:$JU68&lt;&gt;"",EX21:EX68),3)</f>
        <v>#NUM!</v>
      </c>
      <c r="EY116" s="318" t="e">
        <f t="array" ref="EY116">QUARTILE(IF($JU21:$JU68&lt;&gt;"",EY21:EY68),3)</f>
        <v>#NUM!</v>
      </c>
      <c r="EZ116" s="318" t="e">
        <f t="array" ref="EZ116">QUARTILE(IF($JU21:$JU68&lt;&gt;"",EZ21:EZ68),3)</f>
        <v>#NUM!</v>
      </c>
      <c r="FA116" s="318" t="e">
        <f t="array" ref="FA116">QUARTILE(IF($JU21:$JU68&lt;&gt;"",FA21:FA68),3)</f>
        <v>#NUM!</v>
      </c>
      <c r="FB116" s="318" t="e">
        <f t="array" ref="FB116">QUARTILE(IF($JU21:$JU68&lt;&gt;"",FB21:FB68),3)</f>
        <v>#NUM!</v>
      </c>
      <c r="FC116" s="318" t="e">
        <f t="array" ref="FC116">QUARTILE(IF($JU21:$JU68&lt;&gt;"",FC21:FC68),3)</f>
        <v>#NUM!</v>
      </c>
      <c r="FD116" s="318" t="e">
        <f t="array" ref="FD116">QUARTILE(IF($JU21:$JU68&lt;&gt;"",FD21:FD68),3)</f>
        <v>#NUM!</v>
      </c>
      <c r="FE116" s="318" t="e">
        <f t="array" ref="FE116">QUARTILE(IF($JU21:$JU68&lt;&gt;"",FE21:FE68),3)</f>
        <v>#NUM!</v>
      </c>
      <c r="FF116" s="318" t="e">
        <f t="array" ref="FF116">QUARTILE(IF($JU21:$JU68&lt;&gt;"",FF21:FF68),3)</f>
        <v>#NUM!</v>
      </c>
      <c r="FG116" s="318" t="e">
        <f t="array" ref="FG116">QUARTILE(IF($JU21:$JU68&lt;&gt;"",FG21:FG68),3)</f>
        <v>#NUM!</v>
      </c>
      <c r="FH116" s="318" t="e">
        <f t="array" ref="FH116">QUARTILE(IF($JU21:$JU68&lt;&gt;"",FH21:FH68),3)</f>
        <v>#NUM!</v>
      </c>
      <c r="FI116" s="318" t="e">
        <f t="array" ref="FI116">QUARTILE(IF($JU21:$JU68&lt;&gt;"",FI21:FI68),3)</f>
        <v>#NUM!</v>
      </c>
      <c r="FJ116" s="318" t="e">
        <f t="array" ref="FJ116">QUARTILE(IF($JU21:$JU68&lt;&gt;"",FJ21:FJ68),3)</f>
        <v>#NUM!</v>
      </c>
      <c r="FK116" s="318" t="e">
        <f t="array" ref="FK116">QUARTILE(IF($JU21:$JU68&lt;&gt;"",FK21:FK68),3)</f>
        <v>#NUM!</v>
      </c>
      <c r="FL116" s="318" t="e">
        <f t="array" ref="FL116">QUARTILE(IF($JU21:$JU68&lt;&gt;"",FL21:FL68),3)</f>
        <v>#NUM!</v>
      </c>
      <c r="FM116" s="318" t="e">
        <f t="array" ref="FM116">QUARTILE(IF($JU21:$JU68&lt;&gt;"",FM21:FM68),3)</f>
        <v>#NUM!</v>
      </c>
      <c r="FN116" s="318" t="e">
        <f t="array" ref="FN116">QUARTILE(IF($JU21:$JU68&lt;&gt;"",FN21:FN68),3)</f>
        <v>#NUM!</v>
      </c>
      <c r="FO116" s="318" t="e">
        <f t="array" ref="FO116">QUARTILE(IF($JU21:$JU68&lt;&gt;"",FO21:FO68),3)</f>
        <v>#NUM!</v>
      </c>
      <c r="FP116" s="318" t="e">
        <f t="array" ref="FP116">QUARTILE(IF($JU21:$JU68&lt;&gt;"",FP21:FP68),3)</f>
        <v>#NUM!</v>
      </c>
      <c r="FQ116" s="318" t="e">
        <f t="array" ref="FQ116">QUARTILE(IF($JU21:$JU68&lt;&gt;"",FQ21:FQ68),3)</f>
        <v>#NUM!</v>
      </c>
      <c r="FR116" s="318" t="e">
        <f t="array" ref="FR116">QUARTILE(IF($JU21:$JU68&lt;&gt;"",FR21:FR68),3)</f>
        <v>#NUM!</v>
      </c>
      <c r="FS116" s="318" t="e">
        <f t="array" ref="FS116">QUARTILE(IF($JU21:$JU68&lt;&gt;"",FS21:FS68),3)</f>
        <v>#NUM!</v>
      </c>
      <c r="FT116" s="318" t="e">
        <f t="array" ref="FT116">QUARTILE(IF($JU21:$JU68&lt;&gt;"",FT21:FT68),3)</f>
        <v>#NUM!</v>
      </c>
      <c r="FU116" s="318" t="e">
        <f t="array" ref="FU116">QUARTILE(IF($JU21:$JU68&lt;&gt;"",FU21:FU68),3)</f>
        <v>#NUM!</v>
      </c>
      <c r="FV116" s="318" t="e">
        <f t="array" ref="FV116">QUARTILE(IF($JU21:$JU68&lt;&gt;"",FV21:FV68),3)</f>
        <v>#NUM!</v>
      </c>
      <c r="FW116" s="318" t="e">
        <f t="array" ref="FW116">QUARTILE(IF($JU21:$JU68&lt;&gt;"",FW21:FW68),3)</f>
        <v>#NUM!</v>
      </c>
      <c r="FX116" s="318" t="e">
        <f t="array" ref="FX116">QUARTILE(IF($JU21:$JU68&lt;&gt;"",FX21:FX68),3)</f>
        <v>#NUM!</v>
      </c>
      <c r="FY116" s="318" t="e">
        <f t="array" ref="FY116">QUARTILE(IF($JU21:$JU68&lt;&gt;"",FY21:FY68),3)</f>
        <v>#NUM!</v>
      </c>
      <c r="FZ116" s="318" t="e">
        <f t="array" ref="FZ116">QUARTILE(IF($JU21:$JU68&lt;&gt;"",FZ21:FZ68),3)</f>
        <v>#NUM!</v>
      </c>
      <c r="GA116" s="318" t="e">
        <f t="array" ref="GA116">QUARTILE(IF($JU21:$JU68&lt;&gt;"",GA21:GA68),3)</f>
        <v>#NUM!</v>
      </c>
      <c r="GB116" s="318" t="e">
        <f t="array" ref="GB116">QUARTILE(IF($JU21:$JU68&lt;&gt;"",GB21:GB68),3)</f>
        <v>#NUM!</v>
      </c>
      <c r="GC116" s="318" t="e">
        <f t="array" ref="GC116">QUARTILE(IF($JU21:$JU68&lt;&gt;"",GC21:GC68),3)</f>
        <v>#NUM!</v>
      </c>
      <c r="GD116" s="318" t="e">
        <f t="array" ref="GD116">QUARTILE(IF($JU21:$JU68&lt;&gt;"",GD21:GD68),3)</f>
        <v>#NUM!</v>
      </c>
      <c r="GE116" s="318" t="e">
        <f t="array" ref="GE116">QUARTILE(IF($JU21:$JU68&lt;&gt;"",GE21:GE68),3)</f>
        <v>#NUM!</v>
      </c>
      <c r="GF116" s="318" t="e">
        <f t="array" ref="GF116">QUARTILE(IF($JU21:$JU68&lt;&gt;"",GF21:GF68),3)</f>
        <v>#NUM!</v>
      </c>
      <c r="GG116" s="318" t="e">
        <f t="array" ref="GG116">QUARTILE(IF($JU21:$JU68&lt;&gt;"",GG21:GG68),3)</f>
        <v>#NUM!</v>
      </c>
      <c r="GH116" s="318" t="e">
        <f t="array" ref="GH116">QUARTILE(IF($JU21:$JU68&lt;&gt;"",GH21:GH68),3)</f>
        <v>#NUM!</v>
      </c>
      <c r="GI116" s="318" t="e">
        <f t="array" ref="GI116">QUARTILE(IF($JU21:$JU68&lt;&gt;"",GI21:GI68),3)</f>
        <v>#NUM!</v>
      </c>
      <c r="GJ116" s="318" t="e">
        <f t="array" ref="GJ116">QUARTILE(IF($JU21:$JU68&lt;&gt;"",GJ21:GJ68),3)</f>
        <v>#NUM!</v>
      </c>
      <c r="GK116" s="318" t="e">
        <f t="array" ref="GK116">QUARTILE(IF($JU21:$JU68&lt;&gt;"",GK21:GK68),3)</f>
        <v>#NUM!</v>
      </c>
      <c r="GL116" s="318" t="e">
        <f t="array" ref="GL116">QUARTILE(IF($JU21:$JU68&lt;&gt;"",GL21:GL68),3)</f>
        <v>#NUM!</v>
      </c>
      <c r="GM116" s="318" t="e">
        <f t="array" ref="GM116">QUARTILE(IF($JU21:$JU68&lt;&gt;"",GM21:GM68),3)</f>
        <v>#NUM!</v>
      </c>
      <c r="GN116" s="318" t="e">
        <f t="array" ref="GN116">QUARTILE(IF($JU21:$JU68&lt;&gt;"",GN21:GN68),3)</f>
        <v>#NUM!</v>
      </c>
      <c r="GO116" s="318" t="e">
        <f t="array" ref="GO116">QUARTILE(IF($JU21:$JU68&lt;&gt;"",GO21:GO68),3)</f>
        <v>#NUM!</v>
      </c>
      <c r="GP116" s="318" t="e">
        <f t="array" ref="GP116">QUARTILE(IF($JU21:$JU68&lt;&gt;"",GP21:GP68),3)</f>
        <v>#NUM!</v>
      </c>
      <c r="GQ116" s="318" t="e">
        <f t="array" ref="GQ116">QUARTILE(IF($JU21:$JU68&lt;&gt;"",GQ21:GQ68),3)</f>
        <v>#NUM!</v>
      </c>
      <c r="GR116" s="318" t="e">
        <f t="array" ref="GR116">QUARTILE(IF($JU21:$JU68&lt;&gt;"",GR21:GR68),3)</f>
        <v>#NUM!</v>
      </c>
      <c r="GS116" s="318" t="e">
        <f t="array" ref="GS116">QUARTILE(IF($JU21:$JU68&lt;&gt;"",GS21:GS68),3)</f>
        <v>#NUM!</v>
      </c>
      <c r="GT116" s="318" t="e">
        <f t="array" ref="GT116">QUARTILE(IF($JU21:$JU68&lt;&gt;"",GT21:GT68),3)</f>
        <v>#NUM!</v>
      </c>
      <c r="GU116" s="318" t="e">
        <f t="array" ref="GU116">QUARTILE(IF($JU21:$JU68&lt;&gt;"",GU21:GU68),3)</f>
        <v>#NUM!</v>
      </c>
      <c r="GV116" s="318" t="e">
        <f t="array" ref="GV116">QUARTILE(IF($JU21:$JU68&lt;&gt;"",GV21:GV68),3)</f>
        <v>#NUM!</v>
      </c>
      <c r="GW116" s="318" t="e">
        <f t="array" ref="GW116">QUARTILE(IF($JU21:$JU68&lt;&gt;"",GW21:GW68),3)</f>
        <v>#NUM!</v>
      </c>
      <c r="GX116" s="318" t="e">
        <f t="array" ref="GX116">QUARTILE(IF($JU21:$JU68&lt;&gt;"",GX21:GX68),3)</f>
        <v>#NUM!</v>
      </c>
      <c r="GY116" s="318" t="e">
        <f t="array" ref="GY116">QUARTILE(IF($JU21:$JU68&lt;&gt;"",GY21:GY68),3)</f>
        <v>#NUM!</v>
      </c>
      <c r="GZ116" s="318" t="e">
        <f t="array" ref="GZ116">QUARTILE(IF($JU21:$JU68&lt;&gt;"",GZ21:GZ68),3)</f>
        <v>#NUM!</v>
      </c>
      <c r="HA116" s="318" t="e">
        <f t="array" ref="HA116">QUARTILE(IF($JU21:$JU68&lt;&gt;"",HA21:HA68),3)</f>
        <v>#NUM!</v>
      </c>
      <c r="HB116" s="318" t="e">
        <f t="array" ref="HB116">QUARTILE(IF($JU21:$JU68&lt;&gt;"",HB21:HB68),3)</f>
        <v>#NUM!</v>
      </c>
      <c r="HC116" s="318" t="e">
        <f t="array" ref="HC116">QUARTILE(IF($JU21:$JU68&lt;&gt;"",HC21:HC68),3)</f>
        <v>#NUM!</v>
      </c>
      <c r="HD116" s="318" t="e">
        <f t="array" ref="HD116">QUARTILE(IF($JU21:$JU68&lt;&gt;"",HD21:HD68),3)</f>
        <v>#NUM!</v>
      </c>
      <c r="HE116" s="318" t="e">
        <f t="array" ref="HE116">QUARTILE(IF($JU21:$JU68&lt;&gt;"",HE21:HE68),3)</f>
        <v>#NUM!</v>
      </c>
      <c r="HF116" s="318" t="e">
        <f t="array" ref="HF116">QUARTILE(IF($JU21:$JU68&lt;&gt;"",HF21:HF68),3)</f>
        <v>#NUM!</v>
      </c>
      <c r="HG116" s="318" t="e">
        <f t="array" ref="HG116">QUARTILE(IF($JU21:$JU68&lt;&gt;"",HG21:HG68),3)</f>
        <v>#NUM!</v>
      </c>
      <c r="HH116" s="318" t="e">
        <f t="array" ref="HH116">QUARTILE(IF($JU21:$JU68&lt;&gt;"",HH21:HH68),3)</f>
        <v>#NUM!</v>
      </c>
      <c r="HI116" s="318" t="e">
        <f t="array" ref="HI116">QUARTILE(IF($JU21:$JU68&lt;&gt;"",HI21:HI68),3)</f>
        <v>#NUM!</v>
      </c>
      <c r="HJ116" s="318" t="e">
        <f t="array" ref="HJ116">QUARTILE(IF($JU21:$JU68&lt;&gt;"",HJ21:HJ68),3)</f>
        <v>#NUM!</v>
      </c>
      <c r="HK116" s="318" t="e">
        <f t="array" ref="HK116">QUARTILE(IF($JU21:$JU68&lt;&gt;"",HK21:HK68),3)</f>
        <v>#NUM!</v>
      </c>
      <c r="HL116" s="318" t="e">
        <f t="array" ref="HL116">QUARTILE(IF($JU21:$JU68&lt;&gt;"",HL21:HL68),3)</f>
        <v>#NUM!</v>
      </c>
      <c r="HM116" s="318" t="e">
        <f t="array" ref="HM116">QUARTILE(IF($JU21:$JU68&lt;&gt;"",HM21:HM68),3)</f>
        <v>#NUM!</v>
      </c>
      <c r="HN116" s="318" t="e">
        <f t="array" ref="HN116">QUARTILE(IF($JU21:$JU68&lt;&gt;"",HN21:HN68),3)</f>
        <v>#NUM!</v>
      </c>
      <c r="HO116" s="318" t="e">
        <f t="array" ref="HO116">QUARTILE(IF($JU21:$JU68&lt;&gt;"",HO21:HO68),3)</f>
        <v>#NUM!</v>
      </c>
      <c r="HP116" s="318" t="e">
        <f t="array" ref="HP116">QUARTILE(IF($JU21:$JU68&lt;&gt;"",HP21:HP68),3)</f>
        <v>#NUM!</v>
      </c>
      <c r="HQ116" s="318" t="e">
        <f t="array" ref="HQ116">QUARTILE(IF($JU21:$JU68&lt;&gt;"",HQ21:HQ68),3)</f>
        <v>#NUM!</v>
      </c>
      <c r="HR116" s="318" t="e">
        <f t="array" ref="HR116">QUARTILE(IF($JU21:$JU68&lt;&gt;"",HR21:HR68),3)</f>
        <v>#NUM!</v>
      </c>
      <c r="HS116" s="318" t="e">
        <f t="array" ref="HS116">QUARTILE(IF($JU21:$JU68&lt;&gt;"",HS21:HS68),3)</f>
        <v>#NUM!</v>
      </c>
      <c r="HT116" s="318" t="e">
        <f t="array" ref="HT116">QUARTILE(IF($JU21:$JU68&lt;&gt;"",HT21:HT68),3)</f>
        <v>#NUM!</v>
      </c>
      <c r="HU116" s="318" t="e">
        <f t="array" ref="HU116">QUARTILE(IF($JU21:$JU68&lt;&gt;"",HU21:HU68),3)</f>
        <v>#NUM!</v>
      </c>
      <c r="HV116" s="318" t="e">
        <f t="array" ref="HV116">QUARTILE(IF($JU21:$JU68&lt;&gt;"",HV21:HV68),3)</f>
        <v>#NUM!</v>
      </c>
      <c r="HW116" s="318" t="e">
        <f t="array" ref="HW116">QUARTILE(IF($JU21:$JU68&lt;&gt;"",HW21:HW68),3)</f>
        <v>#NUM!</v>
      </c>
      <c r="HX116" s="318" t="e">
        <f t="array" ref="HX116">QUARTILE(IF($JU21:$JU68&lt;&gt;"",HX21:HX68),3)</f>
        <v>#NUM!</v>
      </c>
      <c r="HY116" s="318" t="e">
        <f t="array" ref="HY116">QUARTILE(IF($JU21:$JU68&lt;&gt;"",HY21:HY68),3)</f>
        <v>#NUM!</v>
      </c>
      <c r="HZ116" s="318" t="e">
        <f t="array" ref="HZ116">QUARTILE(IF($JU21:$JU68&lt;&gt;"",HZ21:HZ68),3)</f>
        <v>#NUM!</v>
      </c>
      <c r="IA116" s="318" t="e">
        <f t="array" ref="IA116">QUARTILE(IF($JU21:$JU68&lt;&gt;"",IA21:IA68),3)</f>
        <v>#NUM!</v>
      </c>
      <c r="IB116" s="318" t="e">
        <f t="array" ref="IB116">QUARTILE(IF($JU21:$JU68&lt;&gt;"",IB21:IB68),3)</f>
        <v>#NUM!</v>
      </c>
      <c r="IC116" s="318" t="e">
        <f t="array" ref="IC116">QUARTILE(IF($JU21:$JU68&lt;&gt;"",IC21:IC68),3)</f>
        <v>#NUM!</v>
      </c>
      <c r="ID116" s="318" t="e">
        <f t="array" ref="ID116">QUARTILE(IF($JU21:$JU68&lt;&gt;"",ID21:ID68),3)</f>
        <v>#NUM!</v>
      </c>
      <c r="IE116" s="318" t="e">
        <f t="array" ref="IE116">QUARTILE(IF($JU21:$JU68&lt;&gt;"",IE21:IE68),3)</f>
        <v>#NUM!</v>
      </c>
      <c r="IF116" s="318" t="e">
        <f t="array" ref="IF116">QUARTILE(IF($JU21:$JU68&lt;&gt;"",IF21:IF68),3)</f>
        <v>#NUM!</v>
      </c>
      <c r="IG116" s="318" t="e">
        <f t="array" ref="IG116">QUARTILE(IF($JU21:$JU68&lt;&gt;"",IG21:IG68),3)</f>
        <v>#NUM!</v>
      </c>
      <c r="IH116" s="318" t="e">
        <f t="array" ref="IH116">QUARTILE(IF($JU21:$JU68&lt;&gt;"",IH21:IH68),3)</f>
        <v>#NUM!</v>
      </c>
      <c r="II116" s="318" t="e">
        <f t="array" ref="II116">QUARTILE(IF($JU21:$JU68&lt;&gt;"",II21:II68),3)</f>
        <v>#NUM!</v>
      </c>
      <c r="IJ116" s="318" t="e">
        <f t="array" ref="IJ116">QUARTILE(IF($JU21:$JU68&lt;&gt;"",IJ21:IJ68),3)</f>
        <v>#NUM!</v>
      </c>
      <c r="IK116" s="318" t="e">
        <f t="array" ref="IK116">QUARTILE(IF($JU21:$JU68&lt;&gt;"",IK21:IK68),3)</f>
        <v>#NUM!</v>
      </c>
      <c r="IL116" s="318" t="e">
        <f t="array" ref="IL116">QUARTILE(IF($JU21:$JU68&lt;&gt;"",IL21:IL68),3)</f>
        <v>#NUM!</v>
      </c>
      <c r="IM116" s="318" t="e">
        <f t="array" ref="IM116">QUARTILE(IF($JU21:$JU68&lt;&gt;"",IM21:IM68),3)</f>
        <v>#NUM!</v>
      </c>
      <c r="IN116" s="318" t="e">
        <f t="array" ref="IN116">QUARTILE(IF($JU21:$JU68&lt;&gt;"",IN21:IN68),3)</f>
        <v>#NUM!</v>
      </c>
      <c r="IO116" s="318" t="e">
        <f t="array" ref="IO116">QUARTILE(IF($JU21:$JU68&lt;&gt;"",IO21:IO68),3)</f>
        <v>#NUM!</v>
      </c>
      <c r="IP116" s="318" t="e">
        <f t="array" ref="IP116">QUARTILE(IF($JU21:$JU68&lt;&gt;"",IP21:IP68),3)</f>
        <v>#NUM!</v>
      </c>
      <c r="IQ116" s="318" t="e">
        <f t="array" ref="IQ116">QUARTILE(IF($JU21:$JU68&lt;&gt;"",IQ21:IQ68),3)</f>
        <v>#NUM!</v>
      </c>
      <c r="IR116" s="318" t="e">
        <f t="array" ref="IR116">QUARTILE(IF($JU21:$JU68&lt;&gt;"",IR21:IR68),3)</f>
        <v>#NUM!</v>
      </c>
      <c r="IS116" s="318" t="e">
        <f t="array" ref="IS116">QUARTILE(IF($JU21:$JU68&lt;&gt;"",IS21:IS68),3)</f>
        <v>#NUM!</v>
      </c>
      <c r="IT116" s="318" t="e">
        <f t="array" ref="IT116">QUARTILE(IF($JU21:$JU68&lt;&gt;"",IT21:IT68),3)</f>
        <v>#NUM!</v>
      </c>
      <c r="IU116" s="318" t="e">
        <f t="array" ref="IU116">QUARTILE(IF($JU21:$JU68&lt;&gt;"",IU21:IU68),3)</f>
        <v>#NUM!</v>
      </c>
      <c r="IV116" s="318" t="e">
        <f t="array" ref="IV116">QUARTILE(IF($JU21:$JU68&lt;&gt;"",IV21:IV68),3)</f>
        <v>#NUM!</v>
      </c>
      <c r="IW116" s="318" t="e">
        <f t="array" ref="IW116">QUARTILE(IF($JU21:$JU68&lt;&gt;"",IW21:IW68),3)</f>
        <v>#NUM!</v>
      </c>
      <c r="IX116" s="318" t="e">
        <f t="array" ref="IX116">QUARTILE(IF($JU21:$JU68&lt;&gt;"",IX21:IX68),3)</f>
        <v>#NUM!</v>
      </c>
      <c r="IY116" s="318" t="e">
        <f t="array" ref="IY116">QUARTILE(IF($JU21:$JU68&lt;&gt;"",IY21:IY68),3)</f>
        <v>#NUM!</v>
      </c>
      <c r="IZ116" s="318" t="e">
        <f t="array" ref="IZ116">QUARTILE(IF($JU21:$JU68&lt;&gt;"",IZ21:IZ68),3)</f>
        <v>#NUM!</v>
      </c>
      <c r="JA116" s="318" t="e">
        <f t="array" ref="JA116">QUARTILE(IF($JU21:$JU68&lt;&gt;"",JA21:JA68),3)</f>
        <v>#NUM!</v>
      </c>
      <c r="JB116" s="318" t="e">
        <f t="array" ref="JB116">QUARTILE(IF($JU21:$JU68&lt;&gt;"",JB21:JB68),3)</f>
        <v>#NUM!</v>
      </c>
      <c r="JC116" s="318" t="e">
        <f t="array" ref="JC116">QUARTILE(IF($JU21:$JU68&lt;&gt;"",JC21:JC68),3)</f>
        <v>#NUM!</v>
      </c>
      <c r="JD116" s="318" t="e">
        <f t="array" ref="JD116">QUARTILE(IF($JU21:$JU68&lt;&gt;"",JD21:JD68),3)</f>
        <v>#NUM!</v>
      </c>
      <c r="JE116" s="318" t="e">
        <f t="array" ref="JE116">QUARTILE(IF($JU21:$JU68&lt;&gt;"",JE21:JE68),3)</f>
        <v>#NUM!</v>
      </c>
      <c r="JF116" s="318" t="e">
        <f t="array" ref="JF116">QUARTILE(IF($JU21:$JU68&lt;&gt;"",JF21:JF68),3)</f>
        <v>#NUM!</v>
      </c>
      <c r="JG116" s="318" t="e">
        <f t="array" ref="JG116">QUARTILE(IF($JU21:$JU68&lt;&gt;"",JG21:JG68),3)</f>
        <v>#NUM!</v>
      </c>
      <c r="JH116" s="318" t="e">
        <f t="array" ref="JH116">QUARTILE(IF($JU21:$JU68&lt;&gt;"",JH21:JH68),3)</f>
        <v>#NUM!</v>
      </c>
      <c r="JI116" s="318" t="e">
        <f t="array" ref="JI116">QUARTILE(IF($JU21:$JU68&lt;&gt;"",JI21:JI68),3)</f>
        <v>#NUM!</v>
      </c>
      <c r="JJ116" s="318" t="e">
        <f t="array" ref="JJ116">QUARTILE(IF($JU21:$JU68&lt;&gt;"",JJ21:JJ68),3)</f>
        <v>#NUM!</v>
      </c>
      <c r="JK116" s="318" t="e">
        <f t="array" ref="JK116">QUARTILE(IF($JU21:$JU68&lt;&gt;"",JK21:JK68),3)</f>
        <v>#NUM!</v>
      </c>
      <c r="JL116" s="318" t="e">
        <f t="array" ref="JL116">QUARTILE(IF($JU21:$JU68&lt;&gt;"",JL21:JL68),3)</f>
        <v>#NUM!</v>
      </c>
      <c r="JM116" s="318" t="e">
        <f t="array" ref="JM116">QUARTILE(IF($JU21:$JU68&lt;&gt;"",JM21:JM68),3)</f>
        <v>#NUM!</v>
      </c>
      <c r="JN116" s="318" t="e">
        <f t="array" ref="JN116">QUARTILE(IF($JU21:$JU68&lt;&gt;"",JN21:JN68),3)</f>
        <v>#NUM!</v>
      </c>
      <c r="JO116" s="318" t="e">
        <f t="array" ref="JO116">QUARTILE(IF($JU21:$JU68&lt;&gt;"",JO21:JO68),3)</f>
        <v>#NUM!</v>
      </c>
      <c r="JP116" s="318" t="e">
        <f t="array" ref="JP116">QUARTILE(IF($JU21:$JU68&lt;&gt;"",JP21:JP68),3)</f>
        <v>#NUM!</v>
      </c>
    </row>
    <row r="117" spans="4:277" ht="15" customHeight="1" x14ac:dyDescent="0.2">
      <c r="D117" s="316">
        <v>4.0999999999999996</v>
      </c>
      <c r="E117" s="317" t="s">
        <v>464</v>
      </c>
      <c r="F117" s="318">
        <f t="array" ref="F117">MIN(IF($JU21:$JU68&lt;&gt;"",F21:F68),1)</f>
        <v>1</v>
      </c>
      <c r="G117" s="318">
        <f t="array" ref="G117">MIN(IF($JU21:$JU68&lt;&gt;"",G21:G68),1)</f>
        <v>1</v>
      </c>
      <c r="H117" s="318">
        <f t="array" ref="H117">MIN(IF($JU21:$JU68&lt;&gt;"",H21:H68),1)</f>
        <v>1</v>
      </c>
      <c r="I117" s="318">
        <f t="array" ref="I117">MIN(IF($JU21:$JU68&lt;&gt;"",I21:I68),1)</f>
        <v>1</v>
      </c>
      <c r="J117" s="318">
        <f t="array" ref="J117">MIN(IF($JU21:$JU68&lt;&gt;"",J21:J68),1)</f>
        <v>1</v>
      </c>
      <c r="K117" s="318">
        <f t="array" ref="K117">MIN(IF($JU21:$JU68&lt;&gt;"",K21:K68),1)</f>
        <v>1</v>
      </c>
      <c r="L117" s="318">
        <f t="array" ref="L117">MIN(IF($JU21:$JU68&lt;&gt;"",L21:L68),1)</f>
        <v>1</v>
      </c>
      <c r="M117" s="318">
        <f t="array" ref="M117">MIN(IF($JU21:$JU68&lt;&gt;"",M21:M68),1)</f>
        <v>1</v>
      </c>
      <c r="N117" s="318">
        <f t="array" ref="N117">MIN(IF($JU21:$JU68&lt;&gt;"",N21:N68),1)</f>
        <v>1</v>
      </c>
      <c r="O117" s="318">
        <f t="array" ref="O117">MIN(IF($JU21:$JU68&lt;&gt;"",O21:O68),1)</f>
        <v>1</v>
      </c>
      <c r="P117" s="318">
        <f t="array" ref="P117">MIN(IF($JU21:$JU68&lt;&gt;"",P21:P68),1)</f>
        <v>1</v>
      </c>
      <c r="Q117" s="318">
        <f t="array" ref="Q117">MIN(IF($JU21:$JU68&lt;&gt;"",Q21:Q68),1)</f>
        <v>1</v>
      </c>
      <c r="R117" s="318">
        <f t="array" ref="R117">MIN(IF($JU21:$JU68&lt;&gt;"",R21:R68),1)</f>
        <v>1</v>
      </c>
      <c r="S117" s="318">
        <f t="array" ref="S117">MIN(IF($JU21:$JU68&lt;&gt;"",S21:S68),1)</f>
        <v>1</v>
      </c>
      <c r="T117" s="318">
        <f t="array" ref="T117">MIN(IF($JU21:$JU68&lt;&gt;"",T21:T68),1)</f>
        <v>1</v>
      </c>
      <c r="U117" s="318">
        <f t="array" ref="U117">MIN(IF($JU21:$JU68&lt;&gt;"",U21:U68),1)</f>
        <v>1</v>
      </c>
      <c r="V117" s="318">
        <f t="array" ref="V117">MIN(IF($JU21:$JU68&lt;&gt;"",V21:V68),1)</f>
        <v>1</v>
      </c>
      <c r="W117" s="318">
        <f t="array" ref="W117">MIN(IF($JU21:$JU68&lt;&gt;"",W21:W68),1)</f>
        <v>1</v>
      </c>
      <c r="X117" s="318">
        <f t="array" ref="X117">MIN(IF($JU21:$JU68&lt;&gt;"",X21:X68),1)</f>
        <v>1</v>
      </c>
      <c r="Y117" s="318">
        <f t="array" ref="Y117">MIN(IF($JU21:$JU68&lt;&gt;"",Y21:Y68),1)</f>
        <v>1</v>
      </c>
      <c r="Z117" s="318">
        <f t="array" ref="Z117">MIN(IF($JU21:$JU68&lt;&gt;"",Z21:Z68),1)</f>
        <v>1</v>
      </c>
      <c r="AA117" s="318">
        <f t="array" ref="AA117">MIN(IF($JU21:$JU68&lt;&gt;"",AA21:AA68),1)</f>
        <v>1</v>
      </c>
      <c r="AB117" s="318">
        <f t="array" ref="AB117">MIN(IF($JU21:$JU68&lt;&gt;"",AB21:AB68),1)</f>
        <v>1</v>
      </c>
      <c r="AC117" s="318">
        <f t="array" ref="AC117">MIN(IF($JU21:$JU68&lt;&gt;"",AC21:AC68),1)</f>
        <v>1</v>
      </c>
      <c r="AD117" s="318">
        <f t="array" ref="AD117">MIN(IF($JU21:$JU68&lt;&gt;"",AD21:AD68),1)</f>
        <v>1</v>
      </c>
      <c r="AE117" s="318">
        <f t="array" ref="AE117">MIN(IF($JU21:$JU68&lt;&gt;"",AE21:AE68),1)</f>
        <v>1</v>
      </c>
      <c r="AF117" s="318">
        <f t="array" ref="AF117">MIN(IF($JU21:$JU68&lt;&gt;"",AF21:AF68),1)</f>
        <v>1</v>
      </c>
      <c r="AG117" s="318">
        <f t="array" ref="AG117">MIN(IF($JU21:$JU68&lt;&gt;"",AG21:AG68),1)</f>
        <v>1</v>
      </c>
      <c r="AH117" s="318">
        <f t="array" ref="AH117">MIN(IF($JU21:$JU68&lt;&gt;"",AH21:AH68),1)</f>
        <v>1</v>
      </c>
      <c r="AI117" s="318">
        <f t="array" ref="AI117">MIN(IF($JU21:$JU68&lt;&gt;"",AI21:AI68),1)</f>
        <v>1</v>
      </c>
      <c r="AJ117" s="318">
        <f t="array" ref="AJ117">MIN(IF($JU21:$JU68&lt;&gt;"",AJ21:AJ68),1)</f>
        <v>1</v>
      </c>
      <c r="AK117" s="318">
        <f t="array" ref="AK117">MIN(IF($JU21:$JU68&lt;&gt;"",AK21:AK68),1)</f>
        <v>1</v>
      </c>
      <c r="AL117" s="318">
        <f t="array" ref="AL117">MIN(IF($JU21:$JU68&lt;&gt;"",AL21:AL68),1)</f>
        <v>1</v>
      </c>
      <c r="AM117" s="318">
        <f t="array" ref="AM117">MIN(IF($JU21:$JU68&lt;&gt;"",AM21:AM68),1)</f>
        <v>1</v>
      </c>
      <c r="AN117" s="318">
        <f t="array" ref="AN117">MIN(IF($JU21:$JU68&lt;&gt;"",AN21:AN68),1)</f>
        <v>1</v>
      </c>
      <c r="AO117" s="318">
        <f t="array" ref="AO117">MIN(IF($JU21:$JU68&lt;&gt;"",AO21:AO68),1)</f>
        <v>1</v>
      </c>
      <c r="AP117" s="318">
        <f t="array" ref="AP117">MIN(IF($JU21:$JU68&lt;&gt;"",AP21:AP68),1)</f>
        <v>1</v>
      </c>
      <c r="AQ117" s="318">
        <f t="array" ref="AQ117">MIN(IF($JU21:$JU68&lt;&gt;"",AQ21:AQ68),1)</f>
        <v>1</v>
      </c>
      <c r="AR117" s="318">
        <f t="array" ref="AR117">MIN(IF($JU21:$JU68&lt;&gt;"",AR21:AR68),1)</f>
        <v>1</v>
      </c>
      <c r="AS117" s="318">
        <f t="array" ref="AS117">MIN(IF($JU21:$JU68&lt;&gt;"",AS21:AS68),1)</f>
        <v>1</v>
      </c>
      <c r="AT117" s="318">
        <f t="array" ref="AT117">MIN(IF($JU21:$JU68&lt;&gt;"",AT21:AT68),1)</f>
        <v>1</v>
      </c>
      <c r="AU117" s="318">
        <f t="array" ref="AU117">MIN(IF($JU21:$JU68&lt;&gt;"",AU21:AU68),1)</f>
        <v>1</v>
      </c>
      <c r="AV117" s="318">
        <f t="array" ref="AV117">MIN(IF($JU21:$JU68&lt;&gt;"",AV21:AV68),1)</f>
        <v>1</v>
      </c>
      <c r="AW117" s="318">
        <f t="array" ref="AW117">MIN(IF($JU21:$JU68&lt;&gt;"",AW21:AW68),1)</f>
        <v>1</v>
      </c>
      <c r="AX117" s="318">
        <f t="array" ref="AX117">MIN(IF($JU21:$JU68&lt;&gt;"",AX21:AX68),1)</f>
        <v>1</v>
      </c>
      <c r="AY117" s="318">
        <f t="array" ref="AY117">MIN(IF($JU21:$JU68&lt;&gt;"",AY21:AY68),1)</f>
        <v>1</v>
      </c>
      <c r="AZ117" s="318">
        <f t="array" ref="AZ117">MIN(IF($JU21:$JU68&lt;&gt;"",AZ21:AZ68),1)</f>
        <v>1</v>
      </c>
      <c r="BA117" s="318">
        <f t="array" ref="BA117">MIN(IF($JU21:$JU68&lt;&gt;"",BA21:BA68),1)</f>
        <v>1</v>
      </c>
      <c r="BB117" s="318">
        <f t="array" ref="BB117">MIN(IF($JU21:$JU68&lt;&gt;"",BB21:BB68),1)</f>
        <v>1</v>
      </c>
      <c r="BC117" s="318">
        <f t="array" ref="BC117">MIN(IF($JU21:$JU68&lt;&gt;"",BC21:BC68),1)</f>
        <v>1</v>
      </c>
      <c r="BD117" s="318">
        <f t="array" ref="BD117">MIN(IF($JU21:$JU68&lt;&gt;"",BD21:BD68),1)</f>
        <v>1</v>
      </c>
      <c r="BE117" s="318">
        <f t="array" ref="BE117">MIN(IF($JU21:$JU68&lt;&gt;"",BE21:BE68),1)</f>
        <v>1</v>
      </c>
      <c r="BF117" s="318">
        <f t="array" ref="BF117">MIN(IF($JU21:$JU68&lt;&gt;"",BF21:BF68),1)</f>
        <v>1</v>
      </c>
      <c r="BG117" s="318">
        <f t="array" ref="BG117">MIN(IF($JU21:$JU68&lt;&gt;"",BG21:BG68),1)</f>
        <v>1</v>
      </c>
      <c r="BH117" s="318">
        <f t="array" ref="BH117">MIN(IF($JU21:$JU68&lt;&gt;"",BH21:BH68),1)</f>
        <v>1</v>
      </c>
      <c r="BI117" s="318">
        <f t="array" ref="BI117">MIN(IF($JU21:$JU68&lt;&gt;"",BI21:BI68),1)</f>
        <v>1</v>
      </c>
      <c r="BJ117" s="318">
        <f t="array" ref="BJ117">MIN(IF($JU21:$JU68&lt;&gt;"",BJ21:BJ68),1)</f>
        <v>1</v>
      </c>
      <c r="BK117" s="318">
        <f t="array" ref="BK117">MIN(IF($JU21:$JU68&lt;&gt;"",BK21:BK68),1)</f>
        <v>1</v>
      </c>
      <c r="BL117" s="318">
        <f t="array" ref="BL117">MIN(IF($JU21:$JU68&lt;&gt;"",BL21:BL68),1)</f>
        <v>1</v>
      </c>
      <c r="BM117" s="318">
        <f t="array" ref="BM117">MIN(IF($JU21:$JU68&lt;&gt;"",BM21:BM68),1)</f>
        <v>1</v>
      </c>
      <c r="BN117" s="318">
        <f t="array" ref="BN117">MIN(IF($JU21:$JU68&lt;&gt;"",BN21:BN68),1)</f>
        <v>1</v>
      </c>
      <c r="BO117" s="318">
        <f t="array" ref="BO117">MIN(IF($JU21:$JU68&lt;&gt;"",BO21:BO68),1)</f>
        <v>1</v>
      </c>
      <c r="BP117" s="318">
        <f t="array" ref="BP117">MIN(IF($JU21:$JU68&lt;&gt;"",BP21:BP68),1)</f>
        <v>1</v>
      </c>
      <c r="BQ117" s="318">
        <f t="array" ref="BQ117">MIN(IF($JU21:$JU68&lt;&gt;"",BQ21:BQ68),1)</f>
        <v>1</v>
      </c>
      <c r="BR117" s="318">
        <f t="array" ref="BR117">MIN(IF($JU21:$JU68&lt;&gt;"",BR21:BR68),1)</f>
        <v>1</v>
      </c>
      <c r="BS117" s="318">
        <f t="array" ref="BS117">MIN(IF($JU21:$JU68&lt;&gt;"",BS21:BS68),1)</f>
        <v>1</v>
      </c>
      <c r="BT117" s="318">
        <f t="array" ref="BT117">MIN(IF($JU21:$JU68&lt;&gt;"",BT21:BT68),1)</f>
        <v>1</v>
      </c>
      <c r="BU117" s="318">
        <f t="array" ref="BU117">MIN(IF($JU21:$JU68&lt;&gt;"",BU21:BU68),1)</f>
        <v>1</v>
      </c>
      <c r="BV117" s="318">
        <f t="array" ref="BV117">MIN(IF($JU21:$JU68&lt;&gt;"",BV21:BV68),1)</f>
        <v>1</v>
      </c>
      <c r="BW117" s="318">
        <f t="array" ref="BW117">MIN(IF($JU21:$JU68&lt;&gt;"",BW21:BW68),1)</f>
        <v>1</v>
      </c>
      <c r="BX117" s="318">
        <f t="array" ref="BX117">MIN(IF($JU21:$JU68&lt;&gt;"",BX21:BX68),1)</f>
        <v>1</v>
      </c>
      <c r="BY117" s="318">
        <f t="array" ref="BY117">MIN(IF($JU21:$JU68&lt;&gt;"",BY21:BY68),1)</f>
        <v>1</v>
      </c>
      <c r="BZ117" s="318">
        <f t="array" ref="BZ117">MIN(IF($JU21:$JU68&lt;&gt;"",BZ21:BZ68),1)</f>
        <v>1</v>
      </c>
      <c r="CA117" s="318">
        <f t="array" ref="CA117">MIN(IF($JU21:$JU68&lt;&gt;"",CA21:CA68),1)</f>
        <v>1</v>
      </c>
      <c r="CB117" s="318">
        <f t="array" ref="CB117">MIN(IF($JU21:$JU68&lt;&gt;"",CB21:CB68),1)</f>
        <v>1</v>
      </c>
      <c r="CC117" s="318">
        <f t="array" ref="CC117">MIN(IF($JU21:$JU68&lt;&gt;"",CC21:CC68),1)</f>
        <v>1</v>
      </c>
      <c r="CD117" s="318">
        <f t="array" ref="CD117">MIN(IF($JU21:$JU68&lt;&gt;"",CD21:CD68),1)</f>
        <v>1</v>
      </c>
      <c r="CE117" s="318">
        <f t="array" ref="CE117">MIN(IF($JU21:$JU68&lt;&gt;"",CE21:CE68),1)</f>
        <v>1</v>
      </c>
      <c r="CF117" s="318">
        <f t="array" ref="CF117">MIN(IF($JU21:$JU68&lt;&gt;"",CF21:CF68),1)</f>
        <v>1</v>
      </c>
      <c r="CG117" s="318">
        <f t="array" ref="CG117">MIN(IF($JU21:$JU68&lt;&gt;"",CG21:CG68),1)</f>
        <v>1</v>
      </c>
      <c r="CH117" s="318">
        <f t="array" ref="CH117">MIN(IF($JU21:$JU68&lt;&gt;"",CH21:CH68),1)</f>
        <v>1</v>
      </c>
      <c r="CI117" s="318">
        <f t="array" ref="CI117">MIN(IF($JU21:$JU68&lt;&gt;"",CI21:CI68),1)</f>
        <v>1</v>
      </c>
      <c r="CJ117" s="318">
        <f t="array" ref="CJ117">MIN(IF($JU21:$JU68&lt;&gt;"",CJ21:CJ68),1)</f>
        <v>1</v>
      </c>
      <c r="CK117" s="318">
        <f t="array" ref="CK117">MIN(IF($JU21:$JU68&lt;&gt;"",CK21:CK68),1)</f>
        <v>1</v>
      </c>
      <c r="CL117" s="318">
        <f t="array" ref="CL117">MIN(IF($JU21:$JU68&lt;&gt;"",CL21:CL68),1)</f>
        <v>1</v>
      </c>
      <c r="CM117" s="318">
        <f t="array" ref="CM117">MIN(IF($JU21:$JU68&lt;&gt;"",CM21:CM68),1)</f>
        <v>1</v>
      </c>
      <c r="CN117" s="318">
        <f t="array" ref="CN117">MIN(IF($JU21:$JU68&lt;&gt;"",CN21:CN68),1)</f>
        <v>1</v>
      </c>
      <c r="CO117" s="318">
        <f t="array" ref="CO117">MIN(IF($JU21:$JU68&lt;&gt;"",CO21:CO68),1)</f>
        <v>1</v>
      </c>
      <c r="CP117" s="318">
        <f t="array" ref="CP117">MIN(IF($JU21:$JU68&lt;&gt;"",CP21:CP68),1)</f>
        <v>1</v>
      </c>
      <c r="CQ117" s="318">
        <f t="array" ref="CQ117">MIN(IF($JU21:$JU68&lt;&gt;"",CQ21:CQ68),1)</f>
        <v>1</v>
      </c>
      <c r="CR117" s="318">
        <f t="array" ref="CR117">MIN(IF($JU21:$JU68&lt;&gt;"",CR21:CR68),1)</f>
        <v>1</v>
      </c>
      <c r="CS117" s="318">
        <f t="array" ref="CS117">MIN(IF($JU21:$JU68&lt;&gt;"",CS21:CS68),1)</f>
        <v>1</v>
      </c>
      <c r="CT117" s="318">
        <f t="array" ref="CT117">MIN(IF($JU21:$JU68&lt;&gt;"",CT21:CT68),1)</f>
        <v>1</v>
      </c>
      <c r="CU117" s="318">
        <f t="array" ref="CU117">MIN(IF($JU21:$JU68&lt;&gt;"",CU21:CU68),1)</f>
        <v>1</v>
      </c>
      <c r="CV117" s="318">
        <f t="array" ref="CV117">MIN(IF($JU21:$JU68&lt;&gt;"",CV21:CV68),1)</f>
        <v>1</v>
      </c>
      <c r="CW117" s="318">
        <f t="array" ref="CW117">MIN(IF($JU21:$JU68&lt;&gt;"",CW21:CW68),1)</f>
        <v>1</v>
      </c>
      <c r="CX117" s="318">
        <f t="array" ref="CX117">MIN(IF($JU21:$JU68&lt;&gt;"",CX21:CX68),1)</f>
        <v>1</v>
      </c>
      <c r="CY117" s="318">
        <f t="array" ref="CY117">MIN(IF($JU21:$JU68&lt;&gt;"",CY21:CY68),1)</f>
        <v>1</v>
      </c>
      <c r="CZ117" s="318">
        <f t="array" ref="CZ117">MIN(IF($JU21:$JU68&lt;&gt;"",CZ21:CZ68),1)</f>
        <v>1</v>
      </c>
      <c r="DA117" s="318">
        <f t="array" ref="DA117">MIN(IF($JU21:$JU68&lt;&gt;"",DA21:DA68),1)</f>
        <v>1</v>
      </c>
      <c r="DB117" s="318">
        <f t="array" ref="DB117">MIN(IF($JU21:$JU68&lt;&gt;"",DB21:DB68),1)</f>
        <v>1</v>
      </c>
      <c r="DC117" s="318">
        <f t="array" ref="DC117">MIN(IF($JU21:$JU68&lt;&gt;"",DC21:DC68),1)</f>
        <v>1</v>
      </c>
      <c r="DD117" s="318">
        <f t="array" ref="DD117">MIN(IF($JU21:$JU68&lt;&gt;"",DD21:DD68),1)</f>
        <v>1</v>
      </c>
      <c r="DE117" s="318">
        <f t="array" ref="DE117">MIN(IF($JU21:$JU68&lt;&gt;"",DE21:DE68),1)</f>
        <v>1</v>
      </c>
      <c r="DF117" s="318">
        <f t="array" ref="DF117">MIN(IF($JU21:$JU68&lt;&gt;"",DF21:DF68),1)</f>
        <v>1</v>
      </c>
      <c r="DG117" s="318">
        <f t="array" ref="DG117">MIN(IF($JU21:$JU68&lt;&gt;"",DG21:DG68),1)</f>
        <v>1</v>
      </c>
      <c r="DH117" s="318">
        <f t="array" ref="DH117">MIN(IF($JU21:$JU68&lt;&gt;"",DH21:DH68),1)</f>
        <v>1</v>
      </c>
      <c r="DI117" s="318">
        <f t="array" ref="DI117">MIN(IF($JU21:$JU68&lt;&gt;"",DI21:DI68),1)</f>
        <v>1</v>
      </c>
      <c r="DJ117" s="318">
        <f t="array" ref="DJ117">MIN(IF($JU21:$JU68&lt;&gt;"",DJ21:DJ68),1)</f>
        <v>1</v>
      </c>
      <c r="DK117" s="318">
        <f t="array" ref="DK117">MIN(IF($JU21:$JU68&lt;&gt;"",DK21:DK68),1)</f>
        <v>1</v>
      </c>
      <c r="DL117" s="318">
        <f t="array" ref="DL117">MIN(IF($JU21:$JU68&lt;&gt;"",DL21:DL68),1)</f>
        <v>1</v>
      </c>
      <c r="DM117" s="318">
        <f t="array" ref="DM117">MIN(IF($JU21:$JU68&lt;&gt;"",DM21:DM68),1)</f>
        <v>1</v>
      </c>
      <c r="DN117" s="318">
        <f t="array" ref="DN117">MIN(IF($JU21:$JU68&lt;&gt;"",DN21:DN68),1)</f>
        <v>1</v>
      </c>
      <c r="DO117" s="318">
        <f t="array" ref="DO117">MIN(IF($JU21:$JU68&lt;&gt;"",DO21:DO68),1)</f>
        <v>1</v>
      </c>
      <c r="DP117" s="318">
        <f t="array" ref="DP117">MIN(IF($JU21:$JU68&lt;&gt;"",DP21:DP68),1)</f>
        <v>1</v>
      </c>
      <c r="DQ117" s="318">
        <f t="array" ref="DQ117">MIN(IF($JU21:$JU68&lt;&gt;"",DQ21:DQ68),1)</f>
        <v>1</v>
      </c>
      <c r="DR117" s="318">
        <f t="array" ref="DR117">MIN(IF($JU21:$JU68&lt;&gt;"",DR21:DR68),1)</f>
        <v>1</v>
      </c>
      <c r="DS117" s="318">
        <f t="array" ref="DS117">MIN(IF($JU21:$JU68&lt;&gt;"",DS21:DS68),1)</f>
        <v>1</v>
      </c>
      <c r="DT117" s="318">
        <f t="array" ref="DT117">MIN(IF($JU21:$JU68&lt;&gt;"",DT21:DT68),1)</f>
        <v>1</v>
      </c>
      <c r="DU117" s="318">
        <f t="array" ref="DU117">MIN(IF($JU21:$JU68&lt;&gt;"",DU21:DU68),1)</f>
        <v>1</v>
      </c>
      <c r="DV117" s="318">
        <f t="array" ref="DV117">MIN(IF($JU21:$JU68&lt;&gt;"",DV21:DV68),1)</f>
        <v>1</v>
      </c>
      <c r="DW117" s="318">
        <f t="array" ref="DW117">MIN(IF($JU21:$JU68&lt;&gt;"",DW21:DW68),1)</f>
        <v>1</v>
      </c>
      <c r="DX117" s="318">
        <f t="array" ref="DX117">MIN(IF($JU21:$JU68&lt;&gt;"",DX21:DX68),1)</f>
        <v>1</v>
      </c>
      <c r="DY117" s="318">
        <f t="array" ref="DY117">MIN(IF($JU21:$JU68&lt;&gt;"",DY21:DY68),1)</f>
        <v>1</v>
      </c>
      <c r="DZ117" s="318">
        <f t="array" ref="DZ117">MIN(IF($JU21:$JU68&lt;&gt;"",DZ21:DZ68),1)</f>
        <v>1</v>
      </c>
      <c r="EA117" s="318">
        <f t="array" ref="EA117">MIN(IF($JU21:$JU68&lt;&gt;"",EA21:EA68),1)</f>
        <v>1</v>
      </c>
      <c r="EB117" s="318">
        <f t="array" ref="EB117">MIN(IF($JU21:$JU68&lt;&gt;"",EB21:EB68),1)</f>
        <v>1</v>
      </c>
      <c r="EC117" s="318">
        <f t="array" ref="EC117">MIN(IF($JU21:$JU68&lt;&gt;"",EC21:EC68),1)</f>
        <v>1</v>
      </c>
      <c r="ED117" s="318">
        <f t="array" ref="ED117">MIN(IF($JU21:$JU68&lt;&gt;"",ED21:ED68),1)</f>
        <v>1</v>
      </c>
      <c r="EE117" s="318">
        <f t="array" ref="EE117">MIN(IF($JU21:$JU68&lt;&gt;"",EE21:EE68),1)</f>
        <v>1</v>
      </c>
      <c r="EF117" s="318">
        <f t="array" ref="EF117">MIN(IF($JU21:$JU68&lt;&gt;"",EF21:EF68),1)</f>
        <v>1</v>
      </c>
      <c r="EG117" s="318">
        <f t="array" ref="EG117">MIN(IF($JU21:$JU68&lt;&gt;"",EG21:EG68),1)</f>
        <v>1</v>
      </c>
      <c r="EH117" s="318">
        <f t="array" ref="EH117">MIN(IF($JU21:$JU68&lt;&gt;"",EH21:EH68),1)</f>
        <v>1</v>
      </c>
      <c r="EI117" s="318">
        <f t="array" ref="EI117">MIN(IF($JU21:$JU68&lt;&gt;"",EI21:EI68),1)</f>
        <v>1</v>
      </c>
      <c r="EJ117" s="318">
        <f t="array" ref="EJ117">MIN(IF($JU21:$JU68&lt;&gt;"",EJ21:EJ68),1)</f>
        <v>1</v>
      </c>
      <c r="EK117" s="318">
        <f t="array" ref="EK117">MIN(IF($JU21:$JU68&lt;&gt;"",EK21:EK68),1)</f>
        <v>1</v>
      </c>
      <c r="EL117" s="318">
        <f t="array" ref="EL117">MIN(IF($JU21:$JU68&lt;&gt;"",EL21:EL68),1)</f>
        <v>1</v>
      </c>
      <c r="EM117" s="318">
        <f t="array" ref="EM117">MIN(IF($JU21:$JU68&lt;&gt;"",EM21:EM68),1)</f>
        <v>1</v>
      </c>
      <c r="EN117" s="318">
        <f t="array" ref="EN117">MIN(IF($JU21:$JU68&lt;&gt;"",EN21:EN68),1)</f>
        <v>1</v>
      </c>
      <c r="EO117" s="318">
        <f t="array" ref="EO117">MIN(IF($JU21:$JU68&lt;&gt;"",EO21:EO68),1)</f>
        <v>1</v>
      </c>
      <c r="EP117" s="318">
        <f t="array" ref="EP117">MIN(IF($JU21:$JU68&lt;&gt;"",EP21:EP68),1)</f>
        <v>1</v>
      </c>
      <c r="EQ117" s="318">
        <f t="array" ref="EQ117">MIN(IF($JU21:$JU68&lt;&gt;"",EQ21:EQ68),1)</f>
        <v>1</v>
      </c>
      <c r="ER117" s="318">
        <f t="array" ref="ER117">MIN(IF($JU21:$JU68&lt;&gt;"",ER21:ER68),1)</f>
        <v>1</v>
      </c>
      <c r="ES117" s="318">
        <f t="array" ref="ES117">MIN(IF($JU21:$JU68&lt;&gt;"",ES21:ES68),1)</f>
        <v>1</v>
      </c>
      <c r="ET117" s="318">
        <f t="array" ref="ET117">MIN(IF($JU21:$JU68&lt;&gt;"",ET21:ET68),1)</f>
        <v>1</v>
      </c>
      <c r="EU117" s="318">
        <f t="array" ref="EU117">MIN(IF($JU21:$JU68&lt;&gt;"",EU21:EU68),1)</f>
        <v>1</v>
      </c>
      <c r="EV117" s="318">
        <f t="array" ref="EV117">MIN(IF($JU21:$JU68&lt;&gt;"",EV21:EV68),1)</f>
        <v>1</v>
      </c>
      <c r="EW117" s="318">
        <f t="array" ref="EW117">MIN(IF($JU21:$JU68&lt;&gt;"",EW21:EW68),1)</f>
        <v>1</v>
      </c>
      <c r="EX117" s="318">
        <f t="array" ref="EX117">MIN(IF($JU21:$JU68&lt;&gt;"",EX21:EX68),1)</f>
        <v>1</v>
      </c>
      <c r="EY117" s="318">
        <f t="array" ref="EY117">MIN(IF($JU21:$JU68&lt;&gt;"",EY21:EY68),1)</f>
        <v>1</v>
      </c>
      <c r="EZ117" s="318">
        <f t="array" ref="EZ117">MIN(IF($JU21:$JU68&lt;&gt;"",EZ21:EZ68),1)</f>
        <v>1</v>
      </c>
      <c r="FA117" s="318">
        <f t="array" ref="FA117">MIN(IF($JU21:$JU68&lt;&gt;"",FA21:FA68),1)</f>
        <v>1</v>
      </c>
      <c r="FB117" s="318">
        <f t="array" ref="FB117">MIN(IF($JU21:$JU68&lt;&gt;"",FB21:FB68),1)</f>
        <v>1</v>
      </c>
      <c r="FC117" s="318">
        <f t="array" ref="FC117">MIN(IF($JU21:$JU68&lt;&gt;"",FC21:FC68),1)</f>
        <v>1</v>
      </c>
      <c r="FD117" s="318">
        <f t="array" ref="FD117">MIN(IF($JU21:$JU68&lt;&gt;"",FD21:FD68),1)</f>
        <v>1</v>
      </c>
      <c r="FE117" s="318">
        <f t="array" ref="FE117">MIN(IF($JU21:$JU68&lt;&gt;"",FE21:FE68),1)</f>
        <v>1</v>
      </c>
      <c r="FF117" s="318">
        <f t="array" ref="FF117">MIN(IF($JU21:$JU68&lt;&gt;"",FF21:FF68),1)</f>
        <v>1</v>
      </c>
      <c r="FG117" s="318">
        <f t="array" ref="FG117">MIN(IF($JU21:$JU68&lt;&gt;"",FG21:FG68),1)</f>
        <v>1</v>
      </c>
      <c r="FH117" s="318">
        <f t="array" ref="FH117">MIN(IF($JU21:$JU68&lt;&gt;"",FH21:FH68),1)</f>
        <v>1</v>
      </c>
      <c r="FI117" s="318">
        <f t="array" ref="FI117">MIN(IF($JU21:$JU68&lt;&gt;"",FI21:FI68),1)</f>
        <v>1</v>
      </c>
      <c r="FJ117" s="318">
        <f t="array" ref="FJ117">MIN(IF($JU21:$JU68&lt;&gt;"",FJ21:FJ68),1)</f>
        <v>1</v>
      </c>
      <c r="FK117" s="318">
        <f t="array" ref="FK117">MIN(IF($JU21:$JU68&lt;&gt;"",FK21:FK68),1)</f>
        <v>1</v>
      </c>
      <c r="FL117" s="318">
        <f t="array" ref="FL117">MIN(IF($JU21:$JU68&lt;&gt;"",FL21:FL68),1)</f>
        <v>1</v>
      </c>
      <c r="FM117" s="318">
        <f t="array" ref="FM117">MIN(IF($JU21:$JU68&lt;&gt;"",FM21:FM68),1)</f>
        <v>1</v>
      </c>
      <c r="FN117" s="318">
        <f t="array" ref="FN117">MIN(IF($JU21:$JU68&lt;&gt;"",FN21:FN68),1)</f>
        <v>1</v>
      </c>
      <c r="FO117" s="318">
        <f t="array" ref="FO117">MIN(IF($JU21:$JU68&lt;&gt;"",FO21:FO68),1)</f>
        <v>1</v>
      </c>
      <c r="FP117" s="318">
        <f t="array" ref="FP117">MIN(IF($JU21:$JU68&lt;&gt;"",FP21:FP68),1)</f>
        <v>1</v>
      </c>
      <c r="FQ117" s="318">
        <f t="array" ref="FQ117">MIN(IF($JU21:$JU68&lt;&gt;"",FQ21:FQ68),1)</f>
        <v>1</v>
      </c>
      <c r="FR117" s="318">
        <f t="array" ref="FR117">MIN(IF($JU21:$JU68&lt;&gt;"",FR21:FR68),1)</f>
        <v>1</v>
      </c>
      <c r="FS117" s="318">
        <f t="array" ref="FS117">MIN(IF($JU21:$JU68&lt;&gt;"",FS21:FS68),1)</f>
        <v>1</v>
      </c>
      <c r="FT117" s="318">
        <f t="array" ref="FT117">MIN(IF($JU21:$JU68&lt;&gt;"",FT21:FT68),1)</f>
        <v>1</v>
      </c>
      <c r="FU117" s="318">
        <f t="array" ref="FU117">MIN(IF($JU21:$JU68&lt;&gt;"",FU21:FU68),1)</f>
        <v>1</v>
      </c>
      <c r="FV117" s="318">
        <f t="array" ref="FV117">MIN(IF($JU21:$JU68&lt;&gt;"",FV21:FV68),1)</f>
        <v>1</v>
      </c>
      <c r="FW117" s="318">
        <f t="array" ref="FW117">MIN(IF($JU21:$JU68&lt;&gt;"",FW21:FW68),1)</f>
        <v>1</v>
      </c>
      <c r="FX117" s="318">
        <f t="array" ref="FX117">MIN(IF($JU21:$JU68&lt;&gt;"",FX21:FX68),1)</f>
        <v>1</v>
      </c>
      <c r="FY117" s="318">
        <f t="array" ref="FY117">MIN(IF($JU21:$JU68&lt;&gt;"",FY21:FY68),1)</f>
        <v>1</v>
      </c>
      <c r="FZ117" s="318">
        <f t="array" ref="FZ117">MIN(IF($JU21:$JU68&lt;&gt;"",FZ21:FZ68),1)</f>
        <v>1</v>
      </c>
      <c r="GA117" s="318">
        <f t="array" ref="GA117">MIN(IF($JU21:$JU68&lt;&gt;"",GA21:GA68),1)</f>
        <v>1</v>
      </c>
      <c r="GB117" s="318">
        <f t="array" ref="GB117">MIN(IF($JU21:$JU68&lt;&gt;"",GB21:GB68),1)</f>
        <v>1</v>
      </c>
      <c r="GC117" s="318">
        <f t="array" ref="GC117">MIN(IF($JU21:$JU68&lt;&gt;"",GC21:GC68),1)</f>
        <v>1</v>
      </c>
      <c r="GD117" s="318">
        <f t="array" ref="GD117">MIN(IF($JU21:$JU68&lt;&gt;"",GD21:GD68),1)</f>
        <v>1</v>
      </c>
      <c r="GE117" s="318">
        <f t="array" ref="GE117">MIN(IF($JU21:$JU68&lt;&gt;"",GE21:GE68),1)</f>
        <v>1</v>
      </c>
      <c r="GF117" s="318">
        <f t="array" ref="GF117">MIN(IF($JU21:$JU68&lt;&gt;"",GF21:GF68),1)</f>
        <v>1</v>
      </c>
      <c r="GG117" s="318">
        <f t="array" ref="GG117">MIN(IF($JU21:$JU68&lt;&gt;"",GG21:GG68),1)</f>
        <v>1</v>
      </c>
      <c r="GH117" s="318">
        <f t="array" ref="GH117">MIN(IF($JU21:$JU68&lt;&gt;"",GH21:GH68),1)</f>
        <v>1</v>
      </c>
      <c r="GI117" s="318">
        <f t="array" ref="GI117">MIN(IF($JU21:$JU68&lt;&gt;"",GI21:GI68),1)</f>
        <v>1</v>
      </c>
      <c r="GJ117" s="318">
        <f t="array" ref="GJ117">MIN(IF($JU21:$JU68&lt;&gt;"",GJ21:GJ68),1)</f>
        <v>1</v>
      </c>
      <c r="GK117" s="318">
        <f t="array" ref="GK117">MIN(IF($JU21:$JU68&lt;&gt;"",GK21:GK68),1)</f>
        <v>1</v>
      </c>
      <c r="GL117" s="318">
        <f t="array" ref="GL117">MIN(IF($JU21:$JU68&lt;&gt;"",GL21:GL68),1)</f>
        <v>1</v>
      </c>
      <c r="GM117" s="318">
        <f t="array" ref="GM117">MIN(IF($JU21:$JU68&lt;&gt;"",GM21:GM68),1)</f>
        <v>1</v>
      </c>
      <c r="GN117" s="318">
        <f t="array" ref="GN117">MIN(IF($JU21:$JU68&lt;&gt;"",GN21:GN68),1)</f>
        <v>1</v>
      </c>
      <c r="GO117" s="318">
        <f t="array" ref="GO117">MIN(IF($JU21:$JU68&lt;&gt;"",GO21:GO68),1)</f>
        <v>1</v>
      </c>
      <c r="GP117" s="318">
        <f t="array" ref="GP117">MIN(IF($JU21:$JU68&lt;&gt;"",GP21:GP68),1)</f>
        <v>1</v>
      </c>
      <c r="GQ117" s="318">
        <f t="array" ref="GQ117">MIN(IF($JU21:$JU68&lt;&gt;"",GQ21:GQ68),1)</f>
        <v>1</v>
      </c>
      <c r="GR117" s="318">
        <f t="array" ref="GR117">MIN(IF($JU21:$JU68&lt;&gt;"",GR21:GR68),1)</f>
        <v>1</v>
      </c>
      <c r="GS117" s="318">
        <f t="array" ref="GS117">MIN(IF($JU21:$JU68&lt;&gt;"",GS21:GS68),1)</f>
        <v>1</v>
      </c>
      <c r="GT117" s="318">
        <f t="array" ref="GT117">MIN(IF($JU21:$JU68&lt;&gt;"",GT21:GT68),1)</f>
        <v>1</v>
      </c>
      <c r="GU117" s="318">
        <f t="array" ref="GU117">MIN(IF($JU21:$JU68&lt;&gt;"",GU21:GU68),1)</f>
        <v>1</v>
      </c>
      <c r="GV117" s="318">
        <f t="array" ref="GV117">MIN(IF($JU21:$JU68&lt;&gt;"",GV21:GV68),1)</f>
        <v>1</v>
      </c>
      <c r="GW117" s="318">
        <f t="array" ref="GW117">MIN(IF($JU21:$JU68&lt;&gt;"",GW21:GW68),1)</f>
        <v>1</v>
      </c>
      <c r="GX117" s="318">
        <f t="array" ref="GX117">MIN(IF($JU21:$JU68&lt;&gt;"",GX21:GX68),1)</f>
        <v>1</v>
      </c>
      <c r="GY117" s="318">
        <f t="array" ref="GY117">MIN(IF($JU21:$JU68&lt;&gt;"",GY21:GY68),1)</f>
        <v>1</v>
      </c>
      <c r="GZ117" s="318">
        <f t="array" ref="GZ117">MIN(IF($JU21:$JU68&lt;&gt;"",GZ21:GZ68),1)</f>
        <v>1</v>
      </c>
      <c r="HA117" s="318">
        <f t="array" ref="HA117">MIN(IF($JU21:$JU68&lt;&gt;"",HA21:HA68),1)</f>
        <v>1</v>
      </c>
      <c r="HB117" s="318">
        <f t="array" ref="HB117">MIN(IF($JU21:$JU68&lt;&gt;"",HB21:HB68),1)</f>
        <v>1</v>
      </c>
      <c r="HC117" s="318">
        <f t="array" ref="HC117">MIN(IF($JU21:$JU68&lt;&gt;"",HC21:HC68),1)</f>
        <v>1</v>
      </c>
      <c r="HD117" s="318">
        <f t="array" ref="HD117">MIN(IF($JU21:$JU68&lt;&gt;"",HD21:HD68),1)</f>
        <v>1</v>
      </c>
      <c r="HE117" s="318">
        <f t="array" ref="HE117">MIN(IF($JU21:$JU68&lt;&gt;"",HE21:HE68),1)</f>
        <v>1</v>
      </c>
      <c r="HF117" s="318">
        <f t="array" ref="HF117">MIN(IF($JU21:$JU68&lt;&gt;"",HF21:HF68),1)</f>
        <v>1</v>
      </c>
      <c r="HG117" s="318">
        <f t="array" ref="HG117">MIN(IF($JU21:$JU68&lt;&gt;"",HG21:HG68),1)</f>
        <v>1</v>
      </c>
      <c r="HH117" s="318">
        <f t="array" ref="HH117">MIN(IF($JU21:$JU68&lt;&gt;"",HH21:HH68),1)</f>
        <v>1</v>
      </c>
      <c r="HI117" s="318">
        <f t="array" ref="HI117">MIN(IF($JU21:$JU68&lt;&gt;"",HI21:HI68),1)</f>
        <v>1</v>
      </c>
      <c r="HJ117" s="318">
        <f t="array" ref="HJ117">MIN(IF($JU21:$JU68&lt;&gt;"",HJ21:HJ68),1)</f>
        <v>1</v>
      </c>
      <c r="HK117" s="318">
        <f t="array" ref="HK117">MIN(IF($JU21:$JU68&lt;&gt;"",HK21:HK68),1)</f>
        <v>1</v>
      </c>
      <c r="HL117" s="318">
        <f t="array" ref="HL117">MIN(IF($JU21:$JU68&lt;&gt;"",HL21:HL68),1)</f>
        <v>1</v>
      </c>
      <c r="HM117" s="318">
        <f t="array" ref="HM117">MIN(IF($JU21:$JU68&lt;&gt;"",HM21:HM68),1)</f>
        <v>1</v>
      </c>
      <c r="HN117" s="318">
        <f t="array" ref="HN117">MIN(IF($JU21:$JU68&lt;&gt;"",HN21:HN68),1)</f>
        <v>1</v>
      </c>
      <c r="HO117" s="318">
        <f t="array" ref="HO117">MIN(IF($JU21:$JU68&lt;&gt;"",HO21:HO68),1)</f>
        <v>1</v>
      </c>
      <c r="HP117" s="318">
        <f t="array" ref="HP117">MIN(IF($JU21:$JU68&lt;&gt;"",HP21:HP68),1)</f>
        <v>1</v>
      </c>
      <c r="HQ117" s="318">
        <f t="array" ref="HQ117">MIN(IF($JU21:$JU68&lt;&gt;"",HQ21:HQ68),1)</f>
        <v>1</v>
      </c>
      <c r="HR117" s="318">
        <f t="array" ref="HR117">MIN(IF($JU21:$JU68&lt;&gt;"",HR21:HR68),1)</f>
        <v>1</v>
      </c>
      <c r="HS117" s="318">
        <f t="array" ref="HS117">MIN(IF($JU21:$JU68&lt;&gt;"",HS21:HS68),1)</f>
        <v>1</v>
      </c>
      <c r="HT117" s="318">
        <f t="array" ref="HT117">MIN(IF($JU21:$JU68&lt;&gt;"",HT21:HT68),1)</f>
        <v>1</v>
      </c>
      <c r="HU117" s="318">
        <f t="array" ref="HU117">MIN(IF($JU21:$JU68&lt;&gt;"",HU21:HU68),1)</f>
        <v>1</v>
      </c>
      <c r="HV117" s="318">
        <f t="array" ref="HV117">MIN(IF($JU21:$JU68&lt;&gt;"",HV21:HV68),1)</f>
        <v>1</v>
      </c>
      <c r="HW117" s="318">
        <f t="array" ref="HW117">MIN(IF($JU21:$JU68&lt;&gt;"",HW21:HW68),1)</f>
        <v>1</v>
      </c>
      <c r="HX117" s="318">
        <f t="array" ref="HX117">MIN(IF($JU21:$JU68&lt;&gt;"",HX21:HX68),1)</f>
        <v>1</v>
      </c>
      <c r="HY117" s="318">
        <f t="array" ref="HY117">MIN(IF($JU21:$JU68&lt;&gt;"",HY21:HY68),1)</f>
        <v>1</v>
      </c>
      <c r="HZ117" s="318">
        <f t="array" ref="HZ117">MIN(IF($JU21:$JU68&lt;&gt;"",HZ21:HZ68),1)</f>
        <v>1</v>
      </c>
      <c r="IA117" s="318">
        <f t="array" ref="IA117">MIN(IF($JU21:$JU68&lt;&gt;"",IA21:IA68),1)</f>
        <v>1</v>
      </c>
      <c r="IB117" s="318">
        <f t="array" ref="IB117">MIN(IF($JU21:$JU68&lt;&gt;"",IB21:IB68),1)</f>
        <v>1</v>
      </c>
      <c r="IC117" s="318">
        <f t="array" ref="IC117">MIN(IF($JU21:$JU68&lt;&gt;"",IC21:IC68),1)</f>
        <v>1</v>
      </c>
      <c r="ID117" s="318">
        <f t="array" ref="ID117">MIN(IF($JU21:$JU68&lt;&gt;"",ID21:ID68),1)</f>
        <v>1</v>
      </c>
      <c r="IE117" s="318">
        <f t="array" ref="IE117">MIN(IF($JU21:$JU68&lt;&gt;"",IE21:IE68),1)</f>
        <v>1</v>
      </c>
      <c r="IF117" s="318">
        <f t="array" ref="IF117">MIN(IF($JU21:$JU68&lt;&gt;"",IF21:IF68),1)</f>
        <v>1</v>
      </c>
      <c r="IG117" s="318">
        <f t="array" ref="IG117">MIN(IF($JU21:$JU68&lt;&gt;"",IG21:IG68),1)</f>
        <v>1</v>
      </c>
      <c r="IH117" s="318">
        <f t="array" ref="IH117">MIN(IF($JU21:$JU68&lt;&gt;"",IH21:IH68),1)</f>
        <v>1</v>
      </c>
      <c r="II117" s="318">
        <f t="array" ref="II117">MIN(IF($JU21:$JU68&lt;&gt;"",II21:II68),1)</f>
        <v>1</v>
      </c>
      <c r="IJ117" s="318">
        <f t="array" ref="IJ117">MIN(IF($JU21:$JU68&lt;&gt;"",IJ21:IJ68),1)</f>
        <v>1</v>
      </c>
      <c r="IK117" s="318">
        <f t="array" ref="IK117">MIN(IF($JU21:$JU68&lt;&gt;"",IK21:IK68),1)</f>
        <v>1</v>
      </c>
      <c r="IL117" s="318">
        <f t="array" ref="IL117">MIN(IF($JU21:$JU68&lt;&gt;"",IL21:IL68),1)</f>
        <v>1</v>
      </c>
      <c r="IM117" s="318">
        <f t="array" ref="IM117">MIN(IF($JU21:$JU68&lt;&gt;"",IM21:IM68),1)</f>
        <v>1</v>
      </c>
      <c r="IN117" s="318">
        <f t="array" ref="IN117">MIN(IF($JU21:$JU68&lt;&gt;"",IN21:IN68),1)</f>
        <v>1</v>
      </c>
      <c r="IO117" s="318">
        <f t="array" ref="IO117">MIN(IF($JU21:$JU68&lt;&gt;"",IO21:IO68),1)</f>
        <v>1</v>
      </c>
      <c r="IP117" s="318">
        <f t="array" ref="IP117">MIN(IF($JU21:$JU68&lt;&gt;"",IP21:IP68),1)</f>
        <v>1</v>
      </c>
      <c r="IQ117" s="318">
        <f t="array" ref="IQ117">MIN(IF($JU21:$JU68&lt;&gt;"",IQ21:IQ68),1)</f>
        <v>1</v>
      </c>
      <c r="IR117" s="318">
        <f t="array" ref="IR117">MIN(IF($JU21:$JU68&lt;&gt;"",IR21:IR68),1)</f>
        <v>1</v>
      </c>
      <c r="IS117" s="318">
        <f t="array" ref="IS117">MIN(IF($JU21:$JU68&lt;&gt;"",IS21:IS68),1)</f>
        <v>1</v>
      </c>
      <c r="IT117" s="318">
        <f t="array" ref="IT117">MIN(IF($JU21:$JU68&lt;&gt;"",IT21:IT68),1)</f>
        <v>1</v>
      </c>
      <c r="IU117" s="318">
        <f t="array" ref="IU117">MIN(IF($JU21:$JU68&lt;&gt;"",IU21:IU68),1)</f>
        <v>1</v>
      </c>
      <c r="IV117" s="318">
        <f t="array" ref="IV117">MIN(IF($JU21:$JU68&lt;&gt;"",IV21:IV68),1)</f>
        <v>1</v>
      </c>
      <c r="IW117" s="318">
        <f t="array" ref="IW117">MIN(IF($JU21:$JU68&lt;&gt;"",IW21:IW68),1)</f>
        <v>1</v>
      </c>
      <c r="IX117" s="318">
        <f t="array" ref="IX117">MIN(IF($JU21:$JU68&lt;&gt;"",IX21:IX68),1)</f>
        <v>1</v>
      </c>
      <c r="IY117" s="318">
        <f t="array" ref="IY117">MIN(IF($JU21:$JU68&lt;&gt;"",IY21:IY68),1)</f>
        <v>1</v>
      </c>
      <c r="IZ117" s="318">
        <f t="array" ref="IZ117">MIN(IF($JU21:$JU68&lt;&gt;"",IZ21:IZ68),1)</f>
        <v>1</v>
      </c>
      <c r="JA117" s="318">
        <f t="array" ref="JA117">MIN(IF($JU21:$JU68&lt;&gt;"",JA21:JA68),1)</f>
        <v>1</v>
      </c>
      <c r="JB117" s="318">
        <f t="array" ref="JB117">MIN(IF($JU21:$JU68&lt;&gt;"",JB21:JB68),1)</f>
        <v>1</v>
      </c>
      <c r="JC117" s="318">
        <f t="array" ref="JC117">MIN(IF($JU21:$JU68&lt;&gt;"",JC21:JC68),1)</f>
        <v>1</v>
      </c>
      <c r="JD117" s="318">
        <f t="array" ref="JD117">MIN(IF($JU21:$JU68&lt;&gt;"",JD21:JD68),1)</f>
        <v>1</v>
      </c>
      <c r="JE117" s="318">
        <f t="array" ref="JE117">MIN(IF($JU21:$JU68&lt;&gt;"",JE21:JE68),1)</f>
        <v>1</v>
      </c>
      <c r="JF117" s="318">
        <f t="array" ref="JF117">MIN(IF($JU21:$JU68&lt;&gt;"",JF21:JF68),1)</f>
        <v>1</v>
      </c>
      <c r="JG117" s="318">
        <f t="array" ref="JG117">MIN(IF($JU21:$JU68&lt;&gt;"",JG21:JG68),1)</f>
        <v>1</v>
      </c>
      <c r="JH117" s="318">
        <f t="array" ref="JH117">MIN(IF($JU21:$JU68&lt;&gt;"",JH21:JH68),1)</f>
        <v>1</v>
      </c>
      <c r="JI117" s="318">
        <f t="array" ref="JI117">MIN(IF($JU21:$JU68&lt;&gt;"",JI21:JI68),1)</f>
        <v>1</v>
      </c>
      <c r="JJ117" s="318">
        <f t="array" ref="JJ117">MIN(IF($JU21:$JU68&lt;&gt;"",JJ21:JJ68),1)</f>
        <v>1</v>
      </c>
      <c r="JK117" s="318">
        <f t="array" ref="JK117">MIN(IF($JU21:$JU68&lt;&gt;"",JK21:JK68),1)</f>
        <v>1</v>
      </c>
      <c r="JL117" s="318">
        <f t="array" ref="JL117">MIN(IF($JU21:$JU68&lt;&gt;"",JL21:JL68),1)</f>
        <v>1</v>
      </c>
      <c r="JM117" s="318">
        <f t="array" ref="JM117">MIN(IF($JU21:$JU68&lt;&gt;"",JM21:JM68),1)</f>
        <v>1</v>
      </c>
      <c r="JN117" s="318">
        <f t="array" ref="JN117">MIN(IF($JU21:$JU68&lt;&gt;"",JN21:JN68),1)</f>
        <v>1</v>
      </c>
      <c r="JO117" s="318">
        <f t="array" ref="JO117">MIN(IF($JU21:$JU68&lt;&gt;"",JO21:JO68),1)</f>
        <v>1</v>
      </c>
      <c r="JP117" s="318">
        <f t="array" ref="JP117">MIN(IF($JU21:$JU68&lt;&gt;"",JP21:JP68),1)</f>
        <v>1</v>
      </c>
    </row>
    <row r="118" spans="4:277" ht="15" customHeight="1" x14ac:dyDescent="0.2">
      <c r="D118" s="316">
        <v>4.5</v>
      </c>
      <c r="E118" s="317" t="s">
        <v>465</v>
      </c>
      <c r="F118" s="318">
        <f t="array" ref="F118">MAX(IF($JU21:$JU68&lt;&gt;"",F21:F68),1)</f>
        <v>1</v>
      </c>
      <c r="G118" s="318">
        <f t="array" ref="G118">MAX(IF($JU21:$JU68&lt;&gt;"",G21:G68),1)</f>
        <v>1</v>
      </c>
      <c r="H118" s="318">
        <f t="array" ref="H118">MAX(IF($JU21:$JU68&lt;&gt;"",H21:H68),1)</f>
        <v>1</v>
      </c>
      <c r="I118" s="318">
        <f t="array" ref="I118">MAX(IF($JU21:$JU68&lt;&gt;"",I21:I68),1)</f>
        <v>1</v>
      </c>
      <c r="J118" s="318">
        <f t="array" ref="J118">MAX(IF($JU21:$JU68&lt;&gt;"",J21:J68),1)</f>
        <v>1</v>
      </c>
      <c r="K118" s="318">
        <f t="array" ref="K118">MAX(IF($JU21:$JU68&lt;&gt;"",K21:K68),1)</f>
        <v>1</v>
      </c>
      <c r="L118" s="318">
        <f t="array" ref="L118">MAX(IF($JU21:$JU68&lt;&gt;"",L21:L68),1)</f>
        <v>1</v>
      </c>
      <c r="M118" s="318">
        <f t="array" ref="M118">MAX(IF($JU21:$JU68&lt;&gt;"",M21:M68),1)</f>
        <v>1</v>
      </c>
      <c r="N118" s="318">
        <f t="array" ref="N118">MAX(IF($JU21:$JU68&lt;&gt;"",N21:N68),1)</f>
        <v>1</v>
      </c>
      <c r="O118" s="318">
        <f t="array" ref="O118">MAX(IF($JU21:$JU68&lt;&gt;"",O21:O68),1)</f>
        <v>1</v>
      </c>
      <c r="P118" s="318">
        <f t="array" ref="P118">MAX(IF($JU21:$JU68&lt;&gt;"",P21:P68),1)</f>
        <v>1</v>
      </c>
      <c r="Q118" s="318">
        <f t="array" ref="Q118">MAX(IF($JU21:$JU68&lt;&gt;"",Q21:Q68),1)</f>
        <v>1</v>
      </c>
      <c r="R118" s="318">
        <f t="array" ref="R118">MAX(IF($JU21:$JU68&lt;&gt;"",R21:R68),1)</f>
        <v>1</v>
      </c>
      <c r="S118" s="318">
        <f t="array" ref="S118">MAX(IF($JU21:$JU68&lt;&gt;"",S21:S68),1)</f>
        <v>1</v>
      </c>
      <c r="T118" s="318">
        <f t="array" ref="T118">MAX(IF($JU21:$JU68&lt;&gt;"",T21:T68),1)</f>
        <v>1</v>
      </c>
      <c r="U118" s="318">
        <f t="array" ref="U118">MAX(IF($JU21:$JU68&lt;&gt;"",U21:U68),1)</f>
        <v>1</v>
      </c>
      <c r="V118" s="318">
        <f t="array" ref="V118">MAX(IF($JU21:$JU68&lt;&gt;"",V21:V68),1)</f>
        <v>1</v>
      </c>
      <c r="W118" s="318">
        <f t="array" ref="W118">MAX(IF($JU21:$JU68&lt;&gt;"",W21:W68),1)</f>
        <v>1</v>
      </c>
      <c r="X118" s="318">
        <f t="array" ref="X118">MAX(IF($JU21:$JU68&lt;&gt;"",X21:X68),1)</f>
        <v>1</v>
      </c>
      <c r="Y118" s="318">
        <f t="array" ref="Y118">MAX(IF($JU21:$JU68&lt;&gt;"",Y21:Y68),1)</f>
        <v>1</v>
      </c>
      <c r="Z118" s="318">
        <f t="array" ref="Z118">MAX(IF($JU21:$JU68&lt;&gt;"",Z21:Z68),1)</f>
        <v>1</v>
      </c>
      <c r="AA118" s="318">
        <f t="array" ref="AA118">MAX(IF($JU21:$JU68&lt;&gt;"",AA21:AA68),1)</f>
        <v>1</v>
      </c>
      <c r="AB118" s="318">
        <f t="array" ref="AB118">MAX(IF($JU21:$JU68&lt;&gt;"",AB21:AB68),1)</f>
        <v>1</v>
      </c>
      <c r="AC118" s="318">
        <f t="array" ref="AC118">MAX(IF($JU21:$JU68&lt;&gt;"",AC21:AC68),1)</f>
        <v>1</v>
      </c>
      <c r="AD118" s="318">
        <f t="array" ref="AD118">MAX(IF($JU21:$JU68&lt;&gt;"",AD21:AD68),1)</f>
        <v>1</v>
      </c>
      <c r="AE118" s="318">
        <f t="array" ref="AE118">MAX(IF($JU21:$JU68&lt;&gt;"",AE21:AE68),1)</f>
        <v>1</v>
      </c>
      <c r="AF118" s="318">
        <f t="array" ref="AF118">MAX(IF($JU21:$JU68&lt;&gt;"",AF21:AF68),1)</f>
        <v>1</v>
      </c>
      <c r="AG118" s="318">
        <f t="array" ref="AG118">MAX(IF($JU21:$JU68&lt;&gt;"",AG21:AG68),1)</f>
        <v>1</v>
      </c>
      <c r="AH118" s="318">
        <f t="array" ref="AH118">MAX(IF($JU21:$JU68&lt;&gt;"",AH21:AH68),1)</f>
        <v>1</v>
      </c>
      <c r="AI118" s="318">
        <f t="array" ref="AI118">MAX(IF($JU21:$JU68&lt;&gt;"",AI21:AI68),1)</f>
        <v>1</v>
      </c>
      <c r="AJ118" s="318">
        <f t="array" ref="AJ118">MAX(IF($JU21:$JU68&lt;&gt;"",AJ21:AJ68),1)</f>
        <v>1</v>
      </c>
      <c r="AK118" s="318">
        <f t="array" ref="AK118">MAX(IF($JU21:$JU68&lt;&gt;"",AK21:AK68),1)</f>
        <v>1</v>
      </c>
      <c r="AL118" s="318">
        <f t="array" ref="AL118">MAX(IF($JU21:$JU68&lt;&gt;"",AL21:AL68),1)</f>
        <v>1</v>
      </c>
      <c r="AM118" s="318">
        <f t="array" ref="AM118">MAX(IF($JU21:$JU68&lt;&gt;"",AM21:AM68),1)</f>
        <v>1</v>
      </c>
      <c r="AN118" s="318">
        <f t="array" ref="AN118">MAX(IF($JU21:$JU68&lt;&gt;"",AN21:AN68),1)</f>
        <v>1</v>
      </c>
      <c r="AO118" s="318">
        <f t="array" ref="AO118">MAX(IF($JU21:$JU68&lt;&gt;"",AO21:AO68),1)</f>
        <v>1</v>
      </c>
      <c r="AP118" s="318">
        <f t="array" ref="AP118">MAX(IF($JU21:$JU68&lt;&gt;"",AP21:AP68),1)</f>
        <v>1</v>
      </c>
      <c r="AQ118" s="318">
        <f t="array" ref="AQ118">MAX(IF($JU21:$JU68&lt;&gt;"",AQ21:AQ68),1)</f>
        <v>1</v>
      </c>
      <c r="AR118" s="318">
        <f t="array" ref="AR118">MAX(IF($JU21:$JU68&lt;&gt;"",AR21:AR68),1)</f>
        <v>1</v>
      </c>
      <c r="AS118" s="318">
        <f t="array" ref="AS118">MAX(IF($JU21:$JU68&lt;&gt;"",AS21:AS68),1)</f>
        <v>1</v>
      </c>
      <c r="AT118" s="318">
        <f t="array" ref="AT118">MAX(IF($JU21:$JU68&lt;&gt;"",AT21:AT68),1)</f>
        <v>1</v>
      </c>
      <c r="AU118" s="318">
        <f t="array" ref="AU118">MAX(IF($JU21:$JU68&lt;&gt;"",AU21:AU68),1)</f>
        <v>1</v>
      </c>
      <c r="AV118" s="318">
        <f t="array" ref="AV118">MAX(IF($JU21:$JU68&lt;&gt;"",AV21:AV68),1)</f>
        <v>1</v>
      </c>
      <c r="AW118" s="318">
        <f t="array" ref="AW118">MAX(IF($JU21:$JU68&lt;&gt;"",AW21:AW68),1)</f>
        <v>1</v>
      </c>
      <c r="AX118" s="318">
        <f t="array" ref="AX118">MAX(IF($JU21:$JU68&lt;&gt;"",AX21:AX68),1)</f>
        <v>1</v>
      </c>
      <c r="AY118" s="318">
        <f t="array" ref="AY118">MAX(IF($JU21:$JU68&lt;&gt;"",AY21:AY68),1)</f>
        <v>1</v>
      </c>
      <c r="AZ118" s="318">
        <f t="array" ref="AZ118">MAX(IF($JU21:$JU68&lt;&gt;"",AZ21:AZ68),1)</f>
        <v>1</v>
      </c>
      <c r="BA118" s="318">
        <f t="array" ref="BA118">MAX(IF($JU21:$JU68&lt;&gt;"",BA21:BA68),1)</f>
        <v>1</v>
      </c>
      <c r="BB118" s="318">
        <f t="array" ref="BB118">MAX(IF($JU21:$JU68&lt;&gt;"",BB21:BB68),1)</f>
        <v>1</v>
      </c>
      <c r="BC118" s="318">
        <f t="array" ref="BC118">MAX(IF($JU21:$JU68&lt;&gt;"",BC21:BC68),1)</f>
        <v>1</v>
      </c>
      <c r="BD118" s="318">
        <f t="array" ref="BD118">MAX(IF($JU21:$JU68&lt;&gt;"",BD21:BD68),1)</f>
        <v>1</v>
      </c>
      <c r="BE118" s="318">
        <f t="array" ref="BE118">MAX(IF($JU21:$JU68&lt;&gt;"",BE21:BE68),1)</f>
        <v>1</v>
      </c>
      <c r="BF118" s="318">
        <f t="array" ref="BF118">MAX(IF($JU21:$JU68&lt;&gt;"",BF21:BF68),1)</f>
        <v>1</v>
      </c>
      <c r="BG118" s="318">
        <f t="array" ref="BG118">MAX(IF($JU21:$JU68&lt;&gt;"",BG21:BG68),1)</f>
        <v>1</v>
      </c>
      <c r="BH118" s="318">
        <f t="array" ref="BH118">MAX(IF($JU21:$JU68&lt;&gt;"",BH21:BH68),1)</f>
        <v>1</v>
      </c>
      <c r="BI118" s="318">
        <f t="array" ref="BI118">MAX(IF($JU21:$JU68&lt;&gt;"",BI21:BI68),1)</f>
        <v>1</v>
      </c>
      <c r="BJ118" s="318">
        <f t="array" ref="BJ118">MAX(IF($JU21:$JU68&lt;&gt;"",BJ21:BJ68),1)</f>
        <v>1</v>
      </c>
      <c r="BK118" s="318">
        <f t="array" ref="BK118">MAX(IF($JU21:$JU68&lt;&gt;"",BK21:BK68),1)</f>
        <v>1</v>
      </c>
      <c r="BL118" s="318">
        <f t="array" ref="BL118">MAX(IF($JU21:$JU68&lt;&gt;"",BL21:BL68),1)</f>
        <v>1</v>
      </c>
      <c r="BM118" s="318">
        <f t="array" ref="BM118">MAX(IF($JU21:$JU68&lt;&gt;"",BM21:BM68),1)</f>
        <v>1</v>
      </c>
      <c r="BN118" s="318">
        <f t="array" ref="BN118">MAX(IF($JU21:$JU68&lt;&gt;"",BN21:BN68),1)</f>
        <v>1</v>
      </c>
      <c r="BO118" s="318">
        <f t="array" ref="BO118">MAX(IF($JU21:$JU68&lt;&gt;"",BO21:BO68),1)</f>
        <v>1</v>
      </c>
      <c r="BP118" s="318">
        <f t="array" ref="BP118">MAX(IF($JU21:$JU68&lt;&gt;"",BP21:BP68),1)</f>
        <v>1</v>
      </c>
      <c r="BQ118" s="318">
        <f t="array" ref="BQ118">MAX(IF($JU21:$JU68&lt;&gt;"",BQ21:BQ68),1)</f>
        <v>1</v>
      </c>
      <c r="BR118" s="318">
        <f t="array" ref="BR118">MAX(IF($JU21:$JU68&lt;&gt;"",BR21:BR68),1)</f>
        <v>1</v>
      </c>
      <c r="BS118" s="318">
        <f t="array" ref="BS118">MAX(IF($JU21:$JU68&lt;&gt;"",BS21:BS68),1)</f>
        <v>1</v>
      </c>
      <c r="BT118" s="318">
        <f t="array" ref="BT118">MAX(IF($JU21:$JU68&lt;&gt;"",BT21:BT68),1)</f>
        <v>1</v>
      </c>
      <c r="BU118" s="318">
        <f t="array" ref="BU118">MAX(IF($JU21:$JU68&lt;&gt;"",BU21:BU68),1)</f>
        <v>1</v>
      </c>
      <c r="BV118" s="318">
        <f t="array" ref="BV118">MAX(IF($JU21:$JU68&lt;&gt;"",BV21:BV68),1)</f>
        <v>1</v>
      </c>
      <c r="BW118" s="318">
        <f t="array" ref="BW118">MAX(IF($JU21:$JU68&lt;&gt;"",BW21:BW68),1)</f>
        <v>1</v>
      </c>
      <c r="BX118" s="318">
        <f t="array" ref="BX118">MAX(IF($JU21:$JU68&lt;&gt;"",BX21:BX68),1)</f>
        <v>1</v>
      </c>
      <c r="BY118" s="318">
        <f t="array" ref="BY118">MAX(IF($JU21:$JU68&lt;&gt;"",BY21:BY68),1)</f>
        <v>1</v>
      </c>
      <c r="BZ118" s="318">
        <f t="array" ref="BZ118">MAX(IF($JU21:$JU68&lt;&gt;"",BZ21:BZ68),1)</f>
        <v>1</v>
      </c>
      <c r="CA118" s="318">
        <f t="array" ref="CA118">MAX(IF($JU21:$JU68&lt;&gt;"",CA21:CA68),1)</f>
        <v>1</v>
      </c>
      <c r="CB118" s="318">
        <f t="array" ref="CB118">MAX(IF($JU21:$JU68&lt;&gt;"",CB21:CB68),1)</f>
        <v>1</v>
      </c>
      <c r="CC118" s="318">
        <f t="array" ref="CC118">MAX(IF($JU21:$JU68&lt;&gt;"",CC21:CC68),1)</f>
        <v>1</v>
      </c>
      <c r="CD118" s="318">
        <f t="array" ref="CD118">MAX(IF($JU21:$JU68&lt;&gt;"",CD21:CD68),1)</f>
        <v>1</v>
      </c>
      <c r="CE118" s="318">
        <f t="array" ref="CE118">MAX(IF($JU21:$JU68&lt;&gt;"",CE21:CE68),1)</f>
        <v>1</v>
      </c>
      <c r="CF118" s="318">
        <f t="array" ref="CF118">MAX(IF($JU21:$JU68&lt;&gt;"",CF21:CF68),1)</f>
        <v>1</v>
      </c>
      <c r="CG118" s="318">
        <f t="array" ref="CG118">MAX(IF($JU21:$JU68&lt;&gt;"",CG21:CG68),1)</f>
        <v>1</v>
      </c>
      <c r="CH118" s="318">
        <f t="array" ref="CH118">MAX(IF($JU21:$JU68&lt;&gt;"",CH21:CH68),1)</f>
        <v>1</v>
      </c>
      <c r="CI118" s="318">
        <f t="array" ref="CI118">MAX(IF($JU21:$JU68&lt;&gt;"",CI21:CI68),1)</f>
        <v>1</v>
      </c>
      <c r="CJ118" s="318">
        <f t="array" ref="CJ118">MAX(IF($JU21:$JU68&lt;&gt;"",CJ21:CJ68),1)</f>
        <v>1</v>
      </c>
      <c r="CK118" s="318">
        <f t="array" ref="CK118">MAX(IF($JU21:$JU68&lt;&gt;"",CK21:CK68),1)</f>
        <v>1</v>
      </c>
      <c r="CL118" s="318">
        <f t="array" ref="CL118">MAX(IF($JU21:$JU68&lt;&gt;"",CL21:CL68),1)</f>
        <v>1</v>
      </c>
      <c r="CM118" s="318">
        <f t="array" ref="CM118">MAX(IF($JU21:$JU68&lt;&gt;"",CM21:CM68),1)</f>
        <v>1</v>
      </c>
      <c r="CN118" s="318">
        <f t="array" ref="CN118">MAX(IF($JU21:$JU68&lt;&gt;"",CN21:CN68),1)</f>
        <v>1</v>
      </c>
      <c r="CO118" s="318">
        <f t="array" ref="CO118">MAX(IF($JU21:$JU68&lt;&gt;"",CO21:CO68),1)</f>
        <v>1</v>
      </c>
      <c r="CP118" s="318">
        <f t="array" ref="CP118">MAX(IF($JU21:$JU68&lt;&gt;"",CP21:CP68),1)</f>
        <v>1</v>
      </c>
      <c r="CQ118" s="318">
        <f t="array" ref="CQ118">MAX(IF($JU21:$JU68&lt;&gt;"",CQ21:CQ68),1)</f>
        <v>1</v>
      </c>
      <c r="CR118" s="318">
        <f t="array" ref="CR118">MAX(IF($JU21:$JU68&lt;&gt;"",CR21:CR68),1)</f>
        <v>1</v>
      </c>
      <c r="CS118" s="318">
        <f t="array" ref="CS118">MAX(IF($JU21:$JU68&lt;&gt;"",CS21:CS68),1)</f>
        <v>1</v>
      </c>
      <c r="CT118" s="318">
        <f t="array" ref="CT118">MAX(IF($JU21:$JU68&lt;&gt;"",CT21:CT68),1)</f>
        <v>1</v>
      </c>
      <c r="CU118" s="318">
        <f t="array" ref="CU118">MAX(IF($JU21:$JU68&lt;&gt;"",CU21:CU68),1)</f>
        <v>1</v>
      </c>
      <c r="CV118" s="318">
        <f t="array" ref="CV118">MAX(IF($JU21:$JU68&lt;&gt;"",CV21:CV68),1)</f>
        <v>1</v>
      </c>
      <c r="CW118" s="318">
        <f t="array" ref="CW118">MAX(IF($JU21:$JU68&lt;&gt;"",CW21:CW68),1)</f>
        <v>1</v>
      </c>
      <c r="CX118" s="318">
        <f t="array" ref="CX118">MAX(IF($JU21:$JU68&lt;&gt;"",CX21:CX68),1)</f>
        <v>1</v>
      </c>
      <c r="CY118" s="318">
        <f t="array" ref="CY118">MAX(IF($JU21:$JU68&lt;&gt;"",CY21:CY68),1)</f>
        <v>1</v>
      </c>
      <c r="CZ118" s="318">
        <f t="array" ref="CZ118">MAX(IF($JU21:$JU68&lt;&gt;"",CZ21:CZ68),1)</f>
        <v>1</v>
      </c>
      <c r="DA118" s="318">
        <f t="array" ref="DA118">MAX(IF($JU21:$JU68&lt;&gt;"",DA21:DA68),1)</f>
        <v>1</v>
      </c>
      <c r="DB118" s="318">
        <f t="array" ref="DB118">MAX(IF($JU21:$JU68&lt;&gt;"",DB21:DB68),1)</f>
        <v>1</v>
      </c>
      <c r="DC118" s="318">
        <f t="array" ref="DC118">MAX(IF($JU21:$JU68&lt;&gt;"",DC21:DC68),1)</f>
        <v>1</v>
      </c>
      <c r="DD118" s="318">
        <f t="array" ref="DD118">MAX(IF($JU21:$JU68&lt;&gt;"",DD21:DD68),1)</f>
        <v>1</v>
      </c>
      <c r="DE118" s="318">
        <f t="array" ref="DE118">MAX(IF($JU21:$JU68&lt;&gt;"",DE21:DE68),1)</f>
        <v>1</v>
      </c>
      <c r="DF118" s="318">
        <f t="array" ref="DF118">MAX(IF($JU21:$JU68&lt;&gt;"",DF21:DF68),1)</f>
        <v>1</v>
      </c>
      <c r="DG118" s="318">
        <f t="array" ref="DG118">MAX(IF($JU21:$JU68&lt;&gt;"",DG21:DG68),1)</f>
        <v>1</v>
      </c>
      <c r="DH118" s="318">
        <f t="array" ref="DH118">MAX(IF($JU21:$JU68&lt;&gt;"",DH21:DH68),1)</f>
        <v>1</v>
      </c>
      <c r="DI118" s="318">
        <f t="array" ref="DI118">MAX(IF($JU21:$JU68&lt;&gt;"",DI21:DI68),1)</f>
        <v>1</v>
      </c>
      <c r="DJ118" s="318">
        <f t="array" ref="DJ118">MAX(IF($JU21:$JU68&lt;&gt;"",DJ21:DJ68),1)</f>
        <v>1</v>
      </c>
      <c r="DK118" s="318">
        <f t="array" ref="DK118">MAX(IF($JU21:$JU68&lt;&gt;"",DK21:DK68),1)</f>
        <v>1</v>
      </c>
      <c r="DL118" s="318">
        <f t="array" ref="DL118">MAX(IF($JU21:$JU68&lt;&gt;"",DL21:DL68),1)</f>
        <v>1</v>
      </c>
      <c r="DM118" s="318">
        <f t="array" ref="DM118">MAX(IF($JU21:$JU68&lt;&gt;"",DM21:DM68),1)</f>
        <v>1</v>
      </c>
      <c r="DN118" s="318">
        <f t="array" ref="DN118">MAX(IF($JU21:$JU68&lt;&gt;"",DN21:DN68),1)</f>
        <v>1</v>
      </c>
      <c r="DO118" s="318">
        <f t="array" ref="DO118">MAX(IF($JU21:$JU68&lt;&gt;"",DO21:DO68),1)</f>
        <v>1</v>
      </c>
      <c r="DP118" s="318">
        <f t="array" ref="DP118">MAX(IF($JU21:$JU68&lt;&gt;"",DP21:DP68),1)</f>
        <v>1</v>
      </c>
      <c r="DQ118" s="318">
        <f t="array" ref="DQ118">MAX(IF($JU21:$JU68&lt;&gt;"",DQ21:DQ68),1)</f>
        <v>1</v>
      </c>
      <c r="DR118" s="318">
        <f t="array" ref="DR118">MAX(IF($JU21:$JU68&lt;&gt;"",DR21:DR68),1)</f>
        <v>1</v>
      </c>
      <c r="DS118" s="318">
        <f t="array" ref="DS118">MAX(IF($JU21:$JU68&lt;&gt;"",DS21:DS68),1)</f>
        <v>1</v>
      </c>
      <c r="DT118" s="318">
        <f t="array" ref="DT118">MAX(IF($JU21:$JU68&lt;&gt;"",DT21:DT68),1)</f>
        <v>1</v>
      </c>
      <c r="DU118" s="318">
        <f t="array" ref="DU118">MAX(IF($JU21:$JU68&lt;&gt;"",DU21:DU68),1)</f>
        <v>1</v>
      </c>
      <c r="DV118" s="318">
        <f t="array" ref="DV118">MAX(IF($JU21:$JU68&lt;&gt;"",DV21:DV68),1)</f>
        <v>1</v>
      </c>
      <c r="DW118" s="318">
        <f t="array" ref="DW118">MAX(IF($JU21:$JU68&lt;&gt;"",DW21:DW68),1)</f>
        <v>1</v>
      </c>
      <c r="DX118" s="318">
        <f t="array" ref="DX118">MAX(IF($JU21:$JU68&lt;&gt;"",DX21:DX68),1)</f>
        <v>1</v>
      </c>
      <c r="DY118" s="318">
        <f t="array" ref="DY118">MAX(IF($JU21:$JU68&lt;&gt;"",DY21:DY68),1)</f>
        <v>1</v>
      </c>
      <c r="DZ118" s="318">
        <f t="array" ref="DZ118">MAX(IF($JU21:$JU68&lt;&gt;"",DZ21:DZ68),1)</f>
        <v>1</v>
      </c>
      <c r="EA118" s="318">
        <f t="array" ref="EA118">MAX(IF($JU21:$JU68&lt;&gt;"",EA21:EA68),1)</f>
        <v>1</v>
      </c>
      <c r="EB118" s="318">
        <f t="array" ref="EB118">MAX(IF($JU21:$JU68&lt;&gt;"",EB21:EB68),1)</f>
        <v>1</v>
      </c>
      <c r="EC118" s="318">
        <f t="array" ref="EC118">MAX(IF($JU21:$JU68&lt;&gt;"",EC21:EC68),1)</f>
        <v>1</v>
      </c>
      <c r="ED118" s="318">
        <f t="array" ref="ED118">MAX(IF($JU21:$JU68&lt;&gt;"",ED21:ED68),1)</f>
        <v>1</v>
      </c>
      <c r="EE118" s="318">
        <f t="array" ref="EE118">MAX(IF($JU21:$JU68&lt;&gt;"",EE21:EE68),1)</f>
        <v>1</v>
      </c>
      <c r="EF118" s="318">
        <f t="array" ref="EF118">MAX(IF($JU21:$JU68&lt;&gt;"",EF21:EF68),1)</f>
        <v>1</v>
      </c>
      <c r="EG118" s="318">
        <f t="array" ref="EG118">MAX(IF($JU21:$JU68&lt;&gt;"",EG21:EG68),1)</f>
        <v>1</v>
      </c>
      <c r="EH118" s="318">
        <f t="array" ref="EH118">MAX(IF($JU21:$JU68&lt;&gt;"",EH21:EH68),1)</f>
        <v>1</v>
      </c>
      <c r="EI118" s="318">
        <f t="array" ref="EI118">MAX(IF($JU21:$JU68&lt;&gt;"",EI21:EI68),1)</f>
        <v>1</v>
      </c>
      <c r="EJ118" s="318">
        <f t="array" ref="EJ118">MAX(IF($JU21:$JU68&lt;&gt;"",EJ21:EJ68),1)</f>
        <v>1</v>
      </c>
      <c r="EK118" s="318">
        <f t="array" ref="EK118">MAX(IF($JU21:$JU68&lt;&gt;"",EK21:EK68),1)</f>
        <v>1</v>
      </c>
      <c r="EL118" s="318">
        <f t="array" ref="EL118">MAX(IF($JU21:$JU68&lt;&gt;"",EL21:EL68),1)</f>
        <v>1</v>
      </c>
      <c r="EM118" s="318">
        <f t="array" ref="EM118">MAX(IF($JU21:$JU68&lt;&gt;"",EM21:EM68),1)</f>
        <v>1</v>
      </c>
      <c r="EN118" s="318">
        <f t="array" ref="EN118">MAX(IF($JU21:$JU68&lt;&gt;"",EN21:EN68),1)</f>
        <v>1</v>
      </c>
      <c r="EO118" s="318">
        <f t="array" ref="EO118">MAX(IF($JU21:$JU68&lt;&gt;"",EO21:EO68),1)</f>
        <v>1</v>
      </c>
      <c r="EP118" s="318">
        <f t="array" ref="EP118">MAX(IF($JU21:$JU68&lt;&gt;"",EP21:EP68),1)</f>
        <v>1</v>
      </c>
      <c r="EQ118" s="318">
        <f t="array" ref="EQ118">MAX(IF($JU21:$JU68&lt;&gt;"",EQ21:EQ68),1)</f>
        <v>1</v>
      </c>
      <c r="ER118" s="318">
        <f t="array" ref="ER118">MAX(IF($JU21:$JU68&lt;&gt;"",ER21:ER68),1)</f>
        <v>1</v>
      </c>
      <c r="ES118" s="318">
        <f t="array" ref="ES118">MAX(IF($JU21:$JU68&lt;&gt;"",ES21:ES68),1)</f>
        <v>1</v>
      </c>
      <c r="ET118" s="318">
        <f t="array" ref="ET118">MAX(IF($JU21:$JU68&lt;&gt;"",ET21:ET68),1)</f>
        <v>1</v>
      </c>
      <c r="EU118" s="318">
        <f t="array" ref="EU118">MAX(IF($JU21:$JU68&lt;&gt;"",EU21:EU68),1)</f>
        <v>1</v>
      </c>
      <c r="EV118" s="318">
        <f t="array" ref="EV118">MAX(IF($JU21:$JU68&lt;&gt;"",EV21:EV68),1)</f>
        <v>1</v>
      </c>
      <c r="EW118" s="318">
        <f t="array" ref="EW118">MAX(IF($JU21:$JU68&lt;&gt;"",EW21:EW68),1)</f>
        <v>1</v>
      </c>
      <c r="EX118" s="318">
        <f t="array" ref="EX118">MAX(IF($JU21:$JU68&lt;&gt;"",EX21:EX68),1)</f>
        <v>1</v>
      </c>
      <c r="EY118" s="318">
        <f t="array" ref="EY118">MAX(IF($JU21:$JU68&lt;&gt;"",EY21:EY68),1)</f>
        <v>1</v>
      </c>
      <c r="EZ118" s="318">
        <f t="array" ref="EZ118">MAX(IF($JU21:$JU68&lt;&gt;"",EZ21:EZ68),1)</f>
        <v>1</v>
      </c>
      <c r="FA118" s="318">
        <f t="array" ref="FA118">MAX(IF($JU21:$JU68&lt;&gt;"",FA21:FA68),1)</f>
        <v>1</v>
      </c>
      <c r="FB118" s="318">
        <f t="array" ref="FB118">MAX(IF($JU21:$JU68&lt;&gt;"",FB21:FB68),1)</f>
        <v>1</v>
      </c>
      <c r="FC118" s="318">
        <f t="array" ref="FC118">MAX(IF($JU21:$JU68&lt;&gt;"",FC21:FC68),1)</f>
        <v>1</v>
      </c>
      <c r="FD118" s="318">
        <f t="array" ref="FD118">MAX(IF($JU21:$JU68&lt;&gt;"",FD21:FD68),1)</f>
        <v>1</v>
      </c>
      <c r="FE118" s="318">
        <f t="array" ref="FE118">MAX(IF($JU21:$JU68&lt;&gt;"",FE21:FE68),1)</f>
        <v>1</v>
      </c>
      <c r="FF118" s="318">
        <f t="array" ref="FF118">MAX(IF($JU21:$JU68&lt;&gt;"",FF21:FF68),1)</f>
        <v>1</v>
      </c>
      <c r="FG118" s="318">
        <f t="array" ref="FG118">MAX(IF($JU21:$JU68&lt;&gt;"",FG21:FG68),1)</f>
        <v>1</v>
      </c>
      <c r="FH118" s="318">
        <f t="array" ref="FH118">MAX(IF($JU21:$JU68&lt;&gt;"",FH21:FH68),1)</f>
        <v>1</v>
      </c>
      <c r="FI118" s="318">
        <f t="array" ref="FI118">MAX(IF($JU21:$JU68&lt;&gt;"",FI21:FI68),1)</f>
        <v>1</v>
      </c>
      <c r="FJ118" s="318">
        <f t="array" ref="FJ118">MAX(IF($JU21:$JU68&lt;&gt;"",FJ21:FJ68),1)</f>
        <v>1</v>
      </c>
      <c r="FK118" s="318">
        <f t="array" ref="FK118">MAX(IF($JU21:$JU68&lt;&gt;"",FK21:FK68),1)</f>
        <v>1</v>
      </c>
      <c r="FL118" s="318">
        <f t="array" ref="FL118">MAX(IF($JU21:$JU68&lt;&gt;"",FL21:FL68),1)</f>
        <v>1</v>
      </c>
      <c r="FM118" s="318">
        <f t="array" ref="FM118">MAX(IF($JU21:$JU68&lt;&gt;"",FM21:FM68),1)</f>
        <v>1</v>
      </c>
      <c r="FN118" s="318">
        <f t="array" ref="FN118">MAX(IF($JU21:$JU68&lt;&gt;"",FN21:FN68),1)</f>
        <v>1</v>
      </c>
      <c r="FO118" s="318">
        <f t="array" ref="FO118">MAX(IF($JU21:$JU68&lt;&gt;"",FO21:FO68),1)</f>
        <v>1</v>
      </c>
      <c r="FP118" s="318">
        <f t="array" ref="FP118">MAX(IF($JU21:$JU68&lt;&gt;"",FP21:FP68),1)</f>
        <v>1</v>
      </c>
      <c r="FQ118" s="318">
        <f t="array" ref="FQ118">MAX(IF($JU21:$JU68&lt;&gt;"",FQ21:FQ68),1)</f>
        <v>1</v>
      </c>
      <c r="FR118" s="318">
        <f t="array" ref="FR118">MAX(IF($JU21:$JU68&lt;&gt;"",FR21:FR68),1)</f>
        <v>1</v>
      </c>
      <c r="FS118" s="318">
        <f t="array" ref="FS118">MAX(IF($JU21:$JU68&lt;&gt;"",FS21:FS68),1)</f>
        <v>1</v>
      </c>
      <c r="FT118" s="318">
        <f t="array" ref="FT118">MAX(IF($JU21:$JU68&lt;&gt;"",FT21:FT68),1)</f>
        <v>1</v>
      </c>
      <c r="FU118" s="318">
        <f t="array" ref="FU118">MAX(IF($JU21:$JU68&lt;&gt;"",FU21:FU68),1)</f>
        <v>1</v>
      </c>
      <c r="FV118" s="318">
        <f t="array" ref="FV118">MAX(IF($JU21:$JU68&lt;&gt;"",FV21:FV68),1)</f>
        <v>1</v>
      </c>
      <c r="FW118" s="318">
        <f t="array" ref="FW118">MAX(IF($JU21:$JU68&lt;&gt;"",FW21:FW68),1)</f>
        <v>1</v>
      </c>
      <c r="FX118" s="318">
        <f t="array" ref="FX118">MAX(IF($JU21:$JU68&lt;&gt;"",FX21:FX68),1)</f>
        <v>1</v>
      </c>
      <c r="FY118" s="318">
        <f t="array" ref="FY118">MAX(IF($JU21:$JU68&lt;&gt;"",FY21:FY68),1)</f>
        <v>1</v>
      </c>
      <c r="FZ118" s="318">
        <f t="array" ref="FZ118">MAX(IF($JU21:$JU68&lt;&gt;"",FZ21:FZ68),1)</f>
        <v>1</v>
      </c>
      <c r="GA118" s="318">
        <f t="array" ref="GA118">MAX(IF($JU21:$JU68&lt;&gt;"",GA21:GA68),1)</f>
        <v>1</v>
      </c>
      <c r="GB118" s="318">
        <f t="array" ref="GB118">MAX(IF($JU21:$JU68&lt;&gt;"",GB21:GB68),1)</f>
        <v>1</v>
      </c>
      <c r="GC118" s="318">
        <f t="array" ref="GC118">MAX(IF($JU21:$JU68&lt;&gt;"",GC21:GC68),1)</f>
        <v>1</v>
      </c>
      <c r="GD118" s="318">
        <f t="array" ref="GD118">MAX(IF($JU21:$JU68&lt;&gt;"",GD21:GD68),1)</f>
        <v>1</v>
      </c>
      <c r="GE118" s="318">
        <f t="array" ref="GE118">MAX(IF($JU21:$JU68&lt;&gt;"",GE21:GE68),1)</f>
        <v>1</v>
      </c>
      <c r="GF118" s="318">
        <f t="array" ref="GF118">MAX(IF($JU21:$JU68&lt;&gt;"",GF21:GF68),1)</f>
        <v>1</v>
      </c>
      <c r="GG118" s="318">
        <f t="array" ref="GG118">MAX(IF($JU21:$JU68&lt;&gt;"",GG21:GG68),1)</f>
        <v>1</v>
      </c>
      <c r="GH118" s="318">
        <f t="array" ref="GH118">MAX(IF($JU21:$JU68&lt;&gt;"",GH21:GH68),1)</f>
        <v>1</v>
      </c>
      <c r="GI118" s="318">
        <f t="array" ref="GI118">MAX(IF($JU21:$JU68&lt;&gt;"",GI21:GI68),1)</f>
        <v>1</v>
      </c>
      <c r="GJ118" s="318">
        <f t="array" ref="GJ118">MAX(IF($JU21:$JU68&lt;&gt;"",GJ21:GJ68),1)</f>
        <v>1</v>
      </c>
      <c r="GK118" s="318">
        <f t="array" ref="GK118">MAX(IF($JU21:$JU68&lt;&gt;"",GK21:GK68),1)</f>
        <v>1</v>
      </c>
      <c r="GL118" s="318">
        <f t="array" ref="GL118">MAX(IF($JU21:$JU68&lt;&gt;"",GL21:GL68),1)</f>
        <v>1</v>
      </c>
      <c r="GM118" s="318">
        <f t="array" ref="GM118">MAX(IF($JU21:$JU68&lt;&gt;"",GM21:GM68),1)</f>
        <v>1</v>
      </c>
      <c r="GN118" s="318">
        <f t="array" ref="GN118">MAX(IF($JU21:$JU68&lt;&gt;"",GN21:GN68),1)</f>
        <v>1</v>
      </c>
      <c r="GO118" s="318">
        <f t="array" ref="GO118">MAX(IF($JU21:$JU68&lt;&gt;"",GO21:GO68),1)</f>
        <v>1</v>
      </c>
      <c r="GP118" s="318">
        <f t="array" ref="GP118">MAX(IF($JU21:$JU68&lt;&gt;"",GP21:GP68),1)</f>
        <v>1</v>
      </c>
      <c r="GQ118" s="318">
        <f t="array" ref="GQ118">MAX(IF($JU21:$JU68&lt;&gt;"",GQ21:GQ68),1)</f>
        <v>1</v>
      </c>
      <c r="GR118" s="318">
        <f t="array" ref="GR118">MAX(IF($JU21:$JU68&lt;&gt;"",GR21:GR68),1)</f>
        <v>1</v>
      </c>
      <c r="GS118" s="318">
        <f t="array" ref="GS118">MAX(IF($JU21:$JU68&lt;&gt;"",GS21:GS68),1)</f>
        <v>1</v>
      </c>
      <c r="GT118" s="318">
        <f t="array" ref="GT118">MAX(IF($JU21:$JU68&lt;&gt;"",GT21:GT68),1)</f>
        <v>1</v>
      </c>
      <c r="GU118" s="318">
        <f t="array" ref="GU118">MAX(IF($JU21:$JU68&lt;&gt;"",GU21:GU68),1)</f>
        <v>1</v>
      </c>
      <c r="GV118" s="318">
        <f t="array" ref="GV118">MAX(IF($JU21:$JU68&lt;&gt;"",GV21:GV68),1)</f>
        <v>1</v>
      </c>
      <c r="GW118" s="318">
        <f t="array" ref="GW118">MAX(IF($JU21:$JU68&lt;&gt;"",GW21:GW68),1)</f>
        <v>1</v>
      </c>
      <c r="GX118" s="318">
        <f t="array" ref="GX118">MAX(IF($JU21:$JU68&lt;&gt;"",GX21:GX68),1)</f>
        <v>1</v>
      </c>
      <c r="GY118" s="318">
        <f t="array" ref="GY118">MAX(IF($JU21:$JU68&lt;&gt;"",GY21:GY68),1)</f>
        <v>1</v>
      </c>
      <c r="GZ118" s="318">
        <f t="array" ref="GZ118">MAX(IF($JU21:$JU68&lt;&gt;"",GZ21:GZ68),1)</f>
        <v>1</v>
      </c>
      <c r="HA118" s="318">
        <f t="array" ref="HA118">MAX(IF($JU21:$JU68&lt;&gt;"",HA21:HA68),1)</f>
        <v>1</v>
      </c>
      <c r="HB118" s="318">
        <f t="array" ref="HB118">MAX(IF($JU21:$JU68&lt;&gt;"",HB21:HB68),1)</f>
        <v>1</v>
      </c>
      <c r="HC118" s="318">
        <f t="array" ref="HC118">MAX(IF($JU21:$JU68&lt;&gt;"",HC21:HC68),1)</f>
        <v>1</v>
      </c>
      <c r="HD118" s="318">
        <f t="array" ref="HD118">MAX(IF($JU21:$JU68&lt;&gt;"",HD21:HD68),1)</f>
        <v>1</v>
      </c>
      <c r="HE118" s="318">
        <f t="array" ref="HE118">MAX(IF($JU21:$JU68&lt;&gt;"",HE21:HE68),1)</f>
        <v>1</v>
      </c>
      <c r="HF118" s="318">
        <f t="array" ref="HF118">MAX(IF($JU21:$JU68&lt;&gt;"",HF21:HF68),1)</f>
        <v>1</v>
      </c>
      <c r="HG118" s="318">
        <f t="array" ref="HG118">MAX(IF($JU21:$JU68&lt;&gt;"",HG21:HG68),1)</f>
        <v>1</v>
      </c>
      <c r="HH118" s="318">
        <f t="array" ref="HH118">MAX(IF($JU21:$JU68&lt;&gt;"",HH21:HH68),1)</f>
        <v>1</v>
      </c>
      <c r="HI118" s="318">
        <f t="array" ref="HI118">MAX(IF($JU21:$JU68&lt;&gt;"",HI21:HI68),1)</f>
        <v>1</v>
      </c>
      <c r="HJ118" s="318">
        <f t="array" ref="HJ118">MAX(IF($JU21:$JU68&lt;&gt;"",HJ21:HJ68),1)</f>
        <v>1</v>
      </c>
      <c r="HK118" s="318">
        <f t="array" ref="HK118">MAX(IF($JU21:$JU68&lt;&gt;"",HK21:HK68),1)</f>
        <v>1</v>
      </c>
      <c r="HL118" s="318">
        <f t="array" ref="HL118">MAX(IF($JU21:$JU68&lt;&gt;"",HL21:HL68),1)</f>
        <v>1</v>
      </c>
      <c r="HM118" s="318">
        <f t="array" ref="HM118">MAX(IF($JU21:$JU68&lt;&gt;"",HM21:HM68),1)</f>
        <v>1</v>
      </c>
      <c r="HN118" s="318">
        <f t="array" ref="HN118">MAX(IF($JU21:$JU68&lt;&gt;"",HN21:HN68),1)</f>
        <v>1</v>
      </c>
      <c r="HO118" s="318">
        <f t="array" ref="HO118">MAX(IF($JU21:$JU68&lt;&gt;"",HO21:HO68),1)</f>
        <v>1</v>
      </c>
      <c r="HP118" s="318">
        <f t="array" ref="HP118">MAX(IF($JU21:$JU68&lt;&gt;"",HP21:HP68),1)</f>
        <v>1</v>
      </c>
      <c r="HQ118" s="318">
        <f t="array" ref="HQ118">MAX(IF($JU21:$JU68&lt;&gt;"",HQ21:HQ68),1)</f>
        <v>1</v>
      </c>
      <c r="HR118" s="318">
        <f t="array" ref="HR118">MAX(IF($JU21:$JU68&lt;&gt;"",HR21:HR68),1)</f>
        <v>1</v>
      </c>
      <c r="HS118" s="318">
        <f t="array" ref="HS118">MAX(IF($JU21:$JU68&lt;&gt;"",HS21:HS68),1)</f>
        <v>1</v>
      </c>
      <c r="HT118" s="318">
        <f t="array" ref="HT118">MAX(IF($JU21:$JU68&lt;&gt;"",HT21:HT68),1)</f>
        <v>1</v>
      </c>
      <c r="HU118" s="318">
        <f t="array" ref="HU118">MAX(IF($JU21:$JU68&lt;&gt;"",HU21:HU68),1)</f>
        <v>1</v>
      </c>
      <c r="HV118" s="318">
        <f t="array" ref="HV118">MAX(IF($JU21:$JU68&lt;&gt;"",HV21:HV68),1)</f>
        <v>1</v>
      </c>
      <c r="HW118" s="318">
        <f t="array" ref="HW118">MAX(IF($JU21:$JU68&lt;&gt;"",HW21:HW68),1)</f>
        <v>1</v>
      </c>
      <c r="HX118" s="318">
        <f t="array" ref="HX118">MAX(IF($JU21:$JU68&lt;&gt;"",HX21:HX68),1)</f>
        <v>1</v>
      </c>
      <c r="HY118" s="318">
        <f t="array" ref="HY118">MAX(IF($JU21:$JU68&lt;&gt;"",HY21:HY68),1)</f>
        <v>1</v>
      </c>
      <c r="HZ118" s="318">
        <f t="array" ref="HZ118">MAX(IF($JU21:$JU68&lt;&gt;"",HZ21:HZ68),1)</f>
        <v>1</v>
      </c>
      <c r="IA118" s="318">
        <f t="array" ref="IA118">MAX(IF($JU21:$JU68&lt;&gt;"",IA21:IA68),1)</f>
        <v>1</v>
      </c>
      <c r="IB118" s="318">
        <f t="array" ref="IB118">MAX(IF($JU21:$JU68&lt;&gt;"",IB21:IB68),1)</f>
        <v>1</v>
      </c>
      <c r="IC118" s="318">
        <f t="array" ref="IC118">MAX(IF($JU21:$JU68&lt;&gt;"",IC21:IC68),1)</f>
        <v>1</v>
      </c>
      <c r="ID118" s="318">
        <f t="array" ref="ID118">MAX(IF($JU21:$JU68&lt;&gt;"",ID21:ID68),1)</f>
        <v>1</v>
      </c>
      <c r="IE118" s="318">
        <f t="array" ref="IE118">MAX(IF($JU21:$JU68&lt;&gt;"",IE21:IE68),1)</f>
        <v>1</v>
      </c>
      <c r="IF118" s="318">
        <f t="array" ref="IF118">MAX(IF($JU21:$JU68&lt;&gt;"",IF21:IF68),1)</f>
        <v>1</v>
      </c>
      <c r="IG118" s="318">
        <f t="array" ref="IG118">MAX(IF($JU21:$JU68&lt;&gt;"",IG21:IG68),1)</f>
        <v>1</v>
      </c>
      <c r="IH118" s="318">
        <f t="array" ref="IH118">MAX(IF($JU21:$JU68&lt;&gt;"",IH21:IH68),1)</f>
        <v>1</v>
      </c>
      <c r="II118" s="318">
        <f t="array" ref="II118">MAX(IF($JU21:$JU68&lt;&gt;"",II21:II68),1)</f>
        <v>1</v>
      </c>
      <c r="IJ118" s="318">
        <f t="array" ref="IJ118">MAX(IF($JU21:$JU68&lt;&gt;"",IJ21:IJ68),1)</f>
        <v>1</v>
      </c>
      <c r="IK118" s="318">
        <f t="array" ref="IK118">MAX(IF($JU21:$JU68&lt;&gt;"",IK21:IK68),1)</f>
        <v>1</v>
      </c>
      <c r="IL118" s="318">
        <f t="array" ref="IL118">MAX(IF($JU21:$JU68&lt;&gt;"",IL21:IL68),1)</f>
        <v>1</v>
      </c>
      <c r="IM118" s="318">
        <f t="array" ref="IM118">MAX(IF($JU21:$JU68&lt;&gt;"",IM21:IM68),1)</f>
        <v>1</v>
      </c>
      <c r="IN118" s="318">
        <f t="array" ref="IN118">MAX(IF($JU21:$JU68&lt;&gt;"",IN21:IN68),1)</f>
        <v>1</v>
      </c>
      <c r="IO118" s="318">
        <f t="array" ref="IO118">MAX(IF($JU21:$JU68&lt;&gt;"",IO21:IO68),1)</f>
        <v>1</v>
      </c>
      <c r="IP118" s="318">
        <f t="array" ref="IP118">MAX(IF($JU21:$JU68&lt;&gt;"",IP21:IP68),1)</f>
        <v>1</v>
      </c>
      <c r="IQ118" s="318">
        <f t="array" ref="IQ118">MAX(IF($JU21:$JU68&lt;&gt;"",IQ21:IQ68),1)</f>
        <v>1</v>
      </c>
      <c r="IR118" s="318">
        <f t="array" ref="IR118">MAX(IF($JU21:$JU68&lt;&gt;"",IR21:IR68),1)</f>
        <v>1</v>
      </c>
      <c r="IS118" s="318">
        <f t="array" ref="IS118">MAX(IF($JU21:$JU68&lt;&gt;"",IS21:IS68),1)</f>
        <v>1</v>
      </c>
      <c r="IT118" s="318">
        <f t="array" ref="IT118">MAX(IF($JU21:$JU68&lt;&gt;"",IT21:IT68),1)</f>
        <v>1</v>
      </c>
      <c r="IU118" s="318">
        <f t="array" ref="IU118">MAX(IF($JU21:$JU68&lt;&gt;"",IU21:IU68),1)</f>
        <v>1</v>
      </c>
      <c r="IV118" s="318">
        <f t="array" ref="IV118">MAX(IF($JU21:$JU68&lt;&gt;"",IV21:IV68),1)</f>
        <v>1</v>
      </c>
      <c r="IW118" s="318">
        <f t="array" ref="IW118">MAX(IF($JU21:$JU68&lt;&gt;"",IW21:IW68),1)</f>
        <v>1</v>
      </c>
      <c r="IX118" s="318">
        <f t="array" ref="IX118">MAX(IF($JU21:$JU68&lt;&gt;"",IX21:IX68),1)</f>
        <v>1</v>
      </c>
      <c r="IY118" s="318">
        <f t="array" ref="IY118">MAX(IF($JU21:$JU68&lt;&gt;"",IY21:IY68),1)</f>
        <v>1</v>
      </c>
      <c r="IZ118" s="318">
        <f t="array" ref="IZ118">MAX(IF($JU21:$JU68&lt;&gt;"",IZ21:IZ68),1)</f>
        <v>1</v>
      </c>
      <c r="JA118" s="318">
        <f t="array" ref="JA118">MAX(IF($JU21:$JU68&lt;&gt;"",JA21:JA68),1)</f>
        <v>1</v>
      </c>
      <c r="JB118" s="318">
        <f t="array" ref="JB118">MAX(IF($JU21:$JU68&lt;&gt;"",JB21:JB68),1)</f>
        <v>1</v>
      </c>
      <c r="JC118" s="318">
        <f t="array" ref="JC118">MAX(IF($JU21:$JU68&lt;&gt;"",JC21:JC68),1)</f>
        <v>1</v>
      </c>
      <c r="JD118" s="318">
        <f t="array" ref="JD118">MAX(IF($JU21:$JU68&lt;&gt;"",JD21:JD68),1)</f>
        <v>1</v>
      </c>
      <c r="JE118" s="318">
        <f t="array" ref="JE118">MAX(IF($JU21:$JU68&lt;&gt;"",JE21:JE68),1)</f>
        <v>1</v>
      </c>
      <c r="JF118" s="318">
        <f t="array" ref="JF118">MAX(IF($JU21:$JU68&lt;&gt;"",JF21:JF68),1)</f>
        <v>1</v>
      </c>
      <c r="JG118" s="318">
        <f t="array" ref="JG118">MAX(IF($JU21:$JU68&lt;&gt;"",JG21:JG68),1)</f>
        <v>1</v>
      </c>
      <c r="JH118" s="318">
        <f t="array" ref="JH118">MAX(IF($JU21:$JU68&lt;&gt;"",JH21:JH68),1)</f>
        <v>1</v>
      </c>
      <c r="JI118" s="318">
        <f t="array" ref="JI118">MAX(IF($JU21:$JU68&lt;&gt;"",JI21:JI68),1)</f>
        <v>1</v>
      </c>
      <c r="JJ118" s="318">
        <f t="array" ref="JJ118">MAX(IF($JU21:$JU68&lt;&gt;"",JJ21:JJ68),1)</f>
        <v>1</v>
      </c>
      <c r="JK118" s="318">
        <f t="array" ref="JK118">MAX(IF($JU21:$JU68&lt;&gt;"",JK21:JK68),1)</f>
        <v>1</v>
      </c>
      <c r="JL118" s="318">
        <f t="array" ref="JL118">MAX(IF($JU21:$JU68&lt;&gt;"",JL21:JL68),1)</f>
        <v>1</v>
      </c>
      <c r="JM118" s="318">
        <f t="array" ref="JM118">MAX(IF($JU21:$JU68&lt;&gt;"",JM21:JM68),1)</f>
        <v>1</v>
      </c>
      <c r="JN118" s="318">
        <f t="array" ref="JN118">MAX(IF($JU21:$JU68&lt;&gt;"",JN21:JN68),1)</f>
        <v>1</v>
      </c>
      <c r="JO118" s="318">
        <f t="array" ref="JO118">MAX(IF($JU21:$JU68&lt;&gt;"",JO21:JO68),1)</f>
        <v>1</v>
      </c>
      <c r="JP118" s="318">
        <f t="array" ref="JP118">MAX(IF($JU21:$JU68&lt;&gt;"",JP21:JP68),1)</f>
        <v>1</v>
      </c>
    </row>
    <row r="119" spans="4:277" ht="15" customHeight="1" x14ac:dyDescent="0.2">
      <c r="D119" s="317">
        <v>5.3</v>
      </c>
      <c r="E119" s="317" t="s">
        <v>483</v>
      </c>
      <c r="F119" s="317">
        <f t="array" ref="F119">AVERAGE(IF($JS21:$JS68&gt;0,F21:F68))</f>
        <v>0</v>
      </c>
      <c r="G119" s="317">
        <f t="array" ref="G119">AVERAGE(IF($JS21:$JS68&gt;0,G21:G68))</f>
        <v>0</v>
      </c>
      <c r="H119" s="317">
        <f t="array" ref="H119">AVERAGE(IF($JS21:$JS68&gt;0,H21:H68))</f>
        <v>0</v>
      </c>
      <c r="I119" s="317">
        <f t="array" ref="I119">AVERAGE(IF($JS21:$JS68&gt;0,I21:I68))</f>
        <v>0</v>
      </c>
      <c r="J119" s="317">
        <f t="array" ref="J119">AVERAGE(IF($JS21:$JS68&gt;0,J21:J68))</f>
        <v>0</v>
      </c>
      <c r="K119" s="317">
        <f t="array" ref="K119">AVERAGE(IF($JS21:$JS68&gt;0,K21:K68))</f>
        <v>0</v>
      </c>
      <c r="L119" s="317">
        <f t="array" ref="L119">AVERAGE(IF($JS21:$JS68&gt;0,L21:L68))</f>
        <v>0</v>
      </c>
      <c r="M119" s="317">
        <f t="array" ref="M119">AVERAGE(IF($JS21:$JS68&gt;0,M21:M68))</f>
        <v>0</v>
      </c>
      <c r="N119" s="317">
        <f t="array" ref="N119">AVERAGE(IF($JS21:$JS68&gt;0,N21:N68))</f>
        <v>0</v>
      </c>
      <c r="O119" s="317">
        <f t="array" ref="O119">AVERAGE(IF($JS21:$JS68&gt;0,O21:O68))</f>
        <v>0</v>
      </c>
      <c r="P119" s="317">
        <f t="array" ref="P119">AVERAGE(IF($JS21:$JS68&gt;0,P21:P68))</f>
        <v>0</v>
      </c>
      <c r="Q119" s="317">
        <f t="array" ref="Q119">AVERAGE(IF($JS21:$JS68&gt;0,Q21:Q68))</f>
        <v>0</v>
      </c>
      <c r="R119" s="317">
        <f t="array" ref="R119">AVERAGE(IF($JS21:$JS68&gt;0,R21:R68))</f>
        <v>0</v>
      </c>
      <c r="S119" s="317">
        <f t="array" ref="S119">AVERAGE(IF($JS21:$JS68&gt;0,S21:S68))</f>
        <v>0</v>
      </c>
      <c r="T119" s="317">
        <f t="array" ref="T119">AVERAGE(IF($JS21:$JS68&gt;0,T21:T68))</f>
        <v>0</v>
      </c>
      <c r="U119" s="317">
        <f t="array" ref="U119">AVERAGE(IF($JS21:$JS68&gt;0,U21:U68))</f>
        <v>0</v>
      </c>
      <c r="V119" s="317">
        <f t="array" ref="V119">AVERAGE(IF($JS21:$JS68&gt;0,V21:V68))</f>
        <v>0</v>
      </c>
      <c r="W119" s="317">
        <f t="array" ref="W119">AVERAGE(IF($JS21:$JS68&gt;0,W21:W68))</f>
        <v>0</v>
      </c>
      <c r="X119" s="317">
        <f t="array" ref="X119">AVERAGE(IF($JS21:$JS68&gt;0,X21:X68))</f>
        <v>0</v>
      </c>
      <c r="Y119" s="317">
        <f t="array" ref="Y119">AVERAGE(IF($JS21:$JS68&gt;0,Y21:Y68))</f>
        <v>0</v>
      </c>
      <c r="Z119" s="317">
        <f t="array" ref="Z119">AVERAGE(IF($JS21:$JS68&gt;0,Z21:Z68))</f>
        <v>0</v>
      </c>
      <c r="AA119" s="317">
        <f t="array" ref="AA119">AVERAGE(IF($JS21:$JS68&gt;0,AA21:AA68))</f>
        <v>0</v>
      </c>
      <c r="AB119" s="317">
        <f t="array" ref="AB119">AVERAGE(IF($JS21:$JS68&gt;0,AB21:AB68))</f>
        <v>0</v>
      </c>
      <c r="AC119" s="317">
        <f t="array" ref="AC119">AVERAGE(IF($JS21:$JS68&gt;0,AC21:AC68))</f>
        <v>0</v>
      </c>
      <c r="AD119" s="317">
        <f t="array" ref="AD119">AVERAGE(IF($JS21:$JS68&gt;0,AD21:AD68))</f>
        <v>0</v>
      </c>
      <c r="AE119" s="317">
        <f t="array" ref="AE119">AVERAGE(IF($JS21:$JS68&gt;0,AE21:AE68))</f>
        <v>0</v>
      </c>
      <c r="AF119" s="317" t="e">
        <f t="array" ref="AF119">AVERAGE(IF($JS21:$JS68&gt;0,AF21:AF68))</f>
        <v>#DIV/0!</v>
      </c>
      <c r="AG119" s="317">
        <f t="array" ref="AG119">AVERAGE(IF($JS21:$JS68&gt;0,AG21:AG68))</f>
        <v>0</v>
      </c>
      <c r="AH119" s="317">
        <f t="array" ref="AH119">AVERAGE(IF($JS21:$JS68&gt;0,AH21:AH68))</f>
        <v>0</v>
      </c>
      <c r="AI119" s="317">
        <f t="array" ref="AI119">AVERAGE(IF($JS21:$JS68&gt;0,AI21:AI68))</f>
        <v>0</v>
      </c>
      <c r="AJ119" s="317">
        <f t="array" ref="AJ119">AVERAGE(IF($JS21:$JS68&gt;0,AJ21:AJ68))</f>
        <v>0</v>
      </c>
      <c r="AK119" s="317">
        <f t="array" ref="AK119">AVERAGE(IF($JS21:$JS68&gt;0,AK21:AK68))</f>
        <v>0</v>
      </c>
      <c r="AL119" s="317">
        <f t="array" ref="AL119">AVERAGE(IF($JS21:$JS68&gt;0,AL21:AL68))</f>
        <v>0</v>
      </c>
      <c r="AM119" s="317">
        <f t="array" ref="AM119">AVERAGE(IF($JS21:$JS68&gt;0,AM21:AM68))</f>
        <v>0</v>
      </c>
      <c r="AN119" s="317">
        <f t="array" ref="AN119">AVERAGE(IF($JS21:$JS68&gt;0,AN21:AN68))</f>
        <v>0</v>
      </c>
      <c r="AO119" s="317">
        <f t="array" ref="AO119">AVERAGE(IF($JS21:$JS68&gt;0,AO21:AO68))</f>
        <v>0</v>
      </c>
      <c r="AP119" s="317">
        <f t="array" ref="AP119">AVERAGE(IF($JS21:$JS68&gt;0,AP21:AP68))</f>
        <v>0</v>
      </c>
      <c r="AQ119" s="317">
        <f t="array" ref="AQ119">AVERAGE(IF($JS21:$JS68&gt;0,AQ21:AQ68))</f>
        <v>0</v>
      </c>
      <c r="AR119" s="317">
        <f t="array" ref="AR119">AVERAGE(IF($JS21:$JS68&gt;0,AR21:AR68))</f>
        <v>0</v>
      </c>
      <c r="AS119" s="317">
        <f t="array" ref="AS119">AVERAGE(IF($JS21:$JS68&gt;0,AS21:AS68))</f>
        <v>0</v>
      </c>
      <c r="AT119" s="317">
        <f t="array" ref="AT119">AVERAGE(IF($JS21:$JS68&gt;0,AT21:AT68))</f>
        <v>0</v>
      </c>
      <c r="AU119" s="317">
        <f t="array" ref="AU119">AVERAGE(IF($JS21:$JS68&gt;0,AU21:AU68))</f>
        <v>0</v>
      </c>
      <c r="AV119" s="317">
        <f t="array" ref="AV119">AVERAGE(IF($JS21:$JS68&gt;0,AV21:AV68))</f>
        <v>0</v>
      </c>
      <c r="AW119" s="317">
        <f t="array" ref="AW119">AVERAGE(IF($JS21:$JS68&gt;0,AW21:AW68))</f>
        <v>0</v>
      </c>
      <c r="AX119" s="317">
        <f t="array" ref="AX119">AVERAGE(IF($JS21:$JS68&gt;0,AX21:AX68))</f>
        <v>0</v>
      </c>
      <c r="AY119" s="317">
        <f t="array" ref="AY119">AVERAGE(IF($JS21:$JS68&gt;0,AY21:AY68))</f>
        <v>0</v>
      </c>
      <c r="AZ119" s="317">
        <f t="array" ref="AZ119">AVERAGE(IF($JS21:$JS68&gt;0,AZ21:AZ68))</f>
        <v>0</v>
      </c>
      <c r="BA119" s="317">
        <f t="array" ref="BA119">AVERAGE(IF($JS21:$JS68&gt;0,BA21:BA68))</f>
        <v>0</v>
      </c>
      <c r="BB119" s="317">
        <f t="array" ref="BB119">AVERAGE(IF($JS21:$JS68&gt;0,BB21:BB68))</f>
        <v>0</v>
      </c>
      <c r="BC119" s="317">
        <f t="array" ref="BC119">AVERAGE(IF($JS21:$JS68&gt;0,BC21:BC68))</f>
        <v>0</v>
      </c>
      <c r="BD119" s="317">
        <f t="array" ref="BD119">AVERAGE(IF($JS21:$JS68&gt;0,BD21:BD68))</f>
        <v>0</v>
      </c>
      <c r="BE119" s="317">
        <f t="array" ref="BE119">AVERAGE(IF($JS21:$JS68&gt;0,BE21:BE68))</f>
        <v>0</v>
      </c>
      <c r="BF119" s="317">
        <f t="array" ref="BF119">AVERAGE(IF($JS21:$JS68&gt;0,BF21:BF68))</f>
        <v>0</v>
      </c>
      <c r="BG119" s="317" t="e">
        <f t="array" ref="BG119">AVERAGE(IF($JS21:$JS68&gt;0,BG21:BG68))</f>
        <v>#DIV/0!</v>
      </c>
      <c r="BH119" s="317">
        <f t="array" ref="BH119">AVERAGE(IF($JS21:$JS68&gt;0,BH21:BH68))</f>
        <v>0</v>
      </c>
      <c r="BI119" s="317">
        <f t="array" ref="BI119">AVERAGE(IF($JS21:$JS68&gt;0,BI21:BI68))</f>
        <v>0</v>
      </c>
      <c r="BJ119" s="317">
        <f t="array" ref="BJ119">AVERAGE(IF($JS21:$JS68&gt;0,BJ21:BJ68))</f>
        <v>0</v>
      </c>
      <c r="BK119" s="317">
        <f t="array" ref="BK119">AVERAGE(IF($JS21:$JS68&gt;0,BK21:BK68))</f>
        <v>0</v>
      </c>
      <c r="BL119" s="317">
        <f t="array" ref="BL119">AVERAGE(IF($JS21:$JS68&gt;0,BL21:BL68))</f>
        <v>0</v>
      </c>
      <c r="BM119" s="317">
        <f t="array" ref="BM119">AVERAGE(IF($JS21:$JS68&gt;0,BM21:BM68))</f>
        <v>0</v>
      </c>
      <c r="BN119" s="317">
        <f t="array" ref="BN119">AVERAGE(IF($JS21:$JS68&gt;0,BN21:BN68))</f>
        <v>0</v>
      </c>
      <c r="BO119" s="317">
        <f t="array" ref="BO119">AVERAGE(IF($JS21:$JS68&gt;0,BO21:BO68))</f>
        <v>0</v>
      </c>
      <c r="BP119" s="317">
        <f t="array" ref="BP119">AVERAGE(IF($JS21:$JS68&gt;0,BP21:BP68))</f>
        <v>0</v>
      </c>
      <c r="BQ119" s="317">
        <f t="array" ref="BQ119">AVERAGE(IF($JS21:$JS68&gt;0,BQ21:BQ68))</f>
        <v>0</v>
      </c>
      <c r="BR119" s="317">
        <f t="array" ref="BR119">AVERAGE(IF($JS21:$JS68&gt;0,BR21:BR68))</f>
        <v>0</v>
      </c>
      <c r="BS119" s="317">
        <f t="array" ref="BS119">AVERAGE(IF($JS21:$JS68&gt;0,BS21:BS68))</f>
        <v>0</v>
      </c>
      <c r="BT119" s="317">
        <f t="array" ref="BT119">AVERAGE(IF($JS21:$JS68&gt;0,BT21:BT68))</f>
        <v>0</v>
      </c>
      <c r="BU119" s="317">
        <f t="array" ref="BU119">AVERAGE(IF($JS21:$JS68&gt;0,BU21:BU68))</f>
        <v>0</v>
      </c>
      <c r="BV119" s="317">
        <f t="array" ref="BV119">AVERAGE(IF($JS21:$JS68&gt;0,BV21:BV68))</f>
        <v>0</v>
      </c>
      <c r="BW119" s="317">
        <f t="array" ref="BW119">AVERAGE(IF($JS21:$JS68&gt;0,BW21:BW68))</f>
        <v>0</v>
      </c>
      <c r="BX119" s="317">
        <f t="array" ref="BX119">AVERAGE(IF($JS21:$JS68&gt;0,BX21:BX68))</f>
        <v>0</v>
      </c>
      <c r="BY119" s="317">
        <f t="array" ref="BY119">AVERAGE(IF($JS21:$JS68&gt;0,BY21:BY68))</f>
        <v>0</v>
      </c>
      <c r="BZ119" s="317">
        <f t="array" ref="BZ119">AVERAGE(IF($JS21:$JS68&gt;0,BZ21:BZ68))</f>
        <v>0</v>
      </c>
      <c r="CA119" s="317">
        <f t="array" ref="CA119">AVERAGE(IF($JS21:$JS68&gt;0,CA21:CA68))</f>
        <v>0</v>
      </c>
      <c r="CB119" s="317">
        <f t="array" ref="CB119">AVERAGE(IF($JS21:$JS68&gt;0,CB21:CB68))</f>
        <v>0</v>
      </c>
      <c r="CC119" s="317">
        <f t="array" ref="CC119">AVERAGE(IF($JS21:$JS68&gt;0,CC21:CC68))</f>
        <v>0</v>
      </c>
      <c r="CD119" s="317">
        <f t="array" ref="CD119">AVERAGE(IF($JS21:$JS68&gt;0,CD21:CD68))</f>
        <v>0</v>
      </c>
      <c r="CE119" s="317">
        <f t="array" ref="CE119">AVERAGE(IF($JS21:$JS68&gt;0,CE21:CE68))</f>
        <v>0</v>
      </c>
      <c r="CF119" s="317">
        <f t="array" ref="CF119">AVERAGE(IF($JS21:$JS68&gt;0,CF21:CF68))</f>
        <v>0</v>
      </c>
      <c r="CG119" s="317">
        <f t="array" ref="CG119">AVERAGE(IF($JS21:$JS68&gt;0,CG21:CG68))</f>
        <v>0</v>
      </c>
      <c r="CH119" s="317" t="e">
        <f t="array" ref="CH119">AVERAGE(IF($JS21:$JS68&gt;0,CH21:CH68))</f>
        <v>#DIV/0!</v>
      </c>
      <c r="CI119" s="317">
        <f t="array" ref="CI119">AVERAGE(IF($JS21:$JS68&gt;0,CI21:CI68))</f>
        <v>0</v>
      </c>
      <c r="CJ119" s="317">
        <f t="array" ref="CJ119">AVERAGE(IF($JS21:$JS68&gt;0,CJ21:CJ68))</f>
        <v>0</v>
      </c>
      <c r="CK119" s="317">
        <f t="array" ref="CK119">AVERAGE(IF($JS21:$JS68&gt;0,CK21:CK68))</f>
        <v>0</v>
      </c>
      <c r="CL119" s="317">
        <f t="array" ref="CL119">AVERAGE(IF($JS21:$JS68&gt;0,CL21:CL68))</f>
        <v>0</v>
      </c>
      <c r="CM119" s="317">
        <f t="array" ref="CM119">AVERAGE(IF($JS21:$JS68&gt;0,CM21:CM68))</f>
        <v>0</v>
      </c>
      <c r="CN119" s="317">
        <f t="array" ref="CN119">AVERAGE(IF($JS21:$JS68&gt;0,CN21:CN68))</f>
        <v>0</v>
      </c>
      <c r="CO119" s="317">
        <f t="array" ref="CO119">AVERAGE(IF($JS21:$JS68&gt;0,CO21:CO68))</f>
        <v>0</v>
      </c>
      <c r="CP119" s="317">
        <f t="array" ref="CP119">AVERAGE(IF($JS21:$JS68&gt;0,CP21:CP68))</f>
        <v>0</v>
      </c>
      <c r="CQ119" s="317">
        <f t="array" ref="CQ119">AVERAGE(IF($JS21:$JS68&gt;0,CQ21:CQ68))</f>
        <v>0</v>
      </c>
      <c r="CR119" s="317">
        <f t="array" ref="CR119">AVERAGE(IF($JS21:$JS68&gt;0,CR21:CR68))</f>
        <v>0</v>
      </c>
      <c r="CS119" s="317">
        <f t="array" ref="CS119">AVERAGE(IF($JS21:$JS68&gt;0,CS21:CS68))</f>
        <v>0</v>
      </c>
      <c r="CT119" s="317">
        <f t="array" ref="CT119">AVERAGE(IF($JS21:$JS68&gt;0,CT21:CT68))</f>
        <v>0</v>
      </c>
      <c r="CU119" s="317">
        <f t="array" ref="CU119">AVERAGE(IF($JS21:$JS68&gt;0,CU21:CU68))</f>
        <v>0</v>
      </c>
      <c r="CV119" s="317">
        <f t="array" ref="CV119">AVERAGE(IF($JS21:$JS68&gt;0,CV21:CV68))</f>
        <v>0</v>
      </c>
      <c r="CW119" s="317">
        <f t="array" ref="CW119">AVERAGE(IF($JS21:$JS68&gt;0,CW21:CW68))</f>
        <v>0</v>
      </c>
      <c r="CX119" s="317">
        <f t="array" ref="CX119">AVERAGE(IF($JS21:$JS68&gt;0,CX21:CX68))</f>
        <v>0</v>
      </c>
      <c r="CY119" s="317">
        <f t="array" ref="CY119">AVERAGE(IF($JS21:$JS68&gt;0,CY21:CY68))</f>
        <v>0</v>
      </c>
      <c r="CZ119" s="317">
        <f t="array" ref="CZ119">AVERAGE(IF($JS21:$JS68&gt;0,CZ21:CZ68))</f>
        <v>0</v>
      </c>
      <c r="DA119" s="317">
        <f t="array" ref="DA119">AVERAGE(IF($JS21:$JS68&gt;0,DA21:DA68))</f>
        <v>0</v>
      </c>
      <c r="DB119" s="317">
        <f t="array" ref="DB119">AVERAGE(IF($JS21:$JS68&gt;0,DB21:DB68))</f>
        <v>0</v>
      </c>
      <c r="DC119" s="317">
        <f t="array" ref="DC119">AVERAGE(IF($JS21:$JS68&gt;0,DC21:DC68))</f>
        <v>0</v>
      </c>
      <c r="DD119" s="317">
        <f t="array" ref="DD119">AVERAGE(IF($JS21:$JS68&gt;0,DD21:DD68))</f>
        <v>0</v>
      </c>
      <c r="DE119" s="317">
        <f t="array" ref="DE119">AVERAGE(IF($JS21:$JS68&gt;0,DE21:DE68))</f>
        <v>0</v>
      </c>
      <c r="DF119" s="317">
        <f t="array" ref="DF119">AVERAGE(IF($JS21:$JS68&gt;0,DF21:DF68))</f>
        <v>0</v>
      </c>
      <c r="DG119" s="317">
        <f t="array" ref="DG119">AVERAGE(IF($JS21:$JS68&gt;0,DG21:DG68))</f>
        <v>0</v>
      </c>
      <c r="DH119" s="317">
        <f t="array" ref="DH119">AVERAGE(IF($JS21:$JS68&gt;0,DH21:DH68))</f>
        <v>0</v>
      </c>
      <c r="DI119" s="317" t="e">
        <f t="array" ref="DI119">AVERAGE(IF($JS21:$JS68&gt;0,DI21:DI68))</f>
        <v>#DIV/0!</v>
      </c>
      <c r="DJ119" s="317">
        <f t="array" ref="DJ119">AVERAGE(IF($JS21:$JS68&gt;0,DJ21:DJ68))</f>
        <v>0</v>
      </c>
      <c r="DK119" s="317">
        <f t="array" ref="DK119">AVERAGE(IF($JS21:$JS68&gt;0,DK21:DK68))</f>
        <v>0</v>
      </c>
      <c r="DL119" s="317">
        <f t="array" ref="DL119">AVERAGE(IF($JS21:$JS68&gt;0,DL21:DL68))</f>
        <v>0</v>
      </c>
      <c r="DM119" s="317">
        <f t="array" ref="DM119">AVERAGE(IF($JS21:$JS68&gt;0,DM21:DM68))</f>
        <v>0</v>
      </c>
      <c r="DN119" s="317">
        <f t="array" ref="DN119">AVERAGE(IF($JS21:$JS68&gt;0,DN21:DN68))</f>
        <v>0</v>
      </c>
      <c r="DO119" s="317">
        <f t="array" ref="DO119">AVERAGE(IF($JS21:$JS68&gt;0,DO21:DO68))</f>
        <v>0</v>
      </c>
      <c r="DP119" s="317">
        <f t="array" ref="DP119">AVERAGE(IF($JS21:$JS68&gt;0,DP21:DP68))</f>
        <v>0</v>
      </c>
      <c r="DQ119" s="317">
        <f t="array" ref="DQ119">AVERAGE(IF($JS21:$JS68&gt;0,DQ21:DQ68))</f>
        <v>0</v>
      </c>
      <c r="DR119" s="317">
        <f t="array" ref="DR119">AVERAGE(IF($JS21:$JS68&gt;0,DR21:DR68))</f>
        <v>0</v>
      </c>
      <c r="DS119" s="317">
        <f t="array" ref="DS119">AVERAGE(IF($JS21:$JS68&gt;0,DS21:DS68))</f>
        <v>0</v>
      </c>
      <c r="DT119" s="317">
        <f t="array" ref="DT119">AVERAGE(IF($JS21:$JS68&gt;0,DT21:DT68))</f>
        <v>0</v>
      </c>
      <c r="DU119" s="317">
        <f t="array" ref="DU119">AVERAGE(IF($JS21:$JS68&gt;0,DU21:DU68))</f>
        <v>0</v>
      </c>
      <c r="DV119" s="317">
        <f t="array" ref="DV119">AVERAGE(IF($JS21:$JS68&gt;0,DV21:DV68))</f>
        <v>0</v>
      </c>
      <c r="DW119" s="317">
        <f t="array" ref="DW119">AVERAGE(IF($JS21:$JS68&gt;0,DW21:DW68))</f>
        <v>0</v>
      </c>
      <c r="DX119" s="317">
        <f t="array" ref="DX119">AVERAGE(IF($JS21:$JS68&gt;0,DX21:DX68))</f>
        <v>0</v>
      </c>
      <c r="DY119" s="317">
        <f t="array" ref="DY119">AVERAGE(IF($JS21:$JS68&gt;0,DY21:DY68))</f>
        <v>0</v>
      </c>
      <c r="DZ119" s="317">
        <f t="array" ref="DZ119">AVERAGE(IF($JS21:$JS68&gt;0,DZ21:DZ68))</f>
        <v>0</v>
      </c>
      <c r="EA119" s="317">
        <f t="array" ref="EA119">AVERAGE(IF($JS21:$JS68&gt;0,EA21:EA68))</f>
        <v>0</v>
      </c>
      <c r="EB119" s="317">
        <f t="array" ref="EB119">AVERAGE(IF($JS21:$JS68&gt;0,EB21:EB68))</f>
        <v>0</v>
      </c>
      <c r="EC119" s="317">
        <f t="array" ref="EC119">AVERAGE(IF($JS21:$JS68&gt;0,EC21:EC68))</f>
        <v>0</v>
      </c>
      <c r="ED119" s="317">
        <f t="array" ref="ED119">AVERAGE(IF($JS21:$JS68&gt;0,ED21:ED68))</f>
        <v>0</v>
      </c>
      <c r="EE119" s="317">
        <f t="array" ref="EE119">AVERAGE(IF($JS21:$JS68&gt;0,EE21:EE68))</f>
        <v>0</v>
      </c>
      <c r="EF119" s="317">
        <f t="array" ref="EF119">AVERAGE(IF($JS21:$JS68&gt;0,EF21:EF68))</f>
        <v>0</v>
      </c>
      <c r="EG119" s="317">
        <f t="array" ref="EG119">AVERAGE(IF($JS21:$JS68&gt;0,EG21:EG68))</f>
        <v>0</v>
      </c>
      <c r="EH119" s="317">
        <f t="array" ref="EH119">AVERAGE(IF($JS21:$JS68&gt;0,EH21:EH68))</f>
        <v>0</v>
      </c>
      <c r="EI119" s="317">
        <f t="array" ref="EI119">AVERAGE(IF($JS21:$JS68&gt;0,EI21:EI68))</f>
        <v>0</v>
      </c>
      <c r="EJ119" s="317" t="e">
        <f t="array" ref="EJ119">AVERAGE(IF($JS21:$JS68&gt;0,EJ21:EJ68))</f>
        <v>#DIV/0!</v>
      </c>
      <c r="EK119" s="317">
        <f t="array" ref="EK119">AVERAGE(IF($JS21:$JS68&gt;0,EK21:EK68))</f>
        <v>0</v>
      </c>
      <c r="EL119" s="317">
        <f t="array" ref="EL119">AVERAGE(IF($JS21:$JS68&gt;0,EL21:EL68))</f>
        <v>0</v>
      </c>
      <c r="EM119" s="317">
        <f t="array" ref="EM119">AVERAGE(IF($JS21:$JS68&gt;0,EM21:EM68))</f>
        <v>0</v>
      </c>
      <c r="EN119" s="317">
        <f t="array" ref="EN119">AVERAGE(IF($JS21:$JS68&gt;0,EN21:EN68))</f>
        <v>0</v>
      </c>
      <c r="EO119" s="317">
        <f t="array" ref="EO119">AVERAGE(IF($JS21:$JS68&gt;0,EO21:EO68))</f>
        <v>0</v>
      </c>
      <c r="EP119" s="317">
        <f t="array" ref="EP119">AVERAGE(IF($JS21:$JS68&gt;0,EP21:EP68))</f>
        <v>0</v>
      </c>
      <c r="EQ119" s="317">
        <f t="array" ref="EQ119">AVERAGE(IF($JS21:$JS68&gt;0,EQ21:EQ68))</f>
        <v>0</v>
      </c>
      <c r="ER119" s="317">
        <f t="array" ref="ER119">AVERAGE(IF($JS21:$JS68&gt;0,ER21:ER68))</f>
        <v>0</v>
      </c>
      <c r="ES119" s="317">
        <f t="array" ref="ES119">AVERAGE(IF($JS21:$JS68&gt;0,ES21:ES68))</f>
        <v>0</v>
      </c>
      <c r="ET119" s="317">
        <f t="array" ref="ET119">AVERAGE(IF($JS21:$JS68&gt;0,ET21:ET68))</f>
        <v>0</v>
      </c>
      <c r="EU119" s="317">
        <f t="array" ref="EU119">AVERAGE(IF($JS21:$JS68&gt;0,EU21:EU68))</f>
        <v>0</v>
      </c>
      <c r="EV119" s="317">
        <f t="array" ref="EV119">AVERAGE(IF($JS21:$JS68&gt;0,EV21:EV68))</f>
        <v>0</v>
      </c>
      <c r="EW119" s="317">
        <f t="array" ref="EW119">AVERAGE(IF($JS21:$JS68&gt;0,EW21:EW68))</f>
        <v>0</v>
      </c>
      <c r="EX119" s="317">
        <f t="array" ref="EX119">AVERAGE(IF($JS21:$JS68&gt;0,EX21:EX68))</f>
        <v>0</v>
      </c>
      <c r="EY119" s="317">
        <f t="array" ref="EY119">AVERAGE(IF($JS21:$JS68&gt;0,EY21:EY68))</f>
        <v>0</v>
      </c>
      <c r="EZ119" s="317">
        <f t="array" ref="EZ119">AVERAGE(IF($JS21:$JS68&gt;0,EZ21:EZ68))</f>
        <v>0</v>
      </c>
      <c r="FA119" s="317">
        <f t="array" ref="FA119">AVERAGE(IF($JS21:$JS68&gt;0,FA21:FA68))</f>
        <v>0</v>
      </c>
      <c r="FB119" s="317">
        <f t="array" ref="FB119">AVERAGE(IF($JS21:$JS68&gt;0,FB21:FB68))</f>
        <v>0</v>
      </c>
      <c r="FC119" s="317">
        <f t="array" ref="FC119">AVERAGE(IF($JS21:$JS68&gt;0,FC21:FC68))</f>
        <v>0</v>
      </c>
      <c r="FD119" s="317">
        <f t="array" ref="FD119">AVERAGE(IF($JS21:$JS68&gt;0,FD21:FD68))</f>
        <v>0</v>
      </c>
      <c r="FE119" s="317">
        <f t="array" ref="FE119">AVERAGE(IF($JS21:$JS68&gt;0,FE21:FE68))</f>
        <v>0</v>
      </c>
      <c r="FF119" s="317">
        <f t="array" ref="FF119">AVERAGE(IF($JS21:$JS68&gt;0,FF21:FF68))</f>
        <v>0</v>
      </c>
      <c r="FG119" s="317">
        <f t="array" ref="FG119">AVERAGE(IF($JS21:$JS68&gt;0,FG21:FG68))</f>
        <v>0</v>
      </c>
      <c r="FH119" s="317">
        <f t="array" ref="FH119">AVERAGE(IF($JS21:$JS68&gt;0,FH21:FH68))</f>
        <v>0</v>
      </c>
      <c r="FI119" s="317">
        <f t="array" ref="FI119">AVERAGE(IF($JS21:$JS68&gt;0,FI21:FI68))</f>
        <v>0</v>
      </c>
      <c r="FJ119" s="317">
        <f t="array" ref="FJ119">AVERAGE(IF($JS21:$JS68&gt;0,FJ21:FJ68))</f>
        <v>0</v>
      </c>
      <c r="FK119" s="317" t="e">
        <f t="array" ref="FK119">AVERAGE(IF($JS21:$JS68&gt;0,FK21:FK68))</f>
        <v>#DIV/0!</v>
      </c>
      <c r="FL119" s="317">
        <f t="array" ref="FL119">AVERAGE(IF($JS21:$JS68&gt;0,FL21:FL68))</f>
        <v>0</v>
      </c>
      <c r="FM119" s="317">
        <f t="array" ref="FM119">AVERAGE(IF($JS21:$JS68&gt;0,FM21:FM68))</f>
        <v>0</v>
      </c>
      <c r="FN119" s="317">
        <f t="array" ref="FN119">AVERAGE(IF($JS21:$JS68&gt;0,FN21:FN68))</f>
        <v>0</v>
      </c>
      <c r="FO119" s="317">
        <f t="array" ref="FO119">AVERAGE(IF($JS21:$JS68&gt;0,FO21:FO68))</f>
        <v>0</v>
      </c>
      <c r="FP119" s="317">
        <f t="array" ref="FP119">AVERAGE(IF($JS21:$JS68&gt;0,FP21:FP68))</f>
        <v>0</v>
      </c>
      <c r="FQ119" s="317">
        <f t="array" ref="FQ119">AVERAGE(IF($JS21:$JS68&gt;0,FQ21:FQ68))</f>
        <v>0</v>
      </c>
      <c r="FR119" s="317">
        <f t="array" ref="FR119">AVERAGE(IF($JS21:$JS68&gt;0,FR21:FR68))</f>
        <v>0</v>
      </c>
      <c r="FS119" s="317">
        <f t="array" ref="FS119">AVERAGE(IF($JS21:$JS68&gt;0,FS21:FS68))</f>
        <v>0</v>
      </c>
      <c r="FT119" s="317">
        <f t="array" ref="FT119">AVERAGE(IF($JS21:$JS68&gt;0,FT21:FT68))</f>
        <v>0</v>
      </c>
      <c r="FU119" s="317">
        <f t="array" ref="FU119">AVERAGE(IF($JS21:$JS68&gt;0,FU21:FU68))</f>
        <v>0</v>
      </c>
      <c r="FV119" s="317">
        <f t="array" ref="FV119">AVERAGE(IF($JS21:$JS68&gt;0,FV21:FV68))</f>
        <v>0</v>
      </c>
      <c r="FW119" s="317">
        <f t="array" ref="FW119">AVERAGE(IF($JS21:$JS68&gt;0,FW21:FW68))</f>
        <v>0</v>
      </c>
      <c r="FX119" s="317">
        <f t="array" ref="FX119">AVERAGE(IF($JS21:$JS68&gt;0,FX21:FX68))</f>
        <v>0</v>
      </c>
      <c r="FY119" s="317">
        <f t="array" ref="FY119">AVERAGE(IF($JS21:$JS68&gt;0,FY21:FY68))</f>
        <v>0</v>
      </c>
      <c r="FZ119" s="317">
        <f t="array" ref="FZ119">AVERAGE(IF($JS21:$JS68&gt;0,FZ21:FZ68))</f>
        <v>0</v>
      </c>
      <c r="GA119" s="317">
        <f t="array" ref="GA119">AVERAGE(IF($JS21:$JS68&gt;0,GA21:GA68))</f>
        <v>0</v>
      </c>
      <c r="GB119" s="317">
        <f t="array" ref="GB119">AVERAGE(IF($JS21:$JS68&gt;0,GB21:GB68))</f>
        <v>0</v>
      </c>
      <c r="GC119" s="317">
        <f t="array" ref="GC119">AVERAGE(IF($JS21:$JS68&gt;0,GC21:GC68))</f>
        <v>0</v>
      </c>
      <c r="GD119" s="317">
        <f t="array" ref="GD119">AVERAGE(IF($JS21:$JS68&gt;0,GD21:GD68))</f>
        <v>0</v>
      </c>
      <c r="GE119" s="317">
        <f t="array" ref="GE119">AVERAGE(IF($JS21:$JS68&gt;0,GE21:GE68))</f>
        <v>0</v>
      </c>
      <c r="GF119" s="317">
        <f t="array" ref="GF119">AVERAGE(IF($JS21:$JS68&gt;0,GF21:GF68))</f>
        <v>0</v>
      </c>
      <c r="GG119" s="317">
        <f t="array" ref="GG119">AVERAGE(IF($JS21:$JS68&gt;0,GG21:GG68))</f>
        <v>0</v>
      </c>
      <c r="GH119" s="317">
        <f t="array" ref="GH119">AVERAGE(IF($JS21:$JS68&gt;0,GH21:GH68))</f>
        <v>0</v>
      </c>
      <c r="GI119" s="317">
        <f t="array" ref="GI119">AVERAGE(IF($JS21:$JS68&gt;0,GI21:GI68))</f>
        <v>0</v>
      </c>
      <c r="GJ119" s="317">
        <f t="array" ref="GJ119">AVERAGE(IF($JS21:$JS68&gt;0,GJ21:GJ68))</f>
        <v>0</v>
      </c>
      <c r="GK119" s="317">
        <f t="array" ref="GK119">AVERAGE(IF($JS21:$JS68&gt;0,GK21:GK68))</f>
        <v>0</v>
      </c>
      <c r="GL119" s="317" t="e">
        <f t="array" ref="GL119">AVERAGE(IF($JS21:$JS68&gt;0,GL21:GL68))</f>
        <v>#DIV/0!</v>
      </c>
      <c r="GM119" s="317">
        <f t="array" ref="GM119">AVERAGE(IF($JS21:$JS68&gt;0,GM21:GM68))</f>
        <v>0</v>
      </c>
      <c r="GN119" s="317">
        <f t="array" ref="GN119">AVERAGE(IF($JS21:$JS68&gt;0,GN21:GN68))</f>
        <v>0</v>
      </c>
      <c r="GO119" s="317">
        <f t="array" ref="GO119">AVERAGE(IF($JS21:$JS68&gt;0,GO21:GO68))</f>
        <v>0</v>
      </c>
      <c r="GP119" s="317">
        <f t="array" ref="GP119">AVERAGE(IF($JS21:$JS68&gt;0,GP21:GP68))</f>
        <v>0</v>
      </c>
      <c r="GQ119" s="317">
        <f t="array" ref="GQ119">AVERAGE(IF($JS21:$JS68&gt;0,GQ21:GQ68))</f>
        <v>0</v>
      </c>
      <c r="GR119" s="317">
        <f t="array" ref="GR119">AVERAGE(IF($JS21:$JS68&gt;0,GR21:GR68))</f>
        <v>0</v>
      </c>
      <c r="GS119" s="317">
        <f t="array" ref="GS119">AVERAGE(IF($JS21:$JS68&gt;0,GS21:GS68))</f>
        <v>0</v>
      </c>
      <c r="GT119" s="317">
        <f t="array" ref="GT119">AVERAGE(IF($JS21:$JS68&gt;0,GT21:GT68))</f>
        <v>0</v>
      </c>
      <c r="GU119" s="317">
        <f t="array" ref="GU119">AVERAGE(IF($JS21:$JS68&gt;0,GU21:GU68))</f>
        <v>0</v>
      </c>
      <c r="GV119" s="317">
        <f t="array" ref="GV119">AVERAGE(IF($JS21:$JS68&gt;0,GV21:GV68))</f>
        <v>0</v>
      </c>
      <c r="GW119" s="317">
        <f t="array" ref="GW119">AVERAGE(IF($JS21:$JS68&gt;0,GW21:GW68))</f>
        <v>0</v>
      </c>
      <c r="GX119" s="317">
        <f t="array" ref="GX119">AVERAGE(IF($JS21:$JS68&gt;0,GX21:GX68))</f>
        <v>0</v>
      </c>
      <c r="GY119" s="317">
        <f t="array" ref="GY119">AVERAGE(IF($JS21:$JS68&gt;0,GY21:GY68))</f>
        <v>0</v>
      </c>
      <c r="GZ119" s="317">
        <f t="array" ref="GZ119">AVERAGE(IF($JS21:$JS68&gt;0,GZ21:GZ68))</f>
        <v>0</v>
      </c>
      <c r="HA119" s="317">
        <f t="array" ref="HA119">AVERAGE(IF($JS21:$JS68&gt;0,HA21:HA68))</f>
        <v>0</v>
      </c>
      <c r="HB119" s="317">
        <f t="array" ref="HB119">AVERAGE(IF($JS21:$JS68&gt;0,HB21:HB68))</f>
        <v>0</v>
      </c>
      <c r="HC119" s="317">
        <f t="array" ref="HC119">AVERAGE(IF($JS21:$JS68&gt;0,HC21:HC68))</f>
        <v>0</v>
      </c>
      <c r="HD119" s="317">
        <f t="array" ref="HD119">AVERAGE(IF($JS21:$JS68&gt;0,HD21:HD68))</f>
        <v>0</v>
      </c>
      <c r="HE119" s="317">
        <f t="array" ref="HE119">AVERAGE(IF($JS21:$JS68&gt;0,HE21:HE68))</f>
        <v>0</v>
      </c>
      <c r="HF119" s="317">
        <f t="array" ref="HF119">AVERAGE(IF($JS21:$JS68&gt;0,HF21:HF68))</f>
        <v>0</v>
      </c>
      <c r="HG119" s="317">
        <f t="array" ref="HG119">AVERAGE(IF($JS21:$JS68&gt;0,HG21:HG68))</f>
        <v>0</v>
      </c>
      <c r="HH119" s="317">
        <f t="array" ref="HH119">AVERAGE(IF($JS21:$JS68&gt;0,HH21:HH68))</f>
        <v>0</v>
      </c>
      <c r="HI119" s="317">
        <f t="array" ref="HI119">AVERAGE(IF($JS21:$JS68&gt;0,HI21:HI68))</f>
        <v>0</v>
      </c>
      <c r="HJ119" s="317">
        <f t="array" ref="HJ119">AVERAGE(IF($JS21:$JS68&gt;0,HJ21:HJ68))</f>
        <v>0</v>
      </c>
      <c r="HK119" s="317">
        <f t="array" ref="HK119">AVERAGE(IF($JS21:$JS68&gt;0,HK21:HK68))</f>
        <v>0</v>
      </c>
      <c r="HL119" s="317">
        <f t="array" ref="HL119">AVERAGE(IF($JS21:$JS68&gt;0,HL21:HL68))</f>
        <v>0</v>
      </c>
      <c r="HM119" s="317" t="e">
        <f t="array" ref="HM119">AVERAGE(IF($JS21:$JS68&gt;0,HM21:HM68))</f>
        <v>#DIV/0!</v>
      </c>
      <c r="HN119" s="317">
        <f t="array" ref="HN119">AVERAGE(IF($JS21:$JS68&gt;0,HN21:HN68))</f>
        <v>0</v>
      </c>
      <c r="HO119" s="317">
        <f t="array" ref="HO119">AVERAGE(IF($JS21:$JS68&gt;0,HO21:HO68))</f>
        <v>0</v>
      </c>
      <c r="HP119" s="317">
        <f t="array" ref="HP119">AVERAGE(IF($JS21:$JS68&gt;0,HP21:HP68))</f>
        <v>0</v>
      </c>
      <c r="HQ119" s="317">
        <f t="array" ref="HQ119">AVERAGE(IF($JS21:$JS68&gt;0,HQ21:HQ68))</f>
        <v>0</v>
      </c>
      <c r="HR119" s="317">
        <f t="array" ref="HR119">AVERAGE(IF($JS21:$JS68&gt;0,HR21:HR68))</f>
        <v>0</v>
      </c>
      <c r="HS119" s="317">
        <f t="array" ref="HS119">AVERAGE(IF($JS21:$JS68&gt;0,HS21:HS68))</f>
        <v>0</v>
      </c>
      <c r="HT119" s="317">
        <f t="array" ref="HT119">AVERAGE(IF($JS21:$JS68&gt;0,HT21:HT68))</f>
        <v>0</v>
      </c>
      <c r="HU119" s="317">
        <f t="array" ref="HU119">AVERAGE(IF($JS21:$JS68&gt;0,HU21:HU68))</f>
        <v>0</v>
      </c>
      <c r="HV119" s="317">
        <f t="array" ref="HV119">AVERAGE(IF($JS21:$JS68&gt;0,HV21:HV68))</f>
        <v>0</v>
      </c>
      <c r="HW119" s="317">
        <f t="array" ref="HW119">AVERAGE(IF($JS21:$JS68&gt;0,HW21:HW68))</f>
        <v>0</v>
      </c>
      <c r="HX119" s="317">
        <f t="array" ref="HX119">AVERAGE(IF($JS21:$JS68&gt;0,HX21:HX68))</f>
        <v>0</v>
      </c>
      <c r="HY119" s="317">
        <f t="array" ref="HY119">AVERAGE(IF($JS21:$JS68&gt;0,HY21:HY68))</f>
        <v>0</v>
      </c>
      <c r="HZ119" s="317">
        <f t="array" ref="HZ119">AVERAGE(IF($JS21:$JS68&gt;0,HZ21:HZ68))</f>
        <v>0</v>
      </c>
      <c r="IA119" s="317">
        <f t="array" ref="IA119">AVERAGE(IF($JS21:$JS68&gt;0,IA21:IA68))</f>
        <v>0</v>
      </c>
      <c r="IB119" s="317">
        <f t="array" ref="IB119">AVERAGE(IF($JS21:$JS68&gt;0,IB21:IB68))</f>
        <v>0</v>
      </c>
      <c r="IC119" s="317">
        <f t="array" ref="IC119">AVERAGE(IF($JS21:$JS68&gt;0,IC21:IC68))</f>
        <v>0</v>
      </c>
      <c r="ID119" s="317">
        <f t="array" ref="ID119">AVERAGE(IF($JS21:$JS68&gt;0,ID21:ID68))</f>
        <v>0</v>
      </c>
      <c r="IE119" s="317">
        <f t="array" ref="IE119">AVERAGE(IF($JS21:$JS68&gt;0,IE21:IE68))</f>
        <v>0</v>
      </c>
      <c r="IF119" s="317">
        <f t="array" ref="IF119">AVERAGE(IF($JS21:$JS68&gt;0,IF21:IF68))</f>
        <v>0</v>
      </c>
      <c r="IG119" s="317">
        <f t="array" ref="IG119">AVERAGE(IF($JS21:$JS68&gt;0,IG21:IG68))</f>
        <v>0</v>
      </c>
      <c r="IH119" s="317">
        <f t="array" ref="IH119">AVERAGE(IF($JS21:$JS68&gt;0,IH21:IH68))</f>
        <v>0</v>
      </c>
      <c r="II119" s="317">
        <f t="array" ref="II119">AVERAGE(IF($JS21:$JS68&gt;0,II21:II68))</f>
        <v>0</v>
      </c>
      <c r="IJ119" s="317">
        <f t="array" ref="IJ119">AVERAGE(IF($JS21:$JS68&gt;0,IJ21:IJ68))</f>
        <v>0</v>
      </c>
      <c r="IK119" s="317">
        <f t="array" ref="IK119">AVERAGE(IF($JS21:$JS68&gt;0,IK21:IK68))</f>
        <v>0</v>
      </c>
      <c r="IL119" s="317">
        <f t="array" ref="IL119">AVERAGE(IF($JS21:$JS68&gt;0,IL21:IL68))</f>
        <v>0</v>
      </c>
      <c r="IM119" s="317">
        <f t="array" ref="IM119">AVERAGE(IF($JS21:$JS68&gt;0,IM21:IM68))</f>
        <v>0</v>
      </c>
      <c r="IN119" s="317" t="e">
        <f t="array" ref="IN119">AVERAGE(IF($JS21:$JS68&gt;0,IN21:IN68))</f>
        <v>#DIV/0!</v>
      </c>
      <c r="IO119" s="317">
        <f t="array" ref="IO119">AVERAGE(IF($JS21:$JS68&gt;0,IO21:IO68))</f>
        <v>0</v>
      </c>
      <c r="IP119" s="317">
        <f t="array" ref="IP119">AVERAGE(IF($JS21:$JS68&gt;0,IP21:IP68))</f>
        <v>0</v>
      </c>
      <c r="IQ119" s="317">
        <f t="array" ref="IQ119">AVERAGE(IF($JS21:$JS68&gt;0,IQ21:IQ68))</f>
        <v>0</v>
      </c>
      <c r="IR119" s="317">
        <f t="array" ref="IR119">AVERAGE(IF($JS21:$JS68&gt;0,IR21:IR68))</f>
        <v>0</v>
      </c>
      <c r="IS119" s="317">
        <f t="array" ref="IS119">AVERAGE(IF($JS21:$JS68&gt;0,IS21:IS68))</f>
        <v>0</v>
      </c>
      <c r="IT119" s="317">
        <f t="array" ref="IT119">AVERAGE(IF($JS21:$JS68&gt;0,IT21:IT68))</f>
        <v>0</v>
      </c>
      <c r="IU119" s="317">
        <f t="array" ref="IU119">AVERAGE(IF($JS21:$JS68&gt;0,IU21:IU68))</f>
        <v>0</v>
      </c>
      <c r="IV119" s="317">
        <f t="array" ref="IV119">AVERAGE(IF($JS21:$JS68&gt;0,IV21:IV68))</f>
        <v>0</v>
      </c>
      <c r="IW119" s="317">
        <f t="array" ref="IW119">AVERAGE(IF($JS21:$JS68&gt;0,IW21:IW68))</f>
        <v>0</v>
      </c>
      <c r="IX119" s="317">
        <f t="array" ref="IX119">AVERAGE(IF($JS21:$JS68&gt;0,IX21:IX68))</f>
        <v>0</v>
      </c>
      <c r="IY119" s="317">
        <f t="array" ref="IY119">AVERAGE(IF($JS21:$JS68&gt;0,IY21:IY68))</f>
        <v>0</v>
      </c>
      <c r="IZ119" s="317">
        <f t="array" ref="IZ119">AVERAGE(IF($JS21:$JS68&gt;0,IZ21:IZ68))</f>
        <v>0</v>
      </c>
      <c r="JA119" s="317">
        <f t="array" ref="JA119">AVERAGE(IF($JS21:$JS68&gt;0,JA21:JA68))</f>
        <v>0</v>
      </c>
      <c r="JB119" s="317">
        <f t="array" ref="JB119">AVERAGE(IF($JS21:$JS68&gt;0,JB21:JB68))</f>
        <v>0</v>
      </c>
      <c r="JC119" s="317">
        <f t="array" ref="JC119">AVERAGE(IF($JS21:$JS68&gt;0,JC21:JC68))</f>
        <v>0</v>
      </c>
      <c r="JD119" s="317">
        <f t="array" ref="JD119">AVERAGE(IF($JS21:$JS68&gt;0,JD21:JD68))</f>
        <v>0</v>
      </c>
      <c r="JE119" s="317">
        <f t="array" ref="JE119">AVERAGE(IF($JS21:$JS68&gt;0,JE21:JE68))</f>
        <v>0</v>
      </c>
      <c r="JF119" s="317">
        <f t="array" ref="JF119">AVERAGE(IF($JS21:$JS68&gt;0,JF21:JF68))</f>
        <v>0</v>
      </c>
      <c r="JG119" s="317">
        <f t="array" ref="JG119">AVERAGE(IF($JS21:$JS68&gt;0,JG21:JG68))</f>
        <v>0</v>
      </c>
      <c r="JH119" s="317">
        <f t="array" ref="JH119">AVERAGE(IF($JS21:$JS68&gt;0,JH21:JH68))</f>
        <v>0</v>
      </c>
      <c r="JI119" s="317">
        <f t="array" ref="JI119">AVERAGE(IF($JS21:$JS68&gt;0,JI21:JI68))</f>
        <v>0</v>
      </c>
      <c r="JJ119" s="317">
        <f t="array" ref="JJ119">AVERAGE(IF($JS21:$JS68&gt;0,JJ21:JJ68))</f>
        <v>0</v>
      </c>
      <c r="JK119" s="317">
        <f t="array" ref="JK119">AVERAGE(IF($JS21:$JS68&gt;0,JK21:JK68))</f>
        <v>0</v>
      </c>
      <c r="JL119" s="317">
        <f t="array" ref="JL119">AVERAGE(IF($JS21:$JS68&gt;0,JL21:JL68))</f>
        <v>0</v>
      </c>
      <c r="JM119" s="317">
        <f t="array" ref="JM119">AVERAGE(IF($JS21:$JS68&gt;0,JM21:JM68))</f>
        <v>0</v>
      </c>
      <c r="JN119" s="317">
        <f t="array" ref="JN119">AVERAGE(IF($JS21:$JS68&gt;0,JN21:JN68))</f>
        <v>0</v>
      </c>
      <c r="JO119" s="317" t="e">
        <f t="array" ref="JO119">AVERAGE(IF($JS21:$JS68&gt;0,JO21:JO68))</f>
        <v>#DIV/0!</v>
      </c>
      <c r="JP119" s="317" t="e">
        <f t="array" ref="JP119">AVERAGE(IF($JS21:$JS68&gt;0,JP21:JP68))</f>
        <v>#DIV/0!</v>
      </c>
    </row>
    <row r="120" spans="4:277" ht="15" customHeight="1" x14ac:dyDescent="0.2">
      <c r="D120" s="317"/>
      <c r="E120" s="317" t="s">
        <v>484</v>
      </c>
      <c r="F120" s="317">
        <f t="array" ref="F120">STDEVP(IF($JS21:$JS68&gt;0,F21:F68))</f>
        <v>0</v>
      </c>
      <c r="G120" s="317">
        <f t="array" ref="G120">STDEVP(IF($JS21:$JS68&gt;0,G21:G68))</f>
        <v>0</v>
      </c>
      <c r="H120" s="317">
        <f t="array" ref="H120">STDEVP(IF($JS21:$JS68&gt;0,H21:H68))</f>
        <v>0</v>
      </c>
      <c r="I120" s="317">
        <f t="array" ref="I120">STDEVP(IF($JS21:$JS68&gt;0,I21:I68))</f>
        <v>0</v>
      </c>
      <c r="J120" s="317">
        <f t="array" ref="J120">STDEVP(IF($JS21:$JS68&gt;0,J21:J68))</f>
        <v>0</v>
      </c>
      <c r="K120" s="317">
        <f t="array" ref="K120">STDEVP(IF($JS21:$JS68&gt;0,K21:K68))</f>
        <v>0</v>
      </c>
      <c r="L120" s="317">
        <f t="array" ref="L120">STDEVP(IF($JS21:$JS68&gt;0,L21:L68))</f>
        <v>0</v>
      </c>
      <c r="M120" s="317">
        <f t="array" ref="M120">STDEVP(IF($JS21:$JS68&gt;0,M21:M68))</f>
        <v>0</v>
      </c>
      <c r="N120" s="317">
        <f t="array" ref="N120">STDEVP(IF($JS21:$JS68&gt;0,N21:N68))</f>
        <v>0</v>
      </c>
      <c r="O120" s="317">
        <f t="array" ref="O120">STDEVP(IF($JS21:$JS68&gt;0,O21:O68))</f>
        <v>0</v>
      </c>
      <c r="P120" s="317">
        <f t="array" ref="P120">STDEVP(IF($JS21:$JS68&gt;0,P21:P68))</f>
        <v>0</v>
      </c>
      <c r="Q120" s="317">
        <f t="array" ref="Q120">STDEVP(IF($JS21:$JS68&gt;0,Q21:Q68))</f>
        <v>0</v>
      </c>
      <c r="R120" s="317">
        <f t="array" ref="R120">STDEVP(IF($JS21:$JS68&gt;0,R21:R68))</f>
        <v>0</v>
      </c>
      <c r="S120" s="317">
        <f t="array" ref="S120">STDEVP(IF($JS21:$JS68&gt;0,S21:S68))</f>
        <v>0</v>
      </c>
      <c r="T120" s="317">
        <f t="array" ref="T120">STDEVP(IF($JS21:$JS68&gt;0,T21:T68))</f>
        <v>0</v>
      </c>
      <c r="U120" s="317">
        <f t="array" ref="U120">STDEVP(IF($JS21:$JS68&gt;0,U21:U68))</f>
        <v>0</v>
      </c>
      <c r="V120" s="317">
        <f t="array" ref="V120">STDEVP(IF($JS21:$JS68&gt;0,V21:V68))</f>
        <v>0</v>
      </c>
      <c r="W120" s="317">
        <f t="array" ref="W120">STDEVP(IF($JS21:$JS68&gt;0,W21:W68))</f>
        <v>0</v>
      </c>
      <c r="X120" s="317">
        <f t="array" ref="X120">STDEVP(IF($JS21:$JS68&gt;0,X21:X68))</f>
        <v>0</v>
      </c>
      <c r="Y120" s="317">
        <f t="array" ref="Y120">STDEVP(IF($JS21:$JS68&gt;0,Y21:Y68))</f>
        <v>0</v>
      </c>
      <c r="Z120" s="317">
        <f t="array" ref="Z120">STDEVP(IF($JS21:$JS68&gt;0,Z21:Z68))</f>
        <v>0</v>
      </c>
      <c r="AA120" s="317">
        <f t="array" ref="AA120">STDEVP(IF($JS21:$JS68&gt;0,AA21:AA68))</f>
        <v>0</v>
      </c>
      <c r="AB120" s="317">
        <f t="array" ref="AB120">STDEVP(IF($JS21:$JS68&gt;0,AB21:AB68))</f>
        <v>0</v>
      </c>
      <c r="AC120" s="317">
        <f t="array" ref="AC120">STDEVP(IF($JS21:$JS68&gt;0,AC21:AC68))</f>
        <v>0</v>
      </c>
      <c r="AD120" s="317">
        <f t="array" ref="AD120">STDEVP(IF($JS21:$JS68&gt;0,AD21:AD68))</f>
        <v>0</v>
      </c>
      <c r="AE120" s="317">
        <f t="array" ref="AE120">STDEVP(IF($JS21:$JS68&gt;0,AE21:AE68))</f>
        <v>0</v>
      </c>
      <c r="AF120" s="317" t="e">
        <f t="array" ref="AF120">STDEVP(IF($JS21:$JS68&gt;0,AF21:AF68))</f>
        <v>#DIV/0!</v>
      </c>
      <c r="AG120" s="317">
        <f t="array" ref="AG120">STDEVP(IF($JS21:$JS68&gt;0,AG21:AG68))</f>
        <v>0</v>
      </c>
      <c r="AH120" s="317">
        <f t="array" ref="AH120">STDEVP(IF($JS21:$JS68&gt;0,AH21:AH68))</f>
        <v>0</v>
      </c>
      <c r="AI120" s="317">
        <f t="array" ref="AI120">STDEVP(IF($JS21:$JS68&gt;0,AI21:AI68))</f>
        <v>0</v>
      </c>
      <c r="AJ120" s="317">
        <f t="array" ref="AJ120">STDEVP(IF($JS21:$JS68&gt;0,AJ21:AJ68))</f>
        <v>0</v>
      </c>
      <c r="AK120" s="317">
        <f t="array" ref="AK120">STDEVP(IF($JS21:$JS68&gt;0,AK21:AK68))</f>
        <v>0</v>
      </c>
      <c r="AL120" s="317">
        <f t="array" ref="AL120">STDEVP(IF($JS21:$JS68&gt;0,AL21:AL68))</f>
        <v>0</v>
      </c>
      <c r="AM120" s="317">
        <f t="array" ref="AM120">STDEVP(IF($JS21:$JS68&gt;0,AM21:AM68))</f>
        <v>0</v>
      </c>
      <c r="AN120" s="317">
        <f t="array" ref="AN120">STDEVP(IF($JS21:$JS68&gt;0,AN21:AN68))</f>
        <v>0</v>
      </c>
      <c r="AO120" s="317">
        <f t="array" ref="AO120">STDEVP(IF($JS21:$JS68&gt;0,AO21:AO68))</f>
        <v>0</v>
      </c>
      <c r="AP120" s="317">
        <f t="array" ref="AP120">STDEVP(IF($JS21:$JS68&gt;0,AP21:AP68))</f>
        <v>0</v>
      </c>
      <c r="AQ120" s="317">
        <f t="array" ref="AQ120">STDEVP(IF($JS21:$JS68&gt;0,AQ21:AQ68))</f>
        <v>0</v>
      </c>
      <c r="AR120" s="317">
        <f t="array" ref="AR120">STDEVP(IF($JS21:$JS68&gt;0,AR21:AR68))</f>
        <v>0</v>
      </c>
      <c r="AS120" s="317">
        <f t="array" ref="AS120">STDEVP(IF($JS21:$JS68&gt;0,AS21:AS68))</f>
        <v>0</v>
      </c>
      <c r="AT120" s="317">
        <f t="array" ref="AT120">STDEVP(IF($JS21:$JS68&gt;0,AT21:AT68))</f>
        <v>0</v>
      </c>
      <c r="AU120" s="317">
        <f t="array" ref="AU120">STDEVP(IF($JS21:$JS68&gt;0,AU21:AU68))</f>
        <v>0</v>
      </c>
      <c r="AV120" s="317">
        <f t="array" ref="AV120">STDEVP(IF($JS21:$JS68&gt;0,AV21:AV68))</f>
        <v>0</v>
      </c>
      <c r="AW120" s="317">
        <f t="array" ref="AW120">STDEVP(IF($JS21:$JS68&gt;0,AW21:AW68))</f>
        <v>0</v>
      </c>
      <c r="AX120" s="317">
        <f t="array" ref="AX120">STDEVP(IF($JS21:$JS68&gt;0,AX21:AX68))</f>
        <v>0</v>
      </c>
      <c r="AY120" s="317">
        <f t="array" ref="AY120">STDEVP(IF($JS21:$JS68&gt;0,AY21:AY68))</f>
        <v>0</v>
      </c>
      <c r="AZ120" s="317">
        <f t="array" ref="AZ120">STDEVP(IF($JS21:$JS68&gt;0,AZ21:AZ68))</f>
        <v>0</v>
      </c>
      <c r="BA120" s="317">
        <f t="array" ref="BA120">STDEVP(IF($JS21:$JS68&gt;0,BA21:BA68))</f>
        <v>0</v>
      </c>
      <c r="BB120" s="317">
        <f t="array" ref="BB120">STDEVP(IF($JS21:$JS68&gt;0,BB21:BB68))</f>
        <v>0</v>
      </c>
      <c r="BC120" s="317">
        <f t="array" ref="BC120">STDEVP(IF($JS21:$JS68&gt;0,BC21:BC68))</f>
        <v>0</v>
      </c>
      <c r="BD120" s="317">
        <f t="array" ref="BD120">STDEVP(IF($JS21:$JS68&gt;0,BD21:BD68))</f>
        <v>0</v>
      </c>
      <c r="BE120" s="317">
        <f t="array" ref="BE120">STDEVP(IF($JS21:$JS68&gt;0,BE21:BE68))</f>
        <v>0</v>
      </c>
      <c r="BF120" s="317">
        <f t="array" ref="BF120">STDEVP(IF($JS21:$JS68&gt;0,BF21:BF68))</f>
        <v>0</v>
      </c>
      <c r="BG120" s="317" t="e">
        <f t="array" ref="BG120">STDEVP(IF($JS21:$JS68&gt;0,BG21:BG68))</f>
        <v>#DIV/0!</v>
      </c>
      <c r="BH120" s="317">
        <f t="array" ref="BH120">STDEVP(IF($JS21:$JS68&gt;0,BH21:BH68))</f>
        <v>0</v>
      </c>
      <c r="BI120" s="317">
        <f t="array" ref="BI120">STDEVP(IF($JS21:$JS68&gt;0,BI21:BI68))</f>
        <v>0</v>
      </c>
      <c r="BJ120" s="317">
        <f t="array" ref="BJ120">STDEVP(IF($JS21:$JS68&gt;0,BJ21:BJ68))</f>
        <v>0</v>
      </c>
      <c r="BK120" s="317">
        <f t="array" ref="BK120">STDEVP(IF($JS21:$JS68&gt;0,BK21:BK68))</f>
        <v>0</v>
      </c>
      <c r="BL120" s="317">
        <f t="array" ref="BL120">STDEVP(IF($JS21:$JS68&gt;0,BL21:BL68))</f>
        <v>0</v>
      </c>
      <c r="BM120" s="317">
        <f t="array" ref="BM120">STDEVP(IF($JS21:$JS68&gt;0,BM21:BM68))</f>
        <v>0</v>
      </c>
      <c r="BN120" s="317">
        <f t="array" ref="BN120">STDEVP(IF($JS21:$JS68&gt;0,BN21:BN68))</f>
        <v>0</v>
      </c>
      <c r="BO120" s="317">
        <f t="array" ref="BO120">STDEVP(IF($JS21:$JS68&gt;0,BO21:BO68))</f>
        <v>0</v>
      </c>
      <c r="BP120" s="317">
        <f t="array" ref="BP120">STDEVP(IF($JS21:$JS68&gt;0,BP21:BP68))</f>
        <v>0</v>
      </c>
      <c r="BQ120" s="317">
        <f t="array" ref="BQ120">STDEVP(IF($JS21:$JS68&gt;0,BQ21:BQ68))</f>
        <v>0</v>
      </c>
      <c r="BR120" s="317">
        <f t="array" ref="BR120">STDEVP(IF($JS21:$JS68&gt;0,BR21:BR68))</f>
        <v>0</v>
      </c>
      <c r="BS120" s="317">
        <f t="array" ref="BS120">STDEVP(IF($JS21:$JS68&gt;0,BS21:BS68))</f>
        <v>0</v>
      </c>
      <c r="BT120" s="317">
        <f t="array" ref="BT120">STDEVP(IF($JS21:$JS68&gt;0,BT21:BT68))</f>
        <v>0</v>
      </c>
      <c r="BU120" s="317">
        <f t="array" ref="BU120">STDEVP(IF($JS21:$JS68&gt;0,BU21:BU68))</f>
        <v>0</v>
      </c>
      <c r="BV120" s="317">
        <f t="array" ref="BV120">STDEVP(IF($JS21:$JS68&gt;0,BV21:BV68))</f>
        <v>0</v>
      </c>
      <c r="BW120" s="317">
        <f t="array" ref="BW120">STDEVP(IF($JS21:$JS68&gt;0,BW21:BW68))</f>
        <v>0</v>
      </c>
      <c r="BX120" s="317">
        <f t="array" ref="BX120">STDEVP(IF($JS21:$JS68&gt;0,BX21:BX68))</f>
        <v>0</v>
      </c>
      <c r="BY120" s="317">
        <f t="array" ref="BY120">STDEVP(IF($JS21:$JS68&gt;0,BY21:BY68))</f>
        <v>0</v>
      </c>
      <c r="BZ120" s="317">
        <f t="array" ref="BZ120">STDEVP(IF($JS21:$JS68&gt;0,BZ21:BZ68))</f>
        <v>0</v>
      </c>
      <c r="CA120" s="317">
        <f t="array" ref="CA120">STDEVP(IF($JS21:$JS68&gt;0,CA21:CA68))</f>
        <v>0</v>
      </c>
      <c r="CB120" s="317">
        <f t="array" ref="CB120">STDEVP(IF($JS21:$JS68&gt;0,CB21:CB68))</f>
        <v>0</v>
      </c>
      <c r="CC120" s="317">
        <f t="array" ref="CC120">STDEVP(IF($JS21:$JS68&gt;0,CC21:CC68))</f>
        <v>0</v>
      </c>
      <c r="CD120" s="317">
        <f t="array" ref="CD120">STDEVP(IF($JS21:$JS68&gt;0,CD21:CD68))</f>
        <v>0</v>
      </c>
      <c r="CE120" s="317">
        <f t="array" ref="CE120">STDEVP(IF($JS21:$JS68&gt;0,CE21:CE68))</f>
        <v>0</v>
      </c>
      <c r="CF120" s="317">
        <f t="array" ref="CF120">STDEVP(IF($JS21:$JS68&gt;0,CF21:CF68))</f>
        <v>0</v>
      </c>
      <c r="CG120" s="317">
        <f t="array" ref="CG120">STDEVP(IF($JS21:$JS68&gt;0,CG21:CG68))</f>
        <v>0</v>
      </c>
      <c r="CH120" s="317" t="e">
        <f t="array" ref="CH120">STDEVP(IF($JS21:$JS68&gt;0,CH21:CH68))</f>
        <v>#DIV/0!</v>
      </c>
      <c r="CI120" s="317">
        <f t="array" ref="CI120">STDEVP(IF($JS21:$JS68&gt;0,CI21:CI68))</f>
        <v>0</v>
      </c>
      <c r="CJ120" s="317">
        <f t="array" ref="CJ120">STDEVP(IF($JS21:$JS68&gt;0,CJ21:CJ68))</f>
        <v>0</v>
      </c>
      <c r="CK120" s="317">
        <f t="array" ref="CK120">STDEVP(IF($JS21:$JS68&gt;0,CK21:CK68))</f>
        <v>0</v>
      </c>
      <c r="CL120" s="317">
        <f t="array" ref="CL120">STDEVP(IF($JS21:$JS68&gt;0,CL21:CL68))</f>
        <v>0</v>
      </c>
      <c r="CM120" s="317">
        <f t="array" ref="CM120">STDEVP(IF($JS21:$JS68&gt;0,CM21:CM68))</f>
        <v>0</v>
      </c>
      <c r="CN120" s="317">
        <f t="array" ref="CN120">STDEVP(IF($JS21:$JS68&gt;0,CN21:CN68))</f>
        <v>0</v>
      </c>
      <c r="CO120" s="317">
        <f t="array" ref="CO120">STDEVP(IF($JS21:$JS68&gt;0,CO21:CO68))</f>
        <v>0</v>
      </c>
      <c r="CP120" s="317">
        <f t="array" ref="CP120">STDEVP(IF($JS21:$JS68&gt;0,CP21:CP68))</f>
        <v>0</v>
      </c>
      <c r="CQ120" s="317">
        <f t="array" ref="CQ120">STDEVP(IF($JS21:$JS68&gt;0,CQ21:CQ68))</f>
        <v>0</v>
      </c>
      <c r="CR120" s="317">
        <f t="array" ref="CR120">STDEVP(IF($JS21:$JS68&gt;0,CR21:CR68))</f>
        <v>0</v>
      </c>
      <c r="CS120" s="317">
        <f t="array" ref="CS120">STDEVP(IF($JS21:$JS68&gt;0,CS21:CS68))</f>
        <v>0</v>
      </c>
      <c r="CT120" s="317">
        <f t="array" ref="CT120">STDEVP(IF($JS21:$JS68&gt;0,CT21:CT68))</f>
        <v>0</v>
      </c>
      <c r="CU120" s="317">
        <f t="array" ref="CU120">STDEVP(IF($JS21:$JS68&gt;0,CU21:CU68))</f>
        <v>0</v>
      </c>
      <c r="CV120" s="317">
        <f t="array" ref="CV120">STDEVP(IF($JS21:$JS68&gt;0,CV21:CV68))</f>
        <v>0</v>
      </c>
      <c r="CW120" s="317">
        <f t="array" ref="CW120">STDEVP(IF($JS21:$JS68&gt;0,CW21:CW68))</f>
        <v>0</v>
      </c>
      <c r="CX120" s="317">
        <f t="array" ref="CX120">STDEVP(IF($JS21:$JS68&gt;0,CX21:CX68))</f>
        <v>0</v>
      </c>
      <c r="CY120" s="317">
        <f t="array" ref="CY120">STDEVP(IF($JS21:$JS68&gt;0,CY21:CY68))</f>
        <v>0</v>
      </c>
      <c r="CZ120" s="317">
        <f t="array" ref="CZ120">STDEVP(IF($JS21:$JS68&gt;0,CZ21:CZ68))</f>
        <v>0</v>
      </c>
      <c r="DA120" s="317">
        <f t="array" ref="DA120">STDEVP(IF($JS21:$JS68&gt;0,DA21:DA68))</f>
        <v>0</v>
      </c>
      <c r="DB120" s="317">
        <f t="array" ref="DB120">STDEVP(IF($JS21:$JS68&gt;0,DB21:DB68))</f>
        <v>0</v>
      </c>
      <c r="DC120" s="317">
        <f t="array" ref="DC120">STDEVP(IF($JS21:$JS68&gt;0,DC21:DC68))</f>
        <v>0</v>
      </c>
      <c r="DD120" s="317">
        <f t="array" ref="DD120">STDEVP(IF($JS21:$JS68&gt;0,DD21:DD68))</f>
        <v>0</v>
      </c>
      <c r="DE120" s="317">
        <f t="array" ref="DE120">STDEVP(IF($JS21:$JS68&gt;0,DE21:DE68))</f>
        <v>0</v>
      </c>
      <c r="DF120" s="317">
        <f t="array" ref="DF120">STDEVP(IF($JS21:$JS68&gt;0,DF21:DF68))</f>
        <v>0</v>
      </c>
      <c r="DG120" s="317">
        <f t="array" ref="DG120">STDEVP(IF($JS21:$JS68&gt;0,DG21:DG68))</f>
        <v>0</v>
      </c>
      <c r="DH120" s="317">
        <f t="array" ref="DH120">STDEVP(IF($JS21:$JS68&gt;0,DH21:DH68))</f>
        <v>0</v>
      </c>
      <c r="DI120" s="317" t="e">
        <f t="array" ref="DI120">STDEVP(IF($JS21:$JS68&gt;0,DI21:DI68))</f>
        <v>#DIV/0!</v>
      </c>
      <c r="DJ120" s="317">
        <f t="array" ref="DJ120">STDEVP(IF($JS21:$JS68&gt;0,DJ21:DJ68))</f>
        <v>0</v>
      </c>
      <c r="DK120" s="317">
        <f t="array" ref="DK120">STDEVP(IF($JS21:$JS68&gt;0,DK21:DK68))</f>
        <v>0</v>
      </c>
      <c r="DL120" s="317">
        <f t="array" ref="DL120">STDEVP(IF($JS21:$JS68&gt;0,DL21:DL68))</f>
        <v>0</v>
      </c>
      <c r="DM120" s="317">
        <f t="array" ref="DM120">STDEVP(IF($JS21:$JS68&gt;0,DM21:DM68))</f>
        <v>0</v>
      </c>
      <c r="DN120" s="317">
        <f t="array" ref="DN120">STDEVP(IF($JS21:$JS68&gt;0,DN21:DN68))</f>
        <v>0</v>
      </c>
      <c r="DO120" s="317">
        <f t="array" ref="DO120">STDEVP(IF($JS21:$JS68&gt;0,DO21:DO68))</f>
        <v>0</v>
      </c>
      <c r="DP120" s="317">
        <f t="array" ref="DP120">STDEVP(IF($JS21:$JS68&gt;0,DP21:DP68))</f>
        <v>0</v>
      </c>
      <c r="DQ120" s="317">
        <f t="array" ref="DQ120">STDEVP(IF($JS21:$JS68&gt;0,DQ21:DQ68))</f>
        <v>0</v>
      </c>
      <c r="DR120" s="317">
        <f t="array" ref="DR120">STDEVP(IF($JS21:$JS68&gt;0,DR21:DR68))</f>
        <v>0</v>
      </c>
      <c r="DS120" s="317">
        <f t="array" ref="DS120">STDEVP(IF($JS21:$JS68&gt;0,DS21:DS68))</f>
        <v>0</v>
      </c>
      <c r="DT120" s="317">
        <f t="array" ref="DT120">STDEVP(IF($JS21:$JS68&gt;0,DT21:DT68))</f>
        <v>0</v>
      </c>
      <c r="DU120" s="317">
        <f t="array" ref="DU120">STDEVP(IF($JS21:$JS68&gt;0,DU21:DU68))</f>
        <v>0</v>
      </c>
      <c r="DV120" s="317">
        <f t="array" ref="DV120">STDEVP(IF($JS21:$JS68&gt;0,DV21:DV68))</f>
        <v>0</v>
      </c>
      <c r="DW120" s="317">
        <f t="array" ref="DW120">STDEVP(IF($JS21:$JS68&gt;0,DW21:DW68))</f>
        <v>0</v>
      </c>
      <c r="DX120" s="317">
        <f t="array" ref="DX120">STDEVP(IF($JS21:$JS68&gt;0,DX21:DX68))</f>
        <v>0</v>
      </c>
      <c r="DY120" s="317">
        <f t="array" ref="DY120">STDEVP(IF($JS21:$JS68&gt;0,DY21:DY68))</f>
        <v>0</v>
      </c>
      <c r="DZ120" s="317">
        <f t="array" ref="DZ120">STDEVP(IF($JS21:$JS68&gt;0,DZ21:DZ68))</f>
        <v>0</v>
      </c>
      <c r="EA120" s="317">
        <f t="array" ref="EA120">STDEVP(IF($JS21:$JS68&gt;0,EA21:EA68))</f>
        <v>0</v>
      </c>
      <c r="EB120" s="317">
        <f t="array" ref="EB120">STDEVP(IF($JS21:$JS68&gt;0,EB21:EB68))</f>
        <v>0</v>
      </c>
      <c r="EC120" s="317">
        <f t="array" ref="EC120">STDEVP(IF($JS21:$JS68&gt;0,EC21:EC68))</f>
        <v>0</v>
      </c>
      <c r="ED120" s="317">
        <f t="array" ref="ED120">STDEVP(IF($JS21:$JS68&gt;0,ED21:ED68))</f>
        <v>0</v>
      </c>
      <c r="EE120" s="317">
        <f t="array" ref="EE120">STDEVP(IF($JS21:$JS68&gt;0,EE21:EE68))</f>
        <v>0</v>
      </c>
      <c r="EF120" s="317">
        <f t="array" ref="EF120">STDEVP(IF($JS21:$JS68&gt;0,EF21:EF68))</f>
        <v>0</v>
      </c>
      <c r="EG120" s="317">
        <f t="array" ref="EG120">STDEVP(IF($JS21:$JS68&gt;0,EG21:EG68))</f>
        <v>0</v>
      </c>
      <c r="EH120" s="317">
        <f t="array" ref="EH120">STDEVP(IF($JS21:$JS68&gt;0,EH21:EH68))</f>
        <v>0</v>
      </c>
      <c r="EI120" s="317">
        <f t="array" ref="EI120">STDEVP(IF($JS21:$JS68&gt;0,EI21:EI68))</f>
        <v>0</v>
      </c>
      <c r="EJ120" s="317" t="e">
        <f t="array" ref="EJ120">STDEVP(IF($JS21:$JS68&gt;0,EJ21:EJ68))</f>
        <v>#DIV/0!</v>
      </c>
      <c r="EK120" s="317">
        <f t="array" ref="EK120">STDEVP(IF($JS21:$JS68&gt;0,EK21:EK68))</f>
        <v>0</v>
      </c>
      <c r="EL120" s="317">
        <f t="array" ref="EL120">STDEVP(IF($JS21:$JS68&gt;0,EL21:EL68))</f>
        <v>0</v>
      </c>
      <c r="EM120" s="317">
        <f t="array" ref="EM120">STDEVP(IF($JS21:$JS68&gt;0,EM21:EM68))</f>
        <v>0</v>
      </c>
      <c r="EN120" s="317">
        <f t="array" ref="EN120">STDEVP(IF($JS21:$JS68&gt;0,EN21:EN68))</f>
        <v>0</v>
      </c>
      <c r="EO120" s="317">
        <f t="array" ref="EO120">STDEVP(IF($JS21:$JS68&gt;0,EO21:EO68))</f>
        <v>0</v>
      </c>
      <c r="EP120" s="317">
        <f t="array" ref="EP120">STDEVP(IF($JS21:$JS68&gt;0,EP21:EP68))</f>
        <v>0</v>
      </c>
      <c r="EQ120" s="317">
        <f t="array" ref="EQ120">STDEVP(IF($JS21:$JS68&gt;0,EQ21:EQ68))</f>
        <v>0</v>
      </c>
      <c r="ER120" s="317">
        <f t="array" ref="ER120">STDEVP(IF($JS21:$JS68&gt;0,ER21:ER68))</f>
        <v>0</v>
      </c>
      <c r="ES120" s="317">
        <f t="array" ref="ES120">STDEVP(IF($JS21:$JS68&gt;0,ES21:ES68))</f>
        <v>0</v>
      </c>
      <c r="ET120" s="317">
        <f t="array" ref="ET120">STDEVP(IF($JS21:$JS68&gt;0,ET21:ET68))</f>
        <v>0</v>
      </c>
      <c r="EU120" s="317">
        <f t="array" ref="EU120">STDEVP(IF($JS21:$JS68&gt;0,EU21:EU68))</f>
        <v>0</v>
      </c>
      <c r="EV120" s="317">
        <f t="array" ref="EV120">STDEVP(IF($JS21:$JS68&gt;0,EV21:EV68))</f>
        <v>0</v>
      </c>
      <c r="EW120" s="317">
        <f t="array" ref="EW120">STDEVP(IF($JS21:$JS68&gt;0,EW21:EW68))</f>
        <v>0</v>
      </c>
      <c r="EX120" s="317">
        <f t="array" ref="EX120">STDEVP(IF($JS21:$JS68&gt;0,EX21:EX68))</f>
        <v>0</v>
      </c>
      <c r="EY120" s="317">
        <f t="array" ref="EY120">STDEVP(IF($JS21:$JS68&gt;0,EY21:EY68))</f>
        <v>0</v>
      </c>
      <c r="EZ120" s="317">
        <f t="array" ref="EZ120">STDEVP(IF($JS21:$JS68&gt;0,EZ21:EZ68))</f>
        <v>0</v>
      </c>
      <c r="FA120" s="317">
        <f t="array" ref="FA120">STDEVP(IF($JS21:$JS68&gt;0,FA21:FA68))</f>
        <v>0</v>
      </c>
      <c r="FB120" s="317">
        <f t="array" ref="FB120">STDEVP(IF($JS21:$JS68&gt;0,FB21:FB68))</f>
        <v>0</v>
      </c>
      <c r="FC120" s="317">
        <f t="array" ref="FC120">STDEVP(IF($JS21:$JS68&gt;0,FC21:FC68))</f>
        <v>0</v>
      </c>
      <c r="FD120" s="317">
        <f t="array" ref="FD120">STDEVP(IF($JS21:$JS68&gt;0,FD21:FD68))</f>
        <v>0</v>
      </c>
      <c r="FE120" s="317">
        <f t="array" ref="FE120">STDEVP(IF($JS21:$JS68&gt;0,FE21:FE68))</f>
        <v>0</v>
      </c>
      <c r="FF120" s="317">
        <f t="array" ref="FF120">STDEVP(IF($JS21:$JS68&gt;0,FF21:FF68))</f>
        <v>0</v>
      </c>
      <c r="FG120" s="317">
        <f t="array" ref="FG120">STDEVP(IF($JS21:$JS68&gt;0,FG21:FG68))</f>
        <v>0</v>
      </c>
      <c r="FH120" s="317">
        <f t="array" ref="FH120">STDEVP(IF($JS21:$JS68&gt;0,FH21:FH68))</f>
        <v>0</v>
      </c>
      <c r="FI120" s="317">
        <f t="array" ref="FI120">STDEVP(IF($JS21:$JS68&gt;0,FI21:FI68))</f>
        <v>0</v>
      </c>
      <c r="FJ120" s="317">
        <f t="array" ref="FJ120">STDEVP(IF($JS21:$JS68&gt;0,FJ21:FJ68))</f>
        <v>0</v>
      </c>
      <c r="FK120" s="317" t="e">
        <f t="array" ref="FK120">STDEVP(IF($JS21:$JS68&gt;0,FK21:FK68))</f>
        <v>#DIV/0!</v>
      </c>
      <c r="FL120" s="317">
        <f t="array" ref="FL120">STDEVP(IF($JS21:$JS68&gt;0,FL21:FL68))</f>
        <v>0</v>
      </c>
      <c r="FM120" s="317">
        <f t="array" ref="FM120">STDEVP(IF($JS21:$JS68&gt;0,FM21:FM68))</f>
        <v>0</v>
      </c>
      <c r="FN120" s="317">
        <f t="array" ref="FN120">STDEVP(IF($JS21:$JS68&gt;0,FN21:FN68))</f>
        <v>0</v>
      </c>
      <c r="FO120" s="317">
        <f t="array" ref="FO120">STDEVP(IF($JS21:$JS68&gt;0,FO21:FO68))</f>
        <v>0</v>
      </c>
      <c r="FP120" s="317">
        <f t="array" ref="FP120">STDEVP(IF($JS21:$JS68&gt;0,FP21:FP68))</f>
        <v>0</v>
      </c>
      <c r="FQ120" s="317">
        <f t="array" ref="FQ120">STDEVP(IF($JS21:$JS68&gt;0,FQ21:FQ68))</f>
        <v>0</v>
      </c>
      <c r="FR120" s="317">
        <f t="array" ref="FR120">STDEVP(IF($JS21:$JS68&gt;0,FR21:FR68))</f>
        <v>0</v>
      </c>
      <c r="FS120" s="317">
        <f t="array" ref="FS120">STDEVP(IF($JS21:$JS68&gt;0,FS21:FS68))</f>
        <v>0</v>
      </c>
      <c r="FT120" s="317">
        <f t="array" ref="FT120">STDEVP(IF($JS21:$JS68&gt;0,FT21:FT68))</f>
        <v>0</v>
      </c>
      <c r="FU120" s="317">
        <f t="array" ref="FU120">STDEVP(IF($JS21:$JS68&gt;0,FU21:FU68))</f>
        <v>0</v>
      </c>
      <c r="FV120" s="317">
        <f t="array" ref="FV120">STDEVP(IF($JS21:$JS68&gt;0,FV21:FV68))</f>
        <v>0</v>
      </c>
      <c r="FW120" s="317">
        <f t="array" ref="FW120">STDEVP(IF($JS21:$JS68&gt;0,FW21:FW68))</f>
        <v>0</v>
      </c>
      <c r="FX120" s="317">
        <f t="array" ref="FX120">STDEVP(IF($JS21:$JS68&gt;0,FX21:FX68))</f>
        <v>0</v>
      </c>
      <c r="FY120" s="317">
        <f t="array" ref="FY120">STDEVP(IF($JS21:$JS68&gt;0,FY21:FY68))</f>
        <v>0</v>
      </c>
      <c r="FZ120" s="317">
        <f t="array" ref="FZ120">STDEVP(IF($JS21:$JS68&gt;0,FZ21:FZ68))</f>
        <v>0</v>
      </c>
      <c r="GA120" s="317">
        <f t="array" ref="GA120">STDEVP(IF($JS21:$JS68&gt;0,GA21:GA68))</f>
        <v>0</v>
      </c>
      <c r="GB120" s="317">
        <f t="array" ref="GB120">STDEVP(IF($JS21:$JS68&gt;0,GB21:GB68))</f>
        <v>0</v>
      </c>
      <c r="GC120" s="317">
        <f t="array" ref="GC120">STDEVP(IF($JS21:$JS68&gt;0,GC21:GC68))</f>
        <v>0</v>
      </c>
      <c r="GD120" s="317">
        <f t="array" ref="GD120">STDEVP(IF($JS21:$JS68&gt;0,GD21:GD68))</f>
        <v>0</v>
      </c>
      <c r="GE120" s="317">
        <f t="array" ref="GE120">STDEVP(IF($JS21:$JS68&gt;0,GE21:GE68))</f>
        <v>0</v>
      </c>
      <c r="GF120" s="317">
        <f t="array" ref="GF120">STDEVP(IF($JS21:$JS68&gt;0,GF21:GF68))</f>
        <v>0</v>
      </c>
      <c r="GG120" s="317">
        <f t="array" ref="GG120">STDEVP(IF($JS21:$JS68&gt;0,GG21:GG68))</f>
        <v>0</v>
      </c>
      <c r="GH120" s="317">
        <f t="array" ref="GH120">STDEVP(IF($JS21:$JS68&gt;0,GH21:GH68))</f>
        <v>0</v>
      </c>
      <c r="GI120" s="317">
        <f t="array" ref="GI120">STDEVP(IF($JS21:$JS68&gt;0,GI21:GI68))</f>
        <v>0</v>
      </c>
      <c r="GJ120" s="317">
        <f t="array" ref="GJ120">STDEVP(IF($JS21:$JS68&gt;0,GJ21:GJ68))</f>
        <v>0</v>
      </c>
      <c r="GK120" s="317">
        <f t="array" ref="GK120">STDEVP(IF($JS21:$JS68&gt;0,GK21:GK68))</f>
        <v>0</v>
      </c>
      <c r="GL120" s="317" t="e">
        <f t="array" ref="GL120">STDEVP(IF($JS21:$JS68&gt;0,GL21:GL68))</f>
        <v>#DIV/0!</v>
      </c>
      <c r="GM120" s="317">
        <f t="array" ref="GM120">STDEVP(IF($JS21:$JS68&gt;0,GM21:GM68))</f>
        <v>0</v>
      </c>
      <c r="GN120" s="317">
        <f t="array" ref="GN120">STDEVP(IF($JS21:$JS68&gt;0,GN21:GN68))</f>
        <v>0</v>
      </c>
      <c r="GO120" s="317">
        <f t="array" ref="GO120">STDEVP(IF($JS21:$JS68&gt;0,GO21:GO68))</f>
        <v>0</v>
      </c>
      <c r="GP120" s="317">
        <f t="array" ref="GP120">STDEVP(IF($JS21:$JS68&gt;0,GP21:GP68))</f>
        <v>0</v>
      </c>
      <c r="GQ120" s="317">
        <f t="array" ref="GQ120">STDEVP(IF($JS21:$JS68&gt;0,GQ21:GQ68))</f>
        <v>0</v>
      </c>
      <c r="GR120" s="317">
        <f t="array" ref="GR120">STDEVP(IF($JS21:$JS68&gt;0,GR21:GR68))</f>
        <v>0</v>
      </c>
      <c r="GS120" s="317">
        <f t="array" ref="GS120">STDEVP(IF($JS21:$JS68&gt;0,GS21:GS68))</f>
        <v>0</v>
      </c>
      <c r="GT120" s="317">
        <f t="array" ref="GT120">STDEVP(IF($JS21:$JS68&gt;0,GT21:GT68))</f>
        <v>0</v>
      </c>
      <c r="GU120" s="317">
        <f t="array" ref="GU120">STDEVP(IF($JS21:$JS68&gt;0,GU21:GU68))</f>
        <v>0</v>
      </c>
      <c r="GV120" s="317">
        <f t="array" ref="GV120">STDEVP(IF($JS21:$JS68&gt;0,GV21:GV68))</f>
        <v>0</v>
      </c>
      <c r="GW120" s="317">
        <f t="array" ref="GW120">STDEVP(IF($JS21:$JS68&gt;0,GW21:GW68))</f>
        <v>0</v>
      </c>
      <c r="GX120" s="317">
        <f t="array" ref="GX120">STDEVP(IF($JS21:$JS68&gt;0,GX21:GX68))</f>
        <v>0</v>
      </c>
      <c r="GY120" s="317">
        <f t="array" ref="GY120">STDEVP(IF($JS21:$JS68&gt;0,GY21:GY68))</f>
        <v>0</v>
      </c>
      <c r="GZ120" s="317">
        <f t="array" ref="GZ120">STDEVP(IF($JS21:$JS68&gt;0,GZ21:GZ68))</f>
        <v>0</v>
      </c>
      <c r="HA120" s="317">
        <f t="array" ref="HA120">STDEVP(IF($JS21:$JS68&gt;0,HA21:HA68))</f>
        <v>0</v>
      </c>
      <c r="HB120" s="317">
        <f t="array" ref="HB120">STDEVP(IF($JS21:$JS68&gt;0,HB21:HB68))</f>
        <v>0</v>
      </c>
      <c r="HC120" s="317">
        <f t="array" ref="HC120">STDEVP(IF($JS21:$JS68&gt;0,HC21:HC68))</f>
        <v>0</v>
      </c>
      <c r="HD120" s="317">
        <f t="array" ref="HD120">STDEVP(IF($JS21:$JS68&gt;0,HD21:HD68))</f>
        <v>0</v>
      </c>
      <c r="HE120" s="317">
        <f t="array" ref="HE120">STDEVP(IF($JS21:$JS68&gt;0,HE21:HE68))</f>
        <v>0</v>
      </c>
      <c r="HF120" s="317">
        <f t="array" ref="HF120">STDEVP(IF($JS21:$JS68&gt;0,HF21:HF68))</f>
        <v>0</v>
      </c>
      <c r="HG120" s="317">
        <f t="array" ref="HG120">STDEVP(IF($JS21:$JS68&gt;0,HG21:HG68))</f>
        <v>0</v>
      </c>
      <c r="HH120" s="317">
        <f t="array" ref="HH120">STDEVP(IF($JS21:$JS68&gt;0,HH21:HH68))</f>
        <v>0</v>
      </c>
      <c r="HI120" s="317">
        <f t="array" ref="HI120">STDEVP(IF($JS21:$JS68&gt;0,HI21:HI68))</f>
        <v>0</v>
      </c>
      <c r="HJ120" s="317">
        <f t="array" ref="HJ120">STDEVP(IF($JS21:$JS68&gt;0,HJ21:HJ68))</f>
        <v>0</v>
      </c>
      <c r="HK120" s="317">
        <f t="array" ref="HK120">STDEVP(IF($JS21:$JS68&gt;0,HK21:HK68))</f>
        <v>0</v>
      </c>
      <c r="HL120" s="317">
        <f t="array" ref="HL120">STDEVP(IF($JS21:$JS68&gt;0,HL21:HL68))</f>
        <v>0</v>
      </c>
      <c r="HM120" s="317" t="e">
        <f t="array" ref="HM120">STDEVP(IF($JS21:$JS68&gt;0,HM21:HM68))</f>
        <v>#DIV/0!</v>
      </c>
      <c r="HN120" s="317">
        <f t="array" ref="HN120">STDEVP(IF($JS21:$JS68&gt;0,HN21:HN68))</f>
        <v>0</v>
      </c>
      <c r="HO120" s="317">
        <f t="array" ref="HO120">STDEVP(IF($JS21:$JS68&gt;0,HO21:HO68))</f>
        <v>0</v>
      </c>
      <c r="HP120" s="317">
        <f t="array" ref="HP120">STDEVP(IF($JS21:$JS68&gt;0,HP21:HP68))</f>
        <v>0</v>
      </c>
      <c r="HQ120" s="317">
        <f t="array" ref="HQ120">STDEVP(IF($JS21:$JS68&gt;0,HQ21:HQ68))</f>
        <v>0</v>
      </c>
      <c r="HR120" s="317">
        <f t="array" ref="HR120">STDEVP(IF($JS21:$JS68&gt;0,HR21:HR68))</f>
        <v>0</v>
      </c>
      <c r="HS120" s="317">
        <f t="array" ref="HS120">STDEVP(IF($JS21:$JS68&gt;0,HS21:HS68))</f>
        <v>0</v>
      </c>
      <c r="HT120" s="317">
        <f t="array" ref="HT120">STDEVP(IF($JS21:$JS68&gt;0,HT21:HT68))</f>
        <v>0</v>
      </c>
      <c r="HU120" s="317">
        <f t="array" ref="HU120">STDEVP(IF($JS21:$JS68&gt;0,HU21:HU68))</f>
        <v>0</v>
      </c>
      <c r="HV120" s="317">
        <f t="array" ref="HV120">STDEVP(IF($JS21:$JS68&gt;0,HV21:HV68))</f>
        <v>0</v>
      </c>
      <c r="HW120" s="317">
        <f t="array" ref="HW120">STDEVP(IF($JS21:$JS68&gt;0,HW21:HW68))</f>
        <v>0</v>
      </c>
      <c r="HX120" s="317">
        <f t="array" ref="HX120">STDEVP(IF($JS21:$JS68&gt;0,HX21:HX68))</f>
        <v>0</v>
      </c>
      <c r="HY120" s="317">
        <f t="array" ref="HY120">STDEVP(IF($JS21:$JS68&gt;0,HY21:HY68))</f>
        <v>0</v>
      </c>
      <c r="HZ120" s="317">
        <f t="array" ref="HZ120">STDEVP(IF($JS21:$JS68&gt;0,HZ21:HZ68))</f>
        <v>0</v>
      </c>
      <c r="IA120" s="317">
        <f t="array" ref="IA120">STDEVP(IF($JS21:$JS68&gt;0,IA21:IA68))</f>
        <v>0</v>
      </c>
      <c r="IB120" s="317">
        <f t="array" ref="IB120">STDEVP(IF($JS21:$JS68&gt;0,IB21:IB68))</f>
        <v>0</v>
      </c>
      <c r="IC120" s="317">
        <f t="array" ref="IC120">STDEVP(IF($JS21:$JS68&gt;0,IC21:IC68))</f>
        <v>0</v>
      </c>
      <c r="ID120" s="317">
        <f t="array" ref="ID120">STDEVP(IF($JS21:$JS68&gt;0,ID21:ID68))</f>
        <v>0</v>
      </c>
      <c r="IE120" s="317">
        <f t="array" ref="IE120">STDEVP(IF($JS21:$JS68&gt;0,IE21:IE68))</f>
        <v>0</v>
      </c>
      <c r="IF120" s="317">
        <f t="array" ref="IF120">STDEVP(IF($JS21:$JS68&gt;0,IF21:IF68))</f>
        <v>0</v>
      </c>
      <c r="IG120" s="317">
        <f t="array" ref="IG120">STDEVP(IF($JS21:$JS68&gt;0,IG21:IG68))</f>
        <v>0</v>
      </c>
      <c r="IH120" s="317">
        <f t="array" ref="IH120">STDEVP(IF($JS21:$JS68&gt;0,IH21:IH68))</f>
        <v>0</v>
      </c>
      <c r="II120" s="317">
        <f t="array" ref="II120">STDEVP(IF($JS21:$JS68&gt;0,II21:II68))</f>
        <v>0</v>
      </c>
      <c r="IJ120" s="317">
        <f t="array" ref="IJ120">STDEVP(IF($JS21:$JS68&gt;0,IJ21:IJ68))</f>
        <v>0</v>
      </c>
      <c r="IK120" s="317">
        <f t="array" ref="IK120">STDEVP(IF($JS21:$JS68&gt;0,IK21:IK68))</f>
        <v>0</v>
      </c>
      <c r="IL120" s="317">
        <f t="array" ref="IL120">STDEVP(IF($JS21:$JS68&gt;0,IL21:IL68))</f>
        <v>0</v>
      </c>
      <c r="IM120" s="317">
        <f t="array" ref="IM120">STDEVP(IF($JS21:$JS68&gt;0,IM21:IM68))</f>
        <v>0</v>
      </c>
      <c r="IN120" s="317" t="e">
        <f t="array" ref="IN120">STDEVP(IF($JS21:$JS68&gt;0,IN21:IN68))</f>
        <v>#DIV/0!</v>
      </c>
      <c r="IO120" s="317">
        <f t="array" ref="IO120">STDEVP(IF($JS21:$JS68&gt;0,IO21:IO68))</f>
        <v>0</v>
      </c>
      <c r="IP120" s="317">
        <f t="array" ref="IP120">STDEVP(IF($JS21:$JS68&gt;0,IP21:IP68))</f>
        <v>0</v>
      </c>
      <c r="IQ120" s="317">
        <f t="array" ref="IQ120">STDEVP(IF($JS21:$JS68&gt;0,IQ21:IQ68))</f>
        <v>0</v>
      </c>
      <c r="IR120" s="317">
        <f t="array" ref="IR120">STDEVP(IF($JS21:$JS68&gt;0,IR21:IR68))</f>
        <v>0</v>
      </c>
      <c r="IS120" s="317">
        <f t="array" ref="IS120">STDEVP(IF($JS21:$JS68&gt;0,IS21:IS68))</f>
        <v>0</v>
      </c>
      <c r="IT120" s="317">
        <f t="array" ref="IT120">STDEVP(IF($JS21:$JS68&gt;0,IT21:IT68))</f>
        <v>0</v>
      </c>
      <c r="IU120" s="317">
        <f t="array" ref="IU120">STDEVP(IF($JS21:$JS68&gt;0,IU21:IU68))</f>
        <v>0</v>
      </c>
      <c r="IV120" s="317">
        <f t="array" ref="IV120">STDEVP(IF($JS21:$JS68&gt;0,IV21:IV68))</f>
        <v>0</v>
      </c>
      <c r="IW120" s="317">
        <f t="array" ref="IW120">STDEVP(IF($JS21:$JS68&gt;0,IW21:IW68))</f>
        <v>0</v>
      </c>
      <c r="IX120" s="317">
        <f t="array" ref="IX120">STDEVP(IF($JS21:$JS68&gt;0,IX21:IX68))</f>
        <v>0</v>
      </c>
      <c r="IY120" s="317">
        <f t="array" ref="IY120">STDEVP(IF($JS21:$JS68&gt;0,IY21:IY68))</f>
        <v>0</v>
      </c>
      <c r="IZ120" s="317">
        <f t="array" ref="IZ120">STDEVP(IF($JS21:$JS68&gt;0,IZ21:IZ68))</f>
        <v>0</v>
      </c>
      <c r="JA120" s="317">
        <f t="array" ref="JA120">STDEVP(IF($JS21:$JS68&gt;0,JA21:JA68))</f>
        <v>0</v>
      </c>
      <c r="JB120" s="317">
        <f t="array" ref="JB120">STDEVP(IF($JS21:$JS68&gt;0,JB21:JB68))</f>
        <v>0</v>
      </c>
      <c r="JC120" s="317">
        <f t="array" ref="JC120">STDEVP(IF($JS21:$JS68&gt;0,JC21:JC68))</f>
        <v>0</v>
      </c>
      <c r="JD120" s="317">
        <f t="array" ref="JD120">STDEVP(IF($JS21:$JS68&gt;0,JD21:JD68))</f>
        <v>0</v>
      </c>
      <c r="JE120" s="317">
        <f t="array" ref="JE120">STDEVP(IF($JS21:$JS68&gt;0,JE21:JE68))</f>
        <v>0</v>
      </c>
      <c r="JF120" s="317">
        <f t="array" ref="JF120">STDEVP(IF($JS21:$JS68&gt;0,JF21:JF68))</f>
        <v>0</v>
      </c>
      <c r="JG120" s="317">
        <f t="array" ref="JG120">STDEVP(IF($JS21:$JS68&gt;0,JG21:JG68))</f>
        <v>0</v>
      </c>
      <c r="JH120" s="317">
        <f t="array" ref="JH120">STDEVP(IF($JS21:$JS68&gt;0,JH21:JH68))</f>
        <v>0</v>
      </c>
      <c r="JI120" s="317">
        <f t="array" ref="JI120">STDEVP(IF($JS21:$JS68&gt;0,JI21:JI68))</f>
        <v>0</v>
      </c>
      <c r="JJ120" s="317">
        <f t="array" ref="JJ120">STDEVP(IF($JS21:$JS68&gt;0,JJ21:JJ68))</f>
        <v>0</v>
      </c>
      <c r="JK120" s="317">
        <f t="array" ref="JK120">STDEVP(IF($JS21:$JS68&gt;0,JK21:JK68))</f>
        <v>0</v>
      </c>
      <c r="JL120" s="317">
        <f t="array" ref="JL120">STDEVP(IF($JS21:$JS68&gt;0,JL21:JL68))</f>
        <v>0</v>
      </c>
      <c r="JM120" s="317">
        <f t="array" ref="JM120">STDEVP(IF($JS21:$JS68&gt;0,JM21:JM68))</f>
        <v>0</v>
      </c>
      <c r="JN120" s="317">
        <f t="array" ref="JN120">STDEVP(IF($JS21:$JS68&gt;0,JN21:JN68))</f>
        <v>0</v>
      </c>
      <c r="JO120" s="317" t="e">
        <f t="array" ref="JO120">STDEVP(IF($JS21:$JS68&gt;0,JO21:JO68))</f>
        <v>#DIV/0!</v>
      </c>
      <c r="JP120" s="317" t="e">
        <f t="array" ref="JP120">STDEVP(IF($JS21:$JS68&gt;0,JP21:JP68))</f>
        <v>#DIV/0!</v>
      </c>
    </row>
    <row r="121" spans="4:277" ht="15" customHeight="1" x14ac:dyDescent="0.2">
      <c r="D121" s="317">
        <v>5.4</v>
      </c>
      <c r="E121" s="317" t="s">
        <v>489</v>
      </c>
      <c r="F121" s="324">
        <f t="shared" ref="F121:BQ121" si="66">ROUND(F119+0.5*F120,1)</f>
        <v>0</v>
      </c>
      <c r="G121" s="324">
        <f t="shared" si="66"/>
        <v>0</v>
      </c>
      <c r="H121" s="324">
        <f t="shared" si="66"/>
        <v>0</v>
      </c>
      <c r="I121" s="324">
        <f t="shared" si="66"/>
        <v>0</v>
      </c>
      <c r="J121" s="324">
        <f t="shared" si="66"/>
        <v>0</v>
      </c>
      <c r="K121" s="324">
        <f t="shared" si="66"/>
        <v>0</v>
      </c>
      <c r="L121" s="324">
        <f t="shared" si="66"/>
        <v>0</v>
      </c>
      <c r="M121" s="324">
        <f t="shared" si="66"/>
        <v>0</v>
      </c>
      <c r="N121" s="324">
        <f t="shared" si="66"/>
        <v>0</v>
      </c>
      <c r="O121" s="324">
        <f t="shared" si="66"/>
        <v>0</v>
      </c>
      <c r="P121" s="324">
        <f t="shared" si="66"/>
        <v>0</v>
      </c>
      <c r="Q121" s="324">
        <f t="shared" si="66"/>
        <v>0</v>
      </c>
      <c r="R121" s="324">
        <f t="shared" si="66"/>
        <v>0</v>
      </c>
      <c r="S121" s="324">
        <f t="shared" si="66"/>
        <v>0</v>
      </c>
      <c r="T121" s="324">
        <f t="shared" si="66"/>
        <v>0</v>
      </c>
      <c r="U121" s="324">
        <f t="shared" si="66"/>
        <v>0</v>
      </c>
      <c r="V121" s="324">
        <f t="shared" si="66"/>
        <v>0</v>
      </c>
      <c r="W121" s="324">
        <f t="shared" si="66"/>
        <v>0</v>
      </c>
      <c r="X121" s="324">
        <f t="shared" si="66"/>
        <v>0</v>
      </c>
      <c r="Y121" s="324">
        <f t="shared" si="66"/>
        <v>0</v>
      </c>
      <c r="Z121" s="324">
        <f t="shared" si="66"/>
        <v>0</v>
      </c>
      <c r="AA121" s="324">
        <f t="shared" si="66"/>
        <v>0</v>
      </c>
      <c r="AB121" s="324">
        <f t="shared" si="66"/>
        <v>0</v>
      </c>
      <c r="AC121" s="324">
        <f t="shared" si="66"/>
        <v>0</v>
      </c>
      <c r="AD121" s="324">
        <f t="shared" si="66"/>
        <v>0</v>
      </c>
      <c r="AE121" s="324">
        <f t="shared" si="66"/>
        <v>0</v>
      </c>
      <c r="AF121" s="324" t="e">
        <f t="shared" si="66"/>
        <v>#DIV/0!</v>
      </c>
      <c r="AG121" s="324">
        <f t="shared" si="66"/>
        <v>0</v>
      </c>
      <c r="AH121" s="324">
        <f t="shared" si="66"/>
        <v>0</v>
      </c>
      <c r="AI121" s="324">
        <f t="shared" si="66"/>
        <v>0</v>
      </c>
      <c r="AJ121" s="324">
        <f t="shared" si="66"/>
        <v>0</v>
      </c>
      <c r="AK121" s="324">
        <f t="shared" si="66"/>
        <v>0</v>
      </c>
      <c r="AL121" s="324">
        <f t="shared" si="66"/>
        <v>0</v>
      </c>
      <c r="AM121" s="324">
        <f t="shared" si="66"/>
        <v>0</v>
      </c>
      <c r="AN121" s="324">
        <f t="shared" si="66"/>
        <v>0</v>
      </c>
      <c r="AO121" s="324">
        <f t="shared" si="66"/>
        <v>0</v>
      </c>
      <c r="AP121" s="324">
        <f t="shared" si="66"/>
        <v>0</v>
      </c>
      <c r="AQ121" s="324">
        <f t="shared" si="66"/>
        <v>0</v>
      </c>
      <c r="AR121" s="324">
        <f t="shared" si="66"/>
        <v>0</v>
      </c>
      <c r="AS121" s="324">
        <f t="shared" si="66"/>
        <v>0</v>
      </c>
      <c r="AT121" s="324">
        <f t="shared" si="66"/>
        <v>0</v>
      </c>
      <c r="AU121" s="324">
        <f t="shared" si="66"/>
        <v>0</v>
      </c>
      <c r="AV121" s="324">
        <f t="shared" si="66"/>
        <v>0</v>
      </c>
      <c r="AW121" s="324">
        <f t="shared" si="66"/>
        <v>0</v>
      </c>
      <c r="AX121" s="324">
        <f t="shared" si="66"/>
        <v>0</v>
      </c>
      <c r="AY121" s="324">
        <f t="shared" si="66"/>
        <v>0</v>
      </c>
      <c r="AZ121" s="324">
        <f t="shared" si="66"/>
        <v>0</v>
      </c>
      <c r="BA121" s="324">
        <f t="shared" si="66"/>
        <v>0</v>
      </c>
      <c r="BB121" s="324">
        <f t="shared" si="66"/>
        <v>0</v>
      </c>
      <c r="BC121" s="324">
        <f t="shared" si="66"/>
        <v>0</v>
      </c>
      <c r="BD121" s="324">
        <f t="shared" si="66"/>
        <v>0</v>
      </c>
      <c r="BE121" s="324">
        <f t="shared" si="66"/>
        <v>0</v>
      </c>
      <c r="BF121" s="324">
        <f t="shared" si="66"/>
        <v>0</v>
      </c>
      <c r="BG121" s="324" t="e">
        <f t="shared" si="66"/>
        <v>#DIV/0!</v>
      </c>
      <c r="BH121" s="324">
        <f t="shared" si="66"/>
        <v>0</v>
      </c>
      <c r="BI121" s="324">
        <f t="shared" si="66"/>
        <v>0</v>
      </c>
      <c r="BJ121" s="324">
        <f t="shared" si="66"/>
        <v>0</v>
      </c>
      <c r="BK121" s="324">
        <f t="shared" si="66"/>
        <v>0</v>
      </c>
      <c r="BL121" s="324">
        <f t="shared" si="66"/>
        <v>0</v>
      </c>
      <c r="BM121" s="324">
        <f t="shared" si="66"/>
        <v>0</v>
      </c>
      <c r="BN121" s="324">
        <f t="shared" si="66"/>
        <v>0</v>
      </c>
      <c r="BO121" s="324">
        <f t="shared" si="66"/>
        <v>0</v>
      </c>
      <c r="BP121" s="324">
        <f t="shared" si="66"/>
        <v>0</v>
      </c>
      <c r="BQ121" s="324">
        <f t="shared" si="66"/>
        <v>0</v>
      </c>
      <c r="BR121" s="324">
        <f t="shared" ref="BR121:EC121" si="67">ROUND(BR119+0.5*BR120,1)</f>
        <v>0</v>
      </c>
      <c r="BS121" s="324">
        <f t="shared" si="67"/>
        <v>0</v>
      </c>
      <c r="BT121" s="324">
        <f t="shared" si="67"/>
        <v>0</v>
      </c>
      <c r="BU121" s="324">
        <f t="shared" si="67"/>
        <v>0</v>
      </c>
      <c r="BV121" s="324">
        <f t="shared" si="67"/>
        <v>0</v>
      </c>
      <c r="BW121" s="324">
        <f t="shared" si="67"/>
        <v>0</v>
      </c>
      <c r="BX121" s="324">
        <f t="shared" si="67"/>
        <v>0</v>
      </c>
      <c r="BY121" s="324">
        <f t="shared" si="67"/>
        <v>0</v>
      </c>
      <c r="BZ121" s="324">
        <f t="shared" si="67"/>
        <v>0</v>
      </c>
      <c r="CA121" s="324">
        <f t="shared" si="67"/>
        <v>0</v>
      </c>
      <c r="CB121" s="324">
        <f t="shared" si="67"/>
        <v>0</v>
      </c>
      <c r="CC121" s="324">
        <f t="shared" si="67"/>
        <v>0</v>
      </c>
      <c r="CD121" s="324">
        <f t="shared" si="67"/>
        <v>0</v>
      </c>
      <c r="CE121" s="324">
        <f t="shared" si="67"/>
        <v>0</v>
      </c>
      <c r="CF121" s="324">
        <f t="shared" si="67"/>
        <v>0</v>
      </c>
      <c r="CG121" s="324">
        <f t="shared" si="67"/>
        <v>0</v>
      </c>
      <c r="CH121" s="324" t="e">
        <f t="shared" si="67"/>
        <v>#DIV/0!</v>
      </c>
      <c r="CI121" s="324">
        <f t="shared" si="67"/>
        <v>0</v>
      </c>
      <c r="CJ121" s="324">
        <f t="shared" si="67"/>
        <v>0</v>
      </c>
      <c r="CK121" s="324">
        <f t="shared" si="67"/>
        <v>0</v>
      </c>
      <c r="CL121" s="324">
        <f t="shared" si="67"/>
        <v>0</v>
      </c>
      <c r="CM121" s="324">
        <f t="shared" si="67"/>
        <v>0</v>
      </c>
      <c r="CN121" s="324">
        <f t="shared" si="67"/>
        <v>0</v>
      </c>
      <c r="CO121" s="324">
        <f t="shared" si="67"/>
        <v>0</v>
      </c>
      <c r="CP121" s="324">
        <f t="shared" si="67"/>
        <v>0</v>
      </c>
      <c r="CQ121" s="324">
        <f t="shared" si="67"/>
        <v>0</v>
      </c>
      <c r="CR121" s="324">
        <f t="shared" si="67"/>
        <v>0</v>
      </c>
      <c r="CS121" s="324">
        <f t="shared" si="67"/>
        <v>0</v>
      </c>
      <c r="CT121" s="324">
        <f t="shared" si="67"/>
        <v>0</v>
      </c>
      <c r="CU121" s="324">
        <f t="shared" si="67"/>
        <v>0</v>
      </c>
      <c r="CV121" s="324">
        <f t="shared" si="67"/>
        <v>0</v>
      </c>
      <c r="CW121" s="324">
        <f t="shared" si="67"/>
        <v>0</v>
      </c>
      <c r="CX121" s="324">
        <f t="shared" si="67"/>
        <v>0</v>
      </c>
      <c r="CY121" s="324">
        <f t="shared" si="67"/>
        <v>0</v>
      </c>
      <c r="CZ121" s="324">
        <f t="shared" si="67"/>
        <v>0</v>
      </c>
      <c r="DA121" s="324">
        <f t="shared" si="67"/>
        <v>0</v>
      </c>
      <c r="DB121" s="324">
        <f t="shared" si="67"/>
        <v>0</v>
      </c>
      <c r="DC121" s="324">
        <f t="shared" si="67"/>
        <v>0</v>
      </c>
      <c r="DD121" s="324">
        <f t="shared" si="67"/>
        <v>0</v>
      </c>
      <c r="DE121" s="324">
        <f t="shared" si="67"/>
        <v>0</v>
      </c>
      <c r="DF121" s="324">
        <f t="shared" si="67"/>
        <v>0</v>
      </c>
      <c r="DG121" s="324">
        <f t="shared" si="67"/>
        <v>0</v>
      </c>
      <c r="DH121" s="324">
        <f t="shared" si="67"/>
        <v>0</v>
      </c>
      <c r="DI121" s="324" t="e">
        <f t="shared" si="67"/>
        <v>#DIV/0!</v>
      </c>
      <c r="DJ121" s="324">
        <f t="shared" si="67"/>
        <v>0</v>
      </c>
      <c r="DK121" s="324">
        <f t="shared" si="67"/>
        <v>0</v>
      </c>
      <c r="DL121" s="324">
        <f t="shared" si="67"/>
        <v>0</v>
      </c>
      <c r="DM121" s="324">
        <f t="shared" si="67"/>
        <v>0</v>
      </c>
      <c r="DN121" s="324">
        <f t="shared" si="67"/>
        <v>0</v>
      </c>
      <c r="DO121" s="324">
        <f t="shared" si="67"/>
        <v>0</v>
      </c>
      <c r="DP121" s="324">
        <f t="shared" si="67"/>
        <v>0</v>
      </c>
      <c r="DQ121" s="324">
        <f t="shared" si="67"/>
        <v>0</v>
      </c>
      <c r="DR121" s="324">
        <f t="shared" si="67"/>
        <v>0</v>
      </c>
      <c r="DS121" s="324">
        <f t="shared" si="67"/>
        <v>0</v>
      </c>
      <c r="DT121" s="324">
        <f t="shared" si="67"/>
        <v>0</v>
      </c>
      <c r="DU121" s="324">
        <f t="shared" si="67"/>
        <v>0</v>
      </c>
      <c r="DV121" s="324">
        <f t="shared" si="67"/>
        <v>0</v>
      </c>
      <c r="DW121" s="324">
        <f t="shared" si="67"/>
        <v>0</v>
      </c>
      <c r="DX121" s="324">
        <f t="shared" si="67"/>
        <v>0</v>
      </c>
      <c r="DY121" s="324">
        <f t="shared" si="67"/>
        <v>0</v>
      </c>
      <c r="DZ121" s="324">
        <f t="shared" si="67"/>
        <v>0</v>
      </c>
      <c r="EA121" s="324">
        <f t="shared" si="67"/>
        <v>0</v>
      </c>
      <c r="EB121" s="324">
        <f t="shared" si="67"/>
        <v>0</v>
      </c>
      <c r="EC121" s="324">
        <f t="shared" si="67"/>
        <v>0</v>
      </c>
      <c r="ED121" s="324">
        <f t="shared" ref="ED121:GO121" si="68">ROUND(ED119+0.5*ED120,1)</f>
        <v>0</v>
      </c>
      <c r="EE121" s="324">
        <f t="shared" si="68"/>
        <v>0</v>
      </c>
      <c r="EF121" s="324">
        <f t="shared" si="68"/>
        <v>0</v>
      </c>
      <c r="EG121" s="324">
        <f t="shared" si="68"/>
        <v>0</v>
      </c>
      <c r="EH121" s="324">
        <f t="shared" si="68"/>
        <v>0</v>
      </c>
      <c r="EI121" s="324">
        <f t="shared" si="68"/>
        <v>0</v>
      </c>
      <c r="EJ121" s="324" t="e">
        <f t="shared" si="68"/>
        <v>#DIV/0!</v>
      </c>
      <c r="EK121" s="324">
        <f t="shared" si="68"/>
        <v>0</v>
      </c>
      <c r="EL121" s="324">
        <f t="shared" si="68"/>
        <v>0</v>
      </c>
      <c r="EM121" s="324">
        <f t="shared" si="68"/>
        <v>0</v>
      </c>
      <c r="EN121" s="324">
        <f t="shared" si="68"/>
        <v>0</v>
      </c>
      <c r="EO121" s="324">
        <f t="shared" si="68"/>
        <v>0</v>
      </c>
      <c r="EP121" s="324">
        <f t="shared" si="68"/>
        <v>0</v>
      </c>
      <c r="EQ121" s="324">
        <f t="shared" si="68"/>
        <v>0</v>
      </c>
      <c r="ER121" s="324">
        <f t="shared" si="68"/>
        <v>0</v>
      </c>
      <c r="ES121" s="324">
        <f t="shared" si="68"/>
        <v>0</v>
      </c>
      <c r="ET121" s="324">
        <f t="shared" si="68"/>
        <v>0</v>
      </c>
      <c r="EU121" s="324">
        <f t="shared" si="68"/>
        <v>0</v>
      </c>
      <c r="EV121" s="324">
        <f t="shared" si="68"/>
        <v>0</v>
      </c>
      <c r="EW121" s="324">
        <f t="shared" si="68"/>
        <v>0</v>
      </c>
      <c r="EX121" s="324">
        <f t="shared" si="68"/>
        <v>0</v>
      </c>
      <c r="EY121" s="324">
        <f t="shared" si="68"/>
        <v>0</v>
      </c>
      <c r="EZ121" s="324">
        <f t="shared" si="68"/>
        <v>0</v>
      </c>
      <c r="FA121" s="324">
        <f t="shared" si="68"/>
        <v>0</v>
      </c>
      <c r="FB121" s="324">
        <f t="shared" si="68"/>
        <v>0</v>
      </c>
      <c r="FC121" s="324">
        <f t="shared" si="68"/>
        <v>0</v>
      </c>
      <c r="FD121" s="324">
        <f t="shared" si="68"/>
        <v>0</v>
      </c>
      <c r="FE121" s="324">
        <f t="shared" si="68"/>
        <v>0</v>
      </c>
      <c r="FF121" s="324">
        <f t="shared" si="68"/>
        <v>0</v>
      </c>
      <c r="FG121" s="324">
        <f t="shared" si="68"/>
        <v>0</v>
      </c>
      <c r="FH121" s="324">
        <f t="shared" si="68"/>
        <v>0</v>
      </c>
      <c r="FI121" s="324">
        <f t="shared" si="68"/>
        <v>0</v>
      </c>
      <c r="FJ121" s="324">
        <f t="shared" si="68"/>
        <v>0</v>
      </c>
      <c r="FK121" s="324" t="e">
        <f t="shared" si="68"/>
        <v>#DIV/0!</v>
      </c>
      <c r="FL121" s="324">
        <f t="shared" si="68"/>
        <v>0</v>
      </c>
      <c r="FM121" s="324">
        <f t="shared" si="68"/>
        <v>0</v>
      </c>
      <c r="FN121" s="324">
        <f t="shared" si="68"/>
        <v>0</v>
      </c>
      <c r="FO121" s="324">
        <f t="shared" si="68"/>
        <v>0</v>
      </c>
      <c r="FP121" s="324">
        <f t="shared" si="68"/>
        <v>0</v>
      </c>
      <c r="FQ121" s="324">
        <f t="shared" si="68"/>
        <v>0</v>
      </c>
      <c r="FR121" s="324">
        <f t="shared" si="68"/>
        <v>0</v>
      </c>
      <c r="FS121" s="324">
        <f t="shared" si="68"/>
        <v>0</v>
      </c>
      <c r="FT121" s="324">
        <f t="shared" si="68"/>
        <v>0</v>
      </c>
      <c r="FU121" s="324">
        <f t="shared" si="68"/>
        <v>0</v>
      </c>
      <c r="FV121" s="324">
        <f t="shared" si="68"/>
        <v>0</v>
      </c>
      <c r="FW121" s="324">
        <f t="shared" si="68"/>
        <v>0</v>
      </c>
      <c r="FX121" s="324">
        <f t="shared" si="68"/>
        <v>0</v>
      </c>
      <c r="FY121" s="324">
        <f t="shared" si="68"/>
        <v>0</v>
      </c>
      <c r="FZ121" s="324">
        <f t="shared" si="68"/>
        <v>0</v>
      </c>
      <c r="GA121" s="324">
        <f t="shared" si="68"/>
        <v>0</v>
      </c>
      <c r="GB121" s="324">
        <f t="shared" si="68"/>
        <v>0</v>
      </c>
      <c r="GC121" s="324">
        <f t="shared" si="68"/>
        <v>0</v>
      </c>
      <c r="GD121" s="324">
        <f t="shared" si="68"/>
        <v>0</v>
      </c>
      <c r="GE121" s="324">
        <f t="shared" si="68"/>
        <v>0</v>
      </c>
      <c r="GF121" s="324">
        <f t="shared" si="68"/>
        <v>0</v>
      </c>
      <c r="GG121" s="324">
        <f t="shared" si="68"/>
        <v>0</v>
      </c>
      <c r="GH121" s="324">
        <f t="shared" si="68"/>
        <v>0</v>
      </c>
      <c r="GI121" s="324">
        <f t="shared" si="68"/>
        <v>0</v>
      </c>
      <c r="GJ121" s="324">
        <f t="shared" si="68"/>
        <v>0</v>
      </c>
      <c r="GK121" s="324">
        <f t="shared" si="68"/>
        <v>0</v>
      </c>
      <c r="GL121" s="324" t="e">
        <f t="shared" si="68"/>
        <v>#DIV/0!</v>
      </c>
      <c r="GM121" s="324">
        <f t="shared" si="68"/>
        <v>0</v>
      </c>
      <c r="GN121" s="324">
        <f t="shared" si="68"/>
        <v>0</v>
      </c>
      <c r="GO121" s="324">
        <f t="shared" si="68"/>
        <v>0</v>
      </c>
      <c r="GP121" s="324">
        <f t="shared" ref="GP121:JA121" si="69">ROUND(GP119+0.5*GP120,1)</f>
        <v>0</v>
      </c>
      <c r="GQ121" s="324">
        <f t="shared" si="69"/>
        <v>0</v>
      </c>
      <c r="GR121" s="324">
        <f t="shared" si="69"/>
        <v>0</v>
      </c>
      <c r="GS121" s="324">
        <f t="shared" si="69"/>
        <v>0</v>
      </c>
      <c r="GT121" s="324">
        <f t="shared" si="69"/>
        <v>0</v>
      </c>
      <c r="GU121" s="324">
        <f t="shared" si="69"/>
        <v>0</v>
      </c>
      <c r="GV121" s="324">
        <f t="shared" si="69"/>
        <v>0</v>
      </c>
      <c r="GW121" s="324">
        <f t="shared" si="69"/>
        <v>0</v>
      </c>
      <c r="GX121" s="324">
        <f t="shared" si="69"/>
        <v>0</v>
      </c>
      <c r="GY121" s="324">
        <f t="shared" si="69"/>
        <v>0</v>
      </c>
      <c r="GZ121" s="324">
        <f t="shared" si="69"/>
        <v>0</v>
      </c>
      <c r="HA121" s="324">
        <f t="shared" si="69"/>
        <v>0</v>
      </c>
      <c r="HB121" s="324">
        <f t="shared" si="69"/>
        <v>0</v>
      </c>
      <c r="HC121" s="324">
        <f t="shared" si="69"/>
        <v>0</v>
      </c>
      <c r="HD121" s="324">
        <f t="shared" si="69"/>
        <v>0</v>
      </c>
      <c r="HE121" s="324">
        <f t="shared" si="69"/>
        <v>0</v>
      </c>
      <c r="HF121" s="324">
        <f t="shared" si="69"/>
        <v>0</v>
      </c>
      <c r="HG121" s="324">
        <f t="shared" si="69"/>
        <v>0</v>
      </c>
      <c r="HH121" s="324">
        <f t="shared" si="69"/>
        <v>0</v>
      </c>
      <c r="HI121" s="324">
        <f t="shared" si="69"/>
        <v>0</v>
      </c>
      <c r="HJ121" s="324">
        <f t="shared" si="69"/>
        <v>0</v>
      </c>
      <c r="HK121" s="324">
        <f t="shared" si="69"/>
        <v>0</v>
      </c>
      <c r="HL121" s="324">
        <f t="shared" si="69"/>
        <v>0</v>
      </c>
      <c r="HM121" s="324" t="e">
        <f t="shared" si="69"/>
        <v>#DIV/0!</v>
      </c>
      <c r="HN121" s="324">
        <f t="shared" si="69"/>
        <v>0</v>
      </c>
      <c r="HO121" s="324">
        <f t="shared" si="69"/>
        <v>0</v>
      </c>
      <c r="HP121" s="324">
        <f t="shared" si="69"/>
        <v>0</v>
      </c>
      <c r="HQ121" s="324">
        <f t="shared" si="69"/>
        <v>0</v>
      </c>
      <c r="HR121" s="324">
        <f t="shared" si="69"/>
        <v>0</v>
      </c>
      <c r="HS121" s="324">
        <f t="shared" si="69"/>
        <v>0</v>
      </c>
      <c r="HT121" s="324">
        <f t="shared" si="69"/>
        <v>0</v>
      </c>
      <c r="HU121" s="324">
        <f t="shared" si="69"/>
        <v>0</v>
      </c>
      <c r="HV121" s="324">
        <f t="shared" si="69"/>
        <v>0</v>
      </c>
      <c r="HW121" s="324">
        <f t="shared" si="69"/>
        <v>0</v>
      </c>
      <c r="HX121" s="324">
        <f t="shared" si="69"/>
        <v>0</v>
      </c>
      <c r="HY121" s="324">
        <f t="shared" si="69"/>
        <v>0</v>
      </c>
      <c r="HZ121" s="324">
        <f t="shared" si="69"/>
        <v>0</v>
      </c>
      <c r="IA121" s="324">
        <f t="shared" si="69"/>
        <v>0</v>
      </c>
      <c r="IB121" s="324">
        <f t="shared" si="69"/>
        <v>0</v>
      </c>
      <c r="IC121" s="324">
        <f t="shared" si="69"/>
        <v>0</v>
      </c>
      <c r="ID121" s="324">
        <f t="shared" si="69"/>
        <v>0</v>
      </c>
      <c r="IE121" s="324">
        <f t="shared" si="69"/>
        <v>0</v>
      </c>
      <c r="IF121" s="324">
        <f t="shared" si="69"/>
        <v>0</v>
      </c>
      <c r="IG121" s="324">
        <f t="shared" si="69"/>
        <v>0</v>
      </c>
      <c r="IH121" s="324">
        <f t="shared" si="69"/>
        <v>0</v>
      </c>
      <c r="II121" s="324">
        <f t="shared" si="69"/>
        <v>0</v>
      </c>
      <c r="IJ121" s="324">
        <f t="shared" si="69"/>
        <v>0</v>
      </c>
      <c r="IK121" s="324">
        <f t="shared" si="69"/>
        <v>0</v>
      </c>
      <c r="IL121" s="324">
        <f t="shared" si="69"/>
        <v>0</v>
      </c>
      <c r="IM121" s="324">
        <f t="shared" si="69"/>
        <v>0</v>
      </c>
      <c r="IN121" s="324" t="e">
        <f t="shared" si="69"/>
        <v>#DIV/0!</v>
      </c>
      <c r="IO121" s="324">
        <f t="shared" si="69"/>
        <v>0</v>
      </c>
      <c r="IP121" s="324">
        <f t="shared" si="69"/>
        <v>0</v>
      </c>
      <c r="IQ121" s="324">
        <f t="shared" si="69"/>
        <v>0</v>
      </c>
      <c r="IR121" s="324">
        <f t="shared" si="69"/>
        <v>0</v>
      </c>
      <c r="IS121" s="324">
        <f t="shared" si="69"/>
        <v>0</v>
      </c>
      <c r="IT121" s="324">
        <f t="shared" si="69"/>
        <v>0</v>
      </c>
      <c r="IU121" s="324">
        <f t="shared" si="69"/>
        <v>0</v>
      </c>
      <c r="IV121" s="324">
        <f t="shared" si="69"/>
        <v>0</v>
      </c>
      <c r="IW121" s="324">
        <f t="shared" si="69"/>
        <v>0</v>
      </c>
      <c r="IX121" s="324">
        <f t="shared" si="69"/>
        <v>0</v>
      </c>
      <c r="IY121" s="324">
        <f t="shared" si="69"/>
        <v>0</v>
      </c>
      <c r="IZ121" s="324">
        <f t="shared" si="69"/>
        <v>0</v>
      </c>
      <c r="JA121" s="324">
        <f t="shared" si="69"/>
        <v>0</v>
      </c>
      <c r="JB121" s="324">
        <f t="shared" ref="JB121:JP121" si="70">ROUND(JB119+0.5*JB120,1)</f>
        <v>0</v>
      </c>
      <c r="JC121" s="324">
        <f t="shared" si="70"/>
        <v>0</v>
      </c>
      <c r="JD121" s="324">
        <f t="shared" si="70"/>
        <v>0</v>
      </c>
      <c r="JE121" s="324">
        <f t="shared" si="70"/>
        <v>0</v>
      </c>
      <c r="JF121" s="324">
        <f t="shared" si="70"/>
        <v>0</v>
      </c>
      <c r="JG121" s="324">
        <f t="shared" si="70"/>
        <v>0</v>
      </c>
      <c r="JH121" s="324">
        <f t="shared" si="70"/>
        <v>0</v>
      </c>
      <c r="JI121" s="324">
        <f t="shared" si="70"/>
        <v>0</v>
      </c>
      <c r="JJ121" s="324">
        <f t="shared" si="70"/>
        <v>0</v>
      </c>
      <c r="JK121" s="324">
        <f t="shared" si="70"/>
        <v>0</v>
      </c>
      <c r="JL121" s="324">
        <f t="shared" si="70"/>
        <v>0</v>
      </c>
      <c r="JM121" s="324">
        <f t="shared" si="70"/>
        <v>0</v>
      </c>
      <c r="JN121" s="324">
        <f t="shared" si="70"/>
        <v>0</v>
      </c>
      <c r="JO121" s="324" t="e">
        <f t="shared" si="70"/>
        <v>#DIV/0!</v>
      </c>
      <c r="JP121" s="324" t="e">
        <f t="shared" si="70"/>
        <v>#DIV/0!</v>
      </c>
    </row>
    <row r="122" spans="4:277" ht="15" customHeight="1" x14ac:dyDescent="0.2">
      <c r="D122" s="317">
        <v>5.2</v>
      </c>
      <c r="E122" s="317" t="s">
        <v>488</v>
      </c>
      <c r="F122" s="324">
        <f t="shared" ref="F122:BQ122" si="71">F119-0.5*F120</f>
        <v>0</v>
      </c>
      <c r="G122" s="324">
        <f t="shared" si="71"/>
        <v>0</v>
      </c>
      <c r="H122" s="324">
        <f t="shared" si="71"/>
        <v>0</v>
      </c>
      <c r="I122" s="324">
        <f t="shared" si="71"/>
        <v>0</v>
      </c>
      <c r="J122" s="324">
        <f t="shared" si="71"/>
        <v>0</v>
      </c>
      <c r="K122" s="324">
        <f t="shared" si="71"/>
        <v>0</v>
      </c>
      <c r="L122" s="324">
        <f t="shared" si="71"/>
        <v>0</v>
      </c>
      <c r="M122" s="324">
        <f t="shared" si="71"/>
        <v>0</v>
      </c>
      <c r="N122" s="324">
        <f t="shared" si="71"/>
        <v>0</v>
      </c>
      <c r="O122" s="324">
        <f t="shared" si="71"/>
        <v>0</v>
      </c>
      <c r="P122" s="324">
        <f t="shared" si="71"/>
        <v>0</v>
      </c>
      <c r="Q122" s="324">
        <f t="shared" si="71"/>
        <v>0</v>
      </c>
      <c r="R122" s="324">
        <f t="shared" si="71"/>
        <v>0</v>
      </c>
      <c r="S122" s="324">
        <f t="shared" si="71"/>
        <v>0</v>
      </c>
      <c r="T122" s="324">
        <f t="shared" si="71"/>
        <v>0</v>
      </c>
      <c r="U122" s="324">
        <f t="shared" si="71"/>
        <v>0</v>
      </c>
      <c r="V122" s="324">
        <f t="shared" si="71"/>
        <v>0</v>
      </c>
      <c r="W122" s="324">
        <f t="shared" si="71"/>
        <v>0</v>
      </c>
      <c r="X122" s="324">
        <f t="shared" si="71"/>
        <v>0</v>
      </c>
      <c r="Y122" s="324">
        <f t="shared" si="71"/>
        <v>0</v>
      </c>
      <c r="Z122" s="324">
        <f t="shared" si="71"/>
        <v>0</v>
      </c>
      <c r="AA122" s="324">
        <f t="shared" si="71"/>
        <v>0</v>
      </c>
      <c r="AB122" s="324">
        <f t="shared" si="71"/>
        <v>0</v>
      </c>
      <c r="AC122" s="324">
        <f t="shared" si="71"/>
        <v>0</v>
      </c>
      <c r="AD122" s="324">
        <f t="shared" si="71"/>
        <v>0</v>
      </c>
      <c r="AE122" s="324">
        <f t="shared" si="71"/>
        <v>0</v>
      </c>
      <c r="AF122" s="324" t="e">
        <f t="shared" si="71"/>
        <v>#DIV/0!</v>
      </c>
      <c r="AG122" s="324">
        <f t="shared" si="71"/>
        <v>0</v>
      </c>
      <c r="AH122" s="324">
        <f t="shared" si="71"/>
        <v>0</v>
      </c>
      <c r="AI122" s="324">
        <f t="shared" si="71"/>
        <v>0</v>
      </c>
      <c r="AJ122" s="324">
        <f t="shared" si="71"/>
        <v>0</v>
      </c>
      <c r="AK122" s="324">
        <f t="shared" si="71"/>
        <v>0</v>
      </c>
      <c r="AL122" s="324">
        <f t="shared" si="71"/>
        <v>0</v>
      </c>
      <c r="AM122" s="324">
        <f t="shared" si="71"/>
        <v>0</v>
      </c>
      <c r="AN122" s="324">
        <f t="shared" si="71"/>
        <v>0</v>
      </c>
      <c r="AO122" s="324">
        <f t="shared" si="71"/>
        <v>0</v>
      </c>
      <c r="AP122" s="324">
        <f t="shared" si="71"/>
        <v>0</v>
      </c>
      <c r="AQ122" s="324">
        <f t="shared" si="71"/>
        <v>0</v>
      </c>
      <c r="AR122" s="324">
        <f t="shared" si="71"/>
        <v>0</v>
      </c>
      <c r="AS122" s="324">
        <f t="shared" si="71"/>
        <v>0</v>
      </c>
      <c r="AT122" s="324">
        <f t="shared" si="71"/>
        <v>0</v>
      </c>
      <c r="AU122" s="324">
        <f t="shared" si="71"/>
        <v>0</v>
      </c>
      <c r="AV122" s="324">
        <f t="shared" si="71"/>
        <v>0</v>
      </c>
      <c r="AW122" s="324">
        <f t="shared" si="71"/>
        <v>0</v>
      </c>
      <c r="AX122" s="324">
        <f t="shared" si="71"/>
        <v>0</v>
      </c>
      <c r="AY122" s="324">
        <f t="shared" si="71"/>
        <v>0</v>
      </c>
      <c r="AZ122" s="324">
        <f t="shared" si="71"/>
        <v>0</v>
      </c>
      <c r="BA122" s="324">
        <f t="shared" si="71"/>
        <v>0</v>
      </c>
      <c r="BB122" s="324">
        <f t="shared" si="71"/>
        <v>0</v>
      </c>
      <c r="BC122" s="324">
        <f t="shared" si="71"/>
        <v>0</v>
      </c>
      <c r="BD122" s="324">
        <f t="shared" si="71"/>
        <v>0</v>
      </c>
      <c r="BE122" s="324">
        <f t="shared" si="71"/>
        <v>0</v>
      </c>
      <c r="BF122" s="324">
        <f t="shared" si="71"/>
        <v>0</v>
      </c>
      <c r="BG122" s="324" t="e">
        <f t="shared" si="71"/>
        <v>#DIV/0!</v>
      </c>
      <c r="BH122" s="324">
        <f t="shared" si="71"/>
        <v>0</v>
      </c>
      <c r="BI122" s="324">
        <f t="shared" si="71"/>
        <v>0</v>
      </c>
      <c r="BJ122" s="324">
        <f t="shared" si="71"/>
        <v>0</v>
      </c>
      <c r="BK122" s="324">
        <f t="shared" si="71"/>
        <v>0</v>
      </c>
      <c r="BL122" s="324">
        <f t="shared" si="71"/>
        <v>0</v>
      </c>
      <c r="BM122" s="324">
        <f t="shared" si="71"/>
        <v>0</v>
      </c>
      <c r="BN122" s="324">
        <f t="shared" si="71"/>
        <v>0</v>
      </c>
      <c r="BO122" s="324">
        <f t="shared" si="71"/>
        <v>0</v>
      </c>
      <c r="BP122" s="324">
        <f t="shared" si="71"/>
        <v>0</v>
      </c>
      <c r="BQ122" s="324">
        <f t="shared" si="71"/>
        <v>0</v>
      </c>
      <c r="BR122" s="324">
        <f t="shared" ref="BR122:EC122" si="72">BR119-0.5*BR120</f>
        <v>0</v>
      </c>
      <c r="BS122" s="324">
        <f t="shared" si="72"/>
        <v>0</v>
      </c>
      <c r="BT122" s="324">
        <f t="shared" si="72"/>
        <v>0</v>
      </c>
      <c r="BU122" s="324">
        <f t="shared" si="72"/>
        <v>0</v>
      </c>
      <c r="BV122" s="324">
        <f t="shared" si="72"/>
        <v>0</v>
      </c>
      <c r="BW122" s="324">
        <f t="shared" si="72"/>
        <v>0</v>
      </c>
      <c r="BX122" s="324">
        <f t="shared" si="72"/>
        <v>0</v>
      </c>
      <c r="BY122" s="324">
        <f t="shared" si="72"/>
        <v>0</v>
      </c>
      <c r="BZ122" s="324">
        <f t="shared" si="72"/>
        <v>0</v>
      </c>
      <c r="CA122" s="324">
        <f t="shared" si="72"/>
        <v>0</v>
      </c>
      <c r="CB122" s="324">
        <f t="shared" si="72"/>
        <v>0</v>
      </c>
      <c r="CC122" s="324">
        <f t="shared" si="72"/>
        <v>0</v>
      </c>
      <c r="CD122" s="324">
        <f t="shared" si="72"/>
        <v>0</v>
      </c>
      <c r="CE122" s="324">
        <f t="shared" si="72"/>
        <v>0</v>
      </c>
      <c r="CF122" s="324">
        <f t="shared" si="72"/>
        <v>0</v>
      </c>
      <c r="CG122" s="324">
        <f t="shared" si="72"/>
        <v>0</v>
      </c>
      <c r="CH122" s="324" t="e">
        <f t="shared" si="72"/>
        <v>#DIV/0!</v>
      </c>
      <c r="CI122" s="324">
        <f t="shared" si="72"/>
        <v>0</v>
      </c>
      <c r="CJ122" s="324">
        <f t="shared" si="72"/>
        <v>0</v>
      </c>
      <c r="CK122" s="324">
        <f t="shared" si="72"/>
        <v>0</v>
      </c>
      <c r="CL122" s="324">
        <f t="shared" si="72"/>
        <v>0</v>
      </c>
      <c r="CM122" s="324">
        <f t="shared" si="72"/>
        <v>0</v>
      </c>
      <c r="CN122" s="324">
        <f t="shared" si="72"/>
        <v>0</v>
      </c>
      <c r="CO122" s="324">
        <f t="shared" si="72"/>
        <v>0</v>
      </c>
      <c r="CP122" s="324">
        <f t="shared" si="72"/>
        <v>0</v>
      </c>
      <c r="CQ122" s="324">
        <f t="shared" si="72"/>
        <v>0</v>
      </c>
      <c r="CR122" s="324">
        <f t="shared" si="72"/>
        <v>0</v>
      </c>
      <c r="CS122" s="324">
        <f t="shared" si="72"/>
        <v>0</v>
      </c>
      <c r="CT122" s="324">
        <f t="shared" si="72"/>
        <v>0</v>
      </c>
      <c r="CU122" s="324">
        <f t="shared" si="72"/>
        <v>0</v>
      </c>
      <c r="CV122" s="324">
        <f t="shared" si="72"/>
        <v>0</v>
      </c>
      <c r="CW122" s="324">
        <f t="shared" si="72"/>
        <v>0</v>
      </c>
      <c r="CX122" s="324">
        <f t="shared" si="72"/>
        <v>0</v>
      </c>
      <c r="CY122" s="324">
        <f t="shared" si="72"/>
        <v>0</v>
      </c>
      <c r="CZ122" s="324">
        <f t="shared" si="72"/>
        <v>0</v>
      </c>
      <c r="DA122" s="324">
        <f t="shared" si="72"/>
        <v>0</v>
      </c>
      <c r="DB122" s="324">
        <f t="shared" si="72"/>
        <v>0</v>
      </c>
      <c r="DC122" s="324">
        <f t="shared" si="72"/>
        <v>0</v>
      </c>
      <c r="DD122" s="324">
        <f t="shared" si="72"/>
        <v>0</v>
      </c>
      <c r="DE122" s="324">
        <f t="shared" si="72"/>
        <v>0</v>
      </c>
      <c r="DF122" s="324">
        <f t="shared" si="72"/>
        <v>0</v>
      </c>
      <c r="DG122" s="324">
        <f t="shared" si="72"/>
        <v>0</v>
      </c>
      <c r="DH122" s="324">
        <f t="shared" si="72"/>
        <v>0</v>
      </c>
      <c r="DI122" s="324" t="e">
        <f t="shared" si="72"/>
        <v>#DIV/0!</v>
      </c>
      <c r="DJ122" s="324">
        <f t="shared" si="72"/>
        <v>0</v>
      </c>
      <c r="DK122" s="324">
        <f t="shared" si="72"/>
        <v>0</v>
      </c>
      <c r="DL122" s="324">
        <f t="shared" si="72"/>
        <v>0</v>
      </c>
      <c r="DM122" s="324">
        <f t="shared" si="72"/>
        <v>0</v>
      </c>
      <c r="DN122" s="324">
        <f t="shared" si="72"/>
        <v>0</v>
      </c>
      <c r="DO122" s="324">
        <f t="shared" si="72"/>
        <v>0</v>
      </c>
      <c r="DP122" s="324">
        <f t="shared" si="72"/>
        <v>0</v>
      </c>
      <c r="DQ122" s="324">
        <f t="shared" si="72"/>
        <v>0</v>
      </c>
      <c r="DR122" s="324">
        <f t="shared" si="72"/>
        <v>0</v>
      </c>
      <c r="DS122" s="324">
        <f t="shared" si="72"/>
        <v>0</v>
      </c>
      <c r="DT122" s="324">
        <f t="shared" si="72"/>
        <v>0</v>
      </c>
      <c r="DU122" s="324">
        <f t="shared" si="72"/>
        <v>0</v>
      </c>
      <c r="DV122" s="324">
        <f t="shared" si="72"/>
        <v>0</v>
      </c>
      <c r="DW122" s="324">
        <f t="shared" si="72"/>
        <v>0</v>
      </c>
      <c r="DX122" s="324">
        <f t="shared" si="72"/>
        <v>0</v>
      </c>
      <c r="DY122" s="324">
        <f t="shared" si="72"/>
        <v>0</v>
      </c>
      <c r="DZ122" s="324">
        <f t="shared" si="72"/>
        <v>0</v>
      </c>
      <c r="EA122" s="324">
        <f t="shared" si="72"/>
        <v>0</v>
      </c>
      <c r="EB122" s="324">
        <f t="shared" si="72"/>
        <v>0</v>
      </c>
      <c r="EC122" s="324">
        <f t="shared" si="72"/>
        <v>0</v>
      </c>
      <c r="ED122" s="324">
        <f t="shared" ref="ED122:GO122" si="73">ED119-0.5*ED120</f>
        <v>0</v>
      </c>
      <c r="EE122" s="324">
        <f t="shared" si="73"/>
        <v>0</v>
      </c>
      <c r="EF122" s="324">
        <f t="shared" si="73"/>
        <v>0</v>
      </c>
      <c r="EG122" s="324">
        <f t="shared" si="73"/>
        <v>0</v>
      </c>
      <c r="EH122" s="324">
        <f t="shared" si="73"/>
        <v>0</v>
      </c>
      <c r="EI122" s="324">
        <f t="shared" si="73"/>
        <v>0</v>
      </c>
      <c r="EJ122" s="324" t="e">
        <f t="shared" si="73"/>
        <v>#DIV/0!</v>
      </c>
      <c r="EK122" s="324">
        <f t="shared" si="73"/>
        <v>0</v>
      </c>
      <c r="EL122" s="324">
        <f t="shared" si="73"/>
        <v>0</v>
      </c>
      <c r="EM122" s="324">
        <f t="shared" si="73"/>
        <v>0</v>
      </c>
      <c r="EN122" s="324">
        <f t="shared" si="73"/>
        <v>0</v>
      </c>
      <c r="EO122" s="324">
        <f t="shared" si="73"/>
        <v>0</v>
      </c>
      <c r="EP122" s="324">
        <f t="shared" si="73"/>
        <v>0</v>
      </c>
      <c r="EQ122" s="324">
        <f t="shared" si="73"/>
        <v>0</v>
      </c>
      <c r="ER122" s="324">
        <f t="shared" si="73"/>
        <v>0</v>
      </c>
      <c r="ES122" s="324">
        <f t="shared" si="73"/>
        <v>0</v>
      </c>
      <c r="ET122" s="324">
        <f t="shared" si="73"/>
        <v>0</v>
      </c>
      <c r="EU122" s="324">
        <f t="shared" si="73"/>
        <v>0</v>
      </c>
      <c r="EV122" s="324">
        <f t="shared" si="73"/>
        <v>0</v>
      </c>
      <c r="EW122" s="324">
        <f t="shared" si="73"/>
        <v>0</v>
      </c>
      <c r="EX122" s="324">
        <f t="shared" si="73"/>
        <v>0</v>
      </c>
      <c r="EY122" s="324">
        <f t="shared" si="73"/>
        <v>0</v>
      </c>
      <c r="EZ122" s="324">
        <f t="shared" si="73"/>
        <v>0</v>
      </c>
      <c r="FA122" s="324">
        <f t="shared" si="73"/>
        <v>0</v>
      </c>
      <c r="FB122" s="324">
        <f t="shared" si="73"/>
        <v>0</v>
      </c>
      <c r="FC122" s="324">
        <f t="shared" si="73"/>
        <v>0</v>
      </c>
      <c r="FD122" s="324">
        <f t="shared" si="73"/>
        <v>0</v>
      </c>
      <c r="FE122" s="324">
        <f t="shared" si="73"/>
        <v>0</v>
      </c>
      <c r="FF122" s="324">
        <f t="shared" si="73"/>
        <v>0</v>
      </c>
      <c r="FG122" s="324">
        <f t="shared" si="73"/>
        <v>0</v>
      </c>
      <c r="FH122" s="324">
        <f t="shared" si="73"/>
        <v>0</v>
      </c>
      <c r="FI122" s="324">
        <f t="shared" si="73"/>
        <v>0</v>
      </c>
      <c r="FJ122" s="324">
        <f t="shared" si="73"/>
        <v>0</v>
      </c>
      <c r="FK122" s="324" t="e">
        <f t="shared" si="73"/>
        <v>#DIV/0!</v>
      </c>
      <c r="FL122" s="324">
        <f t="shared" si="73"/>
        <v>0</v>
      </c>
      <c r="FM122" s="324">
        <f t="shared" si="73"/>
        <v>0</v>
      </c>
      <c r="FN122" s="324">
        <f t="shared" si="73"/>
        <v>0</v>
      </c>
      <c r="FO122" s="324">
        <f t="shared" si="73"/>
        <v>0</v>
      </c>
      <c r="FP122" s="324">
        <f t="shared" si="73"/>
        <v>0</v>
      </c>
      <c r="FQ122" s="324">
        <f t="shared" si="73"/>
        <v>0</v>
      </c>
      <c r="FR122" s="324">
        <f t="shared" si="73"/>
        <v>0</v>
      </c>
      <c r="FS122" s="324">
        <f t="shared" si="73"/>
        <v>0</v>
      </c>
      <c r="FT122" s="324">
        <f t="shared" si="73"/>
        <v>0</v>
      </c>
      <c r="FU122" s="324">
        <f t="shared" si="73"/>
        <v>0</v>
      </c>
      <c r="FV122" s="324">
        <f t="shared" si="73"/>
        <v>0</v>
      </c>
      <c r="FW122" s="324">
        <f t="shared" si="73"/>
        <v>0</v>
      </c>
      <c r="FX122" s="324">
        <f t="shared" si="73"/>
        <v>0</v>
      </c>
      <c r="FY122" s="324">
        <f t="shared" si="73"/>
        <v>0</v>
      </c>
      <c r="FZ122" s="324">
        <f t="shared" si="73"/>
        <v>0</v>
      </c>
      <c r="GA122" s="324">
        <f t="shared" si="73"/>
        <v>0</v>
      </c>
      <c r="GB122" s="324">
        <f t="shared" si="73"/>
        <v>0</v>
      </c>
      <c r="GC122" s="324">
        <f t="shared" si="73"/>
        <v>0</v>
      </c>
      <c r="GD122" s="324">
        <f t="shared" si="73"/>
        <v>0</v>
      </c>
      <c r="GE122" s="324">
        <f t="shared" si="73"/>
        <v>0</v>
      </c>
      <c r="GF122" s="324">
        <f t="shared" si="73"/>
        <v>0</v>
      </c>
      <c r="GG122" s="324">
        <f t="shared" si="73"/>
        <v>0</v>
      </c>
      <c r="GH122" s="324">
        <f t="shared" si="73"/>
        <v>0</v>
      </c>
      <c r="GI122" s="324">
        <f t="shared" si="73"/>
        <v>0</v>
      </c>
      <c r="GJ122" s="324">
        <f t="shared" si="73"/>
        <v>0</v>
      </c>
      <c r="GK122" s="324">
        <f t="shared" si="73"/>
        <v>0</v>
      </c>
      <c r="GL122" s="324" t="e">
        <f t="shared" si="73"/>
        <v>#DIV/0!</v>
      </c>
      <c r="GM122" s="324">
        <f t="shared" si="73"/>
        <v>0</v>
      </c>
      <c r="GN122" s="324">
        <f t="shared" si="73"/>
        <v>0</v>
      </c>
      <c r="GO122" s="324">
        <f t="shared" si="73"/>
        <v>0</v>
      </c>
      <c r="GP122" s="324">
        <f t="shared" ref="GP122:JA122" si="74">GP119-0.5*GP120</f>
        <v>0</v>
      </c>
      <c r="GQ122" s="324">
        <f t="shared" si="74"/>
        <v>0</v>
      </c>
      <c r="GR122" s="324">
        <f t="shared" si="74"/>
        <v>0</v>
      </c>
      <c r="GS122" s="324">
        <f t="shared" si="74"/>
        <v>0</v>
      </c>
      <c r="GT122" s="324">
        <f t="shared" si="74"/>
        <v>0</v>
      </c>
      <c r="GU122" s="324">
        <f t="shared" si="74"/>
        <v>0</v>
      </c>
      <c r="GV122" s="324">
        <f t="shared" si="74"/>
        <v>0</v>
      </c>
      <c r="GW122" s="324">
        <f t="shared" si="74"/>
        <v>0</v>
      </c>
      <c r="GX122" s="324">
        <f t="shared" si="74"/>
        <v>0</v>
      </c>
      <c r="GY122" s="324">
        <f t="shared" si="74"/>
        <v>0</v>
      </c>
      <c r="GZ122" s="324">
        <f t="shared" si="74"/>
        <v>0</v>
      </c>
      <c r="HA122" s="324">
        <f t="shared" si="74"/>
        <v>0</v>
      </c>
      <c r="HB122" s="324">
        <f t="shared" si="74"/>
        <v>0</v>
      </c>
      <c r="HC122" s="324">
        <f t="shared" si="74"/>
        <v>0</v>
      </c>
      <c r="HD122" s="324">
        <f t="shared" si="74"/>
        <v>0</v>
      </c>
      <c r="HE122" s="324">
        <f t="shared" si="74"/>
        <v>0</v>
      </c>
      <c r="HF122" s="324">
        <f t="shared" si="74"/>
        <v>0</v>
      </c>
      <c r="HG122" s="324">
        <f t="shared" si="74"/>
        <v>0</v>
      </c>
      <c r="HH122" s="324">
        <f t="shared" si="74"/>
        <v>0</v>
      </c>
      <c r="HI122" s="324">
        <f t="shared" si="74"/>
        <v>0</v>
      </c>
      <c r="HJ122" s="324">
        <f t="shared" si="74"/>
        <v>0</v>
      </c>
      <c r="HK122" s="324">
        <f t="shared" si="74"/>
        <v>0</v>
      </c>
      <c r="HL122" s="324">
        <f t="shared" si="74"/>
        <v>0</v>
      </c>
      <c r="HM122" s="324" t="e">
        <f t="shared" si="74"/>
        <v>#DIV/0!</v>
      </c>
      <c r="HN122" s="324">
        <f t="shared" si="74"/>
        <v>0</v>
      </c>
      <c r="HO122" s="324">
        <f t="shared" si="74"/>
        <v>0</v>
      </c>
      <c r="HP122" s="324">
        <f t="shared" si="74"/>
        <v>0</v>
      </c>
      <c r="HQ122" s="324">
        <f t="shared" si="74"/>
        <v>0</v>
      </c>
      <c r="HR122" s="324">
        <f t="shared" si="74"/>
        <v>0</v>
      </c>
      <c r="HS122" s="324">
        <f t="shared" si="74"/>
        <v>0</v>
      </c>
      <c r="HT122" s="324">
        <f t="shared" si="74"/>
        <v>0</v>
      </c>
      <c r="HU122" s="324">
        <f t="shared" si="74"/>
        <v>0</v>
      </c>
      <c r="HV122" s="324">
        <f t="shared" si="74"/>
        <v>0</v>
      </c>
      <c r="HW122" s="324">
        <f t="shared" si="74"/>
        <v>0</v>
      </c>
      <c r="HX122" s="324">
        <f t="shared" si="74"/>
        <v>0</v>
      </c>
      <c r="HY122" s="324">
        <f t="shared" si="74"/>
        <v>0</v>
      </c>
      <c r="HZ122" s="324">
        <f t="shared" si="74"/>
        <v>0</v>
      </c>
      <c r="IA122" s="324">
        <f t="shared" si="74"/>
        <v>0</v>
      </c>
      <c r="IB122" s="324">
        <f t="shared" si="74"/>
        <v>0</v>
      </c>
      <c r="IC122" s="324">
        <f t="shared" si="74"/>
        <v>0</v>
      </c>
      <c r="ID122" s="324">
        <f t="shared" si="74"/>
        <v>0</v>
      </c>
      <c r="IE122" s="324">
        <f t="shared" si="74"/>
        <v>0</v>
      </c>
      <c r="IF122" s="324">
        <f t="shared" si="74"/>
        <v>0</v>
      </c>
      <c r="IG122" s="324">
        <f t="shared" si="74"/>
        <v>0</v>
      </c>
      <c r="IH122" s="324">
        <f t="shared" si="74"/>
        <v>0</v>
      </c>
      <c r="II122" s="324">
        <f t="shared" si="74"/>
        <v>0</v>
      </c>
      <c r="IJ122" s="324">
        <f t="shared" si="74"/>
        <v>0</v>
      </c>
      <c r="IK122" s="324">
        <f t="shared" si="74"/>
        <v>0</v>
      </c>
      <c r="IL122" s="324">
        <f t="shared" si="74"/>
        <v>0</v>
      </c>
      <c r="IM122" s="324">
        <f t="shared" si="74"/>
        <v>0</v>
      </c>
      <c r="IN122" s="324" t="e">
        <f t="shared" si="74"/>
        <v>#DIV/0!</v>
      </c>
      <c r="IO122" s="324">
        <f t="shared" si="74"/>
        <v>0</v>
      </c>
      <c r="IP122" s="324">
        <f t="shared" si="74"/>
        <v>0</v>
      </c>
      <c r="IQ122" s="324">
        <f t="shared" si="74"/>
        <v>0</v>
      </c>
      <c r="IR122" s="324">
        <f t="shared" si="74"/>
        <v>0</v>
      </c>
      <c r="IS122" s="324">
        <f t="shared" si="74"/>
        <v>0</v>
      </c>
      <c r="IT122" s="324">
        <f t="shared" si="74"/>
        <v>0</v>
      </c>
      <c r="IU122" s="324">
        <f t="shared" si="74"/>
        <v>0</v>
      </c>
      <c r="IV122" s="324">
        <f t="shared" si="74"/>
        <v>0</v>
      </c>
      <c r="IW122" s="324">
        <f t="shared" si="74"/>
        <v>0</v>
      </c>
      <c r="IX122" s="324">
        <f t="shared" si="74"/>
        <v>0</v>
      </c>
      <c r="IY122" s="324">
        <f t="shared" si="74"/>
        <v>0</v>
      </c>
      <c r="IZ122" s="324">
        <f t="shared" si="74"/>
        <v>0</v>
      </c>
      <c r="JA122" s="324">
        <f t="shared" si="74"/>
        <v>0</v>
      </c>
      <c r="JB122" s="324">
        <f t="shared" ref="JB122:JP122" si="75">JB119-0.5*JB120</f>
        <v>0</v>
      </c>
      <c r="JC122" s="324">
        <f t="shared" si="75"/>
        <v>0</v>
      </c>
      <c r="JD122" s="324">
        <f t="shared" si="75"/>
        <v>0</v>
      </c>
      <c r="JE122" s="324">
        <f t="shared" si="75"/>
        <v>0</v>
      </c>
      <c r="JF122" s="324">
        <f t="shared" si="75"/>
        <v>0</v>
      </c>
      <c r="JG122" s="324">
        <f t="shared" si="75"/>
        <v>0</v>
      </c>
      <c r="JH122" s="324">
        <f t="shared" si="75"/>
        <v>0</v>
      </c>
      <c r="JI122" s="324">
        <f t="shared" si="75"/>
        <v>0</v>
      </c>
      <c r="JJ122" s="324">
        <f t="shared" si="75"/>
        <v>0</v>
      </c>
      <c r="JK122" s="324">
        <f t="shared" si="75"/>
        <v>0</v>
      </c>
      <c r="JL122" s="324">
        <f t="shared" si="75"/>
        <v>0</v>
      </c>
      <c r="JM122" s="324">
        <f t="shared" si="75"/>
        <v>0</v>
      </c>
      <c r="JN122" s="324">
        <f t="shared" si="75"/>
        <v>0</v>
      </c>
      <c r="JO122" s="324" t="e">
        <f t="shared" si="75"/>
        <v>#DIV/0!</v>
      </c>
      <c r="JP122" s="324" t="e">
        <f t="shared" si="75"/>
        <v>#DIV/0!</v>
      </c>
    </row>
    <row r="123" spans="4:277" ht="15" customHeight="1" x14ac:dyDescent="0.2">
      <c r="D123" s="317">
        <v>5.5</v>
      </c>
      <c r="E123" s="317" t="s">
        <v>487</v>
      </c>
      <c r="F123" s="324">
        <f t="shared" ref="F123:BQ123" si="76">F119+F120</f>
        <v>0</v>
      </c>
      <c r="G123" s="324">
        <f t="shared" si="76"/>
        <v>0</v>
      </c>
      <c r="H123" s="324">
        <f t="shared" si="76"/>
        <v>0</v>
      </c>
      <c r="I123" s="324">
        <f t="shared" si="76"/>
        <v>0</v>
      </c>
      <c r="J123" s="324">
        <f t="shared" si="76"/>
        <v>0</v>
      </c>
      <c r="K123" s="324">
        <f t="shared" si="76"/>
        <v>0</v>
      </c>
      <c r="L123" s="324">
        <f t="shared" si="76"/>
        <v>0</v>
      </c>
      <c r="M123" s="324">
        <f t="shared" si="76"/>
        <v>0</v>
      </c>
      <c r="N123" s="324">
        <f t="shared" si="76"/>
        <v>0</v>
      </c>
      <c r="O123" s="324">
        <f t="shared" si="76"/>
        <v>0</v>
      </c>
      <c r="P123" s="324">
        <f t="shared" si="76"/>
        <v>0</v>
      </c>
      <c r="Q123" s="324">
        <f t="shared" si="76"/>
        <v>0</v>
      </c>
      <c r="R123" s="324">
        <f t="shared" si="76"/>
        <v>0</v>
      </c>
      <c r="S123" s="324">
        <f t="shared" si="76"/>
        <v>0</v>
      </c>
      <c r="T123" s="324">
        <f t="shared" si="76"/>
        <v>0</v>
      </c>
      <c r="U123" s="324">
        <f t="shared" si="76"/>
        <v>0</v>
      </c>
      <c r="V123" s="324">
        <f t="shared" si="76"/>
        <v>0</v>
      </c>
      <c r="W123" s="324">
        <f t="shared" si="76"/>
        <v>0</v>
      </c>
      <c r="X123" s="324">
        <f t="shared" si="76"/>
        <v>0</v>
      </c>
      <c r="Y123" s="324">
        <f t="shared" si="76"/>
        <v>0</v>
      </c>
      <c r="Z123" s="324">
        <f t="shared" si="76"/>
        <v>0</v>
      </c>
      <c r="AA123" s="324">
        <f t="shared" si="76"/>
        <v>0</v>
      </c>
      <c r="AB123" s="324">
        <f t="shared" si="76"/>
        <v>0</v>
      </c>
      <c r="AC123" s="324">
        <f t="shared" si="76"/>
        <v>0</v>
      </c>
      <c r="AD123" s="324">
        <f t="shared" si="76"/>
        <v>0</v>
      </c>
      <c r="AE123" s="324">
        <f t="shared" si="76"/>
        <v>0</v>
      </c>
      <c r="AF123" s="324" t="e">
        <f t="shared" si="76"/>
        <v>#DIV/0!</v>
      </c>
      <c r="AG123" s="324">
        <f t="shared" si="76"/>
        <v>0</v>
      </c>
      <c r="AH123" s="324">
        <f t="shared" si="76"/>
        <v>0</v>
      </c>
      <c r="AI123" s="324">
        <f t="shared" si="76"/>
        <v>0</v>
      </c>
      <c r="AJ123" s="324">
        <f t="shared" si="76"/>
        <v>0</v>
      </c>
      <c r="AK123" s="324">
        <f t="shared" si="76"/>
        <v>0</v>
      </c>
      <c r="AL123" s="324">
        <f t="shared" si="76"/>
        <v>0</v>
      </c>
      <c r="AM123" s="324">
        <f t="shared" si="76"/>
        <v>0</v>
      </c>
      <c r="AN123" s="324">
        <f t="shared" si="76"/>
        <v>0</v>
      </c>
      <c r="AO123" s="324">
        <f t="shared" si="76"/>
        <v>0</v>
      </c>
      <c r="AP123" s="324">
        <f t="shared" si="76"/>
        <v>0</v>
      </c>
      <c r="AQ123" s="324">
        <f t="shared" si="76"/>
        <v>0</v>
      </c>
      <c r="AR123" s="324">
        <f t="shared" si="76"/>
        <v>0</v>
      </c>
      <c r="AS123" s="324">
        <f t="shared" si="76"/>
        <v>0</v>
      </c>
      <c r="AT123" s="324">
        <f t="shared" si="76"/>
        <v>0</v>
      </c>
      <c r="AU123" s="324">
        <f t="shared" si="76"/>
        <v>0</v>
      </c>
      <c r="AV123" s="324">
        <f t="shared" si="76"/>
        <v>0</v>
      </c>
      <c r="AW123" s="324">
        <f t="shared" si="76"/>
        <v>0</v>
      </c>
      <c r="AX123" s="324">
        <f t="shared" si="76"/>
        <v>0</v>
      </c>
      <c r="AY123" s="324">
        <f t="shared" si="76"/>
        <v>0</v>
      </c>
      <c r="AZ123" s="324">
        <f t="shared" si="76"/>
        <v>0</v>
      </c>
      <c r="BA123" s="324">
        <f t="shared" si="76"/>
        <v>0</v>
      </c>
      <c r="BB123" s="324">
        <f t="shared" si="76"/>
        <v>0</v>
      </c>
      <c r="BC123" s="324">
        <f t="shared" si="76"/>
        <v>0</v>
      </c>
      <c r="BD123" s="324">
        <f t="shared" si="76"/>
        <v>0</v>
      </c>
      <c r="BE123" s="324">
        <f t="shared" si="76"/>
        <v>0</v>
      </c>
      <c r="BF123" s="324">
        <f t="shared" si="76"/>
        <v>0</v>
      </c>
      <c r="BG123" s="324" t="e">
        <f t="shared" si="76"/>
        <v>#DIV/0!</v>
      </c>
      <c r="BH123" s="324">
        <f t="shared" si="76"/>
        <v>0</v>
      </c>
      <c r="BI123" s="324">
        <f t="shared" si="76"/>
        <v>0</v>
      </c>
      <c r="BJ123" s="324">
        <f t="shared" si="76"/>
        <v>0</v>
      </c>
      <c r="BK123" s="324">
        <f t="shared" si="76"/>
        <v>0</v>
      </c>
      <c r="BL123" s="324">
        <f t="shared" si="76"/>
        <v>0</v>
      </c>
      <c r="BM123" s="324">
        <f t="shared" si="76"/>
        <v>0</v>
      </c>
      <c r="BN123" s="324">
        <f t="shared" si="76"/>
        <v>0</v>
      </c>
      <c r="BO123" s="324">
        <f t="shared" si="76"/>
        <v>0</v>
      </c>
      <c r="BP123" s="324">
        <f t="shared" si="76"/>
        <v>0</v>
      </c>
      <c r="BQ123" s="324">
        <f t="shared" si="76"/>
        <v>0</v>
      </c>
      <c r="BR123" s="324">
        <f t="shared" ref="BR123:EC123" si="77">BR119+BR120</f>
        <v>0</v>
      </c>
      <c r="BS123" s="324">
        <f t="shared" si="77"/>
        <v>0</v>
      </c>
      <c r="BT123" s="324">
        <f t="shared" si="77"/>
        <v>0</v>
      </c>
      <c r="BU123" s="324">
        <f t="shared" si="77"/>
        <v>0</v>
      </c>
      <c r="BV123" s="324">
        <f t="shared" si="77"/>
        <v>0</v>
      </c>
      <c r="BW123" s="324">
        <f t="shared" si="77"/>
        <v>0</v>
      </c>
      <c r="BX123" s="324">
        <f t="shared" si="77"/>
        <v>0</v>
      </c>
      <c r="BY123" s="324">
        <f t="shared" si="77"/>
        <v>0</v>
      </c>
      <c r="BZ123" s="324">
        <f t="shared" si="77"/>
        <v>0</v>
      </c>
      <c r="CA123" s="324">
        <f t="shared" si="77"/>
        <v>0</v>
      </c>
      <c r="CB123" s="324">
        <f t="shared" si="77"/>
        <v>0</v>
      </c>
      <c r="CC123" s="324">
        <f t="shared" si="77"/>
        <v>0</v>
      </c>
      <c r="CD123" s="324">
        <f t="shared" si="77"/>
        <v>0</v>
      </c>
      <c r="CE123" s="324">
        <f t="shared" si="77"/>
        <v>0</v>
      </c>
      <c r="CF123" s="324">
        <f t="shared" si="77"/>
        <v>0</v>
      </c>
      <c r="CG123" s="324">
        <f t="shared" si="77"/>
        <v>0</v>
      </c>
      <c r="CH123" s="324" t="e">
        <f t="shared" si="77"/>
        <v>#DIV/0!</v>
      </c>
      <c r="CI123" s="324">
        <f t="shared" si="77"/>
        <v>0</v>
      </c>
      <c r="CJ123" s="324">
        <f t="shared" si="77"/>
        <v>0</v>
      </c>
      <c r="CK123" s="324">
        <f t="shared" si="77"/>
        <v>0</v>
      </c>
      <c r="CL123" s="324">
        <f t="shared" si="77"/>
        <v>0</v>
      </c>
      <c r="CM123" s="324">
        <f t="shared" si="77"/>
        <v>0</v>
      </c>
      <c r="CN123" s="324">
        <f t="shared" si="77"/>
        <v>0</v>
      </c>
      <c r="CO123" s="324">
        <f t="shared" si="77"/>
        <v>0</v>
      </c>
      <c r="CP123" s="324">
        <f t="shared" si="77"/>
        <v>0</v>
      </c>
      <c r="CQ123" s="324">
        <f t="shared" si="77"/>
        <v>0</v>
      </c>
      <c r="CR123" s="324">
        <f t="shared" si="77"/>
        <v>0</v>
      </c>
      <c r="CS123" s="324">
        <f t="shared" si="77"/>
        <v>0</v>
      </c>
      <c r="CT123" s="324">
        <f t="shared" si="77"/>
        <v>0</v>
      </c>
      <c r="CU123" s="324">
        <f t="shared" si="77"/>
        <v>0</v>
      </c>
      <c r="CV123" s="324">
        <f t="shared" si="77"/>
        <v>0</v>
      </c>
      <c r="CW123" s="324">
        <f t="shared" si="77"/>
        <v>0</v>
      </c>
      <c r="CX123" s="324">
        <f t="shared" si="77"/>
        <v>0</v>
      </c>
      <c r="CY123" s="324">
        <f t="shared" si="77"/>
        <v>0</v>
      </c>
      <c r="CZ123" s="324">
        <f t="shared" si="77"/>
        <v>0</v>
      </c>
      <c r="DA123" s="324">
        <f t="shared" si="77"/>
        <v>0</v>
      </c>
      <c r="DB123" s="324">
        <f t="shared" si="77"/>
        <v>0</v>
      </c>
      <c r="DC123" s="324">
        <f t="shared" si="77"/>
        <v>0</v>
      </c>
      <c r="DD123" s="324">
        <f t="shared" si="77"/>
        <v>0</v>
      </c>
      <c r="DE123" s="324">
        <f t="shared" si="77"/>
        <v>0</v>
      </c>
      <c r="DF123" s="324">
        <f t="shared" si="77"/>
        <v>0</v>
      </c>
      <c r="DG123" s="324">
        <f t="shared" si="77"/>
        <v>0</v>
      </c>
      <c r="DH123" s="324">
        <f t="shared" si="77"/>
        <v>0</v>
      </c>
      <c r="DI123" s="324" t="e">
        <f t="shared" si="77"/>
        <v>#DIV/0!</v>
      </c>
      <c r="DJ123" s="324">
        <f t="shared" si="77"/>
        <v>0</v>
      </c>
      <c r="DK123" s="324">
        <f t="shared" si="77"/>
        <v>0</v>
      </c>
      <c r="DL123" s="324">
        <f t="shared" si="77"/>
        <v>0</v>
      </c>
      <c r="DM123" s="324">
        <f t="shared" si="77"/>
        <v>0</v>
      </c>
      <c r="DN123" s="324">
        <f t="shared" si="77"/>
        <v>0</v>
      </c>
      <c r="DO123" s="324">
        <f t="shared" si="77"/>
        <v>0</v>
      </c>
      <c r="DP123" s="324">
        <f t="shared" si="77"/>
        <v>0</v>
      </c>
      <c r="DQ123" s="324">
        <f t="shared" si="77"/>
        <v>0</v>
      </c>
      <c r="DR123" s="324">
        <f t="shared" si="77"/>
        <v>0</v>
      </c>
      <c r="DS123" s="324">
        <f t="shared" si="77"/>
        <v>0</v>
      </c>
      <c r="DT123" s="324">
        <f t="shared" si="77"/>
        <v>0</v>
      </c>
      <c r="DU123" s="324">
        <f t="shared" si="77"/>
        <v>0</v>
      </c>
      <c r="DV123" s="324">
        <f t="shared" si="77"/>
        <v>0</v>
      </c>
      <c r="DW123" s="324">
        <f t="shared" si="77"/>
        <v>0</v>
      </c>
      <c r="DX123" s="324">
        <f t="shared" si="77"/>
        <v>0</v>
      </c>
      <c r="DY123" s="324">
        <f t="shared" si="77"/>
        <v>0</v>
      </c>
      <c r="DZ123" s="324">
        <f t="shared" si="77"/>
        <v>0</v>
      </c>
      <c r="EA123" s="324">
        <f t="shared" si="77"/>
        <v>0</v>
      </c>
      <c r="EB123" s="324">
        <f t="shared" si="77"/>
        <v>0</v>
      </c>
      <c r="EC123" s="324">
        <f t="shared" si="77"/>
        <v>0</v>
      </c>
      <c r="ED123" s="324">
        <f t="shared" ref="ED123:GO123" si="78">ED119+ED120</f>
        <v>0</v>
      </c>
      <c r="EE123" s="324">
        <f t="shared" si="78"/>
        <v>0</v>
      </c>
      <c r="EF123" s="324">
        <f t="shared" si="78"/>
        <v>0</v>
      </c>
      <c r="EG123" s="324">
        <f t="shared" si="78"/>
        <v>0</v>
      </c>
      <c r="EH123" s="324">
        <f t="shared" si="78"/>
        <v>0</v>
      </c>
      <c r="EI123" s="324">
        <f t="shared" si="78"/>
        <v>0</v>
      </c>
      <c r="EJ123" s="324" t="e">
        <f t="shared" si="78"/>
        <v>#DIV/0!</v>
      </c>
      <c r="EK123" s="324">
        <f t="shared" si="78"/>
        <v>0</v>
      </c>
      <c r="EL123" s="324">
        <f t="shared" si="78"/>
        <v>0</v>
      </c>
      <c r="EM123" s="324">
        <f t="shared" si="78"/>
        <v>0</v>
      </c>
      <c r="EN123" s="324">
        <f t="shared" si="78"/>
        <v>0</v>
      </c>
      <c r="EO123" s="324">
        <f t="shared" si="78"/>
        <v>0</v>
      </c>
      <c r="EP123" s="324">
        <f t="shared" si="78"/>
        <v>0</v>
      </c>
      <c r="EQ123" s="324">
        <f t="shared" si="78"/>
        <v>0</v>
      </c>
      <c r="ER123" s="324">
        <f t="shared" si="78"/>
        <v>0</v>
      </c>
      <c r="ES123" s="324">
        <f t="shared" si="78"/>
        <v>0</v>
      </c>
      <c r="ET123" s="324">
        <f t="shared" si="78"/>
        <v>0</v>
      </c>
      <c r="EU123" s="324">
        <f t="shared" si="78"/>
        <v>0</v>
      </c>
      <c r="EV123" s="324">
        <f t="shared" si="78"/>
        <v>0</v>
      </c>
      <c r="EW123" s="324">
        <f t="shared" si="78"/>
        <v>0</v>
      </c>
      <c r="EX123" s="324">
        <f t="shared" si="78"/>
        <v>0</v>
      </c>
      <c r="EY123" s="324">
        <f t="shared" si="78"/>
        <v>0</v>
      </c>
      <c r="EZ123" s="324">
        <f t="shared" si="78"/>
        <v>0</v>
      </c>
      <c r="FA123" s="324">
        <f t="shared" si="78"/>
        <v>0</v>
      </c>
      <c r="FB123" s="324">
        <f t="shared" si="78"/>
        <v>0</v>
      </c>
      <c r="FC123" s="324">
        <f t="shared" si="78"/>
        <v>0</v>
      </c>
      <c r="FD123" s="324">
        <f t="shared" si="78"/>
        <v>0</v>
      </c>
      <c r="FE123" s="324">
        <f t="shared" si="78"/>
        <v>0</v>
      </c>
      <c r="FF123" s="324">
        <f t="shared" si="78"/>
        <v>0</v>
      </c>
      <c r="FG123" s="324">
        <f t="shared" si="78"/>
        <v>0</v>
      </c>
      <c r="FH123" s="324">
        <f t="shared" si="78"/>
        <v>0</v>
      </c>
      <c r="FI123" s="324">
        <f t="shared" si="78"/>
        <v>0</v>
      </c>
      <c r="FJ123" s="324">
        <f t="shared" si="78"/>
        <v>0</v>
      </c>
      <c r="FK123" s="324" t="e">
        <f t="shared" si="78"/>
        <v>#DIV/0!</v>
      </c>
      <c r="FL123" s="324">
        <f t="shared" si="78"/>
        <v>0</v>
      </c>
      <c r="FM123" s="324">
        <f t="shared" si="78"/>
        <v>0</v>
      </c>
      <c r="FN123" s="324">
        <f t="shared" si="78"/>
        <v>0</v>
      </c>
      <c r="FO123" s="324">
        <f t="shared" si="78"/>
        <v>0</v>
      </c>
      <c r="FP123" s="324">
        <f t="shared" si="78"/>
        <v>0</v>
      </c>
      <c r="FQ123" s="324">
        <f t="shared" si="78"/>
        <v>0</v>
      </c>
      <c r="FR123" s="324">
        <f t="shared" si="78"/>
        <v>0</v>
      </c>
      <c r="FS123" s="324">
        <f t="shared" si="78"/>
        <v>0</v>
      </c>
      <c r="FT123" s="324">
        <f t="shared" si="78"/>
        <v>0</v>
      </c>
      <c r="FU123" s="324">
        <f t="shared" si="78"/>
        <v>0</v>
      </c>
      <c r="FV123" s="324">
        <f t="shared" si="78"/>
        <v>0</v>
      </c>
      <c r="FW123" s="324">
        <f t="shared" si="78"/>
        <v>0</v>
      </c>
      <c r="FX123" s="324">
        <f t="shared" si="78"/>
        <v>0</v>
      </c>
      <c r="FY123" s="324">
        <f t="shared" si="78"/>
        <v>0</v>
      </c>
      <c r="FZ123" s="324">
        <f t="shared" si="78"/>
        <v>0</v>
      </c>
      <c r="GA123" s="324">
        <f t="shared" si="78"/>
        <v>0</v>
      </c>
      <c r="GB123" s="324">
        <f t="shared" si="78"/>
        <v>0</v>
      </c>
      <c r="GC123" s="324">
        <f t="shared" si="78"/>
        <v>0</v>
      </c>
      <c r="GD123" s="324">
        <f t="shared" si="78"/>
        <v>0</v>
      </c>
      <c r="GE123" s="324">
        <f t="shared" si="78"/>
        <v>0</v>
      </c>
      <c r="GF123" s="324">
        <f t="shared" si="78"/>
        <v>0</v>
      </c>
      <c r="GG123" s="324">
        <f t="shared" si="78"/>
        <v>0</v>
      </c>
      <c r="GH123" s="324">
        <f t="shared" si="78"/>
        <v>0</v>
      </c>
      <c r="GI123" s="324">
        <f t="shared" si="78"/>
        <v>0</v>
      </c>
      <c r="GJ123" s="324">
        <f t="shared" si="78"/>
        <v>0</v>
      </c>
      <c r="GK123" s="324">
        <f t="shared" si="78"/>
        <v>0</v>
      </c>
      <c r="GL123" s="324" t="e">
        <f t="shared" si="78"/>
        <v>#DIV/0!</v>
      </c>
      <c r="GM123" s="324">
        <f t="shared" si="78"/>
        <v>0</v>
      </c>
      <c r="GN123" s="324">
        <f t="shared" si="78"/>
        <v>0</v>
      </c>
      <c r="GO123" s="324">
        <f t="shared" si="78"/>
        <v>0</v>
      </c>
      <c r="GP123" s="324">
        <f t="shared" ref="GP123:JA123" si="79">GP119+GP120</f>
        <v>0</v>
      </c>
      <c r="GQ123" s="324">
        <f t="shared" si="79"/>
        <v>0</v>
      </c>
      <c r="GR123" s="324">
        <f t="shared" si="79"/>
        <v>0</v>
      </c>
      <c r="GS123" s="324">
        <f t="shared" si="79"/>
        <v>0</v>
      </c>
      <c r="GT123" s="324">
        <f t="shared" si="79"/>
        <v>0</v>
      </c>
      <c r="GU123" s="324">
        <f t="shared" si="79"/>
        <v>0</v>
      </c>
      <c r="GV123" s="324">
        <f t="shared" si="79"/>
        <v>0</v>
      </c>
      <c r="GW123" s="324">
        <f t="shared" si="79"/>
        <v>0</v>
      </c>
      <c r="GX123" s="324">
        <f t="shared" si="79"/>
        <v>0</v>
      </c>
      <c r="GY123" s="324">
        <f t="shared" si="79"/>
        <v>0</v>
      </c>
      <c r="GZ123" s="324">
        <f t="shared" si="79"/>
        <v>0</v>
      </c>
      <c r="HA123" s="324">
        <f t="shared" si="79"/>
        <v>0</v>
      </c>
      <c r="HB123" s="324">
        <f t="shared" si="79"/>
        <v>0</v>
      </c>
      <c r="HC123" s="324">
        <f t="shared" si="79"/>
        <v>0</v>
      </c>
      <c r="HD123" s="324">
        <f t="shared" si="79"/>
        <v>0</v>
      </c>
      <c r="HE123" s="324">
        <f t="shared" si="79"/>
        <v>0</v>
      </c>
      <c r="HF123" s="324">
        <f t="shared" si="79"/>
        <v>0</v>
      </c>
      <c r="HG123" s="324">
        <f t="shared" si="79"/>
        <v>0</v>
      </c>
      <c r="HH123" s="324">
        <f t="shared" si="79"/>
        <v>0</v>
      </c>
      <c r="HI123" s="324">
        <f t="shared" si="79"/>
        <v>0</v>
      </c>
      <c r="HJ123" s="324">
        <f t="shared" si="79"/>
        <v>0</v>
      </c>
      <c r="HK123" s="324">
        <f t="shared" si="79"/>
        <v>0</v>
      </c>
      <c r="HL123" s="324">
        <f t="shared" si="79"/>
        <v>0</v>
      </c>
      <c r="HM123" s="324" t="e">
        <f t="shared" si="79"/>
        <v>#DIV/0!</v>
      </c>
      <c r="HN123" s="324">
        <f t="shared" si="79"/>
        <v>0</v>
      </c>
      <c r="HO123" s="324">
        <f t="shared" si="79"/>
        <v>0</v>
      </c>
      <c r="HP123" s="324">
        <f t="shared" si="79"/>
        <v>0</v>
      </c>
      <c r="HQ123" s="324">
        <f t="shared" si="79"/>
        <v>0</v>
      </c>
      <c r="HR123" s="324">
        <f t="shared" si="79"/>
        <v>0</v>
      </c>
      <c r="HS123" s="324">
        <f t="shared" si="79"/>
        <v>0</v>
      </c>
      <c r="HT123" s="324">
        <f t="shared" si="79"/>
        <v>0</v>
      </c>
      <c r="HU123" s="324">
        <f t="shared" si="79"/>
        <v>0</v>
      </c>
      <c r="HV123" s="324">
        <f t="shared" si="79"/>
        <v>0</v>
      </c>
      <c r="HW123" s="324">
        <f t="shared" si="79"/>
        <v>0</v>
      </c>
      <c r="HX123" s="324">
        <f t="shared" si="79"/>
        <v>0</v>
      </c>
      <c r="HY123" s="324">
        <f t="shared" si="79"/>
        <v>0</v>
      </c>
      <c r="HZ123" s="324">
        <f t="shared" si="79"/>
        <v>0</v>
      </c>
      <c r="IA123" s="324">
        <f t="shared" si="79"/>
        <v>0</v>
      </c>
      <c r="IB123" s="324">
        <f t="shared" si="79"/>
        <v>0</v>
      </c>
      <c r="IC123" s="324">
        <f t="shared" si="79"/>
        <v>0</v>
      </c>
      <c r="ID123" s="324">
        <f t="shared" si="79"/>
        <v>0</v>
      </c>
      <c r="IE123" s="324">
        <f t="shared" si="79"/>
        <v>0</v>
      </c>
      <c r="IF123" s="324">
        <f t="shared" si="79"/>
        <v>0</v>
      </c>
      <c r="IG123" s="324">
        <f t="shared" si="79"/>
        <v>0</v>
      </c>
      <c r="IH123" s="324">
        <f t="shared" si="79"/>
        <v>0</v>
      </c>
      <c r="II123" s="324">
        <f t="shared" si="79"/>
        <v>0</v>
      </c>
      <c r="IJ123" s="324">
        <f t="shared" si="79"/>
        <v>0</v>
      </c>
      <c r="IK123" s="324">
        <f t="shared" si="79"/>
        <v>0</v>
      </c>
      <c r="IL123" s="324">
        <f t="shared" si="79"/>
        <v>0</v>
      </c>
      <c r="IM123" s="324">
        <f t="shared" si="79"/>
        <v>0</v>
      </c>
      <c r="IN123" s="324" t="e">
        <f t="shared" si="79"/>
        <v>#DIV/0!</v>
      </c>
      <c r="IO123" s="324">
        <f t="shared" si="79"/>
        <v>0</v>
      </c>
      <c r="IP123" s="324">
        <f t="shared" si="79"/>
        <v>0</v>
      </c>
      <c r="IQ123" s="324">
        <f t="shared" si="79"/>
        <v>0</v>
      </c>
      <c r="IR123" s="324">
        <f t="shared" si="79"/>
        <v>0</v>
      </c>
      <c r="IS123" s="324">
        <f t="shared" si="79"/>
        <v>0</v>
      </c>
      <c r="IT123" s="324">
        <f t="shared" si="79"/>
        <v>0</v>
      </c>
      <c r="IU123" s="324">
        <f t="shared" si="79"/>
        <v>0</v>
      </c>
      <c r="IV123" s="324">
        <f t="shared" si="79"/>
        <v>0</v>
      </c>
      <c r="IW123" s="324">
        <f t="shared" si="79"/>
        <v>0</v>
      </c>
      <c r="IX123" s="324">
        <f t="shared" si="79"/>
        <v>0</v>
      </c>
      <c r="IY123" s="324">
        <f t="shared" si="79"/>
        <v>0</v>
      </c>
      <c r="IZ123" s="324">
        <f t="shared" si="79"/>
        <v>0</v>
      </c>
      <c r="JA123" s="324">
        <f t="shared" si="79"/>
        <v>0</v>
      </c>
      <c r="JB123" s="324">
        <f t="shared" ref="JB123:JP123" si="80">JB119+JB120</f>
        <v>0</v>
      </c>
      <c r="JC123" s="324">
        <f t="shared" si="80"/>
        <v>0</v>
      </c>
      <c r="JD123" s="324">
        <f t="shared" si="80"/>
        <v>0</v>
      </c>
      <c r="JE123" s="324">
        <f t="shared" si="80"/>
        <v>0</v>
      </c>
      <c r="JF123" s="324">
        <f t="shared" si="80"/>
        <v>0</v>
      </c>
      <c r="JG123" s="324">
        <f t="shared" si="80"/>
        <v>0</v>
      </c>
      <c r="JH123" s="324">
        <f t="shared" si="80"/>
        <v>0</v>
      </c>
      <c r="JI123" s="324">
        <f t="shared" si="80"/>
        <v>0</v>
      </c>
      <c r="JJ123" s="324">
        <f t="shared" si="80"/>
        <v>0</v>
      </c>
      <c r="JK123" s="324">
        <f t="shared" si="80"/>
        <v>0</v>
      </c>
      <c r="JL123" s="324">
        <f t="shared" si="80"/>
        <v>0</v>
      </c>
      <c r="JM123" s="324">
        <f t="shared" si="80"/>
        <v>0</v>
      </c>
      <c r="JN123" s="324">
        <f t="shared" si="80"/>
        <v>0</v>
      </c>
      <c r="JO123" s="324" t="e">
        <f t="shared" si="80"/>
        <v>#DIV/0!</v>
      </c>
      <c r="JP123" s="324" t="e">
        <f t="shared" si="80"/>
        <v>#DIV/0!</v>
      </c>
    </row>
    <row r="124" spans="4:277" ht="15" customHeight="1" x14ac:dyDescent="0.2">
      <c r="D124" s="317">
        <v>5.0999999999999996</v>
      </c>
      <c r="E124" s="317" t="s">
        <v>486</v>
      </c>
      <c r="F124" s="324">
        <f t="shared" ref="F124:BQ124" si="81">F119-F120</f>
        <v>0</v>
      </c>
      <c r="G124" s="324">
        <f t="shared" si="81"/>
        <v>0</v>
      </c>
      <c r="H124" s="324">
        <f t="shared" si="81"/>
        <v>0</v>
      </c>
      <c r="I124" s="324">
        <f t="shared" si="81"/>
        <v>0</v>
      </c>
      <c r="J124" s="324">
        <f t="shared" si="81"/>
        <v>0</v>
      </c>
      <c r="K124" s="324">
        <f t="shared" si="81"/>
        <v>0</v>
      </c>
      <c r="L124" s="324">
        <f t="shared" si="81"/>
        <v>0</v>
      </c>
      <c r="M124" s="324">
        <f t="shared" si="81"/>
        <v>0</v>
      </c>
      <c r="N124" s="324">
        <f t="shared" si="81"/>
        <v>0</v>
      </c>
      <c r="O124" s="324">
        <f t="shared" si="81"/>
        <v>0</v>
      </c>
      <c r="P124" s="324">
        <f t="shared" si="81"/>
        <v>0</v>
      </c>
      <c r="Q124" s="324">
        <f t="shared" si="81"/>
        <v>0</v>
      </c>
      <c r="R124" s="324">
        <f t="shared" si="81"/>
        <v>0</v>
      </c>
      <c r="S124" s="324">
        <f t="shared" si="81"/>
        <v>0</v>
      </c>
      <c r="T124" s="324">
        <f t="shared" si="81"/>
        <v>0</v>
      </c>
      <c r="U124" s="324">
        <f t="shared" si="81"/>
        <v>0</v>
      </c>
      <c r="V124" s="324">
        <f t="shared" si="81"/>
        <v>0</v>
      </c>
      <c r="W124" s="324">
        <f t="shared" si="81"/>
        <v>0</v>
      </c>
      <c r="X124" s="324">
        <f t="shared" si="81"/>
        <v>0</v>
      </c>
      <c r="Y124" s="324">
        <f t="shared" si="81"/>
        <v>0</v>
      </c>
      <c r="Z124" s="324">
        <f t="shared" si="81"/>
        <v>0</v>
      </c>
      <c r="AA124" s="324">
        <f t="shared" si="81"/>
        <v>0</v>
      </c>
      <c r="AB124" s="324">
        <f t="shared" si="81"/>
        <v>0</v>
      </c>
      <c r="AC124" s="324">
        <f t="shared" si="81"/>
        <v>0</v>
      </c>
      <c r="AD124" s="324">
        <f t="shared" si="81"/>
        <v>0</v>
      </c>
      <c r="AE124" s="324">
        <f t="shared" si="81"/>
        <v>0</v>
      </c>
      <c r="AF124" s="324" t="e">
        <f t="shared" si="81"/>
        <v>#DIV/0!</v>
      </c>
      <c r="AG124" s="324">
        <f t="shared" si="81"/>
        <v>0</v>
      </c>
      <c r="AH124" s="324">
        <f t="shared" si="81"/>
        <v>0</v>
      </c>
      <c r="AI124" s="324">
        <f t="shared" si="81"/>
        <v>0</v>
      </c>
      <c r="AJ124" s="324">
        <f t="shared" si="81"/>
        <v>0</v>
      </c>
      <c r="AK124" s="324">
        <f t="shared" si="81"/>
        <v>0</v>
      </c>
      <c r="AL124" s="324">
        <f t="shared" si="81"/>
        <v>0</v>
      </c>
      <c r="AM124" s="324">
        <f t="shared" si="81"/>
        <v>0</v>
      </c>
      <c r="AN124" s="324">
        <f t="shared" si="81"/>
        <v>0</v>
      </c>
      <c r="AO124" s="324">
        <f t="shared" si="81"/>
        <v>0</v>
      </c>
      <c r="AP124" s="324">
        <f t="shared" si="81"/>
        <v>0</v>
      </c>
      <c r="AQ124" s="324">
        <f t="shared" si="81"/>
        <v>0</v>
      </c>
      <c r="AR124" s="324">
        <f t="shared" si="81"/>
        <v>0</v>
      </c>
      <c r="AS124" s="324">
        <f t="shared" si="81"/>
        <v>0</v>
      </c>
      <c r="AT124" s="324">
        <f t="shared" si="81"/>
        <v>0</v>
      </c>
      <c r="AU124" s="324">
        <f t="shared" si="81"/>
        <v>0</v>
      </c>
      <c r="AV124" s="324">
        <f t="shared" si="81"/>
        <v>0</v>
      </c>
      <c r="AW124" s="324">
        <f t="shared" si="81"/>
        <v>0</v>
      </c>
      <c r="AX124" s="324">
        <f t="shared" si="81"/>
        <v>0</v>
      </c>
      <c r="AY124" s="324">
        <f t="shared" si="81"/>
        <v>0</v>
      </c>
      <c r="AZ124" s="324">
        <f t="shared" si="81"/>
        <v>0</v>
      </c>
      <c r="BA124" s="324">
        <f t="shared" si="81"/>
        <v>0</v>
      </c>
      <c r="BB124" s="324">
        <f t="shared" si="81"/>
        <v>0</v>
      </c>
      <c r="BC124" s="324">
        <f t="shared" si="81"/>
        <v>0</v>
      </c>
      <c r="BD124" s="324">
        <f t="shared" si="81"/>
        <v>0</v>
      </c>
      <c r="BE124" s="324">
        <f t="shared" si="81"/>
        <v>0</v>
      </c>
      <c r="BF124" s="324">
        <f t="shared" si="81"/>
        <v>0</v>
      </c>
      <c r="BG124" s="324" t="e">
        <f t="shared" si="81"/>
        <v>#DIV/0!</v>
      </c>
      <c r="BH124" s="324">
        <f t="shared" si="81"/>
        <v>0</v>
      </c>
      <c r="BI124" s="324">
        <f t="shared" si="81"/>
        <v>0</v>
      </c>
      <c r="BJ124" s="324">
        <f t="shared" si="81"/>
        <v>0</v>
      </c>
      <c r="BK124" s="324">
        <f t="shared" si="81"/>
        <v>0</v>
      </c>
      <c r="BL124" s="324">
        <f t="shared" si="81"/>
        <v>0</v>
      </c>
      <c r="BM124" s="324">
        <f t="shared" si="81"/>
        <v>0</v>
      </c>
      <c r="BN124" s="324">
        <f t="shared" si="81"/>
        <v>0</v>
      </c>
      <c r="BO124" s="324">
        <f t="shared" si="81"/>
        <v>0</v>
      </c>
      <c r="BP124" s="324">
        <f t="shared" si="81"/>
        <v>0</v>
      </c>
      <c r="BQ124" s="324">
        <f t="shared" si="81"/>
        <v>0</v>
      </c>
      <c r="BR124" s="324">
        <f t="shared" ref="BR124:EC124" si="82">BR119-BR120</f>
        <v>0</v>
      </c>
      <c r="BS124" s="324">
        <f t="shared" si="82"/>
        <v>0</v>
      </c>
      <c r="BT124" s="324">
        <f t="shared" si="82"/>
        <v>0</v>
      </c>
      <c r="BU124" s="324">
        <f t="shared" si="82"/>
        <v>0</v>
      </c>
      <c r="BV124" s="324">
        <f t="shared" si="82"/>
        <v>0</v>
      </c>
      <c r="BW124" s="324">
        <f t="shared" si="82"/>
        <v>0</v>
      </c>
      <c r="BX124" s="324">
        <f t="shared" si="82"/>
        <v>0</v>
      </c>
      <c r="BY124" s="324">
        <f t="shared" si="82"/>
        <v>0</v>
      </c>
      <c r="BZ124" s="324">
        <f t="shared" si="82"/>
        <v>0</v>
      </c>
      <c r="CA124" s="324">
        <f t="shared" si="82"/>
        <v>0</v>
      </c>
      <c r="CB124" s="324">
        <f t="shared" si="82"/>
        <v>0</v>
      </c>
      <c r="CC124" s="324">
        <f t="shared" si="82"/>
        <v>0</v>
      </c>
      <c r="CD124" s="324">
        <f t="shared" si="82"/>
        <v>0</v>
      </c>
      <c r="CE124" s="324">
        <f t="shared" si="82"/>
        <v>0</v>
      </c>
      <c r="CF124" s="324">
        <f t="shared" si="82"/>
        <v>0</v>
      </c>
      <c r="CG124" s="324">
        <f t="shared" si="82"/>
        <v>0</v>
      </c>
      <c r="CH124" s="324" t="e">
        <f t="shared" si="82"/>
        <v>#DIV/0!</v>
      </c>
      <c r="CI124" s="324">
        <f t="shared" si="82"/>
        <v>0</v>
      </c>
      <c r="CJ124" s="324">
        <f t="shared" si="82"/>
        <v>0</v>
      </c>
      <c r="CK124" s="324">
        <f t="shared" si="82"/>
        <v>0</v>
      </c>
      <c r="CL124" s="324">
        <f t="shared" si="82"/>
        <v>0</v>
      </c>
      <c r="CM124" s="324">
        <f t="shared" si="82"/>
        <v>0</v>
      </c>
      <c r="CN124" s="324">
        <f t="shared" si="82"/>
        <v>0</v>
      </c>
      <c r="CO124" s="324">
        <f t="shared" si="82"/>
        <v>0</v>
      </c>
      <c r="CP124" s="324">
        <f t="shared" si="82"/>
        <v>0</v>
      </c>
      <c r="CQ124" s="324">
        <f t="shared" si="82"/>
        <v>0</v>
      </c>
      <c r="CR124" s="324">
        <f t="shared" si="82"/>
        <v>0</v>
      </c>
      <c r="CS124" s="324">
        <f t="shared" si="82"/>
        <v>0</v>
      </c>
      <c r="CT124" s="324">
        <f t="shared" si="82"/>
        <v>0</v>
      </c>
      <c r="CU124" s="324">
        <f t="shared" si="82"/>
        <v>0</v>
      </c>
      <c r="CV124" s="324">
        <f t="shared" si="82"/>
        <v>0</v>
      </c>
      <c r="CW124" s="324">
        <f t="shared" si="82"/>
        <v>0</v>
      </c>
      <c r="CX124" s="324">
        <f t="shared" si="82"/>
        <v>0</v>
      </c>
      <c r="CY124" s="324">
        <f t="shared" si="82"/>
        <v>0</v>
      </c>
      <c r="CZ124" s="324">
        <f t="shared" si="82"/>
        <v>0</v>
      </c>
      <c r="DA124" s="324">
        <f t="shared" si="82"/>
        <v>0</v>
      </c>
      <c r="DB124" s="324">
        <f t="shared" si="82"/>
        <v>0</v>
      </c>
      <c r="DC124" s="324">
        <f t="shared" si="82"/>
        <v>0</v>
      </c>
      <c r="DD124" s="324">
        <f t="shared" si="82"/>
        <v>0</v>
      </c>
      <c r="DE124" s="324">
        <f t="shared" si="82"/>
        <v>0</v>
      </c>
      <c r="DF124" s="324">
        <f t="shared" si="82"/>
        <v>0</v>
      </c>
      <c r="DG124" s="324">
        <f t="shared" si="82"/>
        <v>0</v>
      </c>
      <c r="DH124" s="324">
        <f t="shared" si="82"/>
        <v>0</v>
      </c>
      <c r="DI124" s="324" t="e">
        <f t="shared" si="82"/>
        <v>#DIV/0!</v>
      </c>
      <c r="DJ124" s="324">
        <f t="shared" si="82"/>
        <v>0</v>
      </c>
      <c r="DK124" s="324">
        <f t="shared" si="82"/>
        <v>0</v>
      </c>
      <c r="DL124" s="324">
        <f t="shared" si="82"/>
        <v>0</v>
      </c>
      <c r="DM124" s="324">
        <f t="shared" si="82"/>
        <v>0</v>
      </c>
      <c r="DN124" s="324">
        <f t="shared" si="82"/>
        <v>0</v>
      </c>
      <c r="DO124" s="324">
        <f t="shared" si="82"/>
        <v>0</v>
      </c>
      <c r="DP124" s="324">
        <f t="shared" si="82"/>
        <v>0</v>
      </c>
      <c r="DQ124" s="324">
        <f t="shared" si="82"/>
        <v>0</v>
      </c>
      <c r="DR124" s="324">
        <f t="shared" si="82"/>
        <v>0</v>
      </c>
      <c r="DS124" s="324">
        <f t="shared" si="82"/>
        <v>0</v>
      </c>
      <c r="DT124" s="324">
        <f t="shared" si="82"/>
        <v>0</v>
      </c>
      <c r="DU124" s="324">
        <f t="shared" si="82"/>
        <v>0</v>
      </c>
      <c r="DV124" s="324">
        <f t="shared" si="82"/>
        <v>0</v>
      </c>
      <c r="DW124" s="324">
        <f t="shared" si="82"/>
        <v>0</v>
      </c>
      <c r="DX124" s="324">
        <f t="shared" si="82"/>
        <v>0</v>
      </c>
      <c r="DY124" s="324">
        <f t="shared" si="82"/>
        <v>0</v>
      </c>
      <c r="DZ124" s="324">
        <f t="shared" si="82"/>
        <v>0</v>
      </c>
      <c r="EA124" s="324">
        <f t="shared" si="82"/>
        <v>0</v>
      </c>
      <c r="EB124" s="324">
        <f t="shared" si="82"/>
        <v>0</v>
      </c>
      <c r="EC124" s="324">
        <f t="shared" si="82"/>
        <v>0</v>
      </c>
      <c r="ED124" s="324">
        <f t="shared" ref="ED124:GO124" si="83">ED119-ED120</f>
        <v>0</v>
      </c>
      <c r="EE124" s="324">
        <f t="shared" si="83"/>
        <v>0</v>
      </c>
      <c r="EF124" s="324">
        <f t="shared" si="83"/>
        <v>0</v>
      </c>
      <c r="EG124" s="324">
        <f t="shared" si="83"/>
        <v>0</v>
      </c>
      <c r="EH124" s="324">
        <f t="shared" si="83"/>
        <v>0</v>
      </c>
      <c r="EI124" s="324">
        <f t="shared" si="83"/>
        <v>0</v>
      </c>
      <c r="EJ124" s="324" t="e">
        <f t="shared" si="83"/>
        <v>#DIV/0!</v>
      </c>
      <c r="EK124" s="324">
        <f t="shared" si="83"/>
        <v>0</v>
      </c>
      <c r="EL124" s="324">
        <f t="shared" si="83"/>
        <v>0</v>
      </c>
      <c r="EM124" s="324">
        <f t="shared" si="83"/>
        <v>0</v>
      </c>
      <c r="EN124" s="324">
        <f t="shared" si="83"/>
        <v>0</v>
      </c>
      <c r="EO124" s="324">
        <f t="shared" si="83"/>
        <v>0</v>
      </c>
      <c r="EP124" s="324">
        <f t="shared" si="83"/>
        <v>0</v>
      </c>
      <c r="EQ124" s="324">
        <f t="shared" si="83"/>
        <v>0</v>
      </c>
      <c r="ER124" s="324">
        <f t="shared" si="83"/>
        <v>0</v>
      </c>
      <c r="ES124" s="324">
        <f t="shared" si="83"/>
        <v>0</v>
      </c>
      <c r="ET124" s="324">
        <f t="shared" si="83"/>
        <v>0</v>
      </c>
      <c r="EU124" s="324">
        <f t="shared" si="83"/>
        <v>0</v>
      </c>
      <c r="EV124" s="324">
        <f t="shared" si="83"/>
        <v>0</v>
      </c>
      <c r="EW124" s="324">
        <f t="shared" si="83"/>
        <v>0</v>
      </c>
      <c r="EX124" s="324">
        <f t="shared" si="83"/>
        <v>0</v>
      </c>
      <c r="EY124" s="324">
        <f t="shared" si="83"/>
        <v>0</v>
      </c>
      <c r="EZ124" s="324">
        <f t="shared" si="83"/>
        <v>0</v>
      </c>
      <c r="FA124" s="324">
        <f t="shared" si="83"/>
        <v>0</v>
      </c>
      <c r="FB124" s="324">
        <f t="shared" si="83"/>
        <v>0</v>
      </c>
      <c r="FC124" s="324">
        <f t="shared" si="83"/>
        <v>0</v>
      </c>
      <c r="FD124" s="324">
        <f t="shared" si="83"/>
        <v>0</v>
      </c>
      <c r="FE124" s="324">
        <f t="shared" si="83"/>
        <v>0</v>
      </c>
      <c r="FF124" s="324">
        <f t="shared" si="83"/>
        <v>0</v>
      </c>
      <c r="FG124" s="324">
        <f t="shared" si="83"/>
        <v>0</v>
      </c>
      <c r="FH124" s="324">
        <f t="shared" si="83"/>
        <v>0</v>
      </c>
      <c r="FI124" s="324">
        <f t="shared" si="83"/>
        <v>0</v>
      </c>
      <c r="FJ124" s="324">
        <f t="shared" si="83"/>
        <v>0</v>
      </c>
      <c r="FK124" s="324" t="e">
        <f t="shared" si="83"/>
        <v>#DIV/0!</v>
      </c>
      <c r="FL124" s="324">
        <f t="shared" si="83"/>
        <v>0</v>
      </c>
      <c r="FM124" s="324">
        <f t="shared" si="83"/>
        <v>0</v>
      </c>
      <c r="FN124" s="324">
        <f t="shared" si="83"/>
        <v>0</v>
      </c>
      <c r="FO124" s="324">
        <f t="shared" si="83"/>
        <v>0</v>
      </c>
      <c r="FP124" s="324">
        <f t="shared" si="83"/>
        <v>0</v>
      </c>
      <c r="FQ124" s="324">
        <f t="shared" si="83"/>
        <v>0</v>
      </c>
      <c r="FR124" s="324">
        <f t="shared" si="83"/>
        <v>0</v>
      </c>
      <c r="FS124" s="324">
        <f t="shared" si="83"/>
        <v>0</v>
      </c>
      <c r="FT124" s="324">
        <f t="shared" si="83"/>
        <v>0</v>
      </c>
      <c r="FU124" s="324">
        <f t="shared" si="83"/>
        <v>0</v>
      </c>
      <c r="FV124" s="324">
        <f t="shared" si="83"/>
        <v>0</v>
      </c>
      <c r="FW124" s="324">
        <f t="shared" si="83"/>
        <v>0</v>
      </c>
      <c r="FX124" s="324">
        <f t="shared" si="83"/>
        <v>0</v>
      </c>
      <c r="FY124" s="324">
        <f t="shared" si="83"/>
        <v>0</v>
      </c>
      <c r="FZ124" s="324">
        <f t="shared" si="83"/>
        <v>0</v>
      </c>
      <c r="GA124" s="324">
        <f t="shared" si="83"/>
        <v>0</v>
      </c>
      <c r="GB124" s="324">
        <f t="shared" si="83"/>
        <v>0</v>
      </c>
      <c r="GC124" s="324">
        <f t="shared" si="83"/>
        <v>0</v>
      </c>
      <c r="GD124" s="324">
        <f t="shared" si="83"/>
        <v>0</v>
      </c>
      <c r="GE124" s="324">
        <f t="shared" si="83"/>
        <v>0</v>
      </c>
      <c r="GF124" s="324">
        <f t="shared" si="83"/>
        <v>0</v>
      </c>
      <c r="GG124" s="324">
        <f t="shared" si="83"/>
        <v>0</v>
      </c>
      <c r="GH124" s="324">
        <f t="shared" si="83"/>
        <v>0</v>
      </c>
      <c r="GI124" s="324">
        <f t="shared" si="83"/>
        <v>0</v>
      </c>
      <c r="GJ124" s="324">
        <f t="shared" si="83"/>
        <v>0</v>
      </c>
      <c r="GK124" s="324">
        <f t="shared" si="83"/>
        <v>0</v>
      </c>
      <c r="GL124" s="324" t="e">
        <f t="shared" si="83"/>
        <v>#DIV/0!</v>
      </c>
      <c r="GM124" s="324">
        <f t="shared" si="83"/>
        <v>0</v>
      </c>
      <c r="GN124" s="324">
        <f t="shared" si="83"/>
        <v>0</v>
      </c>
      <c r="GO124" s="324">
        <f t="shared" si="83"/>
        <v>0</v>
      </c>
      <c r="GP124" s="324">
        <f t="shared" ref="GP124:JA124" si="84">GP119-GP120</f>
        <v>0</v>
      </c>
      <c r="GQ124" s="324">
        <f t="shared" si="84"/>
        <v>0</v>
      </c>
      <c r="GR124" s="324">
        <f t="shared" si="84"/>
        <v>0</v>
      </c>
      <c r="GS124" s="324">
        <f t="shared" si="84"/>
        <v>0</v>
      </c>
      <c r="GT124" s="324">
        <f t="shared" si="84"/>
        <v>0</v>
      </c>
      <c r="GU124" s="324">
        <f t="shared" si="84"/>
        <v>0</v>
      </c>
      <c r="GV124" s="324">
        <f t="shared" si="84"/>
        <v>0</v>
      </c>
      <c r="GW124" s="324">
        <f t="shared" si="84"/>
        <v>0</v>
      </c>
      <c r="GX124" s="324">
        <f t="shared" si="84"/>
        <v>0</v>
      </c>
      <c r="GY124" s="324">
        <f t="shared" si="84"/>
        <v>0</v>
      </c>
      <c r="GZ124" s="324">
        <f t="shared" si="84"/>
        <v>0</v>
      </c>
      <c r="HA124" s="324">
        <f t="shared" si="84"/>
        <v>0</v>
      </c>
      <c r="HB124" s="324">
        <f t="shared" si="84"/>
        <v>0</v>
      </c>
      <c r="HC124" s="324">
        <f t="shared" si="84"/>
        <v>0</v>
      </c>
      <c r="HD124" s="324">
        <f t="shared" si="84"/>
        <v>0</v>
      </c>
      <c r="HE124" s="324">
        <f t="shared" si="84"/>
        <v>0</v>
      </c>
      <c r="HF124" s="324">
        <f t="shared" si="84"/>
        <v>0</v>
      </c>
      <c r="HG124" s="324">
        <f t="shared" si="84"/>
        <v>0</v>
      </c>
      <c r="HH124" s="324">
        <f t="shared" si="84"/>
        <v>0</v>
      </c>
      <c r="HI124" s="324">
        <f t="shared" si="84"/>
        <v>0</v>
      </c>
      <c r="HJ124" s="324">
        <f t="shared" si="84"/>
        <v>0</v>
      </c>
      <c r="HK124" s="324">
        <f t="shared" si="84"/>
        <v>0</v>
      </c>
      <c r="HL124" s="324">
        <f t="shared" si="84"/>
        <v>0</v>
      </c>
      <c r="HM124" s="324" t="e">
        <f t="shared" si="84"/>
        <v>#DIV/0!</v>
      </c>
      <c r="HN124" s="324">
        <f t="shared" si="84"/>
        <v>0</v>
      </c>
      <c r="HO124" s="324">
        <f t="shared" si="84"/>
        <v>0</v>
      </c>
      <c r="HP124" s="324">
        <f t="shared" si="84"/>
        <v>0</v>
      </c>
      <c r="HQ124" s="324">
        <f t="shared" si="84"/>
        <v>0</v>
      </c>
      <c r="HR124" s="324">
        <f t="shared" si="84"/>
        <v>0</v>
      </c>
      <c r="HS124" s="324">
        <f t="shared" si="84"/>
        <v>0</v>
      </c>
      <c r="HT124" s="324">
        <f t="shared" si="84"/>
        <v>0</v>
      </c>
      <c r="HU124" s="324">
        <f t="shared" si="84"/>
        <v>0</v>
      </c>
      <c r="HV124" s="324">
        <f t="shared" si="84"/>
        <v>0</v>
      </c>
      <c r="HW124" s="324">
        <f t="shared" si="84"/>
        <v>0</v>
      </c>
      <c r="HX124" s="324">
        <f t="shared" si="84"/>
        <v>0</v>
      </c>
      <c r="HY124" s="324">
        <f t="shared" si="84"/>
        <v>0</v>
      </c>
      <c r="HZ124" s="324">
        <f t="shared" si="84"/>
        <v>0</v>
      </c>
      <c r="IA124" s="324">
        <f t="shared" si="84"/>
        <v>0</v>
      </c>
      <c r="IB124" s="324">
        <f t="shared" si="84"/>
        <v>0</v>
      </c>
      <c r="IC124" s="324">
        <f t="shared" si="84"/>
        <v>0</v>
      </c>
      <c r="ID124" s="324">
        <f t="shared" si="84"/>
        <v>0</v>
      </c>
      <c r="IE124" s="324">
        <f t="shared" si="84"/>
        <v>0</v>
      </c>
      <c r="IF124" s="324">
        <f t="shared" si="84"/>
        <v>0</v>
      </c>
      <c r="IG124" s="324">
        <f t="shared" si="84"/>
        <v>0</v>
      </c>
      <c r="IH124" s="324">
        <f t="shared" si="84"/>
        <v>0</v>
      </c>
      <c r="II124" s="324">
        <f t="shared" si="84"/>
        <v>0</v>
      </c>
      <c r="IJ124" s="324">
        <f t="shared" si="84"/>
        <v>0</v>
      </c>
      <c r="IK124" s="324">
        <f t="shared" si="84"/>
        <v>0</v>
      </c>
      <c r="IL124" s="324">
        <f t="shared" si="84"/>
        <v>0</v>
      </c>
      <c r="IM124" s="324">
        <f t="shared" si="84"/>
        <v>0</v>
      </c>
      <c r="IN124" s="324" t="e">
        <f t="shared" si="84"/>
        <v>#DIV/0!</v>
      </c>
      <c r="IO124" s="324">
        <f t="shared" si="84"/>
        <v>0</v>
      </c>
      <c r="IP124" s="324">
        <f t="shared" si="84"/>
        <v>0</v>
      </c>
      <c r="IQ124" s="324">
        <f t="shared" si="84"/>
        <v>0</v>
      </c>
      <c r="IR124" s="324">
        <f t="shared" si="84"/>
        <v>0</v>
      </c>
      <c r="IS124" s="324">
        <f t="shared" si="84"/>
        <v>0</v>
      </c>
      <c r="IT124" s="324">
        <f t="shared" si="84"/>
        <v>0</v>
      </c>
      <c r="IU124" s="324">
        <f t="shared" si="84"/>
        <v>0</v>
      </c>
      <c r="IV124" s="324">
        <f t="shared" si="84"/>
        <v>0</v>
      </c>
      <c r="IW124" s="324">
        <f t="shared" si="84"/>
        <v>0</v>
      </c>
      <c r="IX124" s="324">
        <f t="shared" si="84"/>
        <v>0</v>
      </c>
      <c r="IY124" s="324">
        <f t="shared" si="84"/>
        <v>0</v>
      </c>
      <c r="IZ124" s="324">
        <f t="shared" si="84"/>
        <v>0</v>
      </c>
      <c r="JA124" s="324">
        <f t="shared" si="84"/>
        <v>0</v>
      </c>
      <c r="JB124" s="324">
        <f t="shared" ref="JB124:JP124" si="85">JB119-JB120</f>
        <v>0</v>
      </c>
      <c r="JC124" s="324">
        <f t="shared" si="85"/>
        <v>0</v>
      </c>
      <c r="JD124" s="324">
        <f t="shared" si="85"/>
        <v>0</v>
      </c>
      <c r="JE124" s="324">
        <f t="shared" si="85"/>
        <v>0</v>
      </c>
      <c r="JF124" s="324">
        <f t="shared" si="85"/>
        <v>0</v>
      </c>
      <c r="JG124" s="324">
        <f t="shared" si="85"/>
        <v>0</v>
      </c>
      <c r="JH124" s="324">
        <f t="shared" si="85"/>
        <v>0</v>
      </c>
      <c r="JI124" s="324">
        <f t="shared" si="85"/>
        <v>0</v>
      </c>
      <c r="JJ124" s="324">
        <f t="shared" si="85"/>
        <v>0</v>
      </c>
      <c r="JK124" s="324">
        <f t="shared" si="85"/>
        <v>0</v>
      </c>
      <c r="JL124" s="324">
        <f t="shared" si="85"/>
        <v>0</v>
      </c>
      <c r="JM124" s="324">
        <f t="shared" si="85"/>
        <v>0</v>
      </c>
      <c r="JN124" s="324">
        <f t="shared" si="85"/>
        <v>0</v>
      </c>
      <c r="JO124" s="324" t="e">
        <f t="shared" si="85"/>
        <v>#DIV/0!</v>
      </c>
      <c r="JP124" s="324" t="e">
        <f t="shared" si="85"/>
        <v>#DIV/0!</v>
      </c>
    </row>
    <row r="125" spans="4:277" ht="15" customHeight="1" x14ac:dyDescent="0.2">
      <c r="D125" s="317">
        <v>6.3</v>
      </c>
      <c r="E125" s="317" t="s">
        <v>485</v>
      </c>
      <c r="F125" s="317">
        <f t="array" ref="F125">AVERAGE(IF($JU21:$JU68&gt;0,F21:F68))</f>
        <v>0</v>
      </c>
      <c r="G125" s="317">
        <f t="array" ref="G125">AVERAGE(IF($JU21:$JU68&gt;0,G21:G68))</f>
        <v>0</v>
      </c>
      <c r="H125" s="317">
        <f t="array" ref="H125">AVERAGE(IF($JU21:$JU68&gt;0,H21:H68))</f>
        <v>0</v>
      </c>
      <c r="I125" s="317">
        <f t="array" ref="I125">AVERAGE(IF($JU21:$JU68&gt;0,I21:I68))</f>
        <v>0</v>
      </c>
      <c r="J125" s="317">
        <f t="array" ref="J125">AVERAGE(IF($JU21:$JU68&gt;0,J21:J68))</f>
        <v>0</v>
      </c>
      <c r="K125" s="317">
        <f t="array" ref="K125">AVERAGE(IF($JU21:$JU68&gt;0,K21:K68))</f>
        <v>0</v>
      </c>
      <c r="L125" s="317">
        <f t="array" ref="L125">AVERAGE(IF($JU21:$JU68&gt;0,L21:L68))</f>
        <v>0</v>
      </c>
      <c r="M125" s="317">
        <f t="array" ref="M125">AVERAGE(IF($JU21:$JU68&gt;0,M21:M68))</f>
        <v>0</v>
      </c>
      <c r="N125" s="317">
        <f t="array" ref="N125">AVERAGE(IF($JU21:$JU68&gt;0,N21:N68))</f>
        <v>0</v>
      </c>
      <c r="O125" s="317">
        <f t="array" ref="O125">AVERAGE(IF($JU21:$JU68&gt;0,O21:O68))</f>
        <v>0</v>
      </c>
      <c r="P125" s="317">
        <f t="array" ref="P125">AVERAGE(IF($JU21:$JU68&gt;0,P21:P68))</f>
        <v>0</v>
      </c>
      <c r="Q125" s="317">
        <f t="array" ref="Q125">AVERAGE(IF($JU21:$JU68&gt;0,Q21:Q68))</f>
        <v>0</v>
      </c>
      <c r="R125" s="317">
        <f t="array" ref="R125">AVERAGE(IF($JU21:$JU68&gt;0,R21:R68))</f>
        <v>0</v>
      </c>
      <c r="S125" s="317">
        <f t="array" ref="S125">AVERAGE(IF($JU21:$JU68&gt;0,S21:S68))</f>
        <v>0</v>
      </c>
      <c r="T125" s="317">
        <f t="array" ref="T125">AVERAGE(IF($JU21:$JU68&gt;0,T21:T68))</f>
        <v>0</v>
      </c>
      <c r="U125" s="317">
        <f t="array" ref="U125">AVERAGE(IF($JU21:$JU68&gt;0,U21:U68))</f>
        <v>0</v>
      </c>
      <c r="V125" s="317">
        <f t="array" ref="V125">AVERAGE(IF($JU21:$JU68&gt;0,V21:V68))</f>
        <v>0</v>
      </c>
      <c r="W125" s="317">
        <f t="array" ref="W125">AVERAGE(IF($JU21:$JU68&gt;0,W21:W68))</f>
        <v>0</v>
      </c>
      <c r="X125" s="317">
        <f t="array" ref="X125">AVERAGE(IF($JU21:$JU68&gt;0,X21:X68))</f>
        <v>0</v>
      </c>
      <c r="Y125" s="317">
        <f t="array" ref="Y125">AVERAGE(IF($JU21:$JU68&gt;0,Y21:Y68))</f>
        <v>0</v>
      </c>
      <c r="Z125" s="317">
        <f t="array" ref="Z125">AVERAGE(IF($JU21:$JU68&gt;0,Z21:Z68))</f>
        <v>0</v>
      </c>
      <c r="AA125" s="317">
        <f t="array" ref="AA125">AVERAGE(IF($JU21:$JU68&gt;0,AA21:AA68))</f>
        <v>0</v>
      </c>
      <c r="AB125" s="317">
        <f t="array" ref="AB125">AVERAGE(IF($JU21:$JU68&gt;0,AB21:AB68))</f>
        <v>0</v>
      </c>
      <c r="AC125" s="317">
        <f t="array" ref="AC125">AVERAGE(IF($JU21:$JU68&gt;0,AC21:AC68))</f>
        <v>0</v>
      </c>
      <c r="AD125" s="317">
        <f t="array" ref="AD125">AVERAGE(IF($JU21:$JU68&gt;0,AD21:AD68))</f>
        <v>0</v>
      </c>
      <c r="AE125" s="317">
        <f t="array" ref="AE125">AVERAGE(IF($JU21:$JU68&gt;0,AE21:AE68))</f>
        <v>0</v>
      </c>
      <c r="AF125" s="317" t="e">
        <f t="array" ref="AF125">AVERAGE(IF($JU21:$JU68&gt;0,AF21:AF68))</f>
        <v>#DIV/0!</v>
      </c>
      <c r="AG125" s="317">
        <f t="array" ref="AG125">AVERAGE(IF($JU21:$JU68&gt;0,AG21:AG68))</f>
        <v>0</v>
      </c>
      <c r="AH125" s="317">
        <f t="array" ref="AH125">AVERAGE(IF($JU21:$JU68&gt;0,AH21:AH68))</f>
        <v>0</v>
      </c>
      <c r="AI125" s="317">
        <f t="array" ref="AI125">AVERAGE(IF($JU21:$JU68&gt;0,AI21:AI68))</f>
        <v>0</v>
      </c>
      <c r="AJ125" s="317">
        <f t="array" ref="AJ125">AVERAGE(IF($JU21:$JU68&gt;0,AJ21:AJ68))</f>
        <v>0</v>
      </c>
      <c r="AK125" s="317">
        <f t="array" ref="AK125">AVERAGE(IF($JU21:$JU68&gt;0,AK21:AK68))</f>
        <v>0</v>
      </c>
      <c r="AL125" s="317">
        <f t="array" ref="AL125">AVERAGE(IF($JU21:$JU68&gt;0,AL21:AL68))</f>
        <v>0</v>
      </c>
      <c r="AM125" s="317">
        <f t="array" ref="AM125">AVERAGE(IF($JU21:$JU68&gt;0,AM21:AM68))</f>
        <v>0</v>
      </c>
      <c r="AN125" s="317">
        <f t="array" ref="AN125">AVERAGE(IF($JU21:$JU68&gt;0,AN21:AN68))</f>
        <v>0</v>
      </c>
      <c r="AO125" s="317">
        <f t="array" ref="AO125">AVERAGE(IF($JU21:$JU68&gt;0,AO21:AO68))</f>
        <v>0</v>
      </c>
      <c r="AP125" s="317">
        <f t="array" ref="AP125">AVERAGE(IF($JU21:$JU68&gt;0,AP21:AP68))</f>
        <v>0</v>
      </c>
      <c r="AQ125" s="317">
        <f t="array" ref="AQ125">AVERAGE(IF($JU21:$JU68&gt;0,AQ21:AQ68))</f>
        <v>0</v>
      </c>
      <c r="AR125" s="317">
        <f t="array" ref="AR125">AVERAGE(IF($JU21:$JU68&gt;0,AR21:AR68))</f>
        <v>0</v>
      </c>
      <c r="AS125" s="317">
        <f t="array" ref="AS125">AVERAGE(IF($JU21:$JU68&gt;0,AS21:AS68))</f>
        <v>0</v>
      </c>
      <c r="AT125" s="317">
        <f t="array" ref="AT125">AVERAGE(IF($JU21:$JU68&gt;0,AT21:AT68))</f>
        <v>0</v>
      </c>
      <c r="AU125" s="317">
        <f t="array" ref="AU125">AVERAGE(IF($JU21:$JU68&gt;0,AU21:AU68))</f>
        <v>0</v>
      </c>
      <c r="AV125" s="317">
        <f t="array" ref="AV125">AVERAGE(IF($JU21:$JU68&gt;0,AV21:AV68))</f>
        <v>0</v>
      </c>
      <c r="AW125" s="317">
        <f t="array" ref="AW125">AVERAGE(IF($JU21:$JU68&gt;0,AW21:AW68))</f>
        <v>0</v>
      </c>
      <c r="AX125" s="317">
        <f t="array" ref="AX125">AVERAGE(IF($JU21:$JU68&gt;0,AX21:AX68))</f>
        <v>0</v>
      </c>
      <c r="AY125" s="317">
        <f t="array" ref="AY125">AVERAGE(IF($JU21:$JU68&gt;0,AY21:AY68))</f>
        <v>0</v>
      </c>
      <c r="AZ125" s="317">
        <f t="array" ref="AZ125">AVERAGE(IF($JU21:$JU68&gt;0,AZ21:AZ68))</f>
        <v>0</v>
      </c>
      <c r="BA125" s="317">
        <f t="array" ref="BA125">AVERAGE(IF($JU21:$JU68&gt;0,BA21:BA68))</f>
        <v>0</v>
      </c>
      <c r="BB125" s="317">
        <f t="array" ref="BB125">AVERAGE(IF($JU21:$JU68&gt;0,BB21:BB68))</f>
        <v>0</v>
      </c>
      <c r="BC125" s="317">
        <f t="array" ref="BC125">AVERAGE(IF($JU21:$JU68&gt;0,BC21:BC68))</f>
        <v>0</v>
      </c>
      <c r="BD125" s="317">
        <f t="array" ref="BD125">AVERAGE(IF($JU21:$JU68&gt;0,BD21:BD68))</f>
        <v>0</v>
      </c>
      <c r="BE125" s="317">
        <f t="array" ref="BE125">AVERAGE(IF($JU21:$JU68&gt;0,BE21:BE68))</f>
        <v>0</v>
      </c>
      <c r="BF125" s="317">
        <f t="array" ref="BF125">AVERAGE(IF($JU21:$JU68&gt;0,BF21:BF68))</f>
        <v>0</v>
      </c>
      <c r="BG125" s="317" t="e">
        <f t="array" ref="BG125">AVERAGE(IF($JU21:$JU68&gt;0,BG21:BG68))</f>
        <v>#DIV/0!</v>
      </c>
      <c r="BH125" s="317">
        <f t="array" ref="BH125">AVERAGE(IF($JU21:$JU68&gt;0,BH21:BH68))</f>
        <v>0</v>
      </c>
      <c r="BI125" s="317">
        <f t="array" ref="BI125">AVERAGE(IF($JU21:$JU68&gt;0,BI21:BI68))</f>
        <v>0</v>
      </c>
      <c r="BJ125" s="317">
        <f t="array" ref="BJ125">AVERAGE(IF($JU21:$JU68&gt;0,BJ21:BJ68))</f>
        <v>0</v>
      </c>
      <c r="BK125" s="317">
        <f t="array" ref="BK125">AVERAGE(IF($JU21:$JU68&gt;0,BK21:BK68))</f>
        <v>0</v>
      </c>
      <c r="BL125" s="317">
        <f t="array" ref="BL125">AVERAGE(IF($JU21:$JU68&gt;0,BL21:BL68))</f>
        <v>0</v>
      </c>
      <c r="BM125" s="317">
        <f t="array" ref="BM125">AVERAGE(IF($JU21:$JU68&gt;0,BM21:BM68))</f>
        <v>0</v>
      </c>
      <c r="BN125" s="317">
        <f t="array" ref="BN125">AVERAGE(IF($JU21:$JU68&gt;0,BN21:BN68))</f>
        <v>0</v>
      </c>
      <c r="BO125" s="317">
        <f t="array" ref="BO125">AVERAGE(IF($JU21:$JU68&gt;0,BO21:BO68))</f>
        <v>0</v>
      </c>
      <c r="BP125" s="317">
        <f t="array" ref="BP125">AVERAGE(IF($JU21:$JU68&gt;0,BP21:BP68))</f>
        <v>0</v>
      </c>
      <c r="BQ125" s="317">
        <f t="array" ref="BQ125">AVERAGE(IF($JU21:$JU68&gt;0,BQ21:BQ68))</f>
        <v>0</v>
      </c>
      <c r="BR125" s="317">
        <f t="array" ref="BR125">AVERAGE(IF($JU21:$JU68&gt;0,BR21:BR68))</f>
        <v>0</v>
      </c>
      <c r="BS125" s="317">
        <f t="array" ref="BS125">AVERAGE(IF($JU21:$JU68&gt;0,BS21:BS68))</f>
        <v>0</v>
      </c>
      <c r="BT125" s="317">
        <f t="array" ref="BT125">AVERAGE(IF($JU21:$JU68&gt;0,BT21:BT68))</f>
        <v>0</v>
      </c>
      <c r="BU125" s="317">
        <f t="array" ref="BU125">AVERAGE(IF($JU21:$JU68&gt;0,BU21:BU68))</f>
        <v>0</v>
      </c>
      <c r="BV125" s="317">
        <f t="array" ref="BV125">AVERAGE(IF($JU21:$JU68&gt;0,BV21:BV68))</f>
        <v>0</v>
      </c>
      <c r="BW125" s="317">
        <f t="array" ref="BW125">AVERAGE(IF($JU21:$JU68&gt;0,BW21:BW68))</f>
        <v>0</v>
      </c>
      <c r="BX125" s="317">
        <f t="array" ref="BX125">AVERAGE(IF($JU21:$JU68&gt;0,BX21:BX68))</f>
        <v>0</v>
      </c>
      <c r="BY125" s="317">
        <f t="array" ref="BY125">AVERAGE(IF($JU21:$JU68&gt;0,BY21:BY68))</f>
        <v>0</v>
      </c>
      <c r="BZ125" s="317">
        <f t="array" ref="BZ125">AVERAGE(IF($JU21:$JU68&gt;0,BZ21:BZ68))</f>
        <v>0</v>
      </c>
      <c r="CA125" s="317">
        <f t="array" ref="CA125">AVERAGE(IF($JU21:$JU68&gt;0,CA21:CA68))</f>
        <v>0</v>
      </c>
      <c r="CB125" s="317">
        <f t="array" ref="CB125">AVERAGE(IF($JU21:$JU68&gt;0,CB21:CB68))</f>
        <v>0</v>
      </c>
      <c r="CC125" s="317">
        <f t="array" ref="CC125">AVERAGE(IF($JU21:$JU68&gt;0,CC21:CC68))</f>
        <v>0</v>
      </c>
      <c r="CD125" s="317">
        <f t="array" ref="CD125">AVERAGE(IF($JU21:$JU68&gt;0,CD21:CD68))</f>
        <v>0</v>
      </c>
      <c r="CE125" s="317">
        <f t="array" ref="CE125">AVERAGE(IF($JU21:$JU68&gt;0,CE21:CE68))</f>
        <v>0</v>
      </c>
      <c r="CF125" s="317">
        <f t="array" ref="CF125">AVERAGE(IF($JU21:$JU68&gt;0,CF21:CF68))</f>
        <v>0</v>
      </c>
      <c r="CG125" s="317">
        <f t="array" ref="CG125">AVERAGE(IF($JU21:$JU68&gt;0,CG21:CG68))</f>
        <v>0</v>
      </c>
      <c r="CH125" s="317" t="e">
        <f t="array" ref="CH125">AVERAGE(IF($JU21:$JU68&gt;0,CH21:CH68))</f>
        <v>#DIV/0!</v>
      </c>
      <c r="CI125" s="317">
        <f t="array" ref="CI125">AVERAGE(IF($JU21:$JU68&gt;0,CI21:CI68))</f>
        <v>0</v>
      </c>
      <c r="CJ125" s="317">
        <f t="array" ref="CJ125">AVERAGE(IF($JU21:$JU68&gt;0,CJ21:CJ68))</f>
        <v>0</v>
      </c>
      <c r="CK125" s="317">
        <f t="array" ref="CK125">AVERAGE(IF($JU21:$JU68&gt;0,CK21:CK68))</f>
        <v>0</v>
      </c>
      <c r="CL125" s="317">
        <f t="array" ref="CL125">AVERAGE(IF($JU21:$JU68&gt;0,CL21:CL68))</f>
        <v>0</v>
      </c>
      <c r="CM125" s="317">
        <f t="array" ref="CM125">AVERAGE(IF($JU21:$JU68&gt;0,CM21:CM68))</f>
        <v>0</v>
      </c>
      <c r="CN125" s="317">
        <f t="array" ref="CN125">AVERAGE(IF($JU21:$JU68&gt;0,CN21:CN68))</f>
        <v>0</v>
      </c>
      <c r="CO125" s="317">
        <f t="array" ref="CO125">AVERAGE(IF($JU21:$JU68&gt;0,CO21:CO68))</f>
        <v>0</v>
      </c>
      <c r="CP125" s="317">
        <f t="array" ref="CP125">AVERAGE(IF($JU21:$JU68&gt;0,CP21:CP68))</f>
        <v>0</v>
      </c>
      <c r="CQ125" s="317">
        <f t="array" ref="CQ125">AVERAGE(IF($JU21:$JU68&gt;0,CQ21:CQ68))</f>
        <v>0</v>
      </c>
      <c r="CR125" s="317">
        <f t="array" ref="CR125">AVERAGE(IF($JU21:$JU68&gt;0,CR21:CR68))</f>
        <v>0</v>
      </c>
      <c r="CS125" s="317">
        <f t="array" ref="CS125">AVERAGE(IF($JU21:$JU68&gt;0,CS21:CS68))</f>
        <v>0</v>
      </c>
      <c r="CT125" s="317">
        <f t="array" ref="CT125">AVERAGE(IF($JU21:$JU68&gt;0,CT21:CT68))</f>
        <v>0</v>
      </c>
      <c r="CU125" s="317">
        <f t="array" ref="CU125">AVERAGE(IF($JU21:$JU68&gt;0,CU21:CU68))</f>
        <v>0</v>
      </c>
      <c r="CV125" s="317">
        <f t="array" ref="CV125">AVERAGE(IF($JU21:$JU68&gt;0,CV21:CV68))</f>
        <v>0</v>
      </c>
      <c r="CW125" s="317">
        <f t="array" ref="CW125">AVERAGE(IF($JU21:$JU68&gt;0,CW21:CW68))</f>
        <v>0</v>
      </c>
      <c r="CX125" s="317">
        <f t="array" ref="CX125">AVERAGE(IF($JU21:$JU68&gt;0,CX21:CX68))</f>
        <v>0</v>
      </c>
      <c r="CY125" s="317">
        <f t="array" ref="CY125">AVERAGE(IF($JU21:$JU68&gt;0,CY21:CY68))</f>
        <v>0</v>
      </c>
      <c r="CZ125" s="317">
        <f t="array" ref="CZ125">AVERAGE(IF($JU21:$JU68&gt;0,CZ21:CZ68))</f>
        <v>0</v>
      </c>
      <c r="DA125" s="317">
        <f t="array" ref="DA125">AVERAGE(IF($JU21:$JU68&gt;0,DA21:DA68))</f>
        <v>0</v>
      </c>
      <c r="DB125" s="317">
        <f t="array" ref="DB125">AVERAGE(IF($JU21:$JU68&gt;0,DB21:DB68))</f>
        <v>0</v>
      </c>
      <c r="DC125" s="317">
        <f t="array" ref="DC125">AVERAGE(IF($JU21:$JU68&gt;0,DC21:DC68))</f>
        <v>0</v>
      </c>
      <c r="DD125" s="317">
        <f t="array" ref="DD125">AVERAGE(IF($JU21:$JU68&gt;0,DD21:DD68))</f>
        <v>0</v>
      </c>
      <c r="DE125" s="317">
        <f t="array" ref="DE125">AVERAGE(IF($JU21:$JU68&gt;0,DE21:DE68))</f>
        <v>0</v>
      </c>
      <c r="DF125" s="317">
        <f t="array" ref="DF125">AVERAGE(IF($JU21:$JU68&gt;0,DF21:DF68))</f>
        <v>0</v>
      </c>
      <c r="DG125" s="317">
        <f t="array" ref="DG125">AVERAGE(IF($JU21:$JU68&gt;0,DG21:DG68))</f>
        <v>0</v>
      </c>
      <c r="DH125" s="317">
        <f t="array" ref="DH125">AVERAGE(IF($JU21:$JU68&gt;0,DH21:DH68))</f>
        <v>0</v>
      </c>
      <c r="DI125" s="317" t="e">
        <f t="array" ref="DI125">AVERAGE(IF($JU21:$JU68&gt;0,DI21:DI68))</f>
        <v>#DIV/0!</v>
      </c>
      <c r="DJ125" s="317">
        <f t="array" ref="DJ125">AVERAGE(IF($JU21:$JU68&gt;0,DJ21:DJ68))</f>
        <v>0</v>
      </c>
      <c r="DK125" s="317">
        <f t="array" ref="DK125">AVERAGE(IF($JU21:$JU68&gt;0,DK21:DK68))</f>
        <v>0</v>
      </c>
      <c r="DL125" s="317">
        <f t="array" ref="DL125">AVERAGE(IF($JU21:$JU68&gt;0,DL21:DL68))</f>
        <v>0</v>
      </c>
      <c r="DM125" s="317">
        <f t="array" ref="DM125">AVERAGE(IF($JU21:$JU68&gt;0,DM21:DM68))</f>
        <v>0</v>
      </c>
      <c r="DN125" s="317">
        <f t="array" ref="DN125">AVERAGE(IF($JU21:$JU68&gt;0,DN21:DN68))</f>
        <v>0</v>
      </c>
      <c r="DO125" s="317">
        <f t="array" ref="DO125">AVERAGE(IF($JU21:$JU68&gt;0,DO21:DO68))</f>
        <v>0</v>
      </c>
      <c r="DP125" s="317">
        <f t="array" ref="DP125">AVERAGE(IF($JU21:$JU68&gt;0,DP21:DP68))</f>
        <v>0</v>
      </c>
      <c r="DQ125" s="317">
        <f t="array" ref="DQ125">AVERAGE(IF($JU21:$JU68&gt;0,DQ21:DQ68))</f>
        <v>0</v>
      </c>
      <c r="DR125" s="317">
        <f t="array" ref="DR125">AVERAGE(IF($JU21:$JU68&gt;0,DR21:DR68))</f>
        <v>0</v>
      </c>
      <c r="DS125" s="317">
        <f t="array" ref="DS125">AVERAGE(IF($JU21:$JU68&gt;0,DS21:DS68))</f>
        <v>0</v>
      </c>
      <c r="DT125" s="317">
        <f t="array" ref="DT125">AVERAGE(IF($JU21:$JU68&gt;0,DT21:DT68))</f>
        <v>0</v>
      </c>
      <c r="DU125" s="317">
        <f t="array" ref="DU125">AVERAGE(IF($JU21:$JU68&gt;0,DU21:DU68))</f>
        <v>0</v>
      </c>
      <c r="DV125" s="317">
        <f t="array" ref="DV125">AVERAGE(IF($JU21:$JU68&gt;0,DV21:DV68))</f>
        <v>0</v>
      </c>
      <c r="DW125" s="317">
        <f t="array" ref="DW125">AVERAGE(IF($JU21:$JU68&gt;0,DW21:DW68))</f>
        <v>0</v>
      </c>
      <c r="DX125" s="317">
        <f t="array" ref="DX125">AVERAGE(IF($JU21:$JU68&gt;0,DX21:DX68))</f>
        <v>0</v>
      </c>
      <c r="DY125" s="317">
        <f t="array" ref="DY125">AVERAGE(IF($JU21:$JU68&gt;0,DY21:DY68))</f>
        <v>0</v>
      </c>
      <c r="DZ125" s="317">
        <f t="array" ref="DZ125">AVERAGE(IF($JU21:$JU68&gt;0,DZ21:DZ68))</f>
        <v>0</v>
      </c>
      <c r="EA125" s="317">
        <f t="array" ref="EA125">AVERAGE(IF($JU21:$JU68&gt;0,EA21:EA68))</f>
        <v>0</v>
      </c>
      <c r="EB125" s="317">
        <f t="array" ref="EB125">AVERAGE(IF($JU21:$JU68&gt;0,EB21:EB68))</f>
        <v>0</v>
      </c>
      <c r="EC125" s="317">
        <f t="array" ref="EC125">AVERAGE(IF($JU21:$JU68&gt;0,EC21:EC68))</f>
        <v>0</v>
      </c>
      <c r="ED125" s="317">
        <f t="array" ref="ED125">AVERAGE(IF($JU21:$JU68&gt;0,ED21:ED68))</f>
        <v>0</v>
      </c>
      <c r="EE125" s="317">
        <f t="array" ref="EE125">AVERAGE(IF($JU21:$JU68&gt;0,EE21:EE68))</f>
        <v>0</v>
      </c>
      <c r="EF125" s="317">
        <f t="array" ref="EF125">AVERAGE(IF($JU21:$JU68&gt;0,EF21:EF68))</f>
        <v>0</v>
      </c>
      <c r="EG125" s="317">
        <f t="array" ref="EG125">AVERAGE(IF($JU21:$JU68&gt;0,EG21:EG68))</f>
        <v>0</v>
      </c>
      <c r="EH125" s="317">
        <f t="array" ref="EH125">AVERAGE(IF($JU21:$JU68&gt;0,EH21:EH68))</f>
        <v>0</v>
      </c>
      <c r="EI125" s="317">
        <f t="array" ref="EI125">AVERAGE(IF($JU21:$JU68&gt;0,EI21:EI68))</f>
        <v>0</v>
      </c>
      <c r="EJ125" s="317" t="e">
        <f t="array" ref="EJ125">AVERAGE(IF($JU21:$JU68&gt;0,EJ21:EJ68))</f>
        <v>#DIV/0!</v>
      </c>
      <c r="EK125" s="317">
        <f t="array" ref="EK125">AVERAGE(IF($JU21:$JU68&gt;0,EK21:EK68))</f>
        <v>0</v>
      </c>
      <c r="EL125" s="317">
        <f t="array" ref="EL125">AVERAGE(IF($JU21:$JU68&gt;0,EL21:EL68))</f>
        <v>0</v>
      </c>
      <c r="EM125" s="317">
        <f t="array" ref="EM125">AVERAGE(IF($JU21:$JU68&gt;0,EM21:EM68))</f>
        <v>0</v>
      </c>
      <c r="EN125" s="317">
        <f t="array" ref="EN125">AVERAGE(IF($JU21:$JU68&gt;0,EN21:EN68))</f>
        <v>0</v>
      </c>
      <c r="EO125" s="317">
        <f t="array" ref="EO125">AVERAGE(IF($JU21:$JU68&gt;0,EO21:EO68))</f>
        <v>0</v>
      </c>
      <c r="EP125" s="317">
        <f t="array" ref="EP125">AVERAGE(IF($JU21:$JU68&gt;0,EP21:EP68))</f>
        <v>0</v>
      </c>
      <c r="EQ125" s="317">
        <f t="array" ref="EQ125">AVERAGE(IF($JU21:$JU68&gt;0,EQ21:EQ68))</f>
        <v>0</v>
      </c>
      <c r="ER125" s="317">
        <f t="array" ref="ER125">AVERAGE(IF($JU21:$JU68&gt;0,ER21:ER68))</f>
        <v>0</v>
      </c>
      <c r="ES125" s="317">
        <f t="array" ref="ES125">AVERAGE(IF($JU21:$JU68&gt;0,ES21:ES68))</f>
        <v>0</v>
      </c>
      <c r="ET125" s="317">
        <f t="array" ref="ET125">AVERAGE(IF($JU21:$JU68&gt;0,ET21:ET68))</f>
        <v>0</v>
      </c>
      <c r="EU125" s="317">
        <f t="array" ref="EU125">AVERAGE(IF($JU21:$JU68&gt;0,EU21:EU68))</f>
        <v>0</v>
      </c>
      <c r="EV125" s="317">
        <f t="array" ref="EV125">AVERAGE(IF($JU21:$JU68&gt;0,EV21:EV68))</f>
        <v>0</v>
      </c>
      <c r="EW125" s="317">
        <f t="array" ref="EW125">AVERAGE(IF($JU21:$JU68&gt;0,EW21:EW68))</f>
        <v>0</v>
      </c>
      <c r="EX125" s="317">
        <f t="array" ref="EX125">AVERAGE(IF($JU21:$JU68&gt;0,EX21:EX68))</f>
        <v>0</v>
      </c>
      <c r="EY125" s="317">
        <f t="array" ref="EY125">AVERAGE(IF($JU21:$JU68&gt;0,EY21:EY68))</f>
        <v>0</v>
      </c>
      <c r="EZ125" s="317">
        <f t="array" ref="EZ125">AVERAGE(IF($JU21:$JU68&gt;0,EZ21:EZ68))</f>
        <v>0</v>
      </c>
      <c r="FA125" s="317">
        <f t="array" ref="FA125">AVERAGE(IF($JU21:$JU68&gt;0,FA21:FA68))</f>
        <v>0</v>
      </c>
      <c r="FB125" s="317">
        <f t="array" ref="FB125">AVERAGE(IF($JU21:$JU68&gt;0,FB21:FB68))</f>
        <v>0</v>
      </c>
      <c r="FC125" s="317">
        <f t="array" ref="FC125">AVERAGE(IF($JU21:$JU68&gt;0,FC21:FC68))</f>
        <v>0</v>
      </c>
      <c r="FD125" s="317">
        <f t="array" ref="FD125">AVERAGE(IF($JU21:$JU68&gt;0,FD21:FD68))</f>
        <v>0</v>
      </c>
      <c r="FE125" s="317">
        <f t="array" ref="FE125">AVERAGE(IF($JU21:$JU68&gt;0,FE21:FE68))</f>
        <v>0</v>
      </c>
      <c r="FF125" s="317">
        <f t="array" ref="FF125">AVERAGE(IF($JU21:$JU68&gt;0,FF21:FF68))</f>
        <v>0</v>
      </c>
      <c r="FG125" s="317">
        <f t="array" ref="FG125">AVERAGE(IF($JU21:$JU68&gt;0,FG21:FG68))</f>
        <v>0</v>
      </c>
      <c r="FH125" s="317">
        <f t="array" ref="FH125">AVERAGE(IF($JU21:$JU68&gt;0,FH21:FH68))</f>
        <v>0</v>
      </c>
      <c r="FI125" s="317">
        <f t="array" ref="FI125">AVERAGE(IF($JU21:$JU68&gt;0,FI21:FI68))</f>
        <v>0</v>
      </c>
      <c r="FJ125" s="317">
        <f t="array" ref="FJ125">AVERAGE(IF($JU21:$JU68&gt;0,FJ21:FJ68))</f>
        <v>0</v>
      </c>
      <c r="FK125" s="317" t="e">
        <f t="array" ref="FK125">AVERAGE(IF($JU21:$JU68&gt;0,FK21:FK68))</f>
        <v>#DIV/0!</v>
      </c>
      <c r="FL125" s="317">
        <f t="array" ref="FL125">AVERAGE(IF($JU21:$JU68&gt;0,FL21:FL68))</f>
        <v>0</v>
      </c>
      <c r="FM125" s="317">
        <f t="array" ref="FM125">AVERAGE(IF($JU21:$JU68&gt;0,FM21:FM68))</f>
        <v>0</v>
      </c>
      <c r="FN125" s="317">
        <f t="array" ref="FN125">AVERAGE(IF($JU21:$JU68&gt;0,FN21:FN68))</f>
        <v>0</v>
      </c>
      <c r="FO125" s="317">
        <f t="array" ref="FO125">AVERAGE(IF($JU21:$JU68&gt;0,FO21:FO68))</f>
        <v>0</v>
      </c>
      <c r="FP125" s="317">
        <f t="array" ref="FP125">AVERAGE(IF($JU21:$JU68&gt;0,FP21:FP68))</f>
        <v>0</v>
      </c>
      <c r="FQ125" s="317">
        <f t="array" ref="FQ125">AVERAGE(IF($JU21:$JU68&gt;0,FQ21:FQ68))</f>
        <v>0</v>
      </c>
      <c r="FR125" s="317">
        <f t="array" ref="FR125">AVERAGE(IF($JU21:$JU68&gt;0,FR21:FR68))</f>
        <v>0</v>
      </c>
      <c r="FS125" s="317">
        <f t="array" ref="FS125">AVERAGE(IF($JU21:$JU68&gt;0,FS21:FS68))</f>
        <v>0</v>
      </c>
      <c r="FT125" s="317">
        <f t="array" ref="FT125">AVERAGE(IF($JU21:$JU68&gt;0,FT21:FT68))</f>
        <v>0</v>
      </c>
      <c r="FU125" s="317">
        <f t="array" ref="FU125">AVERAGE(IF($JU21:$JU68&gt;0,FU21:FU68))</f>
        <v>0</v>
      </c>
      <c r="FV125" s="317">
        <f t="array" ref="FV125">AVERAGE(IF($JU21:$JU68&gt;0,FV21:FV68))</f>
        <v>0</v>
      </c>
      <c r="FW125" s="317">
        <f t="array" ref="FW125">AVERAGE(IF($JU21:$JU68&gt;0,FW21:FW68))</f>
        <v>0</v>
      </c>
      <c r="FX125" s="317">
        <f t="array" ref="FX125">AVERAGE(IF($JU21:$JU68&gt;0,FX21:FX68))</f>
        <v>0</v>
      </c>
      <c r="FY125" s="317">
        <f t="array" ref="FY125">AVERAGE(IF($JU21:$JU68&gt;0,FY21:FY68))</f>
        <v>0</v>
      </c>
      <c r="FZ125" s="317">
        <f t="array" ref="FZ125">AVERAGE(IF($JU21:$JU68&gt;0,FZ21:FZ68))</f>
        <v>0</v>
      </c>
      <c r="GA125" s="317">
        <f t="array" ref="GA125">AVERAGE(IF($JU21:$JU68&gt;0,GA21:GA68))</f>
        <v>0</v>
      </c>
      <c r="GB125" s="317">
        <f t="array" ref="GB125">AVERAGE(IF($JU21:$JU68&gt;0,GB21:GB68))</f>
        <v>0</v>
      </c>
      <c r="GC125" s="317">
        <f t="array" ref="GC125">AVERAGE(IF($JU21:$JU68&gt;0,GC21:GC68))</f>
        <v>0</v>
      </c>
      <c r="GD125" s="317">
        <f t="array" ref="GD125">AVERAGE(IF($JU21:$JU68&gt;0,GD21:GD68))</f>
        <v>0</v>
      </c>
      <c r="GE125" s="317">
        <f t="array" ref="GE125">AVERAGE(IF($JU21:$JU68&gt;0,GE21:GE68))</f>
        <v>0</v>
      </c>
      <c r="GF125" s="317">
        <f t="array" ref="GF125">AVERAGE(IF($JU21:$JU68&gt;0,GF21:GF68))</f>
        <v>0</v>
      </c>
      <c r="GG125" s="317">
        <f t="array" ref="GG125">AVERAGE(IF($JU21:$JU68&gt;0,GG21:GG68))</f>
        <v>0</v>
      </c>
      <c r="GH125" s="317">
        <f t="array" ref="GH125">AVERAGE(IF($JU21:$JU68&gt;0,GH21:GH68))</f>
        <v>0</v>
      </c>
      <c r="GI125" s="317">
        <f t="array" ref="GI125">AVERAGE(IF($JU21:$JU68&gt;0,GI21:GI68))</f>
        <v>0</v>
      </c>
      <c r="GJ125" s="317">
        <f t="array" ref="GJ125">AVERAGE(IF($JU21:$JU68&gt;0,GJ21:GJ68))</f>
        <v>0</v>
      </c>
      <c r="GK125" s="317">
        <f t="array" ref="GK125">AVERAGE(IF($JU21:$JU68&gt;0,GK21:GK68))</f>
        <v>0</v>
      </c>
      <c r="GL125" s="317" t="e">
        <f t="array" ref="GL125">AVERAGE(IF($JU21:$JU68&gt;0,GL21:GL68))</f>
        <v>#DIV/0!</v>
      </c>
      <c r="GM125" s="317">
        <f t="array" ref="GM125">AVERAGE(IF($JU21:$JU68&gt;0,GM21:GM68))</f>
        <v>0</v>
      </c>
      <c r="GN125" s="317">
        <f t="array" ref="GN125">AVERAGE(IF($JU21:$JU68&gt;0,GN21:GN68))</f>
        <v>0</v>
      </c>
      <c r="GO125" s="317">
        <f t="array" ref="GO125">AVERAGE(IF($JU21:$JU68&gt;0,GO21:GO68))</f>
        <v>0</v>
      </c>
      <c r="GP125" s="317">
        <f t="array" ref="GP125">AVERAGE(IF($JU21:$JU68&gt;0,GP21:GP68))</f>
        <v>0</v>
      </c>
      <c r="GQ125" s="317">
        <f t="array" ref="GQ125">AVERAGE(IF($JU21:$JU68&gt;0,GQ21:GQ68))</f>
        <v>0</v>
      </c>
      <c r="GR125" s="317">
        <f t="array" ref="GR125">AVERAGE(IF($JU21:$JU68&gt;0,GR21:GR68))</f>
        <v>0</v>
      </c>
      <c r="GS125" s="317">
        <f t="array" ref="GS125">AVERAGE(IF($JU21:$JU68&gt;0,GS21:GS68))</f>
        <v>0</v>
      </c>
      <c r="GT125" s="317">
        <f t="array" ref="GT125">AVERAGE(IF($JU21:$JU68&gt;0,GT21:GT68))</f>
        <v>0</v>
      </c>
      <c r="GU125" s="317">
        <f t="array" ref="GU125">AVERAGE(IF($JU21:$JU68&gt;0,GU21:GU68))</f>
        <v>0</v>
      </c>
      <c r="GV125" s="317">
        <f t="array" ref="GV125">AVERAGE(IF($JU21:$JU68&gt;0,GV21:GV68))</f>
        <v>0</v>
      </c>
      <c r="GW125" s="317">
        <f t="array" ref="GW125">AVERAGE(IF($JU21:$JU68&gt;0,GW21:GW68))</f>
        <v>0</v>
      </c>
      <c r="GX125" s="317">
        <f t="array" ref="GX125">AVERAGE(IF($JU21:$JU68&gt;0,GX21:GX68))</f>
        <v>0</v>
      </c>
      <c r="GY125" s="317">
        <f t="array" ref="GY125">AVERAGE(IF($JU21:$JU68&gt;0,GY21:GY68))</f>
        <v>0</v>
      </c>
      <c r="GZ125" s="317">
        <f t="array" ref="GZ125">AVERAGE(IF($JU21:$JU68&gt;0,GZ21:GZ68))</f>
        <v>0</v>
      </c>
      <c r="HA125" s="317">
        <f t="array" ref="HA125">AVERAGE(IF($JU21:$JU68&gt;0,HA21:HA68))</f>
        <v>0</v>
      </c>
      <c r="HB125" s="317">
        <f t="array" ref="HB125">AVERAGE(IF($JU21:$JU68&gt;0,HB21:HB68))</f>
        <v>0</v>
      </c>
      <c r="HC125" s="317">
        <f t="array" ref="HC125">AVERAGE(IF($JU21:$JU68&gt;0,HC21:HC68))</f>
        <v>0</v>
      </c>
      <c r="HD125" s="317">
        <f t="array" ref="HD125">AVERAGE(IF($JU21:$JU68&gt;0,HD21:HD68))</f>
        <v>0</v>
      </c>
      <c r="HE125" s="317">
        <f t="array" ref="HE125">AVERAGE(IF($JU21:$JU68&gt;0,HE21:HE68))</f>
        <v>0</v>
      </c>
      <c r="HF125" s="317">
        <f t="array" ref="HF125">AVERAGE(IF($JU21:$JU68&gt;0,HF21:HF68))</f>
        <v>0</v>
      </c>
      <c r="HG125" s="317">
        <f t="array" ref="HG125">AVERAGE(IF($JU21:$JU68&gt;0,HG21:HG68))</f>
        <v>0</v>
      </c>
      <c r="HH125" s="317">
        <f t="array" ref="HH125">AVERAGE(IF($JU21:$JU68&gt;0,HH21:HH68))</f>
        <v>0</v>
      </c>
      <c r="HI125" s="317">
        <f t="array" ref="HI125">AVERAGE(IF($JU21:$JU68&gt;0,HI21:HI68))</f>
        <v>0</v>
      </c>
      <c r="HJ125" s="317">
        <f t="array" ref="HJ125">AVERAGE(IF($JU21:$JU68&gt;0,HJ21:HJ68))</f>
        <v>0</v>
      </c>
      <c r="HK125" s="317">
        <f t="array" ref="HK125">AVERAGE(IF($JU21:$JU68&gt;0,HK21:HK68))</f>
        <v>0</v>
      </c>
      <c r="HL125" s="317">
        <f t="array" ref="HL125">AVERAGE(IF($JU21:$JU68&gt;0,HL21:HL68))</f>
        <v>0</v>
      </c>
      <c r="HM125" s="317" t="e">
        <f t="array" ref="HM125">AVERAGE(IF($JU21:$JU68&gt;0,HM21:HM68))</f>
        <v>#DIV/0!</v>
      </c>
      <c r="HN125" s="317">
        <f t="array" ref="HN125">AVERAGE(IF($JU21:$JU68&gt;0,HN21:HN68))</f>
        <v>0</v>
      </c>
      <c r="HO125" s="317">
        <f t="array" ref="HO125">AVERAGE(IF($JU21:$JU68&gt;0,HO21:HO68))</f>
        <v>0</v>
      </c>
      <c r="HP125" s="317">
        <f t="array" ref="HP125">AVERAGE(IF($JU21:$JU68&gt;0,HP21:HP68))</f>
        <v>0</v>
      </c>
      <c r="HQ125" s="317">
        <f t="array" ref="HQ125">AVERAGE(IF($JU21:$JU68&gt;0,HQ21:HQ68))</f>
        <v>0</v>
      </c>
      <c r="HR125" s="317">
        <f t="array" ref="HR125">AVERAGE(IF($JU21:$JU68&gt;0,HR21:HR68))</f>
        <v>0</v>
      </c>
      <c r="HS125" s="317">
        <f t="array" ref="HS125">AVERAGE(IF($JU21:$JU68&gt;0,HS21:HS68))</f>
        <v>0</v>
      </c>
      <c r="HT125" s="317">
        <f t="array" ref="HT125">AVERAGE(IF($JU21:$JU68&gt;0,HT21:HT68))</f>
        <v>0</v>
      </c>
      <c r="HU125" s="317">
        <f t="array" ref="HU125">AVERAGE(IF($JU21:$JU68&gt;0,HU21:HU68))</f>
        <v>0</v>
      </c>
      <c r="HV125" s="317">
        <f t="array" ref="HV125">AVERAGE(IF($JU21:$JU68&gt;0,HV21:HV68))</f>
        <v>0</v>
      </c>
      <c r="HW125" s="317">
        <f t="array" ref="HW125">AVERAGE(IF($JU21:$JU68&gt;0,HW21:HW68))</f>
        <v>0</v>
      </c>
      <c r="HX125" s="317">
        <f t="array" ref="HX125">AVERAGE(IF($JU21:$JU68&gt;0,HX21:HX68))</f>
        <v>0</v>
      </c>
      <c r="HY125" s="317">
        <f t="array" ref="HY125">AVERAGE(IF($JU21:$JU68&gt;0,HY21:HY68))</f>
        <v>0</v>
      </c>
      <c r="HZ125" s="317">
        <f t="array" ref="HZ125">AVERAGE(IF($JU21:$JU68&gt;0,HZ21:HZ68))</f>
        <v>0</v>
      </c>
      <c r="IA125" s="317">
        <f t="array" ref="IA125">AVERAGE(IF($JU21:$JU68&gt;0,IA21:IA68))</f>
        <v>0</v>
      </c>
      <c r="IB125" s="317">
        <f t="array" ref="IB125">AVERAGE(IF($JU21:$JU68&gt;0,IB21:IB68))</f>
        <v>0</v>
      </c>
      <c r="IC125" s="317">
        <f t="array" ref="IC125">AVERAGE(IF($JU21:$JU68&gt;0,IC21:IC68))</f>
        <v>0</v>
      </c>
      <c r="ID125" s="317">
        <f t="array" ref="ID125">AVERAGE(IF($JU21:$JU68&gt;0,ID21:ID68))</f>
        <v>0</v>
      </c>
      <c r="IE125" s="317">
        <f t="array" ref="IE125">AVERAGE(IF($JU21:$JU68&gt;0,IE21:IE68))</f>
        <v>0</v>
      </c>
      <c r="IF125" s="317">
        <f t="array" ref="IF125">AVERAGE(IF($JU21:$JU68&gt;0,IF21:IF68))</f>
        <v>0</v>
      </c>
      <c r="IG125" s="317">
        <f t="array" ref="IG125">AVERAGE(IF($JU21:$JU68&gt;0,IG21:IG68))</f>
        <v>0</v>
      </c>
      <c r="IH125" s="317">
        <f t="array" ref="IH125">AVERAGE(IF($JU21:$JU68&gt;0,IH21:IH68))</f>
        <v>0</v>
      </c>
      <c r="II125" s="317">
        <f t="array" ref="II125">AVERAGE(IF($JU21:$JU68&gt;0,II21:II68))</f>
        <v>0</v>
      </c>
      <c r="IJ125" s="317">
        <f t="array" ref="IJ125">AVERAGE(IF($JU21:$JU68&gt;0,IJ21:IJ68))</f>
        <v>0</v>
      </c>
      <c r="IK125" s="317">
        <f t="array" ref="IK125">AVERAGE(IF($JU21:$JU68&gt;0,IK21:IK68))</f>
        <v>0</v>
      </c>
      <c r="IL125" s="317">
        <f t="array" ref="IL125">AVERAGE(IF($JU21:$JU68&gt;0,IL21:IL68))</f>
        <v>0</v>
      </c>
      <c r="IM125" s="317">
        <f t="array" ref="IM125">AVERAGE(IF($JU21:$JU68&gt;0,IM21:IM68))</f>
        <v>0</v>
      </c>
      <c r="IN125" s="317" t="e">
        <f t="array" ref="IN125">AVERAGE(IF($JU21:$JU68&gt;0,IN21:IN68))</f>
        <v>#DIV/0!</v>
      </c>
      <c r="IO125" s="317">
        <f t="array" ref="IO125">AVERAGE(IF($JU21:$JU68&gt;0,IO21:IO68))</f>
        <v>0</v>
      </c>
      <c r="IP125" s="317">
        <f t="array" ref="IP125">AVERAGE(IF($JU21:$JU68&gt;0,IP21:IP68))</f>
        <v>0</v>
      </c>
      <c r="IQ125" s="317">
        <f t="array" ref="IQ125">AVERAGE(IF($JU21:$JU68&gt;0,IQ21:IQ68))</f>
        <v>0</v>
      </c>
      <c r="IR125" s="317">
        <f t="array" ref="IR125">AVERAGE(IF($JU21:$JU68&gt;0,IR21:IR68))</f>
        <v>0</v>
      </c>
      <c r="IS125" s="317">
        <f t="array" ref="IS125">AVERAGE(IF($JU21:$JU68&gt;0,IS21:IS68))</f>
        <v>0</v>
      </c>
      <c r="IT125" s="317">
        <f t="array" ref="IT125">AVERAGE(IF($JU21:$JU68&gt;0,IT21:IT68))</f>
        <v>0</v>
      </c>
      <c r="IU125" s="317">
        <f t="array" ref="IU125">AVERAGE(IF($JU21:$JU68&gt;0,IU21:IU68))</f>
        <v>0</v>
      </c>
      <c r="IV125" s="317">
        <f t="array" ref="IV125">AVERAGE(IF($JU21:$JU68&gt;0,IV21:IV68))</f>
        <v>0</v>
      </c>
      <c r="IW125" s="317">
        <f t="array" ref="IW125">AVERAGE(IF($JU21:$JU68&gt;0,IW21:IW68))</f>
        <v>0</v>
      </c>
      <c r="IX125" s="317">
        <f t="array" ref="IX125">AVERAGE(IF($JU21:$JU68&gt;0,IX21:IX68))</f>
        <v>0</v>
      </c>
      <c r="IY125" s="317">
        <f t="array" ref="IY125">AVERAGE(IF($JU21:$JU68&gt;0,IY21:IY68))</f>
        <v>0</v>
      </c>
      <c r="IZ125" s="317">
        <f t="array" ref="IZ125">AVERAGE(IF($JU21:$JU68&gt;0,IZ21:IZ68))</f>
        <v>0</v>
      </c>
      <c r="JA125" s="317">
        <f t="array" ref="JA125">AVERAGE(IF($JU21:$JU68&gt;0,JA21:JA68))</f>
        <v>0</v>
      </c>
      <c r="JB125" s="317">
        <f t="array" ref="JB125">AVERAGE(IF($JU21:$JU68&gt;0,JB21:JB68))</f>
        <v>0</v>
      </c>
      <c r="JC125" s="317">
        <f t="array" ref="JC125">AVERAGE(IF($JU21:$JU68&gt;0,JC21:JC68))</f>
        <v>0</v>
      </c>
      <c r="JD125" s="317">
        <f t="array" ref="JD125">AVERAGE(IF($JU21:$JU68&gt;0,JD21:JD68))</f>
        <v>0</v>
      </c>
      <c r="JE125" s="317">
        <f t="array" ref="JE125">AVERAGE(IF($JU21:$JU68&gt;0,JE21:JE68))</f>
        <v>0</v>
      </c>
      <c r="JF125" s="317">
        <f t="array" ref="JF125">AVERAGE(IF($JU21:$JU68&gt;0,JF21:JF68))</f>
        <v>0</v>
      </c>
      <c r="JG125" s="317">
        <f t="array" ref="JG125">AVERAGE(IF($JU21:$JU68&gt;0,JG21:JG68))</f>
        <v>0</v>
      </c>
      <c r="JH125" s="317">
        <f t="array" ref="JH125">AVERAGE(IF($JU21:$JU68&gt;0,JH21:JH68))</f>
        <v>0</v>
      </c>
      <c r="JI125" s="317">
        <f t="array" ref="JI125">AVERAGE(IF($JU21:$JU68&gt;0,JI21:JI68))</f>
        <v>0</v>
      </c>
      <c r="JJ125" s="317">
        <f t="array" ref="JJ125">AVERAGE(IF($JU21:$JU68&gt;0,JJ21:JJ68))</f>
        <v>0</v>
      </c>
      <c r="JK125" s="317">
        <f t="array" ref="JK125">AVERAGE(IF($JU21:$JU68&gt;0,JK21:JK68))</f>
        <v>0</v>
      </c>
      <c r="JL125" s="317">
        <f t="array" ref="JL125">AVERAGE(IF($JU21:$JU68&gt;0,JL21:JL68))</f>
        <v>0</v>
      </c>
      <c r="JM125" s="317">
        <f t="array" ref="JM125">AVERAGE(IF($JU21:$JU68&gt;0,JM21:JM68))</f>
        <v>0</v>
      </c>
      <c r="JN125" s="317">
        <f t="array" ref="JN125">AVERAGE(IF($JU21:$JU68&gt;0,JN21:JN68))</f>
        <v>0</v>
      </c>
      <c r="JO125" s="317" t="e">
        <f t="array" ref="JO125">AVERAGE(IF($JU21:$JU68&gt;0,JO21:JO68))</f>
        <v>#DIV/0!</v>
      </c>
      <c r="JP125" s="317" t="e">
        <f t="array" ref="JP125">AVERAGE(IF($JU21:$JU68&gt;0,JP21:JP68))</f>
        <v>#DIV/0!</v>
      </c>
    </row>
    <row r="126" spans="4:277" ht="15" customHeight="1" x14ac:dyDescent="0.2">
      <c r="D126" s="317"/>
      <c r="E126" s="317" t="s">
        <v>490</v>
      </c>
      <c r="F126" s="317">
        <f t="array" ref="F126">STDEVP(IF($JU22:$JU68&gt;0,F22:F68))</f>
        <v>0</v>
      </c>
      <c r="G126" s="317">
        <f t="array" ref="G126">STDEVP(IF($JU22:$JU68&gt;0,G22:G68))</f>
        <v>0</v>
      </c>
      <c r="H126" s="317">
        <f t="array" ref="H126">STDEVP(IF($JU22:$JU68&gt;0,H22:H68))</f>
        <v>0</v>
      </c>
      <c r="I126" s="317">
        <f t="array" ref="I126">STDEVP(IF($JU22:$JU68&gt;0,I22:I68))</f>
        <v>0</v>
      </c>
      <c r="J126" s="317">
        <f t="array" ref="J126">STDEVP(IF($JU22:$JU68&gt;0,J22:J68))</f>
        <v>0</v>
      </c>
      <c r="K126" s="317">
        <f t="array" ref="K126">STDEVP(IF($JU22:$JU68&gt;0,K22:K68))</f>
        <v>0</v>
      </c>
      <c r="L126" s="317">
        <f t="array" ref="L126">STDEVP(IF($JU22:$JU68&gt;0,L22:L68))</f>
        <v>0</v>
      </c>
      <c r="M126" s="317">
        <f t="array" ref="M126">STDEVP(IF($JU22:$JU68&gt;0,M22:M68))</f>
        <v>0</v>
      </c>
      <c r="N126" s="317">
        <f t="array" ref="N126">STDEVP(IF($JU22:$JU68&gt;0,N22:N68))</f>
        <v>0</v>
      </c>
      <c r="O126" s="317">
        <f t="array" ref="O126">STDEVP(IF($JU22:$JU68&gt;0,O22:O68))</f>
        <v>0</v>
      </c>
      <c r="P126" s="317">
        <f t="array" ref="P126">STDEVP(IF($JU22:$JU68&gt;0,P22:P68))</f>
        <v>0</v>
      </c>
      <c r="Q126" s="317">
        <f t="array" ref="Q126">STDEVP(IF($JU22:$JU68&gt;0,Q22:Q68))</f>
        <v>0</v>
      </c>
      <c r="R126" s="317">
        <f t="array" ref="R126">STDEVP(IF($JU22:$JU68&gt;0,R22:R68))</f>
        <v>0</v>
      </c>
      <c r="S126" s="317">
        <f t="array" ref="S126">STDEVP(IF($JU22:$JU68&gt;0,S22:S68))</f>
        <v>0</v>
      </c>
      <c r="T126" s="317">
        <f t="array" ref="T126">STDEVP(IF($JU22:$JU68&gt;0,T22:T68))</f>
        <v>0</v>
      </c>
      <c r="U126" s="317">
        <f t="array" ref="U126">STDEVP(IF($JU22:$JU68&gt;0,U22:U68))</f>
        <v>0</v>
      </c>
      <c r="V126" s="317">
        <f t="array" ref="V126">STDEVP(IF($JU22:$JU68&gt;0,V22:V68))</f>
        <v>0</v>
      </c>
      <c r="W126" s="317">
        <f t="array" ref="W126">STDEVP(IF($JU22:$JU68&gt;0,W22:W68))</f>
        <v>0</v>
      </c>
      <c r="X126" s="317">
        <f t="array" ref="X126">STDEVP(IF($JU22:$JU68&gt;0,X22:X68))</f>
        <v>0</v>
      </c>
      <c r="Y126" s="317">
        <f t="array" ref="Y126">STDEVP(IF($JU22:$JU68&gt;0,Y22:Y68))</f>
        <v>0</v>
      </c>
      <c r="Z126" s="317">
        <f t="array" ref="Z126">STDEVP(IF($JU22:$JU68&gt;0,Z22:Z68))</f>
        <v>0</v>
      </c>
      <c r="AA126" s="317">
        <f t="array" ref="AA126">STDEVP(IF($JU22:$JU68&gt;0,AA22:AA68))</f>
        <v>0</v>
      </c>
      <c r="AB126" s="317">
        <f t="array" ref="AB126">STDEVP(IF($JU22:$JU68&gt;0,AB22:AB68))</f>
        <v>0</v>
      </c>
      <c r="AC126" s="317">
        <f t="array" ref="AC126">STDEVP(IF($JU22:$JU68&gt;0,AC22:AC68))</f>
        <v>0</v>
      </c>
      <c r="AD126" s="317">
        <f t="array" ref="AD126">STDEVP(IF($JU22:$JU68&gt;0,AD22:AD68))</f>
        <v>0</v>
      </c>
      <c r="AE126" s="317">
        <f t="array" ref="AE126">STDEVP(IF($JU22:$JU68&gt;0,AE22:AE68))</f>
        <v>0</v>
      </c>
      <c r="AF126" s="317" t="e">
        <f t="array" ref="AF126">STDEVP(IF($JU22:$JU68&gt;0,AF22:AF68))</f>
        <v>#DIV/0!</v>
      </c>
      <c r="AG126" s="317">
        <f t="array" ref="AG126">STDEVP(IF($JU22:$JU68&gt;0,AG22:AG68))</f>
        <v>0</v>
      </c>
      <c r="AH126" s="317">
        <f t="array" ref="AH126">STDEVP(IF($JU22:$JU68&gt;0,AH22:AH68))</f>
        <v>0</v>
      </c>
      <c r="AI126" s="317">
        <f t="array" ref="AI126">STDEVP(IF($JU22:$JU68&gt;0,AI22:AI68))</f>
        <v>0</v>
      </c>
      <c r="AJ126" s="317">
        <f t="array" ref="AJ126">STDEVP(IF($JU22:$JU68&gt;0,AJ22:AJ68))</f>
        <v>0</v>
      </c>
      <c r="AK126" s="317">
        <f t="array" ref="AK126">STDEVP(IF($JU22:$JU68&gt;0,AK22:AK68))</f>
        <v>0</v>
      </c>
      <c r="AL126" s="317">
        <f t="array" ref="AL126">STDEVP(IF($JU22:$JU68&gt;0,AL22:AL68))</f>
        <v>0</v>
      </c>
      <c r="AM126" s="317">
        <f t="array" ref="AM126">STDEVP(IF($JU22:$JU68&gt;0,AM22:AM68))</f>
        <v>0</v>
      </c>
      <c r="AN126" s="317">
        <f t="array" ref="AN126">STDEVP(IF($JU22:$JU68&gt;0,AN22:AN68))</f>
        <v>0</v>
      </c>
      <c r="AO126" s="317">
        <f t="array" ref="AO126">STDEVP(IF($JU22:$JU68&gt;0,AO22:AO68))</f>
        <v>0</v>
      </c>
      <c r="AP126" s="317">
        <f t="array" ref="AP126">STDEVP(IF($JU22:$JU68&gt;0,AP22:AP68))</f>
        <v>0</v>
      </c>
      <c r="AQ126" s="317">
        <f t="array" ref="AQ126">STDEVP(IF($JU22:$JU68&gt;0,AQ22:AQ68))</f>
        <v>0</v>
      </c>
      <c r="AR126" s="317">
        <f t="array" ref="AR126">STDEVP(IF($JU22:$JU68&gt;0,AR22:AR68))</f>
        <v>0</v>
      </c>
      <c r="AS126" s="317">
        <f t="array" ref="AS126">STDEVP(IF($JU22:$JU68&gt;0,AS22:AS68))</f>
        <v>0</v>
      </c>
      <c r="AT126" s="317">
        <f t="array" ref="AT126">STDEVP(IF($JU22:$JU68&gt;0,AT22:AT68))</f>
        <v>0</v>
      </c>
      <c r="AU126" s="317">
        <f t="array" ref="AU126">STDEVP(IF($JU22:$JU68&gt;0,AU22:AU68))</f>
        <v>0</v>
      </c>
      <c r="AV126" s="317">
        <f t="array" ref="AV126">STDEVP(IF($JU22:$JU68&gt;0,AV22:AV68))</f>
        <v>0</v>
      </c>
      <c r="AW126" s="317">
        <f t="array" ref="AW126">STDEVP(IF($JU22:$JU68&gt;0,AW22:AW68))</f>
        <v>0</v>
      </c>
      <c r="AX126" s="317">
        <f t="array" ref="AX126">STDEVP(IF($JU22:$JU68&gt;0,AX22:AX68))</f>
        <v>0</v>
      </c>
      <c r="AY126" s="317">
        <f t="array" ref="AY126">STDEVP(IF($JU22:$JU68&gt;0,AY22:AY68))</f>
        <v>0</v>
      </c>
      <c r="AZ126" s="317">
        <f t="array" ref="AZ126">STDEVP(IF($JU22:$JU68&gt;0,AZ22:AZ68))</f>
        <v>0</v>
      </c>
      <c r="BA126" s="317">
        <f t="array" ref="BA126">STDEVP(IF($JU22:$JU68&gt;0,BA22:BA68))</f>
        <v>0</v>
      </c>
      <c r="BB126" s="317">
        <f t="array" ref="BB126">STDEVP(IF($JU22:$JU68&gt;0,BB22:BB68))</f>
        <v>0</v>
      </c>
      <c r="BC126" s="317">
        <f t="array" ref="BC126">STDEVP(IF($JU22:$JU68&gt;0,BC22:BC68))</f>
        <v>0</v>
      </c>
      <c r="BD126" s="317">
        <f t="array" ref="BD126">STDEVP(IF($JU22:$JU68&gt;0,BD22:BD68))</f>
        <v>0</v>
      </c>
      <c r="BE126" s="317">
        <f t="array" ref="BE126">STDEVP(IF($JU22:$JU68&gt;0,BE22:BE68))</f>
        <v>0</v>
      </c>
      <c r="BF126" s="317">
        <f t="array" ref="BF126">STDEVP(IF($JU22:$JU68&gt;0,BF22:BF68))</f>
        <v>0</v>
      </c>
      <c r="BG126" s="317" t="e">
        <f t="array" ref="BG126">STDEVP(IF($JU22:$JU68&gt;0,BG22:BG68))</f>
        <v>#DIV/0!</v>
      </c>
      <c r="BH126" s="317">
        <f t="array" ref="BH126">STDEVP(IF($JU22:$JU68&gt;0,BH22:BH68))</f>
        <v>0</v>
      </c>
      <c r="BI126" s="317">
        <f t="array" ref="BI126">STDEVP(IF($JU22:$JU68&gt;0,BI22:BI68))</f>
        <v>0</v>
      </c>
      <c r="BJ126" s="317">
        <f t="array" ref="BJ126">STDEVP(IF($JU22:$JU68&gt;0,BJ22:BJ68))</f>
        <v>0</v>
      </c>
      <c r="BK126" s="317">
        <f t="array" ref="BK126">STDEVP(IF($JU22:$JU68&gt;0,BK22:BK68))</f>
        <v>0</v>
      </c>
      <c r="BL126" s="317">
        <f t="array" ref="BL126">STDEVP(IF($JU22:$JU68&gt;0,BL22:BL68))</f>
        <v>0</v>
      </c>
      <c r="BM126" s="317">
        <f t="array" ref="BM126">STDEVP(IF($JU22:$JU68&gt;0,BM22:BM68))</f>
        <v>0</v>
      </c>
      <c r="BN126" s="317">
        <f t="array" ref="BN126">STDEVP(IF($JU22:$JU68&gt;0,BN22:BN68))</f>
        <v>0</v>
      </c>
      <c r="BO126" s="317">
        <f t="array" ref="BO126">STDEVP(IF($JU22:$JU68&gt;0,BO22:BO68))</f>
        <v>0</v>
      </c>
      <c r="BP126" s="317">
        <f t="array" ref="BP126">STDEVP(IF($JU22:$JU68&gt;0,BP22:BP68))</f>
        <v>0</v>
      </c>
      <c r="BQ126" s="317">
        <f t="array" ref="BQ126">STDEVP(IF($JU22:$JU68&gt;0,BQ22:BQ68))</f>
        <v>0</v>
      </c>
      <c r="BR126" s="317">
        <f t="array" ref="BR126">STDEVP(IF($JU22:$JU68&gt;0,BR22:BR68))</f>
        <v>0</v>
      </c>
      <c r="BS126" s="317">
        <f t="array" ref="BS126">STDEVP(IF($JU22:$JU68&gt;0,BS22:BS68))</f>
        <v>0</v>
      </c>
      <c r="BT126" s="317">
        <f t="array" ref="BT126">STDEVP(IF($JU22:$JU68&gt;0,BT22:BT68))</f>
        <v>0</v>
      </c>
      <c r="BU126" s="317">
        <f t="array" ref="BU126">STDEVP(IF($JU22:$JU68&gt;0,BU22:BU68))</f>
        <v>0</v>
      </c>
      <c r="BV126" s="317">
        <f t="array" ref="BV126">STDEVP(IF($JU22:$JU68&gt;0,BV22:BV68))</f>
        <v>0</v>
      </c>
      <c r="BW126" s="317">
        <f t="array" ref="BW126">STDEVP(IF($JU22:$JU68&gt;0,BW22:BW68))</f>
        <v>0</v>
      </c>
      <c r="BX126" s="317">
        <f t="array" ref="BX126">STDEVP(IF($JU22:$JU68&gt;0,BX22:BX68))</f>
        <v>0</v>
      </c>
      <c r="BY126" s="317">
        <f t="array" ref="BY126">STDEVP(IF($JU22:$JU68&gt;0,BY22:BY68))</f>
        <v>0</v>
      </c>
      <c r="BZ126" s="317">
        <f t="array" ref="BZ126">STDEVP(IF($JU22:$JU68&gt;0,BZ22:BZ68))</f>
        <v>0</v>
      </c>
      <c r="CA126" s="317">
        <f t="array" ref="CA126">STDEVP(IF($JU22:$JU68&gt;0,CA22:CA68))</f>
        <v>0</v>
      </c>
      <c r="CB126" s="317">
        <f t="array" ref="CB126">STDEVP(IF($JU22:$JU68&gt;0,CB22:CB68))</f>
        <v>0</v>
      </c>
      <c r="CC126" s="317">
        <f t="array" ref="CC126">STDEVP(IF($JU22:$JU68&gt;0,CC22:CC68))</f>
        <v>0</v>
      </c>
      <c r="CD126" s="317">
        <f t="array" ref="CD126">STDEVP(IF($JU22:$JU68&gt;0,CD22:CD68))</f>
        <v>0</v>
      </c>
      <c r="CE126" s="317">
        <f t="array" ref="CE126">STDEVP(IF($JU22:$JU68&gt;0,CE22:CE68))</f>
        <v>0</v>
      </c>
      <c r="CF126" s="317">
        <f t="array" ref="CF126">STDEVP(IF($JU22:$JU68&gt;0,CF22:CF68))</f>
        <v>0</v>
      </c>
      <c r="CG126" s="317">
        <f t="array" ref="CG126">STDEVP(IF($JU22:$JU68&gt;0,CG22:CG68))</f>
        <v>0</v>
      </c>
      <c r="CH126" s="317" t="e">
        <f t="array" ref="CH126">STDEVP(IF($JU22:$JU68&gt;0,CH22:CH68))</f>
        <v>#DIV/0!</v>
      </c>
      <c r="CI126" s="317">
        <f t="array" ref="CI126">STDEVP(IF($JU22:$JU68&gt;0,CI22:CI68))</f>
        <v>0</v>
      </c>
      <c r="CJ126" s="317">
        <f t="array" ref="CJ126">STDEVP(IF($JU22:$JU68&gt;0,CJ22:CJ68))</f>
        <v>0</v>
      </c>
      <c r="CK126" s="317">
        <f t="array" ref="CK126">STDEVP(IF($JU22:$JU68&gt;0,CK22:CK68))</f>
        <v>0</v>
      </c>
      <c r="CL126" s="317">
        <f t="array" ref="CL126">STDEVP(IF($JU22:$JU68&gt;0,CL22:CL68))</f>
        <v>0</v>
      </c>
      <c r="CM126" s="317">
        <f t="array" ref="CM126">STDEVP(IF($JU22:$JU68&gt;0,CM22:CM68))</f>
        <v>0</v>
      </c>
      <c r="CN126" s="317">
        <f t="array" ref="CN126">STDEVP(IF($JU22:$JU68&gt;0,CN22:CN68))</f>
        <v>0</v>
      </c>
      <c r="CO126" s="317">
        <f t="array" ref="CO126">STDEVP(IF($JU22:$JU68&gt;0,CO22:CO68))</f>
        <v>0</v>
      </c>
      <c r="CP126" s="317">
        <f t="array" ref="CP126">STDEVP(IF($JU22:$JU68&gt;0,CP22:CP68))</f>
        <v>0</v>
      </c>
      <c r="CQ126" s="317">
        <f t="array" ref="CQ126">STDEVP(IF($JU22:$JU68&gt;0,CQ22:CQ68))</f>
        <v>0</v>
      </c>
      <c r="CR126" s="317">
        <f t="array" ref="CR126">STDEVP(IF($JU22:$JU68&gt;0,CR22:CR68))</f>
        <v>0</v>
      </c>
      <c r="CS126" s="317">
        <f t="array" ref="CS126">STDEVP(IF($JU22:$JU68&gt;0,CS22:CS68))</f>
        <v>0</v>
      </c>
      <c r="CT126" s="317">
        <f t="array" ref="CT126">STDEVP(IF($JU22:$JU68&gt;0,CT22:CT68))</f>
        <v>0</v>
      </c>
      <c r="CU126" s="317">
        <f t="array" ref="CU126">STDEVP(IF($JU22:$JU68&gt;0,CU22:CU68))</f>
        <v>0</v>
      </c>
      <c r="CV126" s="317">
        <f t="array" ref="CV126">STDEVP(IF($JU22:$JU68&gt;0,CV22:CV68))</f>
        <v>0</v>
      </c>
      <c r="CW126" s="317">
        <f t="array" ref="CW126">STDEVP(IF($JU22:$JU68&gt;0,CW22:CW68))</f>
        <v>0</v>
      </c>
      <c r="CX126" s="317">
        <f t="array" ref="CX126">STDEVP(IF($JU22:$JU68&gt;0,CX22:CX68))</f>
        <v>0</v>
      </c>
      <c r="CY126" s="317">
        <f t="array" ref="CY126">STDEVP(IF($JU22:$JU68&gt;0,CY22:CY68))</f>
        <v>0</v>
      </c>
      <c r="CZ126" s="317">
        <f t="array" ref="CZ126">STDEVP(IF($JU22:$JU68&gt;0,CZ22:CZ68))</f>
        <v>0</v>
      </c>
      <c r="DA126" s="317">
        <f t="array" ref="DA126">STDEVP(IF($JU22:$JU68&gt;0,DA22:DA68))</f>
        <v>0</v>
      </c>
      <c r="DB126" s="317">
        <f t="array" ref="DB126">STDEVP(IF($JU22:$JU68&gt;0,DB22:DB68))</f>
        <v>0</v>
      </c>
      <c r="DC126" s="317">
        <f t="array" ref="DC126">STDEVP(IF($JU22:$JU68&gt;0,DC22:DC68))</f>
        <v>0</v>
      </c>
      <c r="DD126" s="317">
        <f t="array" ref="DD126">STDEVP(IF($JU22:$JU68&gt;0,DD22:DD68))</f>
        <v>0</v>
      </c>
      <c r="DE126" s="317">
        <f t="array" ref="DE126">STDEVP(IF($JU22:$JU68&gt;0,DE22:DE68))</f>
        <v>0</v>
      </c>
      <c r="DF126" s="317">
        <f t="array" ref="DF126">STDEVP(IF($JU22:$JU68&gt;0,DF22:DF68))</f>
        <v>0</v>
      </c>
      <c r="DG126" s="317">
        <f t="array" ref="DG126">STDEVP(IF($JU22:$JU68&gt;0,DG22:DG68))</f>
        <v>0</v>
      </c>
      <c r="DH126" s="317">
        <f t="array" ref="DH126">STDEVP(IF($JU22:$JU68&gt;0,DH22:DH68))</f>
        <v>0</v>
      </c>
      <c r="DI126" s="317" t="e">
        <f t="array" ref="DI126">STDEVP(IF($JU22:$JU68&gt;0,DI22:DI68))</f>
        <v>#DIV/0!</v>
      </c>
      <c r="DJ126" s="317">
        <f t="array" ref="DJ126">STDEVP(IF($JU22:$JU68&gt;0,DJ22:DJ68))</f>
        <v>0</v>
      </c>
      <c r="DK126" s="317">
        <f t="array" ref="DK126">STDEVP(IF($JU22:$JU68&gt;0,DK22:DK68))</f>
        <v>0</v>
      </c>
      <c r="DL126" s="317">
        <f t="array" ref="DL126">STDEVP(IF($JU22:$JU68&gt;0,DL22:DL68))</f>
        <v>0</v>
      </c>
      <c r="DM126" s="317">
        <f t="array" ref="DM126">STDEVP(IF($JU22:$JU68&gt;0,DM22:DM68))</f>
        <v>0</v>
      </c>
      <c r="DN126" s="317">
        <f t="array" ref="DN126">STDEVP(IF($JU22:$JU68&gt;0,DN22:DN68))</f>
        <v>0</v>
      </c>
      <c r="DO126" s="317">
        <f t="array" ref="DO126">STDEVP(IF($JU22:$JU68&gt;0,DO22:DO68))</f>
        <v>0</v>
      </c>
      <c r="DP126" s="317">
        <f t="array" ref="DP126">STDEVP(IF($JU22:$JU68&gt;0,DP22:DP68))</f>
        <v>0</v>
      </c>
      <c r="DQ126" s="317">
        <f t="array" ref="DQ126">STDEVP(IF($JU22:$JU68&gt;0,DQ22:DQ68))</f>
        <v>0</v>
      </c>
      <c r="DR126" s="317">
        <f t="array" ref="DR126">STDEVP(IF($JU22:$JU68&gt;0,DR22:DR68))</f>
        <v>0</v>
      </c>
      <c r="DS126" s="317">
        <f t="array" ref="DS126">STDEVP(IF($JU22:$JU68&gt;0,DS22:DS68))</f>
        <v>0</v>
      </c>
      <c r="DT126" s="317">
        <f t="array" ref="DT126">STDEVP(IF($JU22:$JU68&gt;0,DT22:DT68))</f>
        <v>0</v>
      </c>
      <c r="DU126" s="317">
        <f t="array" ref="DU126">STDEVP(IF($JU22:$JU68&gt;0,DU22:DU68))</f>
        <v>0</v>
      </c>
      <c r="DV126" s="317">
        <f t="array" ref="DV126">STDEVP(IF($JU22:$JU68&gt;0,DV22:DV68))</f>
        <v>0</v>
      </c>
      <c r="DW126" s="317">
        <f t="array" ref="DW126">STDEVP(IF($JU22:$JU68&gt;0,DW22:DW68))</f>
        <v>0</v>
      </c>
      <c r="DX126" s="317">
        <f t="array" ref="DX126">STDEVP(IF($JU22:$JU68&gt;0,DX22:DX68))</f>
        <v>0</v>
      </c>
      <c r="DY126" s="317">
        <f t="array" ref="DY126">STDEVP(IF($JU22:$JU68&gt;0,DY22:DY68))</f>
        <v>0</v>
      </c>
      <c r="DZ126" s="317">
        <f t="array" ref="DZ126">STDEVP(IF($JU22:$JU68&gt;0,DZ22:DZ68))</f>
        <v>0</v>
      </c>
      <c r="EA126" s="317">
        <f t="array" ref="EA126">STDEVP(IF($JU22:$JU68&gt;0,EA22:EA68))</f>
        <v>0</v>
      </c>
      <c r="EB126" s="317">
        <f t="array" ref="EB126">STDEVP(IF($JU22:$JU68&gt;0,EB22:EB68))</f>
        <v>0</v>
      </c>
      <c r="EC126" s="317">
        <f t="array" ref="EC126">STDEVP(IF($JU22:$JU68&gt;0,EC22:EC68))</f>
        <v>0</v>
      </c>
      <c r="ED126" s="317">
        <f t="array" ref="ED126">STDEVP(IF($JU22:$JU68&gt;0,ED22:ED68))</f>
        <v>0</v>
      </c>
      <c r="EE126" s="317">
        <f t="array" ref="EE126">STDEVP(IF($JU22:$JU68&gt;0,EE22:EE68))</f>
        <v>0</v>
      </c>
      <c r="EF126" s="317">
        <f t="array" ref="EF126">STDEVP(IF($JU22:$JU68&gt;0,EF22:EF68))</f>
        <v>0</v>
      </c>
      <c r="EG126" s="317">
        <f t="array" ref="EG126">STDEVP(IF($JU22:$JU68&gt;0,EG22:EG68))</f>
        <v>0</v>
      </c>
      <c r="EH126" s="317">
        <f t="array" ref="EH126">STDEVP(IF($JU22:$JU68&gt;0,EH22:EH68))</f>
        <v>0</v>
      </c>
      <c r="EI126" s="317">
        <f t="array" ref="EI126">STDEVP(IF($JU22:$JU68&gt;0,EI22:EI68))</f>
        <v>0</v>
      </c>
      <c r="EJ126" s="317" t="e">
        <f t="array" ref="EJ126">STDEVP(IF($JU22:$JU68&gt;0,EJ22:EJ68))</f>
        <v>#DIV/0!</v>
      </c>
      <c r="EK126" s="317">
        <f t="array" ref="EK126">STDEVP(IF($JU22:$JU68&gt;0,EK22:EK68))</f>
        <v>0</v>
      </c>
      <c r="EL126" s="317">
        <f t="array" ref="EL126">STDEVP(IF($JU22:$JU68&gt;0,EL22:EL68))</f>
        <v>0</v>
      </c>
      <c r="EM126" s="317">
        <f t="array" ref="EM126">STDEVP(IF($JU22:$JU68&gt;0,EM22:EM68))</f>
        <v>0</v>
      </c>
      <c r="EN126" s="317">
        <f t="array" ref="EN126">STDEVP(IF($JU22:$JU68&gt;0,EN22:EN68))</f>
        <v>0</v>
      </c>
      <c r="EO126" s="317">
        <f t="array" ref="EO126">STDEVP(IF($JU22:$JU68&gt;0,EO22:EO68))</f>
        <v>0</v>
      </c>
      <c r="EP126" s="317">
        <f t="array" ref="EP126">STDEVP(IF($JU22:$JU68&gt;0,EP22:EP68))</f>
        <v>0</v>
      </c>
      <c r="EQ126" s="317">
        <f t="array" ref="EQ126">STDEVP(IF($JU22:$JU68&gt;0,EQ22:EQ68))</f>
        <v>0</v>
      </c>
      <c r="ER126" s="317">
        <f t="array" ref="ER126">STDEVP(IF($JU22:$JU68&gt;0,ER22:ER68))</f>
        <v>0</v>
      </c>
      <c r="ES126" s="317">
        <f t="array" ref="ES126">STDEVP(IF($JU22:$JU68&gt;0,ES22:ES68))</f>
        <v>0</v>
      </c>
      <c r="ET126" s="317">
        <f t="array" ref="ET126">STDEVP(IF($JU22:$JU68&gt;0,ET22:ET68))</f>
        <v>0</v>
      </c>
      <c r="EU126" s="317">
        <f t="array" ref="EU126">STDEVP(IF($JU22:$JU68&gt;0,EU22:EU68))</f>
        <v>0</v>
      </c>
      <c r="EV126" s="317">
        <f t="array" ref="EV126">STDEVP(IF($JU22:$JU68&gt;0,EV22:EV68))</f>
        <v>0</v>
      </c>
      <c r="EW126" s="317">
        <f t="array" ref="EW126">STDEVP(IF($JU22:$JU68&gt;0,EW22:EW68))</f>
        <v>0</v>
      </c>
      <c r="EX126" s="317">
        <f t="array" ref="EX126">STDEVP(IF($JU22:$JU68&gt;0,EX22:EX68))</f>
        <v>0</v>
      </c>
      <c r="EY126" s="317">
        <f t="array" ref="EY126">STDEVP(IF($JU22:$JU68&gt;0,EY22:EY68))</f>
        <v>0</v>
      </c>
      <c r="EZ126" s="317">
        <f t="array" ref="EZ126">STDEVP(IF($JU22:$JU68&gt;0,EZ22:EZ68))</f>
        <v>0</v>
      </c>
      <c r="FA126" s="317">
        <f t="array" ref="FA126">STDEVP(IF($JU22:$JU68&gt;0,FA22:FA68))</f>
        <v>0</v>
      </c>
      <c r="FB126" s="317">
        <f t="array" ref="FB126">STDEVP(IF($JU22:$JU68&gt;0,FB22:FB68))</f>
        <v>0</v>
      </c>
      <c r="FC126" s="317">
        <f t="array" ref="FC126">STDEVP(IF($JU22:$JU68&gt;0,FC22:FC68))</f>
        <v>0</v>
      </c>
      <c r="FD126" s="317">
        <f t="array" ref="FD126">STDEVP(IF($JU22:$JU68&gt;0,FD22:FD68))</f>
        <v>0</v>
      </c>
      <c r="FE126" s="317">
        <f t="array" ref="FE126">STDEVP(IF($JU22:$JU68&gt;0,FE22:FE68))</f>
        <v>0</v>
      </c>
      <c r="FF126" s="317">
        <f t="array" ref="FF126">STDEVP(IF($JU22:$JU68&gt;0,FF22:FF68))</f>
        <v>0</v>
      </c>
      <c r="FG126" s="317">
        <f t="array" ref="FG126">STDEVP(IF($JU22:$JU68&gt;0,FG22:FG68))</f>
        <v>0</v>
      </c>
      <c r="FH126" s="317">
        <f t="array" ref="FH126">STDEVP(IF($JU22:$JU68&gt;0,FH22:FH68))</f>
        <v>0</v>
      </c>
      <c r="FI126" s="317">
        <f t="array" ref="FI126">STDEVP(IF($JU22:$JU68&gt;0,FI22:FI68))</f>
        <v>0</v>
      </c>
      <c r="FJ126" s="317">
        <f t="array" ref="FJ126">STDEVP(IF($JU22:$JU68&gt;0,FJ22:FJ68))</f>
        <v>0</v>
      </c>
      <c r="FK126" s="317" t="e">
        <f t="array" ref="FK126">STDEVP(IF($JU22:$JU68&gt;0,FK22:FK68))</f>
        <v>#DIV/0!</v>
      </c>
      <c r="FL126" s="317">
        <f t="array" ref="FL126">STDEVP(IF($JU22:$JU68&gt;0,FL22:FL68))</f>
        <v>0</v>
      </c>
      <c r="FM126" s="317">
        <f t="array" ref="FM126">STDEVP(IF($JU22:$JU68&gt;0,FM22:FM68))</f>
        <v>0</v>
      </c>
      <c r="FN126" s="317">
        <f t="array" ref="FN126">STDEVP(IF($JU22:$JU68&gt;0,FN22:FN68))</f>
        <v>0</v>
      </c>
      <c r="FO126" s="317">
        <f t="array" ref="FO126">STDEVP(IF($JU22:$JU68&gt;0,FO22:FO68))</f>
        <v>0</v>
      </c>
      <c r="FP126" s="317">
        <f t="array" ref="FP126">STDEVP(IF($JU22:$JU68&gt;0,FP22:FP68))</f>
        <v>0</v>
      </c>
      <c r="FQ126" s="317">
        <f t="array" ref="FQ126">STDEVP(IF($JU22:$JU68&gt;0,FQ22:FQ68))</f>
        <v>0</v>
      </c>
      <c r="FR126" s="317">
        <f t="array" ref="FR126">STDEVP(IF($JU22:$JU68&gt;0,FR22:FR68))</f>
        <v>0</v>
      </c>
      <c r="FS126" s="317">
        <f t="array" ref="FS126">STDEVP(IF($JU22:$JU68&gt;0,FS22:FS68))</f>
        <v>0</v>
      </c>
      <c r="FT126" s="317">
        <f t="array" ref="FT126">STDEVP(IF($JU22:$JU68&gt;0,FT22:FT68))</f>
        <v>0</v>
      </c>
      <c r="FU126" s="317">
        <f t="array" ref="FU126">STDEVP(IF($JU22:$JU68&gt;0,FU22:FU68))</f>
        <v>0</v>
      </c>
      <c r="FV126" s="317">
        <f t="array" ref="FV126">STDEVP(IF($JU22:$JU68&gt;0,FV22:FV68))</f>
        <v>0</v>
      </c>
      <c r="FW126" s="317">
        <f t="array" ref="FW126">STDEVP(IF($JU22:$JU68&gt;0,FW22:FW68))</f>
        <v>0</v>
      </c>
      <c r="FX126" s="317">
        <f t="array" ref="FX126">STDEVP(IF($JU22:$JU68&gt;0,FX22:FX68))</f>
        <v>0</v>
      </c>
      <c r="FY126" s="317">
        <f t="array" ref="FY126">STDEVP(IF($JU22:$JU68&gt;0,FY22:FY68))</f>
        <v>0</v>
      </c>
      <c r="FZ126" s="317">
        <f t="array" ref="FZ126">STDEVP(IF($JU22:$JU68&gt;0,FZ22:FZ68))</f>
        <v>0</v>
      </c>
      <c r="GA126" s="317">
        <f t="array" ref="GA126">STDEVP(IF($JU22:$JU68&gt;0,GA22:GA68))</f>
        <v>0</v>
      </c>
      <c r="GB126" s="317">
        <f t="array" ref="GB126">STDEVP(IF($JU22:$JU68&gt;0,GB22:GB68))</f>
        <v>0</v>
      </c>
      <c r="GC126" s="317">
        <f t="array" ref="GC126">STDEVP(IF($JU22:$JU68&gt;0,GC22:GC68))</f>
        <v>0</v>
      </c>
      <c r="GD126" s="317">
        <f t="array" ref="GD126">STDEVP(IF($JU22:$JU68&gt;0,GD22:GD68))</f>
        <v>0</v>
      </c>
      <c r="GE126" s="317">
        <f t="array" ref="GE126">STDEVP(IF($JU22:$JU68&gt;0,GE22:GE68))</f>
        <v>0</v>
      </c>
      <c r="GF126" s="317">
        <f t="array" ref="GF126">STDEVP(IF($JU22:$JU68&gt;0,GF22:GF68))</f>
        <v>0</v>
      </c>
      <c r="GG126" s="317">
        <f t="array" ref="GG126">STDEVP(IF($JU22:$JU68&gt;0,GG22:GG68))</f>
        <v>0</v>
      </c>
      <c r="GH126" s="317">
        <f t="array" ref="GH126">STDEVP(IF($JU22:$JU68&gt;0,GH22:GH68))</f>
        <v>0</v>
      </c>
      <c r="GI126" s="317">
        <f t="array" ref="GI126">STDEVP(IF($JU22:$JU68&gt;0,GI22:GI68))</f>
        <v>0</v>
      </c>
      <c r="GJ126" s="317">
        <f t="array" ref="GJ126">STDEVP(IF($JU22:$JU68&gt;0,GJ22:GJ68))</f>
        <v>0</v>
      </c>
      <c r="GK126" s="317">
        <f t="array" ref="GK126">STDEVP(IF($JU22:$JU68&gt;0,GK22:GK68))</f>
        <v>0</v>
      </c>
      <c r="GL126" s="317" t="e">
        <f t="array" ref="GL126">STDEVP(IF($JU22:$JU68&gt;0,GL22:GL68))</f>
        <v>#DIV/0!</v>
      </c>
      <c r="GM126" s="317">
        <f t="array" ref="GM126">STDEVP(IF($JU22:$JU68&gt;0,GM22:GM68))</f>
        <v>0</v>
      </c>
      <c r="GN126" s="317">
        <f t="array" ref="GN126">STDEVP(IF($JU22:$JU68&gt;0,GN22:GN68))</f>
        <v>0</v>
      </c>
      <c r="GO126" s="317">
        <f t="array" ref="GO126">STDEVP(IF($JU22:$JU68&gt;0,GO22:GO68))</f>
        <v>0</v>
      </c>
      <c r="GP126" s="317">
        <f t="array" ref="GP126">STDEVP(IF($JU22:$JU68&gt;0,GP22:GP68))</f>
        <v>0</v>
      </c>
      <c r="GQ126" s="317">
        <f t="array" ref="GQ126">STDEVP(IF($JU22:$JU68&gt;0,GQ22:GQ68))</f>
        <v>0</v>
      </c>
      <c r="GR126" s="317">
        <f t="array" ref="GR126">STDEVP(IF($JU22:$JU68&gt;0,GR22:GR68))</f>
        <v>0</v>
      </c>
      <c r="GS126" s="317">
        <f t="array" ref="GS126">STDEVP(IF($JU22:$JU68&gt;0,GS22:GS68))</f>
        <v>0</v>
      </c>
      <c r="GT126" s="317">
        <f t="array" ref="GT126">STDEVP(IF($JU22:$JU68&gt;0,GT22:GT68))</f>
        <v>0</v>
      </c>
      <c r="GU126" s="317">
        <f t="array" ref="GU126">STDEVP(IF($JU22:$JU68&gt;0,GU22:GU68))</f>
        <v>0</v>
      </c>
      <c r="GV126" s="317">
        <f t="array" ref="GV126">STDEVP(IF($JU22:$JU68&gt;0,GV22:GV68))</f>
        <v>0</v>
      </c>
      <c r="GW126" s="317">
        <f t="array" ref="GW126">STDEVP(IF($JU22:$JU68&gt;0,GW22:GW68))</f>
        <v>0</v>
      </c>
      <c r="GX126" s="317">
        <f t="array" ref="GX126">STDEVP(IF($JU22:$JU68&gt;0,GX22:GX68))</f>
        <v>0</v>
      </c>
      <c r="GY126" s="317">
        <f t="array" ref="GY126">STDEVP(IF($JU22:$JU68&gt;0,GY22:GY68))</f>
        <v>0</v>
      </c>
      <c r="GZ126" s="317">
        <f t="array" ref="GZ126">STDEVP(IF($JU22:$JU68&gt;0,GZ22:GZ68))</f>
        <v>0</v>
      </c>
      <c r="HA126" s="317">
        <f t="array" ref="HA126">STDEVP(IF($JU22:$JU68&gt;0,HA22:HA68))</f>
        <v>0</v>
      </c>
      <c r="HB126" s="317">
        <f t="array" ref="HB126">STDEVP(IF($JU22:$JU68&gt;0,HB22:HB68))</f>
        <v>0</v>
      </c>
      <c r="HC126" s="317">
        <f t="array" ref="HC126">STDEVP(IF($JU22:$JU68&gt;0,HC22:HC68))</f>
        <v>0</v>
      </c>
      <c r="HD126" s="317">
        <f t="array" ref="HD126">STDEVP(IF($JU22:$JU68&gt;0,HD22:HD68))</f>
        <v>0</v>
      </c>
      <c r="HE126" s="317">
        <f t="array" ref="HE126">STDEVP(IF($JU22:$JU68&gt;0,HE22:HE68))</f>
        <v>0</v>
      </c>
      <c r="HF126" s="317">
        <f t="array" ref="HF126">STDEVP(IF($JU22:$JU68&gt;0,HF22:HF68))</f>
        <v>0</v>
      </c>
      <c r="HG126" s="317">
        <f t="array" ref="HG126">STDEVP(IF($JU22:$JU68&gt;0,HG22:HG68))</f>
        <v>0</v>
      </c>
      <c r="HH126" s="317">
        <f t="array" ref="HH126">STDEVP(IF($JU22:$JU68&gt;0,HH22:HH68))</f>
        <v>0</v>
      </c>
      <c r="HI126" s="317">
        <f t="array" ref="HI126">STDEVP(IF($JU22:$JU68&gt;0,HI22:HI68))</f>
        <v>0</v>
      </c>
      <c r="HJ126" s="317">
        <f t="array" ref="HJ126">STDEVP(IF($JU22:$JU68&gt;0,HJ22:HJ68))</f>
        <v>0</v>
      </c>
      <c r="HK126" s="317">
        <f t="array" ref="HK126">STDEVP(IF($JU22:$JU68&gt;0,HK22:HK68))</f>
        <v>0</v>
      </c>
      <c r="HL126" s="317">
        <f t="array" ref="HL126">STDEVP(IF($JU22:$JU68&gt;0,HL22:HL68))</f>
        <v>0</v>
      </c>
      <c r="HM126" s="317" t="e">
        <f t="array" ref="HM126">STDEVP(IF($JU22:$JU68&gt;0,HM22:HM68))</f>
        <v>#DIV/0!</v>
      </c>
      <c r="HN126" s="317">
        <f t="array" ref="HN126">STDEVP(IF($JU22:$JU68&gt;0,HN22:HN68))</f>
        <v>0</v>
      </c>
      <c r="HO126" s="317">
        <f t="array" ref="HO126">STDEVP(IF($JU22:$JU68&gt;0,HO22:HO68))</f>
        <v>0</v>
      </c>
      <c r="HP126" s="317">
        <f t="array" ref="HP126">STDEVP(IF($JU22:$JU68&gt;0,HP22:HP68))</f>
        <v>0</v>
      </c>
      <c r="HQ126" s="317">
        <f t="array" ref="HQ126">STDEVP(IF($JU22:$JU68&gt;0,HQ22:HQ68))</f>
        <v>0</v>
      </c>
      <c r="HR126" s="317">
        <f t="array" ref="HR126">STDEVP(IF($JU22:$JU68&gt;0,HR22:HR68))</f>
        <v>0</v>
      </c>
      <c r="HS126" s="317">
        <f t="array" ref="HS126">STDEVP(IF($JU22:$JU68&gt;0,HS22:HS68))</f>
        <v>0</v>
      </c>
      <c r="HT126" s="317">
        <f t="array" ref="HT126">STDEVP(IF($JU22:$JU68&gt;0,HT22:HT68))</f>
        <v>0</v>
      </c>
      <c r="HU126" s="317">
        <f t="array" ref="HU126">STDEVP(IF($JU22:$JU68&gt;0,HU22:HU68))</f>
        <v>0</v>
      </c>
      <c r="HV126" s="317">
        <f t="array" ref="HV126">STDEVP(IF($JU22:$JU68&gt;0,HV22:HV68))</f>
        <v>0</v>
      </c>
      <c r="HW126" s="317">
        <f t="array" ref="HW126">STDEVP(IF($JU22:$JU68&gt;0,HW22:HW68))</f>
        <v>0</v>
      </c>
      <c r="HX126" s="317">
        <f t="array" ref="HX126">STDEVP(IF($JU22:$JU68&gt;0,HX22:HX68))</f>
        <v>0</v>
      </c>
      <c r="HY126" s="317">
        <f t="array" ref="HY126">STDEVP(IF($JU22:$JU68&gt;0,HY22:HY68))</f>
        <v>0</v>
      </c>
      <c r="HZ126" s="317">
        <f t="array" ref="HZ126">STDEVP(IF($JU22:$JU68&gt;0,HZ22:HZ68))</f>
        <v>0</v>
      </c>
      <c r="IA126" s="317">
        <f t="array" ref="IA126">STDEVP(IF($JU22:$JU68&gt;0,IA22:IA68))</f>
        <v>0</v>
      </c>
      <c r="IB126" s="317">
        <f t="array" ref="IB126">STDEVP(IF($JU22:$JU68&gt;0,IB22:IB68))</f>
        <v>0</v>
      </c>
      <c r="IC126" s="317">
        <f t="array" ref="IC126">STDEVP(IF($JU22:$JU68&gt;0,IC22:IC68))</f>
        <v>0</v>
      </c>
      <c r="ID126" s="317">
        <f t="array" ref="ID126">STDEVP(IF($JU22:$JU68&gt;0,ID22:ID68))</f>
        <v>0</v>
      </c>
      <c r="IE126" s="317">
        <f t="array" ref="IE126">STDEVP(IF($JU22:$JU68&gt;0,IE22:IE68))</f>
        <v>0</v>
      </c>
      <c r="IF126" s="317">
        <f t="array" ref="IF126">STDEVP(IF($JU22:$JU68&gt;0,IF22:IF68))</f>
        <v>0</v>
      </c>
      <c r="IG126" s="317">
        <f t="array" ref="IG126">STDEVP(IF($JU22:$JU68&gt;0,IG22:IG68))</f>
        <v>0</v>
      </c>
      <c r="IH126" s="317">
        <f t="array" ref="IH126">STDEVP(IF($JU22:$JU68&gt;0,IH22:IH68))</f>
        <v>0</v>
      </c>
      <c r="II126" s="317">
        <f t="array" ref="II126">STDEVP(IF($JU22:$JU68&gt;0,II22:II68))</f>
        <v>0</v>
      </c>
      <c r="IJ126" s="317">
        <f t="array" ref="IJ126">STDEVP(IF($JU22:$JU68&gt;0,IJ22:IJ68))</f>
        <v>0</v>
      </c>
      <c r="IK126" s="317">
        <f t="array" ref="IK126">STDEVP(IF($JU22:$JU68&gt;0,IK22:IK68))</f>
        <v>0</v>
      </c>
      <c r="IL126" s="317">
        <f t="array" ref="IL126">STDEVP(IF($JU22:$JU68&gt;0,IL22:IL68))</f>
        <v>0</v>
      </c>
      <c r="IM126" s="317">
        <f t="array" ref="IM126">STDEVP(IF($JU22:$JU68&gt;0,IM22:IM68))</f>
        <v>0</v>
      </c>
      <c r="IN126" s="317" t="e">
        <f t="array" ref="IN126">STDEVP(IF($JU22:$JU68&gt;0,IN22:IN68))</f>
        <v>#DIV/0!</v>
      </c>
      <c r="IO126" s="317">
        <f t="array" ref="IO126">STDEVP(IF($JU22:$JU68&gt;0,IO22:IO68))</f>
        <v>0</v>
      </c>
      <c r="IP126" s="317">
        <f t="array" ref="IP126">STDEVP(IF($JU22:$JU68&gt;0,IP22:IP68))</f>
        <v>0</v>
      </c>
      <c r="IQ126" s="317">
        <f t="array" ref="IQ126">STDEVP(IF($JU22:$JU68&gt;0,IQ22:IQ68))</f>
        <v>0</v>
      </c>
      <c r="IR126" s="317">
        <f t="array" ref="IR126">STDEVP(IF($JU22:$JU68&gt;0,IR22:IR68))</f>
        <v>0</v>
      </c>
      <c r="IS126" s="317">
        <f t="array" ref="IS126">STDEVP(IF($JU22:$JU68&gt;0,IS22:IS68))</f>
        <v>0</v>
      </c>
      <c r="IT126" s="317">
        <f t="array" ref="IT126">STDEVP(IF($JU22:$JU68&gt;0,IT22:IT68))</f>
        <v>0</v>
      </c>
      <c r="IU126" s="317">
        <f t="array" ref="IU126">STDEVP(IF($JU22:$JU68&gt;0,IU22:IU68))</f>
        <v>0</v>
      </c>
      <c r="IV126" s="317">
        <f t="array" ref="IV126">STDEVP(IF($JU22:$JU68&gt;0,IV22:IV68))</f>
        <v>0</v>
      </c>
      <c r="IW126" s="317">
        <f t="array" ref="IW126">STDEVP(IF($JU22:$JU68&gt;0,IW22:IW68))</f>
        <v>0</v>
      </c>
      <c r="IX126" s="317">
        <f t="array" ref="IX126">STDEVP(IF($JU22:$JU68&gt;0,IX22:IX68))</f>
        <v>0</v>
      </c>
      <c r="IY126" s="317">
        <f t="array" ref="IY126">STDEVP(IF($JU22:$JU68&gt;0,IY22:IY68))</f>
        <v>0</v>
      </c>
      <c r="IZ126" s="317">
        <f t="array" ref="IZ126">STDEVP(IF($JU22:$JU68&gt;0,IZ22:IZ68))</f>
        <v>0</v>
      </c>
      <c r="JA126" s="317">
        <f t="array" ref="JA126">STDEVP(IF($JU22:$JU68&gt;0,JA22:JA68))</f>
        <v>0</v>
      </c>
      <c r="JB126" s="317">
        <f t="array" ref="JB126">STDEVP(IF($JU22:$JU68&gt;0,JB22:JB68))</f>
        <v>0</v>
      </c>
      <c r="JC126" s="317">
        <f t="array" ref="JC126">STDEVP(IF($JU22:$JU68&gt;0,JC22:JC68))</f>
        <v>0</v>
      </c>
      <c r="JD126" s="317">
        <f t="array" ref="JD126">STDEVP(IF($JU22:$JU68&gt;0,JD22:JD68))</f>
        <v>0</v>
      </c>
      <c r="JE126" s="317">
        <f t="array" ref="JE126">STDEVP(IF($JU22:$JU68&gt;0,JE22:JE68))</f>
        <v>0</v>
      </c>
      <c r="JF126" s="317">
        <f t="array" ref="JF126">STDEVP(IF($JU22:$JU68&gt;0,JF22:JF68))</f>
        <v>0</v>
      </c>
      <c r="JG126" s="317">
        <f t="array" ref="JG126">STDEVP(IF($JU22:$JU68&gt;0,JG22:JG68))</f>
        <v>0</v>
      </c>
      <c r="JH126" s="317">
        <f t="array" ref="JH126">STDEVP(IF($JU22:$JU68&gt;0,JH22:JH68))</f>
        <v>0</v>
      </c>
      <c r="JI126" s="317">
        <f t="array" ref="JI126">STDEVP(IF($JU22:$JU68&gt;0,JI22:JI68))</f>
        <v>0</v>
      </c>
      <c r="JJ126" s="317">
        <f t="array" ref="JJ126">STDEVP(IF($JU22:$JU68&gt;0,JJ22:JJ68))</f>
        <v>0</v>
      </c>
      <c r="JK126" s="317">
        <f t="array" ref="JK126">STDEVP(IF($JU22:$JU68&gt;0,JK22:JK68))</f>
        <v>0</v>
      </c>
      <c r="JL126" s="317">
        <f t="array" ref="JL126">STDEVP(IF($JU22:$JU68&gt;0,JL22:JL68))</f>
        <v>0</v>
      </c>
      <c r="JM126" s="317">
        <f t="array" ref="JM126">STDEVP(IF($JU22:$JU68&gt;0,JM22:JM68))</f>
        <v>0</v>
      </c>
      <c r="JN126" s="317">
        <f t="array" ref="JN126">STDEVP(IF($JU22:$JU68&gt;0,JN22:JN68))</f>
        <v>0</v>
      </c>
      <c r="JO126" s="317" t="e">
        <f t="array" ref="JO126">STDEVP(IF($JU22:$JU68&gt;0,JO22:JO68))</f>
        <v>#DIV/0!</v>
      </c>
      <c r="JP126" s="317" t="e">
        <f t="array" ref="JP126">STDEVP(IF($JU22:$JU68&gt;0,JP22:JP68))</f>
        <v>#DIV/0!</v>
      </c>
    </row>
    <row r="127" spans="4:277" ht="15" customHeight="1" x14ac:dyDescent="0.2">
      <c r="D127" s="317">
        <v>6.4</v>
      </c>
      <c r="E127" s="317" t="s">
        <v>491</v>
      </c>
      <c r="F127" s="324">
        <f t="shared" ref="F127:BQ127" si="86">ROUND(F125+0.5*F126,1)</f>
        <v>0</v>
      </c>
      <c r="G127" s="324">
        <f t="shared" si="86"/>
        <v>0</v>
      </c>
      <c r="H127" s="324">
        <f t="shared" si="86"/>
        <v>0</v>
      </c>
      <c r="I127" s="324">
        <f t="shared" si="86"/>
        <v>0</v>
      </c>
      <c r="J127" s="324">
        <f t="shared" si="86"/>
        <v>0</v>
      </c>
      <c r="K127" s="324">
        <f t="shared" si="86"/>
        <v>0</v>
      </c>
      <c r="L127" s="324">
        <f t="shared" si="86"/>
        <v>0</v>
      </c>
      <c r="M127" s="324">
        <f t="shared" si="86"/>
        <v>0</v>
      </c>
      <c r="N127" s="324">
        <f t="shared" si="86"/>
        <v>0</v>
      </c>
      <c r="O127" s="324">
        <f t="shared" si="86"/>
        <v>0</v>
      </c>
      <c r="P127" s="324">
        <f t="shared" si="86"/>
        <v>0</v>
      </c>
      <c r="Q127" s="324">
        <f t="shared" si="86"/>
        <v>0</v>
      </c>
      <c r="R127" s="324">
        <f t="shared" si="86"/>
        <v>0</v>
      </c>
      <c r="S127" s="324">
        <f t="shared" si="86"/>
        <v>0</v>
      </c>
      <c r="T127" s="324">
        <f t="shared" si="86"/>
        <v>0</v>
      </c>
      <c r="U127" s="324">
        <f t="shared" si="86"/>
        <v>0</v>
      </c>
      <c r="V127" s="324">
        <f t="shared" si="86"/>
        <v>0</v>
      </c>
      <c r="W127" s="324">
        <f t="shared" si="86"/>
        <v>0</v>
      </c>
      <c r="X127" s="324">
        <f t="shared" si="86"/>
        <v>0</v>
      </c>
      <c r="Y127" s="324">
        <f t="shared" si="86"/>
        <v>0</v>
      </c>
      <c r="Z127" s="324">
        <f t="shared" si="86"/>
        <v>0</v>
      </c>
      <c r="AA127" s="324">
        <f t="shared" si="86"/>
        <v>0</v>
      </c>
      <c r="AB127" s="324">
        <f t="shared" si="86"/>
        <v>0</v>
      </c>
      <c r="AC127" s="324">
        <f t="shared" si="86"/>
        <v>0</v>
      </c>
      <c r="AD127" s="324">
        <f t="shared" si="86"/>
        <v>0</v>
      </c>
      <c r="AE127" s="324">
        <f t="shared" si="86"/>
        <v>0</v>
      </c>
      <c r="AF127" s="324" t="e">
        <f t="shared" si="86"/>
        <v>#DIV/0!</v>
      </c>
      <c r="AG127" s="324">
        <f t="shared" si="86"/>
        <v>0</v>
      </c>
      <c r="AH127" s="324">
        <f t="shared" si="86"/>
        <v>0</v>
      </c>
      <c r="AI127" s="324">
        <f t="shared" si="86"/>
        <v>0</v>
      </c>
      <c r="AJ127" s="324">
        <f t="shared" si="86"/>
        <v>0</v>
      </c>
      <c r="AK127" s="324">
        <f t="shared" si="86"/>
        <v>0</v>
      </c>
      <c r="AL127" s="324">
        <f t="shared" si="86"/>
        <v>0</v>
      </c>
      <c r="AM127" s="324">
        <f t="shared" si="86"/>
        <v>0</v>
      </c>
      <c r="AN127" s="324">
        <f t="shared" si="86"/>
        <v>0</v>
      </c>
      <c r="AO127" s="324">
        <f t="shared" si="86"/>
        <v>0</v>
      </c>
      <c r="AP127" s="324">
        <f t="shared" si="86"/>
        <v>0</v>
      </c>
      <c r="AQ127" s="324">
        <f t="shared" si="86"/>
        <v>0</v>
      </c>
      <c r="AR127" s="324">
        <f t="shared" si="86"/>
        <v>0</v>
      </c>
      <c r="AS127" s="324">
        <f t="shared" si="86"/>
        <v>0</v>
      </c>
      <c r="AT127" s="324">
        <f t="shared" si="86"/>
        <v>0</v>
      </c>
      <c r="AU127" s="324">
        <f t="shared" si="86"/>
        <v>0</v>
      </c>
      <c r="AV127" s="324">
        <f t="shared" si="86"/>
        <v>0</v>
      </c>
      <c r="AW127" s="324">
        <f t="shared" si="86"/>
        <v>0</v>
      </c>
      <c r="AX127" s="324">
        <f t="shared" si="86"/>
        <v>0</v>
      </c>
      <c r="AY127" s="324">
        <f t="shared" si="86"/>
        <v>0</v>
      </c>
      <c r="AZ127" s="324">
        <f t="shared" si="86"/>
        <v>0</v>
      </c>
      <c r="BA127" s="324">
        <f t="shared" si="86"/>
        <v>0</v>
      </c>
      <c r="BB127" s="324">
        <f t="shared" si="86"/>
        <v>0</v>
      </c>
      <c r="BC127" s="324">
        <f t="shared" si="86"/>
        <v>0</v>
      </c>
      <c r="BD127" s="324">
        <f t="shared" si="86"/>
        <v>0</v>
      </c>
      <c r="BE127" s="324">
        <f t="shared" si="86"/>
        <v>0</v>
      </c>
      <c r="BF127" s="324">
        <f t="shared" si="86"/>
        <v>0</v>
      </c>
      <c r="BG127" s="324" t="e">
        <f t="shared" si="86"/>
        <v>#DIV/0!</v>
      </c>
      <c r="BH127" s="324">
        <f t="shared" si="86"/>
        <v>0</v>
      </c>
      <c r="BI127" s="324">
        <f t="shared" si="86"/>
        <v>0</v>
      </c>
      <c r="BJ127" s="324">
        <f t="shared" si="86"/>
        <v>0</v>
      </c>
      <c r="BK127" s="324">
        <f t="shared" si="86"/>
        <v>0</v>
      </c>
      <c r="BL127" s="324">
        <f t="shared" si="86"/>
        <v>0</v>
      </c>
      <c r="BM127" s="324">
        <f t="shared" si="86"/>
        <v>0</v>
      </c>
      <c r="BN127" s="324">
        <f t="shared" si="86"/>
        <v>0</v>
      </c>
      <c r="BO127" s="324">
        <f t="shared" si="86"/>
        <v>0</v>
      </c>
      <c r="BP127" s="324">
        <f t="shared" si="86"/>
        <v>0</v>
      </c>
      <c r="BQ127" s="324">
        <f t="shared" si="86"/>
        <v>0</v>
      </c>
      <c r="BR127" s="324">
        <f t="shared" ref="BR127:EC127" si="87">ROUND(BR125+0.5*BR126,1)</f>
        <v>0</v>
      </c>
      <c r="BS127" s="324">
        <f t="shared" si="87"/>
        <v>0</v>
      </c>
      <c r="BT127" s="324">
        <f t="shared" si="87"/>
        <v>0</v>
      </c>
      <c r="BU127" s="324">
        <f t="shared" si="87"/>
        <v>0</v>
      </c>
      <c r="BV127" s="324">
        <f t="shared" si="87"/>
        <v>0</v>
      </c>
      <c r="BW127" s="324">
        <f t="shared" si="87"/>
        <v>0</v>
      </c>
      <c r="BX127" s="324">
        <f t="shared" si="87"/>
        <v>0</v>
      </c>
      <c r="BY127" s="324">
        <f t="shared" si="87"/>
        <v>0</v>
      </c>
      <c r="BZ127" s="324">
        <f t="shared" si="87"/>
        <v>0</v>
      </c>
      <c r="CA127" s="324">
        <f t="shared" si="87"/>
        <v>0</v>
      </c>
      <c r="CB127" s="324">
        <f t="shared" si="87"/>
        <v>0</v>
      </c>
      <c r="CC127" s="324">
        <f t="shared" si="87"/>
        <v>0</v>
      </c>
      <c r="CD127" s="324">
        <f t="shared" si="87"/>
        <v>0</v>
      </c>
      <c r="CE127" s="324">
        <f t="shared" si="87"/>
        <v>0</v>
      </c>
      <c r="CF127" s="324">
        <f t="shared" si="87"/>
        <v>0</v>
      </c>
      <c r="CG127" s="324">
        <f t="shared" si="87"/>
        <v>0</v>
      </c>
      <c r="CH127" s="324" t="e">
        <f t="shared" si="87"/>
        <v>#DIV/0!</v>
      </c>
      <c r="CI127" s="324">
        <f t="shared" si="87"/>
        <v>0</v>
      </c>
      <c r="CJ127" s="324">
        <f t="shared" si="87"/>
        <v>0</v>
      </c>
      <c r="CK127" s="324">
        <f t="shared" si="87"/>
        <v>0</v>
      </c>
      <c r="CL127" s="324">
        <f t="shared" si="87"/>
        <v>0</v>
      </c>
      <c r="CM127" s="324">
        <f t="shared" si="87"/>
        <v>0</v>
      </c>
      <c r="CN127" s="324">
        <f t="shared" si="87"/>
        <v>0</v>
      </c>
      <c r="CO127" s="324">
        <f t="shared" si="87"/>
        <v>0</v>
      </c>
      <c r="CP127" s="324">
        <f t="shared" si="87"/>
        <v>0</v>
      </c>
      <c r="CQ127" s="324">
        <f t="shared" si="87"/>
        <v>0</v>
      </c>
      <c r="CR127" s="324">
        <f t="shared" si="87"/>
        <v>0</v>
      </c>
      <c r="CS127" s="324">
        <f t="shared" si="87"/>
        <v>0</v>
      </c>
      <c r="CT127" s="324">
        <f t="shared" si="87"/>
        <v>0</v>
      </c>
      <c r="CU127" s="324">
        <f t="shared" si="87"/>
        <v>0</v>
      </c>
      <c r="CV127" s="324">
        <f t="shared" si="87"/>
        <v>0</v>
      </c>
      <c r="CW127" s="324">
        <f t="shared" si="87"/>
        <v>0</v>
      </c>
      <c r="CX127" s="324">
        <f t="shared" si="87"/>
        <v>0</v>
      </c>
      <c r="CY127" s="324">
        <f t="shared" si="87"/>
        <v>0</v>
      </c>
      <c r="CZ127" s="324">
        <f t="shared" si="87"/>
        <v>0</v>
      </c>
      <c r="DA127" s="324">
        <f t="shared" si="87"/>
        <v>0</v>
      </c>
      <c r="DB127" s="324">
        <f t="shared" si="87"/>
        <v>0</v>
      </c>
      <c r="DC127" s="324">
        <f t="shared" si="87"/>
        <v>0</v>
      </c>
      <c r="DD127" s="324">
        <f t="shared" si="87"/>
        <v>0</v>
      </c>
      <c r="DE127" s="324">
        <f t="shared" si="87"/>
        <v>0</v>
      </c>
      <c r="DF127" s="324">
        <f t="shared" si="87"/>
        <v>0</v>
      </c>
      <c r="DG127" s="324">
        <f t="shared" si="87"/>
        <v>0</v>
      </c>
      <c r="DH127" s="324">
        <f t="shared" si="87"/>
        <v>0</v>
      </c>
      <c r="DI127" s="324" t="e">
        <f t="shared" si="87"/>
        <v>#DIV/0!</v>
      </c>
      <c r="DJ127" s="324">
        <f t="shared" si="87"/>
        <v>0</v>
      </c>
      <c r="DK127" s="324">
        <f t="shared" si="87"/>
        <v>0</v>
      </c>
      <c r="DL127" s="324">
        <f t="shared" si="87"/>
        <v>0</v>
      </c>
      <c r="DM127" s="324">
        <f t="shared" si="87"/>
        <v>0</v>
      </c>
      <c r="DN127" s="324">
        <f t="shared" si="87"/>
        <v>0</v>
      </c>
      <c r="DO127" s="324">
        <f t="shared" si="87"/>
        <v>0</v>
      </c>
      <c r="DP127" s="324">
        <f t="shared" si="87"/>
        <v>0</v>
      </c>
      <c r="DQ127" s="324">
        <f t="shared" si="87"/>
        <v>0</v>
      </c>
      <c r="DR127" s="324">
        <f t="shared" si="87"/>
        <v>0</v>
      </c>
      <c r="DS127" s="324">
        <f t="shared" si="87"/>
        <v>0</v>
      </c>
      <c r="DT127" s="324">
        <f t="shared" si="87"/>
        <v>0</v>
      </c>
      <c r="DU127" s="324">
        <f t="shared" si="87"/>
        <v>0</v>
      </c>
      <c r="DV127" s="324">
        <f t="shared" si="87"/>
        <v>0</v>
      </c>
      <c r="DW127" s="324">
        <f t="shared" si="87"/>
        <v>0</v>
      </c>
      <c r="DX127" s="324">
        <f t="shared" si="87"/>
        <v>0</v>
      </c>
      <c r="DY127" s="324">
        <f t="shared" si="87"/>
        <v>0</v>
      </c>
      <c r="DZ127" s="324">
        <f t="shared" si="87"/>
        <v>0</v>
      </c>
      <c r="EA127" s="324">
        <f t="shared" si="87"/>
        <v>0</v>
      </c>
      <c r="EB127" s="324">
        <f t="shared" si="87"/>
        <v>0</v>
      </c>
      <c r="EC127" s="324">
        <f t="shared" si="87"/>
        <v>0</v>
      </c>
      <c r="ED127" s="324">
        <f t="shared" ref="ED127:GO127" si="88">ROUND(ED125+0.5*ED126,1)</f>
        <v>0</v>
      </c>
      <c r="EE127" s="324">
        <f t="shared" si="88"/>
        <v>0</v>
      </c>
      <c r="EF127" s="324">
        <f t="shared" si="88"/>
        <v>0</v>
      </c>
      <c r="EG127" s="324">
        <f t="shared" si="88"/>
        <v>0</v>
      </c>
      <c r="EH127" s="324">
        <f t="shared" si="88"/>
        <v>0</v>
      </c>
      <c r="EI127" s="324">
        <f t="shared" si="88"/>
        <v>0</v>
      </c>
      <c r="EJ127" s="324" t="e">
        <f t="shared" si="88"/>
        <v>#DIV/0!</v>
      </c>
      <c r="EK127" s="324">
        <f t="shared" si="88"/>
        <v>0</v>
      </c>
      <c r="EL127" s="324">
        <f t="shared" si="88"/>
        <v>0</v>
      </c>
      <c r="EM127" s="324">
        <f t="shared" si="88"/>
        <v>0</v>
      </c>
      <c r="EN127" s="324">
        <f t="shared" si="88"/>
        <v>0</v>
      </c>
      <c r="EO127" s="324">
        <f t="shared" si="88"/>
        <v>0</v>
      </c>
      <c r="EP127" s="324">
        <f t="shared" si="88"/>
        <v>0</v>
      </c>
      <c r="EQ127" s="324">
        <f t="shared" si="88"/>
        <v>0</v>
      </c>
      <c r="ER127" s="324">
        <f t="shared" si="88"/>
        <v>0</v>
      </c>
      <c r="ES127" s="324">
        <f t="shared" si="88"/>
        <v>0</v>
      </c>
      <c r="ET127" s="324">
        <f t="shared" si="88"/>
        <v>0</v>
      </c>
      <c r="EU127" s="324">
        <f t="shared" si="88"/>
        <v>0</v>
      </c>
      <c r="EV127" s="324">
        <f t="shared" si="88"/>
        <v>0</v>
      </c>
      <c r="EW127" s="324">
        <f t="shared" si="88"/>
        <v>0</v>
      </c>
      <c r="EX127" s="324">
        <f t="shared" si="88"/>
        <v>0</v>
      </c>
      <c r="EY127" s="324">
        <f t="shared" si="88"/>
        <v>0</v>
      </c>
      <c r="EZ127" s="324">
        <f t="shared" si="88"/>
        <v>0</v>
      </c>
      <c r="FA127" s="324">
        <f t="shared" si="88"/>
        <v>0</v>
      </c>
      <c r="FB127" s="324">
        <f t="shared" si="88"/>
        <v>0</v>
      </c>
      <c r="FC127" s="324">
        <f t="shared" si="88"/>
        <v>0</v>
      </c>
      <c r="FD127" s="324">
        <f t="shared" si="88"/>
        <v>0</v>
      </c>
      <c r="FE127" s="324">
        <f t="shared" si="88"/>
        <v>0</v>
      </c>
      <c r="FF127" s="324">
        <f t="shared" si="88"/>
        <v>0</v>
      </c>
      <c r="FG127" s="324">
        <f t="shared" si="88"/>
        <v>0</v>
      </c>
      <c r="FH127" s="324">
        <f t="shared" si="88"/>
        <v>0</v>
      </c>
      <c r="FI127" s="324">
        <f t="shared" si="88"/>
        <v>0</v>
      </c>
      <c r="FJ127" s="324">
        <f t="shared" si="88"/>
        <v>0</v>
      </c>
      <c r="FK127" s="324" t="e">
        <f t="shared" si="88"/>
        <v>#DIV/0!</v>
      </c>
      <c r="FL127" s="324">
        <f t="shared" si="88"/>
        <v>0</v>
      </c>
      <c r="FM127" s="324">
        <f t="shared" si="88"/>
        <v>0</v>
      </c>
      <c r="FN127" s="324">
        <f t="shared" si="88"/>
        <v>0</v>
      </c>
      <c r="FO127" s="324">
        <f t="shared" si="88"/>
        <v>0</v>
      </c>
      <c r="FP127" s="324">
        <f t="shared" si="88"/>
        <v>0</v>
      </c>
      <c r="FQ127" s="324">
        <f t="shared" si="88"/>
        <v>0</v>
      </c>
      <c r="FR127" s="324">
        <f t="shared" si="88"/>
        <v>0</v>
      </c>
      <c r="FS127" s="324">
        <f t="shared" si="88"/>
        <v>0</v>
      </c>
      <c r="FT127" s="324">
        <f t="shared" si="88"/>
        <v>0</v>
      </c>
      <c r="FU127" s="324">
        <f t="shared" si="88"/>
        <v>0</v>
      </c>
      <c r="FV127" s="324">
        <f t="shared" si="88"/>
        <v>0</v>
      </c>
      <c r="FW127" s="324">
        <f t="shared" si="88"/>
        <v>0</v>
      </c>
      <c r="FX127" s="324">
        <f t="shared" si="88"/>
        <v>0</v>
      </c>
      <c r="FY127" s="324">
        <f t="shared" si="88"/>
        <v>0</v>
      </c>
      <c r="FZ127" s="324">
        <f t="shared" si="88"/>
        <v>0</v>
      </c>
      <c r="GA127" s="324">
        <f t="shared" si="88"/>
        <v>0</v>
      </c>
      <c r="GB127" s="324">
        <f t="shared" si="88"/>
        <v>0</v>
      </c>
      <c r="GC127" s="324">
        <f t="shared" si="88"/>
        <v>0</v>
      </c>
      <c r="GD127" s="324">
        <f t="shared" si="88"/>
        <v>0</v>
      </c>
      <c r="GE127" s="324">
        <f t="shared" si="88"/>
        <v>0</v>
      </c>
      <c r="GF127" s="324">
        <f t="shared" si="88"/>
        <v>0</v>
      </c>
      <c r="GG127" s="324">
        <f t="shared" si="88"/>
        <v>0</v>
      </c>
      <c r="GH127" s="324">
        <f t="shared" si="88"/>
        <v>0</v>
      </c>
      <c r="GI127" s="324">
        <f t="shared" si="88"/>
        <v>0</v>
      </c>
      <c r="GJ127" s="324">
        <f t="shared" si="88"/>
        <v>0</v>
      </c>
      <c r="GK127" s="324">
        <f t="shared" si="88"/>
        <v>0</v>
      </c>
      <c r="GL127" s="324" t="e">
        <f t="shared" si="88"/>
        <v>#DIV/0!</v>
      </c>
      <c r="GM127" s="324">
        <f t="shared" si="88"/>
        <v>0</v>
      </c>
      <c r="GN127" s="324">
        <f t="shared" si="88"/>
        <v>0</v>
      </c>
      <c r="GO127" s="324">
        <f t="shared" si="88"/>
        <v>0</v>
      </c>
      <c r="GP127" s="324">
        <f t="shared" ref="GP127:JA127" si="89">ROUND(GP125+0.5*GP126,1)</f>
        <v>0</v>
      </c>
      <c r="GQ127" s="324">
        <f t="shared" si="89"/>
        <v>0</v>
      </c>
      <c r="GR127" s="324">
        <f t="shared" si="89"/>
        <v>0</v>
      </c>
      <c r="GS127" s="324">
        <f t="shared" si="89"/>
        <v>0</v>
      </c>
      <c r="GT127" s="324">
        <f t="shared" si="89"/>
        <v>0</v>
      </c>
      <c r="GU127" s="324">
        <f t="shared" si="89"/>
        <v>0</v>
      </c>
      <c r="GV127" s="324">
        <f t="shared" si="89"/>
        <v>0</v>
      </c>
      <c r="GW127" s="324">
        <f t="shared" si="89"/>
        <v>0</v>
      </c>
      <c r="GX127" s="324">
        <f t="shared" si="89"/>
        <v>0</v>
      </c>
      <c r="GY127" s="324">
        <f t="shared" si="89"/>
        <v>0</v>
      </c>
      <c r="GZ127" s="324">
        <f t="shared" si="89"/>
        <v>0</v>
      </c>
      <c r="HA127" s="324">
        <f t="shared" si="89"/>
        <v>0</v>
      </c>
      <c r="HB127" s="324">
        <f t="shared" si="89"/>
        <v>0</v>
      </c>
      <c r="HC127" s="324">
        <f t="shared" si="89"/>
        <v>0</v>
      </c>
      <c r="HD127" s="324">
        <f t="shared" si="89"/>
        <v>0</v>
      </c>
      <c r="HE127" s="324">
        <f t="shared" si="89"/>
        <v>0</v>
      </c>
      <c r="HF127" s="324">
        <f t="shared" si="89"/>
        <v>0</v>
      </c>
      <c r="HG127" s="324">
        <f t="shared" si="89"/>
        <v>0</v>
      </c>
      <c r="HH127" s="324">
        <f t="shared" si="89"/>
        <v>0</v>
      </c>
      <c r="HI127" s="324">
        <f t="shared" si="89"/>
        <v>0</v>
      </c>
      <c r="HJ127" s="324">
        <f t="shared" si="89"/>
        <v>0</v>
      </c>
      <c r="HK127" s="324">
        <f t="shared" si="89"/>
        <v>0</v>
      </c>
      <c r="HL127" s="324">
        <f t="shared" si="89"/>
        <v>0</v>
      </c>
      <c r="HM127" s="324" t="e">
        <f t="shared" si="89"/>
        <v>#DIV/0!</v>
      </c>
      <c r="HN127" s="324">
        <f t="shared" si="89"/>
        <v>0</v>
      </c>
      <c r="HO127" s="324">
        <f t="shared" si="89"/>
        <v>0</v>
      </c>
      <c r="HP127" s="324">
        <f t="shared" si="89"/>
        <v>0</v>
      </c>
      <c r="HQ127" s="324">
        <f t="shared" si="89"/>
        <v>0</v>
      </c>
      <c r="HR127" s="324">
        <f t="shared" si="89"/>
        <v>0</v>
      </c>
      <c r="HS127" s="324">
        <f t="shared" si="89"/>
        <v>0</v>
      </c>
      <c r="HT127" s="324">
        <f t="shared" si="89"/>
        <v>0</v>
      </c>
      <c r="HU127" s="324">
        <f t="shared" si="89"/>
        <v>0</v>
      </c>
      <c r="HV127" s="324">
        <f t="shared" si="89"/>
        <v>0</v>
      </c>
      <c r="HW127" s="324">
        <f t="shared" si="89"/>
        <v>0</v>
      </c>
      <c r="HX127" s="324">
        <f t="shared" si="89"/>
        <v>0</v>
      </c>
      <c r="HY127" s="324">
        <f t="shared" si="89"/>
        <v>0</v>
      </c>
      <c r="HZ127" s="324">
        <f t="shared" si="89"/>
        <v>0</v>
      </c>
      <c r="IA127" s="324">
        <f t="shared" si="89"/>
        <v>0</v>
      </c>
      <c r="IB127" s="324">
        <f t="shared" si="89"/>
        <v>0</v>
      </c>
      <c r="IC127" s="324">
        <f t="shared" si="89"/>
        <v>0</v>
      </c>
      <c r="ID127" s="324">
        <f t="shared" si="89"/>
        <v>0</v>
      </c>
      <c r="IE127" s="324">
        <f t="shared" si="89"/>
        <v>0</v>
      </c>
      <c r="IF127" s="324">
        <f t="shared" si="89"/>
        <v>0</v>
      </c>
      <c r="IG127" s="324">
        <f t="shared" si="89"/>
        <v>0</v>
      </c>
      <c r="IH127" s="324">
        <f t="shared" si="89"/>
        <v>0</v>
      </c>
      <c r="II127" s="324">
        <f t="shared" si="89"/>
        <v>0</v>
      </c>
      <c r="IJ127" s="324">
        <f t="shared" si="89"/>
        <v>0</v>
      </c>
      <c r="IK127" s="324">
        <f t="shared" si="89"/>
        <v>0</v>
      </c>
      <c r="IL127" s="324">
        <f t="shared" si="89"/>
        <v>0</v>
      </c>
      <c r="IM127" s="324">
        <f t="shared" si="89"/>
        <v>0</v>
      </c>
      <c r="IN127" s="324" t="e">
        <f t="shared" si="89"/>
        <v>#DIV/0!</v>
      </c>
      <c r="IO127" s="324">
        <f t="shared" si="89"/>
        <v>0</v>
      </c>
      <c r="IP127" s="324">
        <f t="shared" si="89"/>
        <v>0</v>
      </c>
      <c r="IQ127" s="324">
        <f t="shared" si="89"/>
        <v>0</v>
      </c>
      <c r="IR127" s="324">
        <f t="shared" si="89"/>
        <v>0</v>
      </c>
      <c r="IS127" s="324">
        <f t="shared" si="89"/>
        <v>0</v>
      </c>
      <c r="IT127" s="324">
        <f t="shared" si="89"/>
        <v>0</v>
      </c>
      <c r="IU127" s="324">
        <f t="shared" si="89"/>
        <v>0</v>
      </c>
      <c r="IV127" s="324">
        <f t="shared" si="89"/>
        <v>0</v>
      </c>
      <c r="IW127" s="324">
        <f t="shared" si="89"/>
        <v>0</v>
      </c>
      <c r="IX127" s="324">
        <f t="shared" si="89"/>
        <v>0</v>
      </c>
      <c r="IY127" s="324">
        <f t="shared" si="89"/>
        <v>0</v>
      </c>
      <c r="IZ127" s="324">
        <f t="shared" si="89"/>
        <v>0</v>
      </c>
      <c r="JA127" s="324">
        <f t="shared" si="89"/>
        <v>0</v>
      </c>
      <c r="JB127" s="324">
        <f t="shared" ref="JB127:JP127" si="90">ROUND(JB125+0.5*JB126,1)</f>
        <v>0</v>
      </c>
      <c r="JC127" s="324">
        <f t="shared" si="90"/>
        <v>0</v>
      </c>
      <c r="JD127" s="324">
        <f t="shared" si="90"/>
        <v>0</v>
      </c>
      <c r="JE127" s="324">
        <f t="shared" si="90"/>
        <v>0</v>
      </c>
      <c r="JF127" s="324">
        <f t="shared" si="90"/>
        <v>0</v>
      </c>
      <c r="JG127" s="324">
        <f t="shared" si="90"/>
        <v>0</v>
      </c>
      <c r="JH127" s="324">
        <f t="shared" si="90"/>
        <v>0</v>
      </c>
      <c r="JI127" s="324">
        <f t="shared" si="90"/>
        <v>0</v>
      </c>
      <c r="JJ127" s="324">
        <f t="shared" si="90"/>
        <v>0</v>
      </c>
      <c r="JK127" s="324">
        <f t="shared" si="90"/>
        <v>0</v>
      </c>
      <c r="JL127" s="324">
        <f t="shared" si="90"/>
        <v>0</v>
      </c>
      <c r="JM127" s="324">
        <f t="shared" si="90"/>
        <v>0</v>
      </c>
      <c r="JN127" s="324">
        <f t="shared" si="90"/>
        <v>0</v>
      </c>
      <c r="JO127" s="324" t="e">
        <f t="shared" si="90"/>
        <v>#DIV/0!</v>
      </c>
      <c r="JP127" s="324" t="e">
        <f t="shared" si="90"/>
        <v>#DIV/0!</v>
      </c>
    </row>
    <row r="128" spans="4:277" ht="15" customHeight="1" x14ac:dyDescent="0.2">
      <c r="D128" s="317">
        <v>6.2</v>
      </c>
      <c r="E128" s="317" t="s">
        <v>492</v>
      </c>
      <c r="F128" s="324">
        <f t="shared" ref="F128:BQ128" si="91">F125-0.5*F126</f>
        <v>0</v>
      </c>
      <c r="G128" s="324">
        <f t="shared" si="91"/>
        <v>0</v>
      </c>
      <c r="H128" s="324">
        <f t="shared" si="91"/>
        <v>0</v>
      </c>
      <c r="I128" s="324">
        <f t="shared" si="91"/>
        <v>0</v>
      </c>
      <c r="J128" s="324">
        <f t="shared" si="91"/>
        <v>0</v>
      </c>
      <c r="K128" s="324">
        <f t="shared" si="91"/>
        <v>0</v>
      </c>
      <c r="L128" s="324">
        <f t="shared" si="91"/>
        <v>0</v>
      </c>
      <c r="M128" s="324">
        <f t="shared" si="91"/>
        <v>0</v>
      </c>
      <c r="N128" s="324">
        <f t="shared" si="91"/>
        <v>0</v>
      </c>
      <c r="O128" s="324">
        <f t="shared" si="91"/>
        <v>0</v>
      </c>
      <c r="P128" s="324">
        <f t="shared" si="91"/>
        <v>0</v>
      </c>
      <c r="Q128" s="324">
        <f t="shared" si="91"/>
        <v>0</v>
      </c>
      <c r="R128" s="324">
        <f t="shared" si="91"/>
        <v>0</v>
      </c>
      <c r="S128" s="324">
        <f t="shared" si="91"/>
        <v>0</v>
      </c>
      <c r="T128" s="324">
        <f t="shared" si="91"/>
        <v>0</v>
      </c>
      <c r="U128" s="324">
        <f t="shared" si="91"/>
        <v>0</v>
      </c>
      <c r="V128" s="324">
        <f t="shared" si="91"/>
        <v>0</v>
      </c>
      <c r="W128" s="324">
        <f t="shared" si="91"/>
        <v>0</v>
      </c>
      <c r="X128" s="324">
        <f t="shared" si="91"/>
        <v>0</v>
      </c>
      <c r="Y128" s="324">
        <f t="shared" si="91"/>
        <v>0</v>
      </c>
      <c r="Z128" s="324">
        <f t="shared" si="91"/>
        <v>0</v>
      </c>
      <c r="AA128" s="324">
        <f t="shared" si="91"/>
        <v>0</v>
      </c>
      <c r="AB128" s="324">
        <f t="shared" si="91"/>
        <v>0</v>
      </c>
      <c r="AC128" s="324">
        <f t="shared" si="91"/>
        <v>0</v>
      </c>
      <c r="AD128" s="324">
        <f t="shared" si="91"/>
        <v>0</v>
      </c>
      <c r="AE128" s="324">
        <f t="shared" si="91"/>
        <v>0</v>
      </c>
      <c r="AF128" s="324" t="e">
        <f t="shared" si="91"/>
        <v>#DIV/0!</v>
      </c>
      <c r="AG128" s="324">
        <f t="shared" si="91"/>
        <v>0</v>
      </c>
      <c r="AH128" s="324">
        <f t="shared" si="91"/>
        <v>0</v>
      </c>
      <c r="AI128" s="324">
        <f t="shared" si="91"/>
        <v>0</v>
      </c>
      <c r="AJ128" s="324">
        <f t="shared" si="91"/>
        <v>0</v>
      </c>
      <c r="AK128" s="324">
        <f t="shared" si="91"/>
        <v>0</v>
      </c>
      <c r="AL128" s="324">
        <f t="shared" si="91"/>
        <v>0</v>
      </c>
      <c r="AM128" s="324">
        <f t="shared" si="91"/>
        <v>0</v>
      </c>
      <c r="AN128" s="324">
        <f t="shared" si="91"/>
        <v>0</v>
      </c>
      <c r="AO128" s="324">
        <f t="shared" si="91"/>
        <v>0</v>
      </c>
      <c r="AP128" s="324">
        <f t="shared" si="91"/>
        <v>0</v>
      </c>
      <c r="AQ128" s="324">
        <f t="shared" si="91"/>
        <v>0</v>
      </c>
      <c r="AR128" s="324">
        <f t="shared" si="91"/>
        <v>0</v>
      </c>
      <c r="AS128" s="324">
        <f t="shared" si="91"/>
        <v>0</v>
      </c>
      <c r="AT128" s="324">
        <f t="shared" si="91"/>
        <v>0</v>
      </c>
      <c r="AU128" s="324">
        <f t="shared" si="91"/>
        <v>0</v>
      </c>
      <c r="AV128" s="324">
        <f t="shared" si="91"/>
        <v>0</v>
      </c>
      <c r="AW128" s="324">
        <f t="shared" si="91"/>
        <v>0</v>
      </c>
      <c r="AX128" s="324">
        <f t="shared" si="91"/>
        <v>0</v>
      </c>
      <c r="AY128" s="324">
        <f t="shared" si="91"/>
        <v>0</v>
      </c>
      <c r="AZ128" s="324">
        <f t="shared" si="91"/>
        <v>0</v>
      </c>
      <c r="BA128" s="324">
        <f t="shared" si="91"/>
        <v>0</v>
      </c>
      <c r="BB128" s="324">
        <f t="shared" si="91"/>
        <v>0</v>
      </c>
      <c r="BC128" s="324">
        <f t="shared" si="91"/>
        <v>0</v>
      </c>
      <c r="BD128" s="324">
        <f t="shared" si="91"/>
        <v>0</v>
      </c>
      <c r="BE128" s="324">
        <f t="shared" si="91"/>
        <v>0</v>
      </c>
      <c r="BF128" s="324">
        <f t="shared" si="91"/>
        <v>0</v>
      </c>
      <c r="BG128" s="324" t="e">
        <f t="shared" si="91"/>
        <v>#DIV/0!</v>
      </c>
      <c r="BH128" s="324">
        <f t="shared" si="91"/>
        <v>0</v>
      </c>
      <c r="BI128" s="324">
        <f t="shared" si="91"/>
        <v>0</v>
      </c>
      <c r="BJ128" s="324">
        <f t="shared" si="91"/>
        <v>0</v>
      </c>
      <c r="BK128" s="324">
        <f t="shared" si="91"/>
        <v>0</v>
      </c>
      <c r="BL128" s="324">
        <f t="shared" si="91"/>
        <v>0</v>
      </c>
      <c r="BM128" s="324">
        <f t="shared" si="91"/>
        <v>0</v>
      </c>
      <c r="BN128" s="324">
        <f t="shared" si="91"/>
        <v>0</v>
      </c>
      <c r="BO128" s="324">
        <f t="shared" si="91"/>
        <v>0</v>
      </c>
      <c r="BP128" s="324">
        <f t="shared" si="91"/>
        <v>0</v>
      </c>
      <c r="BQ128" s="324">
        <f t="shared" si="91"/>
        <v>0</v>
      </c>
      <c r="BR128" s="324">
        <f t="shared" ref="BR128:EC128" si="92">BR125-0.5*BR126</f>
        <v>0</v>
      </c>
      <c r="BS128" s="324">
        <f t="shared" si="92"/>
        <v>0</v>
      </c>
      <c r="BT128" s="324">
        <f t="shared" si="92"/>
        <v>0</v>
      </c>
      <c r="BU128" s="324">
        <f t="shared" si="92"/>
        <v>0</v>
      </c>
      <c r="BV128" s="324">
        <f t="shared" si="92"/>
        <v>0</v>
      </c>
      <c r="BW128" s="324">
        <f t="shared" si="92"/>
        <v>0</v>
      </c>
      <c r="BX128" s="324">
        <f t="shared" si="92"/>
        <v>0</v>
      </c>
      <c r="BY128" s="324">
        <f t="shared" si="92"/>
        <v>0</v>
      </c>
      <c r="BZ128" s="324">
        <f t="shared" si="92"/>
        <v>0</v>
      </c>
      <c r="CA128" s="324">
        <f t="shared" si="92"/>
        <v>0</v>
      </c>
      <c r="CB128" s="324">
        <f t="shared" si="92"/>
        <v>0</v>
      </c>
      <c r="CC128" s="324">
        <f t="shared" si="92"/>
        <v>0</v>
      </c>
      <c r="CD128" s="324">
        <f t="shared" si="92"/>
        <v>0</v>
      </c>
      <c r="CE128" s="324">
        <f t="shared" si="92"/>
        <v>0</v>
      </c>
      <c r="CF128" s="324">
        <f t="shared" si="92"/>
        <v>0</v>
      </c>
      <c r="CG128" s="324">
        <f t="shared" si="92"/>
        <v>0</v>
      </c>
      <c r="CH128" s="324" t="e">
        <f t="shared" si="92"/>
        <v>#DIV/0!</v>
      </c>
      <c r="CI128" s="324">
        <f t="shared" si="92"/>
        <v>0</v>
      </c>
      <c r="CJ128" s="324">
        <f t="shared" si="92"/>
        <v>0</v>
      </c>
      <c r="CK128" s="324">
        <f t="shared" si="92"/>
        <v>0</v>
      </c>
      <c r="CL128" s="324">
        <f t="shared" si="92"/>
        <v>0</v>
      </c>
      <c r="CM128" s="324">
        <f t="shared" si="92"/>
        <v>0</v>
      </c>
      <c r="CN128" s="324">
        <f t="shared" si="92"/>
        <v>0</v>
      </c>
      <c r="CO128" s="324">
        <f t="shared" si="92"/>
        <v>0</v>
      </c>
      <c r="CP128" s="324">
        <f t="shared" si="92"/>
        <v>0</v>
      </c>
      <c r="CQ128" s="324">
        <f t="shared" si="92"/>
        <v>0</v>
      </c>
      <c r="CR128" s="324">
        <f t="shared" si="92"/>
        <v>0</v>
      </c>
      <c r="CS128" s="324">
        <f t="shared" si="92"/>
        <v>0</v>
      </c>
      <c r="CT128" s="324">
        <f t="shared" si="92"/>
        <v>0</v>
      </c>
      <c r="CU128" s="324">
        <f t="shared" si="92"/>
        <v>0</v>
      </c>
      <c r="CV128" s="324">
        <f t="shared" si="92"/>
        <v>0</v>
      </c>
      <c r="CW128" s="324">
        <f t="shared" si="92"/>
        <v>0</v>
      </c>
      <c r="CX128" s="324">
        <f t="shared" si="92"/>
        <v>0</v>
      </c>
      <c r="CY128" s="324">
        <f t="shared" si="92"/>
        <v>0</v>
      </c>
      <c r="CZ128" s="324">
        <f t="shared" si="92"/>
        <v>0</v>
      </c>
      <c r="DA128" s="324">
        <f t="shared" si="92"/>
        <v>0</v>
      </c>
      <c r="DB128" s="324">
        <f t="shared" si="92"/>
        <v>0</v>
      </c>
      <c r="DC128" s="324">
        <f t="shared" si="92"/>
        <v>0</v>
      </c>
      <c r="DD128" s="324">
        <f t="shared" si="92"/>
        <v>0</v>
      </c>
      <c r="DE128" s="324">
        <f t="shared" si="92"/>
        <v>0</v>
      </c>
      <c r="DF128" s="324">
        <f t="shared" si="92"/>
        <v>0</v>
      </c>
      <c r="DG128" s="324">
        <f t="shared" si="92"/>
        <v>0</v>
      </c>
      <c r="DH128" s="324">
        <f t="shared" si="92"/>
        <v>0</v>
      </c>
      <c r="DI128" s="324" t="e">
        <f t="shared" si="92"/>
        <v>#DIV/0!</v>
      </c>
      <c r="DJ128" s="324">
        <f t="shared" si="92"/>
        <v>0</v>
      </c>
      <c r="DK128" s="324">
        <f t="shared" si="92"/>
        <v>0</v>
      </c>
      <c r="DL128" s="324">
        <f t="shared" si="92"/>
        <v>0</v>
      </c>
      <c r="DM128" s="324">
        <f t="shared" si="92"/>
        <v>0</v>
      </c>
      <c r="DN128" s="324">
        <f t="shared" si="92"/>
        <v>0</v>
      </c>
      <c r="DO128" s="324">
        <f t="shared" si="92"/>
        <v>0</v>
      </c>
      <c r="DP128" s="324">
        <f t="shared" si="92"/>
        <v>0</v>
      </c>
      <c r="DQ128" s="324">
        <f t="shared" si="92"/>
        <v>0</v>
      </c>
      <c r="DR128" s="324">
        <f t="shared" si="92"/>
        <v>0</v>
      </c>
      <c r="DS128" s="324">
        <f t="shared" si="92"/>
        <v>0</v>
      </c>
      <c r="DT128" s="324">
        <f t="shared" si="92"/>
        <v>0</v>
      </c>
      <c r="DU128" s="324">
        <f t="shared" si="92"/>
        <v>0</v>
      </c>
      <c r="DV128" s="324">
        <f t="shared" si="92"/>
        <v>0</v>
      </c>
      <c r="DW128" s="324">
        <f t="shared" si="92"/>
        <v>0</v>
      </c>
      <c r="DX128" s="324">
        <f t="shared" si="92"/>
        <v>0</v>
      </c>
      <c r="DY128" s="324">
        <f t="shared" si="92"/>
        <v>0</v>
      </c>
      <c r="DZ128" s="324">
        <f t="shared" si="92"/>
        <v>0</v>
      </c>
      <c r="EA128" s="324">
        <f t="shared" si="92"/>
        <v>0</v>
      </c>
      <c r="EB128" s="324">
        <f t="shared" si="92"/>
        <v>0</v>
      </c>
      <c r="EC128" s="324">
        <f t="shared" si="92"/>
        <v>0</v>
      </c>
      <c r="ED128" s="324">
        <f t="shared" ref="ED128:GO128" si="93">ED125-0.5*ED126</f>
        <v>0</v>
      </c>
      <c r="EE128" s="324">
        <f t="shared" si="93"/>
        <v>0</v>
      </c>
      <c r="EF128" s="324">
        <f t="shared" si="93"/>
        <v>0</v>
      </c>
      <c r="EG128" s="324">
        <f t="shared" si="93"/>
        <v>0</v>
      </c>
      <c r="EH128" s="324">
        <f t="shared" si="93"/>
        <v>0</v>
      </c>
      <c r="EI128" s="324">
        <f t="shared" si="93"/>
        <v>0</v>
      </c>
      <c r="EJ128" s="324" t="e">
        <f t="shared" si="93"/>
        <v>#DIV/0!</v>
      </c>
      <c r="EK128" s="324">
        <f t="shared" si="93"/>
        <v>0</v>
      </c>
      <c r="EL128" s="324">
        <f t="shared" si="93"/>
        <v>0</v>
      </c>
      <c r="EM128" s="324">
        <f t="shared" si="93"/>
        <v>0</v>
      </c>
      <c r="EN128" s="324">
        <f t="shared" si="93"/>
        <v>0</v>
      </c>
      <c r="EO128" s="324">
        <f t="shared" si="93"/>
        <v>0</v>
      </c>
      <c r="EP128" s="324">
        <f t="shared" si="93"/>
        <v>0</v>
      </c>
      <c r="EQ128" s="324">
        <f t="shared" si="93"/>
        <v>0</v>
      </c>
      <c r="ER128" s="324">
        <f t="shared" si="93"/>
        <v>0</v>
      </c>
      <c r="ES128" s="324">
        <f t="shared" si="93"/>
        <v>0</v>
      </c>
      <c r="ET128" s="324">
        <f t="shared" si="93"/>
        <v>0</v>
      </c>
      <c r="EU128" s="324">
        <f t="shared" si="93"/>
        <v>0</v>
      </c>
      <c r="EV128" s="324">
        <f t="shared" si="93"/>
        <v>0</v>
      </c>
      <c r="EW128" s="324">
        <f t="shared" si="93"/>
        <v>0</v>
      </c>
      <c r="EX128" s="324">
        <f t="shared" si="93"/>
        <v>0</v>
      </c>
      <c r="EY128" s="324">
        <f t="shared" si="93"/>
        <v>0</v>
      </c>
      <c r="EZ128" s="324">
        <f t="shared" si="93"/>
        <v>0</v>
      </c>
      <c r="FA128" s="324">
        <f t="shared" si="93"/>
        <v>0</v>
      </c>
      <c r="FB128" s="324">
        <f t="shared" si="93"/>
        <v>0</v>
      </c>
      <c r="FC128" s="324">
        <f t="shared" si="93"/>
        <v>0</v>
      </c>
      <c r="FD128" s="324">
        <f t="shared" si="93"/>
        <v>0</v>
      </c>
      <c r="FE128" s="324">
        <f t="shared" si="93"/>
        <v>0</v>
      </c>
      <c r="FF128" s="324">
        <f t="shared" si="93"/>
        <v>0</v>
      </c>
      <c r="FG128" s="324">
        <f t="shared" si="93"/>
        <v>0</v>
      </c>
      <c r="FH128" s="324">
        <f t="shared" si="93"/>
        <v>0</v>
      </c>
      <c r="FI128" s="324">
        <f t="shared" si="93"/>
        <v>0</v>
      </c>
      <c r="FJ128" s="324">
        <f t="shared" si="93"/>
        <v>0</v>
      </c>
      <c r="FK128" s="324" t="e">
        <f t="shared" si="93"/>
        <v>#DIV/0!</v>
      </c>
      <c r="FL128" s="324">
        <f t="shared" si="93"/>
        <v>0</v>
      </c>
      <c r="FM128" s="324">
        <f t="shared" si="93"/>
        <v>0</v>
      </c>
      <c r="FN128" s="324">
        <f t="shared" si="93"/>
        <v>0</v>
      </c>
      <c r="FO128" s="324">
        <f t="shared" si="93"/>
        <v>0</v>
      </c>
      <c r="FP128" s="324">
        <f t="shared" si="93"/>
        <v>0</v>
      </c>
      <c r="FQ128" s="324">
        <f t="shared" si="93"/>
        <v>0</v>
      </c>
      <c r="FR128" s="324">
        <f t="shared" si="93"/>
        <v>0</v>
      </c>
      <c r="FS128" s="324">
        <f t="shared" si="93"/>
        <v>0</v>
      </c>
      <c r="FT128" s="324">
        <f t="shared" si="93"/>
        <v>0</v>
      </c>
      <c r="FU128" s="324">
        <f t="shared" si="93"/>
        <v>0</v>
      </c>
      <c r="FV128" s="324">
        <f t="shared" si="93"/>
        <v>0</v>
      </c>
      <c r="FW128" s="324">
        <f t="shared" si="93"/>
        <v>0</v>
      </c>
      <c r="FX128" s="324">
        <f t="shared" si="93"/>
        <v>0</v>
      </c>
      <c r="FY128" s="324">
        <f t="shared" si="93"/>
        <v>0</v>
      </c>
      <c r="FZ128" s="324">
        <f t="shared" si="93"/>
        <v>0</v>
      </c>
      <c r="GA128" s="324">
        <f t="shared" si="93"/>
        <v>0</v>
      </c>
      <c r="GB128" s="324">
        <f t="shared" si="93"/>
        <v>0</v>
      </c>
      <c r="GC128" s="324">
        <f t="shared" si="93"/>
        <v>0</v>
      </c>
      <c r="GD128" s="324">
        <f t="shared" si="93"/>
        <v>0</v>
      </c>
      <c r="GE128" s="324">
        <f t="shared" si="93"/>
        <v>0</v>
      </c>
      <c r="GF128" s="324">
        <f t="shared" si="93"/>
        <v>0</v>
      </c>
      <c r="GG128" s="324">
        <f t="shared" si="93"/>
        <v>0</v>
      </c>
      <c r="GH128" s="324">
        <f t="shared" si="93"/>
        <v>0</v>
      </c>
      <c r="GI128" s="324">
        <f t="shared" si="93"/>
        <v>0</v>
      </c>
      <c r="GJ128" s="324">
        <f t="shared" si="93"/>
        <v>0</v>
      </c>
      <c r="GK128" s="324">
        <f t="shared" si="93"/>
        <v>0</v>
      </c>
      <c r="GL128" s="324" t="e">
        <f t="shared" si="93"/>
        <v>#DIV/0!</v>
      </c>
      <c r="GM128" s="324">
        <f t="shared" si="93"/>
        <v>0</v>
      </c>
      <c r="GN128" s="324">
        <f t="shared" si="93"/>
        <v>0</v>
      </c>
      <c r="GO128" s="324">
        <f t="shared" si="93"/>
        <v>0</v>
      </c>
      <c r="GP128" s="324">
        <f t="shared" ref="GP128:JA128" si="94">GP125-0.5*GP126</f>
        <v>0</v>
      </c>
      <c r="GQ128" s="324">
        <f t="shared" si="94"/>
        <v>0</v>
      </c>
      <c r="GR128" s="324">
        <f t="shared" si="94"/>
        <v>0</v>
      </c>
      <c r="GS128" s="324">
        <f t="shared" si="94"/>
        <v>0</v>
      </c>
      <c r="GT128" s="324">
        <f t="shared" si="94"/>
        <v>0</v>
      </c>
      <c r="GU128" s="324">
        <f t="shared" si="94"/>
        <v>0</v>
      </c>
      <c r="GV128" s="324">
        <f t="shared" si="94"/>
        <v>0</v>
      </c>
      <c r="GW128" s="324">
        <f t="shared" si="94"/>
        <v>0</v>
      </c>
      <c r="GX128" s="324">
        <f t="shared" si="94"/>
        <v>0</v>
      </c>
      <c r="GY128" s="324">
        <f t="shared" si="94"/>
        <v>0</v>
      </c>
      <c r="GZ128" s="324">
        <f t="shared" si="94"/>
        <v>0</v>
      </c>
      <c r="HA128" s="324">
        <f t="shared" si="94"/>
        <v>0</v>
      </c>
      <c r="HB128" s="324">
        <f t="shared" si="94"/>
        <v>0</v>
      </c>
      <c r="HC128" s="324">
        <f t="shared" si="94"/>
        <v>0</v>
      </c>
      <c r="HD128" s="324">
        <f t="shared" si="94"/>
        <v>0</v>
      </c>
      <c r="HE128" s="324">
        <f t="shared" si="94"/>
        <v>0</v>
      </c>
      <c r="HF128" s="324">
        <f t="shared" si="94"/>
        <v>0</v>
      </c>
      <c r="HG128" s="324">
        <f t="shared" si="94"/>
        <v>0</v>
      </c>
      <c r="HH128" s="324">
        <f t="shared" si="94"/>
        <v>0</v>
      </c>
      <c r="HI128" s="324">
        <f t="shared" si="94"/>
        <v>0</v>
      </c>
      <c r="HJ128" s="324">
        <f t="shared" si="94"/>
        <v>0</v>
      </c>
      <c r="HK128" s="324">
        <f t="shared" si="94"/>
        <v>0</v>
      </c>
      <c r="HL128" s="324">
        <f t="shared" si="94"/>
        <v>0</v>
      </c>
      <c r="HM128" s="324" t="e">
        <f t="shared" si="94"/>
        <v>#DIV/0!</v>
      </c>
      <c r="HN128" s="324">
        <f t="shared" si="94"/>
        <v>0</v>
      </c>
      <c r="HO128" s="324">
        <f t="shared" si="94"/>
        <v>0</v>
      </c>
      <c r="HP128" s="324">
        <f t="shared" si="94"/>
        <v>0</v>
      </c>
      <c r="HQ128" s="324">
        <f t="shared" si="94"/>
        <v>0</v>
      </c>
      <c r="HR128" s="324">
        <f t="shared" si="94"/>
        <v>0</v>
      </c>
      <c r="HS128" s="324">
        <f t="shared" si="94"/>
        <v>0</v>
      </c>
      <c r="HT128" s="324">
        <f t="shared" si="94"/>
        <v>0</v>
      </c>
      <c r="HU128" s="324">
        <f t="shared" si="94"/>
        <v>0</v>
      </c>
      <c r="HV128" s="324">
        <f t="shared" si="94"/>
        <v>0</v>
      </c>
      <c r="HW128" s="324">
        <f t="shared" si="94"/>
        <v>0</v>
      </c>
      <c r="HX128" s="324">
        <f t="shared" si="94"/>
        <v>0</v>
      </c>
      <c r="HY128" s="324">
        <f t="shared" si="94"/>
        <v>0</v>
      </c>
      <c r="HZ128" s="324">
        <f t="shared" si="94"/>
        <v>0</v>
      </c>
      <c r="IA128" s="324">
        <f t="shared" si="94"/>
        <v>0</v>
      </c>
      <c r="IB128" s="324">
        <f t="shared" si="94"/>
        <v>0</v>
      </c>
      <c r="IC128" s="324">
        <f t="shared" si="94"/>
        <v>0</v>
      </c>
      <c r="ID128" s="324">
        <f t="shared" si="94"/>
        <v>0</v>
      </c>
      <c r="IE128" s="324">
        <f t="shared" si="94"/>
        <v>0</v>
      </c>
      <c r="IF128" s="324">
        <f t="shared" si="94"/>
        <v>0</v>
      </c>
      <c r="IG128" s="324">
        <f t="shared" si="94"/>
        <v>0</v>
      </c>
      <c r="IH128" s="324">
        <f t="shared" si="94"/>
        <v>0</v>
      </c>
      <c r="II128" s="324">
        <f t="shared" si="94"/>
        <v>0</v>
      </c>
      <c r="IJ128" s="324">
        <f t="shared" si="94"/>
        <v>0</v>
      </c>
      <c r="IK128" s="324">
        <f t="shared" si="94"/>
        <v>0</v>
      </c>
      <c r="IL128" s="324">
        <f t="shared" si="94"/>
        <v>0</v>
      </c>
      <c r="IM128" s="324">
        <f t="shared" si="94"/>
        <v>0</v>
      </c>
      <c r="IN128" s="324" t="e">
        <f t="shared" si="94"/>
        <v>#DIV/0!</v>
      </c>
      <c r="IO128" s="324">
        <f t="shared" si="94"/>
        <v>0</v>
      </c>
      <c r="IP128" s="324">
        <f t="shared" si="94"/>
        <v>0</v>
      </c>
      <c r="IQ128" s="324">
        <f t="shared" si="94"/>
        <v>0</v>
      </c>
      <c r="IR128" s="324">
        <f t="shared" si="94"/>
        <v>0</v>
      </c>
      <c r="IS128" s="324">
        <f t="shared" si="94"/>
        <v>0</v>
      </c>
      <c r="IT128" s="324">
        <f t="shared" si="94"/>
        <v>0</v>
      </c>
      <c r="IU128" s="324">
        <f t="shared" si="94"/>
        <v>0</v>
      </c>
      <c r="IV128" s="324">
        <f t="shared" si="94"/>
        <v>0</v>
      </c>
      <c r="IW128" s="324">
        <f t="shared" si="94"/>
        <v>0</v>
      </c>
      <c r="IX128" s="324">
        <f t="shared" si="94"/>
        <v>0</v>
      </c>
      <c r="IY128" s="324">
        <f t="shared" si="94"/>
        <v>0</v>
      </c>
      <c r="IZ128" s="324">
        <f t="shared" si="94"/>
        <v>0</v>
      </c>
      <c r="JA128" s="324">
        <f t="shared" si="94"/>
        <v>0</v>
      </c>
      <c r="JB128" s="324">
        <f t="shared" ref="JB128:JP128" si="95">JB125-0.5*JB126</f>
        <v>0</v>
      </c>
      <c r="JC128" s="324">
        <f t="shared" si="95"/>
        <v>0</v>
      </c>
      <c r="JD128" s="324">
        <f t="shared" si="95"/>
        <v>0</v>
      </c>
      <c r="JE128" s="324">
        <f t="shared" si="95"/>
        <v>0</v>
      </c>
      <c r="JF128" s="324">
        <f t="shared" si="95"/>
        <v>0</v>
      </c>
      <c r="JG128" s="324">
        <f t="shared" si="95"/>
        <v>0</v>
      </c>
      <c r="JH128" s="324">
        <f t="shared" si="95"/>
        <v>0</v>
      </c>
      <c r="JI128" s="324">
        <f t="shared" si="95"/>
        <v>0</v>
      </c>
      <c r="JJ128" s="324">
        <f t="shared" si="95"/>
        <v>0</v>
      </c>
      <c r="JK128" s="324">
        <f t="shared" si="95"/>
        <v>0</v>
      </c>
      <c r="JL128" s="324">
        <f t="shared" si="95"/>
        <v>0</v>
      </c>
      <c r="JM128" s="324">
        <f t="shared" si="95"/>
        <v>0</v>
      </c>
      <c r="JN128" s="324">
        <f t="shared" si="95"/>
        <v>0</v>
      </c>
      <c r="JO128" s="324" t="e">
        <f t="shared" si="95"/>
        <v>#DIV/0!</v>
      </c>
      <c r="JP128" s="324" t="e">
        <f t="shared" si="95"/>
        <v>#DIV/0!</v>
      </c>
    </row>
    <row r="129" spans="4:276" ht="15" customHeight="1" x14ac:dyDescent="0.2">
      <c r="D129" s="317">
        <v>6.5</v>
      </c>
      <c r="E129" s="317" t="s">
        <v>493</v>
      </c>
      <c r="F129" s="324">
        <f t="shared" ref="F129:BQ129" si="96">F125+F126</f>
        <v>0</v>
      </c>
      <c r="G129" s="324">
        <f t="shared" si="96"/>
        <v>0</v>
      </c>
      <c r="H129" s="324">
        <f t="shared" si="96"/>
        <v>0</v>
      </c>
      <c r="I129" s="324">
        <f t="shared" si="96"/>
        <v>0</v>
      </c>
      <c r="J129" s="324">
        <f t="shared" si="96"/>
        <v>0</v>
      </c>
      <c r="K129" s="324">
        <f t="shared" si="96"/>
        <v>0</v>
      </c>
      <c r="L129" s="324">
        <f t="shared" si="96"/>
        <v>0</v>
      </c>
      <c r="M129" s="324">
        <f t="shared" si="96"/>
        <v>0</v>
      </c>
      <c r="N129" s="324">
        <f t="shared" si="96"/>
        <v>0</v>
      </c>
      <c r="O129" s="324">
        <f t="shared" si="96"/>
        <v>0</v>
      </c>
      <c r="P129" s="324">
        <f t="shared" si="96"/>
        <v>0</v>
      </c>
      <c r="Q129" s="324">
        <f t="shared" si="96"/>
        <v>0</v>
      </c>
      <c r="R129" s="324">
        <f t="shared" si="96"/>
        <v>0</v>
      </c>
      <c r="S129" s="324">
        <f t="shared" si="96"/>
        <v>0</v>
      </c>
      <c r="T129" s="324">
        <f t="shared" si="96"/>
        <v>0</v>
      </c>
      <c r="U129" s="324">
        <f t="shared" si="96"/>
        <v>0</v>
      </c>
      <c r="V129" s="324">
        <f t="shared" si="96"/>
        <v>0</v>
      </c>
      <c r="W129" s="324">
        <f t="shared" si="96"/>
        <v>0</v>
      </c>
      <c r="X129" s="324">
        <f t="shared" si="96"/>
        <v>0</v>
      </c>
      <c r="Y129" s="324">
        <f t="shared" si="96"/>
        <v>0</v>
      </c>
      <c r="Z129" s="324">
        <f t="shared" si="96"/>
        <v>0</v>
      </c>
      <c r="AA129" s="324">
        <f t="shared" si="96"/>
        <v>0</v>
      </c>
      <c r="AB129" s="324">
        <f t="shared" si="96"/>
        <v>0</v>
      </c>
      <c r="AC129" s="324">
        <f t="shared" si="96"/>
        <v>0</v>
      </c>
      <c r="AD129" s="324">
        <f t="shared" si="96"/>
        <v>0</v>
      </c>
      <c r="AE129" s="324">
        <f t="shared" si="96"/>
        <v>0</v>
      </c>
      <c r="AF129" s="324" t="e">
        <f t="shared" si="96"/>
        <v>#DIV/0!</v>
      </c>
      <c r="AG129" s="324">
        <f t="shared" si="96"/>
        <v>0</v>
      </c>
      <c r="AH129" s="324">
        <f t="shared" si="96"/>
        <v>0</v>
      </c>
      <c r="AI129" s="324">
        <f t="shared" si="96"/>
        <v>0</v>
      </c>
      <c r="AJ129" s="324">
        <f t="shared" si="96"/>
        <v>0</v>
      </c>
      <c r="AK129" s="324">
        <f t="shared" si="96"/>
        <v>0</v>
      </c>
      <c r="AL129" s="324">
        <f t="shared" si="96"/>
        <v>0</v>
      </c>
      <c r="AM129" s="324">
        <f t="shared" si="96"/>
        <v>0</v>
      </c>
      <c r="AN129" s="324">
        <f t="shared" si="96"/>
        <v>0</v>
      </c>
      <c r="AO129" s="324">
        <f t="shared" si="96"/>
        <v>0</v>
      </c>
      <c r="AP129" s="324">
        <f t="shared" si="96"/>
        <v>0</v>
      </c>
      <c r="AQ129" s="324">
        <f t="shared" si="96"/>
        <v>0</v>
      </c>
      <c r="AR129" s="324">
        <f t="shared" si="96"/>
        <v>0</v>
      </c>
      <c r="AS129" s="324">
        <f t="shared" si="96"/>
        <v>0</v>
      </c>
      <c r="AT129" s="324">
        <f t="shared" si="96"/>
        <v>0</v>
      </c>
      <c r="AU129" s="324">
        <f t="shared" si="96"/>
        <v>0</v>
      </c>
      <c r="AV129" s="324">
        <f t="shared" si="96"/>
        <v>0</v>
      </c>
      <c r="AW129" s="324">
        <f t="shared" si="96"/>
        <v>0</v>
      </c>
      <c r="AX129" s="324">
        <f t="shared" si="96"/>
        <v>0</v>
      </c>
      <c r="AY129" s="324">
        <f t="shared" si="96"/>
        <v>0</v>
      </c>
      <c r="AZ129" s="324">
        <f t="shared" si="96"/>
        <v>0</v>
      </c>
      <c r="BA129" s="324">
        <f t="shared" si="96"/>
        <v>0</v>
      </c>
      <c r="BB129" s="324">
        <f t="shared" si="96"/>
        <v>0</v>
      </c>
      <c r="BC129" s="324">
        <f t="shared" si="96"/>
        <v>0</v>
      </c>
      <c r="BD129" s="324">
        <f t="shared" si="96"/>
        <v>0</v>
      </c>
      <c r="BE129" s="324">
        <f t="shared" si="96"/>
        <v>0</v>
      </c>
      <c r="BF129" s="324">
        <f t="shared" si="96"/>
        <v>0</v>
      </c>
      <c r="BG129" s="324" t="e">
        <f t="shared" si="96"/>
        <v>#DIV/0!</v>
      </c>
      <c r="BH129" s="324">
        <f t="shared" si="96"/>
        <v>0</v>
      </c>
      <c r="BI129" s="324">
        <f t="shared" si="96"/>
        <v>0</v>
      </c>
      <c r="BJ129" s="324">
        <f t="shared" si="96"/>
        <v>0</v>
      </c>
      <c r="BK129" s="324">
        <f t="shared" si="96"/>
        <v>0</v>
      </c>
      <c r="BL129" s="324">
        <f t="shared" si="96"/>
        <v>0</v>
      </c>
      <c r="BM129" s="324">
        <f t="shared" si="96"/>
        <v>0</v>
      </c>
      <c r="BN129" s="324">
        <f t="shared" si="96"/>
        <v>0</v>
      </c>
      <c r="BO129" s="324">
        <f t="shared" si="96"/>
        <v>0</v>
      </c>
      <c r="BP129" s="324">
        <f t="shared" si="96"/>
        <v>0</v>
      </c>
      <c r="BQ129" s="324">
        <f t="shared" si="96"/>
        <v>0</v>
      </c>
      <c r="BR129" s="324">
        <f t="shared" ref="BR129:EC129" si="97">BR125+BR126</f>
        <v>0</v>
      </c>
      <c r="BS129" s="324">
        <f t="shared" si="97"/>
        <v>0</v>
      </c>
      <c r="BT129" s="324">
        <f t="shared" si="97"/>
        <v>0</v>
      </c>
      <c r="BU129" s="324">
        <f t="shared" si="97"/>
        <v>0</v>
      </c>
      <c r="BV129" s="324">
        <f t="shared" si="97"/>
        <v>0</v>
      </c>
      <c r="BW129" s="324">
        <f t="shared" si="97"/>
        <v>0</v>
      </c>
      <c r="BX129" s="324">
        <f t="shared" si="97"/>
        <v>0</v>
      </c>
      <c r="BY129" s="324">
        <f t="shared" si="97"/>
        <v>0</v>
      </c>
      <c r="BZ129" s="324">
        <f t="shared" si="97"/>
        <v>0</v>
      </c>
      <c r="CA129" s="324">
        <f t="shared" si="97"/>
        <v>0</v>
      </c>
      <c r="CB129" s="324">
        <f t="shared" si="97"/>
        <v>0</v>
      </c>
      <c r="CC129" s="324">
        <f t="shared" si="97"/>
        <v>0</v>
      </c>
      <c r="CD129" s="324">
        <f t="shared" si="97"/>
        <v>0</v>
      </c>
      <c r="CE129" s="324">
        <f t="shared" si="97"/>
        <v>0</v>
      </c>
      <c r="CF129" s="324">
        <f t="shared" si="97"/>
        <v>0</v>
      </c>
      <c r="CG129" s="324">
        <f t="shared" si="97"/>
        <v>0</v>
      </c>
      <c r="CH129" s="324" t="e">
        <f t="shared" si="97"/>
        <v>#DIV/0!</v>
      </c>
      <c r="CI129" s="324">
        <f t="shared" si="97"/>
        <v>0</v>
      </c>
      <c r="CJ129" s="324">
        <f t="shared" si="97"/>
        <v>0</v>
      </c>
      <c r="CK129" s="324">
        <f t="shared" si="97"/>
        <v>0</v>
      </c>
      <c r="CL129" s="324">
        <f t="shared" si="97"/>
        <v>0</v>
      </c>
      <c r="CM129" s="324">
        <f t="shared" si="97"/>
        <v>0</v>
      </c>
      <c r="CN129" s="324">
        <f t="shared" si="97"/>
        <v>0</v>
      </c>
      <c r="CO129" s="324">
        <f t="shared" si="97"/>
        <v>0</v>
      </c>
      <c r="CP129" s="324">
        <f t="shared" si="97"/>
        <v>0</v>
      </c>
      <c r="CQ129" s="324">
        <f t="shared" si="97"/>
        <v>0</v>
      </c>
      <c r="CR129" s="324">
        <f t="shared" si="97"/>
        <v>0</v>
      </c>
      <c r="CS129" s="324">
        <f t="shared" si="97"/>
        <v>0</v>
      </c>
      <c r="CT129" s="324">
        <f t="shared" si="97"/>
        <v>0</v>
      </c>
      <c r="CU129" s="324">
        <f t="shared" si="97"/>
        <v>0</v>
      </c>
      <c r="CV129" s="324">
        <f t="shared" si="97"/>
        <v>0</v>
      </c>
      <c r="CW129" s="324">
        <f t="shared" si="97"/>
        <v>0</v>
      </c>
      <c r="CX129" s="324">
        <f t="shared" si="97"/>
        <v>0</v>
      </c>
      <c r="CY129" s="324">
        <f t="shared" si="97"/>
        <v>0</v>
      </c>
      <c r="CZ129" s="324">
        <f t="shared" si="97"/>
        <v>0</v>
      </c>
      <c r="DA129" s="324">
        <f t="shared" si="97"/>
        <v>0</v>
      </c>
      <c r="DB129" s="324">
        <f t="shared" si="97"/>
        <v>0</v>
      </c>
      <c r="DC129" s="324">
        <f t="shared" si="97"/>
        <v>0</v>
      </c>
      <c r="DD129" s="324">
        <f t="shared" si="97"/>
        <v>0</v>
      </c>
      <c r="DE129" s="324">
        <f t="shared" si="97"/>
        <v>0</v>
      </c>
      <c r="DF129" s="324">
        <f t="shared" si="97"/>
        <v>0</v>
      </c>
      <c r="DG129" s="324">
        <f t="shared" si="97"/>
        <v>0</v>
      </c>
      <c r="DH129" s="324">
        <f t="shared" si="97"/>
        <v>0</v>
      </c>
      <c r="DI129" s="324" t="e">
        <f t="shared" si="97"/>
        <v>#DIV/0!</v>
      </c>
      <c r="DJ129" s="324">
        <f t="shared" si="97"/>
        <v>0</v>
      </c>
      <c r="DK129" s="324">
        <f t="shared" si="97"/>
        <v>0</v>
      </c>
      <c r="DL129" s="324">
        <f t="shared" si="97"/>
        <v>0</v>
      </c>
      <c r="DM129" s="324">
        <f t="shared" si="97"/>
        <v>0</v>
      </c>
      <c r="DN129" s="324">
        <f t="shared" si="97"/>
        <v>0</v>
      </c>
      <c r="DO129" s="324">
        <f t="shared" si="97"/>
        <v>0</v>
      </c>
      <c r="DP129" s="324">
        <f t="shared" si="97"/>
        <v>0</v>
      </c>
      <c r="DQ129" s="324">
        <f t="shared" si="97"/>
        <v>0</v>
      </c>
      <c r="DR129" s="324">
        <f t="shared" si="97"/>
        <v>0</v>
      </c>
      <c r="DS129" s="324">
        <f t="shared" si="97"/>
        <v>0</v>
      </c>
      <c r="DT129" s="324">
        <f t="shared" si="97"/>
        <v>0</v>
      </c>
      <c r="DU129" s="324">
        <f t="shared" si="97"/>
        <v>0</v>
      </c>
      <c r="DV129" s="324">
        <f t="shared" si="97"/>
        <v>0</v>
      </c>
      <c r="DW129" s="324">
        <f t="shared" si="97"/>
        <v>0</v>
      </c>
      <c r="DX129" s="324">
        <f t="shared" si="97"/>
        <v>0</v>
      </c>
      <c r="DY129" s="324">
        <f t="shared" si="97"/>
        <v>0</v>
      </c>
      <c r="DZ129" s="324">
        <f t="shared" si="97"/>
        <v>0</v>
      </c>
      <c r="EA129" s="324">
        <f t="shared" si="97"/>
        <v>0</v>
      </c>
      <c r="EB129" s="324">
        <f t="shared" si="97"/>
        <v>0</v>
      </c>
      <c r="EC129" s="324">
        <f t="shared" si="97"/>
        <v>0</v>
      </c>
      <c r="ED129" s="324">
        <f t="shared" ref="ED129:GO129" si="98">ED125+ED126</f>
        <v>0</v>
      </c>
      <c r="EE129" s="324">
        <f t="shared" si="98"/>
        <v>0</v>
      </c>
      <c r="EF129" s="324">
        <f t="shared" si="98"/>
        <v>0</v>
      </c>
      <c r="EG129" s="324">
        <f t="shared" si="98"/>
        <v>0</v>
      </c>
      <c r="EH129" s="324">
        <f t="shared" si="98"/>
        <v>0</v>
      </c>
      <c r="EI129" s="324">
        <f t="shared" si="98"/>
        <v>0</v>
      </c>
      <c r="EJ129" s="324" t="e">
        <f t="shared" si="98"/>
        <v>#DIV/0!</v>
      </c>
      <c r="EK129" s="324">
        <f t="shared" si="98"/>
        <v>0</v>
      </c>
      <c r="EL129" s="324">
        <f t="shared" si="98"/>
        <v>0</v>
      </c>
      <c r="EM129" s="324">
        <f t="shared" si="98"/>
        <v>0</v>
      </c>
      <c r="EN129" s="324">
        <f t="shared" si="98"/>
        <v>0</v>
      </c>
      <c r="EO129" s="324">
        <f t="shared" si="98"/>
        <v>0</v>
      </c>
      <c r="EP129" s="324">
        <f t="shared" si="98"/>
        <v>0</v>
      </c>
      <c r="EQ129" s="324">
        <f t="shared" si="98"/>
        <v>0</v>
      </c>
      <c r="ER129" s="324">
        <f t="shared" si="98"/>
        <v>0</v>
      </c>
      <c r="ES129" s="324">
        <f t="shared" si="98"/>
        <v>0</v>
      </c>
      <c r="ET129" s="324">
        <f t="shared" si="98"/>
        <v>0</v>
      </c>
      <c r="EU129" s="324">
        <f t="shared" si="98"/>
        <v>0</v>
      </c>
      <c r="EV129" s="324">
        <f t="shared" si="98"/>
        <v>0</v>
      </c>
      <c r="EW129" s="324">
        <f t="shared" si="98"/>
        <v>0</v>
      </c>
      <c r="EX129" s="324">
        <f t="shared" si="98"/>
        <v>0</v>
      </c>
      <c r="EY129" s="324">
        <f t="shared" si="98"/>
        <v>0</v>
      </c>
      <c r="EZ129" s="324">
        <f t="shared" si="98"/>
        <v>0</v>
      </c>
      <c r="FA129" s="324">
        <f t="shared" si="98"/>
        <v>0</v>
      </c>
      <c r="FB129" s="324">
        <f t="shared" si="98"/>
        <v>0</v>
      </c>
      <c r="FC129" s="324">
        <f t="shared" si="98"/>
        <v>0</v>
      </c>
      <c r="FD129" s="324">
        <f t="shared" si="98"/>
        <v>0</v>
      </c>
      <c r="FE129" s="324">
        <f t="shared" si="98"/>
        <v>0</v>
      </c>
      <c r="FF129" s="324">
        <f t="shared" si="98"/>
        <v>0</v>
      </c>
      <c r="FG129" s="324">
        <f t="shared" si="98"/>
        <v>0</v>
      </c>
      <c r="FH129" s="324">
        <f t="shared" si="98"/>
        <v>0</v>
      </c>
      <c r="FI129" s="324">
        <f t="shared" si="98"/>
        <v>0</v>
      </c>
      <c r="FJ129" s="324">
        <f t="shared" si="98"/>
        <v>0</v>
      </c>
      <c r="FK129" s="324" t="e">
        <f t="shared" si="98"/>
        <v>#DIV/0!</v>
      </c>
      <c r="FL129" s="324">
        <f t="shared" si="98"/>
        <v>0</v>
      </c>
      <c r="FM129" s="324">
        <f t="shared" si="98"/>
        <v>0</v>
      </c>
      <c r="FN129" s="324">
        <f t="shared" si="98"/>
        <v>0</v>
      </c>
      <c r="FO129" s="324">
        <f t="shared" si="98"/>
        <v>0</v>
      </c>
      <c r="FP129" s="324">
        <f t="shared" si="98"/>
        <v>0</v>
      </c>
      <c r="FQ129" s="324">
        <f t="shared" si="98"/>
        <v>0</v>
      </c>
      <c r="FR129" s="324">
        <f t="shared" si="98"/>
        <v>0</v>
      </c>
      <c r="FS129" s="324">
        <f t="shared" si="98"/>
        <v>0</v>
      </c>
      <c r="FT129" s="324">
        <f t="shared" si="98"/>
        <v>0</v>
      </c>
      <c r="FU129" s="324">
        <f t="shared" si="98"/>
        <v>0</v>
      </c>
      <c r="FV129" s="324">
        <f t="shared" si="98"/>
        <v>0</v>
      </c>
      <c r="FW129" s="324">
        <f t="shared" si="98"/>
        <v>0</v>
      </c>
      <c r="FX129" s="324">
        <f t="shared" si="98"/>
        <v>0</v>
      </c>
      <c r="FY129" s="324">
        <f t="shared" si="98"/>
        <v>0</v>
      </c>
      <c r="FZ129" s="324">
        <f t="shared" si="98"/>
        <v>0</v>
      </c>
      <c r="GA129" s="324">
        <f t="shared" si="98"/>
        <v>0</v>
      </c>
      <c r="GB129" s="324">
        <f t="shared" si="98"/>
        <v>0</v>
      </c>
      <c r="GC129" s="324">
        <f t="shared" si="98"/>
        <v>0</v>
      </c>
      <c r="GD129" s="324">
        <f t="shared" si="98"/>
        <v>0</v>
      </c>
      <c r="GE129" s="324">
        <f t="shared" si="98"/>
        <v>0</v>
      </c>
      <c r="GF129" s="324">
        <f t="shared" si="98"/>
        <v>0</v>
      </c>
      <c r="GG129" s="324">
        <f t="shared" si="98"/>
        <v>0</v>
      </c>
      <c r="GH129" s="324">
        <f t="shared" si="98"/>
        <v>0</v>
      </c>
      <c r="GI129" s="324">
        <f t="shared" si="98"/>
        <v>0</v>
      </c>
      <c r="GJ129" s="324">
        <f t="shared" si="98"/>
        <v>0</v>
      </c>
      <c r="GK129" s="324">
        <f t="shared" si="98"/>
        <v>0</v>
      </c>
      <c r="GL129" s="324" t="e">
        <f t="shared" si="98"/>
        <v>#DIV/0!</v>
      </c>
      <c r="GM129" s="324">
        <f t="shared" si="98"/>
        <v>0</v>
      </c>
      <c r="GN129" s="324">
        <f t="shared" si="98"/>
        <v>0</v>
      </c>
      <c r="GO129" s="324">
        <f t="shared" si="98"/>
        <v>0</v>
      </c>
      <c r="GP129" s="324">
        <f t="shared" ref="GP129:JA129" si="99">GP125+GP126</f>
        <v>0</v>
      </c>
      <c r="GQ129" s="324">
        <f t="shared" si="99"/>
        <v>0</v>
      </c>
      <c r="GR129" s="324">
        <f t="shared" si="99"/>
        <v>0</v>
      </c>
      <c r="GS129" s="324">
        <f t="shared" si="99"/>
        <v>0</v>
      </c>
      <c r="GT129" s="324">
        <f t="shared" si="99"/>
        <v>0</v>
      </c>
      <c r="GU129" s="324">
        <f t="shared" si="99"/>
        <v>0</v>
      </c>
      <c r="GV129" s="324">
        <f t="shared" si="99"/>
        <v>0</v>
      </c>
      <c r="GW129" s="324">
        <f t="shared" si="99"/>
        <v>0</v>
      </c>
      <c r="GX129" s="324">
        <f t="shared" si="99"/>
        <v>0</v>
      </c>
      <c r="GY129" s="324">
        <f t="shared" si="99"/>
        <v>0</v>
      </c>
      <c r="GZ129" s="324">
        <f t="shared" si="99"/>
        <v>0</v>
      </c>
      <c r="HA129" s="324">
        <f t="shared" si="99"/>
        <v>0</v>
      </c>
      <c r="HB129" s="324">
        <f t="shared" si="99"/>
        <v>0</v>
      </c>
      <c r="HC129" s="324">
        <f t="shared" si="99"/>
        <v>0</v>
      </c>
      <c r="HD129" s="324">
        <f t="shared" si="99"/>
        <v>0</v>
      </c>
      <c r="HE129" s="324">
        <f t="shared" si="99"/>
        <v>0</v>
      </c>
      <c r="HF129" s="324">
        <f t="shared" si="99"/>
        <v>0</v>
      </c>
      <c r="HG129" s="324">
        <f t="shared" si="99"/>
        <v>0</v>
      </c>
      <c r="HH129" s="324">
        <f t="shared" si="99"/>
        <v>0</v>
      </c>
      <c r="HI129" s="324">
        <f t="shared" si="99"/>
        <v>0</v>
      </c>
      <c r="HJ129" s="324">
        <f t="shared" si="99"/>
        <v>0</v>
      </c>
      <c r="HK129" s="324">
        <f t="shared" si="99"/>
        <v>0</v>
      </c>
      <c r="HL129" s="324">
        <f t="shared" si="99"/>
        <v>0</v>
      </c>
      <c r="HM129" s="324" t="e">
        <f t="shared" si="99"/>
        <v>#DIV/0!</v>
      </c>
      <c r="HN129" s="324">
        <f t="shared" si="99"/>
        <v>0</v>
      </c>
      <c r="HO129" s="324">
        <f t="shared" si="99"/>
        <v>0</v>
      </c>
      <c r="HP129" s="324">
        <f t="shared" si="99"/>
        <v>0</v>
      </c>
      <c r="HQ129" s="324">
        <f t="shared" si="99"/>
        <v>0</v>
      </c>
      <c r="HR129" s="324">
        <f t="shared" si="99"/>
        <v>0</v>
      </c>
      <c r="HS129" s="324">
        <f t="shared" si="99"/>
        <v>0</v>
      </c>
      <c r="HT129" s="324">
        <f t="shared" si="99"/>
        <v>0</v>
      </c>
      <c r="HU129" s="324">
        <f t="shared" si="99"/>
        <v>0</v>
      </c>
      <c r="HV129" s="324">
        <f t="shared" si="99"/>
        <v>0</v>
      </c>
      <c r="HW129" s="324">
        <f t="shared" si="99"/>
        <v>0</v>
      </c>
      <c r="HX129" s="324">
        <f t="shared" si="99"/>
        <v>0</v>
      </c>
      <c r="HY129" s="324">
        <f t="shared" si="99"/>
        <v>0</v>
      </c>
      <c r="HZ129" s="324">
        <f t="shared" si="99"/>
        <v>0</v>
      </c>
      <c r="IA129" s="324">
        <f t="shared" si="99"/>
        <v>0</v>
      </c>
      <c r="IB129" s="324">
        <f t="shared" si="99"/>
        <v>0</v>
      </c>
      <c r="IC129" s="324">
        <f t="shared" si="99"/>
        <v>0</v>
      </c>
      <c r="ID129" s="324">
        <f t="shared" si="99"/>
        <v>0</v>
      </c>
      <c r="IE129" s="324">
        <f t="shared" si="99"/>
        <v>0</v>
      </c>
      <c r="IF129" s="324">
        <f t="shared" si="99"/>
        <v>0</v>
      </c>
      <c r="IG129" s="324">
        <f t="shared" si="99"/>
        <v>0</v>
      </c>
      <c r="IH129" s="324">
        <f t="shared" si="99"/>
        <v>0</v>
      </c>
      <c r="II129" s="324">
        <f t="shared" si="99"/>
        <v>0</v>
      </c>
      <c r="IJ129" s="324">
        <f t="shared" si="99"/>
        <v>0</v>
      </c>
      <c r="IK129" s="324">
        <f t="shared" si="99"/>
        <v>0</v>
      </c>
      <c r="IL129" s="324">
        <f t="shared" si="99"/>
        <v>0</v>
      </c>
      <c r="IM129" s="324">
        <f t="shared" si="99"/>
        <v>0</v>
      </c>
      <c r="IN129" s="324" t="e">
        <f t="shared" si="99"/>
        <v>#DIV/0!</v>
      </c>
      <c r="IO129" s="324">
        <f t="shared" si="99"/>
        <v>0</v>
      </c>
      <c r="IP129" s="324">
        <f t="shared" si="99"/>
        <v>0</v>
      </c>
      <c r="IQ129" s="324">
        <f t="shared" si="99"/>
        <v>0</v>
      </c>
      <c r="IR129" s="324">
        <f t="shared" si="99"/>
        <v>0</v>
      </c>
      <c r="IS129" s="324">
        <f t="shared" si="99"/>
        <v>0</v>
      </c>
      <c r="IT129" s="324">
        <f t="shared" si="99"/>
        <v>0</v>
      </c>
      <c r="IU129" s="324">
        <f t="shared" si="99"/>
        <v>0</v>
      </c>
      <c r="IV129" s="324">
        <f t="shared" si="99"/>
        <v>0</v>
      </c>
      <c r="IW129" s="324">
        <f t="shared" si="99"/>
        <v>0</v>
      </c>
      <c r="IX129" s="324">
        <f t="shared" si="99"/>
        <v>0</v>
      </c>
      <c r="IY129" s="324">
        <f t="shared" si="99"/>
        <v>0</v>
      </c>
      <c r="IZ129" s="324">
        <f t="shared" si="99"/>
        <v>0</v>
      </c>
      <c r="JA129" s="324">
        <f t="shared" si="99"/>
        <v>0</v>
      </c>
      <c r="JB129" s="324">
        <f t="shared" ref="JB129:JP129" si="100">JB125+JB126</f>
        <v>0</v>
      </c>
      <c r="JC129" s="324">
        <f t="shared" si="100"/>
        <v>0</v>
      </c>
      <c r="JD129" s="324">
        <f t="shared" si="100"/>
        <v>0</v>
      </c>
      <c r="JE129" s="324">
        <f t="shared" si="100"/>
        <v>0</v>
      </c>
      <c r="JF129" s="324">
        <f t="shared" si="100"/>
        <v>0</v>
      </c>
      <c r="JG129" s="324">
        <f t="shared" si="100"/>
        <v>0</v>
      </c>
      <c r="JH129" s="324">
        <f t="shared" si="100"/>
        <v>0</v>
      </c>
      <c r="JI129" s="324">
        <f t="shared" si="100"/>
        <v>0</v>
      </c>
      <c r="JJ129" s="324">
        <f t="shared" si="100"/>
        <v>0</v>
      </c>
      <c r="JK129" s="324">
        <f t="shared" si="100"/>
        <v>0</v>
      </c>
      <c r="JL129" s="324">
        <f t="shared" si="100"/>
        <v>0</v>
      </c>
      <c r="JM129" s="324">
        <f t="shared" si="100"/>
        <v>0</v>
      </c>
      <c r="JN129" s="324">
        <f t="shared" si="100"/>
        <v>0</v>
      </c>
      <c r="JO129" s="324" t="e">
        <f t="shared" si="100"/>
        <v>#DIV/0!</v>
      </c>
      <c r="JP129" s="324" t="e">
        <f t="shared" si="100"/>
        <v>#DIV/0!</v>
      </c>
    </row>
    <row r="130" spans="4:276" ht="15" customHeight="1" x14ac:dyDescent="0.2">
      <c r="D130" s="317">
        <v>6.1</v>
      </c>
      <c r="E130" s="317" t="s">
        <v>494</v>
      </c>
      <c r="F130" s="324">
        <f t="shared" ref="F130:BQ130" si="101">F125-F126</f>
        <v>0</v>
      </c>
      <c r="G130" s="324">
        <f t="shared" si="101"/>
        <v>0</v>
      </c>
      <c r="H130" s="324">
        <f t="shared" si="101"/>
        <v>0</v>
      </c>
      <c r="I130" s="324">
        <f t="shared" si="101"/>
        <v>0</v>
      </c>
      <c r="J130" s="324">
        <f t="shared" si="101"/>
        <v>0</v>
      </c>
      <c r="K130" s="324">
        <f t="shared" si="101"/>
        <v>0</v>
      </c>
      <c r="L130" s="324">
        <f t="shared" si="101"/>
        <v>0</v>
      </c>
      <c r="M130" s="324">
        <f t="shared" si="101"/>
        <v>0</v>
      </c>
      <c r="N130" s="324">
        <f t="shared" si="101"/>
        <v>0</v>
      </c>
      <c r="O130" s="324">
        <f t="shared" si="101"/>
        <v>0</v>
      </c>
      <c r="P130" s="324">
        <f t="shared" si="101"/>
        <v>0</v>
      </c>
      <c r="Q130" s="324">
        <f t="shared" si="101"/>
        <v>0</v>
      </c>
      <c r="R130" s="324">
        <f t="shared" si="101"/>
        <v>0</v>
      </c>
      <c r="S130" s="324">
        <f t="shared" si="101"/>
        <v>0</v>
      </c>
      <c r="T130" s="324">
        <f t="shared" si="101"/>
        <v>0</v>
      </c>
      <c r="U130" s="324">
        <f t="shared" si="101"/>
        <v>0</v>
      </c>
      <c r="V130" s="324">
        <f t="shared" si="101"/>
        <v>0</v>
      </c>
      <c r="W130" s="324">
        <f t="shared" si="101"/>
        <v>0</v>
      </c>
      <c r="X130" s="324">
        <f t="shared" si="101"/>
        <v>0</v>
      </c>
      <c r="Y130" s="324">
        <f t="shared" si="101"/>
        <v>0</v>
      </c>
      <c r="Z130" s="324">
        <f t="shared" si="101"/>
        <v>0</v>
      </c>
      <c r="AA130" s="324">
        <f t="shared" si="101"/>
        <v>0</v>
      </c>
      <c r="AB130" s="324">
        <f t="shared" si="101"/>
        <v>0</v>
      </c>
      <c r="AC130" s="324">
        <f t="shared" si="101"/>
        <v>0</v>
      </c>
      <c r="AD130" s="324">
        <f t="shared" si="101"/>
        <v>0</v>
      </c>
      <c r="AE130" s="324">
        <f t="shared" si="101"/>
        <v>0</v>
      </c>
      <c r="AF130" s="324" t="e">
        <f t="shared" si="101"/>
        <v>#DIV/0!</v>
      </c>
      <c r="AG130" s="324">
        <f t="shared" si="101"/>
        <v>0</v>
      </c>
      <c r="AH130" s="324">
        <f t="shared" si="101"/>
        <v>0</v>
      </c>
      <c r="AI130" s="324">
        <f t="shared" si="101"/>
        <v>0</v>
      </c>
      <c r="AJ130" s="324">
        <f t="shared" si="101"/>
        <v>0</v>
      </c>
      <c r="AK130" s="324">
        <f t="shared" si="101"/>
        <v>0</v>
      </c>
      <c r="AL130" s="324">
        <f t="shared" si="101"/>
        <v>0</v>
      </c>
      <c r="AM130" s="324">
        <f t="shared" si="101"/>
        <v>0</v>
      </c>
      <c r="AN130" s="324">
        <f t="shared" si="101"/>
        <v>0</v>
      </c>
      <c r="AO130" s="324">
        <f t="shared" si="101"/>
        <v>0</v>
      </c>
      <c r="AP130" s="324">
        <f t="shared" si="101"/>
        <v>0</v>
      </c>
      <c r="AQ130" s="324">
        <f t="shared" si="101"/>
        <v>0</v>
      </c>
      <c r="AR130" s="324">
        <f t="shared" si="101"/>
        <v>0</v>
      </c>
      <c r="AS130" s="324">
        <f t="shared" si="101"/>
        <v>0</v>
      </c>
      <c r="AT130" s="324">
        <f t="shared" si="101"/>
        <v>0</v>
      </c>
      <c r="AU130" s="324">
        <f t="shared" si="101"/>
        <v>0</v>
      </c>
      <c r="AV130" s="324">
        <f t="shared" si="101"/>
        <v>0</v>
      </c>
      <c r="AW130" s="324">
        <f t="shared" si="101"/>
        <v>0</v>
      </c>
      <c r="AX130" s="324">
        <f t="shared" si="101"/>
        <v>0</v>
      </c>
      <c r="AY130" s="324">
        <f t="shared" si="101"/>
        <v>0</v>
      </c>
      <c r="AZ130" s="324">
        <f t="shared" si="101"/>
        <v>0</v>
      </c>
      <c r="BA130" s="324">
        <f t="shared" si="101"/>
        <v>0</v>
      </c>
      <c r="BB130" s="324">
        <f t="shared" si="101"/>
        <v>0</v>
      </c>
      <c r="BC130" s="324">
        <f t="shared" si="101"/>
        <v>0</v>
      </c>
      <c r="BD130" s="324">
        <f t="shared" si="101"/>
        <v>0</v>
      </c>
      <c r="BE130" s="324">
        <f t="shared" si="101"/>
        <v>0</v>
      </c>
      <c r="BF130" s="324">
        <f t="shared" si="101"/>
        <v>0</v>
      </c>
      <c r="BG130" s="324" t="e">
        <f t="shared" si="101"/>
        <v>#DIV/0!</v>
      </c>
      <c r="BH130" s="324">
        <f t="shared" si="101"/>
        <v>0</v>
      </c>
      <c r="BI130" s="324">
        <f t="shared" si="101"/>
        <v>0</v>
      </c>
      <c r="BJ130" s="324">
        <f t="shared" si="101"/>
        <v>0</v>
      </c>
      <c r="BK130" s="324">
        <f t="shared" si="101"/>
        <v>0</v>
      </c>
      <c r="BL130" s="324">
        <f t="shared" si="101"/>
        <v>0</v>
      </c>
      <c r="BM130" s="324">
        <f t="shared" si="101"/>
        <v>0</v>
      </c>
      <c r="BN130" s="324">
        <f t="shared" si="101"/>
        <v>0</v>
      </c>
      <c r="BO130" s="324">
        <f t="shared" si="101"/>
        <v>0</v>
      </c>
      <c r="BP130" s="324">
        <f t="shared" si="101"/>
        <v>0</v>
      </c>
      <c r="BQ130" s="324">
        <f t="shared" si="101"/>
        <v>0</v>
      </c>
      <c r="BR130" s="324">
        <f t="shared" ref="BR130:EC130" si="102">BR125-BR126</f>
        <v>0</v>
      </c>
      <c r="BS130" s="324">
        <f t="shared" si="102"/>
        <v>0</v>
      </c>
      <c r="BT130" s="324">
        <f t="shared" si="102"/>
        <v>0</v>
      </c>
      <c r="BU130" s="324">
        <f t="shared" si="102"/>
        <v>0</v>
      </c>
      <c r="BV130" s="324">
        <f t="shared" si="102"/>
        <v>0</v>
      </c>
      <c r="BW130" s="324">
        <f t="shared" si="102"/>
        <v>0</v>
      </c>
      <c r="BX130" s="324">
        <f t="shared" si="102"/>
        <v>0</v>
      </c>
      <c r="BY130" s="324">
        <f t="shared" si="102"/>
        <v>0</v>
      </c>
      <c r="BZ130" s="324">
        <f t="shared" si="102"/>
        <v>0</v>
      </c>
      <c r="CA130" s="324">
        <f t="shared" si="102"/>
        <v>0</v>
      </c>
      <c r="CB130" s="324">
        <f t="shared" si="102"/>
        <v>0</v>
      </c>
      <c r="CC130" s="324">
        <f t="shared" si="102"/>
        <v>0</v>
      </c>
      <c r="CD130" s="324">
        <f t="shared" si="102"/>
        <v>0</v>
      </c>
      <c r="CE130" s="324">
        <f t="shared" si="102"/>
        <v>0</v>
      </c>
      <c r="CF130" s="324">
        <f t="shared" si="102"/>
        <v>0</v>
      </c>
      <c r="CG130" s="324">
        <f t="shared" si="102"/>
        <v>0</v>
      </c>
      <c r="CH130" s="324" t="e">
        <f t="shared" si="102"/>
        <v>#DIV/0!</v>
      </c>
      <c r="CI130" s="324">
        <f t="shared" si="102"/>
        <v>0</v>
      </c>
      <c r="CJ130" s="324">
        <f t="shared" si="102"/>
        <v>0</v>
      </c>
      <c r="CK130" s="324">
        <f t="shared" si="102"/>
        <v>0</v>
      </c>
      <c r="CL130" s="324">
        <f t="shared" si="102"/>
        <v>0</v>
      </c>
      <c r="CM130" s="324">
        <f t="shared" si="102"/>
        <v>0</v>
      </c>
      <c r="CN130" s="324">
        <f t="shared" si="102"/>
        <v>0</v>
      </c>
      <c r="CO130" s="324">
        <f t="shared" si="102"/>
        <v>0</v>
      </c>
      <c r="CP130" s="324">
        <f t="shared" si="102"/>
        <v>0</v>
      </c>
      <c r="CQ130" s="324">
        <f t="shared" si="102"/>
        <v>0</v>
      </c>
      <c r="CR130" s="324">
        <f t="shared" si="102"/>
        <v>0</v>
      </c>
      <c r="CS130" s="324">
        <f t="shared" si="102"/>
        <v>0</v>
      </c>
      <c r="CT130" s="324">
        <f t="shared" si="102"/>
        <v>0</v>
      </c>
      <c r="CU130" s="324">
        <f t="shared" si="102"/>
        <v>0</v>
      </c>
      <c r="CV130" s="324">
        <f t="shared" si="102"/>
        <v>0</v>
      </c>
      <c r="CW130" s="324">
        <f t="shared" si="102"/>
        <v>0</v>
      </c>
      <c r="CX130" s="324">
        <f t="shared" si="102"/>
        <v>0</v>
      </c>
      <c r="CY130" s="324">
        <f t="shared" si="102"/>
        <v>0</v>
      </c>
      <c r="CZ130" s="324">
        <f t="shared" si="102"/>
        <v>0</v>
      </c>
      <c r="DA130" s="324">
        <f t="shared" si="102"/>
        <v>0</v>
      </c>
      <c r="DB130" s="324">
        <f t="shared" si="102"/>
        <v>0</v>
      </c>
      <c r="DC130" s="324">
        <f t="shared" si="102"/>
        <v>0</v>
      </c>
      <c r="DD130" s="324">
        <f t="shared" si="102"/>
        <v>0</v>
      </c>
      <c r="DE130" s="324">
        <f t="shared" si="102"/>
        <v>0</v>
      </c>
      <c r="DF130" s="324">
        <f t="shared" si="102"/>
        <v>0</v>
      </c>
      <c r="DG130" s="324">
        <f t="shared" si="102"/>
        <v>0</v>
      </c>
      <c r="DH130" s="324">
        <f t="shared" si="102"/>
        <v>0</v>
      </c>
      <c r="DI130" s="324" t="e">
        <f t="shared" si="102"/>
        <v>#DIV/0!</v>
      </c>
      <c r="DJ130" s="324">
        <f t="shared" si="102"/>
        <v>0</v>
      </c>
      <c r="DK130" s="324">
        <f t="shared" si="102"/>
        <v>0</v>
      </c>
      <c r="DL130" s="324">
        <f t="shared" si="102"/>
        <v>0</v>
      </c>
      <c r="DM130" s="324">
        <f t="shared" si="102"/>
        <v>0</v>
      </c>
      <c r="DN130" s="324">
        <f t="shared" si="102"/>
        <v>0</v>
      </c>
      <c r="DO130" s="324">
        <f t="shared" si="102"/>
        <v>0</v>
      </c>
      <c r="DP130" s="324">
        <f t="shared" si="102"/>
        <v>0</v>
      </c>
      <c r="DQ130" s="324">
        <f t="shared" si="102"/>
        <v>0</v>
      </c>
      <c r="DR130" s="324">
        <f t="shared" si="102"/>
        <v>0</v>
      </c>
      <c r="DS130" s="324">
        <f t="shared" si="102"/>
        <v>0</v>
      </c>
      <c r="DT130" s="324">
        <f t="shared" si="102"/>
        <v>0</v>
      </c>
      <c r="DU130" s="324">
        <f t="shared" si="102"/>
        <v>0</v>
      </c>
      <c r="DV130" s="324">
        <f t="shared" si="102"/>
        <v>0</v>
      </c>
      <c r="DW130" s="324">
        <f t="shared" si="102"/>
        <v>0</v>
      </c>
      <c r="DX130" s="324">
        <f t="shared" si="102"/>
        <v>0</v>
      </c>
      <c r="DY130" s="324">
        <f t="shared" si="102"/>
        <v>0</v>
      </c>
      <c r="DZ130" s="324">
        <f t="shared" si="102"/>
        <v>0</v>
      </c>
      <c r="EA130" s="324">
        <f t="shared" si="102"/>
        <v>0</v>
      </c>
      <c r="EB130" s="324">
        <f t="shared" si="102"/>
        <v>0</v>
      </c>
      <c r="EC130" s="324">
        <f t="shared" si="102"/>
        <v>0</v>
      </c>
      <c r="ED130" s="324">
        <f t="shared" ref="ED130:GO130" si="103">ED125-ED126</f>
        <v>0</v>
      </c>
      <c r="EE130" s="324">
        <f t="shared" si="103"/>
        <v>0</v>
      </c>
      <c r="EF130" s="324">
        <f t="shared" si="103"/>
        <v>0</v>
      </c>
      <c r="EG130" s="324">
        <f t="shared" si="103"/>
        <v>0</v>
      </c>
      <c r="EH130" s="324">
        <f t="shared" si="103"/>
        <v>0</v>
      </c>
      <c r="EI130" s="324">
        <f t="shared" si="103"/>
        <v>0</v>
      </c>
      <c r="EJ130" s="324" t="e">
        <f t="shared" si="103"/>
        <v>#DIV/0!</v>
      </c>
      <c r="EK130" s="324">
        <f t="shared" si="103"/>
        <v>0</v>
      </c>
      <c r="EL130" s="324">
        <f t="shared" si="103"/>
        <v>0</v>
      </c>
      <c r="EM130" s="324">
        <f t="shared" si="103"/>
        <v>0</v>
      </c>
      <c r="EN130" s="324">
        <f t="shared" si="103"/>
        <v>0</v>
      </c>
      <c r="EO130" s="324">
        <f t="shared" si="103"/>
        <v>0</v>
      </c>
      <c r="EP130" s="324">
        <f t="shared" si="103"/>
        <v>0</v>
      </c>
      <c r="EQ130" s="324">
        <f t="shared" si="103"/>
        <v>0</v>
      </c>
      <c r="ER130" s="324">
        <f t="shared" si="103"/>
        <v>0</v>
      </c>
      <c r="ES130" s="324">
        <f t="shared" si="103"/>
        <v>0</v>
      </c>
      <c r="ET130" s="324">
        <f t="shared" si="103"/>
        <v>0</v>
      </c>
      <c r="EU130" s="324">
        <f t="shared" si="103"/>
        <v>0</v>
      </c>
      <c r="EV130" s="324">
        <f t="shared" si="103"/>
        <v>0</v>
      </c>
      <c r="EW130" s="324">
        <f t="shared" si="103"/>
        <v>0</v>
      </c>
      <c r="EX130" s="324">
        <f t="shared" si="103"/>
        <v>0</v>
      </c>
      <c r="EY130" s="324">
        <f t="shared" si="103"/>
        <v>0</v>
      </c>
      <c r="EZ130" s="324">
        <f t="shared" si="103"/>
        <v>0</v>
      </c>
      <c r="FA130" s="324">
        <f t="shared" si="103"/>
        <v>0</v>
      </c>
      <c r="FB130" s="324">
        <f t="shared" si="103"/>
        <v>0</v>
      </c>
      <c r="FC130" s="324">
        <f t="shared" si="103"/>
        <v>0</v>
      </c>
      <c r="FD130" s="324">
        <f t="shared" si="103"/>
        <v>0</v>
      </c>
      <c r="FE130" s="324">
        <f t="shared" si="103"/>
        <v>0</v>
      </c>
      <c r="FF130" s="324">
        <f t="shared" si="103"/>
        <v>0</v>
      </c>
      <c r="FG130" s="324">
        <f t="shared" si="103"/>
        <v>0</v>
      </c>
      <c r="FH130" s="324">
        <f t="shared" si="103"/>
        <v>0</v>
      </c>
      <c r="FI130" s="324">
        <f t="shared" si="103"/>
        <v>0</v>
      </c>
      <c r="FJ130" s="324">
        <f t="shared" si="103"/>
        <v>0</v>
      </c>
      <c r="FK130" s="324" t="e">
        <f t="shared" si="103"/>
        <v>#DIV/0!</v>
      </c>
      <c r="FL130" s="324">
        <f t="shared" si="103"/>
        <v>0</v>
      </c>
      <c r="FM130" s="324">
        <f t="shared" si="103"/>
        <v>0</v>
      </c>
      <c r="FN130" s="324">
        <f t="shared" si="103"/>
        <v>0</v>
      </c>
      <c r="FO130" s="324">
        <f t="shared" si="103"/>
        <v>0</v>
      </c>
      <c r="FP130" s="324">
        <f t="shared" si="103"/>
        <v>0</v>
      </c>
      <c r="FQ130" s="324">
        <f t="shared" si="103"/>
        <v>0</v>
      </c>
      <c r="FR130" s="324">
        <f t="shared" si="103"/>
        <v>0</v>
      </c>
      <c r="FS130" s="324">
        <f t="shared" si="103"/>
        <v>0</v>
      </c>
      <c r="FT130" s="324">
        <f t="shared" si="103"/>
        <v>0</v>
      </c>
      <c r="FU130" s="324">
        <f t="shared" si="103"/>
        <v>0</v>
      </c>
      <c r="FV130" s="324">
        <f t="shared" si="103"/>
        <v>0</v>
      </c>
      <c r="FW130" s="324">
        <f t="shared" si="103"/>
        <v>0</v>
      </c>
      <c r="FX130" s="324">
        <f t="shared" si="103"/>
        <v>0</v>
      </c>
      <c r="FY130" s="324">
        <f t="shared" si="103"/>
        <v>0</v>
      </c>
      <c r="FZ130" s="324">
        <f t="shared" si="103"/>
        <v>0</v>
      </c>
      <c r="GA130" s="324">
        <f t="shared" si="103"/>
        <v>0</v>
      </c>
      <c r="GB130" s="324">
        <f t="shared" si="103"/>
        <v>0</v>
      </c>
      <c r="GC130" s="324">
        <f t="shared" si="103"/>
        <v>0</v>
      </c>
      <c r="GD130" s="324">
        <f t="shared" si="103"/>
        <v>0</v>
      </c>
      <c r="GE130" s="324">
        <f t="shared" si="103"/>
        <v>0</v>
      </c>
      <c r="GF130" s="324">
        <f t="shared" si="103"/>
        <v>0</v>
      </c>
      <c r="GG130" s="324">
        <f t="shared" si="103"/>
        <v>0</v>
      </c>
      <c r="GH130" s="324">
        <f t="shared" si="103"/>
        <v>0</v>
      </c>
      <c r="GI130" s="324">
        <f t="shared" si="103"/>
        <v>0</v>
      </c>
      <c r="GJ130" s="324">
        <f t="shared" si="103"/>
        <v>0</v>
      </c>
      <c r="GK130" s="324">
        <f t="shared" si="103"/>
        <v>0</v>
      </c>
      <c r="GL130" s="324" t="e">
        <f t="shared" si="103"/>
        <v>#DIV/0!</v>
      </c>
      <c r="GM130" s="324">
        <f t="shared" si="103"/>
        <v>0</v>
      </c>
      <c r="GN130" s="324">
        <f t="shared" si="103"/>
        <v>0</v>
      </c>
      <c r="GO130" s="324">
        <f t="shared" si="103"/>
        <v>0</v>
      </c>
      <c r="GP130" s="324">
        <f t="shared" ref="GP130:JA130" si="104">GP125-GP126</f>
        <v>0</v>
      </c>
      <c r="GQ130" s="324">
        <f t="shared" si="104"/>
        <v>0</v>
      </c>
      <c r="GR130" s="324">
        <f t="shared" si="104"/>
        <v>0</v>
      </c>
      <c r="GS130" s="324">
        <f t="shared" si="104"/>
        <v>0</v>
      </c>
      <c r="GT130" s="324">
        <f t="shared" si="104"/>
        <v>0</v>
      </c>
      <c r="GU130" s="324">
        <f t="shared" si="104"/>
        <v>0</v>
      </c>
      <c r="GV130" s="324">
        <f t="shared" si="104"/>
        <v>0</v>
      </c>
      <c r="GW130" s="324">
        <f t="shared" si="104"/>
        <v>0</v>
      </c>
      <c r="GX130" s="324">
        <f t="shared" si="104"/>
        <v>0</v>
      </c>
      <c r="GY130" s="324">
        <f t="shared" si="104"/>
        <v>0</v>
      </c>
      <c r="GZ130" s="324">
        <f t="shared" si="104"/>
        <v>0</v>
      </c>
      <c r="HA130" s="324">
        <f t="shared" si="104"/>
        <v>0</v>
      </c>
      <c r="HB130" s="324">
        <f t="shared" si="104"/>
        <v>0</v>
      </c>
      <c r="HC130" s="324">
        <f t="shared" si="104"/>
        <v>0</v>
      </c>
      <c r="HD130" s="324">
        <f t="shared" si="104"/>
        <v>0</v>
      </c>
      <c r="HE130" s="324">
        <f t="shared" si="104"/>
        <v>0</v>
      </c>
      <c r="HF130" s="324">
        <f t="shared" si="104"/>
        <v>0</v>
      </c>
      <c r="HG130" s="324">
        <f t="shared" si="104"/>
        <v>0</v>
      </c>
      <c r="HH130" s="324">
        <f t="shared" si="104"/>
        <v>0</v>
      </c>
      <c r="HI130" s="324">
        <f t="shared" si="104"/>
        <v>0</v>
      </c>
      <c r="HJ130" s="324">
        <f t="shared" si="104"/>
        <v>0</v>
      </c>
      <c r="HK130" s="324">
        <f t="shared" si="104"/>
        <v>0</v>
      </c>
      <c r="HL130" s="324">
        <f t="shared" si="104"/>
        <v>0</v>
      </c>
      <c r="HM130" s="324" t="e">
        <f t="shared" si="104"/>
        <v>#DIV/0!</v>
      </c>
      <c r="HN130" s="324">
        <f t="shared" si="104"/>
        <v>0</v>
      </c>
      <c r="HO130" s="324">
        <f t="shared" si="104"/>
        <v>0</v>
      </c>
      <c r="HP130" s="324">
        <f t="shared" si="104"/>
        <v>0</v>
      </c>
      <c r="HQ130" s="324">
        <f t="shared" si="104"/>
        <v>0</v>
      </c>
      <c r="HR130" s="324">
        <f t="shared" si="104"/>
        <v>0</v>
      </c>
      <c r="HS130" s="324">
        <f t="shared" si="104"/>
        <v>0</v>
      </c>
      <c r="HT130" s="324">
        <f t="shared" si="104"/>
        <v>0</v>
      </c>
      <c r="HU130" s="324">
        <f t="shared" si="104"/>
        <v>0</v>
      </c>
      <c r="HV130" s="324">
        <f t="shared" si="104"/>
        <v>0</v>
      </c>
      <c r="HW130" s="324">
        <f t="shared" si="104"/>
        <v>0</v>
      </c>
      <c r="HX130" s="324">
        <f t="shared" si="104"/>
        <v>0</v>
      </c>
      <c r="HY130" s="324">
        <f t="shared" si="104"/>
        <v>0</v>
      </c>
      <c r="HZ130" s="324">
        <f t="shared" si="104"/>
        <v>0</v>
      </c>
      <c r="IA130" s="324">
        <f t="shared" si="104"/>
        <v>0</v>
      </c>
      <c r="IB130" s="324">
        <f t="shared" si="104"/>
        <v>0</v>
      </c>
      <c r="IC130" s="324">
        <f t="shared" si="104"/>
        <v>0</v>
      </c>
      <c r="ID130" s="324">
        <f t="shared" si="104"/>
        <v>0</v>
      </c>
      <c r="IE130" s="324">
        <f t="shared" si="104"/>
        <v>0</v>
      </c>
      <c r="IF130" s="324">
        <f t="shared" si="104"/>
        <v>0</v>
      </c>
      <c r="IG130" s="324">
        <f t="shared" si="104"/>
        <v>0</v>
      </c>
      <c r="IH130" s="324">
        <f t="shared" si="104"/>
        <v>0</v>
      </c>
      <c r="II130" s="324">
        <f t="shared" si="104"/>
        <v>0</v>
      </c>
      <c r="IJ130" s="324">
        <f t="shared" si="104"/>
        <v>0</v>
      </c>
      <c r="IK130" s="324">
        <f t="shared" si="104"/>
        <v>0</v>
      </c>
      <c r="IL130" s="324">
        <f t="shared" si="104"/>
        <v>0</v>
      </c>
      <c r="IM130" s="324">
        <f t="shared" si="104"/>
        <v>0</v>
      </c>
      <c r="IN130" s="324" t="e">
        <f t="shared" si="104"/>
        <v>#DIV/0!</v>
      </c>
      <c r="IO130" s="324">
        <f t="shared" si="104"/>
        <v>0</v>
      </c>
      <c r="IP130" s="324">
        <f t="shared" si="104"/>
        <v>0</v>
      </c>
      <c r="IQ130" s="324">
        <f t="shared" si="104"/>
        <v>0</v>
      </c>
      <c r="IR130" s="324">
        <f t="shared" si="104"/>
        <v>0</v>
      </c>
      <c r="IS130" s="324">
        <f t="shared" si="104"/>
        <v>0</v>
      </c>
      <c r="IT130" s="324">
        <f t="shared" si="104"/>
        <v>0</v>
      </c>
      <c r="IU130" s="324">
        <f t="shared" si="104"/>
        <v>0</v>
      </c>
      <c r="IV130" s="324">
        <f t="shared" si="104"/>
        <v>0</v>
      </c>
      <c r="IW130" s="324">
        <f t="shared" si="104"/>
        <v>0</v>
      </c>
      <c r="IX130" s="324">
        <f t="shared" si="104"/>
        <v>0</v>
      </c>
      <c r="IY130" s="324">
        <f t="shared" si="104"/>
        <v>0</v>
      </c>
      <c r="IZ130" s="324">
        <f t="shared" si="104"/>
        <v>0</v>
      </c>
      <c r="JA130" s="324">
        <f t="shared" si="104"/>
        <v>0</v>
      </c>
      <c r="JB130" s="324">
        <f t="shared" ref="JB130:JP130" si="105">JB125-JB126</f>
        <v>0</v>
      </c>
      <c r="JC130" s="324">
        <f t="shared" si="105"/>
        <v>0</v>
      </c>
      <c r="JD130" s="324">
        <f t="shared" si="105"/>
        <v>0</v>
      </c>
      <c r="JE130" s="324">
        <f t="shared" si="105"/>
        <v>0</v>
      </c>
      <c r="JF130" s="324">
        <f t="shared" si="105"/>
        <v>0</v>
      </c>
      <c r="JG130" s="324">
        <f t="shared" si="105"/>
        <v>0</v>
      </c>
      <c r="JH130" s="324">
        <f t="shared" si="105"/>
        <v>0</v>
      </c>
      <c r="JI130" s="324">
        <f t="shared" si="105"/>
        <v>0</v>
      </c>
      <c r="JJ130" s="324">
        <f t="shared" si="105"/>
        <v>0</v>
      </c>
      <c r="JK130" s="324">
        <f t="shared" si="105"/>
        <v>0</v>
      </c>
      <c r="JL130" s="324">
        <f t="shared" si="105"/>
        <v>0</v>
      </c>
      <c r="JM130" s="324">
        <f t="shared" si="105"/>
        <v>0</v>
      </c>
      <c r="JN130" s="324">
        <f t="shared" si="105"/>
        <v>0</v>
      </c>
      <c r="JO130" s="324" t="e">
        <f t="shared" si="105"/>
        <v>#DIV/0!</v>
      </c>
      <c r="JP130" s="324" t="e">
        <f t="shared" si="105"/>
        <v>#DIV/0!</v>
      </c>
    </row>
    <row r="131" spans="4:276" ht="15" customHeight="1" x14ac:dyDescent="0.2">
      <c r="D131" s="316">
        <v>7.2</v>
      </c>
      <c r="E131" s="317" t="s">
        <v>476</v>
      </c>
      <c r="F131" s="318" t="e">
        <f t="array" ref="F131">QUARTILE(IF($KD21:$KD68&lt;&gt;"",F21:F68),1)</f>
        <v>#NUM!</v>
      </c>
      <c r="G131" s="318" t="e">
        <f t="array" ref="G131">QUARTILE(IF($KD21:$KD68&lt;&gt;"",G21:G68),1)</f>
        <v>#NUM!</v>
      </c>
      <c r="H131" s="318" t="e">
        <f t="array" ref="H131">QUARTILE(IF($KD21:$KD68&lt;&gt;"",H21:H68),1)</f>
        <v>#NUM!</v>
      </c>
      <c r="I131" s="318" t="e">
        <f t="array" ref="I131">QUARTILE(IF($KD21:$KD68&lt;&gt;"",I21:I68),1)</f>
        <v>#NUM!</v>
      </c>
      <c r="J131" s="318" t="e">
        <f t="array" ref="J131">QUARTILE(IF($KD21:$KD68&lt;&gt;"",J21:J68),1)</f>
        <v>#NUM!</v>
      </c>
      <c r="K131" s="318" t="e">
        <f t="array" ref="K131">QUARTILE(IF($KD21:$KD68&lt;&gt;"",K21:K68),1)</f>
        <v>#NUM!</v>
      </c>
      <c r="L131" s="318" t="e">
        <f t="array" ref="L131">QUARTILE(IF($KD21:$KD68&lt;&gt;"",L21:L68),1)</f>
        <v>#NUM!</v>
      </c>
      <c r="M131" s="318" t="e">
        <f t="array" ref="M131">QUARTILE(IF($KD21:$KD68&lt;&gt;"",M21:M68),1)</f>
        <v>#NUM!</v>
      </c>
      <c r="N131" s="318" t="e">
        <f t="array" ref="N131">QUARTILE(IF($KD21:$KD68&lt;&gt;"",N21:N68),1)</f>
        <v>#NUM!</v>
      </c>
      <c r="O131" s="318" t="e">
        <f t="array" ref="O131">QUARTILE(IF($KD21:$KD68&lt;&gt;"",O21:O68),1)</f>
        <v>#NUM!</v>
      </c>
      <c r="P131" s="318" t="e">
        <f t="array" ref="P131">QUARTILE(IF($KD21:$KD68&lt;&gt;"",P21:P68),1)</f>
        <v>#NUM!</v>
      </c>
      <c r="Q131" s="318" t="e">
        <f t="array" ref="Q131">QUARTILE(IF($KD21:$KD68&lt;&gt;"",Q21:Q68),1)</f>
        <v>#NUM!</v>
      </c>
      <c r="R131" s="318" t="e">
        <f t="array" ref="R131">QUARTILE(IF($KD21:$KD68&lt;&gt;"",R21:R68),1)</f>
        <v>#NUM!</v>
      </c>
      <c r="S131" s="318" t="e">
        <f t="array" ref="S131">QUARTILE(IF($KD21:$KD68&lt;&gt;"",S21:S68),1)</f>
        <v>#NUM!</v>
      </c>
      <c r="T131" s="318" t="e">
        <f t="array" ref="T131">QUARTILE(IF($KD21:$KD68&lt;&gt;"",T21:T68),1)</f>
        <v>#NUM!</v>
      </c>
      <c r="U131" s="318" t="e">
        <f t="array" ref="U131">QUARTILE(IF($KD21:$KD68&lt;&gt;"",U21:U68),1)</f>
        <v>#NUM!</v>
      </c>
      <c r="V131" s="318" t="e">
        <f t="array" ref="V131">QUARTILE(IF($KD21:$KD68&lt;&gt;"",V21:V68),1)</f>
        <v>#NUM!</v>
      </c>
      <c r="W131" s="318" t="e">
        <f t="array" ref="W131">QUARTILE(IF($KD21:$KD68&lt;&gt;"",W21:W68),1)</f>
        <v>#NUM!</v>
      </c>
      <c r="X131" s="318" t="e">
        <f t="array" ref="X131">QUARTILE(IF($KD21:$KD68&lt;&gt;"",X21:X68),1)</f>
        <v>#NUM!</v>
      </c>
      <c r="Y131" s="318" t="e">
        <f t="array" ref="Y131">QUARTILE(IF($KD21:$KD68&lt;&gt;"",Y21:Y68),1)</f>
        <v>#NUM!</v>
      </c>
      <c r="Z131" s="318" t="e">
        <f t="array" ref="Z131">QUARTILE(IF($KD21:$KD68&lt;&gt;"",Z21:Z68),1)</f>
        <v>#NUM!</v>
      </c>
      <c r="AA131" s="318" t="e">
        <f t="array" ref="AA131">QUARTILE(IF($KD21:$KD68&lt;&gt;"",AA21:AA68),1)</f>
        <v>#NUM!</v>
      </c>
      <c r="AB131" s="318" t="e">
        <f t="array" ref="AB131">QUARTILE(IF($KD21:$KD68&lt;&gt;"",AB21:AB68),1)</f>
        <v>#NUM!</v>
      </c>
      <c r="AC131" s="318" t="e">
        <f t="array" ref="AC131">QUARTILE(IF($KD21:$KD68&lt;&gt;"",AC21:AC68),1)</f>
        <v>#NUM!</v>
      </c>
      <c r="AD131" s="318" t="e">
        <f t="array" ref="AD131">QUARTILE(IF($KD21:$KD68&lt;&gt;"",AD21:AD68),1)</f>
        <v>#NUM!</v>
      </c>
      <c r="AE131" s="318" t="e">
        <f t="array" ref="AE131">QUARTILE(IF($KD21:$KD68&lt;&gt;"",AE21:AE68),1)</f>
        <v>#NUM!</v>
      </c>
      <c r="AF131" s="318" t="e">
        <f t="array" ref="AF131">QUARTILE(IF($KD21:$KD68&lt;&gt;"",AF21:AF68),1)</f>
        <v>#NUM!</v>
      </c>
      <c r="AG131" s="318" t="e">
        <f t="array" ref="AG131">QUARTILE(IF($KD21:$KD68&lt;&gt;"",AG21:AG68),1)</f>
        <v>#NUM!</v>
      </c>
      <c r="AH131" s="318" t="e">
        <f t="array" ref="AH131">QUARTILE(IF($KD21:$KD68&lt;&gt;"",AH21:AH68),1)</f>
        <v>#NUM!</v>
      </c>
      <c r="AI131" s="318" t="e">
        <f t="array" ref="AI131">QUARTILE(IF($KD21:$KD68&lt;&gt;"",AI21:AI68),1)</f>
        <v>#NUM!</v>
      </c>
      <c r="AJ131" s="318" t="e">
        <f t="array" ref="AJ131">QUARTILE(IF($KD21:$KD68&lt;&gt;"",AJ21:AJ68),1)</f>
        <v>#NUM!</v>
      </c>
      <c r="AK131" s="318" t="e">
        <f t="array" ref="AK131">QUARTILE(IF($KD21:$KD68&lt;&gt;"",AK21:AK68),1)</f>
        <v>#NUM!</v>
      </c>
      <c r="AL131" s="318" t="e">
        <f t="array" ref="AL131">QUARTILE(IF($KD21:$KD68&lt;&gt;"",AL21:AL68),1)</f>
        <v>#NUM!</v>
      </c>
      <c r="AM131" s="318" t="e">
        <f t="array" ref="AM131">QUARTILE(IF($KD21:$KD68&lt;&gt;"",AM21:AM68),1)</f>
        <v>#NUM!</v>
      </c>
      <c r="AN131" s="318" t="e">
        <f t="array" ref="AN131">QUARTILE(IF($KD21:$KD68&lt;&gt;"",AN21:AN68),1)</f>
        <v>#NUM!</v>
      </c>
      <c r="AO131" s="318" t="e">
        <f t="array" ref="AO131">QUARTILE(IF($KD21:$KD68&lt;&gt;"",AO21:AO68),1)</f>
        <v>#NUM!</v>
      </c>
      <c r="AP131" s="318" t="e">
        <f t="array" ref="AP131">QUARTILE(IF($KD21:$KD68&lt;&gt;"",AP21:AP68),1)</f>
        <v>#NUM!</v>
      </c>
      <c r="AQ131" s="318" t="e">
        <f t="array" ref="AQ131">QUARTILE(IF($KD21:$KD68&lt;&gt;"",AQ21:AQ68),1)</f>
        <v>#NUM!</v>
      </c>
      <c r="AR131" s="318" t="e">
        <f t="array" ref="AR131">QUARTILE(IF($KD21:$KD68&lt;&gt;"",AR21:AR68),1)</f>
        <v>#NUM!</v>
      </c>
      <c r="AS131" s="318" t="e">
        <f t="array" ref="AS131">QUARTILE(IF($KD21:$KD68&lt;&gt;"",AS21:AS68),1)</f>
        <v>#NUM!</v>
      </c>
      <c r="AT131" s="318" t="e">
        <f t="array" ref="AT131">QUARTILE(IF($KD21:$KD68&lt;&gt;"",AT21:AT68),1)</f>
        <v>#NUM!</v>
      </c>
      <c r="AU131" s="318" t="e">
        <f t="array" ref="AU131">QUARTILE(IF($KD21:$KD68&lt;&gt;"",AU21:AU68),1)</f>
        <v>#NUM!</v>
      </c>
      <c r="AV131" s="318" t="e">
        <f t="array" ref="AV131">QUARTILE(IF($KD21:$KD68&lt;&gt;"",AV21:AV68),1)</f>
        <v>#NUM!</v>
      </c>
      <c r="AW131" s="318" t="e">
        <f t="array" ref="AW131">QUARTILE(IF($KD21:$KD68&lt;&gt;"",AW21:AW68),1)</f>
        <v>#NUM!</v>
      </c>
      <c r="AX131" s="318" t="e">
        <f t="array" ref="AX131">QUARTILE(IF($KD21:$KD68&lt;&gt;"",AX21:AX68),1)</f>
        <v>#NUM!</v>
      </c>
      <c r="AY131" s="318" t="e">
        <f t="array" ref="AY131">QUARTILE(IF($KD21:$KD68&lt;&gt;"",AY21:AY68),1)</f>
        <v>#NUM!</v>
      </c>
      <c r="AZ131" s="318" t="e">
        <f t="array" ref="AZ131">QUARTILE(IF($KD21:$KD68&lt;&gt;"",AZ21:AZ68),1)</f>
        <v>#NUM!</v>
      </c>
      <c r="BA131" s="318" t="e">
        <f t="array" ref="BA131">QUARTILE(IF($KD21:$KD68&lt;&gt;"",BA21:BA68),1)</f>
        <v>#NUM!</v>
      </c>
      <c r="BB131" s="318" t="e">
        <f t="array" ref="BB131">QUARTILE(IF($KD21:$KD68&lt;&gt;"",BB21:BB68),1)</f>
        <v>#NUM!</v>
      </c>
      <c r="BC131" s="318" t="e">
        <f t="array" ref="BC131">QUARTILE(IF($KD21:$KD68&lt;&gt;"",BC21:BC68),1)</f>
        <v>#NUM!</v>
      </c>
      <c r="BD131" s="318" t="e">
        <f t="array" ref="BD131">QUARTILE(IF($KD21:$KD68&lt;&gt;"",BD21:BD68),1)</f>
        <v>#NUM!</v>
      </c>
      <c r="BE131" s="318" t="e">
        <f t="array" ref="BE131">QUARTILE(IF($KD21:$KD68&lt;&gt;"",BE21:BE68),1)</f>
        <v>#NUM!</v>
      </c>
      <c r="BF131" s="318" t="e">
        <f t="array" ref="BF131">QUARTILE(IF($KD21:$KD68&lt;&gt;"",BF21:BF68),1)</f>
        <v>#NUM!</v>
      </c>
      <c r="BG131" s="318" t="e">
        <f t="array" ref="BG131">QUARTILE(IF($KD21:$KD68&lt;&gt;"",BG21:BG68),1)</f>
        <v>#NUM!</v>
      </c>
      <c r="BH131" s="318" t="e">
        <f t="array" ref="BH131">QUARTILE(IF($KD21:$KD68&lt;&gt;"",BH21:BH68),1)</f>
        <v>#NUM!</v>
      </c>
      <c r="BI131" s="318" t="e">
        <f t="array" ref="BI131">QUARTILE(IF($KD21:$KD68&lt;&gt;"",BI21:BI68),1)</f>
        <v>#NUM!</v>
      </c>
      <c r="BJ131" s="318" t="e">
        <f t="array" ref="BJ131">QUARTILE(IF($KD21:$KD68&lt;&gt;"",BJ21:BJ68),1)</f>
        <v>#NUM!</v>
      </c>
      <c r="BK131" s="318" t="e">
        <f t="array" ref="BK131">QUARTILE(IF($KD21:$KD68&lt;&gt;"",BK21:BK68),1)</f>
        <v>#NUM!</v>
      </c>
      <c r="BL131" s="318" t="e">
        <f t="array" ref="BL131">QUARTILE(IF($KD21:$KD68&lt;&gt;"",BL21:BL68),1)</f>
        <v>#NUM!</v>
      </c>
      <c r="BM131" s="318" t="e">
        <f t="array" ref="BM131">QUARTILE(IF($KD21:$KD68&lt;&gt;"",BM21:BM68),1)</f>
        <v>#NUM!</v>
      </c>
      <c r="BN131" s="318" t="e">
        <f t="array" ref="BN131">QUARTILE(IF($KD21:$KD68&lt;&gt;"",BN21:BN68),1)</f>
        <v>#NUM!</v>
      </c>
      <c r="BO131" s="318" t="e">
        <f t="array" ref="BO131">QUARTILE(IF($KD21:$KD68&lt;&gt;"",BO21:BO68),1)</f>
        <v>#NUM!</v>
      </c>
      <c r="BP131" s="318" t="e">
        <f t="array" ref="BP131">QUARTILE(IF($KD21:$KD68&lt;&gt;"",BP21:BP68),1)</f>
        <v>#NUM!</v>
      </c>
      <c r="BQ131" s="318" t="e">
        <f t="array" ref="BQ131">QUARTILE(IF($KD21:$KD68&lt;&gt;"",BQ21:BQ68),1)</f>
        <v>#NUM!</v>
      </c>
      <c r="BR131" s="318" t="e">
        <f t="array" ref="BR131">QUARTILE(IF($KD21:$KD68&lt;&gt;"",BR21:BR68),1)</f>
        <v>#NUM!</v>
      </c>
      <c r="BS131" s="318" t="e">
        <f t="array" ref="BS131">QUARTILE(IF($KD21:$KD68&lt;&gt;"",BS21:BS68),1)</f>
        <v>#NUM!</v>
      </c>
      <c r="BT131" s="318" t="e">
        <f t="array" ref="BT131">QUARTILE(IF($KD21:$KD68&lt;&gt;"",BT21:BT68),1)</f>
        <v>#NUM!</v>
      </c>
      <c r="BU131" s="318" t="e">
        <f t="array" ref="BU131">QUARTILE(IF($KD21:$KD68&lt;&gt;"",BU21:BU68),1)</f>
        <v>#NUM!</v>
      </c>
      <c r="BV131" s="318" t="e">
        <f t="array" ref="BV131">QUARTILE(IF($KD21:$KD68&lt;&gt;"",BV21:BV68),1)</f>
        <v>#NUM!</v>
      </c>
      <c r="BW131" s="318" t="e">
        <f t="array" ref="BW131">QUARTILE(IF($KD21:$KD68&lt;&gt;"",BW21:BW68),1)</f>
        <v>#NUM!</v>
      </c>
      <c r="BX131" s="318" t="e">
        <f t="array" ref="BX131">QUARTILE(IF($KD21:$KD68&lt;&gt;"",BX21:BX68),1)</f>
        <v>#NUM!</v>
      </c>
      <c r="BY131" s="318" t="e">
        <f t="array" ref="BY131">QUARTILE(IF($KD21:$KD68&lt;&gt;"",BY21:BY68),1)</f>
        <v>#NUM!</v>
      </c>
      <c r="BZ131" s="318" t="e">
        <f t="array" ref="BZ131">QUARTILE(IF($KD21:$KD68&lt;&gt;"",BZ21:BZ68),1)</f>
        <v>#NUM!</v>
      </c>
      <c r="CA131" s="318" t="e">
        <f t="array" ref="CA131">QUARTILE(IF($KD21:$KD68&lt;&gt;"",CA21:CA68),1)</f>
        <v>#NUM!</v>
      </c>
      <c r="CB131" s="318" t="e">
        <f t="array" ref="CB131">QUARTILE(IF($KD21:$KD68&lt;&gt;"",CB21:CB68),1)</f>
        <v>#NUM!</v>
      </c>
      <c r="CC131" s="318" t="e">
        <f t="array" ref="CC131">QUARTILE(IF($KD21:$KD68&lt;&gt;"",CC21:CC68),1)</f>
        <v>#NUM!</v>
      </c>
      <c r="CD131" s="318" t="e">
        <f t="array" ref="CD131">QUARTILE(IF($KD21:$KD68&lt;&gt;"",CD21:CD68),1)</f>
        <v>#NUM!</v>
      </c>
      <c r="CE131" s="318" t="e">
        <f t="array" ref="CE131">QUARTILE(IF($KD21:$KD68&lt;&gt;"",CE21:CE68),1)</f>
        <v>#NUM!</v>
      </c>
      <c r="CF131" s="318" t="e">
        <f t="array" ref="CF131">QUARTILE(IF($KD21:$KD68&lt;&gt;"",CF21:CF68),1)</f>
        <v>#NUM!</v>
      </c>
      <c r="CG131" s="318" t="e">
        <f t="array" ref="CG131">QUARTILE(IF($KD21:$KD68&lt;&gt;"",CG21:CG68),1)</f>
        <v>#NUM!</v>
      </c>
      <c r="CH131" s="318" t="e">
        <f t="array" ref="CH131">QUARTILE(IF($KD21:$KD68&lt;&gt;"",CH21:CH68),1)</f>
        <v>#NUM!</v>
      </c>
      <c r="CI131" s="318" t="e">
        <f t="array" ref="CI131">QUARTILE(IF($KD21:$KD68&lt;&gt;"",CI21:CI68),1)</f>
        <v>#NUM!</v>
      </c>
      <c r="CJ131" s="318" t="e">
        <f t="array" ref="CJ131">QUARTILE(IF($KD21:$KD68&lt;&gt;"",CJ21:CJ68),1)</f>
        <v>#NUM!</v>
      </c>
      <c r="CK131" s="318" t="e">
        <f t="array" ref="CK131">QUARTILE(IF($KD21:$KD68&lt;&gt;"",CK21:CK68),1)</f>
        <v>#NUM!</v>
      </c>
      <c r="CL131" s="318" t="e">
        <f t="array" ref="CL131">QUARTILE(IF($KD21:$KD68&lt;&gt;"",CL21:CL68),1)</f>
        <v>#NUM!</v>
      </c>
      <c r="CM131" s="318" t="e">
        <f t="array" ref="CM131">QUARTILE(IF($KD21:$KD68&lt;&gt;"",CM21:CM68),1)</f>
        <v>#NUM!</v>
      </c>
      <c r="CN131" s="318" t="e">
        <f t="array" ref="CN131">QUARTILE(IF($KD21:$KD68&lt;&gt;"",CN21:CN68),1)</f>
        <v>#NUM!</v>
      </c>
      <c r="CO131" s="318" t="e">
        <f t="array" ref="CO131">QUARTILE(IF($KD21:$KD68&lt;&gt;"",CO21:CO68),1)</f>
        <v>#NUM!</v>
      </c>
      <c r="CP131" s="318" t="e">
        <f t="array" ref="CP131">QUARTILE(IF($KD21:$KD68&lt;&gt;"",CP21:CP68),1)</f>
        <v>#NUM!</v>
      </c>
      <c r="CQ131" s="318" t="e">
        <f t="array" ref="CQ131">QUARTILE(IF($KD21:$KD68&lt;&gt;"",CQ21:CQ68),1)</f>
        <v>#NUM!</v>
      </c>
      <c r="CR131" s="318" t="e">
        <f t="array" ref="CR131">QUARTILE(IF($KD21:$KD68&lt;&gt;"",CR21:CR68),1)</f>
        <v>#NUM!</v>
      </c>
      <c r="CS131" s="318" t="e">
        <f t="array" ref="CS131">QUARTILE(IF($KD21:$KD68&lt;&gt;"",CS21:CS68),1)</f>
        <v>#NUM!</v>
      </c>
      <c r="CT131" s="318" t="e">
        <f t="array" ref="CT131">QUARTILE(IF($KD21:$KD68&lt;&gt;"",CT21:CT68),1)</f>
        <v>#NUM!</v>
      </c>
      <c r="CU131" s="318" t="e">
        <f t="array" ref="CU131">QUARTILE(IF($KD21:$KD68&lt;&gt;"",CU21:CU68),1)</f>
        <v>#NUM!</v>
      </c>
      <c r="CV131" s="318" t="e">
        <f t="array" ref="CV131">QUARTILE(IF($KD21:$KD68&lt;&gt;"",CV21:CV68),1)</f>
        <v>#NUM!</v>
      </c>
      <c r="CW131" s="318" t="e">
        <f t="array" ref="CW131">QUARTILE(IF($KD21:$KD68&lt;&gt;"",CW21:CW68),1)</f>
        <v>#NUM!</v>
      </c>
      <c r="CX131" s="318" t="e">
        <f t="array" ref="CX131">QUARTILE(IF($KD21:$KD68&lt;&gt;"",CX21:CX68),1)</f>
        <v>#NUM!</v>
      </c>
      <c r="CY131" s="318" t="e">
        <f t="array" ref="CY131">QUARTILE(IF($KD21:$KD68&lt;&gt;"",CY21:CY68),1)</f>
        <v>#NUM!</v>
      </c>
      <c r="CZ131" s="318" t="e">
        <f t="array" ref="CZ131">QUARTILE(IF($KD21:$KD68&lt;&gt;"",CZ21:CZ68),1)</f>
        <v>#NUM!</v>
      </c>
      <c r="DA131" s="318" t="e">
        <f t="array" ref="DA131">QUARTILE(IF($KD21:$KD68&lt;&gt;"",DA21:DA68),1)</f>
        <v>#NUM!</v>
      </c>
      <c r="DB131" s="318" t="e">
        <f t="array" ref="DB131">QUARTILE(IF($KD21:$KD68&lt;&gt;"",DB21:DB68),1)</f>
        <v>#NUM!</v>
      </c>
      <c r="DC131" s="318" t="e">
        <f t="array" ref="DC131">QUARTILE(IF($KD21:$KD68&lt;&gt;"",DC21:DC68),1)</f>
        <v>#NUM!</v>
      </c>
      <c r="DD131" s="318" t="e">
        <f t="array" ref="DD131">QUARTILE(IF($KD21:$KD68&lt;&gt;"",DD21:DD68),1)</f>
        <v>#NUM!</v>
      </c>
      <c r="DE131" s="318" t="e">
        <f t="array" ref="DE131">QUARTILE(IF($KD21:$KD68&lt;&gt;"",DE21:DE68),1)</f>
        <v>#NUM!</v>
      </c>
      <c r="DF131" s="318" t="e">
        <f t="array" ref="DF131">QUARTILE(IF($KD21:$KD68&lt;&gt;"",DF21:DF68),1)</f>
        <v>#NUM!</v>
      </c>
      <c r="DG131" s="318" t="e">
        <f t="array" ref="DG131">QUARTILE(IF($KD21:$KD68&lt;&gt;"",DG21:DG68),1)</f>
        <v>#NUM!</v>
      </c>
      <c r="DH131" s="318" t="e">
        <f t="array" ref="DH131">QUARTILE(IF($KD21:$KD68&lt;&gt;"",DH21:DH68),1)</f>
        <v>#NUM!</v>
      </c>
      <c r="DI131" s="318" t="e">
        <f t="array" ref="DI131">QUARTILE(IF($KD21:$KD68&lt;&gt;"",DI21:DI68),1)</f>
        <v>#NUM!</v>
      </c>
      <c r="DJ131" s="318" t="e">
        <f t="array" ref="DJ131">QUARTILE(IF($KD21:$KD68&lt;&gt;"",DJ21:DJ68),1)</f>
        <v>#NUM!</v>
      </c>
      <c r="DK131" s="318" t="e">
        <f t="array" ref="DK131">QUARTILE(IF($KD21:$KD68&lt;&gt;"",DK21:DK68),1)</f>
        <v>#NUM!</v>
      </c>
      <c r="DL131" s="318" t="e">
        <f t="array" ref="DL131">QUARTILE(IF($KD21:$KD68&lt;&gt;"",DL21:DL68),1)</f>
        <v>#NUM!</v>
      </c>
      <c r="DM131" s="318" t="e">
        <f t="array" ref="DM131">QUARTILE(IF($KD21:$KD68&lt;&gt;"",DM21:DM68),1)</f>
        <v>#NUM!</v>
      </c>
      <c r="DN131" s="318" t="e">
        <f t="array" ref="DN131">QUARTILE(IF($KD21:$KD68&lt;&gt;"",DN21:DN68),1)</f>
        <v>#NUM!</v>
      </c>
      <c r="DO131" s="318" t="e">
        <f t="array" ref="DO131">QUARTILE(IF($KD21:$KD68&lt;&gt;"",DO21:DO68),1)</f>
        <v>#NUM!</v>
      </c>
      <c r="DP131" s="318" t="e">
        <f t="array" ref="DP131">QUARTILE(IF($KD21:$KD68&lt;&gt;"",DP21:DP68),1)</f>
        <v>#NUM!</v>
      </c>
      <c r="DQ131" s="318" t="e">
        <f t="array" ref="DQ131">QUARTILE(IF($KD21:$KD68&lt;&gt;"",DQ21:DQ68),1)</f>
        <v>#NUM!</v>
      </c>
      <c r="DR131" s="318" t="e">
        <f t="array" ref="DR131">QUARTILE(IF($KD21:$KD68&lt;&gt;"",DR21:DR68),1)</f>
        <v>#NUM!</v>
      </c>
      <c r="DS131" s="318" t="e">
        <f t="array" ref="DS131">QUARTILE(IF($KD21:$KD68&lt;&gt;"",DS21:DS68),1)</f>
        <v>#NUM!</v>
      </c>
      <c r="DT131" s="318" t="e">
        <f t="array" ref="DT131">QUARTILE(IF($KD21:$KD68&lt;&gt;"",DT21:DT68),1)</f>
        <v>#NUM!</v>
      </c>
      <c r="DU131" s="318" t="e">
        <f t="array" ref="DU131">QUARTILE(IF($KD21:$KD68&lt;&gt;"",DU21:DU68),1)</f>
        <v>#NUM!</v>
      </c>
      <c r="DV131" s="318" t="e">
        <f t="array" ref="DV131">QUARTILE(IF($KD21:$KD68&lt;&gt;"",DV21:DV68),1)</f>
        <v>#NUM!</v>
      </c>
      <c r="DW131" s="318" t="e">
        <f t="array" ref="DW131">QUARTILE(IF($KD21:$KD68&lt;&gt;"",DW21:DW68),1)</f>
        <v>#NUM!</v>
      </c>
      <c r="DX131" s="318" t="e">
        <f t="array" ref="DX131">QUARTILE(IF($KD21:$KD68&lt;&gt;"",DX21:DX68),1)</f>
        <v>#NUM!</v>
      </c>
      <c r="DY131" s="318" t="e">
        <f t="array" ref="DY131">QUARTILE(IF($KD21:$KD68&lt;&gt;"",DY21:DY68),1)</f>
        <v>#NUM!</v>
      </c>
      <c r="DZ131" s="318" t="e">
        <f t="array" ref="DZ131">QUARTILE(IF($KD21:$KD68&lt;&gt;"",DZ21:DZ68),1)</f>
        <v>#NUM!</v>
      </c>
      <c r="EA131" s="318" t="e">
        <f t="array" ref="EA131">QUARTILE(IF($KD21:$KD68&lt;&gt;"",EA21:EA68),1)</f>
        <v>#NUM!</v>
      </c>
      <c r="EB131" s="318" t="e">
        <f t="array" ref="EB131">QUARTILE(IF($KD21:$KD68&lt;&gt;"",EB21:EB68),1)</f>
        <v>#NUM!</v>
      </c>
      <c r="EC131" s="318" t="e">
        <f t="array" ref="EC131">QUARTILE(IF($KD21:$KD68&lt;&gt;"",EC21:EC68),1)</f>
        <v>#NUM!</v>
      </c>
      <c r="ED131" s="318" t="e">
        <f t="array" ref="ED131">QUARTILE(IF($KD21:$KD68&lt;&gt;"",ED21:ED68),1)</f>
        <v>#NUM!</v>
      </c>
      <c r="EE131" s="318" t="e">
        <f t="array" ref="EE131">QUARTILE(IF($KD21:$KD68&lt;&gt;"",EE21:EE68),1)</f>
        <v>#NUM!</v>
      </c>
      <c r="EF131" s="318" t="e">
        <f t="array" ref="EF131">QUARTILE(IF($KD21:$KD68&lt;&gt;"",EF21:EF68),1)</f>
        <v>#NUM!</v>
      </c>
      <c r="EG131" s="318" t="e">
        <f t="array" ref="EG131">QUARTILE(IF($KD21:$KD68&lt;&gt;"",EG21:EG68),1)</f>
        <v>#NUM!</v>
      </c>
      <c r="EH131" s="318" t="e">
        <f t="array" ref="EH131">QUARTILE(IF($KD21:$KD68&lt;&gt;"",EH21:EH68),1)</f>
        <v>#NUM!</v>
      </c>
      <c r="EI131" s="318" t="e">
        <f t="array" ref="EI131">QUARTILE(IF($KD21:$KD68&lt;&gt;"",EI21:EI68),1)</f>
        <v>#NUM!</v>
      </c>
      <c r="EJ131" s="318" t="e">
        <f t="array" ref="EJ131">QUARTILE(IF($KD21:$KD68&lt;&gt;"",EJ21:EJ68),1)</f>
        <v>#NUM!</v>
      </c>
      <c r="EK131" s="318" t="e">
        <f t="array" ref="EK131">QUARTILE(IF($KD21:$KD68&lt;&gt;"",EK21:EK68),1)</f>
        <v>#NUM!</v>
      </c>
      <c r="EL131" s="318" t="e">
        <f t="array" ref="EL131">QUARTILE(IF($KD21:$KD68&lt;&gt;"",EL21:EL68),1)</f>
        <v>#NUM!</v>
      </c>
      <c r="EM131" s="318" t="e">
        <f t="array" ref="EM131">QUARTILE(IF($KD21:$KD68&lt;&gt;"",EM21:EM68),1)</f>
        <v>#NUM!</v>
      </c>
      <c r="EN131" s="318" t="e">
        <f t="array" ref="EN131">QUARTILE(IF($KD21:$KD68&lt;&gt;"",EN21:EN68),1)</f>
        <v>#NUM!</v>
      </c>
      <c r="EO131" s="318" t="e">
        <f t="array" ref="EO131">QUARTILE(IF($KD21:$KD68&lt;&gt;"",EO21:EO68),1)</f>
        <v>#NUM!</v>
      </c>
      <c r="EP131" s="318" t="e">
        <f t="array" ref="EP131">QUARTILE(IF($KD21:$KD68&lt;&gt;"",EP21:EP68),1)</f>
        <v>#NUM!</v>
      </c>
      <c r="EQ131" s="318" t="e">
        <f t="array" ref="EQ131">QUARTILE(IF($KD21:$KD68&lt;&gt;"",EQ21:EQ68),1)</f>
        <v>#NUM!</v>
      </c>
      <c r="ER131" s="318" t="e">
        <f t="array" ref="ER131">QUARTILE(IF($KD21:$KD68&lt;&gt;"",ER21:ER68),1)</f>
        <v>#NUM!</v>
      </c>
      <c r="ES131" s="318" t="e">
        <f t="array" ref="ES131">QUARTILE(IF($KD21:$KD68&lt;&gt;"",ES21:ES68),1)</f>
        <v>#NUM!</v>
      </c>
      <c r="ET131" s="318" t="e">
        <f t="array" ref="ET131">QUARTILE(IF($KD21:$KD68&lt;&gt;"",ET21:ET68),1)</f>
        <v>#NUM!</v>
      </c>
      <c r="EU131" s="318" t="e">
        <f t="array" ref="EU131">QUARTILE(IF($KD21:$KD68&lt;&gt;"",EU21:EU68),1)</f>
        <v>#NUM!</v>
      </c>
      <c r="EV131" s="318" t="e">
        <f t="array" ref="EV131">QUARTILE(IF($KD21:$KD68&lt;&gt;"",EV21:EV68),1)</f>
        <v>#NUM!</v>
      </c>
      <c r="EW131" s="318" t="e">
        <f t="array" ref="EW131">QUARTILE(IF($KD21:$KD68&lt;&gt;"",EW21:EW68),1)</f>
        <v>#NUM!</v>
      </c>
      <c r="EX131" s="318" t="e">
        <f t="array" ref="EX131">QUARTILE(IF($KD21:$KD68&lt;&gt;"",EX21:EX68),1)</f>
        <v>#NUM!</v>
      </c>
      <c r="EY131" s="318" t="e">
        <f t="array" ref="EY131">QUARTILE(IF($KD21:$KD68&lt;&gt;"",EY21:EY68),1)</f>
        <v>#NUM!</v>
      </c>
      <c r="EZ131" s="318" t="e">
        <f t="array" ref="EZ131">QUARTILE(IF($KD21:$KD68&lt;&gt;"",EZ21:EZ68),1)</f>
        <v>#NUM!</v>
      </c>
      <c r="FA131" s="318" t="e">
        <f t="array" ref="FA131">QUARTILE(IF($KD21:$KD68&lt;&gt;"",FA21:FA68),1)</f>
        <v>#NUM!</v>
      </c>
      <c r="FB131" s="318" t="e">
        <f t="array" ref="FB131">QUARTILE(IF($KD21:$KD68&lt;&gt;"",FB21:FB68),1)</f>
        <v>#NUM!</v>
      </c>
      <c r="FC131" s="318" t="e">
        <f t="array" ref="FC131">QUARTILE(IF($KD21:$KD68&lt;&gt;"",FC21:FC68),1)</f>
        <v>#NUM!</v>
      </c>
      <c r="FD131" s="318" t="e">
        <f t="array" ref="FD131">QUARTILE(IF($KD21:$KD68&lt;&gt;"",FD21:FD68),1)</f>
        <v>#NUM!</v>
      </c>
      <c r="FE131" s="318" t="e">
        <f t="array" ref="FE131">QUARTILE(IF($KD21:$KD68&lt;&gt;"",FE21:FE68),1)</f>
        <v>#NUM!</v>
      </c>
      <c r="FF131" s="318" t="e">
        <f t="array" ref="FF131">QUARTILE(IF($KD21:$KD68&lt;&gt;"",FF21:FF68),1)</f>
        <v>#NUM!</v>
      </c>
      <c r="FG131" s="318" t="e">
        <f t="array" ref="FG131">QUARTILE(IF($KD21:$KD68&lt;&gt;"",FG21:FG68),1)</f>
        <v>#NUM!</v>
      </c>
      <c r="FH131" s="318" t="e">
        <f t="array" ref="FH131">QUARTILE(IF($KD21:$KD68&lt;&gt;"",FH21:FH68),1)</f>
        <v>#NUM!</v>
      </c>
      <c r="FI131" s="318" t="e">
        <f t="array" ref="FI131">QUARTILE(IF($KD21:$KD68&lt;&gt;"",FI21:FI68),1)</f>
        <v>#NUM!</v>
      </c>
      <c r="FJ131" s="318" t="e">
        <f t="array" ref="FJ131">QUARTILE(IF($KD21:$KD68&lt;&gt;"",FJ21:FJ68),1)</f>
        <v>#NUM!</v>
      </c>
      <c r="FK131" s="318" t="e">
        <f t="array" ref="FK131">QUARTILE(IF($KD21:$KD68&lt;&gt;"",FK21:FK68),1)</f>
        <v>#NUM!</v>
      </c>
      <c r="FL131" s="318" t="e">
        <f t="array" ref="FL131">QUARTILE(IF($KD21:$KD68&lt;&gt;"",FL21:FL68),1)</f>
        <v>#NUM!</v>
      </c>
      <c r="FM131" s="318" t="e">
        <f t="array" ref="FM131">QUARTILE(IF($KD21:$KD68&lt;&gt;"",FM21:FM68),1)</f>
        <v>#NUM!</v>
      </c>
      <c r="FN131" s="318" t="e">
        <f t="array" ref="FN131">QUARTILE(IF($KD21:$KD68&lt;&gt;"",FN21:FN68),1)</f>
        <v>#NUM!</v>
      </c>
      <c r="FO131" s="318" t="e">
        <f t="array" ref="FO131">QUARTILE(IF($KD21:$KD68&lt;&gt;"",FO21:FO68),1)</f>
        <v>#NUM!</v>
      </c>
      <c r="FP131" s="318" t="e">
        <f t="array" ref="FP131">QUARTILE(IF($KD21:$KD68&lt;&gt;"",FP21:FP68),1)</f>
        <v>#NUM!</v>
      </c>
      <c r="FQ131" s="318" t="e">
        <f t="array" ref="FQ131">QUARTILE(IF($KD21:$KD68&lt;&gt;"",FQ21:FQ68),1)</f>
        <v>#NUM!</v>
      </c>
      <c r="FR131" s="318" t="e">
        <f t="array" ref="FR131">QUARTILE(IF($KD21:$KD68&lt;&gt;"",FR21:FR68),1)</f>
        <v>#NUM!</v>
      </c>
      <c r="FS131" s="318" t="e">
        <f t="array" ref="FS131">QUARTILE(IF($KD21:$KD68&lt;&gt;"",FS21:FS68),1)</f>
        <v>#NUM!</v>
      </c>
      <c r="FT131" s="318" t="e">
        <f t="array" ref="FT131">QUARTILE(IF($KD21:$KD68&lt;&gt;"",FT21:FT68),1)</f>
        <v>#NUM!</v>
      </c>
      <c r="FU131" s="318" t="e">
        <f t="array" ref="FU131">QUARTILE(IF($KD21:$KD68&lt;&gt;"",FU21:FU68),1)</f>
        <v>#NUM!</v>
      </c>
      <c r="FV131" s="318" t="e">
        <f t="array" ref="FV131">QUARTILE(IF($KD21:$KD68&lt;&gt;"",FV21:FV68),1)</f>
        <v>#NUM!</v>
      </c>
      <c r="FW131" s="318" t="e">
        <f t="array" ref="FW131">QUARTILE(IF($KD21:$KD68&lt;&gt;"",FW21:FW68),1)</f>
        <v>#NUM!</v>
      </c>
      <c r="FX131" s="318" t="e">
        <f t="array" ref="FX131">QUARTILE(IF($KD21:$KD68&lt;&gt;"",FX21:FX68),1)</f>
        <v>#NUM!</v>
      </c>
      <c r="FY131" s="318" t="e">
        <f t="array" ref="FY131">QUARTILE(IF($KD21:$KD68&lt;&gt;"",FY21:FY68),1)</f>
        <v>#NUM!</v>
      </c>
      <c r="FZ131" s="318" t="e">
        <f t="array" ref="FZ131">QUARTILE(IF($KD21:$KD68&lt;&gt;"",FZ21:FZ68),1)</f>
        <v>#NUM!</v>
      </c>
      <c r="GA131" s="318" t="e">
        <f t="array" ref="GA131">QUARTILE(IF($KD21:$KD68&lt;&gt;"",GA21:GA68),1)</f>
        <v>#NUM!</v>
      </c>
      <c r="GB131" s="318" t="e">
        <f t="array" ref="GB131">QUARTILE(IF($KD21:$KD68&lt;&gt;"",GB21:GB68),1)</f>
        <v>#NUM!</v>
      </c>
      <c r="GC131" s="318" t="e">
        <f t="array" ref="GC131">QUARTILE(IF($KD21:$KD68&lt;&gt;"",GC21:GC68),1)</f>
        <v>#NUM!</v>
      </c>
      <c r="GD131" s="318" t="e">
        <f t="array" ref="GD131">QUARTILE(IF($KD21:$KD68&lt;&gt;"",GD21:GD68),1)</f>
        <v>#NUM!</v>
      </c>
      <c r="GE131" s="318" t="e">
        <f t="array" ref="GE131">QUARTILE(IF($KD21:$KD68&lt;&gt;"",GE21:GE68),1)</f>
        <v>#NUM!</v>
      </c>
      <c r="GF131" s="318" t="e">
        <f t="array" ref="GF131">QUARTILE(IF($KD21:$KD68&lt;&gt;"",GF21:GF68),1)</f>
        <v>#NUM!</v>
      </c>
      <c r="GG131" s="318" t="e">
        <f t="array" ref="GG131">QUARTILE(IF($KD21:$KD68&lt;&gt;"",GG21:GG68),1)</f>
        <v>#NUM!</v>
      </c>
      <c r="GH131" s="318" t="e">
        <f t="array" ref="GH131">QUARTILE(IF($KD21:$KD68&lt;&gt;"",GH21:GH68),1)</f>
        <v>#NUM!</v>
      </c>
      <c r="GI131" s="318" t="e">
        <f t="array" ref="GI131">QUARTILE(IF($KD21:$KD68&lt;&gt;"",GI21:GI68),1)</f>
        <v>#NUM!</v>
      </c>
      <c r="GJ131" s="318" t="e">
        <f t="array" ref="GJ131">QUARTILE(IF($KD21:$KD68&lt;&gt;"",GJ21:GJ68),1)</f>
        <v>#NUM!</v>
      </c>
      <c r="GK131" s="318" t="e">
        <f t="array" ref="GK131">QUARTILE(IF($KD21:$KD68&lt;&gt;"",GK21:GK68),1)</f>
        <v>#NUM!</v>
      </c>
      <c r="GL131" s="318" t="e">
        <f t="array" ref="GL131">QUARTILE(IF($KD21:$KD68&lt;&gt;"",GL21:GL68),1)</f>
        <v>#NUM!</v>
      </c>
      <c r="GM131" s="318" t="e">
        <f t="array" ref="GM131">QUARTILE(IF($KD21:$KD68&lt;&gt;"",GM21:GM68),1)</f>
        <v>#NUM!</v>
      </c>
      <c r="GN131" s="318" t="e">
        <f t="array" ref="GN131">QUARTILE(IF($KD21:$KD68&lt;&gt;"",GN21:GN68),1)</f>
        <v>#NUM!</v>
      </c>
      <c r="GO131" s="318" t="e">
        <f t="array" ref="GO131">QUARTILE(IF($KD21:$KD68&lt;&gt;"",GO21:GO68),1)</f>
        <v>#NUM!</v>
      </c>
      <c r="GP131" s="318" t="e">
        <f t="array" ref="GP131">QUARTILE(IF($KD21:$KD68&lt;&gt;"",GP21:GP68),1)</f>
        <v>#NUM!</v>
      </c>
      <c r="GQ131" s="318" t="e">
        <f t="array" ref="GQ131">QUARTILE(IF($KD21:$KD68&lt;&gt;"",GQ21:GQ68),1)</f>
        <v>#NUM!</v>
      </c>
      <c r="GR131" s="318" t="e">
        <f t="array" ref="GR131">QUARTILE(IF($KD21:$KD68&lt;&gt;"",GR21:GR68),1)</f>
        <v>#NUM!</v>
      </c>
      <c r="GS131" s="318" t="e">
        <f t="array" ref="GS131">QUARTILE(IF($KD21:$KD68&lt;&gt;"",GS21:GS68),1)</f>
        <v>#NUM!</v>
      </c>
      <c r="GT131" s="318" t="e">
        <f t="array" ref="GT131">QUARTILE(IF($KD21:$KD68&lt;&gt;"",GT21:GT68),1)</f>
        <v>#NUM!</v>
      </c>
      <c r="GU131" s="318" t="e">
        <f t="array" ref="GU131">QUARTILE(IF($KD21:$KD68&lt;&gt;"",GU21:GU68),1)</f>
        <v>#NUM!</v>
      </c>
      <c r="GV131" s="318" t="e">
        <f t="array" ref="GV131">QUARTILE(IF($KD21:$KD68&lt;&gt;"",GV21:GV68),1)</f>
        <v>#NUM!</v>
      </c>
      <c r="GW131" s="318" t="e">
        <f t="array" ref="GW131">QUARTILE(IF($KD21:$KD68&lt;&gt;"",GW21:GW68),1)</f>
        <v>#NUM!</v>
      </c>
      <c r="GX131" s="318" t="e">
        <f t="array" ref="GX131">QUARTILE(IF($KD21:$KD68&lt;&gt;"",GX21:GX68),1)</f>
        <v>#NUM!</v>
      </c>
      <c r="GY131" s="318" t="e">
        <f t="array" ref="GY131">QUARTILE(IF($KD21:$KD68&lt;&gt;"",GY21:GY68),1)</f>
        <v>#NUM!</v>
      </c>
      <c r="GZ131" s="318" t="e">
        <f t="array" ref="GZ131">QUARTILE(IF($KD21:$KD68&lt;&gt;"",GZ21:GZ68),1)</f>
        <v>#NUM!</v>
      </c>
      <c r="HA131" s="318" t="e">
        <f t="array" ref="HA131">QUARTILE(IF($KD21:$KD68&lt;&gt;"",HA21:HA68),1)</f>
        <v>#NUM!</v>
      </c>
      <c r="HB131" s="318" t="e">
        <f t="array" ref="HB131">QUARTILE(IF($KD21:$KD68&lt;&gt;"",HB21:HB68),1)</f>
        <v>#NUM!</v>
      </c>
      <c r="HC131" s="318" t="e">
        <f t="array" ref="HC131">QUARTILE(IF($KD21:$KD68&lt;&gt;"",HC21:HC68),1)</f>
        <v>#NUM!</v>
      </c>
      <c r="HD131" s="318" t="e">
        <f t="array" ref="HD131">QUARTILE(IF($KD21:$KD68&lt;&gt;"",HD21:HD68),1)</f>
        <v>#NUM!</v>
      </c>
      <c r="HE131" s="318" t="e">
        <f t="array" ref="HE131">QUARTILE(IF($KD21:$KD68&lt;&gt;"",HE21:HE68),1)</f>
        <v>#NUM!</v>
      </c>
      <c r="HF131" s="318" t="e">
        <f t="array" ref="HF131">QUARTILE(IF($KD21:$KD68&lt;&gt;"",HF21:HF68),1)</f>
        <v>#NUM!</v>
      </c>
      <c r="HG131" s="318" t="e">
        <f t="array" ref="HG131">QUARTILE(IF($KD21:$KD68&lt;&gt;"",HG21:HG68),1)</f>
        <v>#NUM!</v>
      </c>
      <c r="HH131" s="318" t="e">
        <f t="array" ref="HH131">QUARTILE(IF($KD21:$KD68&lt;&gt;"",HH21:HH68),1)</f>
        <v>#NUM!</v>
      </c>
      <c r="HI131" s="318" t="e">
        <f t="array" ref="HI131">QUARTILE(IF($KD21:$KD68&lt;&gt;"",HI21:HI68),1)</f>
        <v>#NUM!</v>
      </c>
      <c r="HJ131" s="318" t="e">
        <f t="array" ref="HJ131">QUARTILE(IF($KD21:$KD68&lt;&gt;"",HJ21:HJ68),1)</f>
        <v>#NUM!</v>
      </c>
      <c r="HK131" s="318" t="e">
        <f t="array" ref="HK131">QUARTILE(IF($KD21:$KD68&lt;&gt;"",HK21:HK68),1)</f>
        <v>#NUM!</v>
      </c>
      <c r="HL131" s="318" t="e">
        <f t="array" ref="HL131">QUARTILE(IF($KD21:$KD68&lt;&gt;"",HL21:HL68),1)</f>
        <v>#NUM!</v>
      </c>
      <c r="HM131" s="318" t="e">
        <f t="array" ref="HM131">QUARTILE(IF($KD21:$KD68&lt;&gt;"",HM21:HM68),1)</f>
        <v>#NUM!</v>
      </c>
      <c r="HN131" s="318" t="e">
        <f t="array" ref="HN131">QUARTILE(IF($KD21:$KD68&lt;&gt;"",HN21:HN68),1)</f>
        <v>#NUM!</v>
      </c>
      <c r="HO131" s="318" t="e">
        <f t="array" ref="HO131">QUARTILE(IF($KD21:$KD68&lt;&gt;"",HO21:HO68),1)</f>
        <v>#NUM!</v>
      </c>
      <c r="HP131" s="318" t="e">
        <f t="array" ref="HP131">QUARTILE(IF($KD21:$KD68&lt;&gt;"",HP21:HP68),1)</f>
        <v>#NUM!</v>
      </c>
      <c r="HQ131" s="318" t="e">
        <f t="array" ref="HQ131">QUARTILE(IF($KD21:$KD68&lt;&gt;"",HQ21:HQ68),1)</f>
        <v>#NUM!</v>
      </c>
      <c r="HR131" s="318" t="e">
        <f t="array" ref="HR131">QUARTILE(IF($KD21:$KD68&lt;&gt;"",HR21:HR68),1)</f>
        <v>#NUM!</v>
      </c>
      <c r="HS131" s="318" t="e">
        <f t="array" ref="HS131">QUARTILE(IF($KD21:$KD68&lt;&gt;"",HS21:HS68),1)</f>
        <v>#NUM!</v>
      </c>
      <c r="HT131" s="318" t="e">
        <f t="array" ref="HT131">QUARTILE(IF($KD21:$KD68&lt;&gt;"",HT21:HT68),1)</f>
        <v>#NUM!</v>
      </c>
      <c r="HU131" s="318" t="e">
        <f t="array" ref="HU131">QUARTILE(IF($KD21:$KD68&lt;&gt;"",HU21:HU68),1)</f>
        <v>#NUM!</v>
      </c>
      <c r="HV131" s="318" t="e">
        <f t="array" ref="HV131">QUARTILE(IF($KD21:$KD68&lt;&gt;"",HV21:HV68),1)</f>
        <v>#NUM!</v>
      </c>
      <c r="HW131" s="318" t="e">
        <f t="array" ref="HW131">QUARTILE(IF($KD21:$KD68&lt;&gt;"",HW21:HW68),1)</f>
        <v>#NUM!</v>
      </c>
      <c r="HX131" s="318" t="e">
        <f t="array" ref="HX131">QUARTILE(IF($KD21:$KD68&lt;&gt;"",HX21:HX68),1)</f>
        <v>#NUM!</v>
      </c>
      <c r="HY131" s="318" t="e">
        <f t="array" ref="HY131">QUARTILE(IF($KD21:$KD68&lt;&gt;"",HY21:HY68),1)</f>
        <v>#NUM!</v>
      </c>
      <c r="HZ131" s="318" t="e">
        <f t="array" ref="HZ131">QUARTILE(IF($KD21:$KD68&lt;&gt;"",HZ21:HZ68),1)</f>
        <v>#NUM!</v>
      </c>
      <c r="IA131" s="318" t="e">
        <f t="array" ref="IA131">QUARTILE(IF($KD21:$KD68&lt;&gt;"",IA21:IA68),1)</f>
        <v>#NUM!</v>
      </c>
      <c r="IB131" s="318" t="e">
        <f t="array" ref="IB131">QUARTILE(IF($KD21:$KD68&lt;&gt;"",IB21:IB68),1)</f>
        <v>#NUM!</v>
      </c>
      <c r="IC131" s="318" t="e">
        <f t="array" ref="IC131">QUARTILE(IF($KD21:$KD68&lt;&gt;"",IC21:IC68),1)</f>
        <v>#NUM!</v>
      </c>
      <c r="ID131" s="318" t="e">
        <f t="array" ref="ID131">QUARTILE(IF($KD21:$KD68&lt;&gt;"",ID21:ID68),1)</f>
        <v>#NUM!</v>
      </c>
      <c r="IE131" s="318" t="e">
        <f t="array" ref="IE131">QUARTILE(IF($KD21:$KD68&lt;&gt;"",IE21:IE68),1)</f>
        <v>#NUM!</v>
      </c>
      <c r="IF131" s="318" t="e">
        <f t="array" ref="IF131">QUARTILE(IF($KD21:$KD68&lt;&gt;"",IF21:IF68),1)</f>
        <v>#NUM!</v>
      </c>
      <c r="IG131" s="318" t="e">
        <f t="array" ref="IG131">QUARTILE(IF($KD21:$KD68&lt;&gt;"",IG21:IG68),1)</f>
        <v>#NUM!</v>
      </c>
      <c r="IH131" s="318" t="e">
        <f t="array" ref="IH131">QUARTILE(IF($KD21:$KD68&lt;&gt;"",IH21:IH68),1)</f>
        <v>#NUM!</v>
      </c>
      <c r="II131" s="318" t="e">
        <f t="array" ref="II131">QUARTILE(IF($KD21:$KD68&lt;&gt;"",II21:II68),1)</f>
        <v>#NUM!</v>
      </c>
      <c r="IJ131" s="318" t="e">
        <f t="array" ref="IJ131">QUARTILE(IF($KD21:$KD68&lt;&gt;"",IJ21:IJ68),1)</f>
        <v>#NUM!</v>
      </c>
      <c r="IK131" s="318" t="e">
        <f t="array" ref="IK131">QUARTILE(IF($KD21:$KD68&lt;&gt;"",IK21:IK68),1)</f>
        <v>#NUM!</v>
      </c>
      <c r="IL131" s="318" t="e">
        <f t="array" ref="IL131">QUARTILE(IF($KD21:$KD68&lt;&gt;"",IL21:IL68),1)</f>
        <v>#NUM!</v>
      </c>
      <c r="IM131" s="318" t="e">
        <f t="array" ref="IM131">QUARTILE(IF($KD21:$KD68&lt;&gt;"",IM21:IM68),1)</f>
        <v>#NUM!</v>
      </c>
      <c r="IN131" s="318" t="e">
        <f t="array" ref="IN131">QUARTILE(IF($KD21:$KD68&lt;&gt;"",IN21:IN68),1)</f>
        <v>#NUM!</v>
      </c>
      <c r="IO131" s="318" t="e">
        <f t="array" ref="IO131">QUARTILE(IF($KD21:$KD68&lt;&gt;"",IO21:IO68),1)</f>
        <v>#NUM!</v>
      </c>
      <c r="IP131" s="318" t="e">
        <f t="array" ref="IP131">QUARTILE(IF($KD21:$KD68&lt;&gt;"",IP21:IP68),1)</f>
        <v>#NUM!</v>
      </c>
      <c r="IQ131" s="318" t="e">
        <f t="array" ref="IQ131">QUARTILE(IF($KD21:$KD68&lt;&gt;"",IQ21:IQ68),1)</f>
        <v>#NUM!</v>
      </c>
      <c r="IR131" s="318" t="e">
        <f t="array" ref="IR131">QUARTILE(IF($KD21:$KD68&lt;&gt;"",IR21:IR68),1)</f>
        <v>#NUM!</v>
      </c>
      <c r="IS131" s="318" t="e">
        <f t="array" ref="IS131">QUARTILE(IF($KD21:$KD68&lt;&gt;"",IS21:IS68),1)</f>
        <v>#NUM!</v>
      </c>
      <c r="IT131" s="318" t="e">
        <f t="array" ref="IT131">QUARTILE(IF($KD21:$KD68&lt;&gt;"",IT21:IT68),1)</f>
        <v>#NUM!</v>
      </c>
      <c r="IU131" s="318" t="e">
        <f t="array" ref="IU131">QUARTILE(IF($KD21:$KD68&lt;&gt;"",IU21:IU68),1)</f>
        <v>#NUM!</v>
      </c>
      <c r="IV131" s="318" t="e">
        <f t="array" ref="IV131">QUARTILE(IF($KD21:$KD68&lt;&gt;"",IV21:IV68),1)</f>
        <v>#NUM!</v>
      </c>
      <c r="IW131" s="318" t="e">
        <f t="array" ref="IW131">QUARTILE(IF($KD21:$KD68&lt;&gt;"",IW21:IW68),1)</f>
        <v>#NUM!</v>
      </c>
      <c r="IX131" s="318" t="e">
        <f t="array" ref="IX131">QUARTILE(IF($KD21:$KD68&lt;&gt;"",IX21:IX68),1)</f>
        <v>#NUM!</v>
      </c>
      <c r="IY131" s="318" t="e">
        <f t="array" ref="IY131">QUARTILE(IF($KD21:$KD68&lt;&gt;"",IY21:IY68),1)</f>
        <v>#NUM!</v>
      </c>
      <c r="IZ131" s="318" t="e">
        <f t="array" ref="IZ131">QUARTILE(IF($KD21:$KD68&lt;&gt;"",IZ21:IZ68),1)</f>
        <v>#NUM!</v>
      </c>
      <c r="JA131" s="318" t="e">
        <f t="array" ref="JA131">QUARTILE(IF($KD21:$KD68&lt;&gt;"",JA21:JA68),1)</f>
        <v>#NUM!</v>
      </c>
      <c r="JB131" s="318" t="e">
        <f t="array" ref="JB131">QUARTILE(IF($KD21:$KD68&lt;&gt;"",JB21:JB68),1)</f>
        <v>#NUM!</v>
      </c>
      <c r="JC131" s="318" t="e">
        <f t="array" ref="JC131">QUARTILE(IF($KD21:$KD68&lt;&gt;"",JC21:JC68),1)</f>
        <v>#NUM!</v>
      </c>
      <c r="JD131" s="318" t="e">
        <f t="array" ref="JD131">QUARTILE(IF($KD21:$KD68&lt;&gt;"",JD21:JD68),1)</f>
        <v>#NUM!</v>
      </c>
      <c r="JE131" s="318" t="e">
        <f t="array" ref="JE131">QUARTILE(IF($KD21:$KD68&lt;&gt;"",JE21:JE68),1)</f>
        <v>#NUM!</v>
      </c>
      <c r="JF131" s="318" t="e">
        <f t="array" ref="JF131">QUARTILE(IF($KD21:$KD68&lt;&gt;"",JF21:JF68),1)</f>
        <v>#NUM!</v>
      </c>
      <c r="JG131" s="318" t="e">
        <f t="array" ref="JG131">QUARTILE(IF($KD21:$KD68&lt;&gt;"",JG21:JG68),1)</f>
        <v>#NUM!</v>
      </c>
      <c r="JH131" s="318" t="e">
        <f t="array" ref="JH131">QUARTILE(IF($KD21:$KD68&lt;&gt;"",JH21:JH68),1)</f>
        <v>#NUM!</v>
      </c>
      <c r="JI131" s="318" t="e">
        <f t="array" ref="JI131">QUARTILE(IF($KD21:$KD68&lt;&gt;"",JI21:JI68),1)</f>
        <v>#NUM!</v>
      </c>
      <c r="JJ131" s="318" t="e">
        <f t="array" ref="JJ131">QUARTILE(IF($KD21:$KD68&lt;&gt;"",JJ21:JJ68),1)</f>
        <v>#NUM!</v>
      </c>
      <c r="JK131" s="318" t="e">
        <f t="array" ref="JK131">QUARTILE(IF($KD21:$KD68&lt;&gt;"",JK21:JK68),1)</f>
        <v>#NUM!</v>
      </c>
      <c r="JL131" s="318" t="e">
        <f t="array" ref="JL131">QUARTILE(IF($KD21:$KD68&lt;&gt;"",JL21:JL68),1)</f>
        <v>#NUM!</v>
      </c>
      <c r="JM131" s="318" t="e">
        <f t="array" ref="JM131">QUARTILE(IF($KD21:$KD68&lt;&gt;"",JM21:JM68),1)</f>
        <v>#NUM!</v>
      </c>
      <c r="JN131" s="318" t="e">
        <f t="array" ref="JN131">QUARTILE(IF($KD21:$KD68&lt;&gt;"",JN21:JN68),1)</f>
        <v>#NUM!</v>
      </c>
      <c r="JO131" s="318" t="e">
        <f t="array" ref="JO131">QUARTILE(IF($KD21:$KD68&lt;&gt;"",JO21:JO68),1)</f>
        <v>#NUM!</v>
      </c>
      <c r="JP131" s="318" t="e">
        <f t="array" ref="JP131">QUARTILE(IF($KD21:$KD68&lt;&gt;"",JP21:JP68),1)</f>
        <v>#NUM!</v>
      </c>
    </row>
    <row r="132" spans="4:276" ht="15" customHeight="1" x14ac:dyDescent="0.2">
      <c r="D132" s="316">
        <v>7.3</v>
      </c>
      <c r="E132" s="317" t="s">
        <v>477</v>
      </c>
      <c r="F132" s="316" t="e">
        <f t="array" ref="F132">QUARTILE(IF($KD21:$KD68&lt;&gt;"",F21:F68),2)</f>
        <v>#NUM!</v>
      </c>
      <c r="G132" s="316" t="e">
        <f t="array" ref="G132">QUARTILE(IF($KD21:$KD68&lt;&gt;"",G21:G68),2)</f>
        <v>#NUM!</v>
      </c>
      <c r="H132" s="316" t="e">
        <f t="array" ref="H132">QUARTILE(IF($KD21:$KD68&lt;&gt;"",H21:H68),2)</f>
        <v>#NUM!</v>
      </c>
      <c r="I132" s="316" t="e">
        <f t="array" ref="I132">QUARTILE(IF($KD21:$KD68&lt;&gt;"",I21:I68),2)</f>
        <v>#NUM!</v>
      </c>
      <c r="J132" s="316" t="e">
        <f t="array" ref="J132">QUARTILE(IF($KD21:$KD68&lt;&gt;"",J21:J68),2)</f>
        <v>#NUM!</v>
      </c>
      <c r="K132" s="316" t="e">
        <f t="array" ref="K132">QUARTILE(IF($KD21:$KD68&lt;&gt;"",K21:K68),2)</f>
        <v>#NUM!</v>
      </c>
      <c r="L132" s="316" t="e">
        <f t="array" ref="L132">QUARTILE(IF($KD21:$KD68&lt;&gt;"",L21:L68),2)</f>
        <v>#NUM!</v>
      </c>
      <c r="M132" s="316" t="e">
        <f t="array" ref="M132">QUARTILE(IF($KD21:$KD68&lt;&gt;"",M21:M68),2)</f>
        <v>#NUM!</v>
      </c>
      <c r="N132" s="316" t="e">
        <f t="array" ref="N132">QUARTILE(IF($KD21:$KD68&lt;&gt;"",N21:N68),2)</f>
        <v>#NUM!</v>
      </c>
      <c r="O132" s="316" t="e">
        <f t="array" ref="O132">QUARTILE(IF($KD21:$KD68&lt;&gt;"",O21:O68),2)</f>
        <v>#NUM!</v>
      </c>
      <c r="P132" s="316" t="e">
        <f t="array" ref="P132">QUARTILE(IF($KD21:$KD68&lt;&gt;"",P21:P68),2)</f>
        <v>#NUM!</v>
      </c>
      <c r="Q132" s="316" t="e">
        <f t="array" ref="Q132">QUARTILE(IF($KD21:$KD68&lt;&gt;"",Q21:Q68),2)</f>
        <v>#NUM!</v>
      </c>
      <c r="R132" s="316" t="e">
        <f t="array" ref="R132">QUARTILE(IF($KD21:$KD68&lt;&gt;"",R21:R68),2)</f>
        <v>#NUM!</v>
      </c>
      <c r="S132" s="316" t="e">
        <f t="array" ref="S132">QUARTILE(IF($KD21:$KD68&lt;&gt;"",S21:S68),2)</f>
        <v>#NUM!</v>
      </c>
      <c r="T132" s="316" t="e">
        <f t="array" ref="T132">QUARTILE(IF($KD21:$KD68&lt;&gt;"",T21:T68),2)</f>
        <v>#NUM!</v>
      </c>
      <c r="U132" s="316" t="e">
        <f t="array" ref="U132">QUARTILE(IF($KD21:$KD68&lt;&gt;"",U21:U68),2)</f>
        <v>#NUM!</v>
      </c>
      <c r="V132" s="316" t="e">
        <f t="array" ref="V132">QUARTILE(IF($KD21:$KD68&lt;&gt;"",V21:V68),2)</f>
        <v>#NUM!</v>
      </c>
      <c r="W132" s="316" t="e">
        <f t="array" ref="W132">QUARTILE(IF($KD21:$KD68&lt;&gt;"",W21:W68),2)</f>
        <v>#NUM!</v>
      </c>
      <c r="X132" s="316" t="e">
        <f t="array" ref="X132">QUARTILE(IF($KD21:$KD68&lt;&gt;"",X21:X68),2)</f>
        <v>#NUM!</v>
      </c>
      <c r="Y132" s="316" t="e">
        <f t="array" ref="Y132">QUARTILE(IF($KD21:$KD68&lt;&gt;"",Y21:Y68),2)</f>
        <v>#NUM!</v>
      </c>
      <c r="Z132" s="316" t="e">
        <f t="array" ref="Z132">QUARTILE(IF($KD21:$KD68&lt;&gt;"",Z21:Z68),2)</f>
        <v>#NUM!</v>
      </c>
      <c r="AA132" s="316" t="e">
        <f t="array" ref="AA132">QUARTILE(IF($KD21:$KD68&lt;&gt;"",AA21:AA68),2)</f>
        <v>#NUM!</v>
      </c>
      <c r="AB132" s="316" t="e">
        <f t="array" ref="AB132">QUARTILE(IF($KD21:$KD68&lt;&gt;"",AB21:AB68),2)</f>
        <v>#NUM!</v>
      </c>
      <c r="AC132" s="316" t="e">
        <f t="array" ref="AC132">QUARTILE(IF($KD21:$KD68&lt;&gt;"",AC21:AC68),2)</f>
        <v>#NUM!</v>
      </c>
      <c r="AD132" s="316" t="e">
        <f t="array" ref="AD132">QUARTILE(IF($KD21:$KD68&lt;&gt;"",AD21:AD68),2)</f>
        <v>#NUM!</v>
      </c>
      <c r="AE132" s="316" t="e">
        <f t="array" ref="AE132">QUARTILE(IF($KD21:$KD68&lt;&gt;"",AE21:AE68),2)</f>
        <v>#NUM!</v>
      </c>
      <c r="AF132" s="316" t="e">
        <f t="array" ref="AF132">QUARTILE(IF($KD21:$KD68&lt;&gt;"",AF21:AF68),2)</f>
        <v>#NUM!</v>
      </c>
      <c r="AG132" s="316" t="e">
        <f t="array" ref="AG132">QUARTILE(IF($KD21:$KD68&lt;&gt;"",AG21:AG68),2)</f>
        <v>#NUM!</v>
      </c>
      <c r="AH132" s="316" t="e">
        <f t="array" ref="AH132">QUARTILE(IF($KD21:$KD68&lt;&gt;"",AH21:AH68),2)</f>
        <v>#NUM!</v>
      </c>
      <c r="AI132" s="316" t="e">
        <f t="array" ref="AI132">QUARTILE(IF($KD21:$KD68&lt;&gt;"",AI21:AI68),2)</f>
        <v>#NUM!</v>
      </c>
      <c r="AJ132" s="316" t="e">
        <f t="array" ref="AJ132">QUARTILE(IF($KD21:$KD68&lt;&gt;"",AJ21:AJ68),2)</f>
        <v>#NUM!</v>
      </c>
      <c r="AK132" s="316" t="e">
        <f t="array" ref="AK132">QUARTILE(IF($KD21:$KD68&lt;&gt;"",AK21:AK68),2)</f>
        <v>#NUM!</v>
      </c>
      <c r="AL132" s="316" t="e">
        <f t="array" ref="AL132">QUARTILE(IF($KD21:$KD68&lt;&gt;"",AL21:AL68),2)</f>
        <v>#NUM!</v>
      </c>
      <c r="AM132" s="316" t="e">
        <f t="array" ref="AM132">QUARTILE(IF($KD21:$KD68&lt;&gt;"",AM21:AM68),2)</f>
        <v>#NUM!</v>
      </c>
      <c r="AN132" s="316" t="e">
        <f t="array" ref="AN132">QUARTILE(IF($KD21:$KD68&lt;&gt;"",AN21:AN68),2)</f>
        <v>#NUM!</v>
      </c>
      <c r="AO132" s="316" t="e">
        <f t="array" ref="AO132">QUARTILE(IF($KD21:$KD68&lt;&gt;"",AO21:AO68),2)</f>
        <v>#NUM!</v>
      </c>
      <c r="AP132" s="316" t="e">
        <f t="array" ref="AP132">QUARTILE(IF($KD21:$KD68&lt;&gt;"",AP21:AP68),2)</f>
        <v>#NUM!</v>
      </c>
      <c r="AQ132" s="316" t="e">
        <f t="array" ref="AQ132">QUARTILE(IF($KD21:$KD68&lt;&gt;"",AQ21:AQ68),2)</f>
        <v>#NUM!</v>
      </c>
      <c r="AR132" s="316" t="e">
        <f t="array" ref="AR132">QUARTILE(IF($KD21:$KD68&lt;&gt;"",AR21:AR68),2)</f>
        <v>#NUM!</v>
      </c>
      <c r="AS132" s="316" t="e">
        <f t="array" ref="AS132">QUARTILE(IF($KD21:$KD68&lt;&gt;"",AS21:AS68),2)</f>
        <v>#NUM!</v>
      </c>
      <c r="AT132" s="316" t="e">
        <f t="array" ref="AT132">QUARTILE(IF($KD21:$KD68&lt;&gt;"",AT21:AT68),2)</f>
        <v>#NUM!</v>
      </c>
      <c r="AU132" s="316" t="e">
        <f t="array" ref="AU132">QUARTILE(IF($KD21:$KD68&lt;&gt;"",AU21:AU68),2)</f>
        <v>#NUM!</v>
      </c>
      <c r="AV132" s="316" t="e">
        <f t="array" ref="AV132">QUARTILE(IF($KD21:$KD68&lt;&gt;"",AV21:AV68),2)</f>
        <v>#NUM!</v>
      </c>
      <c r="AW132" s="316" t="e">
        <f t="array" ref="AW132">QUARTILE(IF($KD21:$KD68&lt;&gt;"",AW21:AW68),2)</f>
        <v>#NUM!</v>
      </c>
      <c r="AX132" s="316" t="e">
        <f t="array" ref="AX132">QUARTILE(IF($KD21:$KD68&lt;&gt;"",AX21:AX68),2)</f>
        <v>#NUM!</v>
      </c>
      <c r="AY132" s="316" t="e">
        <f t="array" ref="AY132">QUARTILE(IF($KD21:$KD68&lt;&gt;"",AY21:AY68),2)</f>
        <v>#NUM!</v>
      </c>
      <c r="AZ132" s="316" t="e">
        <f t="array" ref="AZ132">QUARTILE(IF($KD21:$KD68&lt;&gt;"",AZ21:AZ68),2)</f>
        <v>#NUM!</v>
      </c>
      <c r="BA132" s="316" t="e">
        <f t="array" ref="BA132">QUARTILE(IF($KD21:$KD68&lt;&gt;"",BA21:BA68),2)</f>
        <v>#NUM!</v>
      </c>
      <c r="BB132" s="316" t="e">
        <f t="array" ref="BB132">QUARTILE(IF($KD21:$KD68&lt;&gt;"",BB21:BB68),2)</f>
        <v>#NUM!</v>
      </c>
      <c r="BC132" s="316" t="e">
        <f t="array" ref="BC132">QUARTILE(IF($KD21:$KD68&lt;&gt;"",BC21:BC68),2)</f>
        <v>#NUM!</v>
      </c>
      <c r="BD132" s="316" t="e">
        <f t="array" ref="BD132">QUARTILE(IF($KD21:$KD68&lt;&gt;"",BD21:BD68),2)</f>
        <v>#NUM!</v>
      </c>
      <c r="BE132" s="316" t="e">
        <f t="array" ref="BE132">QUARTILE(IF($KD21:$KD68&lt;&gt;"",BE21:BE68),2)</f>
        <v>#NUM!</v>
      </c>
      <c r="BF132" s="316" t="e">
        <f t="array" ref="BF132">QUARTILE(IF($KD21:$KD68&lt;&gt;"",BF21:BF68),2)</f>
        <v>#NUM!</v>
      </c>
      <c r="BG132" s="316" t="e">
        <f t="array" ref="BG132">QUARTILE(IF($KD21:$KD68&lt;&gt;"",BG21:BG68),2)</f>
        <v>#NUM!</v>
      </c>
      <c r="BH132" s="316" t="e">
        <f t="array" ref="BH132">QUARTILE(IF($KD21:$KD68&lt;&gt;"",BH21:BH68),2)</f>
        <v>#NUM!</v>
      </c>
      <c r="BI132" s="316" t="e">
        <f t="array" ref="BI132">QUARTILE(IF($KD21:$KD68&lt;&gt;"",BI21:BI68),2)</f>
        <v>#NUM!</v>
      </c>
      <c r="BJ132" s="316" t="e">
        <f t="array" ref="BJ132">QUARTILE(IF($KD21:$KD68&lt;&gt;"",BJ21:BJ68),2)</f>
        <v>#NUM!</v>
      </c>
      <c r="BK132" s="316" t="e">
        <f t="array" ref="BK132">QUARTILE(IF($KD21:$KD68&lt;&gt;"",BK21:BK68),2)</f>
        <v>#NUM!</v>
      </c>
      <c r="BL132" s="316" t="e">
        <f t="array" ref="BL132">QUARTILE(IF($KD21:$KD68&lt;&gt;"",BL21:BL68),2)</f>
        <v>#NUM!</v>
      </c>
      <c r="BM132" s="316" t="e">
        <f t="array" ref="BM132">QUARTILE(IF($KD21:$KD68&lt;&gt;"",BM21:BM68),2)</f>
        <v>#NUM!</v>
      </c>
      <c r="BN132" s="316" t="e">
        <f t="array" ref="BN132">QUARTILE(IF($KD21:$KD68&lt;&gt;"",BN21:BN68),2)</f>
        <v>#NUM!</v>
      </c>
      <c r="BO132" s="316" t="e">
        <f t="array" ref="BO132">QUARTILE(IF($KD21:$KD68&lt;&gt;"",BO21:BO68),2)</f>
        <v>#NUM!</v>
      </c>
      <c r="BP132" s="316" t="e">
        <f t="array" ref="BP132">QUARTILE(IF($KD21:$KD68&lt;&gt;"",BP21:BP68),2)</f>
        <v>#NUM!</v>
      </c>
      <c r="BQ132" s="316" t="e">
        <f t="array" ref="BQ132">QUARTILE(IF($KD21:$KD68&lt;&gt;"",BQ21:BQ68),2)</f>
        <v>#NUM!</v>
      </c>
      <c r="BR132" s="316" t="e">
        <f t="array" ref="BR132">QUARTILE(IF($KD21:$KD68&lt;&gt;"",BR21:BR68),2)</f>
        <v>#NUM!</v>
      </c>
      <c r="BS132" s="316" t="e">
        <f t="array" ref="BS132">QUARTILE(IF($KD21:$KD68&lt;&gt;"",BS21:BS68),2)</f>
        <v>#NUM!</v>
      </c>
      <c r="BT132" s="316" t="e">
        <f t="array" ref="BT132">QUARTILE(IF($KD21:$KD68&lt;&gt;"",BT21:BT68),2)</f>
        <v>#NUM!</v>
      </c>
      <c r="BU132" s="316" t="e">
        <f t="array" ref="BU132">QUARTILE(IF($KD21:$KD68&lt;&gt;"",BU21:BU68),2)</f>
        <v>#NUM!</v>
      </c>
      <c r="BV132" s="316" t="e">
        <f t="array" ref="BV132">QUARTILE(IF($KD21:$KD68&lt;&gt;"",BV21:BV68),2)</f>
        <v>#NUM!</v>
      </c>
      <c r="BW132" s="316" t="e">
        <f t="array" ref="BW132">QUARTILE(IF($KD21:$KD68&lt;&gt;"",BW21:BW68),2)</f>
        <v>#NUM!</v>
      </c>
      <c r="BX132" s="316" t="e">
        <f t="array" ref="BX132">QUARTILE(IF($KD21:$KD68&lt;&gt;"",BX21:BX68),2)</f>
        <v>#NUM!</v>
      </c>
      <c r="BY132" s="316" t="e">
        <f t="array" ref="BY132">QUARTILE(IF($KD21:$KD68&lt;&gt;"",BY21:BY68),2)</f>
        <v>#NUM!</v>
      </c>
      <c r="BZ132" s="316" t="e">
        <f t="array" ref="BZ132">QUARTILE(IF($KD21:$KD68&lt;&gt;"",BZ21:BZ68),2)</f>
        <v>#NUM!</v>
      </c>
      <c r="CA132" s="316" t="e">
        <f t="array" ref="CA132">QUARTILE(IF($KD21:$KD68&lt;&gt;"",CA21:CA68),2)</f>
        <v>#NUM!</v>
      </c>
      <c r="CB132" s="316" t="e">
        <f t="array" ref="CB132">QUARTILE(IF($KD21:$KD68&lt;&gt;"",CB21:CB68),2)</f>
        <v>#NUM!</v>
      </c>
      <c r="CC132" s="316" t="e">
        <f t="array" ref="CC132">QUARTILE(IF($KD21:$KD68&lt;&gt;"",CC21:CC68),2)</f>
        <v>#NUM!</v>
      </c>
      <c r="CD132" s="316" t="e">
        <f t="array" ref="CD132">QUARTILE(IF($KD21:$KD68&lt;&gt;"",CD21:CD68),2)</f>
        <v>#NUM!</v>
      </c>
      <c r="CE132" s="316" t="e">
        <f t="array" ref="CE132">QUARTILE(IF($KD21:$KD68&lt;&gt;"",CE21:CE68),2)</f>
        <v>#NUM!</v>
      </c>
      <c r="CF132" s="316" t="e">
        <f t="array" ref="CF132">QUARTILE(IF($KD21:$KD68&lt;&gt;"",CF21:CF68),2)</f>
        <v>#NUM!</v>
      </c>
      <c r="CG132" s="316" t="e">
        <f t="array" ref="CG132">QUARTILE(IF($KD21:$KD68&lt;&gt;"",CG21:CG68),2)</f>
        <v>#NUM!</v>
      </c>
      <c r="CH132" s="316" t="e">
        <f t="array" ref="CH132">QUARTILE(IF($KD21:$KD68&lt;&gt;"",CH21:CH68),2)</f>
        <v>#NUM!</v>
      </c>
      <c r="CI132" s="316" t="e">
        <f t="array" ref="CI132">QUARTILE(IF($KD21:$KD68&lt;&gt;"",CI21:CI68),2)</f>
        <v>#NUM!</v>
      </c>
      <c r="CJ132" s="316" t="e">
        <f t="array" ref="CJ132">QUARTILE(IF($KD21:$KD68&lt;&gt;"",CJ21:CJ68),2)</f>
        <v>#NUM!</v>
      </c>
      <c r="CK132" s="316" t="e">
        <f t="array" ref="CK132">QUARTILE(IF($KD21:$KD68&lt;&gt;"",CK21:CK68),2)</f>
        <v>#NUM!</v>
      </c>
      <c r="CL132" s="316" t="e">
        <f t="array" ref="CL132">QUARTILE(IF($KD21:$KD68&lt;&gt;"",CL21:CL68),2)</f>
        <v>#NUM!</v>
      </c>
      <c r="CM132" s="316" t="e">
        <f t="array" ref="CM132">QUARTILE(IF($KD21:$KD68&lt;&gt;"",CM21:CM68),2)</f>
        <v>#NUM!</v>
      </c>
      <c r="CN132" s="316" t="e">
        <f t="array" ref="CN132">QUARTILE(IF($KD21:$KD68&lt;&gt;"",CN21:CN68),2)</f>
        <v>#NUM!</v>
      </c>
      <c r="CO132" s="316" t="e">
        <f t="array" ref="CO132">QUARTILE(IF($KD21:$KD68&lt;&gt;"",CO21:CO68),2)</f>
        <v>#NUM!</v>
      </c>
      <c r="CP132" s="316" t="e">
        <f t="array" ref="CP132">QUARTILE(IF($KD21:$KD68&lt;&gt;"",CP21:CP68),2)</f>
        <v>#NUM!</v>
      </c>
      <c r="CQ132" s="316" t="e">
        <f t="array" ref="CQ132">QUARTILE(IF($KD21:$KD68&lt;&gt;"",CQ21:CQ68),2)</f>
        <v>#NUM!</v>
      </c>
      <c r="CR132" s="316" t="e">
        <f t="array" ref="CR132">QUARTILE(IF($KD21:$KD68&lt;&gt;"",CR21:CR68),2)</f>
        <v>#NUM!</v>
      </c>
      <c r="CS132" s="316" t="e">
        <f t="array" ref="CS132">QUARTILE(IF($KD21:$KD68&lt;&gt;"",CS21:CS68),2)</f>
        <v>#NUM!</v>
      </c>
      <c r="CT132" s="316" t="e">
        <f t="array" ref="CT132">QUARTILE(IF($KD21:$KD68&lt;&gt;"",CT21:CT68),2)</f>
        <v>#NUM!</v>
      </c>
      <c r="CU132" s="316" t="e">
        <f t="array" ref="CU132">QUARTILE(IF($KD21:$KD68&lt;&gt;"",CU21:CU68),2)</f>
        <v>#NUM!</v>
      </c>
      <c r="CV132" s="316" t="e">
        <f t="array" ref="CV132">QUARTILE(IF($KD21:$KD68&lt;&gt;"",CV21:CV68),2)</f>
        <v>#NUM!</v>
      </c>
      <c r="CW132" s="316" t="e">
        <f t="array" ref="CW132">QUARTILE(IF($KD21:$KD68&lt;&gt;"",CW21:CW68),2)</f>
        <v>#NUM!</v>
      </c>
      <c r="CX132" s="316" t="e">
        <f t="array" ref="CX132">QUARTILE(IF($KD21:$KD68&lt;&gt;"",CX21:CX68),2)</f>
        <v>#NUM!</v>
      </c>
      <c r="CY132" s="316" t="e">
        <f t="array" ref="CY132">QUARTILE(IF($KD21:$KD68&lt;&gt;"",CY21:CY68),2)</f>
        <v>#NUM!</v>
      </c>
      <c r="CZ132" s="316" t="e">
        <f t="array" ref="CZ132">QUARTILE(IF($KD21:$KD68&lt;&gt;"",CZ21:CZ68),2)</f>
        <v>#NUM!</v>
      </c>
      <c r="DA132" s="316" t="e">
        <f t="array" ref="DA132">QUARTILE(IF($KD21:$KD68&lt;&gt;"",DA21:DA68),2)</f>
        <v>#NUM!</v>
      </c>
      <c r="DB132" s="316" t="e">
        <f t="array" ref="DB132">QUARTILE(IF($KD21:$KD68&lt;&gt;"",DB21:DB68),2)</f>
        <v>#NUM!</v>
      </c>
      <c r="DC132" s="316" t="e">
        <f t="array" ref="DC132">QUARTILE(IF($KD21:$KD68&lt;&gt;"",DC21:DC68),2)</f>
        <v>#NUM!</v>
      </c>
      <c r="DD132" s="316" t="e">
        <f t="array" ref="DD132">QUARTILE(IF($KD21:$KD68&lt;&gt;"",DD21:DD68),2)</f>
        <v>#NUM!</v>
      </c>
      <c r="DE132" s="316" t="e">
        <f t="array" ref="DE132">QUARTILE(IF($KD21:$KD68&lt;&gt;"",DE21:DE68),2)</f>
        <v>#NUM!</v>
      </c>
      <c r="DF132" s="316" t="e">
        <f t="array" ref="DF132">QUARTILE(IF($KD21:$KD68&lt;&gt;"",DF21:DF68),2)</f>
        <v>#NUM!</v>
      </c>
      <c r="DG132" s="316" t="e">
        <f t="array" ref="DG132">QUARTILE(IF($KD21:$KD68&lt;&gt;"",DG21:DG68),2)</f>
        <v>#NUM!</v>
      </c>
      <c r="DH132" s="316" t="e">
        <f t="array" ref="DH132">QUARTILE(IF($KD21:$KD68&lt;&gt;"",DH21:DH68),2)</f>
        <v>#NUM!</v>
      </c>
      <c r="DI132" s="316" t="e">
        <f t="array" ref="DI132">QUARTILE(IF($KD21:$KD68&lt;&gt;"",DI21:DI68),2)</f>
        <v>#NUM!</v>
      </c>
      <c r="DJ132" s="316" t="e">
        <f t="array" ref="DJ132">QUARTILE(IF($KD21:$KD68&lt;&gt;"",DJ21:DJ68),2)</f>
        <v>#NUM!</v>
      </c>
      <c r="DK132" s="316" t="e">
        <f t="array" ref="DK132">QUARTILE(IF($KD21:$KD68&lt;&gt;"",DK21:DK68),2)</f>
        <v>#NUM!</v>
      </c>
      <c r="DL132" s="316" t="e">
        <f t="array" ref="DL132">QUARTILE(IF($KD21:$KD68&lt;&gt;"",DL21:DL68),2)</f>
        <v>#NUM!</v>
      </c>
      <c r="DM132" s="316" t="e">
        <f t="array" ref="DM132">QUARTILE(IF($KD21:$KD68&lt;&gt;"",DM21:DM68),2)</f>
        <v>#NUM!</v>
      </c>
      <c r="DN132" s="316" t="e">
        <f t="array" ref="DN132">QUARTILE(IF($KD21:$KD68&lt;&gt;"",DN21:DN68),2)</f>
        <v>#NUM!</v>
      </c>
      <c r="DO132" s="316" t="e">
        <f t="array" ref="DO132">QUARTILE(IF($KD21:$KD68&lt;&gt;"",DO21:DO68),2)</f>
        <v>#NUM!</v>
      </c>
      <c r="DP132" s="316" t="e">
        <f t="array" ref="DP132">QUARTILE(IF($KD21:$KD68&lt;&gt;"",DP21:DP68),2)</f>
        <v>#NUM!</v>
      </c>
      <c r="DQ132" s="316" t="e">
        <f t="array" ref="DQ132">QUARTILE(IF($KD21:$KD68&lt;&gt;"",DQ21:DQ68),2)</f>
        <v>#NUM!</v>
      </c>
      <c r="DR132" s="316" t="e">
        <f t="array" ref="DR132">QUARTILE(IF($KD21:$KD68&lt;&gt;"",DR21:DR68),2)</f>
        <v>#NUM!</v>
      </c>
      <c r="DS132" s="316" t="e">
        <f t="array" ref="DS132">QUARTILE(IF($KD21:$KD68&lt;&gt;"",DS21:DS68),2)</f>
        <v>#NUM!</v>
      </c>
      <c r="DT132" s="316" t="e">
        <f t="array" ref="DT132">QUARTILE(IF($KD21:$KD68&lt;&gt;"",DT21:DT68),2)</f>
        <v>#NUM!</v>
      </c>
      <c r="DU132" s="316" t="e">
        <f t="array" ref="DU132">QUARTILE(IF($KD21:$KD68&lt;&gt;"",DU21:DU68),2)</f>
        <v>#NUM!</v>
      </c>
      <c r="DV132" s="316" t="e">
        <f t="array" ref="DV132">QUARTILE(IF($KD21:$KD68&lt;&gt;"",DV21:DV68),2)</f>
        <v>#NUM!</v>
      </c>
      <c r="DW132" s="316" t="e">
        <f t="array" ref="DW132">QUARTILE(IF($KD21:$KD68&lt;&gt;"",DW21:DW68),2)</f>
        <v>#NUM!</v>
      </c>
      <c r="DX132" s="316" t="e">
        <f t="array" ref="DX132">QUARTILE(IF($KD21:$KD68&lt;&gt;"",DX21:DX68),2)</f>
        <v>#NUM!</v>
      </c>
      <c r="DY132" s="316" t="e">
        <f t="array" ref="DY132">QUARTILE(IF($KD21:$KD68&lt;&gt;"",DY21:DY68),2)</f>
        <v>#NUM!</v>
      </c>
      <c r="DZ132" s="316" t="e">
        <f t="array" ref="DZ132">QUARTILE(IF($KD21:$KD68&lt;&gt;"",DZ21:DZ68),2)</f>
        <v>#NUM!</v>
      </c>
      <c r="EA132" s="316" t="e">
        <f t="array" ref="EA132">QUARTILE(IF($KD21:$KD68&lt;&gt;"",EA21:EA68),2)</f>
        <v>#NUM!</v>
      </c>
      <c r="EB132" s="316" t="e">
        <f t="array" ref="EB132">QUARTILE(IF($KD21:$KD68&lt;&gt;"",EB21:EB68),2)</f>
        <v>#NUM!</v>
      </c>
      <c r="EC132" s="316" t="e">
        <f t="array" ref="EC132">QUARTILE(IF($KD21:$KD68&lt;&gt;"",EC21:EC68),2)</f>
        <v>#NUM!</v>
      </c>
      <c r="ED132" s="316" t="e">
        <f t="array" ref="ED132">QUARTILE(IF($KD21:$KD68&lt;&gt;"",ED21:ED68),2)</f>
        <v>#NUM!</v>
      </c>
      <c r="EE132" s="316" t="e">
        <f t="array" ref="EE132">QUARTILE(IF($KD21:$KD68&lt;&gt;"",EE21:EE68),2)</f>
        <v>#NUM!</v>
      </c>
      <c r="EF132" s="316" t="e">
        <f t="array" ref="EF132">QUARTILE(IF($KD21:$KD68&lt;&gt;"",EF21:EF68),2)</f>
        <v>#NUM!</v>
      </c>
      <c r="EG132" s="316" t="e">
        <f t="array" ref="EG132">QUARTILE(IF($KD21:$KD68&lt;&gt;"",EG21:EG68),2)</f>
        <v>#NUM!</v>
      </c>
      <c r="EH132" s="316" t="e">
        <f t="array" ref="EH132">QUARTILE(IF($KD21:$KD68&lt;&gt;"",EH21:EH68),2)</f>
        <v>#NUM!</v>
      </c>
      <c r="EI132" s="316" t="e">
        <f t="array" ref="EI132">QUARTILE(IF($KD21:$KD68&lt;&gt;"",EI21:EI68),2)</f>
        <v>#NUM!</v>
      </c>
      <c r="EJ132" s="316" t="e">
        <f t="array" ref="EJ132">QUARTILE(IF($KD21:$KD68&lt;&gt;"",EJ21:EJ68),2)</f>
        <v>#NUM!</v>
      </c>
      <c r="EK132" s="316" t="e">
        <f t="array" ref="EK132">QUARTILE(IF($KD21:$KD68&lt;&gt;"",EK21:EK68),2)</f>
        <v>#NUM!</v>
      </c>
      <c r="EL132" s="316" t="e">
        <f t="array" ref="EL132">QUARTILE(IF($KD21:$KD68&lt;&gt;"",EL21:EL68),2)</f>
        <v>#NUM!</v>
      </c>
      <c r="EM132" s="316" t="e">
        <f t="array" ref="EM132">QUARTILE(IF($KD21:$KD68&lt;&gt;"",EM21:EM68),2)</f>
        <v>#NUM!</v>
      </c>
      <c r="EN132" s="316" t="e">
        <f t="array" ref="EN132">QUARTILE(IF($KD21:$KD68&lt;&gt;"",EN21:EN68),2)</f>
        <v>#NUM!</v>
      </c>
      <c r="EO132" s="316" t="e">
        <f t="array" ref="EO132">QUARTILE(IF($KD21:$KD68&lt;&gt;"",EO21:EO68),2)</f>
        <v>#NUM!</v>
      </c>
      <c r="EP132" s="316" t="e">
        <f t="array" ref="EP132">QUARTILE(IF($KD21:$KD68&lt;&gt;"",EP21:EP68),2)</f>
        <v>#NUM!</v>
      </c>
      <c r="EQ132" s="316" t="e">
        <f t="array" ref="EQ132">QUARTILE(IF($KD21:$KD68&lt;&gt;"",EQ21:EQ68),2)</f>
        <v>#NUM!</v>
      </c>
      <c r="ER132" s="316" t="e">
        <f t="array" ref="ER132">QUARTILE(IF($KD21:$KD68&lt;&gt;"",ER21:ER68),2)</f>
        <v>#NUM!</v>
      </c>
      <c r="ES132" s="316" t="e">
        <f t="array" ref="ES132">QUARTILE(IF($KD21:$KD68&lt;&gt;"",ES21:ES68),2)</f>
        <v>#NUM!</v>
      </c>
      <c r="ET132" s="316" t="e">
        <f t="array" ref="ET132">QUARTILE(IF($KD21:$KD68&lt;&gt;"",ET21:ET68),2)</f>
        <v>#NUM!</v>
      </c>
      <c r="EU132" s="316" t="e">
        <f t="array" ref="EU132">QUARTILE(IF($KD21:$KD68&lt;&gt;"",EU21:EU68),2)</f>
        <v>#NUM!</v>
      </c>
      <c r="EV132" s="316" t="e">
        <f t="array" ref="EV132">QUARTILE(IF($KD21:$KD68&lt;&gt;"",EV21:EV68),2)</f>
        <v>#NUM!</v>
      </c>
      <c r="EW132" s="316" t="e">
        <f t="array" ref="EW132">QUARTILE(IF($KD21:$KD68&lt;&gt;"",EW21:EW68),2)</f>
        <v>#NUM!</v>
      </c>
      <c r="EX132" s="316" t="e">
        <f t="array" ref="EX132">QUARTILE(IF($KD21:$KD68&lt;&gt;"",EX21:EX68),2)</f>
        <v>#NUM!</v>
      </c>
      <c r="EY132" s="316" t="e">
        <f t="array" ref="EY132">QUARTILE(IF($KD21:$KD68&lt;&gt;"",EY21:EY68),2)</f>
        <v>#NUM!</v>
      </c>
      <c r="EZ132" s="316" t="e">
        <f t="array" ref="EZ132">QUARTILE(IF($KD21:$KD68&lt;&gt;"",EZ21:EZ68),2)</f>
        <v>#NUM!</v>
      </c>
      <c r="FA132" s="316" t="e">
        <f t="array" ref="FA132">QUARTILE(IF($KD21:$KD68&lt;&gt;"",FA21:FA68),2)</f>
        <v>#NUM!</v>
      </c>
      <c r="FB132" s="316" t="e">
        <f t="array" ref="FB132">QUARTILE(IF($KD21:$KD68&lt;&gt;"",FB21:FB68),2)</f>
        <v>#NUM!</v>
      </c>
      <c r="FC132" s="316" t="e">
        <f t="array" ref="FC132">QUARTILE(IF($KD21:$KD68&lt;&gt;"",FC21:FC68),2)</f>
        <v>#NUM!</v>
      </c>
      <c r="FD132" s="316" t="e">
        <f t="array" ref="FD132">QUARTILE(IF($KD21:$KD68&lt;&gt;"",FD21:FD68),2)</f>
        <v>#NUM!</v>
      </c>
      <c r="FE132" s="316" t="e">
        <f t="array" ref="FE132">QUARTILE(IF($KD21:$KD68&lt;&gt;"",FE21:FE68),2)</f>
        <v>#NUM!</v>
      </c>
      <c r="FF132" s="316" t="e">
        <f t="array" ref="FF132">QUARTILE(IF($KD21:$KD68&lt;&gt;"",FF21:FF68),2)</f>
        <v>#NUM!</v>
      </c>
      <c r="FG132" s="316" t="e">
        <f t="array" ref="FG132">QUARTILE(IF($KD21:$KD68&lt;&gt;"",FG21:FG68),2)</f>
        <v>#NUM!</v>
      </c>
      <c r="FH132" s="316" t="e">
        <f t="array" ref="FH132">QUARTILE(IF($KD21:$KD68&lt;&gt;"",FH21:FH68),2)</f>
        <v>#NUM!</v>
      </c>
      <c r="FI132" s="316" t="e">
        <f t="array" ref="FI132">QUARTILE(IF($KD21:$KD68&lt;&gt;"",FI21:FI68),2)</f>
        <v>#NUM!</v>
      </c>
      <c r="FJ132" s="316" t="e">
        <f t="array" ref="FJ132">QUARTILE(IF($KD21:$KD68&lt;&gt;"",FJ21:FJ68),2)</f>
        <v>#NUM!</v>
      </c>
      <c r="FK132" s="316" t="e">
        <f t="array" ref="FK132">QUARTILE(IF($KD21:$KD68&lt;&gt;"",FK21:FK68),2)</f>
        <v>#NUM!</v>
      </c>
      <c r="FL132" s="316" t="e">
        <f t="array" ref="FL132">QUARTILE(IF($KD21:$KD68&lt;&gt;"",FL21:FL68),2)</f>
        <v>#NUM!</v>
      </c>
      <c r="FM132" s="316" t="e">
        <f t="array" ref="FM132">QUARTILE(IF($KD21:$KD68&lt;&gt;"",FM21:FM68),2)</f>
        <v>#NUM!</v>
      </c>
      <c r="FN132" s="316" t="e">
        <f t="array" ref="FN132">QUARTILE(IF($KD21:$KD68&lt;&gt;"",FN21:FN68),2)</f>
        <v>#NUM!</v>
      </c>
      <c r="FO132" s="316" t="e">
        <f t="array" ref="FO132">QUARTILE(IF($KD21:$KD68&lt;&gt;"",FO21:FO68),2)</f>
        <v>#NUM!</v>
      </c>
      <c r="FP132" s="316" t="e">
        <f t="array" ref="FP132">QUARTILE(IF($KD21:$KD68&lt;&gt;"",FP21:FP68),2)</f>
        <v>#NUM!</v>
      </c>
      <c r="FQ132" s="316" t="e">
        <f t="array" ref="FQ132">QUARTILE(IF($KD21:$KD68&lt;&gt;"",FQ21:FQ68),2)</f>
        <v>#NUM!</v>
      </c>
      <c r="FR132" s="316" t="e">
        <f t="array" ref="FR132">QUARTILE(IF($KD21:$KD68&lt;&gt;"",FR21:FR68),2)</f>
        <v>#NUM!</v>
      </c>
      <c r="FS132" s="316" t="e">
        <f t="array" ref="FS132">QUARTILE(IF($KD21:$KD68&lt;&gt;"",FS21:FS68),2)</f>
        <v>#NUM!</v>
      </c>
      <c r="FT132" s="316" t="e">
        <f t="array" ref="FT132">QUARTILE(IF($KD21:$KD68&lt;&gt;"",FT21:FT68),2)</f>
        <v>#NUM!</v>
      </c>
      <c r="FU132" s="316" t="e">
        <f t="array" ref="FU132">QUARTILE(IF($KD21:$KD68&lt;&gt;"",FU21:FU68),2)</f>
        <v>#NUM!</v>
      </c>
      <c r="FV132" s="316" t="e">
        <f t="array" ref="FV132">QUARTILE(IF($KD21:$KD68&lt;&gt;"",FV21:FV68),2)</f>
        <v>#NUM!</v>
      </c>
      <c r="FW132" s="316" t="e">
        <f t="array" ref="FW132">QUARTILE(IF($KD21:$KD68&lt;&gt;"",FW21:FW68),2)</f>
        <v>#NUM!</v>
      </c>
      <c r="FX132" s="316" t="e">
        <f t="array" ref="FX132">QUARTILE(IF($KD21:$KD68&lt;&gt;"",FX21:FX68),2)</f>
        <v>#NUM!</v>
      </c>
      <c r="FY132" s="316" t="e">
        <f t="array" ref="FY132">QUARTILE(IF($KD21:$KD68&lt;&gt;"",FY21:FY68),2)</f>
        <v>#NUM!</v>
      </c>
      <c r="FZ132" s="316" t="e">
        <f t="array" ref="FZ132">QUARTILE(IF($KD21:$KD68&lt;&gt;"",FZ21:FZ68),2)</f>
        <v>#NUM!</v>
      </c>
      <c r="GA132" s="316" t="e">
        <f t="array" ref="GA132">QUARTILE(IF($KD21:$KD68&lt;&gt;"",GA21:GA68),2)</f>
        <v>#NUM!</v>
      </c>
      <c r="GB132" s="316" t="e">
        <f t="array" ref="GB132">QUARTILE(IF($KD21:$KD68&lt;&gt;"",GB21:GB68),2)</f>
        <v>#NUM!</v>
      </c>
      <c r="GC132" s="316" t="e">
        <f t="array" ref="GC132">QUARTILE(IF($KD21:$KD68&lt;&gt;"",GC21:GC68),2)</f>
        <v>#NUM!</v>
      </c>
      <c r="GD132" s="316" t="e">
        <f t="array" ref="GD132">QUARTILE(IF($KD21:$KD68&lt;&gt;"",GD21:GD68),2)</f>
        <v>#NUM!</v>
      </c>
      <c r="GE132" s="316" t="e">
        <f t="array" ref="GE132">QUARTILE(IF($KD21:$KD68&lt;&gt;"",GE21:GE68),2)</f>
        <v>#NUM!</v>
      </c>
      <c r="GF132" s="316" t="e">
        <f t="array" ref="GF132">QUARTILE(IF($KD21:$KD68&lt;&gt;"",GF21:GF68),2)</f>
        <v>#NUM!</v>
      </c>
      <c r="GG132" s="316" t="e">
        <f t="array" ref="GG132">QUARTILE(IF($KD21:$KD68&lt;&gt;"",GG21:GG68),2)</f>
        <v>#NUM!</v>
      </c>
      <c r="GH132" s="316" t="e">
        <f t="array" ref="GH132">QUARTILE(IF($KD21:$KD68&lt;&gt;"",GH21:GH68),2)</f>
        <v>#NUM!</v>
      </c>
      <c r="GI132" s="316" t="e">
        <f t="array" ref="GI132">QUARTILE(IF($KD21:$KD68&lt;&gt;"",GI21:GI68),2)</f>
        <v>#NUM!</v>
      </c>
      <c r="GJ132" s="316" t="e">
        <f t="array" ref="GJ132">QUARTILE(IF($KD21:$KD68&lt;&gt;"",GJ21:GJ68),2)</f>
        <v>#NUM!</v>
      </c>
      <c r="GK132" s="316" t="e">
        <f t="array" ref="GK132">QUARTILE(IF($KD21:$KD68&lt;&gt;"",GK21:GK68),2)</f>
        <v>#NUM!</v>
      </c>
      <c r="GL132" s="316" t="e">
        <f t="array" ref="GL132">QUARTILE(IF($KD21:$KD68&lt;&gt;"",GL21:GL68),2)</f>
        <v>#NUM!</v>
      </c>
      <c r="GM132" s="316" t="e">
        <f t="array" ref="GM132">QUARTILE(IF($KD21:$KD68&lt;&gt;"",GM21:GM68),2)</f>
        <v>#NUM!</v>
      </c>
      <c r="GN132" s="316" t="e">
        <f t="array" ref="GN132">QUARTILE(IF($KD21:$KD68&lt;&gt;"",GN21:GN68),2)</f>
        <v>#NUM!</v>
      </c>
      <c r="GO132" s="316" t="e">
        <f t="array" ref="GO132">QUARTILE(IF($KD21:$KD68&lt;&gt;"",GO21:GO68),2)</f>
        <v>#NUM!</v>
      </c>
      <c r="GP132" s="316" t="e">
        <f t="array" ref="GP132">QUARTILE(IF($KD21:$KD68&lt;&gt;"",GP21:GP68),2)</f>
        <v>#NUM!</v>
      </c>
      <c r="GQ132" s="316" t="e">
        <f t="array" ref="GQ132">QUARTILE(IF($KD21:$KD68&lt;&gt;"",GQ21:GQ68),2)</f>
        <v>#NUM!</v>
      </c>
      <c r="GR132" s="316" t="e">
        <f t="array" ref="GR132">QUARTILE(IF($KD21:$KD68&lt;&gt;"",GR21:GR68),2)</f>
        <v>#NUM!</v>
      </c>
      <c r="GS132" s="316" t="e">
        <f t="array" ref="GS132">QUARTILE(IF($KD21:$KD68&lt;&gt;"",GS21:GS68),2)</f>
        <v>#NUM!</v>
      </c>
      <c r="GT132" s="316" t="e">
        <f t="array" ref="GT132">QUARTILE(IF($KD21:$KD68&lt;&gt;"",GT21:GT68),2)</f>
        <v>#NUM!</v>
      </c>
      <c r="GU132" s="316" t="e">
        <f t="array" ref="GU132">QUARTILE(IF($KD21:$KD68&lt;&gt;"",GU21:GU68),2)</f>
        <v>#NUM!</v>
      </c>
      <c r="GV132" s="316" t="e">
        <f t="array" ref="GV132">QUARTILE(IF($KD21:$KD68&lt;&gt;"",GV21:GV68),2)</f>
        <v>#NUM!</v>
      </c>
      <c r="GW132" s="316" t="e">
        <f t="array" ref="GW132">QUARTILE(IF($KD21:$KD68&lt;&gt;"",GW21:GW68),2)</f>
        <v>#NUM!</v>
      </c>
      <c r="GX132" s="316" t="e">
        <f t="array" ref="GX132">QUARTILE(IF($KD21:$KD68&lt;&gt;"",GX21:GX68),2)</f>
        <v>#NUM!</v>
      </c>
      <c r="GY132" s="316" t="e">
        <f t="array" ref="GY132">QUARTILE(IF($KD21:$KD68&lt;&gt;"",GY21:GY68),2)</f>
        <v>#NUM!</v>
      </c>
      <c r="GZ132" s="316" t="e">
        <f t="array" ref="GZ132">QUARTILE(IF($KD21:$KD68&lt;&gt;"",GZ21:GZ68),2)</f>
        <v>#NUM!</v>
      </c>
      <c r="HA132" s="316" t="e">
        <f t="array" ref="HA132">QUARTILE(IF($KD21:$KD68&lt;&gt;"",HA21:HA68),2)</f>
        <v>#NUM!</v>
      </c>
      <c r="HB132" s="316" t="e">
        <f t="array" ref="HB132">QUARTILE(IF($KD21:$KD68&lt;&gt;"",HB21:HB68),2)</f>
        <v>#NUM!</v>
      </c>
      <c r="HC132" s="316" t="e">
        <f t="array" ref="HC132">QUARTILE(IF($KD21:$KD68&lt;&gt;"",HC21:HC68),2)</f>
        <v>#NUM!</v>
      </c>
      <c r="HD132" s="316" t="e">
        <f t="array" ref="HD132">QUARTILE(IF($KD21:$KD68&lt;&gt;"",HD21:HD68),2)</f>
        <v>#NUM!</v>
      </c>
      <c r="HE132" s="316" t="e">
        <f t="array" ref="HE132">QUARTILE(IF($KD21:$KD68&lt;&gt;"",HE21:HE68),2)</f>
        <v>#NUM!</v>
      </c>
      <c r="HF132" s="316" t="e">
        <f t="array" ref="HF132">QUARTILE(IF($KD21:$KD68&lt;&gt;"",HF21:HF68),2)</f>
        <v>#NUM!</v>
      </c>
      <c r="HG132" s="316" t="e">
        <f t="array" ref="HG132">QUARTILE(IF($KD21:$KD68&lt;&gt;"",HG21:HG68),2)</f>
        <v>#NUM!</v>
      </c>
      <c r="HH132" s="316" t="e">
        <f t="array" ref="HH132">QUARTILE(IF($KD21:$KD68&lt;&gt;"",HH21:HH68),2)</f>
        <v>#NUM!</v>
      </c>
      <c r="HI132" s="316" t="e">
        <f t="array" ref="HI132">QUARTILE(IF($KD21:$KD68&lt;&gt;"",HI21:HI68),2)</f>
        <v>#NUM!</v>
      </c>
      <c r="HJ132" s="316" t="e">
        <f t="array" ref="HJ132">QUARTILE(IF($KD21:$KD68&lt;&gt;"",HJ21:HJ68),2)</f>
        <v>#NUM!</v>
      </c>
      <c r="HK132" s="316" t="e">
        <f t="array" ref="HK132">QUARTILE(IF($KD21:$KD68&lt;&gt;"",HK21:HK68),2)</f>
        <v>#NUM!</v>
      </c>
      <c r="HL132" s="316" t="e">
        <f t="array" ref="HL132">QUARTILE(IF($KD21:$KD68&lt;&gt;"",HL21:HL68),2)</f>
        <v>#NUM!</v>
      </c>
      <c r="HM132" s="316" t="e">
        <f t="array" ref="HM132">QUARTILE(IF($KD21:$KD68&lt;&gt;"",HM21:HM68),2)</f>
        <v>#NUM!</v>
      </c>
      <c r="HN132" s="316" t="e">
        <f t="array" ref="HN132">QUARTILE(IF($KD21:$KD68&lt;&gt;"",HN21:HN68),2)</f>
        <v>#NUM!</v>
      </c>
      <c r="HO132" s="316" t="e">
        <f t="array" ref="HO132">QUARTILE(IF($KD21:$KD68&lt;&gt;"",HO21:HO68),2)</f>
        <v>#NUM!</v>
      </c>
      <c r="HP132" s="316" t="e">
        <f t="array" ref="HP132">QUARTILE(IF($KD21:$KD68&lt;&gt;"",HP21:HP68),2)</f>
        <v>#NUM!</v>
      </c>
      <c r="HQ132" s="316" t="e">
        <f t="array" ref="HQ132">QUARTILE(IF($KD21:$KD68&lt;&gt;"",HQ21:HQ68),2)</f>
        <v>#NUM!</v>
      </c>
      <c r="HR132" s="316" t="e">
        <f t="array" ref="HR132">QUARTILE(IF($KD21:$KD68&lt;&gt;"",HR21:HR68),2)</f>
        <v>#NUM!</v>
      </c>
      <c r="HS132" s="316" t="e">
        <f t="array" ref="HS132">QUARTILE(IF($KD21:$KD68&lt;&gt;"",HS21:HS68),2)</f>
        <v>#NUM!</v>
      </c>
      <c r="HT132" s="316" t="e">
        <f t="array" ref="HT132">QUARTILE(IF($KD21:$KD68&lt;&gt;"",HT21:HT68),2)</f>
        <v>#NUM!</v>
      </c>
      <c r="HU132" s="316" t="e">
        <f t="array" ref="HU132">QUARTILE(IF($KD21:$KD68&lt;&gt;"",HU21:HU68),2)</f>
        <v>#NUM!</v>
      </c>
      <c r="HV132" s="316" t="e">
        <f t="array" ref="HV132">QUARTILE(IF($KD21:$KD68&lt;&gt;"",HV21:HV68),2)</f>
        <v>#NUM!</v>
      </c>
      <c r="HW132" s="316" t="e">
        <f t="array" ref="HW132">QUARTILE(IF($KD21:$KD68&lt;&gt;"",HW21:HW68),2)</f>
        <v>#NUM!</v>
      </c>
      <c r="HX132" s="316" t="e">
        <f t="array" ref="HX132">QUARTILE(IF($KD21:$KD68&lt;&gt;"",HX21:HX68),2)</f>
        <v>#NUM!</v>
      </c>
      <c r="HY132" s="316" t="e">
        <f t="array" ref="HY132">QUARTILE(IF($KD21:$KD68&lt;&gt;"",HY21:HY68),2)</f>
        <v>#NUM!</v>
      </c>
      <c r="HZ132" s="316" t="e">
        <f t="array" ref="HZ132">QUARTILE(IF($KD21:$KD68&lt;&gt;"",HZ21:HZ68),2)</f>
        <v>#NUM!</v>
      </c>
      <c r="IA132" s="316" t="e">
        <f t="array" ref="IA132">QUARTILE(IF($KD21:$KD68&lt;&gt;"",IA21:IA68),2)</f>
        <v>#NUM!</v>
      </c>
      <c r="IB132" s="316" t="e">
        <f t="array" ref="IB132">QUARTILE(IF($KD21:$KD68&lt;&gt;"",IB21:IB68),2)</f>
        <v>#NUM!</v>
      </c>
      <c r="IC132" s="316" t="e">
        <f t="array" ref="IC132">QUARTILE(IF($KD21:$KD68&lt;&gt;"",IC21:IC68),2)</f>
        <v>#NUM!</v>
      </c>
      <c r="ID132" s="316" t="e">
        <f t="array" ref="ID132">QUARTILE(IF($KD21:$KD68&lt;&gt;"",ID21:ID68),2)</f>
        <v>#NUM!</v>
      </c>
      <c r="IE132" s="316" t="e">
        <f t="array" ref="IE132">QUARTILE(IF($KD21:$KD68&lt;&gt;"",IE21:IE68),2)</f>
        <v>#NUM!</v>
      </c>
      <c r="IF132" s="316" t="e">
        <f t="array" ref="IF132">QUARTILE(IF($KD21:$KD68&lt;&gt;"",IF21:IF68),2)</f>
        <v>#NUM!</v>
      </c>
      <c r="IG132" s="316" t="e">
        <f t="array" ref="IG132">QUARTILE(IF($KD21:$KD68&lt;&gt;"",IG21:IG68),2)</f>
        <v>#NUM!</v>
      </c>
      <c r="IH132" s="316" t="e">
        <f t="array" ref="IH132">QUARTILE(IF($KD21:$KD68&lt;&gt;"",IH21:IH68),2)</f>
        <v>#NUM!</v>
      </c>
      <c r="II132" s="316" t="e">
        <f t="array" ref="II132">QUARTILE(IF($KD21:$KD68&lt;&gt;"",II21:II68),2)</f>
        <v>#NUM!</v>
      </c>
      <c r="IJ132" s="316" t="e">
        <f t="array" ref="IJ132">QUARTILE(IF($KD21:$KD68&lt;&gt;"",IJ21:IJ68),2)</f>
        <v>#NUM!</v>
      </c>
      <c r="IK132" s="316" t="e">
        <f t="array" ref="IK132">QUARTILE(IF($KD21:$KD68&lt;&gt;"",IK21:IK68),2)</f>
        <v>#NUM!</v>
      </c>
      <c r="IL132" s="316" t="e">
        <f t="array" ref="IL132">QUARTILE(IF($KD21:$KD68&lt;&gt;"",IL21:IL68),2)</f>
        <v>#NUM!</v>
      </c>
      <c r="IM132" s="316" t="e">
        <f t="array" ref="IM132">QUARTILE(IF($KD21:$KD68&lt;&gt;"",IM21:IM68),2)</f>
        <v>#NUM!</v>
      </c>
      <c r="IN132" s="316" t="e">
        <f t="array" ref="IN132">QUARTILE(IF($KD21:$KD68&lt;&gt;"",IN21:IN68),2)</f>
        <v>#NUM!</v>
      </c>
      <c r="IO132" s="316" t="e">
        <f t="array" ref="IO132">QUARTILE(IF($KD21:$KD68&lt;&gt;"",IO21:IO68),2)</f>
        <v>#NUM!</v>
      </c>
      <c r="IP132" s="316" t="e">
        <f t="array" ref="IP132">QUARTILE(IF($KD21:$KD68&lt;&gt;"",IP21:IP68),2)</f>
        <v>#NUM!</v>
      </c>
      <c r="IQ132" s="316" t="e">
        <f t="array" ref="IQ132">QUARTILE(IF($KD21:$KD68&lt;&gt;"",IQ21:IQ68),2)</f>
        <v>#NUM!</v>
      </c>
      <c r="IR132" s="316" t="e">
        <f t="array" ref="IR132">QUARTILE(IF($KD21:$KD68&lt;&gt;"",IR21:IR68),2)</f>
        <v>#NUM!</v>
      </c>
      <c r="IS132" s="316" t="e">
        <f t="array" ref="IS132">QUARTILE(IF($KD21:$KD68&lt;&gt;"",IS21:IS68),2)</f>
        <v>#NUM!</v>
      </c>
      <c r="IT132" s="316" t="e">
        <f t="array" ref="IT132">QUARTILE(IF($KD21:$KD68&lt;&gt;"",IT21:IT68),2)</f>
        <v>#NUM!</v>
      </c>
      <c r="IU132" s="316" t="e">
        <f t="array" ref="IU132">QUARTILE(IF($KD21:$KD68&lt;&gt;"",IU21:IU68),2)</f>
        <v>#NUM!</v>
      </c>
      <c r="IV132" s="316" t="e">
        <f t="array" ref="IV132">QUARTILE(IF($KD21:$KD68&lt;&gt;"",IV21:IV68),2)</f>
        <v>#NUM!</v>
      </c>
      <c r="IW132" s="316" t="e">
        <f t="array" ref="IW132">QUARTILE(IF($KD21:$KD68&lt;&gt;"",IW21:IW68),2)</f>
        <v>#NUM!</v>
      </c>
      <c r="IX132" s="316" t="e">
        <f t="array" ref="IX132">QUARTILE(IF($KD21:$KD68&lt;&gt;"",IX21:IX68),2)</f>
        <v>#NUM!</v>
      </c>
      <c r="IY132" s="316" t="e">
        <f t="array" ref="IY132">QUARTILE(IF($KD21:$KD68&lt;&gt;"",IY21:IY68),2)</f>
        <v>#NUM!</v>
      </c>
      <c r="IZ132" s="316" t="e">
        <f t="array" ref="IZ132">QUARTILE(IF($KD21:$KD68&lt;&gt;"",IZ21:IZ68),2)</f>
        <v>#NUM!</v>
      </c>
      <c r="JA132" s="316" t="e">
        <f t="array" ref="JA132">QUARTILE(IF($KD21:$KD68&lt;&gt;"",JA21:JA68),2)</f>
        <v>#NUM!</v>
      </c>
      <c r="JB132" s="316" t="e">
        <f t="array" ref="JB132">QUARTILE(IF($KD21:$KD68&lt;&gt;"",JB21:JB68),2)</f>
        <v>#NUM!</v>
      </c>
      <c r="JC132" s="316" t="e">
        <f t="array" ref="JC132">QUARTILE(IF($KD21:$KD68&lt;&gt;"",JC21:JC68),2)</f>
        <v>#NUM!</v>
      </c>
      <c r="JD132" s="316" t="e">
        <f t="array" ref="JD132">QUARTILE(IF($KD21:$KD68&lt;&gt;"",JD21:JD68),2)</f>
        <v>#NUM!</v>
      </c>
      <c r="JE132" s="316" t="e">
        <f t="array" ref="JE132">QUARTILE(IF($KD21:$KD68&lt;&gt;"",JE21:JE68),2)</f>
        <v>#NUM!</v>
      </c>
      <c r="JF132" s="316" t="e">
        <f t="array" ref="JF132">QUARTILE(IF($KD21:$KD68&lt;&gt;"",JF21:JF68),2)</f>
        <v>#NUM!</v>
      </c>
      <c r="JG132" s="316" t="e">
        <f t="array" ref="JG132">QUARTILE(IF($KD21:$KD68&lt;&gt;"",JG21:JG68),2)</f>
        <v>#NUM!</v>
      </c>
      <c r="JH132" s="316" t="e">
        <f t="array" ref="JH132">QUARTILE(IF($KD21:$KD68&lt;&gt;"",JH21:JH68),2)</f>
        <v>#NUM!</v>
      </c>
      <c r="JI132" s="316" t="e">
        <f t="array" ref="JI132">QUARTILE(IF($KD21:$KD68&lt;&gt;"",JI21:JI68),2)</f>
        <v>#NUM!</v>
      </c>
      <c r="JJ132" s="316" t="e">
        <f t="array" ref="JJ132">QUARTILE(IF($KD21:$KD68&lt;&gt;"",JJ21:JJ68),2)</f>
        <v>#NUM!</v>
      </c>
      <c r="JK132" s="316" t="e">
        <f t="array" ref="JK132">QUARTILE(IF($KD21:$KD68&lt;&gt;"",JK21:JK68),2)</f>
        <v>#NUM!</v>
      </c>
      <c r="JL132" s="316" t="e">
        <f t="array" ref="JL132">QUARTILE(IF($KD21:$KD68&lt;&gt;"",JL21:JL68),2)</f>
        <v>#NUM!</v>
      </c>
      <c r="JM132" s="316" t="e">
        <f t="array" ref="JM132">QUARTILE(IF($KD21:$KD68&lt;&gt;"",JM21:JM68),2)</f>
        <v>#NUM!</v>
      </c>
      <c r="JN132" s="316" t="e">
        <f t="array" ref="JN132">QUARTILE(IF($KD21:$KD68&lt;&gt;"",JN21:JN68),2)</f>
        <v>#NUM!</v>
      </c>
      <c r="JO132" s="316" t="e">
        <f t="array" ref="JO132">QUARTILE(IF($KD21:$KD68&lt;&gt;"",JO21:JO68),2)</f>
        <v>#NUM!</v>
      </c>
      <c r="JP132" s="316" t="e">
        <f t="array" ref="JP132">QUARTILE(IF($KD21:$KD68&lt;&gt;"",JP21:JP68),2)</f>
        <v>#NUM!</v>
      </c>
    </row>
    <row r="133" spans="4:276" ht="15" customHeight="1" x14ac:dyDescent="0.2">
      <c r="D133" s="316">
        <v>7.4</v>
      </c>
      <c r="E133" s="317" t="s">
        <v>478</v>
      </c>
      <c r="F133" s="316" t="e">
        <f t="array" ref="F133">QUARTILE(IF($KD21:$KD68&lt;&gt;"",F21:F68),3)</f>
        <v>#NUM!</v>
      </c>
      <c r="G133" s="316" t="e">
        <f t="array" ref="G133">QUARTILE(IF($KD21:$KD68&lt;&gt;"",G21:G68),3)</f>
        <v>#NUM!</v>
      </c>
      <c r="H133" s="316" t="e">
        <f t="array" ref="H133">QUARTILE(IF($KD21:$KD68&lt;&gt;"",H21:H68),3)</f>
        <v>#NUM!</v>
      </c>
      <c r="I133" s="316" t="e">
        <f t="array" ref="I133">QUARTILE(IF($KD21:$KD68&lt;&gt;"",I21:I68),3)</f>
        <v>#NUM!</v>
      </c>
      <c r="J133" s="316" t="e">
        <f t="array" ref="J133">QUARTILE(IF($KD21:$KD68&lt;&gt;"",J21:J68),3)</f>
        <v>#NUM!</v>
      </c>
      <c r="K133" s="316" t="e">
        <f t="array" ref="K133">QUARTILE(IF($KD21:$KD68&lt;&gt;"",K21:K68),3)</f>
        <v>#NUM!</v>
      </c>
      <c r="L133" s="316" t="e">
        <f t="array" ref="L133">QUARTILE(IF($KD21:$KD68&lt;&gt;"",L21:L68),3)</f>
        <v>#NUM!</v>
      </c>
      <c r="M133" s="316" t="e">
        <f t="array" ref="M133">QUARTILE(IF($KD21:$KD68&lt;&gt;"",M21:M68),3)</f>
        <v>#NUM!</v>
      </c>
      <c r="N133" s="316" t="e">
        <f t="array" ref="N133">QUARTILE(IF($KD21:$KD68&lt;&gt;"",N21:N68),3)</f>
        <v>#NUM!</v>
      </c>
      <c r="O133" s="316" t="e">
        <f t="array" ref="O133">QUARTILE(IF($KD21:$KD68&lt;&gt;"",O21:O68),3)</f>
        <v>#NUM!</v>
      </c>
      <c r="P133" s="316" t="e">
        <f t="array" ref="P133">QUARTILE(IF($KD21:$KD68&lt;&gt;"",P21:P68),3)</f>
        <v>#NUM!</v>
      </c>
      <c r="Q133" s="316" t="e">
        <f t="array" ref="Q133">QUARTILE(IF($KD21:$KD68&lt;&gt;"",Q21:Q68),3)</f>
        <v>#NUM!</v>
      </c>
      <c r="R133" s="316" t="e">
        <f t="array" ref="R133">QUARTILE(IF($KD21:$KD68&lt;&gt;"",R21:R68),3)</f>
        <v>#NUM!</v>
      </c>
      <c r="S133" s="316" t="e">
        <f t="array" ref="S133">QUARTILE(IF($KD21:$KD68&lt;&gt;"",S21:S68),3)</f>
        <v>#NUM!</v>
      </c>
      <c r="T133" s="316" t="e">
        <f t="array" ref="T133">QUARTILE(IF($KD21:$KD68&lt;&gt;"",T21:T68),3)</f>
        <v>#NUM!</v>
      </c>
      <c r="U133" s="316" t="e">
        <f t="array" ref="U133">QUARTILE(IF($KD21:$KD68&lt;&gt;"",U21:U68),3)</f>
        <v>#NUM!</v>
      </c>
      <c r="V133" s="316" t="e">
        <f t="array" ref="V133">QUARTILE(IF($KD21:$KD68&lt;&gt;"",V21:V68),3)</f>
        <v>#NUM!</v>
      </c>
      <c r="W133" s="316" t="e">
        <f t="array" ref="W133">QUARTILE(IF($KD21:$KD68&lt;&gt;"",W21:W68),3)</f>
        <v>#NUM!</v>
      </c>
      <c r="X133" s="316" t="e">
        <f t="array" ref="X133">QUARTILE(IF($KD21:$KD68&lt;&gt;"",X21:X68),3)</f>
        <v>#NUM!</v>
      </c>
      <c r="Y133" s="316" t="e">
        <f t="array" ref="Y133">QUARTILE(IF($KD21:$KD68&lt;&gt;"",Y21:Y68),3)</f>
        <v>#NUM!</v>
      </c>
      <c r="Z133" s="316" t="e">
        <f t="array" ref="Z133">QUARTILE(IF($KD21:$KD68&lt;&gt;"",Z21:Z68),3)</f>
        <v>#NUM!</v>
      </c>
      <c r="AA133" s="316" t="e">
        <f t="array" ref="AA133">QUARTILE(IF($KD21:$KD68&lt;&gt;"",AA21:AA68),3)</f>
        <v>#NUM!</v>
      </c>
      <c r="AB133" s="316" t="e">
        <f t="array" ref="AB133">QUARTILE(IF($KD21:$KD68&lt;&gt;"",AB21:AB68),3)</f>
        <v>#NUM!</v>
      </c>
      <c r="AC133" s="316" t="e">
        <f t="array" ref="AC133">QUARTILE(IF($KD21:$KD68&lt;&gt;"",AC21:AC68),3)</f>
        <v>#NUM!</v>
      </c>
      <c r="AD133" s="316" t="e">
        <f t="array" ref="AD133">QUARTILE(IF($KD21:$KD68&lt;&gt;"",AD21:AD68),3)</f>
        <v>#NUM!</v>
      </c>
      <c r="AE133" s="316" t="e">
        <f t="array" ref="AE133">QUARTILE(IF($KD21:$KD68&lt;&gt;"",AE21:AE68),3)</f>
        <v>#NUM!</v>
      </c>
      <c r="AF133" s="316" t="e">
        <f t="array" ref="AF133">QUARTILE(IF($KD21:$KD68&lt;&gt;"",AF21:AF68),3)</f>
        <v>#NUM!</v>
      </c>
      <c r="AG133" s="316" t="e">
        <f t="array" ref="AG133">QUARTILE(IF($KD21:$KD68&lt;&gt;"",AG21:AG68),3)</f>
        <v>#NUM!</v>
      </c>
      <c r="AH133" s="316" t="e">
        <f t="array" ref="AH133">QUARTILE(IF($KD21:$KD68&lt;&gt;"",AH21:AH68),3)</f>
        <v>#NUM!</v>
      </c>
      <c r="AI133" s="316" t="e">
        <f t="array" ref="AI133">QUARTILE(IF($KD21:$KD68&lt;&gt;"",AI21:AI68),3)</f>
        <v>#NUM!</v>
      </c>
      <c r="AJ133" s="316" t="e">
        <f t="array" ref="AJ133">QUARTILE(IF($KD21:$KD68&lt;&gt;"",AJ21:AJ68),3)</f>
        <v>#NUM!</v>
      </c>
      <c r="AK133" s="316" t="e">
        <f t="array" ref="AK133">QUARTILE(IF($KD21:$KD68&lt;&gt;"",AK21:AK68),3)</f>
        <v>#NUM!</v>
      </c>
      <c r="AL133" s="316" t="e">
        <f t="array" ref="AL133">QUARTILE(IF($KD21:$KD68&lt;&gt;"",AL21:AL68),3)</f>
        <v>#NUM!</v>
      </c>
      <c r="AM133" s="316" t="e">
        <f t="array" ref="AM133">QUARTILE(IF($KD21:$KD68&lt;&gt;"",AM21:AM68),3)</f>
        <v>#NUM!</v>
      </c>
      <c r="AN133" s="316" t="e">
        <f t="array" ref="AN133">QUARTILE(IF($KD21:$KD68&lt;&gt;"",AN21:AN68),3)</f>
        <v>#NUM!</v>
      </c>
      <c r="AO133" s="316" t="e">
        <f t="array" ref="AO133">QUARTILE(IF($KD21:$KD68&lt;&gt;"",AO21:AO68),3)</f>
        <v>#NUM!</v>
      </c>
      <c r="AP133" s="316" t="e">
        <f t="array" ref="AP133">QUARTILE(IF($KD21:$KD68&lt;&gt;"",AP21:AP68),3)</f>
        <v>#NUM!</v>
      </c>
      <c r="AQ133" s="316" t="e">
        <f t="array" ref="AQ133">QUARTILE(IF($KD21:$KD68&lt;&gt;"",AQ21:AQ68),3)</f>
        <v>#NUM!</v>
      </c>
      <c r="AR133" s="316" t="e">
        <f t="array" ref="AR133">QUARTILE(IF($KD21:$KD68&lt;&gt;"",AR21:AR68),3)</f>
        <v>#NUM!</v>
      </c>
      <c r="AS133" s="316" t="e">
        <f t="array" ref="AS133">QUARTILE(IF($KD21:$KD68&lt;&gt;"",AS21:AS68),3)</f>
        <v>#NUM!</v>
      </c>
      <c r="AT133" s="316" t="e">
        <f t="array" ref="AT133">QUARTILE(IF($KD21:$KD68&lt;&gt;"",AT21:AT68),3)</f>
        <v>#NUM!</v>
      </c>
      <c r="AU133" s="316" t="e">
        <f t="array" ref="AU133">QUARTILE(IF($KD21:$KD68&lt;&gt;"",AU21:AU68),3)</f>
        <v>#NUM!</v>
      </c>
      <c r="AV133" s="316" t="e">
        <f t="array" ref="AV133">QUARTILE(IF($KD21:$KD68&lt;&gt;"",AV21:AV68),3)</f>
        <v>#NUM!</v>
      </c>
      <c r="AW133" s="316" t="e">
        <f t="array" ref="AW133">QUARTILE(IF($KD21:$KD68&lt;&gt;"",AW21:AW68),3)</f>
        <v>#NUM!</v>
      </c>
      <c r="AX133" s="316" t="e">
        <f t="array" ref="AX133">QUARTILE(IF($KD21:$KD68&lt;&gt;"",AX21:AX68),3)</f>
        <v>#NUM!</v>
      </c>
      <c r="AY133" s="316" t="e">
        <f t="array" ref="AY133">QUARTILE(IF($KD21:$KD68&lt;&gt;"",AY21:AY68),3)</f>
        <v>#NUM!</v>
      </c>
      <c r="AZ133" s="316" t="e">
        <f t="array" ref="AZ133">QUARTILE(IF($KD21:$KD68&lt;&gt;"",AZ21:AZ68),3)</f>
        <v>#NUM!</v>
      </c>
      <c r="BA133" s="316" t="e">
        <f t="array" ref="BA133">QUARTILE(IF($KD21:$KD68&lt;&gt;"",BA21:BA68),3)</f>
        <v>#NUM!</v>
      </c>
      <c r="BB133" s="316" t="e">
        <f t="array" ref="BB133">QUARTILE(IF($KD21:$KD68&lt;&gt;"",BB21:BB68),3)</f>
        <v>#NUM!</v>
      </c>
      <c r="BC133" s="316" t="e">
        <f t="array" ref="BC133">QUARTILE(IF($KD21:$KD68&lt;&gt;"",BC21:BC68),3)</f>
        <v>#NUM!</v>
      </c>
      <c r="BD133" s="316" t="e">
        <f t="array" ref="BD133">QUARTILE(IF($KD21:$KD68&lt;&gt;"",BD21:BD68),3)</f>
        <v>#NUM!</v>
      </c>
      <c r="BE133" s="316" t="e">
        <f t="array" ref="BE133">QUARTILE(IF($KD21:$KD68&lt;&gt;"",BE21:BE68),3)</f>
        <v>#NUM!</v>
      </c>
      <c r="BF133" s="316" t="e">
        <f t="array" ref="BF133">QUARTILE(IF($KD21:$KD68&lt;&gt;"",BF21:BF68),3)</f>
        <v>#NUM!</v>
      </c>
      <c r="BG133" s="316" t="e">
        <f t="array" ref="BG133">QUARTILE(IF($KD21:$KD68&lt;&gt;"",BG21:BG68),3)</f>
        <v>#NUM!</v>
      </c>
      <c r="BH133" s="316" t="e">
        <f t="array" ref="BH133">QUARTILE(IF($KD21:$KD68&lt;&gt;"",BH21:BH68),3)</f>
        <v>#NUM!</v>
      </c>
      <c r="BI133" s="316" t="e">
        <f t="array" ref="BI133">QUARTILE(IF($KD21:$KD68&lt;&gt;"",BI21:BI68),3)</f>
        <v>#NUM!</v>
      </c>
      <c r="BJ133" s="316" t="e">
        <f t="array" ref="BJ133">QUARTILE(IF($KD21:$KD68&lt;&gt;"",BJ21:BJ68),3)</f>
        <v>#NUM!</v>
      </c>
      <c r="BK133" s="316" t="e">
        <f t="array" ref="BK133">QUARTILE(IF($KD21:$KD68&lt;&gt;"",BK21:BK68),3)</f>
        <v>#NUM!</v>
      </c>
      <c r="BL133" s="316" t="e">
        <f t="array" ref="BL133">QUARTILE(IF($KD21:$KD68&lt;&gt;"",BL21:BL68),3)</f>
        <v>#NUM!</v>
      </c>
      <c r="BM133" s="316" t="e">
        <f t="array" ref="BM133">QUARTILE(IF($KD21:$KD68&lt;&gt;"",BM21:BM68),3)</f>
        <v>#NUM!</v>
      </c>
      <c r="BN133" s="316" t="e">
        <f t="array" ref="BN133">QUARTILE(IF($KD21:$KD68&lt;&gt;"",BN21:BN68),3)</f>
        <v>#NUM!</v>
      </c>
      <c r="BO133" s="316" t="e">
        <f t="array" ref="BO133">QUARTILE(IF($KD21:$KD68&lt;&gt;"",BO21:BO68),3)</f>
        <v>#NUM!</v>
      </c>
      <c r="BP133" s="316" t="e">
        <f t="array" ref="BP133">QUARTILE(IF($KD21:$KD68&lt;&gt;"",BP21:BP68),3)</f>
        <v>#NUM!</v>
      </c>
      <c r="BQ133" s="316" t="e">
        <f t="array" ref="BQ133">QUARTILE(IF($KD21:$KD68&lt;&gt;"",BQ21:BQ68),3)</f>
        <v>#NUM!</v>
      </c>
      <c r="BR133" s="316" t="e">
        <f t="array" ref="BR133">QUARTILE(IF($KD21:$KD68&lt;&gt;"",BR21:BR68),3)</f>
        <v>#NUM!</v>
      </c>
      <c r="BS133" s="316" t="e">
        <f t="array" ref="BS133">QUARTILE(IF($KD21:$KD68&lt;&gt;"",BS21:BS68),3)</f>
        <v>#NUM!</v>
      </c>
      <c r="BT133" s="316" t="e">
        <f t="array" ref="BT133">QUARTILE(IF($KD21:$KD68&lt;&gt;"",BT21:BT68),3)</f>
        <v>#NUM!</v>
      </c>
      <c r="BU133" s="316" t="e">
        <f t="array" ref="BU133">QUARTILE(IF($KD21:$KD68&lt;&gt;"",BU21:BU68),3)</f>
        <v>#NUM!</v>
      </c>
      <c r="BV133" s="316" t="e">
        <f t="array" ref="BV133">QUARTILE(IF($KD21:$KD68&lt;&gt;"",BV21:BV68),3)</f>
        <v>#NUM!</v>
      </c>
      <c r="BW133" s="316" t="e">
        <f t="array" ref="BW133">QUARTILE(IF($KD21:$KD68&lt;&gt;"",BW21:BW68),3)</f>
        <v>#NUM!</v>
      </c>
      <c r="BX133" s="316" t="e">
        <f t="array" ref="BX133">QUARTILE(IF($KD21:$KD68&lt;&gt;"",BX21:BX68),3)</f>
        <v>#NUM!</v>
      </c>
      <c r="BY133" s="316" t="e">
        <f t="array" ref="BY133">QUARTILE(IF($KD21:$KD68&lt;&gt;"",BY21:BY68),3)</f>
        <v>#NUM!</v>
      </c>
      <c r="BZ133" s="316" t="e">
        <f t="array" ref="BZ133">QUARTILE(IF($KD21:$KD68&lt;&gt;"",BZ21:BZ68),3)</f>
        <v>#NUM!</v>
      </c>
      <c r="CA133" s="316" t="e">
        <f t="array" ref="CA133">QUARTILE(IF($KD21:$KD68&lt;&gt;"",CA21:CA68),3)</f>
        <v>#NUM!</v>
      </c>
      <c r="CB133" s="316" t="e">
        <f t="array" ref="CB133">QUARTILE(IF($KD21:$KD68&lt;&gt;"",CB21:CB68),3)</f>
        <v>#NUM!</v>
      </c>
      <c r="CC133" s="316" t="e">
        <f t="array" ref="CC133">QUARTILE(IF($KD21:$KD68&lt;&gt;"",CC21:CC68),3)</f>
        <v>#NUM!</v>
      </c>
      <c r="CD133" s="316" t="e">
        <f t="array" ref="CD133">QUARTILE(IF($KD21:$KD68&lt;&gt;"",CD21:CD68),3)</f>
        <v>#NUM!</v>
      </c>
      <c r="CE133" s="316" t="e">
        <f t="array" ref="CE133">QUARTILE(IF($KD21:$KD68&lt;&gt;"",CE21:CE68),3)</f>
        <v>#NUM!</v>
      </c>
      <c r="CF133" s="316" t="e">
        <f t="array" ref="CF133">QUARTILE(IF($KD21:$KD68&lt;&gt;"",CF21:CF68),3)</f>
        <v>#NUM!</v>
      </c>
      <c r="CG133" s="316" t="e">
        <f t="array" ref="CG133">QUARTILE(IF($KD21:$KD68&lt;&gt;"",CG21:CG68),3)</f>
        <v>#NUM!</v>
      </c>
      <c r="CH133" s="316" t="e">
        <f t="array" ref="CH133">QUARTILE(IF($KD21:$KD68&lt;&gt;"",CH21:CH68),3)</f>
        <v>#NUM!</v>
      </c>
      <c r="CI133" s="316" t="e">
        <f t="array" ref="CI133">QUARTILE(IF($KD21:$KD68&lt;&gt;"",CI21:CI68),3)</f>
        <v>#NUM!</v>
      </c>
      <c r="CJ133" s="316" t="e">
        <f t="array" ref="CJ133">QUARTILE(IF($KD21:$KD68&lt;&gt;"",CJ21:CJ68),3)</f>
        <v>#NUM!</v>
      </c>
      <c r="CK133" s="316" t="e">
        <f t="array" ref="CK133">QUARTILE(IF($KD21:$KD68&lt;&gt;"",CK21:CK68),3)</f>
        <v>#NUM!</v>
      </c>
      <c r="CL133" s="316" t="e">
        <f t="array" ref="CL133">QUARTILE(IF($KD21:$KD68&lt;&gt;"",CL21:CL68),3)</f>
        <v>#NUM!</v>
      </c>
      <c r="CM133" s="316" t="e">
        <f t="array" ref="CM133">QUARTILE(IF($KD21:$KD68&lt;&gt;"",CM21:CM68),3)</f>
        <v>#NUM!</v>
      </c>
      <c r="CN133" s="316" t="e">
        <f t="array" ref="CN133">QUARTILE(IF($KD21:$KD68&lt;&gt;"",CN21:CN68),3)</f>
        <v>#NUM!</v>
      </c>
      <c r="CO133" s="316" t="e">
        <f t="array" ref="CO133">QUARTILE(IF($KD21:$KD68&lt;&gt;"",CO21:CO68),3)</f>
        <v>#NUM!</v>
      </c>
      <c r="CP133" s="316" t="e">
        <f t="array" ref="CP133">QUARTILE(IF($KD21:$KD68&lt;&gt;"",CP21:CP68),3)</f>
        <v>#NUM!</v>
      </c>
      <c r="CQ133" s="316" t="e">
        <f t="array" ref="CQ133">QUARTILE(IF($KD21:$KD68&lt;&gt;"",CQ21:CQ68),3)</f>
        <v>#NUM!</v>
      </c>
      <c r="CR133" s="316" t="e">
        <f t="array" ref="CR133">QUARTILE(IF($KD21:$KD68&lt;&gt;"",CR21:CR68),3)</f>
        <v>#NUM!</v>
      </c>
      <c r="CS133" s="316" t="e">
        <f t="array" ref="CS133">QUARTILE(IF($KD21:$KD68&lt;&gt;"",CS21:CS68),3)</f>
        <v>#NUM!</v>
      </c>
      <c r="CT133" s="316" t="e">
        <f t="array" ref="CT133">QUARTILE(IF($KD21:$KD68&lt;&gt;"",CT21:CT68),3)</f>
        <v>#NUM!</v>
      </c>
      <c r="CU133" s="316" t="e">
        <f t="array" ref="CU133">QUARTILE(IF($KD21:$KD68&lt;&gt;"",CU21:CU68),3)</f>
        <v>#NUM!</v>
      </c>
      <c r="CV133" s="316" t="e">
        <f t="array" ref="CV133">QUARTILE(IF($KD21:$KD68&lt;&gt;"",CV21:CV68),3)</f>
        <v>#NUM!</v>
      </c>
      <c r="CW133" s="316" t="e">
        <f t="array" ref="CW133">QUARTILE(IF($KD21:$KD68&lt;&gt;"",CW21:CW68),3)</f>
        <v>#NUM!</v>
      </c>
      <c r="CX133" s="316" t="e">
        <f t="array" ref="CX133">QUARTILE(IF($KD21:$KD68&lt;&gt;"",CX21:CX68),3)</f>
        <v>#NUM!</v>
      </c>
      <c r="CY133" s="316" t="e">
        <f t="array" ref="CY133">QUARTILE(IF($KD21:$KD68&lt;&gt;"",CY21:CY68),3)</f>
        <v>#NUM!</v>
      </c>
      <c r="CZ133" s="316" t="e">
        <f t="array" ref="CZ133">QUARTILE(IF($KD21:$KD68&lt;&gt;"",CZ21:CZ68),3)</f>
        <v>#NUM!</v>
      </c>
      <c r="DA133" s="316" t="e">
        <f t="array" ref="DA133">QUARTILE(IF($KD21:$KD68&lt;&gt;"",DA21:DA68),3)</f>
        <v>#NUM!</v>
      </c>
      <c r="DB133" s="316" t="e">
        <f t="array" ref="DB133">QUARTILE(IF($KD21:$KD68&lt;&gt;"",DB21:DB68),3)</f>
        <v>#NUM!</v>
      </c>
      <c r="DC133" s="316" t="e">
        <f t="array" ref="DC133">QUARTILE(IF($KD21:$KD68&lt;&gt;"",DC21:DC68),3)</f>
        <v>#NUM!</v>
      </c>
      <c r="DD133" s="316" t="e">
        <f t="array" ref="DD133">QUARTILE(IF($KD21:$KD68&lt;&gt;"",DD21:DD68),3)</f>
        <v>#NUM!</v>
      </c>
      <c r="DE133" s="316" t="e">
        <f t="array" ref="DE133">QUARTILE(IF($KD21:$KD68&lt;&gt;"",DE21:DE68),3)</f>
        <v>#NUM!</v>
      </c>
      <c r="DF133" s="316" t="e">
        <f t="array" ref="DF133">QUARTILE(IF($KD21:$KD68&lt;&gt;"",DF21:DF68),3)</f>
        <v>#NUM!</v>
      </c>
      <c r="DG133" s="316" t="e">
        <f t="array" ref="DG133">QUARTILE(IF($KD21:$KD68&lt;&gt;"",DG21:DG68),3)</f>
        <v>#NUM!</v>
      </c>
      <c r="DH133" s="316" t="e">
        <f t="array" ref="DH133">QUARTILE(IF($KD21:$KD68&lt;&gt;"",DH21:DH68),3)</f>
        <v>#NUM!</v>
      </c>
      <c r="DI133" s="316" t="e">
        <f t="array" ref="DI133">QUARTILE(IF($KD21:$KD68&lt;&gt;"",DI21:DI68),3)</f>
        <v>#NUM!</v>
      </c>
      <c r="DJ133" s="316" t="e">
        <f t="array" ref="DJ133">QUARTILE(IF($KD21:$KD68&lt;&gt;"",DJ21:DJ68),3)</f>
        <v>#NUM!</v>
      </c>
      <c r="DK133" s="316" t="e">
        <f t="array" ref="DK133">QUARTILE(IF($KD21:$KD68&lt;&gt;"",DK21:DK68),3)</f>
        <v>#NUM!</v>
      </c>
      <c r="DL133" s="316" t="e">
        <f t="array" ref="DL133">QUARTILE(IF($KD21:$KD68&lt;&gt;"",DL21:DL68),3)</f>
        <v>#NUM!</v>
      </c>
      <c r="DM133" s="316" t="e">
        <f t="array" ref="DM133">QUARTILE(IF($KD21:$KD68&lt;&gt;"",DM21:DM68),3)</f>
        <v>#NUM!</v>
      </c>
      <c r="DN133" s="316" t="e">
        <f t="array" ref="DN133">QUARTILE(IF($KD21:$KD68&lt;&gt;"",DN21:DN68),3)</f>
        <v>#NUM!</v>
      </c>
      <c r="DO133" s="316" t="e">
        <f t="array" ref="DO133">QUARTILE(IF($KD21:$KD68&lt;&gt;"",DO21:DO68),3)</f>
        <v>#NUM!</v>
      </c>
      <c r="DP133" s="316" t="e">
        <f t="array" ref="DP133">QUARTILE(IF($KD21:$KD68&lt;&gt;"",DP21:DP68),3)</f>
        <v>#NUM!</v>
      </c>
      <c r="DQ133" s="316" t="e">
        <f t="array" ref="DQ133">QUARTILE(IF($KD21:$KD68&lt;&gt;"",DQ21:DQ68),3)</f>
        <v>#NUM!</v>
      </c>
      <c r="DR133" s="316" t="e">
        <f t="array" ref="DR133">QUARTILE(IF($KD21:$KD68&lt;&gt;"",DR21:DR68),3)</f>
        <v>#NUM!</v>
      </c>
      <c r="DS133" s="316" t="e">
        <f t="array" ref="DS133">QUARTILE(IF($KD21:$KD68&lt;&gt;"",DS21:DS68),3)</f>
        <v>#NUM!</v>
      </c>
      <c r="DT133" s="316" t="e">
        <f t="array" ref="DT133">QUARTILE(IF($KD21:$KD68&lt;&gt;"",DT21:DT68),3)</f>
        <v>#NUM!</v>
      </c>
      <c r="DU133" s="316" t="e">
        <f t="array" ref="DU133">QUARTILE(IF($KD21:$KD68&lt;&gt;"",DU21:DU68),3)</f>
        <v>#NUM!</v>
      </c>
      <c r="DV133" s="316" t="e">
        <f t="array" ref="DV133">QUARTILE(IF($KD21:$KD68&lt;&gt;"",DV21:DV68),3)</f>
        <v>#NUM!</v>
      </c>
      <c r="DW133" s="316" t="e">
        <f t="array" ref="DW133">QUARTILE(IF($KD21:$KD68&lt;&gt;"",DW21:DW68),3)</f>
        <v>#NUM!</v>
      </c>
      <c r="DX133" s="316" t="e">
        <f t="array" ref="DX133">QUARTILE(IF($KD21:$KD68&lt;&gt;"",DX21:DX68),3)</f>
        <v>#NUM!</v>
      </c>
      <c r="DY133" s="316" t="e">
        <f t="array" ref="DY133">QUARTILE(IF($KD21:$KD68&lt;&gt;"",DY21:DY68),3)</f>
        <v>#NUM!</v>
      </c>
      <c r="DZ133" s="316" t="e">
        <f t="array" ref="DZ133">QUARTILE(IF($KD21:$KD68&lt;&gt;"",DZ21:DZ68),3)</f>
        <v>#NUM!</v>
      </c>
      <c r="EA133" s="316" t="e">
        <f t="array" ref="EA133">QUARTILE(IF($KD21:$KD68&lt;&gt;"",EA21:EA68),3)</f>
        <v>#NUM!</v>
      </c>
      <c r="EB133" s="316" t="e">
        <f t="array" ref="EB133">QUARTILE(IF($KD21:$KD68&lt;&gt;"",EB21:EB68),3)</f>
        <v>#NUM!</v>
      </c>
      <c r="EC133" s="316" t="e">
        <f t="array" ref="EC133">QUARTILE(IF($KD21:$KD68&lt;&gt;"",EC21:EC68),3)</f>
        <v>#NUM!</v>
      </c>
      <c r="ED133" s="316" t="e">
        <f t="array" ref="ED133">QUARTILE(IF($KD21:$KD68&lt;&gt;"",ED21:ED68),3)</f>
        <v>#NUM!</v>
      </c>
      <c r="EE133" s="316" t="e">
        <f t="array" ref="EE133">QUARTILE(IF($KD21:$KD68&lt;&gt;"",EE21:EE68),3)</f>
        <v>#NUM!</v>
      </c>
      <c r="EF133" s="316" t="e">
        <f t="array" ref="EF133">QUARTILE(IF($KD21:$KD68&lt;&gt;"",EF21:EF68),3)</f>
        <v>#NUM!</v>
      </c>
      <c r="EG133" s="316" t="e">
        <f t="array" ref="EG133">QUARTILE(IF($KD21:$KD68&lt;&gt;"",EG21:EG68),3)</f>
        <v>#NUM!</v>
      </c>
      <c r="EH133" s="316" t="e">
        <f t="array" ref="EH133">QUARTILE(IF($KD21:$KD68&lt;&gt;"",EH21:EH68),3)</f>
        <v>#NUM!</v>
      </c>
      <c r="EI133" s="316" t="e">
        <f t="array" ref="EI133">QUARTILE(IF($KD21:$KD68&lt;&gt;"",EI21:EI68),3)</f>
        <v>#NUM!</v>
      </c>
      <c r="EJ133" s="316" t="e">
        <f t="array" ref="EJ133">QUARTILE(IF($KD21:$KD68&lt;&gt;"",EJ21:EJ68),3)</f>
        <v>#NUM!</v>
      </c>
      <c r="EK133" s="316" t="e">
        <f t="array" ref="EK133">QUARTILE(IF($KD21:$KD68&lt;&gt;"",EK21:EK68),3)</f>
        <v>#NUM!</v>
      </c>
      <c r="EL133" s="316" t="e">
        <f t="array" ref="EL133">QUARTILE(IF($KD21:$KD68&lt;&gt;"",EL21:EL68),3)</f>
        <v>#NUM!</v>
      </c>
      <c r="EM133" s="316" t="e">
        <f t="array" ref="EM133">QUARTILE(IF($KD21:$KD68&lt;&gt;"",EM21:EM68),3)</f>
        <v>#NUM!</v>
      </c>
      <c r="EN133" s="316" t="e">
        <f t="array" ref="EN133">QUARTILE(IF($KD21:$KD68&lt;&gt;"",EN21:EN68),3)</f>
        <v>#NUM!</v>
      </c>
      <c r="EO133" s="316" t="e">
        <f t="array" ref="EO133">QUARTILE(IF($KD21:$KD68&lt;&gt;"",EO21:EO68),3)</f>
        <v>#NUM!</v>
      </c>
      <c r="EP133" s="316" t="e">
        <f t="array" ref="EP133">QUARTILE(IF($KD21:$KD68&lt;&gt;"",EP21:EP68),3)</f>
        <v>#NUM!</v>
      </c>
      <c r="EQ133" s="316" t="e">
        <f t="array" ref="EQ133">QUARTILE(IF($KD21:$KD68&lt;&gt;"",EQ21:EQ68),3)</f>
        <v>#NUM!</v>
      </c>
      <c r="ER133" s="316" t="e">
        <f t="array" ref="ER133">QUARTILE(IF($KD21:$KD68&lt;&gt;"",ER21:ER68),3)</f>
        <v>#NUM!</v>
      </c>
      <c r="ES133" s="316" t="e">
        <f t="array" ref="ES133">QUARTILE(IF($KD21:$KD68&lt;&gt;"",ES21:ES68),3)</f>
        <v>#NUM!</v>
      </c>
      <c r="ET133" s="316" t="e">
        <f t="array" ref="ET133">QUARTILE(IF($KD21:$KD68&lt;&gt;"",ET21:ET68),3)</f>
        <v>#NUM!</v>
      </c>
      <c r="EU133" s="316" t="e">
        <f t="array" ref="EU133">QUARTILE(IF($KD21:$KD68&lt;&gt;"",EU21:EU68),3)</f>
        <v>#NUM!</v>
      </c>
      <c r="EV133" s="316" t="e">
        <f t="array" ref="EV133">QUARTILE(IF($KD21:$KD68&lt;&gt;"",EV21:EV68),3)</f>
        <v>#NUM!</v>
      </c>
      <c r="EW133" s="316" t="e">
        <f t="array" ref="EW133">QUARTILE(IF($KD21:$KD68&lt;&gt;"",EW21:EW68),3)</f>
        <v>#NUM!</v>
      </c>
      <c r="EX133" s="316" t="e">
        <f t="array" ref="EX133">QUARTILE(IF($KD21:$KD68&lt;&gt;"",EX21:EX68),3)</f>
        <v>#NUM!</v>
      </c>
      <c r="EY133" s="316" t="e">
        <f t="array" ref="EY133">QUARTILE(IF($KD21:$KD68&lt;&gt;"",EY21:EY68),3)</f>
        <v>#NUM!</v>
      </c>
      <c r="EZ133" s="316" t="e">
        <f t="array" ref="EZ133">QUARTILE(IF($KD21:$KD68&lt;&gt;"",EZ21:EZ68),3)</f>
        <v>#NUM!</v>
      </c>
      <c r="FA133" s="316" t="e">
        <f t="array" ref="FA133">QUARTILE(IF($KD21:$KD68&lt;&gt;"",FA21:FA68),3)</f>
        <v>#NUM!</v>
      </c>
      <c r="FB133" s="316" t="e">
        <f t="array" ref="FB133">QUARTILE(IF($KD21:$KD68&lt;&gt;"",FB21:FB68),3)</f>
        <v>#NUM!</v>
      </c>
      <c r="FC133" s="316" t="e">
        <f t="array" ref="FC133">QUARTILE(IF($KD21:$KD68&lt;&gt;"",FC21:FC68),3)</f>
        <v>#NUM!</v>
      </c>
      <c r="FD133" s="316" t="e">
        <f t="array" ref="FD133">QUARTILE(IF($KD21:$KD68&lt;&gt;"",FD21:FD68),3)</f>
        <v>#NUM!</v>
      </c>
      <c r="FE133" s="316" t="e">
        <f t="array" ref="FE133">QUARTILE(IF($KD21:$KD68&lt;&gt;"",FE21:FE68),3)</f>
        <v>#NUM!</v>
      </c>
      <c r="FF133" s="316" t="e">
        <f t="array" ref="FF133">QUARTILE(IF($KD21:$KD68&lt;&gt;"",FF21:FF68),3)</f>
        <v>#NUM!</v>
      </c>
      <c r="FG133" s="316" t="e">
        <f t="array" ref="FG133">QUARTILE(IF($KD21:$KD68&lt;&gt;"",FG21:FG68),3)</f>
        <v>#NUM!</v>
      </c>
      <c r="FH133" s="316" t="e">
        <f t="array" ref="FH133">QUARTILE(IF($KD21:$KD68&lt;&gt;"",FH21:FH68),3)</f>
        <v>#NUM!</v>
      </c>
      <c r="FI133" s="316" t="e">
        <f t="array" ref="FI133">QUARTILE(IF($KD21:$KD68&lt;&gt;"",FI21:FI68),3)</f>
        <v>#NUM!</v>
      </c>
      <c r="FJ133" s="316" t="e">
        <f t="array" ref="FJ133">QUARTILE(IF($KD21:$KD68&lt;&gt;"",FJ21:FJ68),3)</f>
        <v>#NUM!</v>
      </c>
      <c r="FK133" s="316" t="e">
        <f t="array" ref="FK133">QUARTILE(IF($KD21:$KD68&lt;&gt;"",FK21:FK68),3)</f>
        <v>#NUM!</v>
      </c>
      <c r="FL133" s="316" t="e">
        <f t="array" ref="FL133">QUARTILE(IF($KD21:$KD68&lt;&gt;"",FL21:FL68),3)</f>
        <v>#NUM!</v>
      </c>
      <c r="FM133" s="316" t="e">
        <f t="array" ref="FM133">QUARTILE(IF($KD21:$KD68&lt;&gt;"",FM21:FM68),3)</f>
        <v>#NUM!</v>
      </c>
      <c r="FN133" s="316" t="e">
        <f t="array" ref="FN133">QUARTILE(IF($KD21:$KD68&lt;&gt;"",FN21:FN68),3)</f>
        <v>#NUM!</v>
      </c>
      <c r="FO133" s="316" t="e">
        <f t="array" ref="FO133">QUARTILE(IF($KD21:$KD68&lt;&gt;"",FO21:FO68),3)</f>
        <v>#NUM!</v>
      </c>
      <c r="FP133" s="316" t="e">
        <f t="array" ref="FP133">QUARTILE(IF($KD21:$KD68&lt;&gt;"",FP21:FP68),3)</f>
        <v>#NUM!</v>
      </c>
      <c r="FQ133" s="316" t="e">
        <f t="array" ref="FQ133">QUARTILE(IF($KD21:$KD68&lt;&gt;"",FQ21:FQ68),3)</f>
        <v>#NUM!</v>
      </c>
      <c r="FR133" s="316" t="e">
        <f t="array" ref="FR133">QUARTILE(IF($KD21:$KD68&lt;&gt;"",FR21:FR68),3)</f>
        <v>#NUM!</v>
      </c>
      <c r="FS133" s="316" t="e">
        <f t="array" ref="FS133">QUARTILE(IF($KD21:$KD68&lt;&gt;"",FS21:FS68),3)</f>
        <v>#NUM!</v>
      </c>
      <c r="FT133" s="316" t="e">
        <f t="array" ref="FT133">QUARTILE(IF($KD21:$KD68&lt;&gt;"",FT21:FT68),3)</f>
        <v>#NUM!</v>
      </c>
      <c r="FU133" s="316" t="e">
        <f t="array" ref="FU133">QUARTILE(IF($KD21:$KD68&lt;&gt;"",FU21:FU68),3)</f>
        <v>#NUM!</v>
      </c>
      <c r="FV133" s="316" t="e">
        <f t="array" ref="FV133">QUARTILE(IF($KD21:$KD68&lt;&gt;"",FV21:FV68),3)</f>
        <v>#NUM!</v>
      </c>
      <c r="FW133" s="316" t="e">
        <f t="array" ref="FW133">QUARTILE(IF($KD21:$KD68&lt;&gt;"",FW21:FW68),3)</f>
        <v>#NUM!</v>
      </c>
      <c r="FX133" s="316" t="e">
        <f t="array" ref="FX133">QUARTILE(IF($KD21:$KD68&lt;&gt;"",FX21:FX68),3)</f>
        <v>#NUM!</v>
      </c>
      <c r="FY133" s="316" t="e">
        <f t="array" ref="FY133">QUARTILE(IF($KD21:$KD68&lt;&gt;"",FY21:FY68),3)</f>
        <v>#NUM!</v>
      </c>
      <c r="FZ133" s="316" t="e">
        <f t="array" ref="FZ133">QUARTILE(IF($KD21:$KD68&lt;&gt;"",FZ21:FZ68),3)</f>
        <v>#NUM!</v>
      </c>
      <c r="GA133" s="316" t="e">
        <f t="array" ref="GA133">QUARTILE(IF($KD21:$KD68&lt;&gt;"",GA21:GA68),3)</f>
        <v>#NUM!</v>
      </c>
      <c r="GB133" s="316" t="e">
        <f t="array" ref="GB133">QUARTILE(IF($KD21:$KD68&lt;&gt;"",GB21:GB68),3)</f>
        <v>#NUM!</v>
      </c>
      <c r="GC133" s="316" t="e">
        <f t="array" ref="GC133">QUARTILE(IF($KD21:$KD68&lt;&gt;"",GC21:GC68),3)</f>
        <v>#NUM!</v>
      </c>
      <c r="GD133" s="316" t="e">
        <f t="array" ref="GD133">QUARTILE(IF($KD21:$KD68&lt;&gt;"",GD21:GD68),3)</f>
        <v>#NUM!</v>
      </c>
      <c r="GE133" s="316" t="e">
        <f t="array" ref="GE133">QUARTILE(IF($KD21:$KD68&lt;&gt;"",GE21:GE68),3)</f>
        <v>#NUM!</v>
      </c>
      <c r="GF133" s="316" t="e">
        <f t="array" ref="GF133">QUARTILE(IF($KD21:$KD68&lt;&gt;"",GF21:GF68),3)</f>
        <v>#NUM!</v>
      </c>
      <c r="GG133" s="316" t="e">
        <f t="array" ref="GG133">QUARTILE(IF($KD21:$KD68&lt;&gt;"",GG21:GG68),3)</f>
        <v>#NUM!</v>
      </c>
      <c r="GH133" s="316" t="e">
        <f t="array" ref="GH133">QUARTILE(IF($KD21:$KD68&lt;&gt;"",GH21:GH68),3)</f>
        <v>#NUM!</v>
      </c>
      <c r="GI133" s="316" t="e">
        <f t="array" ref="GI133">QUARTILE(IF($KD21:$KD68&lt;&gt;"",GI21:GI68),3)</f>
        <v>#NUM!</v>
      </c>
      <c r="GJ133" s="316" t="e">
        <f t="array" ref="GJ133">QUARTILE(IF($KD21:$KD68&lt;&gt;"",GJ21:GJ68),3)</f>
        <v>#NUM!</v>
      </c>
      <c r="GK133" s="316" t="e">
        <f t="array" ref="GK133">QUARTILE(IF($KD21:$KD68&lt;&gt;"",GK21:GK68),3)</f>
        <v>#NUM!</v>
      </c>
      <c r="GL133" s="316" t="e">
        <f t="array" ref="GL133">QUARTILE(IF($KD21:$KD68&lt;&gt;"",GL21:GL68),3)</f>
        <v>#NUM!</v>
      </c>
      <c r="GM133" s="316" t="e">
        <f t="array" ref="GM133">QUARTILE(IF($KD21:$KD68&lt;&gt;"",GM21:GM68),3)</f>
        <v>#NUM!</v>
      </c>
      <c r="GN133" s="316" t="e">
        <f t="array" ref="GN133">QUARTILE(IF($KD21:$KD68&lt;&gt;"",GN21:GN68),3)</f>
        <v>#NUM!</v>
      </c>
      <c r="GO133" s="316" t="e">
        <f t="array" ref="GO133">QUARTILE(IF($KD21:$KD68&lt;&gt;"",GO21:GO68),3)</f>
        <v>#NUM!</v>
      </c>
      <c r="GP133" s="316" t="e">
        <f t="array" ref="GP133">QUARTILE(IF($KD21:$KD68&lt;&gt;"",GP21:GP68),3)</f>
        <v>#NUM!</v>
      </c>
      <c r="GQ133" s="316" t="e">
        <f t="array" ref="GQ133">QUARTILE(IF($KD21:$KD68&lt;&gt;"",GQ21:GQ68),3)</f>
        <v>#NUM!</v>
      </c>
      <c r="GR133" s="316" t="e">
        <f t="array" ref="GR133">QUARTILE(IF($KD21:$KD68&lt;&gt;"",GR21:GR68),3)</f>
        <v>#NUM!</v>
      </c>
      <c r="GS133" s="316" t="e">
        <f t="array" ref="GS133">QUARTILE(IF($KD21:$KD68&lt;&gt;"",GS21:GS68),3)</f>
        <v>#NUM!</v>
      </c>
      <c r="GT133" s="316" t="e">
        <f t="array" ref="GT133">QUARTILE(IF($KD21:$KD68&lt;&gt;"",GT21:GT68),3)</f>
        <v>#NUM!</v>
      </c>
      <c r="GU133" s="316" t="e">
        <f t="array" ref="GU133">QUARTILE(IF($KD21:$KD68&lt;&gt;"",GU21:GU68),3)</f>
        <v>#NUM!</v>
      </c>
      <c r="GV133" s="316" t="e">
        <f t="array" ref="GV133">QUARTILE(IF($KD21:$KD68&lt;&gt;"",GV21:GV68),3)</f>
        <v>#NUM!</v>
      </c>
      <c r="GW133" s="316" t="e">
        <f t="array" ref="GW133">QUARTILE(IF($KD21:$KD68&lt;&gt;"",GW21:GW68),3)</f>
        <v>#NUM!</v>
      </c>
      <c r="GX133" s="316" t="e">
        <f t="array" ref="GX133">QUARTILE(IF($KD21:$KD68&lt;&gt;"",GX21:GX68),3)</f>
        <v>#NUM!</v>
      </c>
      <c r="GY133" s="316" t="e">
        <f t="array" ref="GY133">QUARTILE(IF($KD21:$KD68&lt;&gt;"",GY21:GY68),3)</f>
        <v>#NUM!</v>
      </c>
      <c r="GZ133" s="316" t="e">
        <f t="array" ref="GZ133">QUARTILE(IF($KD21:$KD68&lt;&gt;"",GZ21:GZ68),3)</f>
        <v>#NUM!</v>
      </c>
      <c r="HA133" s="316" t="e">
        <f t="array" ref="HA133">QUARTILE(IF($KD21:$KD68&lt;&gt;"",HA21:HA68),3)</f>
        <v>#NUM!</v>
      </c>
      <c r="HB133" s="316" t="e">
        <f t="array" ref="HB133">QUARTILE(IF($KD21:$KD68&lt;&gt;"",HB21:HB68),3)</f>
        <v>#NUM!</v>
      </c>
      <c r="HC133" s="316" t="e">
        <f t="array" ref="HC133">QUARTILE(IF($KD21:$KD68&lt;&gt;"",HC21:HC68),3)</f>
        <v>#NUM!</v>
      </c>
      <c r="HD133" s="316" t="e">
        <f t="array" ref="HD133">QUARTILE(IF($KD21:$KD68&lt;&gt;"",HD21:HD68),3)</f>
        <v>#NUM!</v>
      </c>
      <c r="HE133" s="316" t="e">
        <f t="array" ref="HE133">QUARTILE(IF($KD21:$KD68&lt;&gt;"",HE21:HE68),3)</f>
        <v>#NUM!</v>
      </c>
      <c r="HF133" s="316" t="e">
        <f t="array" ref="HF133">QUARTILE(IF($KD21:$KD68&lt;&gt;"",HF21:HF68),3)</f>
        <v>#NUM!</v>
      </c>
      <c r="HG133" s="316" t="e">
        <f t="array" ref="HG133">QUARTILE(IF($KD21:$KD68&lt;&gt;"",HG21:HG68),3)</f>
        <v>#NUM!</v>
      </c>
      <c r="HH133" s="316" t="e">
        <f t="array" ref="HH133">QUARTILE(IF($KD21:$KD68&lt;&gt;"",HH21:HH68),3)</f>
        <v>#NUM!</v>
      </c>
      <c r="HI133" s="316" t="e">
        <f t="array" ref="HI133">QUARTILE(IF($KD21:$KD68&lt;&gt;"",HI21:HI68),3)</f>
        <v>#NUM!</v>
      </c>
      <c r="HJ133" s="316" t="e">
        <f t="array" ref="HJ133">QUARTILE(IF($KD21:$KD68&lt;&gt;"",HJ21:HJ68),3)</f>
        <v>#NUM!</v>
      </c>
      <c r="HK133" s="316" t="e">
        <f t="array" ref="HK133">QUARTILE(IF($KD21:$KD68&lt;&gt;"",HK21:HK68),3)</f>
        <v>#NUM!</v>
      </c>
      <c r="HL133" s="316" t="e">
        <f t="array" ref="HL133">QUARTILE(IF($KD21:$KD68&lt;&gt;"",HL21:HL68),3)</f>
        <v>#NUM!</v>
      </c>
      <c r="HM133" s="316" t="e">
        <f t="array" ref="HM133">QUARTILE(IF($KD21:$KD68&lt;&gt;"",HM21:HM68),3)</f>
        <v>#NUM!</v>
      </c>
      <c r="HN133" s="316" t="e">
        <f t="array" ref="HN133">QUARTILE(IF($KD21:$KD68&lt;&gt;"",HN21:HN68),3)</f>
        <v>#NUM!</v>
      </c>
      <c r="HO133" s="316" t="e">
        <f t="array" ref="HO133">QUARTILE(IF($KD21:$KD68&lt;&gt;"",HO21:HO68),3)</f>
        <v>#NUM!</v>
      </c>
      <c r="HP133" s="316" t="e">
        <f t="array" ref="HP133">QUARTILE(IF($KD21:$KD68&lt;&gt;"",HP21:HP68),3)</f>
        <v>#NUM!</v>
      </c>
      <c r="HQ133" s="316" t="e">
        <f t="array" ref="HQ133">QUARTILE(IF($KD21:$KD68&lt;&gt;"",HQ21:HQ68),3)</f>
        <v>#NUM!</v>
      </c>
      <c r="HR133" s="316" t="e">
        <f t="array" ref="HR133">QUARTILE(IF($KD21:$KD68&lt;&gt;"",HR21:HR68),3)</f>
        <v>#NUM!</v>
      </c>
      <c r="HS133" s="316" t="e">
        <f t="array" ref="HS133">QUARTILE(IF($KD21:$KD68&lt;&gt;"",HS21:HS68),3)</f>
        <v>#NUM!</v>
      </c>
      <c r="HT133" s="316" t="e">
        <f t="array" ref="HT133">QUARTILE(IF($KD21:$KD68&lt;&gt;"",HT21:HT68),3)</f>
        <v>#NUM!</v>
      </c>
      <c r="HU133" s="316" t="e">
        <f t="array" ref="HU133">QUARTILE(IF($KD21:$KD68&lt;&gt;"",HU21:HU68),3)</f>
        <v>#NUM!</v>
      </c>
      <c r="HV133" s="316" t="e">
        <f t="array" ref="HV133">QUARTILE(IF($KD21:$KD68&lt;&gt;"",HV21:HV68),3)</f>
        <v>#NUM!</v>
      </c>
      <c r="HW133" s="316" t="e">
        <f t="array" ref="HW133">QUARTILE(IF($KD21:$KD68&lt;&gt;"",HW21:HW68),3)</f>
        <v>#NUM!</v>
      </c>
      <c r="HX133" s="316" t="e">
        <f t="array" ref="HX133">QUARTILE(IF($KD21:$KD68&lt;&gt;"",HX21:HX68),3)</f>
        <v>#NUM!</v>
      </c>
      <c r="HY133" s="316" t="e">
        <f t="array" ref="HY133">QUARTILE(IF($KD21:$KD68&lt;&gt;"",HY21:HY68),3)</f>
        <v>#NUM!</v>
      </c>
      <c r="HZ133" s="316" t="e">
        <f t="array" ref="HZ133">QUARTILE(IF($KD21:$KD68&lt;&gt;"",HZ21:HZ68),3)</f>
        <v>#NUM!</v>
      </c>
      <c r="IA133" s="316" t="e">
        <f t="array" ref="IA133">QUARTILE(IF($KD21:$KD68&lt;&gt;"",IA21:IA68),3)</f>
        <v>#NUM!</v>
      </c>
      <c r="IB133" s="316" t="e">
        <f t="array" ref="IB133">QUARTILE(IF($KD21:$KD68&lt;&gt;"",IB21:IB68),3)</f>
        <v>#NUM!</v>
      </c>
      <c r="IC133" s="316" t="e">
        <f t="array" ref="IC133">QUARTILE(IF($KD21:$KD68&lt;&gt;"",IC21:IC68),3)</f>
        <v>#NUM!</v>
      </c>
      <c r="ID133" s="316" t="e">
        <f t="array" ref="ID133">QUARTILE(IF($KD21:$KD68&lt;&gt;"",ID21:ID68),3)</f>
        <v>#NUM!</v>
      </c>
      <c r="IE133" s="316" t="e">
        <f t="array" ref="IE133">QUARTILE(IF($KD21:$KD68&lt;&gt;"",IE21:IE68),3)</f>
        <v>#NUM!</v>
      </c>
      <c r="IF133" s="316" t="e">
        <f t="array" ref="IF133">QUARTILE(IF($KD21:$KD68&lt;&gt;"",IF21:IF68),3)</f>
        <v>#NUM!</v>
      </c>
      <c r="IG133" s="316" t="e">
        <f t="array" ref="IG133">QUARTILE(IF($KD21:$KD68&lt;&gt;"",IG21:IG68),3)</f>
        <v>#NUM!</v>
      </c>
      <c r="IH133" s="316" t="e">
        <f t="array" ref="IH133">QUARTILE(IF($KD21:$KD68&lt;&gt;"",IH21:IH68),3)</f>
        <v>#NUM!</v>
      </c>
      <c r="II133" s="316" t="e">
        <f t="array" ref="II133">QUARTILE(IF($KD21:$KD68&lt;&gt;"",II21:II68),3)</f>
        <v>#NUM!</v>
      </c>
      <c r="IJ133" s="316" t="e">
        <f t="array" ref="IJ133">QUARTILE(IF($KD21:$KD68&lt;&gt;"",IJ21:IJ68),3)</f>
        <v>#NUM!</v>
      </c>
      <c r="IK133" s="316" t="e">
        <f t="array" ref="IK133">QUARTILE(IF($KD21:$KD68&lt;&gt;"",IK21:IK68),3)</f>
        <v>#NUM!</v>
      </c>
      <c r="IL133" s="316" t="e">
        <f t="array" ref="IL133">QUARTILE(IF($KD21:$KD68&lt;&gt;"",IL21:IL68),3)</f>
        <v>#NUM!</v>
      </c>
      <c r="IM133" s="316" t="e">
        <f t="array" ref="IM133">QUARTILE(IF($KD21:$KD68&lt;&gt;"",IM21:IM68),3)</f>
        <v>#NUM!</v>
      </c>
      <c r="IN133" s="316" t="e">
        <f t="array" ref="IN133">QUARTILE(IF($KD21:$KD68&lt;&gt;"",IN21:IN68),3)</f>
        <v>#NUM!</v>
      </c>
      <c r="IO133" s="316" t="e">
        <f t="array" ref="IO133">QUARTILE(IF($KD21:$KD68&lt;&gt;"",IO21:IO68),3)</f>
        <v>#NUM!</v>
      </c>
      <c r="IP133" s="316" t="e">
        <f t="array" ref="IP133">QUARTILE(IF($KD21:$KD68&lt;&gt;"",IP21:IP68),3)</f>
        <v>#NUM!</v>
      </c>
      <c r="IQ133" s="316" t="e">
        <f t="array" ref="IQ133">QUARTILE(IF($KD21:$KD68&lt;&gt;"",IQ21:IQ68),3)</f>
        <v>#NUM!</v>
      </c>
      <c r="IR133" s="316" t="e">
        <f t="array" ref="IR133">QUARTILE(IF($KD21:$KD68&lt;&gt;"",IR21:IR68),3)</f>
        <v>#NUM!</v>
      </c>
      <c r="IS133" s="316" t="e">
        <f t="array" ref="IS133">QUARTILE(IF($KD21:$KD68&lt;&gt;"",IS21:IS68),3)</f>
        <v>#NUM!</v>
      </c>
      <c r="IT133" s="316" t="e">
        <f t="array" ref="IT133">QUARTILE(IF($KD21:$KD68&lt;&gt;"",IT21:IT68),3)</f>
        <v>#NUM!</v>
      </c>
      <c r="IU133" s="316" t="e">
        <f t="array" ref="IU133">QUARTILE(IF($KD21:$KD68&lt;&gt;"",IU21:IU68),3)</f>
        <v>#NUM!</v>
      </c>
      <c r="IV133" s="316" t="e">
        <f t="array" ref="IV133">QUARTILE(IF($KD21:$KD68&lt;&gt;"",IV21:IV68),3)</f>
        <v>#NUM!</v>
      </c>
      <c r="IW133" s="316" t="e">
        <f t="array" ref="IW133">QUARTILE(IF($KD21:$KD68&lt;&gt;"",IW21:IW68),3)</f>
        <v>#NUM!</v>
      </c>
      <c r="IX133" s="316" t="e">
        <f t="array" ref="IX133">QUARTILE(IF($KD21:$KD68&lt;&gt;"",IX21:IX68),3)</f>
        <v>#NUM!</v>
      </c>
      <c r="IY133" s="316" t="e">
        <f t="array" ref="IY133">QUARTILE(IF($KD21:$KD68&lt;&gt;"",IY21:IY68),3)</f>
        <v>#NUM!</v>
      </c>
      <c r="IZ133" s="316" t="e">
        <f t="array" ref="IZ133">QUARTILE(IF($KD21:$KD68&lt;&gt;"",IZ21:IZ68),3)</f>
        <v>#NUM!</v>
      </c>
      <c r="JA133" s="316" t="e">
        <f t="array" ref="JA133">QUARTILE(IF($KD21:$KD68&lt;&gt;"",JA21:JA68),3)</f>
        <v>#NUM!</v>
      </c>
      <c r="JB133" s="316" t="e">
        <f t="array" ref="JB133">QUARTILE(IF($KD21:$KD68&lt;&gt;"",JB21:JB68),3)</f>
        <v>#NUM!</v>
      </c>
      <c r="JC133" s="316" t="e">
        <f t="array" ref="JC133">QUARTILE(IF($KD21:$KD68&lt;&gt;"",JC21:JC68),3)</f>
        <v>#NUM!</v>
      </c>
      <c r="JD133" s="316" t="e">
        <f t="array" ref="JD133">QUARTILE(IF($KD21:$KD68&lt;&gt;"",JD21:JD68),3)</f>
        <v>#NUM!</v>
      </c>
      <c r="JE133" s="316" t="e">
        <f t="array" ref="JE133">QUARTILE(IF($KD21:$KD68&lt;&gt;"",JE21:JE68),3)</f>
        <v>#NUM!</v>
      </c>
      <c r="JF133" s="316" t="e">
        <f t="array" ref="JF133">QUARTILE(IF($KD21:$KD68&lt;&gt;"",JF21:JF68),3)</f>
        <v>#NUM!</v>
      </c>
      <c r="JG133" s="316" t="e">
        <f t="array" ref="JG133">QUARTILE(IF($KD21:$KD68&lt;&gt;"",JG21:JG68),3)</f>
        <v>#NUM!</v>
      </c>
      <c r="JH133" s="316" t="e">
        <f t="array" ref="JH133">QUARTILE(IF($KD21:$KD68&lt;&gt;"",JH21:JH68),3)</f>
        <v>#NUM!</v>
      </c>
      <c r="JI133" s="316" t="e">
        <f t="array" ref="JI133">QUARTILE(IF($KD21:$KD68&lt;&gt;"",JI21:JI68),3)</f>
        <v>#NUM!</v>
      </c>
      <c r="JJ133" s="316" t="e">
        <f t="array" ref="JJ133">QUARTILE(IF($KD21:$KD68&lt;&gt;"",JJ21:JJ68),3)</f>
        <v>#NUM!</v>
      </c>
      <c r="JK133" s="316" t="e">
        <f t="array" ref="JK133">QUARTILE(IF($KD21:$KD68&lt;&gt;"",JK21:JK68),3)</f>
        <v>#NUM!</v>
      </c>
      <c r="JL133" s="316" t="e">
        <f t="array" ref="JL133">QUARTILE(IF($KD21:$KD68&lt;&gt;"",JL21:JL68),3)</f>
        <v>#NUM!</v>
      </c>
      <c r="JM133" s="316" t="e">
        <f t="array" ref="JM133">QUARTILE(IF($KD21:$KD68&lt;&gt;"",JM21:JM68),3)</f>
        <v>#NUM!</v>
      </c>
      <c r="JN133" s="316" t="e">
        <f t="array" ref="JN133">QUARTILE(IF($KD21:$KD68&lt;&gt;"",JN21:JN68),3)</f>
        <v>#NUM!</v>
      </c>
      <c r="JO133" s="316" t="e">
        <f t="array" ref="JO133">QUARTILE(IF($KD21:$KD68&lt;&gt;"",JO21:JO68),3)</f>
        <v>#NUM!</v>
      </c>
      <c r="JP133" s="316" t="e">
        <f t="array" ref="JP133">QUARTILE(IF($KD21:$KD68&lt;&gt;"",JP21:JP68),3)</f>
        <v>#NUM!</v>
      </c>
    </row>
    <row r="134" spans="4:276" ht="15" customHeight="1" x14ac:dyDescent="0.2">
      <c r="D134" s="316">
        <v>7.1</v>
      </c>
      <c r="E134" s="317" t="s">
        <v>479</v>
      </c>
      <c r="F134" s="317">
        <f t="array" ref="F134">MIN(IF($KD21:$KD68&lt;&gt;"",F21:F68))</f>
        <v>0</v>
      </c>
      <c r="G134" s="317">
        <f t="array" ref="G134">MIN(IF($KD21:$KD68&lt;&gt;"",G21:G68))</f>
        <v>0</v>
      </c>
      <c r="H134" s="317">
        <f t="array" ref="H134">MIN(IF($KD21:$KD68&lt;&gt;"",H21:H68))</f>
        <v>0</v>
      </c>
      <c r="I134" s="317">
        <f t="array" ref="I134">MIN(IF($KD21:$KD68&lt;&gt;"",I21:I68))</f>
        <v>0</v>
      </c>
      <c r="J134" s="317">
        <f t="array" ref="J134">MIN(IF($KD21:$KD68&lt;&gt;"",J21:J68))</f>
        <v>0</v>
      </c>
      <c r="K134" s="317">
        <f t="array" ref="K134">MIN(IF($KD21:$KD68&lt;&gt;"",K21:K68))</f>
        <v>0</v>
      </c>
      <c r="L134" s="317">
        <f t="array" ref="L134">MIN(IF($KD21:$KD68&lt;&gt;"",L21:L68))</f>
        <v>0</v>
      </c>
      <c r="M134" s="317">
        <f t="array" ref="M134">MIN(IF($KD21:$KD68&lt;&gt;"",M21:M68))</f>
        <v>0</v>
      </c>
      <c r="N134" s="317">
        <f t="array" ref="N134">MIN(IF($KD21:$KD68&lt;&gt;"",N21:N68))</f>
        <v>0</v>
      </c>
      <c r="O134" s="317">
        <f t="array" ref="O134">MIN(IF($KD21:$KD68&lt;&gt;"",O21:O68))</f>
        <v>0</v>
      </c>
      <c r="P134" s="317">
        <f t="array" ref="P134">MIN(IF($KD21:$KD68&lt;&gt;"",P21:P68))</f>
        <v>0</v>
      </c>
      <c r="Q134" s="317">
        <f t="array" ref="Q134">MIN(IF($KD21:$KD68&lt;&gt;"",Q21:Q68))</f>
        <v>0</v>
      </c>
      <c r="R134" s="317">
        <f t="array" ref="R134">MIN(IF($KD21:$KD68&lt;&gt;"",R21:R68))</f>
        <v>0</v>
      </c>
      <c r="S134" s="317">
        <f t="array" ref="S134">MIN(IF($KD21:$KD68&lt;&gt;"",S21:S68))</f>
        <v>0</v>
      </c>
      <c r="T134" s="317">
        <f t="array" ref="T134">MIN(IF($KD21:$KD68&lt;&gt;"",T21:T68))</f>
        <v>0</v>
      </c>
      <c r="U134" s="317">
        <f t="array" ref="U134">MIN(IF($KD21:$KD68&lt;&gt;"",U21:U68))</f>
        <v>0</v>
      </c>
      <c r="V134" s="317">
        <f t="array" ref="V134">MIN(IF($KD21:$KD68&lt;&gt;"",V21:V68))</f>
        <v>0</v>
      </c>
      <c r="W134" s="317">
        <f t="array" ref="W134">MIN(IF($KD21:$KD68&lt;&gt;"",W21:W68))</f>
        <v>0</v>
      </c>
      <c r="X134" s="317">
        <f t="array" ref="X134">MIN(IF($KD21:$KD68&lt;&gt;"",X21:X68))</f>
        <v>0</v>
      </c>
      <c r="Y134" s="317">
        <f t="array" ref="Y134">MIN(IF($KD21:$KD68&lt;&gt;"",Y21:Y68))</f>
        <v>0</v>
      </c>
      <c r="Z134" s="317">
        <f t="array" ref="Z134">MIN(IF($KD21:$KD68&lt;&gt;"",Z21:Z68))</f>
        <v>0</v>
      </c>
      <c r="AA134" s="317">
        <f t="array" ref="AA134">MIN(IF($KD21:$KD68&lt;&gt;"",AA21:AA68))</f>
        <v>0</v>
      </c>
      <c r="AB134" s="317">
        <f t="array" ref="AB134">MIN(IF($KD21:$KD68&lt;&gt;"",AB21:AB68))</f>
        <v>0</v>
      </c>
      <c r="AC134" s="317">
        <f t="array" ref="AC134">MIN(IF($KD21:$KD68&lt;&gt;"",AC21:AC68))</f>
        <v>0</v>
      </c>
      <c r="AD134" s="317">
        <f t="array" ref="AD134">MIN(IF($KD21:$KD68&lt;&gt;"",AD21:AD68))</f>
        <v>0</v>
      </c>
      <c r="AE134" s="317">
        <f t="array" ref="AE134">MIN(IF($KD21:$KD68&lt;&gt;"",AE21:AE68))</f>
        <v>0</v>
      </c>
      <c r="AF134" s="317">
        <f t="array" ref="AF134">MIN(IF($KD21:$KD68&lt;&gt;"",AF21:AF68))</f>
        <v>0</v>
      </c>
      <c r="AG134" s="317">
        <f t="array" ref="AG134">MIN(IF($KD21:$KD68&lt;&gt;"",AG21:AG68))</f>
        <v>0</v>
      </c>
      <c r="AH134" s="317">
        <f t="array" ref="AH134">MIN(IF($KD21:$KD68&lt;&gt;"",AH21:AH68))</f>
        <v>0</v>
      </c>
      <c r="AI134" s="317">
        <f t="array" ref="AI134">MIN(IF($KD21:$KD68&lt;&gt;"",AI21:AI68))</f>
        <v>0</v>
      </c>
      <c r="AJ134" s="317">
        <f t="array" ref="AJ134">MIN(IF($KD21:$KD68&lt;&gt;"",AJ21:AJ68))</f>
        <v>0</v>
      </c>
      <c r="AK134" s="317">
        <f t="array" ref="AK134">MIN(IF($KD21:$KD68&lt;&gt;"",AK21:AK68))</f>
        <v>0</v>
      </c>
      <c r="AL134" s="317">
        <f t="array" ref="AL134">MIN(IF($KD21:$KD68&lt;&gt;"",AL21:AL68))</f>
        <v>0</v>
      </c>
      <c r="AM134" s="317">
        <f t="array" ref="AM134">MIN(IF($KD21:$KD68&lt;&gt;"",AM21:AM68))</f>
        <v>0</v>
      </c>
      <c r="AN134" s="317">
        <f t="array" ref="AN134">MIN(IF($KD21:$KD68&lt;&gt;"",AN21:AN68))</f>
        <v>0</v>
      </c>
      <c r="AO134" s="317">
        <f t="array" ref="AO134">MIN(IF($KD21:$KD68&lt;&gt;"",AO21:AO68))</f>
        <v>0</v>
      </c>
      <c r="AP134" s="317">
        <f t="array" ref="AP134">MIN(IF($KD21:$KD68&lt;&gt;"",AP21:AP68))</f>
        <v>0</v>
      </c>
      <c r="AQ134" s="317">
        <f t="array" ref="AQ134">MIN(IF($KD21:$KD68&lt;&gt;"",AQ21:AQ68))</f>
        <v>0</v>
      </c>
      <c r="AR134" s="317">
        <f t="array" ref="AR134">MIN(IF($KD21:$KD68&lt;&gt;"",AR21:AR68))</f>
        <v>0</v>
      </c>
      <c r="AS134" s="317">
        <f t="array" ref="AS134">MIN(IF($KD21:$KD68&lt;&gt;"",AS21:AS68))</f>
        <v>0</v>
      </c>
      <c r="AT134" s="317">
        <f t="array" ref="AT134">MIN(IF($KD21:$KD68&lt;&gt;"",AT21:AT68))</f>
        <v>0</v>
      </c>
      <c r="AU134" s="317">
        <f t="array" ref="AU134">MIN(IF($KD21:$KD68&lt;&gt;"",AU21:AU68))</f>
        <v>0</v>
      </c>
      <c r="AV134" s="317">
        <f t="array" ref="AV134">MIN(IF($KD21:$KD68&lt;&gt;"",AV21:AV68))</f>
        <v>0</v>
      </c>
      <c r="AW134" s="317">
        <f t="array" ref="AW134">MIN(IF($KD21:$KD68&lt;&gt;"",AW21:AW68))</f>
        <v>0</v>
      </c>
      <c r="AX134" s="317">
        <f t="array" ref="AX134">MIN(IF($KD21:$KD68&lt;&gt;"",AX21:AX68))</f>
        <v>0</v>
      </c>
      <c r="AY134" s="317">
        <f t="array" ref="AY134">MIN(IF($KD21:$KD68&lt;&gt;"",AY21:AY68))</f>
        <v>0</v>
      </c>
      <c r="AZ134" s="317">
        <f t="array" ref="AZ134">MIN(IF($KD21:$KD68&lt;&gt;"",AZ21:AZ68))</f>
        <v>0</v>
      </c>
      <c r="BA134" s="317">
        <f t="array" ref="BA134">MIN(IF($KD21:$KD68&lt;&gt;"",BA21:BA68))</f>
        <v>0</v>
      </c>
      <c r="BB134" s="317">
        <f t="array" ref="BB134">MIN(IF($KD21:$KD68&lt;&gt;"",BB21:BB68))</f>
        <v>0</v>
      </c>
      <c r="BC134" s="317">
        <f t="array" ref="BC134">MIN(IF($KD21:$KD68&lt;&gt;"",BC21:BC68))</f>
        <v>0</v>
      </c>
      <c r="BD134" s="317">
        <f t="array" ref="BD134">MIN(IF($KD21:$KD68&lt;&gt;"",BD21:BD68))</f>
        <v>0</v>
      </c>
      <c r="BE134" s="317">
        <f t="array" ref="BE134">MIN(IF($KD21:$KD68&lt;&gt;"",BE21:BE68))</f>
        <v>0</v>
      </c>
      <c r="BF134" s="317">
        <f t="array" ref="BF134">MIN(IF($KD21:$KD68&lt;&gt;"",BF21:BF68))</f>
        <v>0</v>
      </c>
      <c r="BG134" s="317">
        <f t="array" ref="BG134">MIN(IF($KD21:$KD68&lt;&gt;"",BG21:BG68))</f>
        <v>0</v>
      </c>
      <c r="BH134" s="317">
        <f t="array" ref="BH134">MIN(IF($KD21:$KD68&lt;&gt;"",BH21:BH68))</f>
        <v>0</v>
      </c>
      <c r="BI134" s="317">
        <f t="array" ref="BI134">MIN(IF($KD21:$KD68&lt;&gt;"",BI21:BI68))</f>
        <v>0</v>
      </c>
      <c r="BJ134" s="317">
        <f t="array" ref="BJ134">MIN(IF($KD21:$KD68&lt;&gt;"",BJ21:BJ68))</f>
        <v>0</v>
      </c>
      <c r="BK134" s="317">
        <f t="array" ref="BK134">MIN(IF($KD21:$KD68&lt;&gt;"",BK21:BK68))</f>
        <v>0</v>
      </c>
      <c r="BL134" s="317">
        <f t="array" ref="BL134">MIN(IF($KD21:$KD68&lt;&gt;"",BL21:BL68))</f>
        <v>0</v>
      </c>
      <c r="BM134" s="317">
        <f t="array" ref="BM134">MIN(IF($KD21:$KD68&lt;&gt;"",BM21:BM68))</f>
        <v>0</v>
      </c>
      <c r="BN134" s="317">
        <f t="array" ref="BN134">MIN(IF($KD21:$KD68&lt;&gt;"",BN21:BN68))</f>
        <v>0</v>
      </c>
      <c r="BO134" s="317">
        <f t="array" ref="BO134">MIN(IF($KD21:$KD68&lt;&gt;"",BO21:BO68))</f>
        <v>0</v>
      </c>
      <c r="BP134" s="317">
        <f t="array" ref="BP134">MIN(IF($KD21:$KD68&lt;&gt;"",BP21:BP68))</f>
        <v>0</v>
      </c>
      <c r="BQ134" s="317">
        <f t="array" ref="BQ134">MIN(IF($KD21:$KD68&lt;&gt;"",BQ21:BQ68))</f>
        <v>0</v>
      </c>
      <c r="BR134" s="317">
        <f t="array" ref="BR134">MIN(IF($KD21:$KD68&lt;&gt;"",BR21:BR68))</f>
        <v>0</v>
      </c>
      <c r="BS134" s="317">
        <f t="array" ref="BS134">MIN(IF($KD21:$KD68&lt;&gt;"",BS21:BS68))</f>
        <v>0</v>
      </c>
      <c r="BT134" s="317">
        <f t="array" ref="BT134">MIN(IF($KD21:$KD68&lt;&gt;"",BT21:BT68))</f>
        <v>0</v>
      </c>
      <c r="BU134" s="317">
        <f t="array" ref="BU134">MIN(IF($KD21:$KD68&lt;&gt;"",BU21:BU68))</f>
        <v>0</v>
      </c>
      <c r="BV134" s="317">
        <f t="array" ref="BV134">MIN(IF($KD21:$KD68&lt;&gt;"",BV21:BV68))</f>
        <v>0</v>
      </c>
      <c r="BW134" s="317">
        <f t="array" ref="BW134">MIN(IF($KD21:$KD68&lt;&gt;"",BW21:BW68))</f>
        <v>0</v>
      </c>
      <c r="BX134" s="317">
        <f t="array" ref="BX134">MIN(IF($KD21:$KD68&lt;&gt;"",BX21:BX68))</f>
        <v>0</v>
      </c>
      <c r="BY134" s="317">
        <f t="array" ref="BY134">MIN(IF($KD21:$KD68&lt;&gt;"",BY21:BY68))</f>
        <v>0</v>
      </c>
      <c r="BZ134" s="317">
        <f t="array" ref="BZ134">MIN(IF($KD21:$KD68&lt;&gt;"",BZ21:BZ68))</f>
        <v>0</v>
      </c>
      <c r="CA134" s="317">
        <f t="array" ref="CA134">MIN(IF($KD21:$KD68&lt;&gt;"",CA21:CA68))</f>
        <v>0</v>
      </c>
      <c r="CB134" s="317">
        <f t="array" ref="CB134">MIN(IF($KD21:$KD68&lt;&gt;"",CB21:CB68))</f>
        <v>0</v>
      </c>
      <c r="CC134" s="317">
        <f t="array" ref="CC134">MIN(IF($KD21:$KD68&lt;&gt;"",CC21:CC68))</f>
        <v>0</v>
      </c>
      <c r="CD134" s="317">
        <f t="array" ref="CD134">MIN(IF($KD21:$KD68&lt;&gt;"",CD21:CD68))</f>
        <v>0</v>
      </c>
      <c r="CE134" s="317">
        <f t="array" ref="CE134">MIN(IF($KD21:$KD68&lt;&gt;"",CE21:CE68))</f>
        <v>0</v>
      </c>
      <c r="CF134" s="317">
        <f t="array" ref="CF134">MIN(IF($KD21:$KD68&lt;&gt;"",CF21:CF68))</f>
        <v>0</v>
      </c>
      <c r="CG134" s="317">
        <f t="array" ref="CG134">MIN(IF($KD21:$KD68&lt;&gt;"",CG21:CG68))</f>
        <v>0</v>
      </c>
      <c r="CH134" s="317">
        <f t="array" ref="CH134">MIN(IF($KD21:$KD68&lt;&gt;"",CH21:CH68))</f>
        <v>0</v>
      </c>
      <c r="CI134" s="317">
        <f t="array" ref="CI134">MIN(IF($KD21:$KD68&lt;&gt;"",CI21:CI68))</f>
        <v>0</v>
      </c>
      <c r="CJ134" s="317">
        <f t="array" ref="CJ134">MIN(IF($KD21:$KD68&lt;&gt;"",CJ21:CJ68))</f>
        <v>0</v>
      </c>
      <c r="CK134" s="317">
        <f t="array" ref="CK134">MIN(IF($KD21:$KD68&lt;&gt;"",CK21:CK68))</f>
        <v>0</v>
      </c>
      <c r="CL134" s="317">
        <f t="array" ref="CL134">MIN(IF($KD21:$KD68&lt;&gt;"",CL21:CL68))</f>
        <v>0</v>
      </c>
      <c r="CM134" s="317">
        <f t="array" ref="CM134">MIN(IF($KD21:$KD68&lt;&gt;"",CM21:CM68))</f>
        <v>0</v>
      </c>
      <c r="CN134" s="317">
        <f t="array" ref="CN134">MIN(IF($KD21:$KD68&lt;&gt;"",CN21:CN68))</f>
        <v>0</v>
      </c>
      <c r="CO134" s="317">
        <f t="array" ref="CO134">MIN(IF($KD21:$KD68&lt;&gt;"",CO21:CO68))</f>
        <v>0</v>
      </c>
      <c r="CP134" s="317">
        <f t="array" ref="CP134">MIN(IF($KD21:$KD68&lt;&gt;"",CP21:CP68))</f>
        <v>0</v>
      </c>
      <c r="CQ134" s="317">
        <f t="array" ref="CQ134">MIN(IF($KD21:$KD68&lt;&gt;"",CQ21:CQ68))</f>
        <v>0</v>
      </c>
      <c r="CR134" s="317">
        <f t="array" ref="CR134">MIN(IF($KD21:$KD68&lt;&gt;"",CR21:CR68))</f>
        <v>0</v>
      </c>
      <c r="CS134" s="317">
        <f t="array" ref="CS134">MIN(IF($KD21:$KD68&lt;&gt;"",CS21:CS68))</f>
        <v>0</v>
      </c>
      <c r="CT134" s="317">
        <f t="array" ref="CT134">MIN(IF($KD21:$KD68&lt;&gt;"",CT21:CT68))</f>
        <v>0</v>
      </c>
      <c r="CU134" s="317">
        <f t="array" ref="CU134">MIN(IF($KD21:$KD68&lt;&gt;"",CU21:CU68))</f>
        <v>0</v>
      </c>
      <c r="CV134" s="317">
        <f t="array" ref="CV134">MIN(IF($KD21:$KD68&lt;&gt;"",CV21:CV68))</f>
        <v>0</v>
      </c>
      <c r="CW134" s="317">
        <f t="array" ref="CW134">MIN(IF($KD21:$KD68&lt;&gt;"",CW21:CW68))</f>
        <v>0</v>
      </c>
      <c r="CX134" s="317">
        <f t="array" ref="CX134">MIN(IF($KD21:$KD68&lt;&gt;"",CX21:CX68))</f>
        <v>0</v>
      </c>
      <c r="CY134" s="317">
        <f t="array" ref="CY134">MIN(IF($KD21:$KD68&lt;&gt;"",CY21:CY68))</f>
        <v>0</v>
      </c>
      <c r="CZ134" s="317">
        <f t="array" ref="CZ134">MIN(IF($KD21:$KD68&lt;&gt;"",CZ21:CZ68))</f>
        <v>0</v>
      </c>
      <c r="DA134" s="317">
        <f t="array" ref="DA134">MIN(IF($KD21:$KD68&lt;&gt;"",DA21:DA68))</f>
        <v>0</v>
      </c>
      <c r="DB134" s="317">
        <f t="array" ref="DB134">MIN(IF($KD21:$KD68&lt;&gt;"",DB21:DB68))</f>
        <v>0</v>
      </c>
      <c r="DC134" s="317">
        <f t="array" ref="DC134">MIN(IF($KD21:$KD68&lt;&gt;"",DC21:DC68))</f>
        <v>0</v>
      </c>
      <c r="DD134" s="317">
        <f t="array" ref="DD134">MIN(IF($KD21:$KD68&lt;&gt;"",DD21:DD68))</f>
        <v>0</v>
      </c>
      <c r="DE134" s="317">
        <f t="array" ref="DE134">MIN(IF($KD21:$KD68&lt;&gt;"",DE21:DE68))</f>
        <v>0</v>
      </c>
      <c r="DF134" s="317">
        <f t="array" ref="DF134">MIN(IF($KD21:$KD68&lt;&gt;"",DF21:DF68))</f>
        <v>0</v>
      </c>
      <c r="DG134" s="317">
        <f t="array" ref="DG134">MIN(IF($KD21:$KD68&lt;&gt;"",DG21:DG68))</f>
        <v>0</v>
      </c>
      <c r="DH134" s="317">
        <f t="array" ref="DH134">MIN(IF($KD21:$KD68&lt;&gt;"",DH21:DH68))</f>
        <v>0</v>
      </c>
      <c r="DI134" s="317">
        <f t="array" ref="DI134">MIN(IF($KD21:$KD68&lt;&gt;"",DI21:DI68))</f>
        <v>0</v>
      </c>
      <c r="DJ134" s="317">
        <f t="array" ref="DJ134">MIN(IF($KD21:$KD68&lt;&gt;"",DJ21:DJ68))</f>
        <v>0</v>
      </c>
      <c r="DK134" s="317">
        <f t="array" ref="DK134">MIN(IF($KD21:$KD68&lt;&gt;"",DK21:DK68))</f>
        <v>0</v>
      </c>
      <c r="DL134" s="317">
        <f t="array" ref="DL134">MIN(IF($KD21:$KD68&lt;&gt;"",DL21:DL68))</f>
        <v>0</v>
      </c>
      <c r="DM134" s="317">
        <f t="array" ref="DM134">MIN(IF($KD21:$KD68&lt;&gt;"",DM21:DM68))</f>
        <v>0</v>
      </c>
      <c r="DN134" s="317">
        <f t="array" ref="DN134">MIN(IF($KD21:$KD68&lt;&gt;"",DN21:DN68))</f>
        <v>0</v>
      </c>
      <c r="DO134" s="317">
        <f t="array" ref="DO134">MIN(IF($KD21:$KD68&lt;&gt;"",DO21:DO68))</f>
        <v>0</v>
      </c>
      <c r="DP134" s="317">
        <f t="array" ref="DP134">MIN(IF($KD21:$KD68&lt;&gt;"",DP21:DP68))</f>
        <v>0</v>
      </c>
      <c r="DQ134" s="317">
        <f t="array" ref="DQ134">MIN(IF($KD21:$KD68&lt;&gt;"",DQ21:DQ68))</f>
        <v>0</v>
      </c>
      <c r="DR134" s="317">
        <f t="array" ref="DR134">MIN(IF($KD21:$KD68&lt;&gt;"",DR21:DR68))</f>
        <v>0</v>
      </c>
      <c r="DS134" s="317">
        <f t="array" ref="DS134">MIN(IF($KD21:$KD68&lt;&gt;"",DS21:DS68))</f>
        <v>0</v>
      </c>
      <c r="DT134" s="317">
        <f t="array" ref="DT134">MIN(IF($KD21:$KD68&lt;&gt;"",DT21:DT68))</f>
        <v>0</v>
      </c>
      <c r="DU134" s="317">
        <f t="array" ref="DU134">MIN(IF($KD21:$KD68&lt;&gt;"",DU21:DU68))</f>
        <v>0</v>
      </c>
      <c r="DV134" s="317">
        <f t="array" ref="DV134">MIN(IF($KD21:$KD68&lt;&gt;"",DV21:DV68))</f>
        <v>0</v>
      </c>
      <c r="DW134" s="317">
        <f t="array" ref="DW134">MIN(IF($KD21:$KD68&lt;&gt;"",DW21:DW68))</f>
        <v>0</v>
      </c>
      <c r="DX134" s="317">
        <f t="array" ref="DX134">MIN(IF($KD21:$KD68&lt;&gt;"",DX21:DX68))</f>
        <v>0</v>
      </c>
      <c r="DY134" s="317">
        <f t="array" ref="DY134">MIN(IF($KD21:$KD68&lt;&gt;"",DY21:DY68))</f>
        <v>0</v>
      </c>
      <c r="DZ134" s="317">
        <f t="array" ref="DZ134">MIN(IF($KD21:$KD68&lt;&gt;"",DZ21:DZ68))</f>
        <v>0</v>
      </c>
      <c r="EA134" s="317">
        <f t="array" ref="EA134">MIN(IF($KD21:$KD68&lt;&gt;"",EA21:EA68))</f>
        <v>0</v>
      </c>
      <c r="EB134" s="317">
        <f t="array" ref="EB134">MIN(IF($KD21:$KD68&lt;&gt;"",EB21:EB68))</f>
        <v>0</v>
      </c>
      <c r="EC134" s="317">
        <f t="array" ref="EC134">MIN(IF($KD21:$KD68&lt;&gt;"",EC21:EC68))</f>
        <v>0</v>
      </c>
      <c r="ED134" s="317">
        <f t="array" ref="ED134">MIN(IF($KD21:$KD68&lt;&gt;"",ED21:ED68))</f>
        <v>0</v>
      </c>
      <c r="EE134" s="317">
        <f t="array" ref="EE134">MIN(IF($KD21:$KD68&lt;&gt;"",EE21:EE68))</f>
        <v>0</v>
      </c>
      <c r="EF134" s="317">
        <f t="array" ref="EF134">MIN(IF($KD21:$KD68&lt;&gt;"",EF21:EF68))</f>
        <v>0</v>
      </c>
      <c r="EG134" s="317">
        <f t="array" ref="EG134">MIN(IF($KD21:$KD68&lt;&gt;"",EG21:EG68))</f>
        <v>0</v>
      </c>
      <c r="EH134" s="317">
        <f t="array" ref="EH134">MIN(IF($KD21:$KD68&lt;&gt;"",EH21:EH68))</f>
        <v>0</v>
      </c>
      <c r="EI134" s="317">
        <f t="array" ref="EI134">MIN(IF($KD21:$KD68&lt;&gt;"",EI21:EI68))</f>
        <v>0</v>
      </c>
      <c r="EJ134" s="317">
        <f t="array" ref="EJ134">MIN(IF($KD21:$KD68&lt;&gt;"",EJ21:EJ68))</f>
        <v>0</v>
      </c>
      <c r="EK134" s="317">
        <f t="array" ref="EK134">MIN(IF($KD21:$KD68&lt;&gt;"",EK21:EK68))</f>
        <v>0</v>
      </c>
      <c r="EL134" s="317">
        <f t="array" ref="EL134">MIN(IF($KD21:$KD68&lt;&gt;"",EL21:EL68))</f>
        <v>0</v>
      </c>
      <c r="EM134" s="317">
        <f t="array" ref="EM134">MIN(IF($KD21:$KD68&lt;&gt;"",EM21:EM68))</f>
        <v>0</v>
      </c>
      <c r="EN134" s="317">
        <f t="array" ref="EN134">MIN(IF($KD21:$KD68&lt;&gt;"",EN21:EN68))</f>
        <v>0</v>
      </c>
      <c r="EO134" s="317">
        <f t="array" ref="EO134">MIN(IF($KD21:$KD68&lt;&gt;"",EO21:EO68))</f>
        <v>0</v>
      </c>
      <c r="EP134" s="317">
        <f t="array" ref="EP134">MIN(IF($KD21:$KD68&lt;&gt;"",EP21:EP68))</f>
        <v>0</v>
      </c>
      <c r="EQ134" s="317">
        <f t="array" ref="EQ134">MIN(IF($KD21:$KD68&lt;&gt;"",EQ21:EQ68))</f>
        <v>0</v>
      </c>
      <c r="ER134" s="317">
        <f t="array" ref="ER134">MIN(IF($KD21:$KD68&lt;&gt;"",ER21:ER68))</f>
        <v>0</v>
      </c>
      <c r="ES134" s="317">
        <f t="array" ref="ES134">MIN(IF($KD21:$KD68&lt;&gt;"",ES21:ES68))</f>
        <v>0</v>
      </c>
      <c r="ET134" s="317">
        <f t="array" ref="ET134">MIN(IF($KD21:$KD68&lt;&gt;"",ET21:ET68))</f>
        <v>0</v>
      </c>
      <c r="EU134" s="317">
        <f t="array" ref="EU134">MIN(IF($KD21:$KD68&lt;&gt;"",EU21:EU68))</f>
        <v>0</v>
      </c>
      <c r="EV134" s="317">
        <f t="array" ref="EV134">MIN(IF($KD21:$KD68&lt;&gt;"",EV21:EV68))</f>
        <v>0</v>
      </c>
      <c r="EW134" s="317">
        <f t="array" ref="EW134">MIN(IF($KD21:$KD68&lt;&gt;"",EW21:EW68))</f>
        <v>0</v>
      </c>
      <c r="EX134" s="317">
        <f t="array" ref="EX134">MIN(IF($KD21:$KD68&lt;&gt;"",EX21:EX68))</f>
        <v>0</v>
      </c>
      <c r="EY134" s="317">
        <f t="array" ref="EY134">MIN(IF($KD21:$KD68&lt;&gt;"",EY21:EY68))</f>
        <v>0</v>
      </c>
      <c r="EZ134" s="317">
        <f t="array" ref="EZ134">MIN(IF($KD21:$KD68&lt;&gt;"",EZ21:EZ68))</f>
        <v>0</v>
      </c>
      <c r="FA134" s="317">
        <f t="array" ref="FA134">MIN(IF($KD21:$KD68&lt;&gt;"",FA21:FA68))</f>
        <v>0</v>
      </c>
      <c r="FB134" s="317">
        <f t="array" ref="FB134">MIN(IF($KD21:$KD68&lt;&gt;"",FB21:FB68))</f>
        <v>0</v>
      </c>
      <c r="FC134" s="317">
        <f t="array" ref="FC134">MIN(IF($KD21:$KD68&lt;&gt;"",FC21:FC68))</f>
        <v>0</v>
      </c>
      <c r="FD134" s="317">
        <f t="array" ref="FD134">MIN(IF($KD21:$KD68&lt;&gt;"",FD21:FD68))</f>
        <v>0</v>
      </c>
      <c r="FE134" s="317">
        <f t="array" ref="FE134">MIN(IF($KD21:$KD68&lt;&gt;"",FE21:FE68))</f>
        <v>0</v>
      </c>
      <c r="FF134" s="317">
        <f t="array" ref="FF134">MIN(IF($KD21:$KD68&lt;&gt;"",FF21:FF68))</f>
        <v>0</v>
      </c>
      <c r="FG134" s="317">
        <f t="array" ref="FG134">MIN(IF($KD21:$KD68&lt;&gt;"",FG21:FG68))</f>
        <v>0</v>
      </c>
      <c r="FH134" s="317">
        <f t="array" ref="FH134">MIN(IF($KD21:$KD68&lt;&gt;"",FH21:FH68))</f>
        <v>0</v>
      </c>
      <c r="FI134" s="317">
        <f t="array" ref="FI134">MIN(IF($KD21:$KD68&lt;&gt;"",FI21:FI68))</f>
        <v>0</v>
      </c>
      <c r="FJ134" s="317">
        <f t="array" ref="FJ134">MIN(IF($KD21:$KD68&lt;&gt;"",FJ21:FJ68))</f>
        <v>0</v>
      </c>
      <c r="FK134" s="317">
        <f t="array" ref="FK134">MIN(IF($KD21:$KD68&lt;&gt;"",FK21:FK68))</f>
        <v>0</v>
      </c>
      <c r="FL134" s="317">
        <f t="array" ref="FL134">MIN(IF($KD21:$KD68&lt;&gt;"",FL21:FL68))</f>
        <v>0</v>
      </c>
      <c r="FM134" s="317">
        <f t="array" ref="FM134">MIN(IF($KD21:$KD68&lt;&gt;"",FM21:FM68))</f>
        <v>0</v>
      </c>
      <c r="FN134" s="317">
        <f t="array" ref="FN134">MIN(IF($KD21:$KD68&lt;&gt;"",FN21:FN68))</f>
        <v>0</v>
      </c>
      <c r="FO134" s="317">
        <f t="array" ref="FO134">MIN(IF($KD21:$KD68&lt;&gt;"",FO21:FO68))</f>
        <v>0</v>
      </c>
      <c r="FP134" s="317">
        <f t="array" ref="FP134">MIN(IF($KD21:$KD68&lt;&gt;"",FP21:FP68))</f>
        <v>0</v>
      </c>
      <c r="FQ134" s="317">
        <f t="array" ref="FQ134">MIN(IF($KD21:$KD68&lt;&gt;"",FQ21:FQ68))</f>
        <v>0</v>
      </c>
      <c r="FR134" s="317">
        <f t="array" ref="FR134">MIN(IF($KD21:$KD68&lt;&gt;"",FR21:FR68))</f>
        <v>0</v>
      </c>
      <c r="FS134" s="317">
        <f t="array" ref="FS134">MIN(IF($KD21:$KD68&lt;&gt;"",FS21:FS68))</f>
        <v>0</v>
      </c>
      <c r="FT134" s="317">
        <f t="array" ref="FT134">MIN(IF($KD21:$KD68&lt;&gt;"",FT21:FT68))</f>
        <v>0</v>
      </c>
      <c r="FU134" s="317">
        <f t="array" ref="FU134">MIN(IF($KD21:$KD68&lt;&gt;"",FU21:FU68))</f>
        <v>0</v>
      </c>
      <c r="FV134" s="317">
        <f t="array" ref="FV134">MIN(IF($KD21:$KD68&lt;&gt;"",FV21:FV68))</f>
        <v>0</v>
      </c>
      <c r="FW134" s="317">
        <f t="array" ref="FW134">MIN(IF($KD21:$KD68&lt;&gt;"",FW21:FW68))</f>
        <v>0</v>
      </c>
      <c r="FX134" s="317">
        <f t="array" ref="FX134">MIN(IF($KD21:$KD68&lt;&gt;"",FX21:FX68))</f>
        <v>0</v>
      </c>
      <c r="FY134" s="317">
        <f t="array" ref="FY134">MIN(IF($KD21:$KD68&lt;&gt;"",FY21:FY68))</f>
        <v>0</v>
      </c>
      <c r="FZ134" s="317">
        <f t="array" ref="FZ134">MIN(IF($KD21:$KD68&lt;&gt;"",FZ21:FZ68))</f>
        <v>0</v>
      </c>
      <c r="GA134" s="317">
        <f t="array" ref="GA134">MIN(IF($KD21:$KD68&lt;&gt;"",GA21:GA68))</f>
        <v>0</v>
      </c>
      <c r="GB134" s="317">
        <f t="array" ref="GB134">MIN(IF($KD21:$KD68&lt;&gt;"",GB21:GB68))</f>
        <v>0</v>
      </c>
      <c r="GC134" s="317">
        <f t="array" ref="GC134">MIN(IF($KD21:$KD68&lt;&gt;"",GC21:GC68))</f>
        <v>0</v>
      </c>
      <c r="GD134" s="317">
        <f t="array" ref="GD134">MIN(IF($KD21:$KD68&lt;&gt;"",GD21:GD68))</f>
        <v>0</v>
      </c>
      <c r="GE134" s="317">
        <f t="array" ref="GE134">MIN(IF($KD21:$KD68&lt;&gt;"",GE21:GE68))</f>
        <v>0</v>
      </c>
      <c r="GF134" s="317">
        <f t="array" ref="GF134">MIN(IF($KD21:$KD68&lt;&gt;"",GF21:GF68))</f>
        <v>0</v>
      </c>
      <c r="GG134" s="317">
        <f t="array" ref="GG134">MIN(IF($KD21:$KD68&lt;&gt;"",GG21:GG68))</f>
        <v>0</v>
      </c>
      <c r="GH134" s="317">
        <f t="array" ref="GH134">MIN(IF($KD21:$KD68&lt;&gt;"",GH21:GH68))</f>
        <v>0</v>
      </c>
      <c r="GI134" s="317">
        <f t="array" ref="GI134">MIN(IF($KD21:$KD68&lt;&gt;"",GI21:GI68))</f>
        <v>0</v>
      </c>
      <c r="GJ134" s="317">
        <f t="array" ref="GJ134">MIN(IF($KD21:$KD68&lt;&gt;"",GJ21:GJ68))</f>
        <v>0</v>
      </c>
      <c r="GK134" s="317">
        <f t="array" ref="GK134">MIN(IF($KD21:$KD68&lt;&gt;"",GK21:GK68))</f>
        <v>0</v>
      </c>
      <c r="GL134" s="317">
        <f t="array" ref="GL134">MIN(IF($KD21:$KD68&lt;&gt;"",GL21:GL68))</f>
        <v>0</v>
      </c>
      <c r="GM134" s="317">
        <f t="array" ref="GM134">MIN(IF($KD21:$KD68&lt;&gt;"",GM21:GM68))</f>
        <v>0</v>
      </c>
      <c r="GN134" s="317">
        <f t="array" ref="GN134">MIN(IF($KD21:$KD68&lt;&gt;"",GN21:GN68))</f>
        <v>0</v>
      </c>
      <c r="GO134" s="317">
        <f t="array" ref="GO134">MIN(IF($KD21:$KD68&lt;&gt;"",GO21:GO68))</f>
        <v>0</v>
      </c>
      <c r="GP134" s="317">
        <f t="array" ref="GP134">MIN(IF($KD21:$KD68&lt;&gt;"",GP21:GP68))</f>
        <v>0</v>
      </c>
      <c r="GQ134" s="317">
        <f t="array" ref="GQ134">MIN(IF($KD21:$KD68&lt;&gt;"",GQ21:GQ68))</f>
        <v>0</v>
      </c>
      <c r="GR134" s="317">
        <f t="array" ref="GR134">MIN(IF($KD21:$KD68&lt;&gt;"",GR21:GR68))</f>
        <v>0</v>
      </c>
      <c r="GS134" s="317">
        <f t="array" ref="GS134">MIN(IF($KD21:$KD68&lt;&gt;"",GS21:GS68))</f>
        <v>0</v>
      </c>
      <c r="GT134" s="317">
        <f t="array" ref="GT134">MIN(IF($KD21:$KD68&lt;&gt;"",GT21:GT68))</f>
        <v>0</v>
      </c>
      <c r="GU134" s="317">
        <f t="array" ref="GU134">MIN(IF($KD21:$KD68&lt;&gt;"",GU21:GU68))</f>
        <v>0</v>
      </c>
      <c r="GV134" s="317">
        <f t="array" ref="GV134">MIN(IF($KD21:$KD68&lt;&gt;"",GV21:GV68))</f>
        <v>0</v>
      </c>
      <c r="GW134" s="317">
        <f t="array" ref="GW134">MIN(IF($KD21:$KD68&lt;&gt;"",GW21:GW68))</f>
        <v>0</v>
      </c>
      <c r="GX134" s="317">
        <f t="array" ref="GX134">MIN(IF($KD21:$KD68&lt;&gt;"",GX21:GX68))</f>
        <v>0</v>
      </c>
      <c r="GY134" s="317">
        <f t="array" ref="GY134">MIN(IF($KD21:$KD68&lt;&gt;"",GY21:GY68))</f>
        <v>0</v>
      </c>
      <c r="GZ134" s="317">
        <f t="array" ref="GZ134">MIN(IF($KD21:$KD68&lt;&gt;"",GZ21:GZ68))</f>
        <v>0</v>
      </c>
      <c r="HA134" s="317">
        <f t="array" ref="HA134">MIN(IF($KD21:$KD68&lt;&gt;"",HA21:HA68))</f>
        <v>0</v>
      </c>
      <c r="HB134" s="317">
        <f t="array" ref="HB134">MIN(IF($KD21:$KD68&lt;&gt;"",HB21:HB68))</f>
        <v>0</v>
      </c>
      <c r="HC134" s="317">
        <f t="array" ref="HC134">MIN(IF($KD21:$KD68&lt;&gt;"",HC21:HC68))</f>
        <v>0</v>
      </c>
      <c r="HD134" s="317">
        <f t="array" ref="HD134">MIN(IF($KD21:$KD68&lt;&gt;"",HD21:HD68))</f>
        <v>0</v>
      </c>
      <c r="HE134" s="317">
        <f t="array" ref="HE134">MIN(IF($KD21:$KD68&lt;&gt;"",HE21:HE68))</f>
        <v>0</v>
      </c>
      <c r="HF134" s="317">
        <f t="array" ref="HF134">MIN(IF($KD21:$KD68&lt;&gt;"",HF21:HF68))</f>
        <v>0</v>
      </c>
      <c r="HG134" s="317">
        <f t="array" ref="HG134">MIN(IF($KD21:$KD68&lt;&gt;"",HG21:HG68))</f>
        <v>0</v>
      </c>
      <c r="HH134" s="317">
        <f t="array" ref="HH134">MIN(IF($KD21:$KD68&lt;&gt;"",HH21:HH68))</f>
        <v>0</v>
      </c>
      <c r="HI134" s="317">
        <f t="array" ref="HI134">MIN(IF($KD21:$KD68&lt;&gt;"",HI21:HI68))</f>
        <v>0</v>
      </c>
      <c r="HJ134" s="317">
        <f t="array" ref="HJ134">MIN(IF($KD21:$KD68&lt;&gt;"",HJ21:HJ68))</f>
        <v>0</v>
      </c>
      <c r="HK134" s="317">
        <f t="array" ref="HK134">MIN(IF($KD21:$KD68&lt;&gt;"",HK21:HK68))</f>
        <v>0</v>
      </c>
      <c r="HL134" s="317">
        <f t="array" ref="HL134">MIN(IF($KD21:$KD68&lt;&gt;"",HL21:HL68))</f>
        <v>0</v>
      </c>
      <c r="HM134" s="317">
        <f t="array" ref="HM134">MIN(IF($KD21:$KD68&lt;&gt;"",HM21:HM68))</f>
        <v>0</v>
      </c>
      <c r="HN134" s="317">
        <f t="array" ref="HN134">MIN(IF($KD21:$KD68&lt;&gt;"",HN21:HN68))</f>
        <v>0</v>
      </c>
      <c r="HO134" s="317">
        <f t="array" ref="HO134">MIN(IF($KD21:$KD68&lt;&gt;"",HO21:HO68))</f>
        <v>0</v>
      </c>
      <c r="HP134" s="317">
        <f t="array" ref="HP134">MIN(IF($KD21:$KD68&lt;&gt;"",HP21:HP68))</f>
        <v>0</v>
      </c>
      <c r="HQ134" s="317">
        <f t="array" ref="HQ134">MIN(IF($KD21:$KD68&lt;&gt;"",HQ21:HQ68))</f>
        <v>0</v>
      </c>
      <c r="HR134" s="317">
        <f t="array" ref="HR134">MIN(IF($KD21:$KD68&lt;&gt;"",HR21:HR68))</f>
        <v>0</v>
      </c>
      <c r="HS134" s="317">
        <f t="array" ref="HS134">MIN(IF($KD21:$KD68&lt;&gt;"",HS21:HS68))</f>
        <v>0</v>
      </c>
      <c r="HT134" s="317">
        <f t="array" ref="HT134">MIN(IF($KD21:$KD68&lt;&gt;"",HT21:HT68))</f>
        <v>0</v>
      </c>
      <c r="HU134" s="317">
        <f t="array" ref="HU134">MIN(IF($KD21:$KD68&lt;&gt;"",HU21:HU68))</f>
        <v>0</v>
      </c>
      <c r="HV134" s="317">
        <f t="array" ref="HV134">MIN(IF($KD21:$KD68&lt;&gt;"",HV21:HV68))</f>
        <v>0</v>
      </c>
      <c r="HW134" s="317">
        <f t="array" ref="HW134">MIN(IF($KD21:$KD68&lt;&gt;"",HW21:HW68))</f>
        <v>0</v>
      </c>
      <c r="HX134" s="317">
        <f t="array" ref="HX134">MIN(IF($KD21:$KD68&lt;&gt;"",HX21:HX68))</f>
        <v>0</v>
      </c>
      <c r="HY134" s="317">
        <f t="array" ref="HY134">MIN(IF($KD21:$KD68&lt;&gt;"",HY21:HY68))</f>
        <v>0</v>
      </c>
      <c r="HZ134" s="317">
        <f t="array" ref="HZ134">MIN(IF($KD21:$KD68&lt;&gt;"",HZ21:HZ68))</f>
        <v>0</v>
      </c>
      <c r="IA134" s="317">
        <f t="array" ref="IA134">MIN(IF($KD21:$KD68&lt;&gt;"",IA21:IA68))</f>
        <v>0</v>
      </c>
      <c r="IB134" s="317">
        <f t="array" ref="IB134">MIN(IF($KD21:$KD68&lt;&gt;"",IB21:IB68))</f>
        <v>0</v>
      </c>
      <c r="IC134" s="317">
        <f t="array" ref="IC134">MIN(IF($KD21:$KD68&lt;&gt;"",IC21:IC68))</f>
        <v>0</v>
      </c>
      <c r="ID134" s="317">
        <f t="array" ref="ID134">MIN(IF($KD21:$KD68&lt;&gt;"",ID21:ID68))</f>
        <v>0</v>
      </c>
      <c r="IE134" s="317">
        <f t="array" ref="IE134">MIN(IF($KD21:$KD68&lt;&gt;"",IE21:IE68))</f>
        <v>0</v>
      </c>
      <c r="IF134" s="317">
        <f t="array" ref="IF134">MIN(IF($KD21:$KD68&lt;&gt;"",IF21:IF68))</f>
        <v>0</v>
      </c>
      <c r="IG134" s="317">
        <f t="array" ref="IG134">MIN(IF($KD21:$KD68&lt;&gt;"",IG21:IG68))</f>
        <v>0</v>
      </c>
      <c r="IH134" s="317">
        <f t="array" ref="IH134">MIN(IF($KD21:$KD68&lt;&gt;"",IH21:IH68))</f>
        <v>0</v>
      </c>
      <c r="II134" s="317">
        <f t="array" ref="II134">MIN(IF($KD21:$KD68&lt;&gt;"",II21:II68))</f>
        <v>0</v>
      </c>
      <c r="IJ134" s="317">
        <f t="array" ref="IJ134">MIN(IF($KD21:$KD68&lt;&gt;"",IJ21:IJ68))</f>
        <v>0</v>
      </c>
      <c r="IK134" s="317">
        <f t="array" ref="IK134">MIN(IF($KD21:$KD68&lt;&gt;"",IK21:IK68))</f>
        <v>0</v>
      </c>
      <c r="IL134" s="317">
        <f t="array" ref="IL134">MIN(IF($KD21:$KD68&lt;&gt;"",IL21:IL68))</f>
        <v>0</v>
      </c>
      <c r="IM134" s="317">
        <f t="array" ref="IM134">MIN(IF($KD21:$KD68&lt;&gt;"",IM21:IM68))</f>
        <v>0</v>
      </c>
      <c r="IN134" s="317">
        <f t="array" ref="IN134">MIN(IF($KD21:$KD68&lt;&gt;"",IN21:IN68))</f>
        <v>0</v>
      </c>
      <c r="IO134" s="317">
        <f t="array" ref="IO134">MIN(IF($KD21:$KD68&lt;&gt;"",IO21:IO68))</f>
        <v>0</v>
      </c>
      <c r="IP134" s="317">
        <f t="array" ref="IP134">MIN(IF($KD21:$KD68&lt;&gt;"",IP21:IP68))</f>
        <v>0</v>
      </c>
      <c r="IQ134" s="317">
        <f t="array" ref="IQ134">MIN(IF($KD21:$KD68&lt;&gt;"",IQ21:IQ68))</f>
        <v>0</v>
      </c>
      <c r="IR134" s="317">
        <f t="array" ref="IR134">MIN(IF($KD21:$KD68&lt;&gt;"",IR21:IR68))</f>
        <v>0</v>
      </c>
      <c r="IS134" s="317">
        <f t="array" ref="IS134">MIN(IF($KD21:$KD68&lt;&gt;"",IS21:IS68))</f>
        <v>0</v>
      </c>
      <c r="IT134" s="317">
        <f t="array" ref="IT134">MIN(IF($KD21:$KD68&lt;&gt;"",IT21:IT68))</f>
        <v>0</v>
      </c>
      <c r="IU134" s="317">
        <f t="array" ref="IU134">MIN(IF($KD21:$KD68&lt;&gt;"",IU21:IU68))</f>
        <v>0</v>
      </c>
      <c r="IV134" s="317">
        <f t="array" ref="IV134">MIN(IF($KD21:$KD68&lt;&gt;"",IV21:IV68))</f>
        <v>0</v>
      </c>
      <c r="IW134" s="317">
        <f t="array" ref="IW134">MIN(IF($KD21:$KD68&lt;&gt;"",IW21:IW68))</f>
        <v>0</v>
      </c>
      <c r="IX134" s="317">
        <f t="array" ref="IX134">MIN(IF($KD21:$KD68&lt;&gt;"",IX21:IX68))</f>
        <v>0</v>
      </c>
      <c r="IY134" s="317">
        <f t="array" ref="IY134">MIN(IF($KD21:$KD68&lt;&gt;"",IY21:IY68))</f>
        <v>0</v>
      </c>
      <c r="IZ134" s="317">
        <f t="array" ref="IZ134">MIN(IF($KD21:$KD68&lt;&gt;"",IZ21:IZ68))</f>
        <v>0</v>
      </c>
      <c r="JA134" s="317">
        <f t="array" ref="JA134">MIN(IF($KD21:$KD68&lt;&gt;"",JA21:JA68))</f>
        <v>0</v>
      </c>
      <c r="JB134" s="317">
        <f t="array" ref="JB134">MIN(IF($KD21:$KD68&lt;&gt;"",JB21:JB68))</f>
        <v>0</v>
      </c>
      <c r="JC134" s="317">
        <f t="array" ref="JC134">MIN(IF($KD21:$KD68&lt;&gt;"",JC21:JC68))</f>
        <v>0</v>
      </c>
      <c r="JD134" s="317">
        <f t="array" ref="JD134">MIN(IF($KD21:$KD68&lt;&gt;"",JD21:JD68))</f>
        <v>0</v>
      </c>
      <c r="JE134" s="317">
        <f t="array" ref="JE134">MIN(IF($KD21:$KD68&lt;&gt;"",JE21:JE68))</f>
        <v>0</v>
      </c>
      <c r="JF134" s="317">
        <f t="array" ref="JF134">MIN(IF($KD21:$KD68&lt;&gt;"",JF21:JF68))</f>
        <v>0</v>
      </c>
      <c r="JG134" s="317">
        <f t="array" ref="JG134">MIN(IF($KD21:$KD68&lt;&gt;"",JG21:JG68))</f>
        <v>0</v>
      </c>
      <c r="JH134" s="317">
        <f t="array" ref="JH134">MIN(IF($KD21:$KD68&lt;&gt;"",JH21:JH68))</f>
        <v>0</v>
      </c>
      <c r="JI134" s="317">
        <f t="array" ref="JI134">MIN(IF($KD21:$KD68&lt;&gt;"",JI21:JI68))</f>
        <v>0</v>
      </c>
      <c r="JJ134" s="317">
        <f t="array" ref="JJ134">MIN(IF($KD21:$KD68&lt;&gt;"",JJ21:JJ68))</f>
        <v>0</v>
      </c>
      <c r="JK134" s="317">
        <f t="array" ref="JK134">MIN(IF($KD21:$KD68&lt;&gt;"",JK21:JK68))</f>
        <v>0</v>
      </c>
      <c r="JL134" s="317">
        <f t="array" ref="JL134">MIN(IF($KD21:$KD68&lt;&gt;"",JL21:JL68))</f>
        <v>0</v>
      </c>
      <c r="JM134" s="317">
        <f t="array" ref="JM134">MIN(IF($KD21:$KD68&lt;&gt;"",JM21:JM68))</f>
        <v>0</v>
      </c>
      <c r="JN134" s="317">
        <f t="array" ref="JN134">MIN(IF($KD21:$KD68&lt;&gt;"",JN21:JN68))</f>
        <v>0</v>
      </c>
      <c r="JO134" s="317">
        <f t="array" ref="JO134">MIN(IF($KD21:$KD68&lt;&gt;"",JO21:JO68))</f>
        <v>0</v>
      </c>
      <c r="JP134" s="317">
        <f t="array" ref="JP134">MIN(IF($KD21:$KD68&lt;&gt;"",JP21:JP68))</f>
        <v>0</v>
      </c>
    </row>
    <row r="135" spans="4:276" ht="15" customHeight="1" x14ac:dyDescent="0.2">
      <c r="D135" s="316">
        <v>7.5</v>
      </c>
      <c r="E135" s="317" t="s">
        <v>480</v>
      </c>
      <c r="F135" s="316">
        <f t="array" ref="F135">MAX(IF($KD21:$KD68&lt;&gt;"",F21:F68))</f>
        <v>0</v>
      </c>
      <c r="G135" s="316">
        <f t="array" ref="G135">MAX(IF($KD21:$KD68&lt;&gt;"",G21:G68))</f>
        <v>0</v>
      </c>
      <c r="H135" s="316">
        <f t="array" ref="H135">MAX(IF($KD21:$KD68&lt;&gt;"",H21:H68))</f>
        <v>0</v>
      </c>
      <c r="I135" s="316">
        <f t="array" ref="I135">MAX(IF($KD21:$KD68&lt;&gt;"",I21:I68))</f>
        <v>0</v>
      </c>
      <c r="J135" s="316">
        <f t="array" ref="J135">MAX(IF($KD21:$KD68&lt;&gt;"",J21:J68))</f>
        <v>0</v>
      </c>
      <c r="K135" s="316">
        <f t="array" ref="K135">MAX(IF($KD21:$KD68&lt;&gt;"",K21:K68))</f>
        <v>0</v>
      </c>
      <c r="L135" s="316">
        <f t="array" ref="L135">MAX(IF($KD21:$KD68&lt;&gt;"",L21:L68))</f>
        <v>0</v>
      </c>
      <c r="M135" s="316">
        <f t="array" ref="M135">MAX(IF($KD21:$KD68&lt;&gt;"",M21:M68))</f>
        <v>0</v>
      </c>
      <c r="N135" s="316">
        <f t="array" ref="N135">MAX(IF($KD21:$KD68&lt;&gt;"",N21:N68))</f>
        <v>0</v>
      </c>
      <c r="O135" s="316">
        <f t="array" ref="O135">MAX(IF($KD21:$KD68&lt;&gt;"",O21:O68))</f>
        <v>0</v>
      </c>
      <c r="P135" s="316">
        <f t="array" ref="P135">MAX(IF($KD21:$KD68&lt;&gt;"",P21:P68))</f>
        <v>0</v>
      </c>
      <c r="Q135" s="316">
        <f t="array" ref="Q135">MAX(IF($KD21:$KD68&lt;&gt;"",Q21:Q68))</f>
        <v>0</v>
      </c>
      <c r="R135" s="316">
        <f t="array" ref="R135">MAX(IF($KD21:$KD68&lt;&gt;"",R21:R68))</f>
        <v>0</v>
      </c>
      <c r="S135" s="316">
        <f t="array" ref="S135">MAX(IF($KD21:$KD68&lt;&gt;"",S21:S68))</f>
        <v>0</v>
      </c>
      <c r="T135" s="316">
        <f t="array" ref="T135">MAX(IF($KD21:$KD68&lt;&gt;"",T21:T68))</f>
        <v>0</v>
      </c>
      <c r="U135" s="316">
        <f t="array" ref="U135">MAX(IF($KD21:$KD68&lt;&gt;"",U21:U68))</f>
        <v>0</v>
      </c>
      <c r="V135" s="316">
        <f t="array" ref="V135">MAX(IF($KD21:$KD68&lt;&gt;"",V21:V68))</f>
        <v>0</v>
      </c>
      <c r="W135" s="316">
        <f t="array" ref="W135">MAX(IF($KD21:$KD68&lt;&gt;"",W21:W68))</f>
        <v>0</v>
      </c>
      <c r="X135" s="316">
        <f t="array" ref="X135">MAX(IF($KD21:$KD68&lt;&gt;"",X21:X68))</f>
        <v>0</v>
      </c>
      <c r="Y135" s="316">
        <f t="array" ref="Y135">MAX(IF($KD21:$KD68&lt;&gt;"",Y21:Y68))</f>
        <v>0</v>
      </c>
      <c r="Z135" s="316">
        <f t="array" ref="Z135">MAX(IF($KD21:$KD68&lt;&gt;"",Z21:Z68))</f>
        <v>0</v>
      </c>
      <c r="AA135" s="316">
        <f t="array" ref="AA135">MAX(IF($KD21:$KD68&lt;&gt;"",AA21:AA68))</f>
        <v>0</v>
      </c>
      <c r="AB135" s="316">
        <f t="array" ref="AB135">MAX(IF($KD21:$KD68&lt;&gt;"",AB21:AB68))</f>
        <v>0</v>
      </c>
      <c r="AC135" s="316">
        <f t="array" ref="AC135">MAX(IF($KD21:$KD68&lt;&gt;"",AC21:AC68))</f>
        <v>0</v>
      </c>
      <c r="AD135" s="316">
        <f t="array" ref="AD135">MAX(IF($KD21:$KD68&lt;&gt;"",AD21:AD68))</f>
        <v>0</v>
      </c>
      <c r="AE135" s="316">
        <f t="array" ref="AE135">MAX(IF($KD21:$KD68&lt;&gt;"",AE21:AE68))</f>
        <v>0</v>
      </c>
      <c r="AF135" s="316">
        <f t="array" ref="AF135">MAX(IF($KD21:$KD68&lt;&gt;"",AF21:AF68))</f>
        <v>0</v>
      </c>
      <c r="AG135" s="316">
        <f t="array" ref="AG135">MAX(IF($KD21:$KD68&lt;&gt;"",AG21:AG68))</f>
        <v>0</v>
      </c>
      <c r="AH135" s="316">
        <f t="array" ref="AH135">MAX(IF($KD21:$KD68&lt;&gt;"",AH21:AH68))</f>
        <v>0</v>
      </c>
      <c r="AI135" s="316">
        <f t="array" ref="AI135">MAX(IF($KD21:$KD68&lt;&gt;"",AI21:AI68))</f>
        <v>0</v>
      </c>
      <c r="AJ135" s="316">
        <f t="array" ref="AJ135">MAX(IF($KD21:$KD68&lt;&gt;"",AJ21:AJ68))</f>
        <v>0</v>
      </c>
      <c r="AK135" s="316">
        <f t="array" ref="AK135">MAX(IF($KD21:$KD68&lt;&gt;"",AK21:AK68))</f>
        <v>0</v>
      </c>
      <c r="AL135" s="316">
        <f t="array" ref="AL135">MAX(IF($KD21:$KD68&lt;&gt;"",AL21:AL68))</f>
        <v>0</v>
      </c>
      <c r="AM135" s="316">
        <f t="array" ref="AM135">MAX(IF($KD21:$KD68&lt;&gt;"",AM21:AM68))</f>
        <v>0</v>
      </c>
      <c r="AN135" s="316">
        <f t="array" ref="AN135">MAX(IF($KD21:$KD68&lt;&gt;"",AN21:AN68))</f>
        <v>0</v>
      </c>
      <c r="AO135" s="316">
        <f t="array" ref="AO135">MAX(IF($KD21:$KD68&lt;&gt;"",AO21:AO68))</f>
        <v>0</v>
      </c>
      <c r="AP135" s="316">
        <f t="array" ref="AP135">MAX(IF($KD21:$KD68&lt;&gt;"",AP21:AP68))</f>
        <v>0</v>
      </c>
      <c r="AQ135" s="316">
        <f t="array" ref="AQ135">MAX(IF($KD21:$KD68&lt;&gt;"",AQ21:AQ68))</f>
        <v>0</v>
      </c>
      <c r="AR135" s="316">
        <f t="array" ref="AR135">MAX(IF($KD21:$KD68&lt;&gt;"",AR21:AR68))</f>
        <v>0</v>
      </c>
      <c r="AS135" s="316">
        <f t="array" ref="AS135">MAX(IF($KD21:$KD68&lt;&gt;"",AS21:AS68))</f>
        <v>0</v>
      </c>
      <c r="AT135" s="316">
        <f t="array" ref="AT135">MAX(IF($KD21:$KD68&lt;&gt;"",AT21:AT68))</f>
        <v>0</v>
      </c>
      <c r="AU135" s="316">
        <f t="array" ref="AU135">MAX(IF($KD21:$KD68&lt;&gt;"",AU21:AU68))</f>
        <v>0</v>
      </c>
      <c r="AV135" s="316">
        <f t="array" ref="AV135">MAX(IF($KD21:$KD68&lt;&gt;"",AV21:AV68))</f>
        <v>0</v>
      </c>
      <c r="AW135" s="316">
        <f t="array" ref="AW135">MAX(IF($KD21:$KD68&lt;&gt;"",AW21:AW68))</f>
        <v>0</v>
      </c>
      <c r="AX135" s="316">
        <f t="array" ref="AX135">MAX(IF($KD21:$KD68&lt;&gt;"",AX21:AX68))</f>
        <v>0</v>
      </c>
      <c r="AY135" s="316">
        <f t="array" ref="AY135">MAX(IF($KD21:$KD68&lt;&gt;"",AY21:AY68))</f>
        <v>0</v>
      </c>
      <c r="AZ135" s="316">
        <f t="array" ref="AZ135">MAX(IF($KD21:$KD68&lt;&gt;"",AZ21:AZ68))</f>
        <v>0</v>
      </c>
      <c r="BA135" s="316">
        <f t="array" ref="BA135">MAX(IF($KD21:$KD68&lt;&gt;"",BA21:BA68))</f>
        <v>0</v>
      </c>
      <c r="BB135" s="316">
        <f t="array" ref="BB135">MAX(IF($KD21:$KD68&lt;&gt;"",BB21:BB68))</f>
        <v>0</v>
      </c>
      <c r="BC135" s="316">
        <f t="array" ref="BC135">MAX(IF($KD21:$KD68&lt;&gt;"",BC21:BC68))</f>
        <v>0</v>
      </c>
      <c r="BD135" s="316">
        <f t="array" ref="BD135">MAX(IF($KD21:$KD68&lt;&gt;"",BD21:BD68))</f>
        <v>0</v>
      </c>
      <c r="BE135" s="316">
        <f t="array" ref="BE135">MAX(IF($KD21:$KD68&lt;&gt;"",BE21:BE68))</f>
        <v>0</v>
      </c>
      <c r="BF135" s="316">
        <f t="array" ref="BF135">MAX(IF($KD21:$KD68&lt;&gt;"",BF21:BF68))</f>
        <v>0</v>
      </c>
      <c r="BG135" s="316">
        <f t="array" ref="BG135">MAX(IF($KD21:$KD68&lt;&gt;"",BG21:BG68))</f>
        <v>0</v>
      </c>
      <c r="BH135" s="316">
        <f t="array" ref="BH135">MAX(IF($KD21:$KD68&lt;&gt;"",BH21:BH68))</f>
        <v>0</v>
      </c>
      <c r="BI135" s="316">
        <f t="array" ref="BI135">MAX(IF($KD21:$KD68&lt;&gt;"",BI21:BI68))</f>
        <v>0</v>
      </c>
      <c r="BJ135" s="316">
        <f t="array" ref="BJ135">MAX(IF($KD21:$KD68&lt;&gt;"",BJ21:BJ68))</f>
        <v>0</v>
      </c>
      <c r="BK135" s="316">
        <f t="array" ref="BK135">MAX(IF($KD21:$KD68&lt;&gt;"",BK21:BK68))</f>
        <v>0</v>
      </c>
      <c r="BL135" s="316">
        <f t="array" ref="BL135">MAX(IF($KD21:$KD68&lt;&gt;"",BL21:BL68))</f>
        <v>0</v>
      </c>
      <c r="BM135" s="316">
        <f t="array" ref="BM135">MAX(IF($KD21:$KD68&lt;&gt;"",BM21:BM68))</f>
        <v>0</v>
      </c>
      <c r="BN135" s="316">
        <f t="array" ref="BN135">MAX(IF($KD21:$KD68&lt;&gt;"",BN21:BN68))</f>
        <v>0</v>
      </c>
      <c r="BO135" s="316">
        <f t="array" ref="BO135">MAX(IF($KD21:$KD68&lt;&gt;"",BO21:BO68))</f>
        <v>0</v>
      </c>
      <c r="BP135" s="316">
        <f t="array" ref="BP135">MAX(IF($KD21:$KD68&lt;&gt;"",BP21:BP68))</f>
        <v>0</v>
      </c>
      <c r="BQ135" s="316">
        <f t="array" ref="BQ135">MAX(IF($KD21:$KD68&lt;&gt;"",BQ21:BQ68))</f>
        <v>0</v>
      </c>
      <c r="BR135" s="316">
        <f t="array" ref="BR135">MAX(IF($KD21:$KD68&lt;&gt;"",BR21:BR68))</f>
        <v>0</v>
      </c>
      <c r="BS135" s="316">
        <f t="array" ref="BS135">MAX(IF($KD21:$KD68&lt;&gt;"",BS21:BS68))</f>
        <v>0</v>
      </c>
      <c r="BT135" s="316">
        <f t="array" ref="BT135">MAX(IF($KD21:$KD68&lt;&gt;"",BT21:BT68))</f>
        <v>0</v>
      </c>
      <c r="BU135" s="316">
        <f t="array" ref="BU135">MAX(IF($KD21:$KD68&lt;&gt;"",BU21:BU68))</f>
        <v>0</v>
      </c>
      <c r="BV135" s="316">
        <f t="array" ref="BV135">MAX(IF($KD21:$KD68&lt;&gt;"",BV21:BV68))</f>
        <v>0</v>
      </c>
      <c r="BW135" s="316">
        <f t="array" ref="BW135">MAX(IF($KD21:$KD68&lt;&gt;"",BW21:BW68))</f>
        <v>0</v>
      </c>
      <c r="BX135" s="316">
        <f t="array" ref="BX135">MAX(IF($KD21:$KD68&lt;&gt;"",BX21:BX68))</f>
        <v>0</v>
      </c>
      <c r="BY135" s="316">
        <f t="array" ref="BY135">MAX(IF($KD21:$KD68&lt;&gt;"",BY21:BY68))</f>
        <v>0</v>
      </c>
      <c r="BZ135" s="316">
        <f t="array" ref="BZ135">MAX(IF($KD21:$KD68&lt;&gt;"",BZ21:BZ68))</f>
        <v>0</v>
      </c>
      <c r="CA135" s="316">
        <f t="array" ref="CA135">MAX(IF($KD21:$KD68&lt;&gt;"",CA21:CA68))</f>
        <v>0</v>
      </c>
      <c r="CB135" s="316">
        <f t="array" ref="CB135">MAX(IF($KD21:$KD68&lt;&gt;"",CB21:CB68))</f>
        <v>0</v>
      </c>
      <c r="CC135" s="316">
        <f t="array" ref="CC135">MAX(IF($KD21:$KD68&lt;&gt;"",CC21:CC68))</f>
        <v>0</v>
      </c>
      <c r="CD135" s="316">
        <f t="array" ref="CD135">MAX(IF($KD21:$KD68&lt;&gt;"",CD21:CD68))</f>
        <v>0</v>
      </c>
      <c r="CE135" s="316">
        <f t="array" ref="CE135">MAX(IF($KD21:$KD68&lt;&gt;"",CE21:CE68))</f>
        <v>0</v>
      </c>
      <c r="CF135" s="316">
        <f t="array" ref="CF135">MAX(IF($KD21:$KD68&lt;&gt;"",CF21:CF68))</f>
        <v>0</v>
      </c>
      <c r="CG135" s="316">
        <f t="array" ref="CG135">MAX(IF($KD21:$KD68&lt;&gt;"",CG21:CG68))</f>
        <v>0</v>
      </c>
      <c r="CH135" s="316">
        <f t="array" ref="CH135">MAX(IF($KD21:$KD68&lt;&gt;"",CH21:CH68))</f>
        <v>0</v>
      </c>
      <c r="CI135" s="316">
        <f t="array" ref="CI135">MAX(IF($KD21:$KD68&lt;&gt;"",CI21:CI68))</f>
        <v>0</v>
      </c>
      <c r="CJ135" s="316">
        <f t="array" ref="CJ135">MAX(IF($KD21:$KD68&lt;&gt;"",CJ21:CJ68))</f>
        <v>0</v>
      </c>
      <c r="CK135" s="316">
        <f t="array" ref="CK135">MAX(IF($KD21:$KD68&lt;&gt;"",CK21:CK68))</f>
        <v>0</v>
      </c>
      <c r="CL135" s="316">
        <f t="array" ref="CL135">MAX(IF($KD21:$KD68&lt;&gt;"",CL21:CL68))</f>
        <v>0</v>
      </c>
      <c r="CM135" s="316">
        <f t="array" ref="CM135">MAX(IF($KD21:$KD68&lt;&gt;"",CM21:CM68))</f>
        <v>0</v>
      </c>
      <c r="CN135" s="316">
        <f t="array" ref="CN135">MAX(IF($KD21:$KD68&lt;&gt;"",CN21:CN68))</f>
        <v>0</v>
      </c>
      <c r="CO135" s="316">
        <f t="array" ref="CO135">MAX(IF($KD21:$KD68&lt;&gt;"",CO21:CO68))</f>
        <v>0</v>
      </c>
      <c r="CP135" s="316">
        <f t="array" ref="CP135">MAX(IF($KD21:$KD68&lt;&gt;"",CP21:CP68))</f>
        <v>0</v>
      </c>
      <c r="CQ135" s="316">
        <f t="array" ref="CQ135">MAX(IF($KD21:$KD68&lt;&gt;"",CQ21:CQ68))</f>
        <v>0</v>
      </c>
      <c r="CR135" s="316">
        <f t="array" ref="CR135">MAX(IF($KD21:$KD68&lt;&gt;"",CR21:CR68))</f>
        <v>0</v>
      </c>
      <c r="CS135" s="316">
        <f t="array" ref="CS135">MAX(IF($KD21:$KD68&lt;&gt;"",CS21:CS68))</f>
        <v>0</v>
      </c>
      <c r="CT135" s="316">
        <f t="array" ref="CT135">MAX(IF($KD21:$KD68&lt;&gt;"",CT21:CT68))</f>
        <v>0</v>
      </c>
      <c r="CU135" s="316">
        <f t="array" ref="CU135">MAX(IF($KD21:$KD68&lt;&gt;"",CU21:CU68))</f>
        <v>0</v>
      </c>
      <c r="CV135" s="316">
        <f t="array" ref="CV135">MAX(IF($KD21:$KD68&lt;&gt;"",CV21:CV68))</f>
        <v>0</v>
      </c>
      <c r="CW135" s="316">
        <f t="array" ref="CW135">MAX(IF($KD21:$KD68&lt;&gt;"",CW21:CW68))</f>
        <v>0</v>
      </c>
      <c r="CX135" s="316">
        <f t="array" ref="CX135">MAX(IF($KD21:$KD68&lt;&gt;"",CX21:CX68))</f>
        <v>0</v>
      </c>
      <c r="CY135" s="316">
        <f t="array" ref="CY135">MAX(IF($KD21:$KD68&lt;&gt;"",CY21:CY68))</f>
        <v>0</v>
      </c>
      <c r="CZ135" s="316">
        <f t="array" ref="CZ135">MAX(IF($KD21:$KD68&lt;&gt;"",CZ21:CZ68))</f>
        <v>0</v>
      </c>
      <c r="DA135" s="316">
        <f t="array" ref="DA135">MAX(IF($KD21:$KD68&lt;&gt;"",DA21:DA68))</f>
        <v>0</v>
      </c>
      <c r="DB135" s="316">
        <f t="array" ref="DB135">MAX(IF($KD21:$KD68&lt;&gt;"",DB21:DB68))</f>
        <v>0</v>
      </c>
      <c r="DC135" s="316">
        <f t="array" ref="DC135">MAX(IF($KD21:$KD68&lt;&gt;"",DC21:DC68))</f>
        <v>0</v>
      </c>
      <c r="DD135" s="316">
        <f t="array" ref="DD135">MAX(IF($KD21:$KD68&lt;&gt;"",DD21:DD68))</f>
        <v>0</v>
      </c>
      <c r="DE135" s="316">
        <f t="array" ref="DE135">MAX(IF($KD21:$KD68&lt;&gt;"",DE21:DE68))</f>
        <v>0</v>
      </c>
      <c r="DF135" s="316">
        <f t="array" ref="DF135">MAX(IF($KD21:$KD68&lt;&gt;"",DF21:DF68))</f>
        <v>0</v>
      </c>
      <c r="DG135" s="316">
        <f t="array" ref="DG135">MAX(IF($KD21:$KD68&lt;&gt;"",DG21:DG68))</f>
        <v>0</v>
      </c>
      <c r="DH135" s="316">
        <f t="array" ref="DH135">MAX(IF($KD21:$KD68&lt;&gt;"",DH21:DH68))</f>
        <v>0</v>
      </c>
      <c r="DI135" s="316">
        <f t="array" ref="DI135">MAX(IF($KD21:$KD68&lt;&gt;"",DI21:DI68))</f>
        <v>0</v>
      </c>
      <c r="DJ135" s="316">
        <f t="array" ref="DJ135">MAX(IF($KD21:$KD68&lt;&gt;"",DJ21:DJ68))</f>
        <v>0</v>
      </c>
      <c r="DK135" s="316">
        <f t="array" ref="DK135">MAX(IF($KD21:$KD68&lt;&gt;"",DK21:DK68))</f>
        <v>0</v>
      </c>
      <c r="DL135" s="316">
        <f t="array" ref="DL135">MAX(IF($KD21:$KD68&lt;&gt;"",DL21:DL68))</f>
        <v>0</v>
      </c>
      <c r="DM135" s="316">
        <f t="array" ref="DM135">MAX(IF($KD21:$KD68&lt;&gt;"",DM21:DM68))</f>
        <v>0</v>
      </c>
      <c r="DN135" s="316">
        <f t="array" ref="DN135">MAX(IF($KD21:$KD68&lt;&gt;"",DN21:DN68))</f>
        <v>0</v>
      </c>
      <c r="DO135" s="316">
        <f t="array" ref="DO135">MAX(IF($KD21:$KD68&lt;&gt;"",DO21:DO68))</f>
        <v>0</v>
      </c>
      <c r="DP135" s="316">
        <f t="array" ref="DP135">MAX(IF($KD21:$KD68&lt;&gt;"",DP21:DP68))</f>
        <v>0</v>
      </c>
      <c r="DQ135" s="316">
        <f t="array" ref="DQ135">MAX(IF($KD21:$KD68&lt;&gt;"",DQ21:DQ68))</f>
        <v>0</v>
      </c>
      <c r="DR135" s="316">
        <f t="array" ref="DR135">MAX(IF($KD21:$KD68&lt;&gt;"",DR21:DR68))</f>
        <v>0</v>
      </c>
      <c r="DS135" s="316">
        <f t="array" ref="DS135">MAX(IF($KD21:$KD68&lt;&gt;"",DS21:DS68))</f>
        <v>0</v>
      </c>
      <c r="DT135" s="316">
        <f t="array" ref="DT135">MAX(IF($KD21:$KD68&lt;&gt;"",DT21:DT68))</f>
        <v>0</v>
      </c>
      <c r="DU135" s="316">
        <f t="array" ref="DU135">MAX(IF($KD21:$KD68&lt;&gt;"",DU21:DU68))</f>
        <v>0</v>
      </c>
      <c r="DV135" s="316">
        <f t="array" ref="DV135">MAX(IF($KD21:$KD68&lt;&gt;"",DV21:DV68))</f>
        <v>0</v>
      </c>
      <c r="DW135" s="316">
        <f t="array" ref="DW135">MAX(IF($KD21:$KD68&lt;&gt;"",DW21:DW68))</f>
        <v>0</v>
      </c>
      <c r="DX135" s="316">
        <f t="array" ref="DX135">MAX(IF($KD21:$KD68&lt;&gt;"",DX21:DX68))</f>
        <v>0</v>
      </c>
      <c r="DY135" s="316">
        <f t="array" ref="DY135">MAX(IF($KD21:$KD68&lt;&gt;"",DY21:DY68))</f>
        <v>0</v>
      </c>
      <c r="DZ135" s="316">
        <f t="array" ref="DZ135">MAX(IF($KD21:$KD68&lt;&gt;"",DZ21:DZ68))</f>
        <v>0</v>
      </c>
      <c r="EA135" s="316">
        <f t="array" ref="EA135">MAX(IF($KD21:$KD68&lt;&gt;"",EA21:EA68))</f>
        <v>0</v>
      </c>
      <c r="EB135" s="316">
        <f t="array" ref="EB135">MAX(IF($KD21:$KD68&lt;&gt;"",EB21:EB68))</f>
        <v>0</v>
      </c>
      <c r="EC135" s="316">
        <f t="array" ref="EC135">MAX(IF($KD21:$KD68&lt;&gt;"",EC21:EC68))</f>
        <v>0</v>
      </c>
      <c r="ED135" s="316">
        <f t="array" ref="ED135">MAX(IF($KD21:$KD68&lt;&gt;"",ED21:ED68))</f>
        <v>0</v>
      </c>
      <c r="EE135" s="316">
        <f t="array" ref="EE135">MAX(IF($KD21:$KD68&lt;&gt;"",EE21:EE68))</f>
        <v>0</v>
      </c>
      <c r="EF135" s="316">
        <f t="array" ref="EF135">MAX(IF($KD21:$KD68&lt;&gt;"",EF21:EF68))</f>
        <v>0</v>
      </c>
      <c r="EG135" s="316">
        <f t="array" ref="EG135">MAX(IF($KD21:$KD68&lt;&gt;"",EG21:EG68))</f>
        <v>0</v>
      </c>
      <c r="EH135" s="316">
        <f t="array" ref="EH135">MAX(IF($KD21:$KD68&lt;&gt;"",EH21:EH68))</f>
        <v>0</v>
      </c>
      <c r="EI135" s="316">
        <f t="array" ref="EI135">MAX(IF($KD21:$KD68&lt;&gt;"",EI21:EI68))</f>
        <v>0</v>
      </c>
      <c r="EJ135" s="316">
        <f t="array" ref="EJ135">MAX(IF($KD21:$KD68&lt;&gt;"",EJ21:EJ68))</f>
        <v>0</v>
      </c>
      <c r="EK135" s="316">
        <f t="array" ref="EK135">MAX(IF($KD21:$KD68&lt;&gt;"",EK21:EK68))</f>
        <v>0</v>
      </c>
      <c r="EL135" s="316">
        <f t="array" ref="EL135">MAX(IF($KD21:$KD68&lt;&gt;"",EL21:EL68))</f>
        <v>0</v>
      </c>
      <c r="EM135" s="316">
        <f t="array" ref="EM135">MAX(IF($KD21:$KD68&lt;&gt;"",EM21:EM68))</f>
        <v>0</v>
      </c>
      <c r="EN135" s="316">
        <f t="array" ref="EN135">MAX(IF($KD21:$KD68&lt;&gt;"",EN21:EN68))</f>
        <v>0</v>
      </c>
      <c r="EO135" s="316">
        <f t="array" ref="EO135">MAX(IF($KD21:$KD68&lt;&gt;"",EO21:EO68))</f>
        <v>0</v>
      </c>
      <c r="EP135" s="316">
        <f t="array" ref="EP135">MAX(IF($KD21:$KD68&lt;&gt;"",EP21:EP68))</f>
        <v>0</v>
      </c>
      <c r="EQ135" s="316">
        <f t="array" ref="EQ135">MAX(IF($KD21:$KD68&lt;&gt;"",EQ21:EQ68))</f>
        <v>0</v>
      </c>
      <c r="ER135" s="316">
        <f t="array" ref="ER135">MAX(IF($KD21:$KD68&lt;&gt;"",ER21:ER68))</f>
        <v>0</v>
      </c>
      <c r="ES135" s="316">
        <f t="array" ref="ES135">MAX(IF($KD21:$KD68&lt;&gt;"",ES21:ES68))</f>
        <v>0</v>
      </c>
      <c r="ET135" s="316">
        <f t="array" ref="ET135">MAX(IF($KD21:$KD68&lt;&gt;"",ET21:ET68))</f>
        <v>0</v>
      </c>
      <c r="EU135" s="316">
        <f t="array" ref="EU135">MAX(IF($KD21:$KD68&lt;&gt;"",EU21:EU68))</f>
        <v>0</v>
      </c>
      <c r="EV135" s="316">
        <f t="array" ref="EV135">MAX(IF($KD21:$KD68&lt;&gt;"",EV21:EV68))</f>
        <v>0</v>
      </c>
      <c r="EW135" s="316">
        <f t="array" ref="EW135">MAX(IF($KD21:$KD68&lt;&gt;"",EW21:EW68))</f>
        <v>0</v>
      </c>
      <c r="EX135" s="316">
        <f t="array" ref="EX135">MAX(IF($KD21:$KD68&lt;&gt;"",EX21:EX68))</f>
        <v>0</v>
      </c>
      <c r="EY135" s="316">
        <f t="array" ref="EY135">MAX(IF($KD21:$KD68&lt;&gt;"",EY21:EY68))</f>
        <v>0</v>
      </c>
      <c r="EZ135" s="316">
        <f t="array" ref="EZ135">MAX(IF($KD21:$KD68&lt;&gt;"",EZ21:EZ68))</f>
        <v>0</v>
      </c>
      <c r="FA135" s="316">
        <f t="array" ref="FA135">MAX(IF($KD21:$KD68&lt;&gt;"",FA21:FA68))</f>
        <v>0</v>
      </c>
      <c r="FB135" s="316">
        <f t="array" ref="FB135">MAX(IF($KD21:$KD68&lt;&gt;"",FB21:FB68))</f>
        <v>0</v>
      </c>
      <c r="FC135" s="316">
        <f t="array" ref="FC135">MAX(IF($KD21:$KD68&lt;&gt;"",FC21:FC68))</f>
        <v>0</v>
      </c>
      <c r="FD135" s="316">
        <f t="array" ref="FD135">MAX(IF($KD21:$KD68&lt;&gt;"",FD21:FD68))</f>
        <v>0</v>
      </c>
      <c r="FE135" s="316">
        <f t="array" ref="FE135">MAX(IF($KD21:$KD68&lt;&gt;"",FE21:FE68))</f>
        <v>0</v>
      </c>
      <c r="FF135" s="316">
        <f t="array" ref="FF135">MAX(IF($KD21:$KD68&lt;&gt;"",FF21:FF68))</f>
        <v>0</v>
      </c>
      <c r="FG135" s="316">
        <f t="array" ref="FG135">MAX(IF($KD21:$KD68&lt;&gt;"",FG21:FG68))</f>
        <v>0</v>
      </c>
      <c r="FH135" s="316">
        <f t="array" ref="FH135">MAX(IF($KD21:$KD68&lt;&gt;"",FH21:FH68))</f>
        <v>0</v>
      </c>
      <c r="FI135" s="316">
        <f t="array" ref="FI135">MAX(IF($KD21:$KD68&lt;&gt;"",FI21:FI68))</f>
        <v>0</v>
      </c>
      <c r="FJ135" s="316">
        <f t="array" ref="FJ135">MAX(IF($KD21:$KD68&lt;&gt;"",FJ21:FJ68))</f>
        <v>0</v>
      </c>
      <c r="FK135" s="316">
        <f t="array" ref="FK135">MAX(IF($KD21:$KD68&lt;&gt;"",FK21:FK68))</f>
        <v>0</v>
      </c>
      <c r="FL135" s="316">
        <f t="array" ref="FL135">MAX(IF($KD21:$KD68&lt;&gt;"",FL21:FL68))</f>
        <v>0</v>
      </c>
      <c r="FM135" s="316">
        <f t="array" ref="FM135">MAX(IF($KD21:$KD68&lt;&gt;"",FM21:FM68))</f>
        <v>0</v>
      </c>
      <c r="FN135" s="316">
        <f t="array" ref="FN135">MAX(IF($KD21:$KD68&lt;&gt;"",FN21:FN68))</f>
        <v>0</v>
      </c>
      <c r="FO135" s="316">
        <f t="array" ref="FO135">MAX(IF($KD21:$KD68&lt;&gt;"",FO21:FO68))</f>
        <v>0</v>
      </c>
      <c r="FP135" s="316">
        <f t="array" ref="FP135">MAX(IF($KD21:$KD68&lt;&gt;"",FP21:FP68))</f>
        <v>0</v>
      </c>
      <c r="FQ135" s="316">
        <f t="array" ref="FQ135">MAX(IF($KD21:$KD68&lt;&gt;"",FQ21:FQ68))</f>
        <v>0</v>
      </c>
      <c r="FR135" s="316">
        <f t="array" ref="FR135">MAX(IF($KD21:$KD68&lt;&gt;"",FR21:FR68))</f>
        <v>0</v>
      </c>
      <c r="FS135" s="316">
        <f t="array" ref="FS135">MAX(IF($KD21:$KD68&lt;&gt;"",FS21:FS68))</f>
        <v>0</v>
      </c>
      <c r="FT135" s="316">
        <f t="array" ref="FT135">MAX(IF($KD21:$KD68&lt;&gt;"",FT21:FT68))</f>
        <v>0</v>
      </c>
      <c r="FU135" s="316">
        <f t="array" ref="FU135">MAX(IF($KD21:$KD68&lt;&gt;"",FU21:FU68))</f>
        <v>0</v>
      </c>
      <c r="FV135" s="316">
        <f t="array" ref="FV135">MAX(IF($KD21:$KD68&lt;&gt;"",FV21:FV68))</f>
        <v>0</v>
      </c>
      <c r="FW135" s="316">
        <f t="array" ref="FW135">MAX(IF($KD21:$KD68&lt;&gt;"",FW21:FW68))</f>
        <v>0</v>
      </c>
      <c r="FX135" s="316">
        <f t="array" ref="FX135">MAX(IF($KD21:$KD68&lt;&gt;"",FX21:FX68))</f>
        <v>0</v>
      </c>
      <c r="FY135" s="316">
        <f t="array" ref="FY135">MAX(IF($KD21:$KD68&lt;&gt;"",FY21:FY68))</f>
        <v>0</v>
      </c>
      <c r="FZ135" s="316">
        <f t="array" ref="FZ135">MAX(IF($KD21:$KD68&lt;&gt;"",FZ21:FZ68))</f>
        <v>0</v>
      </c>
      <c r="GA135" s="316">
        <f t="array" ref="GA135">MAX(IF($KD21:$KD68&lt;&gt;"",GA21:GA68))</f>
        <v>0</v>
      </c>
      <c r="GB135" s="316">
        <f t="array" ref="GB135">MAX(IF($KD21:$KD68&lt;&gt;"",GB21:GB68))</f>
        <v>0</v>
      </c>
      <c r="GC135" s="316">
        <f t="array" ref="GC135">MAX(IF($KD21:$KD68&lt;&gt;"",GC21:GC68))</f>
        <v>0</v>
      </c>
      <c r="GD135" s="316">
        <f t="array" ref="GD135">MAX(IF($KD21:$KD68&lt;&gt;"",GD21:GD68))</f>
        <v>0</v>
      </c>
      <c r="GE135" s="316">
        <f t="array" ref="GE135">MAX(IF($KD21:$KD68&lt;&gt;"",GE21:GE68))</f>
        <v>0</v>
      </c>
      <c r="GF135" s="316">
        <f t="array" ref="GF135">MAX(IF($KD21:$KD68&lt;&gt;"",GF21:GF68))</f>
        <v>0</v>
      </c>
      <c r="GG135" s="316">
        <f t="array" ref="GG135">MAX(IF($KD21:$KD68&lt;&gt;"",GG21:GG68))</f>
        <v>0</v>
      </c>
      <c r="GH135" s="316">
        <f t="array" ref="GH135">MAX(IF($KD21:$KD68&lt;&gt;"",GH21:GH68))</f>
        <v>0</v>
      </c>
      <c r="GI135" s="316">
        <f t="array" ref="GI135">MAX(IF($KD21:$KD68&lt;&gt;"",GI21:GI68))</f>
        <v>0</v>
      </c>
      <c r="GJ135" s="316">
        <f t="array" ref="GJ135">MAX(IF($KD21:$KD68&lt;&gt;"",GJ21:GJ68))</f>
        <v>0</v>
      </c>
      <c r="GK135" s="316">
        <f t="array" ref="GK135">MAX(IF($KD21:$KD68&lt;&gt;"",GK21:GK68))</f>
        <v>0</v>
      </c>
      <c r="GL135" s="316">
        <f t="array" ref="GL135">MAX(IF($KD21:$KD68&lt;&gt;"",GL21:GL68))</f>
        <v>0</v>
      </c>
      <c r="GM135" s="316">
        <f t="array" ref="GM135">MAX(IF($KD21:$KD68&lt;&gt;"",GM21:GM68))</f>
        <v>0</v>
      </c>
      <c r="GN135" s="316">
        <f t="array" ref="GN135">MAX(IF($KD21:$KD68&lt;&gt;"",GN21:GN68))</f>
        <v>0</v>
      </c>
      <c r="GO135" s="316">
        <f t="array" ref="GO135">MAX(IF($KD21:$KD68&lt;&gt;"",GO21:GO68))</f>
        <v>0</v>
      </c>
      <c r="GP135" s="316">
        <f t="array" ref="GP135">MAX(IF($KD21:$KD68&lt;&gt;"",GP21:GP68))</f>
        <v>0</v>
      </c>
      <c r="GQ135" s="316">
        <f t="array" ref="GQ135">MAX(IF($KD21:$KD68&lt;&gt;"",GQ21:GQ68))</f>
        <v>0</v>
      </c>
      <c r="GR135" s="316">
        <f t="array" ref="GR135">MAX(IF($KD21:$KD68&lt;&gt;"",GR21:GR68))</f>
        <v>0</v>
      </c>
      <c r="GS135" s="316">
        <f t="array" ref="GS135">MAX(IF($KD21:$KD68&lt;&gt;"",GS21:GS68))</f>
        <v>0</v>
      </c>
      <c r="GT135" s="316">
        <f t="array" ref="GT135">MAX(IF($KD21:$KD68&lt;&gt;"",GT21:GT68))</f>
        <v>0</v>
      </c>
      <c r="GU135" s="316">
        <f t="array" ref="GU135">MAX(IF($KD21:$KD68&lt;&gt;"",GU21:GU68))</f>
        <v>0</v>
      </c>
      <c r="GV135" s="316">
        <f t="array" ref="GV135">MAX(IF($KD21:$KD68&lt;&gt;"",GV21:GV68))</f>
        <v>0</v>
      </c>
      <c r="GW135" s="316">
        <f t="array" ref="GW135">MAX(IF($KD21:$KD68&lt;&gt;"",GW21:GW68))</f>
        <v>0</v>
      </c>
      <c r="GX135" s="316">
        <f t="array" ref="GX135">MAX(IF($KD21:$KD68&lt;&gt;"",GX21:GX68))</f>
        <v>0</v>
      </c>
      <c r="GY135" s="316">
        <f t="array" ref="GY135">MAX(IF($KD21:$KD68&lt;&gt;"",GY21:GY68))</f>
        <v>0</v>
      </c>
      <c r="GZ135" s="316">
        <f t="array" ref="GZ135">MAX(IF($KD21:$KD68&lt;&gt;"",GZ21:GZ68))</f>
        <v>0</v>
      </c>
      <c r="HA135" s="316">
        <f t="array" ref="HA135">MAX(IF($KD21:$KD68&lt;&gt;"",HA21:HA68))</f>
        <v>0</v>
      </c>
      <c r="HB135" s="316">
        <f t="array" ref="HB135">MAX(IF($KD21:$KD68&lt;&gt;"",HB21:HB68))</f>
        <v>0</v>
      </c>
      <c r="HC135" s="316">
        <f t="array" ref="HC135">MAX(IF($KD21:$KD68&lt;&gt;"",HC21:HC68))</f>
        <v>0</v>
      </c>
      <c r="HD135" s="316">
        <f t="array" ref="HD135">MAX(IF($KD21:$KD68&lt;&gt;"",HD21:HD68))</f>
        <v>0</v>
      </c>
      <c r="HE135" s="316">
        <f t="array" ref="HE135">MAX(IF($KD21:$KD68&lt;&gt;"",HE21:HE68))</f>
        <v>0</v>
      </c>
      <c r="HF135" s="316">
        <f t="array" ref="HF135">MAX(IF($KD21:$KD68&lt;&gt;"",HF21:HF68))</f>
        <v>0</v>
      </c>
      <c r="HG135" s="316">
        <f t="array" ref="HG135">MAX(IF($KD21:$KD68&lt;&gt;"",HG21:HG68))</f>
        <v>0</v>
      </c>
      <c r="HH135" s="316">
        <f t="array" ref="HH135">MAX(IF($KD21:$KD68&lt;&gt;"",HH21:HH68))</f>
        <v>0</v>
      </c>
      <c r="HI135" s="316">
        <f t="array" ref="HI135">MAX(IF($KD21:$KD68&lt;&gt;"",HI21:HI68))</f>
        <v>0</v>
      </c>
      <c r="HJ135" s="316">
        <f t="array" ref="HJ135">MAX(IF($KD21:$KD68&lt;&gt;"",HJ21:HJ68))</f>
        <v>0</v>
      </c>
      <c r="HK135" s="316">
        <f t="array" ref="HK135">MAX(IF($KD21:$KD68&lt;&gt;"",HK21:HK68))</f>
        <v>0</v>
      </c>
      <c r="HL135" s="316">
        <f t="array" ref="HL135">MAX(IF($KD21:$KD68&lt;&gt;"",HL21:HL68))</f>
        <v>0</v>
      </c>
      <c r="HM135" s="316">
        <f t="array" ref="HM135">MAX(IF($KD21:$KD68&lt;&gt;"",HM21:HM68))</f>
        <v>0</v>
      </c>
      <c r="HN135" s="316">
        <f t="array" ref="HN135">MAX(IF($KD21:$KD68&lt;&gt;"",HN21:HN68))</f>
        <v>0</v>
      </c>
      <c r="HO135" s="316">
        <f t="array" ref="HO135">MAX(IF($KD21:$KD68&lt;&gt;"",HO21:HO68))</f>
        <v>0</v>
      </c>
      <c r="HP135" s="316">
        <f t="array" ref="HP135">MAX(IF($KD21:$KD68&lt;&gt;"",HP21:HP68))</f>
        <v>0</v>
      </c>
      <c r="HQ135" s="316">
        <f t="array" ref="HQ135">MAX(IF($KD21:$KD68&lt;&gt;"",HQ21:HQ68))</f>
        <v>0</v>
      </c>
      <c r="HR135" s="316">
        <f t="array" ref="HR135">MAX(IF($KD21:$KD68&lt;&gt;"",HR21:HR68))</f>
        <v>0</v>
      </c>
      <c r="HS135" s="316">
        <f t="array" ref="HS135">MAX(IF($KD21:$KD68&lt;&gt;"",HS21:HS68))</f>
        <v>0</v>
      </c>
      <c r="HT135" s="316">
        <f t="array" ref="HT135">MAX(IF($KD21:$KD68&lt;&gt;"",HT21:HT68))</f>
        <v>0</v>
      </c>
      <c r="HU135" s="316">
        <f t="array" ref="HU135">MAX(IF($KD21:$KD68&lt;&gt;"",HU21:HU68))</f>
        <v>0</v>
      </c>
      <c r="HV135" s="316">
        <f t="array" ref="HV135">MAX(IF($KD21:$KD68&lt;&gt;"",HV21:HV68))</f>
        <v>0</v>
      </c>
      <c r="HW135" s="316">
        <f t="array" ref="HW135">MAX(IF($KD21:$KD68&lt;&gt;"",HW21:HW68))</f>
        <v>0</v>
      </c>
      <c r="HX135" s="316">
        <f t="array" ref="HX135">MAX(IF($KD21:$KD68&lt;&gt;"",HX21:HX68))</f>
        <v>0</v>
      </c>
      <c r="HY135" s="316">
        <f t="array" ref="HY135">MAX(IF($KD21:$KD68&lt;&gt;"",HY21:HY68))</f>
        <v>0</v>
      </c>
      <c r="HZ135" s="316">
        <f t="array" ref="HZ135">MAX(IF($KD21:$KD68&lt;&gt;"",HZ21:HZ68))</f>
        <v>0</v>
      </c>
      <c r="IA135" s="316">
        <f t="array" ref="IA135">MAX(IF($KD21:$KD68&lt;&gt;"",IA21:IA68))</f>
        <v>0</v>
      </c>
      <c r="IB135" s="316">
        <f t="array" ref="IB135">MAX(IF($KD21:$KD68&lt;&gt;"",IB21:IB68))</f>
        <v>0</v>
      </c>
      <c r="IC135" s="316">
        <f t="array" ref="IC135">MAX(IF($KD21:$KD68&lt;&gt;"",IC21:IC68))</f>
        <v>0</v>
      </c>
      <c r="ID135" s="316">
        <f t="array" ref="ID135">MAX(IF($KD21:$KD68&lt;&gt;"",ID21:ID68))</f>
        <v>0</v>
      </c>
      <c r="IE135" s="316">
        <f t="array" ref="IE135">MAX(IF($KD21:$KD68&lt;&gt;"",IE21:IE68))</f>
        <v>0</v>
      </c>
      <c r="IF135" s="316">
        <f t="array" ref="IF135">MAX(IF($KD21:$KD68&lt;&gt;"",IF21:IF68))</f>
        <v>0</v>
      </c>
      <c r="IG135" s="316">
        <f t="array" ref="IG135">MAX(IF($KD21:$KD68&lt;&gt;"",IG21:IG68))</f>
        <v>0</v>
      </c>
      <c r="IH135" s="316">
        <f t="array" ref="IH135">MAX(IF($KD21:$KD68&lt;&gt;"",IH21:IH68))</f>
        <v>0</v>
      </c>
      <c r="II135" s="316">
        <f t="array" ref="II135">MAX(IF($KD21:$KD68&lt;&gt;"",II21:II68))</f>
        <v>0</v>
      </c>
      <c r="IJ135" s="316">
        <f t="array" ref="IJ135">MAX(IF($KD21:$KD68&lt;&gt;"",IJ21:IJ68))</f>
        <v>0</v>
      </c>
      <c r="IK135" s="316">
        <f t="array" ref="IK135">MAX(IF($KD21:$KD68&lt;&gt;"",IK21:IK68))</f>
        <v>0</v>
      </c>
      <c r="IL135" s="316">
        <f t="array" ref="IL135">MAX(IF($KD21:$KD68&lt;&gt;"",IL21:IL68))</f>
        <v>0</v>
      </c>
      <c r="IM135" s="316">
        <f t="array" ref="IM135">MAX(IF($KD21:$KD68&lt;&gt;"",IM21:IM68))</f>
        <v>0</v>
      </c>
      <c r="IN135" s="316">
        <f t="array" ref="IN135">MAX(IF($KD21:$KD68&lt;&gt;"",IN21:IN68))</f>
        <v>0</v>
      </c>
      <c r="IO135" s="316">
        <f t="array" ref="IO135">MAX(IF($KD21:$KD68&lt;&gt;"",IO21:IO68))</f>
        <v>0</v>
      </c>
      <c r="IP135" s="316">
        <f t="array" ref="IP135">MAX(IF($KD21:$KD68&lt;&gt;"",IP21:IP68))</f>
        <v>0</v>
      </c>
      <c r="IQ135" s="316">
        <f t="array" ref="IQ135">MAX(IF($KD21:$KD68&lt;&gt;"",IQ21:IQ68))</f>
        <v>0</v>
      </c>
      <c r="IR135" s="316">
        <f t="array" ref="IR135">MAX(IF($KD21:$KD68&lt;&gt;"",IR21:IR68))</f>
        <v>0</v>
      </c>
      <c r="IS135" s="316">
        <f t="array" ref="IS135">MAX(IF($KD21:$KD68&lt;&gt;"",IS21:IS68))</f>
        <v>0</v>
      </c>
      <c r="IT135" s="316">
        <f t="array" ref="IT135">MAX(IF($KD21:$KD68&lt;&gt;"",IT21:IT68))</f>
        <v>0</v>
      </c>
      <c r="IU135" s="316">
        <f t="array" ref="IU135">MAX(IF($KD21:$KD68&lt;&gt;"",IU21:IU68))</f>
        <v>0</v>
      </c>
      <c r="IV135" s="316">
        <f t="array" ref="IV135">MAX(IF($KD21:$KD68&lt;&gt;"",IV21:IV68))</f>
        <v>0</v>
      </c>
      <c r="IW135" s="316">
        <f t="array" ref="IW135">MAX(IF($KD21:$KD68&lt;&gt;"",IW21:IW68))</f>
        <v>0</v>
      </c>
      <c r="IX135" s="316">
        <f t="array" ref="IX135">MAX(IF($KD21:$KD68&lt;&gt;"",IX21:IX68))</f>
        <v>0</v>
      </c>
      <c r="IY135" s="316">
        <f t="array" ref="IY135">MAX(IF($KD21:$KD68&lt;&gt;"",IY21:IY68))</f>
        <v>0</v>
      </c>
      <c r="IZ135" s="316">
        <f t="array" ref="IZ135">MAX(IF($KD21:$KD68&lt;&gt;"",IZ21:IZ68))</f>
        <v>0</v>
      </c>
      <c r="JA135" s="316">
        <f t="array" ref="JA135">MAX(IF($KD21:$KD68&lt;&gt;"",JA21:JA68))</f>
        <v>0</v>
      </c>
      <c r="JB135" s="316">
        <f t="array" ref="JB135">MAX(IF($KD21:$KD68&lt;&gt;"",JB21:JB68))</f>
        <v>0</v>
      </c>
      <c r="JC135" s="316">
        <f t="array" ref="JC135">MAX(IF($KD21:$KD68&lt;&gt;"",JC21:JC68))</f>
        <v>0</v>
      </c>
      <c r="JD135" s="316">
        <f t="array" ref="JD135">MAX(IF($KD21:$KD68&lt;&gt;"",JD21:JD68))</f>
        <v>0</v>
      </c>
      <c r="JE135" s="316">
        <f t="array" ref="JE135">MAX(IF($KD21:$KD68&lt;&gt;"",JE21:JE68))</f>
        <v>0</v>
      </c>
      <c r="JF135" s="316">
        <f t="array" ref="JF135">MAX(IF($KD21:$KD68&lt;&gt;"",JF21:JF68))</f>
        <v>0</v>
      </c>
      <c r="JG135" s="316">
        <f t="array" ref="JG135">MAX(IF($KD21:$KD68&lt;&gt;"",JG21:JG68))</f>
        <v>0</v>
      </c>
      <c r="JH135" s="316">
        <f t="array" ref="JH135">MAX(IF($KD21:$KD68&lt;&gt;"",JH21:JH68))</f>
        <v>0</v>
      </c>
      <c r="JI135" s="316">
        <f t="array" ref="JI135">MAX(IF($KD21:$KD68&lt;&gt;"",JI21:JI68))</f>
        <v>0</v>
      </c>
      <c r="JJ135" s="316">
        <f t="array" ref="JJ135">MAX(IF($KD21:$KD68&lt;&gt;"",JJ21:JJ68))</f>
        <v>0</v>
      </c>
      <c r="JK135" s="316">
        <f t="array" ref="JK135">MAX(IF($KD21:$KD68&lt;&gt;"",JK21:JK68))</f>
        <v>0</v>
      </c>
      <c r="JL135" s="316">
        <f t="array" ref="JL135">MAX(IF($KD21:$KD68&lt;&gt;"",JL21:JL68))</f>
        <v>0</v>
      </c>
      <c r="JM135" s="316">
        <f t="array" ref="JM135">MAX(IF($KD21:$KD68&lt;&gt;"",JM21:JM68))</f>
        <v>0</v>
      </c>
      <c r="JN135" s="316">
        <f t="array" ref="JN135">MAX(IF($KD21:$KD68&lt;&gt;"",JN21:JN68))</f>
        <v>0</v>
      </c>
      <c r="JO135" s="316">
        <f t="array" ref="JO135">MAX(IF($KD21:$KD68&lt;&gt;"",JO21:JO68))</f>
        <v>0</v>
      </c>
      <c r="JP135" s="316">
        <f t="array" ref="JP135">MAX(IF($KD21:$KD68&lt;&gt;"",JP21:JP68))</f>
        <v>0</v>
      </c>
    </row>
    <row r="136" spans="4:276" ht="15" customHeight="1" x14ac:dyDescent="0.2">
      <c r="D136" s="316">
        <v>8.3000000000000007</v>
      </c>
      <c r="E136" s="317" t="s">
        <v>495</v>
      </c>
      <c r="F136" s="316" t="e">
        <f t="array" ref="F136">AVERAGE(IF($KD21:$KD68&lt;&gt;"",F21:F68))</f>
        <v>#DIV/0!</v>
      </c>
      <c r="G136" s="316" t="e">
        <f t="array" ref="G136">AVERAGE(IF($KD21:$KD68&lt;&gt;"",G21:G68))</f>
        <v>#DIV/0!</v>
      </c>
      <c r="H136" s="316" t="e">
        <f t="array" ref="H136">AVERAGE(IF($KD21:$KD68&lt;&gt;"",H21:H68))</f>
        <v>#DIV/0!</v>
      </c>
      <c r="I136" s="316" t="e">
        <f t="array" ref="I136">AVERAGE(IF($KD21:$KD68&lt;&gt;"",I21:I68))</f>
        <v>#DIV/0!</v>
      </c>
      <c r="J136" s="316" t="e">
        <f t="array" ref="J136">AVERAGE(IF($KD21:$KD68&lt;&gt;"",J21:J68))</f>
        <v>#DIV/0!</v>
      </c>
      <c r="K136" s="316" t="e">
        <f t="array" ref="K136">AVERAGE(IF($KD21:$KD68&lt;&gt;"",K21:K68))</f>
        <v>#DIV/0!</v>
      </c>
      <c r="L136" s="316" t="e">
        <f t="array" ref="L136">AVERAGE(IF($KD21:$KD68&lt;&gt;"",L21:L68))</f>
        <v>#DIV/0!</v>
      </c>
      <c r="M136" s="316" t="e">
        <f t="array" ref="M136">AVERAGE(IF($KD21:$KD68&lt;&gt;"",M21:M68))</f>
        <v>#DIV/0!</v>
      </c>
      <c r="N136" s="316" t="e">
        <f t="array" ref="N136">AVERAGE(IF($KD21:$KD68&lt;&gt;"",N21:N68))</f>
        <v>#DIV/0!</v>
      </c>
      <c r="O136" s="316" t="e">
        <f t="array" ref="O136">AVERAGE(IF($KD21:$KD68&lt;&gt;"",O21:O68))</f>
        <v>#DIV/0!</v>
      </c>
      <c r="P136" s="316" t="e">
        <f t="array" ref="P136">AVERAGE(IF($KD21:$KD68&lt;&gt;"",P21:P68))</f>
        <v>#DIV/0!</v>
      </c>
      <c r="Q136" s="316" t="e">
        <f t="array" ref="Q136">AVERAGE(IF($KD21:$KD68&lt;&gt;"",Q21:Q68))</f>
        <v>#DIV/0!</v>
      </c>
      <c r="R136" s="316" t="e">
        <f t="array" ref="R136">AVERAGE(IF($KD21:$KD68&lt;&gt;"",R21:R68))</f>
        <v>#DIV/0!</v>
      </c>
      <c r="S136" s="316" t="e">
        <f t="array" ref="S136">AVERAGE(IF($KD21:$KD68&lt;&gt;"",S21:S68))</f>
        <v>#DIV/0!</v>
      </c>
      <c r="T136" s="316" t="e">
        <f t="array" ref="T136">AVERAGE(IF($KD21:$KD68&lt;&gt;"",T21:T68))</f>
        <v>#DIV/0!</v>
      </c>
      <c r="U136" s="316" t="e">
        <f t="array" ref="U136">AVERAGE(IF($KD21:$KD68&lt;&gt;"",U21:U68))</f>
        <v>#DIV/0!</v>
      </c>
      <c r="V136" s="316" t="e">
        <f t="array" ref="V136">AVERAGE(IF($KD21:$KD68&lt;&gt;"",V21:V68))</f>
        <v>#DIV/0!</v>
      </c>
      <c r="W136" s="316" t="e">
        <f t="array" ref="W136">AVERAGE(IF($KD21:$KD68&lt;&gt;"",W21:W68))</f>
        <v>#DIV/0!</v>
      </c>
      <c r="X136" s="316" t="e">
        <f t="array" ref="X136">AVERAGE(IF($KD21:$KD68&lt;&gt;"",X21:X68))</f>
        <v>#DIV/0!</v>
      </c>
      <c r="Y136" s="316" t="e">
        <f t="array" ref="Y136">AVERAGE(IF($KD21:$KD68&lt;&gt;"",Y21:Y68))</f>
        <v>#DIV/0!</v>
      </c>
      <c r="Z136" s="316" t="e">
        <f t="array" ref="Z136">AVERAGE(IF($KD21:$KD68&lt;&gt;"",Z21:Z68))</f>
        <v>#DIV/0!</v>
      </c>
      <c r="AA136" s="316" t="e">
        <f t="array" ref="AA136">AVERAGE(IF($KD21:$KD68&lt;&gt;"",AA21:AA68))</f>
        <v>#DIV/0!</v>
      </c>
      <c r="AB136" s="316" t="e">
        <f t="array" ref="AB136">AVERAGE(IF($KD21:$KD68&lt;&gt;"",AB21:AB68))</f>
        <v>#DIV/0!</v>
      </c>
      <c r="AC136" s="316" t="e">
        <f t="array" ref="AC136">AVERAGE(IF($KD21:$KD68&lt;&gt;"",AC21:AC68))</f>
        <v>#DIV/0!</v>
      </c>
      <c r="AD136" s="316" t="e">
        <f t="array" ref="AD136">AVERAGE(IF($KD21:$KD68&lt;&gt;"",AD21:AD68))</f>
        <v>#DIV/0!</v>
      </c>
      <c r="AE136" s="316" t="e">
        <f t="array" ref="AE136">AVERAGE(IF($KD21:$KD68&lt;&gt;"",AE21:AE68))</f>
        <v>#DIV/0!</v>
      </c>
      <c r="AF136" s="316" t="e">
        <f t="array" ref="AF136">AVERAGE(IF($KD21:$KD68&lt;&gt;"",AF21:AF68))</f>
        <v>#DIV/0!</v>
      </c>
      <c r="AG136" s="316" t="e">
        <f t="array" ref="AG136">AVERAGE(IF($KD21:$KD68&lt;&gt;"",AG21:AG68))</f>
        <v>#DIV/0!</v>
      </c>
      <c r="AH136" s="316" t="e">
        <f t="array" ref="AH136">AVERAGE(IF($KD21:$KD68&lt;&gt;"",AH21:AH68))</f>
        <v>#DIV/0!</v>
      </c>
      <c r="AI136" s="316" t="e">
        <f t="array" ref="AI136">AVERAGE(IF($KD21:$KD68&lt;&gt;"",AI21:AI68))</f>
        <v>#DIV/0!</v>
      </c>
      <c r="AJ136" s="316" t="e">
        <f t="array" ref="AJ136">AVERAGE(IF($KD21:$KD68&lt;&gt;"",AJ21:AJ68))</f>
        <v>#DIV/0!</v>
      </c>
      <c r="AK136" s="316" t="e">
        <f t="array" ref="AK136">AVERAGE(IF($KD21:$KD68&lt;&gt;"",AK21:AK68))</f>
        <v>#DIV/0!</v>
      </c>
      <c r="AL136" s="316" t="e">
        <f t="array" ref="AL136">AVERAGE(IF($KD21:$KD68&lt;&gt;"",AL21:AL68))</f>
        <v>#DIV/0!</v>
      </c>
      <c r="AM136" s="316" t="e">
        <f t="array" ref="AM136">AVERAGE(IF($KD21:$KD68&lt;&gt;"",AM21:AM68))</f>
        <v>#DIV/0!</v>
      </c>
      <c r="AN136" s="316" t="e">
        <f t="array" ref="AN136">AVERAGE(IF($KD21:$KD68&lt;&gt;"",AN21:AN68))</f>
        <v>#DIV/0!</v>
      </c>
      <c r="AO136" s="316" t="e">
        <f t="array" ref="AO136">AVERAGE(IF($KD21:$KD68&lt;&gt;"",AO21:AO68))</f>
        <v>#DIV/0!</v>
      </c>
      <c r="AP136" s="316" t="e">
        <f t="array" ref="AP136">AVERAGE(IF($KD21:$KD68&lt;&gt;"",AP21:AP68))</f>
        <v>#DIV/0!</v>
      </c>
      <c r="AQ136" s="316" t="e">
        <f t="array" ref="AQ136">AVERAGE(IF($KD21:$KD68&lt;&gt;"",AQ21:AQ68))</f>
        <v>#DIV/0!</v>
      </c>
      <c r="AR136" s="316" t="e">
        <f t="array" ref="AR136">AVERAGE(IF($KD21:$KD68&lt;&gt;"",AR21:AR68))</f>
        <v>#DIV/0!</v>
      </c>
      <c r="AS136" s="316" t="e">
        <f t="array" ref="AS136">AVERAGE(IF($KD21:$KD68&lt;&gt;"",AS21:AS68))</f>
        <v>#DIV/0!</v>
      </c>
      <c r="AT136" s="316" t="e">
        <f t="array" ref="AT136">AVERAGE(IF($KD21:$KD68&lt;&gt;"",AT21:AT68))</f>
        <v>#DIV/0!</v>
      </c>
      <c r="AU136" s="316" t="e">
        <f t="array" ref="AU136">AVERAGE(IF($KD21:$KD68&lt;&gt;"",AU21:AU68))</f>
        <v>#DIV/0!</v>
      </c>
      <c r="AV136" s="316" t="e">
        <f t="array" ref="AV136">AVERAGE(IF($KD21:$KD68&lt;&gt;"",AV21:AV68))</f>
        <v>#DIV/0!</v>
      </c>
      <c r="AW136" s="316" t="e">
        <f t="array" ref="AW136">AVERAGE(IF($KD21:$KD68&lt;&gt;"",AW21:AW68))</f>
        <v>#DIV/0!</v>
      </c>
      <c r="AX136" s="316" t="e">
        <f t="array" ref="AX136">AVERAGE(IF($KD21:$KD68&lt;&gt;"",AX21:AX68))</f>
        <v>#DIV/0!</v>
      </c>
      <c r="AY136" s="316" t="e">
        <f t="array" ref="AY136">AVERAGE(IF($KD21:$KD68&lt;&gt;"",AY21:AY68))</f>
        <v>#DIV/0!</v>
      </c>
      <c r="AZ136" s="316" t="e">
        <f t="array" ref="AZ136">AVERAGE(IF($KD21:$KD68&lt;&gt;"",AZ21:AZ68))</f>
        <v>#DIV/0!</v>
      </c>
      <c r="BA136" s="316" t="e">
        <f t="array" ref="BA136">AVERAGE(IF($KD21:$KD68&lt;&gt;"",BA21:BA68))</f>
        <v>#DIV/0!</v>
      </c>
      <c r="BB136" s="316" t="e">
        <f t="array" ref="BB136">AVERAGE(IF($KD21:$KD68&lt;&gt;"",BB21:BB68))</f>
        <v>#DIV/0!</v>
      </c>
      <c r="BC136" s="316" t="e">
        <f t="array" ref="BC136">AVERAGE(IF($KD21:$KD68&lt;&gt;"",BC21:BC68))</f>
        <v>#DIV/0!</v>
      </c>
      <c r="BD136" s="316" t="e">
        <f t="array" ref="BD136">AVERAGE(IF($KD21:$KD68&lt;&gt;"",BD21:BD68))</f>
        <v>#DIV/0!</v>
      </c>
      <c r="BE136" s="316" t="e">
        <f t="array" ref="BE136">AVERAGE(IF($KD21:$KD68&lt;&gt;"",BE21:BE68))</f>
        <v>#DIV/0!</v>
      </c>
      <c r="BF136" s="316" t="e">
        <f t="array" ref="BF136">AVERAGE(IF($KD21:$KD68&lt;&gt;"",BF21:BF68))</f>
        <v>#DIV/0!</v>
      </c>
      <c r="BG136" s="316" t="e">
        <f t="array" ref="BG136">AVERAGE(IF($KD21:$KD68&lt;&gt;"",BG21:BG68))</f>
        <v>#DIV/0!</v>
      </c>
      <c r="BH136" s="316" t="e">
        <f t="array" ref="BH136">AVERAGE(IF($KD21:$KD68&lt;&gt;"",BH21:BH68))</f>
        <v>#DIV/0!</v>
      </c>
      <c r="BI136" s="316" t="e">
        <f t="array" ref="BI136">AVERAGE(IF($KD21:$KD68&lt;&gt;"",BI21:BI68))</f>
        <v>#DIV/0!</v>
      </c>
      <c r="BJ136" s="316" t="e">
        <f t="array" ref="BJ136">AVERAGE(IF($KD21:$KD68&lt;&gt;"",BJ21:BJ68))</f>
        <v>#DIV/0!</v>
      </c>
      <c r="BK136" s="316" t="e">
        <f t="array" ref="BK136">AVERAGE(IF($KD21:$KD68&lt;&gt;"",BK21:BK68))</f>
        <v>#DIV/0!</v>
      </c>
      <c r="BL136" s="316" t="e">
        <f t="array" ref="BL136">AVERAGE(IF($KD21:$KD68&lt;&gt;"",BL21:BL68))</f>
        <v>#DIV/0!</v>
      </c>
      <c r="BM136" s="316" t="e">
        <f t="array" ref="BM136">AVERAGE(IF($KD21:$KD68&lt;&gt;"",BM21:BM68))</f>
        <v>#DIV/0!</v>
      </c>
      <c r="BN136" s="316" t="e">
        <f t="array" ref="BN136">AVERAGE(IF($KD21:$KD68&lt;&gt;"",BN21:BN68))</f>
        <v>#DIV/0!</v>
      </c>
      <c r="BO136" s="316" t="e">
        <f t="array" ref="BO136">AVERAGE(IF($KD21:$KD68&lt;&gt;"",BO21:BO68))</f>
        <v>#DIV/0!</v>
      </c>
      <c r="BP136" s="316" t="e">
        <f t="array" ref="BP136">AVERAGE(IF($KD21:$KD68&lt;&gt;"",BP21:BP68))</f>
        <v>#DIV/0!</v>
      </c>
      <c r="BQ136" s="316" t="e">
        <f t="array" ref="BQ136">AVERAGE(IF($KD21:$KD68&lt;&gt;"",BQ21:BQ68))</f>
        <v>#DIV/0!</v>
      </c>
      <c r="BR136" s="316" t="e">
        <f t="array" ref="BR136">AVERAGE(IF($KD21:$KD68&lt;&gt;"",BR21:BR68))</f>
        <v>#DIV/0!</v>
      </c>
      <c r="BS136" s="316" t="e">
        <f t="array" ref="BS136">AVERAGE(IF($KD21:$KD68&lt;&gt;"",BS21:BS68))</f>
        <v>#DIV/0!</v>
      </c>
      <c r="BT136" s="316" t="e">
        <f t="array" ref="BT136">AVERAGE(IF($KD21:$KD68&lt;&gt;"",BT21:BT68))</f>
        <v>#DIV/0!</v>
      </c>
      <c r="BU136" s="316" t="e">
        <f t="array" ref="BU136">AVERAGE(IF($KD21:$KD68&lt;&gt;"",BU21:BU68))</f>
        <v>#DIV/0!</v>
      </c>
      <c r="BV136" s="316" t="e">
        <f t="array" ref="BV136">AVERAGE(IF($KD21:$KD68&lt;&gt;"",BV21:BV68))</f>
        <v>#DIV/0!</v>
      </c>
      <c r="BW136" s="316" t="e">
        <f t="array" ref="BW136">AVERAGE(IF($KD21:$KD68&lt;&gt;"",BW21:BW68))</f>
        <v>#DIV/0!</v>
      </c>
      <c r="BX136" s="316" t="e">
        <f t="array" ref="BX136">AVERAGE(IF($KD21:$KD68&lt;&gt;"",BX21:BX68))</f>
        <v>#DIV/0!</v>
      </c>
      <c r="BY136" s="316" t="e">
        <f t="array" ref="BY136">AVERAGE(IF($KD21:$KD68&lt;&gt;"",BY21:BY68))</f>
        <v>#DIV/0!</v>
      </c>
      <c r="BZ136" s="316" t="e">
        <f t="array" ref="BZ136">AVERAGE(IF($KD21:$KD68&lt;&gt;"",BZ21:BZ68))</f>
        <v>#DIV/0!</v>
      </c>
      <c r="CA136" s="316" t="e">
        <f t="array" ref="CA136">AVERAGE(IF($KD21:$KD68&lt;&gt;"",CA21:CA68))</f>
        <v>#DIV/0!</v>
      </c>
      <c r="CB136" s="316" t="e">
        <f t="array" ref="CB136">AVERAGE(IF($KD21:$KD68&lt;&gt;"",CB21:CB68))</f>
        <v>#DIV/0!</v>
      </c>
      <c r="CC136" s="316" t="e">
        <f t="array" ref="CC136">AVERAGE(IF($KD21:$KD68&lt;&gt;"",CC21:CC68))</f>
        <v>#DIV/0!</v>
      </c>
      <c r="CD136" s="316" t="e">
        <f t="array" ref="CD136">AVERAGE(IF($KD21:$KD68&lt;&gt;"",CD21:CD68))</f>
        <v>#DIV/0!</v>
      </c>
      <c r="CE136" s="316" t="e">
        <f t="array" ref="CE136">AVERAGE(IF($KD21:$KD68&lt;&gt;"",CE21:CE68))</f>
        <v>#DIV/0!</v>
      </c>
      <c r="CF136" s="316" t="e">
        <f t="array" ref="CF136">AVERAGE(IF($KD21:$KD68&lt;&gt;"",CF21:CF68))</f>
        <v>#DIV/0!</v>
      </c>
      <c r="CG136" s="316" t="e">
        <f t="array" ref="CG136">AVERAGE(IF($KD21:$KD68&lt;&gt;"",CG21:CG68))</f>
        <v>#DIV/0!</v>
      </c>
      <c r="CH136" s="316" t="e">
        <f t="array" ref="CH136">AVERAGE(IF($KD21:$KD68&lt;&gt;"",CH21:CH68))</f>
        <v>#DIV/0!</v>
      </c>
      <c r="CI136" s="316" t="e">
        <f t="array" ref="CI136">AVERAGE(IF($KD21:$KD68&lt;&gt;"",CI21:CI68))</f>
        <v>#DIV/0!</v>
      </c>
      <c r="CJ136" s="316" t="e">
        <f t="array" ref="CJ136">AVERAGE(IF($KD21:$KD68&lt;&gt;"",CJ21:CJ68))</f>
        <v>#DIV/0!</v>
      </c>
      <c r="CK136" s="316" t="e">
        <f t="array" ref="CK136">AVERAGE(IF($KD21:$KD68&lt;&gt;"",CK21:CK68))</f>
        <v>#DIV/0!</v>
      </c>
      <c r="CL136" s="316" t="e">
        <f t="array" ref="CL136">AVERAGE(IF($KD21:$KD68&lt;&gt;"",CL21:CL68))</f>
        <v>#DIV/0!</v>
      </c>
      <c r="CM136" s="316" t="e">
        <f t="array" ref="CM136">AVERAGE(IF($KD21:$KD68&lt;&gt;"",CM21:CM68))</f>
        <v>#DIV/0!</v>
      </c>
      <c r="CN136" s="316" t="e">
        <f t="array" ref="CN136">AVERAGE(IF($KD21:$KD68&lt;&gt;"",CN21:CN68))</f>
        <v>#DIV/0!</v>
      </c>
      <c r="CO136" s="316" t="e">
        <f t="array" ref="CO136">AVERAGE(IF($KD21:$KD68&lt;&gt;"",CO21:CO68))</f>
        <v>#DIV/0!</v>
      </c>
      <c r="CP136" s="316" t="e">
        <f t="array" ref="CP136">AVERAGE(IF($KD21:$KD68&lt;&gt;"",CP21:CP68))</f>
        <v>#DIV/0!</v>
      </c>
      <c r="CQ136" s="316" t="e">
        <f t="array" ref="CQ136">AVERAGE(IF($KD21:$KD68&lt;&gt;"",CQ21:CQ68))</f>
        <v>#DIV/0!</v>
      </c>
      <c r="CR136" s="316" t="e">
        <f t="array" ref="CR136">AVERAGE(IF($KD21:$KD68&lt;&gt;"",CR21:CR68))</f>
        <v>#DIV/0!</v>
      </c>
      <c r="CS136" s="316" t="e">
        <f t="array" ref="CS136">AVERAGE(IF($KD21:$KD68&lt;&gt;"",CS21:CS68))</f>
        <v>#DIV/0!</v>
      </c>
      <c r="CT136" s="316" t="e">
        <f t="array" ref="CT136">AVERAGE(IF($KD21:$KD68&lt;&gt;"",CT21:CT68))</f>
        <v>#DIV/0!</v>
      </c>
      <c r="CU136" s="316" t="e">
        <f t="array" ref="CU136">AVERAGE(IF($KD21:$KD68&lt;&gt;"",CU21:CU68))</f>
        <v>#DIV/0!</v>
      </c>
      <c r="CV136" s="316" t="e">
        <f t="array" ref="CV136">AVERAGE(IF($KD21:$KD68&lt;&gt;"",CV21:CV68))</f>
        <v>#DIV/0!</v>
      </c>
      <c r="CW136" s="316" t="e">
        <f t="array" ref="CW136">AVERAGE(IF($KD21:$KD68&lt;&gt;"",CW21:CW68))</f>
        <v>#DIV/0!</v>
      </c>
      <c r="CX136" s="316" t="e">
        <f t="array" ref="CX136">AVERAGE(IF($KD21:$KD68&lt;&gt;"",CX21:CX68))</f>
        <v>#DIV/0!</v>
      </c>
      <c r="CY136" s="316" t="e">
        <f t="array" ref="CY136">AVERAGE(IF($KD21:$KD68&lt;&gt;"",CY21:CY68))</f>
        <v>#DIV/0!</v>
      </c>
      <c r="CZ136" s="316" t="e">
        <f t="array" ref="CZ136">AVERAGE(IF($KD21:$KD68&lt;&gt;"",CZ21:CZ68))</f>
        <v>#DIV/0!</v>
      </c>
      <c r="DA136" s="316" t="e">
        <f t="array" ref="DA136">AVERAGE(IF($KD21:$KD68&lt;&gt;"",DA21:DA68))</f>
        <v>#DIV/0!</v>
      </c>
      <c r="DB136" s="316" t="e">
        <f t="array" ref="DB136">AVERAGE(IF($KD21:$KD68&lt;&gt;"",DB21:DB68))</f>
        <v>#DIV/0!</v>
      </c>
      <c r="DC136" s="316" t="e">
        <f t="array" ref="DC136">AVERAGE(IF($KD21:$KD68&lt;&gt;"",DC21:DC68))</f>
        <v>#DIV/0!</v>
      </c>
      <c r="DD136" s="316" t="e">
        <f t="array" ref="DD136">AVERAGE(IF($KD21:$KD68&lt;&gt;"",DD21:DD68))</f>
        <v>#DIV/0!</v>
      </c>
      <c r="DE136" s="316" t="e">
        <f t="array" ref="DE136">AVERAGE(IF($KD21:$KD68&lt;&gt;"",DE21:DE68))</f>
        <v>#DIV/0!</v>
      </c>
      <c r="DF136" s="316" t="e">
        <f t="array" ref="DF136">AVERAGE(IF($KD21:$KD68&lt;&gt;"",DF21:DF68))</f>
        <v>#DIV/0!</v>
      </c>
      <c r="DG136" s="316" t="e">
        <f t="array" ref="DG136">AVERAGE(IF($KD21:$KD68&lt;&gt;"",DG21:DG68))</f>
        <v>#DIV/0!</v>
      </c>
      <c r="DH136" s="316" t="e">
        <f t="array" ref="DH136">AVERAGE(IF($KD21:$KD68&lt;&gt;"",DH21:DH68))</f>
        <v>#DIV/0!</v>
      </c>
      <c r="DI136" s="316" t="e">
        <f t="array" ref="DI136">AVERAGE(IF($KD21:$KD68&lt;&gt;"",DI21:DI68))</f>
        <v>#DIV/0!</v>
      </c>
      <c r="DJ136" s="316" t="e">
        <f t="array" ref="DJ136">AVERAGE(IF($KD21:$KD68&lt;&gt;"",DJ21:DJ68))</f>
        <v>#DIV/0!</v>
      </c>
      <c r="DK136" s="316" t="e">
        <f t="array" ref="DK136">AVERAGE(IF($KD21:$KD68&lt;&gt;"",DK21:DK68))</f>
        <v>#DIV/0!</v>
      </c>
      <c r="DL136" s="316" t="e">
        <f t="array" ref="DL136">AVERAGE(IF($KD21:$KD68&lt;&gt;"",DL21:DL68))</f>
        <v>#DIV/0!</v>
      </c>
      <c r="DM136" s="316" t="e">
        <f t="array" ref="DM136">AVERAGE(IF($KD21:$KD68&lt;&gt;"",DM21:DM68))</f>
        <v>#DIV/0!</v>
      </c>
      <c r="DN136" s="316" t="e">
        <f t="array" ref="DN136">AVERAGE(IF($KD21:$KD68&lt;&gt;"",DN21:DN68))</f>
        <v>#DIV/0!</v>
      </c>
      <c r="DO136" s="316" t="e">
        <f t="array" ref="DO136">AVERAGE(IF($KD21:$KD68&lt;&gt;"",DO21:DO68))</f>
        <v>#DIV/0!</v>
      </c>
      <c r="DP136" s="316" t="e">
        <f t="array" ref="DP136">AVERAGE(IF($KD21:$KD68&lt;&gt;"",DP21:DP68))</f>
        <v>#DIV/0!</v>
      </c>
      <c r="DQ136" s="316" t="e">
        <f t="array" ref="DQ136">AVERAGE(IF($KD21:$KD68&lt;&gt;"",DQ21:DQ68))</f>
        <v>#DIV/0!</v>
      </c>
      <c r="DR136" s="316" t="e">
        <f t="array" ref="DR136">AVERAGE(IF($KD21:$KD68&lt;&gt;"",DR21:DR68))</f>
        <v>#DIV/0!</v>
      </c>
      <c r="DS136" s="316" t="e">
        <f t="array" ref="DS136">AVERAGE(IF($KD21:$KD68&lt;&gt;"",DS21:DS68))</f>
        <v>#DIV/0!</v>
      </c>
      <c r="DT136" s="316" t="e">
        <f t="array" ref="DT136">AVERAGE(IF($KD21:$KD68&lt;&gt;"",DT21:DT68))</f>
        <v>#DIV/0!</v>
      </c>
      <c r="DU136" s="316" t="e">
        <f t="array" ref="DU136">AVERAGE(IF($KD21:$KD68&lt;&gt;"",DU21:DU68))</f>
        <v>#DIV/0!</v>
      </c>
      <c r="DV136" s="316" t="e">
        <f t="array" ref="DV136">AVERAGE(IF($KD21:$KD68&lt;&gt;"",DV21:DV68))</f>
        <v>#DIV/0!</v>
      </c>
      <c r="DW136" s="316" t="e">
        <f t="array" ref="DW136">AVERAGE(IF($KD21:$KD68&lt;&gt;"",DW21:DW68))</f>
        <v>#DIV/0!</v>
      </c>
      <c r="DX136" s="316" t="e">
        <f t="array" ref="DX136">AVERAGE(IF($KD21:$KD68&lt;&gt;"",DX21:DX68))</f>
        <v>#DIV/0!</v>
      </c>
      <c r="DY136" s="316" t="e">
        <f t="array" ref="DY136">AVERAGE(IF($KD21:$KD68&lt;&gt;"",DY21:DY68))</f>
        <v>#DIV/0!</v>
      </c>
      <c r="DZ136" s="316" t="e">
        <f t="array" ref="DZ136">AVERAGE(IF($KD21:$KD68&lt;&gt;"",DZ21:DZ68))</f>
        <v>#DIV/0!</v>
      </c>
      <c r="EA136" s="316" t="e">
        <f t="array" ref="EA136">AVERAGE(IF($KD21:$KD68&lt;&gt;"",EA21:EA68))</f>
        <v>#DIV/0!</v>
      </c>
      <c r="EB136" s="316" t="e">
        <f t="array" ref="EB136">AVERAGE(IF($KD21:$KD68&lt;&gt;"",EB21:EB68))</f>
        <v>#DIV/0!</v>
      </c>
      <c r="EC136" s="316" t="e">
        <f t="array" ref="EC136">AVERAGE(IF($KD21:$KD68&lt;&gt;"",EC21:EC68))</f>
        <v>#DIV/0!</v>
      </c>
      <c r="ED136" s="316" t="e">
        <f t="array" ref="ED136">AVERAGE(IF($KD21:$KD68&lt;&gt;"",ED21:ED68))</f>
        <v>#DIV/0!</v>
      </c>
      <c r="EE136" s="316" t="e">
        <f t="array" ref="EE136">AVERAGE(IF($KD21:$KD68&lt;&gt;"",EE21:EE68))</f>
        <v>#DIV/0!</v>
      </c>
      <c r="EF136" s="316" t="e">
        <f t="array" ref="EF136">AVERAGE(IF($KD21:$KD68&lt;&gt;"",EF21:EF68))</f>
        <v>#DIV/0!</v>
      </c>
      <c r="EG136" s="316" t="e">
        <f t="array" ref="EG136">AVERAGE(IF($KD21:$KD68&lt;&gt;"",EG21:EG68))</f>
        <v>#DIV/0!</v>
      </c>
      <c r="EH136" s="316" t="e">
        <f t="array" ref="EH136">AVERAGE(IF($KD21:$KD68&lt;&gt;"",EH21:EH68))</f>
        <v>#DIV/0!</v>
      </c>
      <c r="EI136" s="316" t="e">
        <f t="array" ref="EI136">AVERAGE(IF($KD21:$KD68&lt;&gt;"",EI21:EI68))</f>
        <v>#DIV/0!</v>
      </c>
      <c r="EJ136" s="316" t="e">
        <f t="array" ref="EJ136">AVERAGE(IF($KD21:$KD68&lt;&gt;"",EJ21:EJ68))</f>
        <v>#DIV/0!</v>
      </c>
      <c r="EK136" s="316" t="e">
        <f t="array" ref="EK136">AVERAGE(IF($KD21:$KD68&lt;&gt;"",EK21:EK68))</f>
        <v>#DIV/0!</v>
      </c>
      <c r="EL136" s="316" t="e">
        <f t="array" ref="EL136">AVERAGE(IF($KD21:$KD68&lt;&gt;"",EL21:EL68))</f>
        <v>#DIV/0!</v>
      </c>
      <c r="EM136" s="316" t="e">
        <f t="array" ref="EM136">AVERAGE(IF($KD21:$KD68&lt;&gt;"",EM21:EM68))</f>
        <v>#DIV/0!</v>
      </c>
      <c r="EN136" s="316" t="e">
        <f t="array" ref="EN136">AVERAGE(IF($KD21:$KD68&lt;&gt;"",EN21:EN68))</f>
        <v>#DIV/0!</v>
      </c>
      <c r="EO136" s="316" t="e">
        <f t="array" ref="EO136">AVERAGE(IF($KD21:$KD68&lt;&gt;"",EO21:EO68))</f>
        <v>#DIV/0!</v>
      </c>
      <c r="EP136" s="316" t="e">
        <f t="array" ref="EP136">AVERAGE(IF($KD21:$KD68&lt;&gt;"",EP21:EP68))</f>
        <v>#DIV/0!</v>
      </c>
      <c r="EQ136" s="316" t="e">
        <f t="array" ref="EQ136">AVERAGE(IF($KD21:$KD68&lt;&gt;"",EQ21:EQ68))</f>
        <v>#DIV/0!</v>
      </c>
      <c r="ER136" s="316" t="e">
        <f t="array" ref="ER136">AVERAGE(IF($KD21:$KD68&lt;&gt;"",ER21:ER68))</f>
        <v>#DIV/0!</v>
      </c>
      <c r="ES136" s="316" t="e">
        <f t="array" ref="ES136">AVERAGE(IF($KD21:$KD68&lt;&gt;"",ES21:ES68))</f>
        <v>#DIV/0!</v>
      </c>
      <c r="ET136" s="316" t="e">
        <f t="array" ref="ET136">AVERAGE(IF($KD21:$KD68&lt;&gt;"",ET21:ET68))</f>
        <v>#DIV/0!</v>
      </c>
      <c r="EU136" s="316" t="e">
        <f t="array" ref="EU136">AVERAGE(IF($KD21:$KD68&lt;&gt;"",EU21:EU68))</f>
        <v>#DIV/0!</v>
      </c>
      <c r="EV136" s="316" t="e">
        <f t="array" ref="EV136">AVERAGE(IF($KD21:$KD68&lt;&gt;"",EV21:EV68))</f>
        <v>#DIV/0!</v>
      </c>
      <c r="EW136" s="316" t="e">
        <f t="array" ref="EW136">AVERAGE(IF($KD21:$KD68&lt;&gt;"",EW21:EW68))</f>
        <v>#DIV/0!</v>
      </c>
      <c r="EX136" s="316" t="e">
        <f t="array" ref="EX136">AVERAGE(IF($KD21:$KD68&lt;&gt;"",EX21:EX68))</f>
        <v>#DIV/0!</v>
      </c>
      <c r="EY136" s="316" t="e">
        <f t="array" ref="EY136">AVERAGE(IF($KD21:$KD68&lt;&gt;"",EY21:EY68))</f>
        <v>#DIV/0!</v>
      </c>
      <c r="EZ136" s="316" t="e">
        <f t="array" ref="EZ136">AVERAGE(IF($KD21:$KD68&lt;&gt;"",EZ21:EZ68))</f>
        <v>#DIV/0!</v>
      </c>
      <c r="FA136" s="316" t="e">
        <f t="array" ref="FA136">AVERAGE(IF($KD21:$KD68&lt;&gt;"",FA21:FA68))</f>
        <v>#DIV/0!</v>
      </c>
      <c r="FB136" s="316" t="e">
        <f t="array" ref="FB136">AVERAGE(IF($KD21:$KD68&lt;&gt;"",FB21:FB68))</f>
        <v>#DIV/0!</v>
      </c>
      <c r="FC136" s="316" t="e">
        <f t="array" ref="FC136">AVERAGE(IF($KD21:$KD68&lt;&gt;"",FC21:FC68))</f>
        <v>#DIV/0!</v>
      </c>
      <c r="FD136" s="316" t="e">
        <f t="array" ref="FD136">AVERAGE(IF($KD21:$KD68&lt;&gt;"",FD21:FD68))</f>
        <v>#DIV/0!</v>
      </c>
      <c r="FE136" s="316" t="e">
        <f t="array" ref="FE136">AVERAGE(IF($KD21:$KD68&lt;&gt;"",FE21:FE68))</f>
        <v>#DIV/0!</v>
      </c>
      <c r="FF136" s="316" t="e">
        <f t="array" ref="FF136">AVERAGE(IF($KD21:$KD68&lt;&gt;"",FF21:FF68))</f>
        <v>#DIV/0!</v>
      </c>
      <c r="FG136" s="316" t="e">
        <f t="array" ref="FG136">AVERAGE(IF($KD21:$KD68&lt;&gt;"",FG21:FG68))</f>
        <v>#DIV/0!</v>
      </c>
      <c r="FH136" s="316" t="e">
        <f t="array" ref="FH136">AVERAGE(IF($KD21:$KD68&lt;&gt;"",FH21:FH68))</f>
        <v>#DIV/0!</v>
      </c>
      <c r="FI136" s="316" t="e">
        <f t="array" ref="FI136">AVERAGE(IF($KD21:$KD68&lt;&gt;"",FI21:FI68))</f>
        <v>#DIV/0!</v>
      </c>
      <c r="FJ136" s="316" t="e">
        <f t="array" ref="FJ136">AVERAGE(IF($KD21:$KD68&lt;&gt;"",FJ21:FJ68))</f>
        <v>#DIV/0!</v>
      </c>
      <c r="FK136" s="316" t="e">
        <f t="array" ref="FK136">AVERAGE(IF($KD21:$KD68&lt;&gt;"",FK21:FK68))</f>
        <v>#DIV/0!</v>
      </c>
      <c r="FL136" s="316" t="e">
        <f t="array" ref="FL136">AVERAGE(IF($KD21:$KD68&lt;&gt;"",FL21:FL68))</f>
        <v>#DIV/0!</v>
      </c>
      <c r="FM136" s="316" t="e">
        <f t="array" ref="FM136">AVERAGE(IF($KD21:$KD68&lt;&gt;"",FM21:FM68))</f>
        <v>#DIV/0!</v>
      </c>
      <c r="FN136" s="316" t="e">
        <f t="array" ref="FN136">AVERAGE(IF($KD21:$KD68&lt;&gt;"",FN21:FN68))</f>
        <v>#DIV/0!</v>
      </c>
      <c r="FO136" s="316" t="e">
        <f t="array" ref="FO136">AVERAGE(IF($KD21:$KD68&lt;&gt;"",FO21:FO68))</f>
        <v>#DIV/0!</v>
      </c>
      <c r="FP136" s="316" t="e">
        <f t="array" ref="FP136">AVERAGE(IF($KD21:$KD68&lt;&gt;"",FP21:FP68))</f>
        <v>#DIV/0!</v>
      </c>
      <c r="FQ136" s="316" t="e">
        <f t="array" ref="FQ136">AVERAGE(IF($KD21:$KD68&lt;&gt;"",FQ21:FQ68))</f>
        <v>#DIV/0!</v>
      </c>
      <c r="FR136" s="316" t="e">
        <f t="array" ref="FR136">AVERAGE(IF($KD21:$KD68&lt;&gt;"",FR21:FR68))</f>
        <v>#DIV/0!</v>
      </c>
      <c r="FS136" s="316" t="e">
        <f t="array" ref="FS136">AVERAGE(IF($KD21:$KD68&lt;&gt;"",FS21:FS68))</f>
        <v>#DIV/0!</v>
      </c>
      <c r="FT136" s="316" t="e">
        <f t="array" ref="FT136">AVERAGE(IF($KD21:$KD68&lt;&gt;"",FT21:FT68))</f>
        <v>#DIV/0!</v>
      </c>
      <c r="FU136" s="316" t="e">
        <f t="array" ref="FU136">AVERAGE(IF($KD21:$KD68&lt;&gt;"",FU21:FU68))</f>
        <v>#DIV/0!</v>
      </c>
      <c r="FV136" s="316" t="e">
        <f t="array" ref="FV136">AVERAGE(IF($KD21:$KD68&lt;&gt;"",FV21:FV68))</f>
        <v>#DIV/0!</v>
      </c>
      <c r="FW136" s="316" t="e">
        <f t="array" ref="FW136">AVERAGE(IF($KD21:$KD68&lt;&gt;"",FW21:FW68))</f>
        <v>#DIV/0!</v>
      </c>
      <c r="FX136" s="316" t="e">
        <f t="array" ref="FX136">AVERAGE(IF($KD21:$KD68&lt;&gt;"",FX21:FX68))</f>
        <v>#DIV/0!</v>
      </c>
      <c r="FY136" s="316" t="e">
        <f t="array" ref="FY136">AVERAGE(IF($KD21:$KD68&lt;&gt;"",FY21:FY68))</f>
        <v>#DIV/0!</v>
      </c>
      <c r="FZ136" s="316" t="e">
        <f t="array" ref="FZ136">AVERAGE(IF($KD21:$KD68&lt;&gt;"",FZ21:FZ68))</f>
        <v>#DIV/0!</v>
      </c>
      <c r="GA136" s="316" t="e">
        <f t="array" ref="GA136">AVERAGE(IF($KD21:$KD68&lt;&gt;"",GA21:GA68))</f>
        <v>#DIV/0!</v>
      </c>
      <c r="GB136" s="316" t="e">
        <f t="array" ref="GB136">AVERAGE(IF($KD21:$KD68&lt;&gt;"",GB21:GB68))</f>
        <v>#DIV/0!</v>
      </c>
      <c r="GC136" s="316" t="e">
        <f t="array" ref="GC136">AVERAGE(IF($KD21:$KD68&lt;&gt;"",GC21:GC68))</f>
        <v>#DIV/0!</v>
      </c>
      <c r="GD136" s="316" t="e">
        <f t="array" ref="GD136">AVERAGE(IF($KD21:$KD68&lt;&gt;"",GD21:GD68))</f>
        <v>#DIV/0!</v>
      </c>
      <c r="GE136" s="316" t="e">
        <f t="array" ref="GE136">AVERAGE(IF($KD21:$KD68&lt;&gt;"",GE21:GE68))</f>
        <v>#DIV/0!</v>
      </c>
      <c r="GF136" s="316" t="e">
        <f t="array" ref="GF136">AVERAGE(IF($KD21:$KD68&lt;&gt;"",GF21:GF68))</f>
        <v>#DIV/0!</v>
      </c>
      <c r="GG136" s="316" t="e">
        <f t="array" ref="GG136">AVERAGE(IF($KD21:$KD68&lt;&gt;"",GG21:GG68))</f>
        <v>#DIV/0!</v>
      </c>
      <c r="GH136" s="316" t="e">
        <f t="array" ref="GH136">AVERAGE(IF($KD21:$KD68&lt;&gt;"",GH21:GH68))</f>
        <v>#DIV/0!</v>
      </c>
      <c r="GI136" s="316" t="e">
        <f t="array" ref="GI136">AVERAGE(IF($KD21:$KD68&lt;&gt;"",GI21:GI68))</f>
        <v>#DIV/0!</v>
      </c>
      <c r="GJ136" s="316" t="e">
        <f t="array" ref="GJ136">AVERAGE(IF($KD21:$KD68&lt;&gt;"",GJ21:GJ68))</f>
        <v>#DIV/0!</v>
      </c>
      <c r="GK136" s="316" t="e">
        <f t="array" ref="GK136">AVERAGE(IF($KD21:$KD68&lt;&gt;"",GK21:GK68))</f>
        <v>#DIV/0!</v>
      </c>
      <c r="GL136" s="316" t="e">
        <f t="array" ref="GL136">AVERAGE(IF($KD21:$KD68&lt;&gt;"",GL21:GL68))</f>
        <v>#DIV/0!</v>
      </c>
      <c r="GM136" s="316" t="e">
        <f t="array" ref="GM136">AVERAGE(IF($KD21:$KD68&lt;&gt;"",GM21:GM68))</f>
        <v>#DIV/0!</v>
      </c>
      <c r="GN136" s="316" t="e">
        <f t="array" ref="GN136">AVERAGE(IF($KD21:$KD68&lt;&gt;"",GN21:GN68))</f>
        <v>#DIV/0!</v>
      </c>
      <c r="GO136" s="316" t="e">
        <f t="array" ref="GO136">AVERAGE(IF($KD21:$KD68&lt;&gt;"",GO21:GO68))</f>
        <v>#DIV/0!</v>
      </c>
      <c r="GP136" s="316" t="e">
        <f t="array" ref="GP136">AVERAGE(IF($KD21:$KD68&lt;&gt;"",GP21:GP68))</f>
        <v>#DIV/0!</v>
      </c>
      <c r="GQ136" s="316" t="e">
        <f t="array" ref="GQ136">AVERAGE(IF($KD21:$KD68&lt;&gt;"",GQ21:GQ68))</f>
        <v>#DIV/0!</v>
      </c>
      <c r="GR136" s="316" t="e">
        <f t="array" ref="GR136">AVERAGE(IF($KD21:$KD68&lt;&gt;"",GR21:GR68))</f>
        <v>#DIV/0!</v>
      </c>
      <c r="GS136" s="316" t="e">
        <f t="array" ref="GS136">AVERAGE(IF($KD21:$KD68&lt;&gt;"",GS21:GS68))</f>
        <v>#DIV/0!</v>
      </c>
      <c r="GT136" s="316" t="e">
        <f t="array" ref="GT136">AVERAGE(IF($KD21:$KD68&lt;&gt;"",GT21:GT68))</f>
        <v>#DIV/0!</v>
      </c>
      <c r="GU136" s="316" t="e">
        <f t="array" ref="GU136">AVERAGE(IF($KD21:$KD68&lt;&gt;"",GU21:GU68))</f>
        <v>#DIV/0!</v>
      </c>
      <c r="GV136" s="316" t="e">
        <f t="array" ref="GV136">AVERAGE(IF($KD21:$KD68&lt;&gt;"",GV21:GV68))</f>
        <v>#DIV/0!</v>
      </c>
      <c r="GW136" s="316" t="e">
        <f t="array" ref="GW136">AVERAGE(IF($KD21:$KD68&lt;&gt;"",GW21:GW68))</f>
        <v>#DIV/0!</v>
      </c>
      <c r="GX136" s="316" t="e">
        <f t="array" ref="GX136">AVERAGE(IF($KD21:$KD68&lt;&gt;"",GX21:GX68))</f>
        <v>#DIV/0!</v>
      </c>
      <c r="GY136" s="316" t="e">
        <f t="array" ref="GY136">AVERAGE(IF($KD21:$KD68&lt;&gt;"",GY21:GY68))</f>
        <v>#DIV/0!</v>
      </c>
      <c r="GZ136" s="316" t="e">
        <f t="array" ref="GZ136">AVERAGE(IF($KD21:$KD68&lt;&gt;"",GZ21:GZ68))</f>
        <v>#DIV/0!</v>
      </c>
      <c r="HA136" s="316" t="e">
        <f t="array" ref="HA136">AVERAGE(IF($KD21:$KD68&lt;&gt;"",HA21:HA68))</f>
        <v>#DIV/0!</v>
      </c>
      <c r="HB136" s="316" t="e">
        <f t="array" ref="HB136">AVERAGE(IF($KD21:$KD68&lt;&gt;"",HB21:HB68))</f>
        <v>#DIV/0!</v>
      </c>
      <c r="HC136" s="316" t="e">
        <f t="array" ref="HC136">AVERAGE(IF($KD21:$KD68&lt;&gt;"",HC21:HC68))</f>
        <v>#DIV/0!</v>
      </c>
      <c r="HD136" s="316" t="e">
        <f t="array" ref="HD136">AVERAGE(IF($KD21:$KD68&lt;&gt;"",HD21:HD68))</f>
        <v>#DIV/0!</v>
      </c>
      <c r="HE136" s="316" t="e">
        <f t="array" ref="HE136">AVERAGE(IF($KD21:$KD68&lt;&gt;"",HE21:HE68))</f>
        <v>#DIV/0!</v>
      </c>
      <c r="HF136" s="316" t="e">
        <f t="array" ref="HF136">AVERAGE(IF($KD21:$KD68&lt;&gt;"",HF21:HF68))</f>
        <v>#DIV/0!</v>
      </c>
      <c r="HG136" s="316" t="e">
        <f t="array" ref="HG136">AVERAGE(IF($KD21:$KD68&lt;&gt;"",HG21:HG68))</f>
        <v>#DIV/0!</v>
      </c>
      <c r="HH136" s="316" t="e">
        <f t="array" ref="HH136">AVERAGE(IF($KD21:$KD68&lt;&gt;"",HH21:HH68))</f>
        <v>#DIV/0!</v>
      </c>
      <c r="HI136" s="316" t="e">
        <f t="array" ref="HI136">AVERAGE(IF($KD21:$KD68&lt;&gt;"",HI21:HI68))</f>
        <v>#DIV/0!</v>
      </c>
      <c r="HJ136" s="316" t="e">
        <f t="array" ref="HJ136">AVERAGE(IF($KD21:$KD68&lt;&gt;"",HJ21:HJ68))</f>
        <v>#DIV/0!</v>
      </c>
      <c r="HK136" s="316" t="e">
        <f t="array" ref="HK136">AVERAGE(IF($KD21:$KD68&lt;&gt;"",HK21:HK68))</f>
        <v>#DIV/0!</v>
      </c>
      <c r="HL136" s="316" t="e">
        <f t="array" ref="HL136">AVERAGE(IF($KD21:$KD68&lt;&gt;"",HL21:HL68))</f>
        <v>#DIV/0!</v>
      </c>
      <c r="HM136" s="316" t="e">
        <f t="array" ref="HM136">AVERAGE(IF($KD21:$KD68&lt;&gt;"",HM21:HM68))</f>
        <v>#DIV/0!</v>
      </c>
      <c r="HN136" s="316" t="e">
        <f t="array" ref="HN136">AVERAGE(IF($KD21:$KD68&lt;&gt;"",HN21:HN68))</f>
        <v>#DIV/0!</v>
      </c>
      <c r="HO136" s="316" t="e">
        <f t="array" ref="HO136">AVERAGE(IF($KD21:$KD68&lt;&gt;"",HO21:HO68))</f>
        <v>#DIV/0!</v>
      </c>
      <c r="HP136" s="316" t="e">
        <f t="array" ref="HP136">AVERAGE(IF($KD21:$KD68&lt;&gt;"",HP21:HP68))</f>
        <v>#DIV/0!</v>
      </c>
      <c r="HQ136" s="316" t="e">
        <f t="array" ref="HQ136">AVERAGE(IF($KD21:$KD68&lt;&gt;"",HQ21:HQ68))</f>
        <v>#DIV/0!</v>
      </c>
      <c r="HR136" s="316" t="e">
        <f t="array" ref="HR136">AVERAGE(IF($KD21:$KD68&lt;&gt;"",HR21:HR68))</f>
        <v>#DIV/0!</v>
      </c>
      <c r="HS136" s="316" t="e">
        <f t="array" ref="HS136">AVERAGE(IF($KD21:$KD68&lt;&gt;"",HS21:HS68))</f>
        <v>#DIV/0!</v>
      </c>
      <c r="HT136" s="316" t="e">
        <f t="array" ref="HT136">AVERAGE(IF($KD21:$KD68&lt;&gt;"",HT21:HT68))</f>
        <v>#DIV/0!</v>
      </c>
      <c r="HU136" s="316" t="e">
        <f t="array" ref="HU136">AVERAGE(IF($KD21:$KD68&lt;&gt;"",HU21:HU68))</f>
        <v>#DIV/0!</v>
      </c>
      <c r="HV136" s="316" t="e">
        <f t="array" ref="HV136">AVERAGE(IF($KD21:$KD68&lt;&gt;"",HV21:HV68))</f>
        <v>#DIV/0!</v>
      </c>
      <c r="HW136" s="316" t="e">
        <f t="array" ref="HW136">AVERAGE(IF($KD21:$KD68&lt;&gt;"",HW21:HW68))</f>
        <v>#DIV/0!</v>
      </c>
      <c r="HX136" s="316" t="e">
        <f t="array" ref="HX136">AVERAGE(IF($KD21:$KD68&lt;&gt;"",HX21:HX68))</f>
        <v>#DIV/0!</v>
      </c>
      <c r="HY136" s="316" t="e">
        <f t="array" ref="HY136">AVERAGE(IF($KD21:$KD68&lt;&gt;"",HY21:HY68))</f>
        <v>#DIV/0!</v>
      </c>
      <c r="HZ136" s="316" t="e">
        <f t="array" ref="HZ136">AVERAGE(IF($KD21:$KD68&lt;&gt;"",HZ21:HZ68))</f>
        <v>#DIV/0!</v>
      </c>
      <c r="IA136" s="316" t="e">
        <f t="array" ref="IA136">AVERAGE(IF($KD21:$KD68&lt;&gt;"",IA21:IA68))</f>
        <v>#DIV/0!</v>
      </c>
      <c r="IB136" s="316" t="e">
        <f t="array" ref="IB136">AVERAGE(IF($KD21:$KD68&lt;&gt;"",IB21:IB68))</f>
        <v>#DIV/0!</v>
      </c>
      <c r="IC136" s="316" t="e">
        <f t="array" ref="IC136">AVERAGE(IF($KD21:$KD68&lt;&gt;"",IC21:IC68))</f>
        <v>#DIV/0!</v>
      </c>
      <c r="ID136" s="316" t="e">
        <f t="array" ref="ID136">AVERAGE(IF($KD21:$KD68&lt;&gt;"",ID21:ID68))</f>
        <v>#DIV/0!</v>
      </c>
      <c r="IE136" s="316" t="e">
        <f t="array" ref="IE136">AVERAGE(IF($KD21:$KD68&lt;&gt;"",IE21:IE68))</f>
        <v>#DIV/0!</v>
      </c>
      <c r="IF136" s="316" t="e">
        <f t="array" ref="IF136">AVERAGE(IF($KD21:$KD68&lt;&gt;"",IF21:IF68))</f>
        <v>#DIV/0!</v>
      </c>
      <c r="IG136" s="316" t="e">
        <f t="array" ref="IG136">AVERAGE(IF($KD21:$KD68&lt;&gt;"",IG21:IG68))</f>
        <v>#DIV/0!</v>
      </c>
      <c r="IH136" s="316" t="e">
        <f t="array" ref="IH136">AVERAGE(IF($KD21:$KD68&lt;&gt;"",IH21:IH68))</f>
        <v>#DIV/0!</v>
      </c>
      <c r="II136" s="316" t="e">
        <f t="array" ref="II136">AVERAGE(IF($KD21:$KD68&lt;&gt;"",II21:II68))</f>
        <v>#DIV/0!</v>
      </c>
      <c r="IJ136" s="316" t="e">
        <f t="array" ref="IJ136">AVERAGE(IF($KD21:$KD68&lt;&gt;"",IJ21:IJ68))</f>
        <v>#DIV/0!</v>
      </c>
      <c r="IK136" s="316" t="e">
        <f t="array" ref="IK136">AVERAGE(IF($KD21:$KD68&lt;&gt;"",IK21:IK68))</f>
        <v>#DIV/0!</v>
      </c>
      <c r="IL136" s="316" t="e">
        <f t="array" ref="IL136">AVERAGE(IF($KD21:$KD68&lt;&gt;"",IL21:IL68))</f>
        <v>#DIV/0!</v>
      </c>
      <c r="IM136" s="316" t="e">
        <f t="array" ref="IM136">AVERAGE(IF($KD21:$KD68&lt;&gt;"",IM21:IM68))</f>
        <v>#DIV/0!</v>
      </c>
      <c r="IN136" s="316" t="e">
        <f t="array" ref="IN136">AVERAGE(IF($KD21:$KD68&lt;&gt;"",IN21:IN68))</f>
        <v>#DIV/0!</v>
      </c>
      <c r="IO136" s="316" t="e">
        <f t="array" ref="IO136">AVERAGE(IF($KD21:$KD68&lt;&gt;"",IO21:IO68))</f>
        <v>#DIV/0!</v>
      </c>
      <c r="IP136" s="316" t="e">
        <f t="array" ref="IP136">AVERAGE(IF($KD21:$KD68&lt;&gt;"",IP21:IP68))</f>
        <v>#DIV/0!</v>
      </c>
      <c r="IQ136" s="316" t="e">
        <f t="array" ref="IQ136">AVERAGE(IF($KD21:$KD68&lt;&gt;"",IQ21:IQ68))</f>
        <v>#DIV/0!</v>
      </c>
      <c r="IR136" s="316" t="e">
        <f t="array" ref="IR136">AVERAGE(IF($KD21:$KD68&lt;&gt;"",IR21:IR68))</f>
        <v>#DIV/0!</v>
      </c>
      <c r="IS136" s="316" t="e">
        <f t="array" ref="IS136">AVERAGE(IF($KD21:$KD68&lt;&gt;"",IS21:IS68))</f>
        <v>#DIV/0!</v>
      </c>
      <c r="IT136" s="316" t="e">
        <f t="array" ref="IT136">AVERAGE(IF($KD21:$KD68&lt;&gt;"",IT21:IT68))</f>
        <v>#DIV/0!</v>
      </c>
      <c r="IU136" s="316" t="e">
        <f t="array" ref="IU136">AVERAGE(IF($KD21:$KD68&lt;&gt;"",IU21:IU68))</f>
        <v>#DIV/0!</v>
      </c>
      <c r="IV136" s="316" t="e">
        <f t="array" ref="IV136">AVERAGE(IF($KD21:$KD68&lt;&gt;"",IV21:IV68))</f>
        <v>#DIV/0!</v>
      </c>
      <c r="IW136" s="316" t="e">
        <f t="array" ref="IW136">AVERAGE(IF($KD21:$KD68&lt;&gt;"",IW21:IW68))</f>
        <v>#DIV/0!</v>
      </c>
      <c r="IX136" s="316" t="e">
        <f t="array" ref="IX136">AVERAGE(IF($KD21:$KD68&lt;&gt;"",IX21:IX68))</f>
        <v>#DIV/0!</v>
      </c>
      <c r="IY136" s="316" t="e">
        <f t="array" ref="IY136">AVERAGE(IF($KD21:$KD68&lt;&gt;"",IY21:IY68))</f>
        <v>#DIV/0!</v>
      </c>
      <c r="IZ136" s="316" t="e">
        <f t="array" ref="IZ136">AVERAGE(IF($KD21:$KD68&lt;&gt;"",IZ21:IZ68))</f>
        <v>#DIV/0!</v>
      </c>
      <c r="JA136" s="316" t="e">
        <f t="array" ref="JA136">AVERAGE(IF($KD21:$KD68&lt;&gt;"",JA21:JA68))</f>
        <v>#DIV/0!</v>
      </c>
      <c r="JB136" s="316" t="e">
        <f t="array" ref="JB136">AVERAGE(IF($KD21:$KD68&lt;&gt;"",JB21:JB68))</f>
        <v>#DIV/0!</v>
      </c>
      <c r="JC136" s="316" t="e">
        <f t="array" ref="JC136">AVERAGE(IF($KD21:$KD68&lt;&gt;"",JC21:JC68))</f>
        <v>#DIV/0!</v>
      </c>
      <c r="JD136" s="316" t="e">
        <f t="array" ref="JD136">AVERAGE(IF($KD21:$KD68&lt;&gt;"",JD21:JD68))</f>
        <v>#DIV/0!</v>
      </c>
      <c r="JE136" s="316" t="e">
        <f t="array" ref="JE136">AVERAGE(IF($KD21:$KD68&lt;&gt;"",JE21:JE68))</f>
        <v>#DIV/0!</v>
      </c>
      <c r="JF136" s="316" t="e">
        <f t="array" ref="JF136">AVERAGE(IF($KD21:$KD68&lt;&gt;"",JF21:JF68))</f>
        <v>#DIV/0!</v>
      </c>
      <c r="JG136" s="316" t="e">
        <f t="array" ref="JG136">AVERAGE(IF($KD21:$KD68&lt;&gt;"",JG21:JG68))</f>
        <v>#DIV/0!</v>
      </c>
      <c r="JH136" s="316" t="e">
        <f t="array" ref="JH136">AVERAGE(IF($KD21:$KD68&lt;&gt;"",JH21:JH68))</f>
        <v>#DIV/0!</v>
      </c>
      <c r="JI136" s="316" t="e">
        <f t="array" ref="JI136">AVERAGE(IF($KD21:$KD68&lt;&gt;"",JI21:JI68))</f>
        <v>#DIV/0!</v>
      </c>
      <c r="JJ136" s="316" t="e">
        <f t="array" ref="JJ136">AVERAGE(IF($KD21:$KD68&lt;&gt;"",JJ21:JJ68))</f>
        <v>#DIV/0!</v>
      </c>
      <c r="JK136" s="316" t="e">
        <f t="array" ref="JK136">AVERAGE(IF($KD21:$KD68&lt;&gt;"",JK21:JK68))</f>
        <v>#DIV/0!</v>
      </c>
      <c r="JL136" s="316" t="e">
        <f t="array" ref="JL136">AVERAGE(IF($KD21:$KD68&lt;&gt;"",JL21:JL68))</f>
        <v>#DIV/0!</v>
      </c>
      <c r="JM136" s="316" t="e">
        <f t="array" ref="JM136">AVERAGE(IF($KD21:$KD68&lt;&gt;"",JM21:JM68))</f>
        <v>#DIV/0!</v>
      </c>
      <c r="JN136" s="316" t="e">
        <f t="array" ref="JN136">AVERAGE(IF($KD21:$KD68&lt;&gt;"",JN21:JN68))</f>
        <v>#DIV/0!</v>
      </c>
      <c r="JO136" s="316" t="e">
        <f t="array" ref="JO136">AVERAGE(IF($KD21:$KD68&lt;&gt;"",JO21:JO68))</f>
        <v>#DIV/0!</v>
      </c>
      <c r="JP136" s="316" t="e">
        <f t="array" ref="JP136">AVERAGE(IF($KD21:$KD68&lt;&gt;"",JP21:JP68))</f>
        <v>#DIV/0!</v>
      </c>
    </row>
    <row r="137" spans="4:276" ht="15" customHeight="1" x14ac:dyDescent="0.2">
      <c r="D137" s="316"/>
      <c r="E137" s="317" t="s">
        <v>496</v>
      </c>
      <c r="F137" s="316" t="e">
        <f t="array" ref="F137">STDEVP(IF($KD21:$KD68&lt;&gt;"",F21:F68))</f>
        <v>#DIV/0!</v>
      </c>
      <c r="G137" s="316" t="e">
        <f t="array" ref="G137">STDEVP(IF($KD21:$KD68&lt;&gt;"",G21:G68))</f>
        <v>#DIV/0!</v>
      </c>
      <c r="H137" s="316" t="e">
        <f t="array" ref="H137">STDEVP(IF($KD21:$KD68&lt;&gt;"",H21:H68))</f>
        <v>#DIV/0!</v>
      </c>
      <c r="I137" s="316" t="e">
        <f t="array" ref="I137">STDEVP(IF($KD21:$KD68&lt;&gt;"",I21:I68))</f>
        <v>#DIV/0!</v>
      </c>
      <c r="J137" s="316" t="e">
        <f t="array" ref="J137">STDEVP(IF($KD21:$KD68&lt;&gt;"",J21:J68))</f>
        <v>#DIV/0!</v>
      </c>
      <c r="K137" s="316" t="e">
        <f t="array" ref="K137">STDEVP(IF($KD21:$KD68&lt;&gt;"",K21:K68))</f>
        <v>#DIV/0!</v>
      </c>
      <c r="L137" s="316" t="e">
        <f t="array" ref="L137">STDEVP(IF($KD21:$KD68&lt;&gt;"",L21:L68))</f>
        <v>#DIV/0!</v>
      </c>
      <c r="M137" s="316" t="e">
        <f t="array" ref="M137">STDEVP(IF($KD21:$KD68&lt;&gt;"",M21:M68))</f>
        <v>#DIV/0!</v>
      </c>
      <c r="N137" s="316" t="e">
        <f t="array" ref="N137">STDEVP(IF($KD21:$KD68&lt;&gt;"",N21:N68))</f>
        <v>#DIV/0!</v>
      </c>
      <c r="O137" s="316" t="e">
        <f t="array" ref="O137">STDEVP(IF($KD21:$KD68&lt;&gt;"",O21:O68))</f>
        <v>#DIV/0!</v>
      </c>
      <c r="P137" s="316" t="e">
        <f t="array" ref="P137">STDEVP(IF($KD21:$KD68&lt;&gt;"",P21:P68))</f>
        <v>#DIV/0!</v>
      </c>
      <c r="Q137" s="316" t="e">
        <f t="array" ref="Q137">STDEVP(IF($KD21:$KD68&lt;&gt;"",Q21:Q68))</f>
        <v>#DIV/0!</v>
      </c>
      <c r="R137" s="316" t="e">
        <f t="array" ref="R137">STDEVP(IF($KD21:$KD68&lt;&gt;"",R21:R68))</f>
        <v>#DIV/0!</v>
      </c>
      <c r="S137" s="316" t="e">
        <f t="array" ref="S137">STDEVP(IF($KD21:$KD68&lt;&gt;"",S21:S68))</f>
        <v>#DIV/0!</v>
      </c>
      <c r="T137" s="316" t="e">
        <f t="array" ref="T137">STDEVP(IF($KD21:$KD68&lt;&gt;"",T21:T68))</f>
        <v>#DIV/0!</v>
      </c>
      <c r="U137" s="316" t="e">
        <f t="array" ref="U137">STDEVP(IF($KD21:$KD68&lt;&gt;"",U21:U68))</f>
        <v>#DIV/0!</v>
      </c>
      <c r="V137" s="316" t="e">
        <f t="array" ref="V137">STDEVP(IF($KD21:$KD68&lt;&gt;"",V21:V68))</f>
        <v>#DIV/0!</v>
      </c>
      <c r="W137" s="316" t="e">
        <f t="array" ref="W137">STDEVP(IF($KD21:$KD68&lt;&gt;"",W21:W68))</f>
        <v>#DIV/0!</v>
      </c>
      <c r="X137" s="316" t="e">
        <f t="array" ref="X137">STDEVP(IF($KD21:$KD68&lt;&gt;"",X21:X68))</f>
        <v>#DIV/0!</v>
      </c>
      <c r="Y137" s="316" t="e">
        <f t="array" ref="Y137">STDEVP(IF($KD21:$KD68&lt;&gt;"",Y21:Y68))</f>
        <v>#DIV/0!</v>
      </c>
      <c r="Z137" s="316" t="e">
        <f t="array" ref="Z137">STDEVP(IF($KD21:$KD68&lt;&gt;"",Z21:Z68))</f>
        <v>#DIV/0!</v>
      </c>
      <c r="AA137" s="316" t="e">
        <f t="array" ref="AA137">STDEVP(IF($KD21:$KD68&lt;&gt;"",AA21:AA68))</f>
        <v>#DIV/0!</v>
      </c>
      <c r="AB137" s="316" t="e">
        <f t="array" ref="AB137">STDEVP(IF($KD21:$KD68&lt;&gt;"",AB21:AB68))</f>
        <v>#DIV/0!</v>
      </c>
      <c r="AC137" s="316" t="e">
        <f t="array" ref="AC137">STDEVP(IF($KD21:$KD68&lt;&gt;"",AC21:AC68))</f>
        <v>#DIV/0!</v>
      </c>
      <c r="AD137" s="316" t="e">
        <f t="array" ref="AD137">STDEVP(IF($KD21:$KD68&lt;&gt;"",AD21:AD68))</f>
        <v>#DIV/0!</v>
      </c>
      <c r="AE137" s="316" t="e">
        <f t="array" ref="AE137">STDEVP(IF($KD21:$KD68&lt;&gt;"",AE21:AE68))</f>
        <v>#DIV/0!</v>
      </c>
      <c r="AF137" s="316" t="e">
        <f t="array" ref="AF137">STDEVP(IF($KD21:$KD68&lt;&gt;"",AF21:AF68))</f>
        <v>#DIV/0!</v>
      </c>
      <c r="AG137" s="316" t="e">
        <f t="array" ref="AG137">STDEVP(IF($KD21:$KD68&lt;&gt;"",AG21:AG68))</f>
        <v>#DIV/0!</v>
      </c>
      <c r="AH137" s="316" t="e">
        <f t="array" ref="AH137">STDEVP(IF($KD21:$KD68&lt;&gt;"",AH21:AH68))</f>
        <v>#DIV/0!</v>
      </c>
      <c r="AI137" s="316" t="e">
        <f t="array" ref="AI137">STDEVP(IF($KD21:$KD68&lt;&gt;"",AI21:AI68))</f>
        <v>#DIV/0!</v>
      </c>
      <c r="AJ137" s="316" t="e">
        <f t="array" ref="AJ137">STDEVP(IF($KD21:$KD68&lt;&gt;"",AJ21:AJ68))</f>
        <v>#DIV/0!</v>
      </c>
      <c r="AK137" s="316" t="e">
        <f t="array" ref="AK137">STDEVP(IF($KD21:$KD68&lt;&gt;"",AK21:AK68))</f>
        <v>#DIV/0!</v>
      </c>
      <c r="AL137" s="316" t="e">
        <f t="array" ref="AL137">STDEVP(IF($KD21:$KD68&lt;&gt;"",AL21:AL68))</f>
        <v>#DIV/0!</v>
      </c>
      <c r="AM137" s="316" t="e">
        <f t="array" ref="AM137">STDEVP(IF($KD21:$KD68&lt;&gt;"",AM21:AM68))</f>
        <v>#DIV/0!</v>
      </c>
      <c r="AN137" s="316" t="e">
        <f t="array" ref="AN137">STDEVP(IF($KD21:$KD68&lt;&gt;"",AN21:AN68))</f>
        <v>#DIV/0!</v>
      </c>
      <c r="AO137" s="316" t="e">
        <f t="array" ref="AO137">STDEVP(IF($KD21:$KD68&lt;&gt;"",AO21:AO68))</f>
        <v>#DIV/0!</v>
      </c>
      <c r="AP137" s="316" t="e">
        <f t="array" ref="AP137">STDEVP(IF($KD21:$KD68&lt;&gt;"",AP21:AP68))</f>
        <v>#DIV/0!</v>
      </c>
      <c r="AQ137" s="316" t="e">
        <f t="array" ref="AQ137">STDEVP(IF($KD21:$KD68&lt;&gt;"",AQ21:AQ68))</f>
        <v>#DIV/0!</v>
      </c>
      <c r="AR137" s="316" t="e">
        <f t="array" ref="AR137">STDEVP(IF($KD21:$KD68&lt;&gt;"",AR21:AR68))</f>
        <v>#DIV/0!</v>
      </c>
      <c r="AS137" s="316" t="e">
        <f t="array" ref="AS137">STDEVP(IF($KD21:$KD68&lt;&gt;"",AS21:AS68))</f>
        <v>#DIV/0!</v>
      </c>
      <c r="AT137" s="316" t="e">
        <f t="array" ref="AT137">STDEVP(IF($KD21:$KD68&lt;&gt;"",AT21:AT68))</f>
        <v>#DIV/0!</v>
      </c>
      <c r="AU137" s="316" t="e">
        <f t="array" ref="AU137">STDEVP(IF($KD21:$KD68&lt;&gt;"",AU21:AU68))</f>
        <v>#DIV/0!</v>
      </c>
      <c r="AV137" s="316" t="e">
        <f t="array" ref="AV137">STDEVP(IF($KD21:$KD68&lt;&gt;"",AV21:AV68))</f>
        <v>#DIV/0!</v>
      </c>
      <c r="AW137" s="316" t="e">
        <f t="array" ref="AW137">STDEVP(IF($KD21:$KD68&lt;&gt;"",AW21:AW68))</f>
        <v>#DIV/0!</v>
      </c>
      <c r="AX137" s="316" t="e">
        <f t="array" ref="AX137">STDEVP(IF($KD21:$KD68&lt;&gt;"",AX21:AX68))</f>
        <v>#DIV/0!</v>
      </c>
      <c r="AY137" s="316" t="e">
        <f t="array" ref="AY137">STDEVP(IF($KD21:$KD68&lt;&gt;"",AY21:AY68))</f>
        <v>#DIV/0!</v>
      </c>
      <c r="AZ137" s="316" t="e">
        <f t="array" ref="AZ137">STDEVP(IF($KD21:$KD68&lt;&gt;"",AZ21:AZ68))</f>
        <v>#DIV/0!</v>
      </c>
      <c r="BA137" s="316" t="e">
        <f t="array" ref="BA137">STDEVP(IF($KD21:$KD68&lt;&gt;"",BA21:BA68))</f>
        <v>#DIV/0!</v>
      </c>
      <c r="BB137" s="316" t="e">
        <f t="array" ref="BB137">STDEVP(IF($KD21:$KD68&lt;&gt;"",BB21:BB68))</f>
        <v>#DIV/0!</v>
      </c>
      <c r="BC137" s="316" t="e">
        <f t="array" ref="BC137">STDEVP(IF($KD21:$KD68&lt;&gt;"",BC21:BC68))</f>
        <v>#DIV/0!</v>
      </c>
      <c r="BD137" s="316" t="e">
        <f t="array" ref="BD137">STDEVP(IF($KD21:$KD68&lt;&gt;"",BD21:BD68))</f>
        <v>#DIV/0!</v>
      </c>
      <c r="BE137" s="316" t="e">
        <f t="array" ref="BE137">STDEVP(IF($KD21:$KD68&lt;&gt;"",BE21:BE68))</f>
        <v>#DIV/0!</v>
      </c>
      <c r="BF137" s="316" t="e">
        <f t="array" ref="BF137">STDEVP(IF($KD21:$KD68&lt;&gt;"",BF21:BF68))</f>
        <v>#DIV/0!</v>
      </c>
      <c r="BG137" s="316" t="e">
        <f t="array" ref="BG137">STDEVP(IF($KD21:$KD68&lt;&gt;"",BG21:BG68))</f>
        <v>#DIV/0!</v>
      </c>
      <c r="BH137" s="316" t="e">
        <f t="array" ref="BH137">STDEVP(IF($KD21:$KD68&lt;&gt;"",BH21:BH68))</f>
        <v>#DIV/0!</v>
      </c>
      <c r="BI137" s="316" t="e">
        <f t="array" ref="BI137">STDEVP(IF($KD21:$KD68&lt;&gt;"",BI21:BI68))</f>
        <v>#DIV/0!</v>
      </c>
      <c r="BJ137" s="316" t="e">
        <f t="array" ref="BJ137">STDEVP(IF($KD21:$KD68&lt;&gt;"",BJ21:BJ68))</f>
        <v>#DIV/0!</v>
      </c>
      <c r="BK137" s="316" t="e">
        <f t="array" ref="BK137">STDEVP(IF($KD21:$KD68&lt;&gt;"",BK21:BK68))</f>
        <v>#DIV/0!</v>
      </c>
      <c r="BL137" s="316" t="e">
        <f t="array" ref="BL137">STDEVP(IF($KD21:$KD68&lt;&gt;"",BL21:BL68))</f>
        <v>#DIV/0!</v>
      </c>
      <c r="BM137" s="316" t="e">
        <f t="array" ref="BM137">STDEVP(IF($KD21:$KD68&lt;&gt;"",BM21:BM68))</f>
        <v>#DIV/0!</v>
      </c>
      <c r="BN137" s="316" t="e">
        <f t="array" ref="BN137">STDEVP(IF($KD21:$KD68&lt;&gt;"",BN21:BN68))</f>
        <v>#DIV/0!</v>
      </c>
      <c r="BO137" s="316" t="e">
        <f t="array" ref="BO137">STDEVP(IF($KD21:$KD68&lt;&gt;"",BO21:BO68))</f>
        <v>#DIV/0!</v>
      </c>
      <c r="BP137" s="316" t="e">
        <f t="array" ref="BP137">STDEVP(IF($KD21:$KD68&lt;&gt;"",BP21:BP68))</f>
        <v>#DIV/0!</v>
      </c>
      <c r="BQ137" s="316" t="e">
        <f t="array" ref="BQ137">STDEVP(IF($KD21:$KD68&lt;&gt;"",BQ21:BQ68))</f>
        <v>#DIV/0!</v>
      </c>
      <c r="BR137" s="316" t="e">
        <f t="array" ref="BR137">STDEVP(IF($KD21:$KD68&lt;&gt;"",BR21:BR68))</f>
        <v>#DIV/0!</v>
      </c>
      <c r="BS137" s="316" t="e">
        <f t="array" ref="BS137">STDEVP(IF($KD21:$KD68&lt;&gt;"",BS21:BS68))</f>
        <v>#DIV/0!</v>
      </c>
      <c r="BT137" s="316" t="e">
        <f t="array" ref="BT137">STDEVP(IF($KD21:$KD68&lt;&gt;"",BT21:BT68))</f>
        <v>#DIV/0!</v>
      </c>
      <c r="BU137" s="316" t="e">
        <f t="array" ref="BU137">STDEVP(IF($KD21:$KD68&lt;&gt;"",BU21:BU68))</f>
        <v>#DIV/0!</v>
      </c>
      <c r="BV137" s="316" t="e">
        <f t="array" ref="BV137">STDEVP(IF($KD21:$KD68&lt;&gt;"",BV21:BV68))</f>
        <v>#DIV/0!</v>
      </c>
      <c r="BW137" s="316" t="e">
        <f t="array" ref="BW137">STDEVP(IF($KD21:$KD68&lt;&gt;"",BW21:BW68))</f>
        <v>#DIV/0!</v>
      </c>
      <c r="BX137" s="316" t="e">
        <f t="array" ref="BX137">STDEVP(IF($KD21:$KD68&lt;&gt;"",BX21:BX68))</f>
        <v>#DIV/0!</v>
      </c>
      <c r="BY137" s="316" t="e">
        <f t="array" ref="BY137">STDEVP(IF($KD21:$KD68&lt;&gt;"",BY21:BY68))</f>
        <v>#DIV/0!</v>
      </c>
      <c r="BZ137" s="316" t="e">
        <f t="array" ref="BZ137">STDEVP(IF($KD21:$KD68&lt;&gt;"",BZ21:BZ68))</f>
        <v>#DIV/0!</v>
      </c>
      <c r="CA137" s="316" t="e">
        <f t="array" ref="CA137">STDEVP(IF($KD21:$KD68&lt;&gt;"",CA21:CA68))</f>
        <v>#DIV/0!</v>
      </c>
      <c r="CB137" s="316" t="e">
        <f t="array" ref="CB137">STDEVP(IF($KD21:$KD68&lt;&gt;"",CB21:CB68))</f>
        <v>#DIV/0!</v>
      </c>
      <c r="CC137" s="316" t="e">
        <f t="array" ref="CC137">STDEVP(IF($KD21:$KD68&lt;&gt;"",CC21:CC68))</f>
        <v>#DIV/0!</v>
      </c>
      <c r="CD137" s="316" t="e">
        <f t="array" ref="CD137">STDEVP(IF($KD21:$KD68&lt;&gt;"",CD21:CD68))</f>
        <v>#DIV/0!</v>
      </c>
      <c r="CE137" s="316" t="e">
        <f t="array" ref="CE137">STDEVP(IF($KD21:$KD68&lt;&gt;"",CE21:CE68))</f>
        <v>#DIV/0!</v>
      </c>
      <c r="CF137" s="316" t="e">
        <f t="array" ref="CF137">STDEVP(IF($KD21:$KD68&lt;&gt;"",CF21:CF68))</f>
        <v>#DIV/0!</v>
      </c>
      <c r="CG137" s="316" t="e">
        <f t="array" ref="CG137">STDEVP(IF($KD21:$KD68&lt;&gt;"",CG21:CG68))</f>
        <v>#DIV/0!</v>
      </c>
      <c r="CH137" s="316" t="e">
        <f t="array" ref="CH137">STDEVP(IF($KD21:$KD68&lt;&gt;"",CH21:CH68))</f>
        <v>#DIV/0!</v>
      </c>
      <c r="CI137" s="316" t="e">
        <f t="array" ref="CI137">STDEVP(IF($KD21:$KD68&lt;&gt;"",CI21:CI68))</f>
        <v>#DIV/0!</v>
      </c>
      <c r="CJ137" s="316" t="e">
        <f t="array" ref="CJ137">STDEVP(IF($KD21:$KD68&lt;&gt;"",CJ21:CJ68))</f>
        <v>#DIV/0!</v>
      </c>
      <c r="CK137" s="316" t="e">
        <f t="array" ref="CK137">STDEVP(IF($KD21:$KD68&lt;&gt;"",CK21:CK68))</f>
        <v>#DIV/0!</v>
      </c>
      <c r="CL137" s="316" t="e">
        <f t="array" ref="CL137">STDEVP(IF($KD21:$KD68&lt;&gt;"",CL21:CL68))</f>
        <v>#DIV/0!</v>
      </c>
      <c r="CM137" s="316" t="e">
        <f t="array" ref="CM137">STDEVP(IF($KD21:$KD68&lt;&gt;"",CM21:CM68))</f>
        <v>#DIV/0!</v>
      </c>
      <c r="CN137" s="316" t="e">
        <f t="array" ref="CN137">STDEVP(IF($KD21:$KD68&lt;&gt;"",CN21:CN68))</f>
        <v>#DIV/0!</v>
      </c>
      <c r="CO137" s="316" t="e">
        <f t="array" ref="CO137">STDEVP(IF($KD21:$KD68&lt;&gt;"",CO21:CO68))</f>
        <v>#DIV/0!</v>
      </c>
      <c r="CP137" s="316" t="e">
        <f t="array" ref="CP137">STDEVP(IF($KD21:$KD68&lt;&gt;"",CP21:CP68))</f>
        <v>#DIV/0!</v>
      </c>
      <c r="CQ137" s="316" t="e">
        <f t="array" ref="CQ137">STDEVP(IF($KD21:$KD68&lt;&gt;"",CQ21:CQ68))</f>
        <v>#DIV/0!</v>
      </c>
      <c r="CR137" s="316" t="e">
        <f t="array" ref="CR137">STDEVP(IF($KD21:$KD68&lt;&gt;"",CR21:CR68))</f>
        <v>#DIV/0!</v>
      </c>
      <c r="CS137" s="316" t="e">
        <f t="array" ref="CS137">STDEVP(IF($KD21:$KD68&lt;&gt;"",CS21:CS68))</f>
        <v>#DIV/0!</v>
      </c>
      <c r="CT137" s="316" t="e">
        <f t="array" ref="CT137">STDEVP(IF($KD21:$KD68&lt;&gt;"",CT21:CT68))</f>
        <v>#DIV/0!</v>
      </c>
      <c r="CU137" s="316" t="e">
        <f t="array" ref="CU137">STDEVP(IF($KD21:$KD68&lt;&gt;"",CU21:CU68))</f>
        <v>#DIV/0!</v>
      </c>
      <c r="CV137" s="316" t="e">
        <f t="array" ref="CV137">STDEVP(IF($KD21:$KD68&lt;&gt;"",CV21:CV68))</f>
        <v>#DIV/0!</v>
      </c>
      <c r="CW137" s="316" t="e">
        <f t="array" ref="CW137">STDEVP(IF($KD21:$KD68&lt;&gt;"",CW21:CW68))</f>
        <v>#DIV/0!</v>
      </c>
      <c r="CX137" s="316" t="e">
        <f t="array" ref="CX137">STDEVP(IF($KD21:$KD68&lt;&gt;"",CX21:CX68))</f>
        <v>#DIV/0!</v>
      </c>
      <c r="CY137" s="316" t="e">
        <f t="array" ref="CY137">STDEVP(IF($KD21:$KD68&lt;&gt;"",CY21:CY68))</f>
        <v>#DIV/0!</v>
      </c>
      <c r="CZ137" s="316" t="e">
        <f t="array" ref="CZ137">STDEVP(IF($KD21:$KD68&lt;&gt;"",CZ21:CZ68))</f>
        <v>#DIV/0!</v>
      </c>
      <c r="DA137" s="316" t="e">
        <f t="array" ref="DA137">STDEVP(IF($KD21:$KD68&lt;&gt;"",DA21:DA68))</f>
        <v>#DIV/0!</v>
      </c>
      <c r="DB137" s="316" t="e">
        <f t="array" ref="DB137">STDEVP(IF($KD21:$KD68&lt;&gt;"",DB21:DB68))</f>
        <v>#DIV/0!</v>
      </c>
      <c r="DC137" s="316" t="e">
        <f t="array" ref="DC137">STDEVP(IF($KD21:$KD68&lt;&gt;"",DC21:DC68))</f>
        <v>#DIV/0!</v>
      </c>
      <c r="DD137" s="316" t="e">
        <f t="array" ref="DD137">STDEVP(IF($KD21:$KD68&lt;&gt;"",DD21:DD68))</f>
        <v>#DIV/0!</v>
      </c>
      <c r="DE137" s="316" t="e">
        <f t="array" ref="DE137">STDEVP(IF($KD21:$KD68&lt;&gt;"",DE21:DE68))</f>
        <v>#DIV/0!</v>
      </c>
      <c r="DF137" s="316" t="e">
        <f t="array" ref="DF137">STDEVP(IF($KD21:$KD68&lt;&gt;"",DF21:DF68))</f>
        <v>#DIV/0!</v>
      </c>
      <c r="DG137" s="316" t="e">
        <f t="array" ref="DG137">STDEVP(IF($KD21:$KD68&lt;&gt;"",DG21:DG68))</f>
        <v>#DIV/0!</v>
      </c>
      <c r="DH137" s="316" t="e">
        <f t="array" ref="DH137">STDEVP(IF($KD21:$KD68&lt;&gt;"",DH21:DH68))</f>
        <v>#DIV/0!</v>
      </c>
      <c r="DI137" s="316" t="e">
        <f t="array" ref="DI137">STDEVP(IF($KD21:$KD68&lt;&gt;"",DI21:DI68))</f>
        <v>#DIV/0!</v>
      </c>
      <c r="DJ137" s="316" t="e">
        <f t="array" ref="DJ137">STDEVP(IF($KD21:$KD68&lt;&gt;"",DJ21:DJ68))</f>
        <v>#DIV/0!</v>
      </c>
      <c r="DK137" s="316" t="e">
        <f t="array" ref="DK137">STDEVP(IF($KD21:$KD68&lt;&gt;"",DK21:DK68))</f>
        <v>#DIV/0!</v>
      </c>
      <c r="DL137" s="316" t="e">
        <f t="array" ref="DL137">STDEVP(IF($KD21:$KD68&lt;&gt;"",DL21:DL68))</f>
        <v>#DIV/0!</v>
      </c>
      <c r="DM137" s="316" t="e">
        <f t="array" ref="DM137">STDEVP(IF($KD21:$KD68&lt;&gt;"",DM21:DM68))</f>
        <v>#DIV/0!</v>
      </c>
      <c r="DN137" s="316" t="e">
        <f t="array" ref="DN137">STDEVP(IF($KD21:$KD68&lt;&gt;"",DN21:DN68))</f>
        <v>#DIV/0!</v>
      </c>
      <c r="DO137" s="316" t="e">
        <f t="array" ref="DO137">STDEVP(IF($KD21:$KD68&lt;&gt;"",DO21:DO68))</f>
        <v>#DIV/0!</v>
      </c>
      <c r="DP137" s="316" t="e">
        <f t="array" ref="DP137">STDEVP(IF($KD21:$KD68&lt;&gt;"",DP21:DP68))</f>
        <v>#DIV/0!</v>
      </c>
      <c r="DQ137" s="316" t="e">
        <f t="array" ref="DQ137">STDEVP(IF($KD21:$KD68&lt;&gt;"",DQ21:DQ68))</f>
        <v>#DIV/0!</v>
      </c>
      <c r="DR137" s="316" t="e">
        <f t="array" ref="DR137">STDEVP(IF($KD21:$KD68&lt;&gt;"",DR21:DR68))</f>
        <v>#DIV/0!</v>
      </c>
      <c r="DS137" s="316" t="e">
        <f t="array" ref="DS137">STDEVP(IF($KD21:$KD68&lt;&gt;"",DS21:DS68))</f>
        <v>#DIV/0!</v>
      </c>
      <c r="DT137" s="316" t="e">
        <f t="array" ref="DT137">STDEVP(IF($KD21:$KD68&lt;&gt;"",DT21:DT68))</f>
        <v>#DIV/0!</v>
      </c>
      <c r="DU137" s="316" t="e">
        <f t="array" ref="DU137">STDEVP(IF($KD21:$KD68&lt;&gt;"",DU21:DU68))</f>
        <v>#DIV/0!</v>
      </c>
      <c r="DV137" s="316" t="e">
        <f t="array" ref="DV137">STDEVP(IF($KD21:$KD68&lt;&gt;"",DV21:DV68))</f>
        <v>#DIV/0!</v>
      </c>
      <c r="DW137" s="316" t="e">
        <f t="array" ref="DW137">STDEVP(IF($KD21:$KD68&lt;&gt;"",DW21:DW68))</f>
        <v>#DIV/0!</v>
      </c>
      <c r="DX137" s="316" t="e">
        <f t="array" ref="DX137">STDEVP(IF($KD21:$KD68&lt;&gt;"",DX21:DX68))</f>
        <v>#DIV/0!</v>
      </c>
      <c r="DY137" s="316" t="e">
        <f t="array" ref="DY137">STDEVP(IF($KD21:$KD68&lt;&gt;"",DY21:DY68))</f>
        <v>#DIV/0!</v>
      </c>
      <c r="DZ137" s="316" t="e">
        <f t="array" ref="DZ137">STDEVP(IF($KD21:$KD68&lt;&gt;"",DZ21:DZ68))</f>
        <v>#DIV/0!</v>
      </c>
      <c r="EA137" s="316" t="e">
        <f t="array" ref="EA137">STDEVP(IF($KD21:$KD68&lt;&gt;"",EA21:EA68))</f>
        <v>#DIV/0!</v>
      </c>
      <c r="EB137" s="316" t="e">
        <f t="array" ref="EB137">STDEVP(IF($KD21:$KD68&lt;&gt;"",EB21:EB68))</f>
        <v>#DIV/0!</v>
      </c>
      <c r="EC137" s="316" t="e">
        <f t="array" ref="EC137">STDEVP(IF($KD21:$KD68&lt;&gt;"",EC21:EC68))</f>
        <v>#DIV/0!</v>
      </c>
      <c r="ED137" s="316" t="e">
        <f t="array" ref="ED137">STDEVP(IF($KD21:$KD68&lt;&gt;"",ED21:ED68))</f>
        <v>#DIV/0!</v>
      </c>
      <c r="EE137" s="316" t="e">
        <f t="array" ref="EE137">STDEVP(IF($KD21:$KD68&lt;&gt;"",EE21:EE68))</f>
        <v>#DIV/0!</v>
      </c>
      <c r="EF137" s="316" t="e">
        <f t="array" ref="EF137">STDEVP(IF($KD21:$KD68&lt;&gt;"",EF21:EF68))</f>
        <v>#DIV/0!</v>
      </c>
      <c r="EG137" s="316" t="e">
        <f t="array" ref="EG137">STDEVP(IF($KD21:$KD68&lt;&gt;"",EG21:EG68))</f>
        <v>#DIV/0!</v>
      </c>
      <c r="EH137" s="316" t="e">
        <f t="array" ref="EH137">STDEVP(IF($KD21:$KD68&lt;&gt;"",EH21:EH68))</f>
        <v>#DIV/0!</v>
      </c>
      <c r="EI137" s="316" t="e">
        <f t="array" ref="EI137">STDEVP(IF($KD21:$KD68&lt;&gt;"",EI21:EI68))</f>
        <v>#DIV/0!</v>
      </c>
      <c r="EJ137" s="316" t="e">
        <f t="array" ref="EJ137">STDEVP(IF($KD21:$KD68&lt;&gt;"",EJ21:EJ68))</f>
        <v>#DIV/0!</v>
      </c>
      <c r="EK137" s="316" t="e">
        <f t="array" ref="EK137">STDEVP(IF($KD21:$KD68&lt;&gt;"",EK21:EK68))</f>
        <v>#DIV/0!</v>
      </c>
      <c r="EL137" s="316" t="e">
        <f t="array" ref="EL137">STDEVP(IF($KD21:$KD68&lt;&gt;"",EL21:EL68))</f>
        <v>#DIV/0!</v>
      </c>
      <c r="EM137" s="316" t="e">
        <f t="array" ref="EM137">STDEVP(IF($KD21:$KD68&lt;&gt;"",EM21:EM68))</f>
        <v>#DIV/0!</v>
      </c>
      <c r="EN137" s="316" t="e">
        <f t="array" ref="EN137">STDEVP(IF($KD21:$KD68&lt;&gt;"",EN21:EN68))</f>
        <v>#DIV/0!</v>
      </c>
      <c r="EO137" s="316" t="e">
        <f t="array" ref="EO137">STDEVP(IF($KD21:$KD68&lt;&gt;"",EO21:EO68))</f>
        <v>#DIV/0!</v>
      </c>
      <c r="EP137" s="316" t="e">
        <f t="array" ref="EP137">STDEVP(IF($KD21:$KD68&lt;&gt;"",EP21:EP68))</f>
        <v>#DIV/0!</v>
      </c>
      <c r="EQ137" s="316" t="e">
        <f t="array" ref="EQ137">STDEVP(IF($KD21:$KD68&lt;&gt;"",EQ21:EQ68))</f>
        <v>#DIV/0!</v>
      </c>
      <c r="ER137" s="316" t="e">
        <f t="array" ref="ER137">STDEVP(IF($KD21:$KD68&lt;&gt;"",ER21:ER68))</f>
        <v>#DIV/0!</v>
      </c>
      <c r="ES137" s="316" t="e">
        <f t="array" ref="ES137">STDEVP(IF($KD21:$KD68&lt;&gt;"",ES21:ES68))</f>
        <v>#DIV/0!</v>
      </c>
      <c r="ET137" s="316" t="e">
        <f t="array" ref="ET137">STDEVP(IF($KD21:$KD68&lt;&gt;"",ET21:ET68))</f>
        <v>#DIV/0!</v>
      </c>
      <c r="EU137" s="316" t="e">
        <f t="array" ref="EU137">STDEVP(IF($KD21:$KD68&lt;&gt;"",EU21:EU68))</f>
        <v>#DIV/0!</v>
      </c>
      <c r="EV137" s="316" t="e">
        <f t="array" ref="EV137">STDEVP(IF($KD21:$KD68&lt;&gt;"",EV21:EV68))</f>
        <v>#DIV/0!</v>
      </c>
      <c r="EW137" s="316" t="e">
        <f t="array" ref="EW137">STDEVP(IF($KD21:$KD68&lt;&gt;"",EW21:EW68))</f>
        <v>#DIV/0!</v>
      </c>
      <c r="EX137" s="316" t="e">
        <f t="array" ref="EX137">STDEVP(IF($KD21:$KD68&lt;&gt;"",EX21:EX68))</f>
        <v>#DIV/0!</v>
      </c>
      <c r="EY137" s="316" t="e">
        <f t="array" ref="EY137">STDEVP(IF($KD21:$KD68&lt;&gt;"",EY21:EY68))</f>
        <v>#DIV/0!</v>
      </c>
      <c r="EZ137" s="316" t="e">
        <f t="array" ref="EZ137">STDEVP(IF($KD21:$KD68&lt;&gt;"",EZ21:EZ68))</f>
        <v>#DIV/0!</v>
      </c>
      <c r="FA137" s="316" t="e">
        <f t="array" ref="FA137">STDEVP(IF($KD21:$KD68&lt;&gt;"",FA21:FA68))</f>
        <v>#DIV/0!</v>
      </c>
      <c r="FB137" s="316" t="e">
        <f t="array" ref="FB137">STDEVP(IF($KD21:$KD68&lt;&gt;"",FB21:FB68))</f>
        <v>#DIV/0!</v>
      </c>
      <c r="FC137" s="316" t="e">
        <f t="array" ref="FC137">STDEVP(IF($KD21:$KD68&lt;&gt;"",FC21:FC68))</f>
        <v>#DIV/0!</v>
      </c>
      <c r="FD137" s="316" t="e">
        <f t="array" ref="FD137">STDEVP(IF($KD21:$KD68&lt;&gt;"",FD21:FD68))</f>
        <v>#DIV/0!</v>
      </c>
      <c r="FE137" s="316" t="e">
        <f t="array" ref="FE137">STDEVP(IF($KD21:$KD68&lt;&gt;"",FE21:FE68))</f>
        <v>#DIV/0!</v>
      </c>
      <c r="FF137" s="316" t="e">
        <f t="array" ref="FF137">STDEVP(IF($KD21:$KD68&lt;&gt;"",FF21:FF68))</f>
        <v>#DIV/0!</v>
      </c>
      <c r="FG137" s="316" t="e">
        <f t="array" ref="FG137">STDEVP(IF($KD21:$KD68&lt;&gt;"",FG21:FG68))</f>
        <v>#DIV/0!</v>
      </c>
      <c r="FH137" s="316" t="e">
        <f t="array" ref="FH137">STDEVP(IF($KD21:$KD68&lt;&gt;"",FH21:FH68))</f>
        <v>#DIV/0!</v>
      </c>
      <c r="FI137" s="316" t="e">
        <f t="array" ref="FI137">STDEVP(IF($KD21:$KD68&lt;&gt;"",FI21:FI68))</f>
        <v>#DIV/0!</v>
      </c>
      <c r="FJ137" s="316" t="e">
        <f t="array" ref="FJ137">STDEVP(IF($KD21:$KD68&lt;&gt;"",FJ21:FJ68))</f>
        <v>#DIV/0!</v>
      </c>
      <c r="FK137" s="316" t="e">
        <f t="array" ref="FK137">STDEVP(IF($KD21:$KD68&lt;&gt;"",FK21:FK68))</f>
        <v>#DIV/0!</v>
      </c>
      <c r="FL137" s="316" t="e">
        <f t="array" ref="FL137">STDEVP(IF($KD21:$KD68&lt;&gt;"",FL21:FL68))</f>
        <v>#DIV/0!</v>
      </c>
      <c r="FM137" s="316" t="e">
        <f t="array" ref="FM137">STDEVP(IF($KD21:$KD68&lt;&gt;"",FM21:FM68))</f>
        <v>#DIV/0!</v>
      </c>
      <c r="FN137" s="316" t="e">
        <f t="array" ref="FN137">STDEVP(IF($KD21:$KD68&lt;&gt;"",FN21:FN68))</f>
        <v>#DIV/0!</v>
      </c>
      <c r="FO137" s="316" t="e">
        <f t="array" ref="FO137">STDEVP(IF($KD21:$KD68&lt;&gt;"",FO21:FO68))</f>
        <v>#DIV/0!</v>
      </c>
      <c r="FP137" s="316" t="e">
        <f t="array" ref="FP137">STDEVP(IF($KD21:$KD68&lt;&gt;"",FP21:FP68))</f>
        <v>#DIV/0!</v>
      </c>
      <c r="FQ137" s="316" t="e">
        <f t="array" ref="FQ137">STDEVP(IF($KD21:$KD68&lt;&gt;"",FQ21:FQ68))</f>
        <v>#DIV/0!</v>
      </c>
      <c r="FR137" s="316" t="e">
        <f t="array" ref="FR137">STDEVP(IF($KD21:$KD68&lt;&gt;"",FR21:FR68))</f>
        <v>#DIV/0!</v>
      </c>
      <c r="FS137" s="316" t="e">
        <f t="array" ref="FS137">STDEVP(IF($KD21:$KD68&lt;&gt;"",FS21:FS68))</f>
        <v>#DIV/0!</v>
      </c>
      <c r="FT137" s="316" t="e">
        <f t="array" ref="FT137">STDEVP(IF($KD21:$KD68&lt;&gt;"",FT21:FT68))</f>
        <v>#DIV/0!</v>
      </c>
      <c r="FU137" s="316" t="e">
        <f t="array" ref="FU137">STDEVP(IF($KD21:$KD68&lt;&gt;"",FU21:FU68))</f>
        <v>#DIV/0!</v>
      </c>
      <c r="FV137" s="316" t="e">
        <f t="array" ref="FV137">STDEVP(IF($KD21:$KD68&lt;&gt;"",FV21:FV68))</f>
        <v>#DIV/0!</v>
      </c>
      <c r="FW137" s="316" t="e">
        <f t="array" ref="FW137">STDEVP(IF($KD21:$KD68&lt;&gt;"",FW21:FW68))</f>
        <v>#DIV/0!</v>
      </c>
      <c r="FX137" s="316" t="e">
        <f t="array" ref="FX137">STDEVP(IF($KD21:$KD68&lt;&gt;"",FX21:FX68))</f>
        <v>#DIV/0!</v>
      </c>
      <c r="FY137" s="316" t="e">
        <f t="array" ref="FY137">STDEVP(IF($KD21:$KD68&lt;&gt;"",FY21:FY68))</f>
        <v>#DIV/0!</v>
      </c>
      <c r="FZ137" s="316" t="e">
        <f t="array" ref="FZ137">STDEVP(IF($KD21:$KD68&lt;&gt;"",FZ21:FZ68))</f>
        <v>#DIV/0!</v>
      </c>
      <c r="GA137" s="316" t="e">
        <f t="array" ref="GA137">STDEVP(IF($KD21:$KD68&lt;&gt;"",GA21:GA68))</f>
        <v>#DIV/0!</v>
      </c>
      <c r="GB137" s="316" t="e">
        <f t="array" ref="GB137">STDEVP(IF($KD21:$KD68&lt;&gt;"",GB21:GB68))</f>
        <v>#DIV/0!</v>
      </c>
      <c r="GC137" s="316" t="e">
        <f t="array" ref="GC137">STDEVP(IF($KD21:$KD68&lt;&gt;"",GC21:GC68))</f>
        <v>#DIV/0!</v>
      </c>
      <c r="GD137" s="316" t="e">
        <f t="array" ref="GD137">STDEVP(IF($KD21:$KD68&lt;&gt;"",GD21:GD68))</f>
        <v>#DIV/0!</v>
      </c>
      <c r="GE137" s="316" t="e">
        <f t="array" ref="GE137">STDEVP(IF($KD21:$KD68&lt;&gt;"",GE21:GE68))</f>
        <v>#DIV/0!</v>
      </c>
      <c r="GF137" s="316" t="e">
        <f t="array" ref="GF137">STDEVP(IF($KD21:$KD68&lt;&gt;"",GF21:GF68))</f>
        <v>#DIV/0!</v>
      </c>
      <c r="GG137" s="316" t="e">
        <f t="array" ref="GG137">STDEVP(IF($KD21:$KD68&lt;&gt;"",GG21:GG68))</f>
        <v>#DIV/0!</v>
      </c>
      <c r="GH137" s="316" t="e">
        <f t="array" ref="GH137">STDEVP(IF($KD21:$KD68&lt;&gt;"",GH21:GH68))</f>
        <v>#DIV/0!</v>
      </c>
      <c r="GI137" s="316" t="e">
        <f t="array" ref="GI137">STDEVP(IF($KD21:$KD68&lt;&gt;"",GI21:GI68))</f>
        <v>#DIV/0!</v>
      </c>
      <c r="GJ137" s="316" t="e">
        <f t="array" ref="GJ137">STDEVP(IF($KD21:$KD68&lt;&gt;"",GJ21:GJ68))</f>
        <v>#DIV/0!</v>
      </c>
      <c r="GK137" s="316" t="e">
        <f t="array" ref="GK137">STDEVP(IF($KD21:$KD68&lt;&gt;"",GK21:GK68))</f>
        <v>#DIV/0!</v>
      </c>
      <c r="GL137" s="316" t="e">
        <f t="array" ref="GL137">STDEVP(IF($KD21:$KD68&lt;&gt;"",GL21:GL68))</f>
        <v>#DIV/0!</v>
      </c>
      <c r="GM137" s="316" t="e">
        <f t="array" ref="GM137">STDEVP(IF($KD21:$KD68&lt;&gt;"",GM21:GM68))</f>
        <v>#DIV/0!</v>
      </c>
      <c r="GN137" s="316" t="e">
        <f t="array" ref="GN137">STDEVP(IF($KD21:$KD68&lt;&gt;"",GN21:GN68))</f>
        <v>#DIV/0!</v>
      </c>
      <c r="GO137" s="316" t="e">
        <f t="array" ref="GO137">STDEVP(IF($KD21:$KD68&lt;&gt;"",GO21:GO68))</f>
        <v>#DIV/0!</v>
      </c>
      <c r="GP137" s="316" t="e">
        <f t="array" ref="GP137">STDEVP(IF($KD21:$KD68&lt;&gt;"",GP21:GP68))</f>
        <v>#DIV/0!</v>
      </c>
      <c r="GQ137" s="316" t="e">
        <f t="array" ref="GQ137">STDEVP(IF($KD21:$KD68&lt;&gt;"",GQ21:GQ68))</f>
        <v>#DIV/0!</v>
      </c>
      <c r="GR137" s="316" t="e">
        <f t="array" ref="GR137">STDEVP(IF($KD21:$KD68&lt;&gt;"",GR21:GR68))</f>
        <v>#DIV/0!</v>
      </c>
      <c r="GS137" s="316" t="e">
        <f t="array" ref="GS137">STDEVP(IF($KD21:$KD68&lt;&gt;"",GS21:GS68))</f>
        <v>#DIV/0!</v>
      </c>
      <c r="GT137" s="316" t="e">
        <f t="array" ref="GT137">STDEVP(IF($KD21:$KD68&lt;&gt;"",GT21:GT68))</f>
        <v>#DIV/0!</v>
      </c>
      <c r="GU137" s="316" t="e">
        <f t="array" ref="GU137">STDEVP(IF($KD21:$KD68&lt;&gt;"",GU21:GU68))</f>
        <v>#DIV/0!</v>
      </c>
      <c r="GV137" s="316" t="e">
        <f t="array" ref="GV137">STDEVP(IF($KD21:$KD68&lt;&gt;"",GV21:GV68))</f>
        <v>#DIV/0!</v>
      </c>
      <c r="GW137" s="316" t="e">
        <f t="array" ref="GW137">STDEVP(IF($KD21:$KD68&lt;&gt;"",GW21:GW68))</f>
        <v>#DIV/0!</v>
      </c>
      <c r="GX137" s="316" t="e">
        <f t="array" ref="GX137">STDEVP(IF($KD21:$KD68&lt;&gt;"",GX21:GX68))</f>
        <v>#DIV/0!</v>
      </c>
      <c r="GY137" s="316" t="e">
        <f t="array" ref="GY137">STDEVP(IF($KD21:$KD68&lt;&gt;"",GY21:GY68))</f>
        <v>#DIV/0!</v>
      </c>
      <c r="GZ137" s="316" t="e">
        <f t="array" ref="GZ137">STDEVP(IF($KD21:$KD68&lt;&gt;"",GZ21:GZ68))</f>
        <v>#DIV/0!</v>
      </c>
      <c r="HA137" s="316" t="e">
        <f t="array" ref="HA137">STDEVP(IF($KD21:$KD68&lt;&gt;"",HA21:HA68))</f>
        <v>#DIV/0!</v>
      </c>
      <c r="HB137" s="316" t="e">
        <f t="array" ref="HB137">STDEVP(IF($KD21:$KD68&lt;&gt;"",HB21:HB68))</f>
        <v>#DIV/0!</v>
      </c>
      <c r="HC137" s="316" t="e">
        <f t="array" ref="HC137">STDEVP(IF($KD21:$KD68&lt;&gt;"",HC21:HC68))</f>
        <v>#DIV/0!</v>
      </c>
      <c r="HD137" s="316" t="e">
        <f t="array" ref="HD137">STDEVP(IF($KD21:$KD68&lt;&gt;"",HD21:HD68))</f>
        <v>#DIV/0!</v>
      </c>
      <c r="HE137" s="316" t="e">
        <f t="array" ref="HE137">STDEVP(IF($KD21:$KD68&lt;&gt;"",HE21:HE68))</f>
        <v>#DIV/0!</v>
      </c>
      <c r="HF137" s="316" t="e">
        <f t="array" ref="HF137">STDEVP(IF($KD21:$KD68&lt;&gt;"",HF21:HF68))</f>
        <v>#DIV/0!</v>
      </c>
      <c r="HG137" s="316" t="e">
        <f t="array" ref="HG137">STDEVP(IF($KD21:$KD68&lt;&gt;"",HG21:HG68))</f>
        <v>#DIV/0!</v>
      </c>
      <c r="HH137" s="316" t="e">
        <f t="array" ref="HH137">STDEVP(IF($KD21:$KD68&lt;&gt;"",HH21:HH68))</f>
        <v>#DIV/0!</v>
      </c>
      <c r="HI137" s="316" t="e">
        <f t="array" ref="HI137">STDEVP(IF($KD21:$KD68&lt;&gt;"",HI21:HI68))</f>
        <v>#DIV/0!</v>
      </c>
      <c r="HJ137" s="316" t="e">
        <f t="array" ref="HJ137">STDEVP(IF($KD21:$KD68&lt;&gt;"",HJ21:HJ68))</f>
        <v>#DIV/0!</v>
      </c>
      <c r="HK137" s="316" t="e">
        <f t="array" ref="HK137">STDEVP(IF($KD21:$KD68&lt;&gt;"",HK21:HK68))</f>
        <v>#DIV/0!</v>
      </c>
      <c r="HL137" s="316" t="e">
        <f t="array" ref="HL137">STDEVP(IF($KD21:$KD68&lt;&gt;"",HL21:HL68))</f>
        <v>#DIV/0!</v>
      </c>
      <c r="HM137" s="316" t="e">
        <f t="array" ref="HM137">STDEVP(IF($KD21:$KD68&lt;&gt;"",HM21:HM68))</f>
        <v>#DIV/0!</v>
      </c>
      <c r="HN137" s="316" t="e">
        <f t="array" ref="HN137">STDEVP(IF($KD21:$KD68&lt;&gt;"",HN21:HN68))</f>
        <v>#DIV/0!</v>
      </c>
      <c r="HO137" s="316" t="e">
        <f t="array" ref="HO137">STDEVP(IF($KD21:$KD68&lt;&gt;"",HO21:HO68))</f>
        <v>#DIV/0!</v>
      </c>
      <c r="HP137" s="316" t="e">
        <f t="array" ref="HP137">STDEVP(IF($KD21:$KD68&lt;&gt;"",HP21:HP68))</f>
        <v>#DIV/0!</v>
      </c>
      <c r="HQ137" s="316" t="e">
        <f t="array" ref="HQ137">STDEVP(IF($KD21:$KD68&lt;&gt;"",HQ21:HQ68))</f>
        <v>#DIV/0!</v>
      </c>
      <c r="HR137" s="316" t="e">
        <f t="array" ref="HR137">STDEVP(IF($KD21:$KD68&lt;&gt;"",HR21:HR68))</f>
        <v>#DIV/0!</v>
      </c>
      <c r="HS137" s="316" t="e">
        <f t="array" ref="HS137">STDEVP(IF($KD21:$KD68&lt;&gt;"",HS21:HS68))</f>
        <v>#DIV/0!</v>
      </c>
      <c r="HT137" s="316" t="e">
        <f t="array" ref="HT137">STDEVP(IF($KD21:$KD68&lt;&gt;"",HT21:HT68))</f>
        <v>#DIV/0!</v>
      </c>
      <c r="HU137" s="316" t="e">
        <f t="array" ref="HU137">STDEVP(IF($KD21:$KD68&lt;&gt;"",HU21:HU68))</f>
        <v>#DIV/0!</v>
      </c>
      <c r="HV137" s="316" t="e">
        <f t="array" ref="HV137">STDEVP(IF($KD21:$KD68&lt;&gt;"",HV21:HV68))</f>
        <v>#DIV/0!</v>
      </c>
      <c r="HW137" s="316" t="e">
        <f t="array" ref="HW137">STDEVP(IF($KD21:$KD68&lt;&gt;"",HW21:HW68))</f>
        <v>#DIV/0!</v>
      </c>
      <c r="HX137" s="316" t="e">
        <f t="array" ref="HX137">STDEVP(IF($KD21:$KD68&lt;&gt;"",HX21:HX68))</f>
        <v>#DIV/0!</v>
      </c>
      <c r="HY137" s="316" t="e">
        <f t="array" ref="HY137">STDEVP(IF($KD21:$KD68&lt;&gt;"",HY21:HY68))</f>
        <v>#DIV/0!</v>
      </c>
      <c r="HZ137" s="316" t="e">
        <f t="array" ref="HZ137">STDEVP(IF($KD21:$KD68&lt;&gt;"",HZ21:HZ68))</f>
        <v>#DIV/0!</v>
      </c>
      <c r="IA137" s="316" t="e">
        <f t="array" ref="IA137">STDEVP(IF($KD21:$KD68&lt;&gt;"",IA21:IA68))</f>
        <v>#DIV/0!</v>
      </c>
      <c r="IB137" s="316" t="e">
        <f t="array" ref="IB137">STDEVP(IF($KD21:$KD68&lt;&gt;"",IB21:IB68))</f>
        <v>#DIV/0!</v>
      </c>
      <c r="IC137" s="316" t="e">
        <f t="array" ref="IC137">STDEVP(IF($KD21:$KD68&lt;&gt;"",IC21:IC68))</f>
        <v>#DIV/0!</v>
      </c>
      <c r="ID137" s="316" t="e">
        <f t="array" ref="ID137">STDEVP(IF($KD21:$KD68&lt;&gt;"",ID21:ID68))</f>
        <v>#DIV/0!</v>
      </c>
      <c r="IE137" s="316" t="e">
        <f t="array" ref="IE137">STDEVP(IF($KD21:$KD68&lt;&gt;"",IE21:IE68))</f>
        <v>#DIV/0!</v>
      </c>
      <c r="IF137" s="316" t="e">
        <f t="array" ref="IF137">STDEVP(IF($KD21:$KD68&lt;&gt;"",IF21:IF68))</f>
        <v>#DIV/0!</v>
      </c>
      <c r="IG137" s="316" t="e">
        <f t="array" ref="IG137">STDEVP(IF($KD21:$KD68&lt;&gt;"",IG21:IG68))</f>
        <v>#DIV/0!</v>
      </c>
      <c r="IH137" s="316" t="e">
        <f t="array" ref="IH137">STDEVP(IF($KD21:$KD68&lt;&gt;"",IH21:IH68))</f>
        <v>#DIV/0!</v>
      </c>
      <c r="II137" s="316" t="e">
        <f t="array" ref="II137">STDEVP(IF($KD21:$KD68&lt;&gt;"",II21:II68))</f>
        <v>#DIV/0!</v>
      </c>
      <c r="IJ137" s="316" t="e">
        <f t="array" ref="IJ137">STDEVP(IF($KD21:$KD68&lt;&gt;"",IJ21:IJ68))</f>
        <v>#DIV/0!</v>
      </c>
      <c r="IK137" s="316" t="e">
        <f t="array" ref="IK137">STDEVP(IF($KD21:$KD68&lt;&gt;"",IK21:IK68))</f>
        <v>#DIV/0!</v>
      </c>
      <c r="IL137" s="316" t="e">
        <f t="array" ref="IL137">STDEVP(IF($KD21:$KD68&lt;&gt;"",IL21:IL68))</f>
        <v>#DIV/0!</v>
      </c>
      <c r="IM137" s="316" t="e">
        <f t="array" ref="IM137">STDEVP(IF($KD21:$KD68&lt;&gt;"",IM21:IM68))</f>
        <v>#DIV/0!</v>
      </c>
      <c r="IN137" s="316" t="e">
        <f t="array" ref="IN137">STDEVP(IF($KD21:$KD68&lt;&gt;"",IN21:IN68))</f>
        <v>#DIV/0!</v>
      </c>
      <c r="IO137" s="316" t="e">
        <f t="array" ref="IO137">STDEVP(IF($KD21:$KD68&lt;&gt;"",IO21:IO68))</f>
        <v>#DIV/0!</v>
      </c>
      <c r="IP137" s="316" t="e">
        <f t="array" ref="IP137">STDEVP(IF($KD21:$KD68&lt;&gt;"",IP21:IP68))</f>
        <v>#DIV/0!</v>
      </c>
      <c r="IQ137" s="316" t="e">
        <f t="array" ref="IQ137">STDEVP(IF($KD21:$KD68&lt;&gt;"",IQ21:IQ68))</f>
        <v>#DIV/0!</v>
      </c>
      <c r="IR137" s="316" t="e">
        <f t="array" ref="IR137">STDEVP(IF($KD21:$KD68&lt;&gt;"",IR21:IR68))</f>
        <v>#DIV/0!</v>
      </c>
      <c r="IS137" s="316" t="e">
        <f t="array" ref="IS137">STDEVP(IF($KD21:$KD68&lt;&gt;"",IS21:IS68))</f>
        <v>#DIV/0!</v>
      </c>
      <c r="IT137" s="316" t="e">
        <f t="array" ref="IT137">STDEVP(IF($KD21:$KD68&lt;&gt;"",IT21:IT68))</f>
        <v>#DIV/0!</v>
      </c>
      <c r="IU137" s="316" t="e">
        <f t="array" ref="IU137">STDEVP(IF($KD21:$KD68&lt;&gt;"",IU21:IU68))</f>
        <v>#DIV/0!</v>
      </c>
      <c r="IV137" s="316" t="e">
        <f t="array" ref="IV137">STDEVP(IF($KD21:$KD68&lt;&gt;"",IV21:IV68))</f>
        <v>#DIV/0!</v>
      </c>
      <c r="IW137" s="316" t="e">
        <f t="array" ref="IW137">STDEVP(IF($KD21:$KD68&lt;&gt;"",IW21:IW68))</f>
        <v>#DIV/0!</v>
      </c>
      <c r="IX137" s="316" t="e">
        <f t="array" ref="IX137">STDEVP(IF($KD21:$KD68&lt;&gt;"",IX21:IX68))</f>
        <v>#DIV/0!</v>
      </c>
      <c r="IY137" s="316" t="e">
        <f t="array" ref="IY137">STDEVP(IF($KD21:$KD68&lt;&gt;"",IY21:IY68))</f>
        <v>#DIV/0!</v>
      </c>
      <c r="IZ137" s="316" t="e">
        <f t="array" ref="IZ137">STDEVP(IF($KD21:$KD68&lt;&gt;"",IZ21:IZ68))</f>
        <v>#DIV/0!</v>
      </c>
      <c r="JA137" s="316" t="e">
        <f t="array" ref="JA137">STDEVP(IF($KD21:$KD68&lt;&gt;"",JA21:JA68))</f>
        <v>#DIV/0!</v>
      </c>
      <c r="JB137" s="316" t="e">
        <f t="array" ref="JB137">STDEVP(IF($KD21:$KD68&lt;&gt;"",JB21:JB68))</f>
        <v>#DIV/0!</v>
      </c>
      <c r="JC137" s="316" t="e">
        <f t="array" ref="JC137">STDEVP(IF($KD21:$KD68&lt;&gt;"",JC21:JC68))</f>
        <v>#DIV/0!</v>
      </c>
      <c r="JD137" s="316" t="e">
        <f t="array" ref="JD137">STDEVP(IF($KD21:$KD68&lt;&gt;"",JD21:JD68))</f>
        <v>#DIV/0!</v>
      </c>
      <c r="JE137" s="316" t="e">
        <f t="array" ref="JE137">STDEVP(IF($KD21:$KD68&lt;&gt;"",JE21:JE68))</f>
        <v>#DIV/0!</v>
      </c>
      <c r="JF137" s="316" t="e">
        <f t="array" ref="JF137">STDEVP(IF($KD21:$KD68&lt;&gt;"",JF21:JF68))</f>
        <v>#DIV/0!</v>
      </c>
      <c r="JG137" s="316" t="e">
        <f t="array" ref="JG137">STDEVP(IF($KD21:$KD68&lt;&gt;"",JG21:JG68))</f>
        <v>#DIV/0!</v>
      </c>
      <c r="JH137" s="316" t="e">
        <f t="array" ref="JH137">STDEVP(IF($KD21:$KD68&lt;&gt;"",JH21:JH68))</f>
        <v>#DIV/0!</v>
      </c>
      <c r="JI137" s="316" t="e">
        <f t="array" ref="JI137">STDEVP(IF($KD21:$KD68&lt;&gt;"",JI21:JI68))</f>
        <v>#DIV/0!</v>
      </c>
      <c r="JJ137" s="316" t="e">
        <f t="array" ref="JJ137">STDEVP(IF($KD21:$KD68&lt;&gt;"",JJ21:JJ68))</f>
        <v>#DIV/0!</v>
      </c>
      <c r="JK137" s="316" t="e">
        <f t="array" ref="JK137">STDEVP(IF($KD21:$KD68&lt;&gt;"",JK21:JK68))</f>
        <v>#DIV/0!</v>
      </c>
      <c r="JL137" s="316" t="e">
        <f t="array" ref="JL137">STDEVP(IF($KD21:$KD68&lt;&gt;"",JL21:JL68))</f>
        <v>#DIV/0!</v>
      </c>
      <c r="JM137" s="316" t="e">
        <f t="array" ref="JM137">STDEVP(IF($KD21:$KD68&lt;&gt;"",JM21:JM68))</f>
        <v>#DIV/0!</v>
      </c>
      <c r="JN137" s="316" t="e">
        <f t="array" ref="JN137">STDEVP(IF($KD21:$KD68&lt;&gt;"",JN21:JN68))</f>
        <v>#DIV/0!</v>
      </c>
      <c r="JO137" s="316" t="e">
        <f t="array" ref="JO137">STDEVP(IF($KD21:$KD68&lt;&gt;"",JO21:JO68))</f>
        <v>#DIV/0!</v>
      </c>
      <c r="JP137" s="316" t="e">
        <f t="array" ref="JP137">STDEVP(IF($KD21:$KD68&lt;&gt;"",JP21:JP68))</f>
        <v>#DIV/0!</v>
      </c>
    </row>
    <row r="138" spans="4:276" ht="15" customHeight="1" x14ac:dyDescent="0.2">
      <c r="D138" s="316">
        <v>8.4</v>
      </c>
      <c r="E138" s="317" t="s">
        <v>497</v>
      </c>
      <c r="F138" s="324" t="e">
        <f>ROUND(F136+0.5*F137,1)</f>
        <v>#DIV/0!</v>
      </c>
      <c r="G138" s="324" t="e">
        <f t="shared" ref="G138:BR138" si="106">ROUND(G136+0.5*G137,1)</f>
        <v>#DIV/0!</v>
      </c>
      <c r="H138" s="324" t="e">
        <f t="shared" si="106"/>
        <v>#DIV/0!</v>
      </c>
      <c r="I138" s="324" t="e">
        <f t="shared" si="106"/>
        <v>#DIV/0!</v>
      </c>
      <c r="J138" s="324" t="e">
        <f t="shared" si="106"/>
        <v>#DIV/0!</v>
      </c>
      <c r="K138" s="324" t="e">
        <f t="shared" si="106"/>
        <v>#DIV/0!</v>
      </c>
      <c r="L138" s="324" t="e">
        <f t="shared" si="106"/>
        <v>#DIV/0!</v>
      </c>
      <c r="M138" s="324" t="e">
        <f t="shared" si="106"/>
        <v>#DIV/0!</v>
      </c>
      <c r="N138" s="324" t="e">
        <f t="shared" si="106"/>
        <v>#DIV/0!</v>
      </c>
      <c r="O138" s="324" t="e">
        <f t="shared" si="106"/>
        <v>#DIV/0!</v>
      </c>
      <c r="P138" s="324" t="e">
        <f t="shared" si="106"/>
        <v>#DIV/0!</v>
      </c>
      <c r="Q138" s="324" t="e">
        <f t="shared" si="106"/>
        <v>#DIV/0!</v>
      </c>
      <c r="R138" s="324" t="e">
        <f t="shared" si="106"/>
        <v>#DIV/0!</v>
      </c>
      <c r="S138" s="324" t="e">
        <f t="shared" si="106"/>
        <v>#DIV/0!</v>
      </c>
      <c r="T138" s="324" t="e">
        <f t="shared" si="106"/>
        <v>#DIV/0!</v>
      </c>
      <c r="U138" s="324" t="e">
        <f t="shared" si="106"/>
        <v>#DIV/0!</v>
      </c>
      <c r="V138" s="324" t="e">
        <f t="shared" si="106"/>
        <v>#DIV/0!</v>
      </c>
      <c r="W138" s="324" t="e">
        <f t="shared" si="106"/>
        <v>#DIV/0!</v>
      </c>
      <c r="X138" s="324" t="e">
        <f t="shared" si="106"/>
        <v>#DIV/0!</v>
      </c>
      <c r="Y138" s="324" t="e">
        <f t="shared" si="106"/>
        <v>#DIV/0!</v>
      </c>
      <c r="Z138" s="324" t="e">
        <f t="shared" si="106"/>
        <v>#DIV/0!</v>
      </c>
      <c r="AA138" s="324" t="e">
        <f t="shared" si="106"/>
        <v>#DIV/0!</v>
      </c>
      <c r="AB138" s="324" t="e">
        <f t="shared" si="106"/>
        <v>#DIV/0!</v>
      </c>
      <c r="AC138" s="324" t="e">
        <f t="shared" si="106"/>
        <v>#DIV/0!</v>
      </c>
      <c r="AD138" s="324" t="e">
        <f t="shared" si="106"/>
        <v>#DIV/0!</v>
      </c>
      <c r="AE138" s="324" t="e">
        <f t="shared" si="106"/>
        <v>#DIV/0!</v>
      </c>
      <c r="AF138" s="324" t="e">
        <f t="shared" si="106"/>
        <v>#DIV/0!</v>
      </c>
      <c r="AG138" s="324" t="e">
        <f t="shared" si="106"/>
        <v>#DIV/0!</v>
      </c>
      <c r="AH138" s="324" t="e">
        <f t="shared" si="106"/>
        <v>#DIV/0!</v>
      </c>
      <c r="AI138" s="324" t="e">
        <f t="shared" si="106"/>
        <v>#DIV/0!</v>
      </c>
      <c r="AJ138" s="324" t="e">
        <f t="shared" si="106"/>
        <v>#DIV/0!</v>
      </c>
      <c r="AK138" s="324" t="e">
        <f t="shared" si="106"/>
        <v>#DIV/0!</v>
      </c>
      <c r="AL138" s="324" t="e">
        <f t="shared" si="106"/>
        <v>#DIV/0!</v>
      </c>
      <c r="AM138" s="324" t="e">
        <f t="shared" si="106"/>
        <v>#DIV/0!</v>
      </c>
      <c r="AN138" s="324" t="e">
        <f t="shared" si="106"/>
        <v>#DIV/0!</v>
      </c>
      <c r="AO138" s="324" t="e">
        <f t="shared" si="106"/>
        <v>#DIV/0!</v>
      </c>
      <c r="AP138" s="324" t="e">
        <f t="shared" si="106"/>
        <v>#DIV/0!</v>
      </c>
      <c r="AQ138" s="324" t="e">
        <f t="shared" si="106"/>
        <v>#DIV/0!</v>
      </c>
      <c r="AR138" s="324" t="e">
        <f t="shared" si="106"/>
        <v>#DIV/0!</v>
      </c>
      <c r="AS138" s="324" t="e">
        <f t="shared" si="106"/>
        <v>#DIV/0!</v>
      </c>
      <c r="AT138" s="324" t="e">
        <f t="shared" si="106"/>
        <v>#DIV/0!</v>
      </c>
      <c r="AU138" s="324" t="e">
        <f t="shared" si="106"/>
        <v>#DIV/0!</v>
      </c>
      <c r="AV138" s="324" t="e">
        <f t="shared" si="106"/>
        <v>#DIV/0!</v>
      </c>
      <c r="AW138" s="324" t="e">
        <f t="shared" si="106"/>
        <v>#DIV/0!</v>
      </c>
      <c r="AX138" s="324" t="e">
        <f t="shared" si="106"/>
        <v>#DIV/0!</v>
      </c>
      <c r="AY138" s="324" t="e">
        <f t="shared" si="106"/>
        <v>#DIV/0!</v>
      </c>
      <c r="AZ138" s="324" t="e">
        <f t="shared" si="106"/>
        <v>#DIV/0!</v>
      </c>
      <c r="BA138" s="324" t="e">
        <f t="shared" si="106"/>
        <v>#DIV/0!</v>
      </c>
      <c r="BB138" s="324" t="e">
        <f t="shared" si="106"/>
        <v>#DIV/0!</v>
      </c>
      <c r="BC138" s="324" t="e">
        <f t="shared" si="106"/>
        <v>#DIV/0!</v>
      </c>
      <c r="BD138" s="324" t="e">
        <f t="shared" si="106"/>
        <v>#DIV/0!</v>
      </c>
      <c r="BE138" s="324" t="e">
        <f t="shared" si="106"/>
        <v>#DIV/0!</v>
      </c>
      <c r="BF138" s="324" t="e">
        <f t="shared" si="106"/>
        <v>#DIV/0!</v>
      </c>
      <c r="BG138" s="324" t="e">
        <f t="shared" si="106"/>
        <v>#DIV/0!</v>
      </c>
      <c r="BH138" s="324" t="e">
        <f t="shared" si="106"/>
        <v>#DIV/0!</v>
      </c>
      <c r="BI138" s="324" t="e">
        <f t="shared" si="106"/>
        <v>#DIV/0!</v>
      </c>
      <c r="BJ138" s="324" t="e">
        <f t="shared" si="106"/>
        <v>#DIV/0!</v>
      </c>
      <c r="BK138" s="324" t="e">
        <f t="shared" si="106"/>
        <v>#DIV/0!</v>
      </c>
      <c r="BL138" s="324" t="e">
        <f t="shared" si="106"/>
        <v>#DIV/0!</v>
      </c>
      <c r="BM138" s="324" t="e">
        <f t="shared" si="106"/>
        <v>#DIV/0!</v>
      </c>
      <c r="BN138" s="324" t="e">
        <f t="shared" si="106"/>
        <v>#DIV/0!</v>
      </c>
      <c r="BO138" s="324" t="e">
        <f t="shared" si="106"/>
        <v>#DIV/0!</v>
      </c>
      <c r="BP138" s="324" t="e">
        <f t="shared" si="106"/>
        <v>#DIV/0!</v>
      </c>
      <c r="BQ138" s="324" t="e">
        <f t="shared" si="106"/>
        <v>#DIV/0!</v>
      </c>
      <c r="BR138" s="324" t="e">
        <f t="shared" si="106"/>
        <v>#DIV/0!</v>
      </c>
      <c r="BS138" s="324" t="e">
        <f t="shared" ref="BS138:ED138" si="107">ROUND(BS136+0.5*BS137,1)</f>
        <v>#DIV/0!</v>
      </c>
      <c r="BT138" s="324" t="e">
        <f t="shared" si="107"/>
        <v>#DIV/0!</v>
      </c>
      <c r="BU138" s="324" t="e">
        <f t="shared" si="107"/>
        <v>#DIV/0!</v>
      </c>
      <c r="BV138" s="324" t="e">
        <f t="shared" si="107"/>
        <v>#DIV/0!</v>
      </c>
      <c r="BW138" s="324" t="e">
        <f t="shared" si="107"/>
        <v>#DIV/0!</v>
      </c>
      <c r="BX138" s="324" t="e">
        <f t="shared" si="107"/>
        <v>#DIV/0!</v>
      </c>
      <c r="BY138" s="324" t="e">
        <f t="shared" si="107"/>
        <v>#DIV/0!</v>
      </c>
      <c r="BZ138" s="324" t="e">
        <f t="shared" si="107"/>
        <v>#DIV/0!</v>
      </c>
      <c r="CA138" s="324" t="e">
        <f t="shared" si="107"/>
        <v>#DIV/0!</v>
      </c>
      <c r="CB138" s="324" t="e">
        <f t="shared" si="107"/>
        <v>#DIV/0!</v>
      </c>
      <c r="CC138" s="324" t="e">
        <f t="shared" si="107"/>
        <v>#DIV/0!</v>
      </c>
      <c r="CD138" s="324" t="e">
        <f t="shared" si="107"/>
        <v>#DIV/0!</v>
      </c>
      <c r="CE138" s="324" t="e">
        <f t="shared" si="107"/>
        <v>#DIV/0!</v>
      </c>
      <c r="CF138" s="324" t="e">
        <f t="shared" si="107"/>
        <v>#DIV/0!</v>
      </c>
      <c r="CG138" s="324" t="e">
        <f t="shared" si="107"/>
        <v>#DIV/0!</v>
      </c>
      <c r="CH138" s="324" t="e">
        <f t="shared" si="107"/>
        <v>#DIV/0!</v>
      </c>
      <c r="CI138" s="324" t="e">
        <f t="shared" si="107"/>
        <v>#DIV/0!</v>
      </c>
      <c r="CJ138" s="324" t="e">
        <f t="shared" si="107"/>
        <v>#DIV/0!</v>
      </c>
      <c r="CK138" s="324" t="e">
        <f t="shared" si="107"/>
        <v>#DIV/0!</v>
      </c>
      <c r="CL138" s="324" t="e">
        <f t="shared" si="107"/>
        <v>#DIV/0!</v>
      </c>
      <c r="CM138" s="324" t="e">
        <f t="shared" si="107"/>
        <v>#DIV/0!</v>
      </c>
      <c r="CN138" s="324" t="e">
        <f t="shared" si="107"/>
        <v>#DIV/0!</v>
      </c>
      <c r="CO138" s="324" t="e">
        <f t="shared" si="107"/>
        <v>#DIV/0!</v>
      </c>
      <c r="CP138" s="324" t="e">
        <f t="shared" si="107"/>
        <v>#DIV/0!</v>
      </c>
      <c r="CQ138" s="324" t="e">
        <f t="shared" si="107"/>
        <v>#DIV/0!</v>
      </c>
      <c r="CR138" s="324" t="e">
        <f t="shared" si="107"/>
        <v>#DIV/0!</v>
      </c>
      <c r="CS138" s="324" t="e">
        <f t="shared" si="107"/>
        <v>#DIV/0!</v>
      </c>
      <c r="CT138" s="324" t="e">
        <f t="shared" si="107"/>
        <v>#DIV/0!</v>
      </c>
      <c r="CU138" s="324" t="e">
        <f t="shared" si="107"/>
        <v>#DIV/0!</v>
      </c>
      <c r="CV138" s="324" t="e">
        <f t="shared" si="107"/>
        <v>#DIV/0!</v>
      </c>
      <c r="CW138" s="324" t="e">
        <f t="shared" si="107"/>
        <v>#DIV/0!</v>
      </c>
      <c r="CX138" s="324" t="e">
        <f t="shared" si="107"/>
        <v>#DIV/0!</v>
      </c>
      <c r="CY138" s="324" t="e">
        <f t="shared" si="107"/>
        <v>#DIV/0!</v>
      </c>
      <c r="CZ138" s="324" t="e">
        <f t="shared" si="107"/>
        <v>#DIV/0!</v>
      </c>
      <c r="DA138" s="324" t="e">
        <f t="shared" si="107"/>
        <v>#DIV/0!</v>
      </c>
      <c r="DB138" s="324" t="e">
        <f t="shared" si="107"/>
        <v>#DIV/0!</v>
      </c>
      <c r="DC138" s="324" t="e">
        <f t="shared" si="107"/>
        <v>#DIV/0!</v>
      </c>
      <c r="DD138" s="324" t="e">
        <f t="shared" si="107"/>
        <v>#DIV/0!</v>
      </c>
      <c r="DE138" s="324" t="e">
        <f t="shared" si="107"/>
        <v>#DIV/0!</v>
      </c>
      <c r="DF138" s="324" t="e">
        <f t="shared" si="107"/>
        <v>#DIV/0!</v>
      </c>
      <c r="DG138" s="324" t="e">
        <f t="shared" si="107"/>
        <v>#DIV/0!</v>
      </c>
      <c r="DH138" s="324" t="e">
        <f t="shared" si="107"/>
        <v>#DIV/0!</v>
      </c>
      <c r="DI138" s="324" t="e">
        <f t="shared" si="107"/>
        <v>#DIV/0!</v>
      </c>
      <c r="DJ138" s="324" t="e">
        <f t="shared" si="107"/>
        <v>#DIV/0!</v>
      </c>
      <c r="DK138" s="324" t="e">
        <f t="shared" si="107"/>
        <v>#DIV/0!</v>
      </c>
      <c r="DL138" s="324" t="e">
        <f t="shared" si="107"/>
        <v>#DIV/0!</v>
      </c>
      <c r="DM138" s="324" t="e">
        <f t="shared" si="107"/>
        <v>#DIV/0!</v>
      </c>
      <c r="DN138" s="324" t="e">
        <f t="shared" si="107"/>
        <v>#DIV/0!</v>
      </c>
      <c r="DO138" s="324" t="e">
        <f t="shared" si="107"/>
        <v>#DIV/0!</v>
      </c>
      <c r="DP138" s="324" t="e">
        <f t="shared" si="107"/>
        <v>#DIV/0!</v>
      </c>
      <c r="DQ138" s="324" t="e">
        <f t="shared" si="107"/>
        <v>#DIV/0!</v>
      </c>
      <c r="DR138" s="324" t="e">
        <f t="shared" si="107"/>
        <v>#DIV/0!</v>
      </c>
      <c r="DS138" s="324" t="e">
        <f t="shared" si="107"/>
        <v>#DIV/0!</v>
      </c>
      <c r="DT138" s="324" t="e">
        <f t="shared" si="107"/>
        <v>#DIV/0!</v>
      </c>
      <c r="DU138" s="324" t="e">
        <f t="shared" si="107"/>
        <v>#DIV/0!</v>
      </c>
      <c r="DV138" s="324" t="e">
        <f t="shared" si="107"/>
        <v>#DIV/0!</v>
      </c>
      <c r="DW138" s="324" t="e">
        <f t="shared" si="107"/>
        <v>#DIV/0!</v>
      </c>
      <c r="DX138" s="324" t="e">
        <f t="shared" si="107"/>
        <v>#DIV/0!</v>
      </c>
      <c r="DY138" s="324" t="e">
        <f t="shared" si="107"/>
        <v>#DIV/0!</v>
      </c>
      <c r="DZ138" s="324" t="e">
        <f t="shared" si="107"/>
        <v>#DIV/0!</v>
      </c>
      <c r="EA138" s="324" t="e">
        <f t="shared" si="107"/>
        <v>#DIV/0!</v>
      </c>
      <c r="EB138" s="324" t="e">
        <f t="shared" si="107"/>
        <v>#DIV/0!</v>
      </c>
      <c r="EC138" s="324" t="e">
        <f t="shared" si="107"/>
        <v>#DIV/0!</v>
      </c>
      <c r="ED138" s="324" t="e">
        <f t="shared" si="107"/>
        <v>#DIV/0!</v>
      </c>
      <c r="EE138" s="324" t="e">
        <f t="shared" ref="EE138:GP138" si="108">ROUND(EE136+0.5*EE137,1)</f>
        <v>#DIV/0!</v>
      </c>
      <c r="EF138" s="324" t="e">
        <f t="shared" si="108"/>
        <v>#DIV/0!</v>
      </c>
      <c r="EG138" s="324" t="e">
        <f t="shared" si="108"/>
        <v>#DIV/0!</v>
      </c>
      <c r="EH138" s="324" t="e">
        <f t="shared" si="108"/>
        <v>#DIV/0!</v>
      </c>
      <c r="EI138" s="324" t="e">
        <f t="shared" si="108"/>
        <v>#DIV/0!</v>
      </c>
      <c r="EJ138" s="324" t="e">
        <f t="shared" si="108"/>
        <v>#DIV/0!</v>
      </c>
      <c r="EK138" s="324" t="e">
        <f t="shared" si="108"/>
        <v>#DIV/0!</v>
      </c>
      <c r="EL138" s="324" t="e">
        <f t="shared" si="108"/>
        <v>#DIV/0!</v>
      </c>
      <c r="EM138" s="324" t="e">
        <f t="shared" si="108"/>
        <v>#DIV/0!</v>
      </c>
      <c r="EN138" s="324" t="e">
        <f t="shared" si="108"/>
        <v>#DIV/0!</v>
      </c>
      <c r="EO138" s="324" t="e">
        <f t="shared" si="108"/>
        <v>#DIV/0!</v>
      </c>
      <c r="EP138" s="324" t="e">
        <f t="shared" si="108"/>
        <v>#DIV/0!</v>
      </c>
      <c r="EQ138" s="324" t="e">
        <f t="shared" si="108"/>
        <v>#DIV/0!</v>
      </c>
      <c r="ER138" s="324" t="e">
        <f t="shared" si="108"/>
        <v>#DIV/0!</v>
      </c>
      <c r="ES138" s="324" t="e">
        <f t="shared" si="108"/>
        <v>#DIV/0!</v>
      </c>
      <c r="ET138" s="324" t="e">
        <f t="shared" si="108"/>
        <v>#DIV/0!</v>
      </c>
      <c r="EU138" s="324" t="e">
        <f t="shared" si="108"/>
        <v>#DIV/0!</v>
      </c>
      <c r="EV138" s="324" t="e">
        <f t="shared" si="108"/>
        <v>#DIV/0!</v>
      </c>
      <c r="EW138" s="324" t="e">
        <f t="shared" si="108"/>
        <v>#DIV/0!</v>
      </c>
      <c r="EX138" s="324" t="e">
        <f t="shared" si="108"/>
        <v>#DIV/0!</v>
      </c>
      <c r="EY138" s="324" t="e">
        <f t="shared" si="108"/>
        <v>#DIV/0!</v>
      </c>
      <c r="EZ138" s="324" t="e">
        <f t="shared" si="108"/>
        <v>#DIV/0!</v>
      </c>
      <c r="FA138" s="324" t="e">
        <f t="shared" si="108"/>
        <v>#DIV/0!</v>
      </c>
      <c r="FB138" s="324" t="e">
        <f t="shared" si="108"/>
        <v>#DIV/0!</v>
      </c>
      <c r="FC138" s="324" t="e">
        <f t="shared" si="108"/>
        <v>#DIV/0!</v>
      </c>
      <c r="FD138" s="324" t="e">
        <f t="shared" si="108"/>
        <v>#DIV/0!</v>
      </c>
      <c r="FE138" s="324" t="e">
        <f t="shared" si="108"/>
        <v>#DIV/0!</v>
      </c>
      <c r="FF138" s="324" t="e">
        <f t="shared" si="108"/>
        <v>#DIV/0!</v>
      </c>
      <c r="FG138" s="324" t="e">
        <f t="shared" si="108"/>
        <v>#DIV/0!</v>
      </c>
      <c r="FH138" s="324" t="e">
        <f t="shared" si="108"/>
        <v>#DIV/0!</v>
      </c>
      <c r="FI138" s="324" t="e">
        <f t="shared" si="108"/>
        <v>#DIV/0!</v>
      </c>
      <c r="FJ138" s="324" t="e">
        <f t="shared" si="108"/>
        <v>#DIV/0!</v>
      </c>
      <c r="FK138" s="324" t="e">
        <f t="shared" si="108"/>
        <v>#DIV/0!</v>
      </c>
      <c r="FL138" s="324" t="e">
        <f t="shared" si="108"/>
        <v>#DIV/0!</v>
      </c>
      <c r="FM138" s="324" t="e">
        <f t="shared" si="108"/>
        <v>#DIV/0!</v>
      </c>
      <c r="FN138" s="324" t="e">
        <f t="shared" si="108"/>
        <v>#DIV/0!</v>
      </c>
      <c r="FO138" s="324" t="e">
        <f t="shared" si="108"/>
        <v>#DIV/0!</v>
      </c>
      <c r="FP138" s="324" t="e">
        <f t="shared" si="108"/>
        <v>#DIV/0!</v>
      </c>
      <c r="FQ138" s="324" t="e">
        <f t="shared" si="108"/>
        <v>#DIV/0!</v>
      </c>
      <c r="FR138" s="324" t="e">
        <f t="shared" si="108"/>
        <v>#DIV/0!</v>
      </c>
      <c r="FS138" s="324" t="e">
        <f t="shared" si="108"/>
        <v>#DIV/0!</v>
      </c>
      <c r="FT138" s="324" t="e">
        <f t="shared" si="108"/>
        <v>#DIV/0!</v>
      </c>
      <c r="FU138" s="324" t="e">
        <f t="shared" si="108"/>
        <v>#DIV/0!</v>
      </c>
      <c r="FV138" s="324" t="e">
        <f t="shared" si="108"/>
        <v>#DIV/0!</v>
      </c>
      <c r="FW138" s="324" t="e">
        <f t="shared" si="108"/>
        <v>#DIV/0!</v>
      </c>
      <c r="FX138" s="324" t="e">
        <f t="shared" si="108"/>
        <v>#DIV/0!</v>
      </c>
      <c r="FY138" s="324" t="e">
        <f t="shared" si="108"/>
        <v>#DIV/0!</v>
      </c>
      <c r="FZ138" s="324" t="e">
        <f t="shared" si="108"/>
        <v>#DIV/0!</v>
      </c>
      <c r="GA138" s="324" t="e">
        <f t="shared" si="108"/>
        <v>#DIV/0!</v>
      </c>
      <c r="GB138" s="324" t="e">
        <f t="shared" si="108"/>
        <v>#DIV/0!</v>
      </c>
      <c r="GC138" s="324" t="e">
        <f t="shared" si="108"/>
        <v>#DIV/0!</v>
      </c>
      <c r="GD138" s="324" t="e">
        <f t="shared" si="108"/>
        <v>#DIV/0!</v>
      </c>
      <c r="GE138" s="324" t="e">
        <f t="shared" si="108"/>
        <v>#DIV/0!</v>
      </c>
      <c r="GF138" s="324" t="e">
        <f t="shared" si="108"/>
        <v>#DIV/0!</v>
      </c>
      <c r="GG138" s="324" t="e">
        <f t="shared" si="108"/>
        <v>#DIV/0!</v>
      </c>
      <c r="GH138" s="324" t="e">
        <f t="shared" si="108"/>
        <v>#DIV/0!</v>
      </c>
      <c r="GI138" s="324" t="e">
        <f t="shared" si="108"/>
        <v>#DIV/0!</v>
      </c>
      <c r="GJ138" s="324" t="e">
        <f t="shared" si="108"/>
        <v>#DIV/0!</v>
      </c>
      <c r="GK138" s="324" t="e">
        <f t="shared" si="108"/>
        <v>#DIV/0!</v>
      </c>
      <c r="GL138" s="324" t="e">
        <f t="shared" si="108"/>
        <v>#DIV/0!</v>
      </c>
      <c r="GM138" s="324" t="e">
        <f t="shared" si="108"/>
        <v>#DIV/0!</v>
      </c>
      <c r="GN138" s="324" t="e">
        <f t="shared" si="108"/>
        <v>#DIV/0!</v>
      </c>
      <c r="GO138" s="324" t="e">
        <f t="shared" si="108"/>
        <v>#DIV/0!</v>
      </c>
      <c r="GP138" s="324" t="e">
        <f t="shared" si="108"/>
        <v>#DIV/0!</v>
      </c>
      <c r="GQ138" s="324" t="e">
        <f t="shared" ref="GQ138:JB138" si="109">ROUND(GQ136+0.5*GQ137,1)</f>
        <v>#DIV/0!</v>
      </c>
      <c r="GR138" s="324" t="e">
        <f t="shared" si="109"/>
        <v>#DIV/0!</v>
      </c>
      <c r="GS138" s="324" t="e">
        <f t="shared" si="109"/>
        <v>#DIV/0!</v>
      </c>
      <c r="GT138" s="324" t="e">
        <f t="shared" si="109"/>
        <v>#DIV/0!</v>
      </c>
      <c r="GU138" s="324" t="e">
        <f t="shared" si="109"/>
        <v>#DIV/0!</v>
      </c>
      <c r="GV138" s="324" t="e">
        <f t="shared" si="109"/>
        <v>#DIV/0!</v>
      </c>
      <c r="GW138" s="324" t="e">
        <f t="shared" si="109"/>
        <v>#DIV/0!</v>
      </c>
      <c r="GX138" s="324" t="e">
        <f t="shared" si="109"/>
        <v>#DIV/0!</v>
      </c>
      <c r="GY138" s="324" t="e">
        <f t="shared" si="109"/>
        <v>#DIV/0!</v>
      </c>
      <c r="GZ138" s="324" t="e">
        <f t="shared" si="109"/>
        <v>#DIV/0!</v>
      </c>
      <c r="HA138" s="324" t="e">
        <f t="shared" si="109"/>
        <v>#DIV/0!</v>
      </c>
      <c r="HB138" s="324" t="e">
        <f t="shared" si="109"/>
        <v>#DIV/0!</v>
      </c>
      <c r="HC138" s="324" t="e">
        <f t="shared" si="109"/>
        <v>#DIV/0!</v>
      </c>
      <c r="HD138" s="324" t="e">
        <f t="shared" si="109"/>
        <v>#DIV/0!</v>
      </c>
      <c r="HE138" s="324" t="e">
        <f t="shared" si="109"/>
        <v>#DIV/0!</v>
      </c>
      <c r="HF138" s="324" t="e">
        <f t="shared" si="109"/>
        <v>#DIV/0!</v>
      </c>
      <c r="HG138" s="324" t="e">
        <f t="shared" si="109"/>
        <v>#DIV/0!</v>
      </c>
      <c r="HH138" s="324" t="e">
        <f t="shared" si="109"/>
        <v>#DIV/0!</v>
      </c>
      <c r="HI138" s="324" t="e">
        <f t="shared" si="109"/>
        <v>#DIV/0!</v>
      </c>
      <c r="HJ138" s="324" t="e">
        <f t="shared" si="109"/>
        <v>#DIV/0!</v>
      </c>
      <c r="HK138" s="324" t="e">
        <f t="shared" si="109"/>
        <v>#DIV/0!</v>
      </c>
      <c r="HL138" s="324" t="e">
        <f t="shared" si="109"/>
        <v>#DIV/0!</v>
      </c>
      <c r="HM138" s="324" t="e">
        <f t="shared" si="109"/>
        <v>#DIV/0!</v>
      </c>
      <c r="HN138" s="324" t="e">
        <f t="shared" si="109"/>
        <v>#DIV/0!</v>
      </c>
      <c r="HO138" s="324" t="e">
        <f t="shared" si="109"/>
        <v>#DIV/0!</v>
      </c>
      <c r="HP138" s="324" t="e">
        <f t="shared" si="109"/>
        <v>#DIV/0!</v>
      </c>
      <c r="HQ138" s="324" t="e">
        <f t="shared" si="109"/>
        <v>#DIV/0!</v>
      </c>
      <c r="HR138" s="324" t="e">
        <f t="shared" si="109"/>
        <v>#DIV/0!</v>
      </c>
      <c r="HS138" s="324" t="e">
        <f t="shared" si="109"/>
        <v>#DIV/0!</v>
      </c>
      <c r="HT138" s="324" t="e">
        <f t="shared" si="109"/>
        <v>#DIV/0!</v>
      </c>
      <c r="HU138" s="324" t="e">
        <f t="shared" si="109"/>
        <v>#DIV/0!</v>
      </c>
      <c r="HV138" s="324" t="e">
        <f t="shared" si="109"/>
        <v>#DIV/0!</v>
      </c>
      <c r="HW138" s="324" t="e">
        <f t="shared" si="109"/>
        <v>#DIV/0!</v>
      </c>
      <c r="HX138" s="324" t="e">
        <f t="shared" si="109"/>
        <v>#DIV/0!</v>
      </c>
      <c r="HY138" s="324" t="e">
        <f t="shared" si="109"/>
        <v>#DIV/0!</v>
      </c>
      <c r="HZ138" s="324" t="e">
        <f t="shared" si="109"/>
        <v>#DIV/0!</v>
      </c>
      <c r="IA138" s="324" t="e">
        <f t="shared" si="109"/>
        <v>#DIV/0!</v>
      </c>
      <c r="IB138" s="324" t="e">
        <f t="shared" si="109"/>
        <v>#DIV/0!</v>
      </c>
      <c r="IC138" s="324" t="e">
        <f t="shared" si="109"/>
        <v>#DIV/0!</v>
      </c>
      <c r="ID138" s="324" t="e">
        <f t="shared" si="109"/>
        <v>#DIV/0!</v>
      </c>
      <c r="IE138" s="324" t="e">
        <f t="shared" si="109"/>
        <v>#DIV/0!</v>
      </c>
      <c r="IF138" s="324" t="e">
        <f t="shared" si="109"/>
        <v>#DIV/0!</v>
      </c>
      <c r="IG138" s="324" t="e">
        <f t="shared" si="109"/>
        <v>#DIV/0!</v>
      </c>
      <c r="IH138" s="324" t="e">
        <f t="shared" si="109"/>
        <v>#DIV/0!</v>
      </c>
      <c r="II138" s="324" t="e">
        <f t="shared" si="109"/>
        <v>#DIV/0!</v>
      </c>
      <c r="IJ138" s="324" t="e">
        <f t="shared" si="109"/>
        <v>#DIV/0!</v>
      </c>
      <c r="IK138" s="324" t="e">
        <f t="shared" si="109"/>
        <v>#DIV/0!</v>
      </c>
      <c r="IL138" s="324" t="e">
        <f t="shared" si="109"/>
        <v>#DIV/0!</v>
      </c>
      <c r="IM138" s="324" t="e">
        <f t="shared" si="109"/>
        <v>#DIV/0!</v>
      </c>
      <c r="IN138" s="324" t="e">
        <f t="shared" si="109"/>
        <v>#DIV/0!</v>
      </c>
      <c r="IO138" s="324" t="e">
        <f t="shared" si="109"/>
        <v>#DIV/0!</v>
      </c>
      <c r="IP138" s="324" t="e">
        <f t="shared" si="109"/>
        <v>#DIV/0!</v>
      </c>
      <c r="IQ138" s="324" t="e">
        <f t="shared" si="109"/>
        <v>#DIV/0!</v>
      </c>
      <c r="IR138" s="324" t="e">
        <f t="shared" si="109"/>
        <v>#DIV/0!</v>
      </c>
      <c r="IS138" s="324" t="e">
        <f t="shared" si="109"/>
        <v>#DIV/0!</v>
      </c>
      <c r="IT138" s="324" t="e">
        <f t="shared" si="109"/>
        <v>#DIV/0!</v>
      </c>
      <c r="IU138" s="324" t="e">
        <f t="shared" si="109"/>
        <v>#DIV/0!</v>
      </c>
      <c r="IV138" s="324" t="e">
        <f t="shared" si="109"/>
        <v>#DIV/0!</v>
      </c>
      <c r="IW138" s="324" t="e">
        <f t="shared" si="109"/>
        <v>#DIV/0!</v>
      </c>
      <c r="IX138" s="324" t="e">
        <f t="shared" si="109"/>
        <v>#DIV/0!</v>
      </c>
      <c r="IY138" s="324" t="e">
        <f t="shared" si="109"/>
        <v>#DIV/0!</v>
      </c>
      <c r="IZ138" s="324" t="e">
        <f t="shared" si="109"/>
        <v>#DIV/0!</v>
      </c>
      <c r="JA138" s="324" t="e">
        <f t="shared" si="109"/>
        <v>#DIV/0!</v>
      </c>
      <c r="JB138" s="324" t="e">
        <f t="shared" si="109"/>
        <v>#DIV/0!</v>
      </c>
      <c r="JC138" s="324" t="e">
        <f t="shared" ref="JC138:JP138" si="110">ROUND(JC136+0.5*JC137,1)</f>
        <v>#DIV/0!</v>
      </c>
      <c r="JD138" s="324" t="e">
        <f t="shared" si="110"/>
        <v>#DIV/0!</v>
      </c>
      <c r="JE138" s="324" t="e">
        <f t="shared" si="110"/>
        <v>#DIV/0!</v>
      </c>
      <c r="JF138" s="324" t="e">
        <f t="shared" si="110"/>
        <v>#DIV/0!</v>
      </c>
      <c r="JG138" s="324" t="e">
        <f t="shared" si="110"/>
        <v>#DIV/0!</v>
      </c>
      <c r="JH138" s="324" t="e">
        <f t="shared" si="110"/>
        <v>#DIV/0!</v>
      </c>
      <c r="JI138" s="324" t="e">
        <f t="shared" si="110"/>
        <v>#DIV/0!</v>
      </c>
      <c r="JJ138" s="324" t="e">
        <f t="shared" si="110"/>
        <v>#DIV/0!</v>
      </c>
      <c r="JK138" s="324" t="e">
        <f t="shared" si="110"/>
        <v>#DIV/0!</v>
      </c>
      <c r="JL138" s="324" t="e">
        <f t="shared" si="110"/>
        <v>#DIV/0!</v>
      </c>
      <c r="JM138" s="324" t="e">
        <f t="shared" si="110"/>
        <v>#DIV/0!</v>
      </c>
      <c r="JN138" s="324" t="e">
        <f t="shared" si="110"/>
        <v>#DIV/0!</v>
      </c>
      <c r="JO138" s="324" t="e">
        <f t="shared" si="110"/>
        <v>#DIV/0!</v>
      </c>
      <c r="JP138" s="324" t="e">
        <f t="shared" si="110"/>
        <v>#DIV/0!</v>
      </c>
    </row>
    <row r="139" spans="4:276" ht="15" customHeight="1" x14ac:dyDescent="0.2">
      <c r="D139" s="316">
        <v>8.1999999999999993</v>
      </c>
      <c r="E139" s="317" t="s">
        <v>498</v>
      </c>
      <c r="F139" s="324" t="e">
        <f>F136-0.5*F137</f>
        <v>#DIV/0!</v>
      </c>
      <c r="G139" s="324" t="e">
        <f t="shared" ref="G139:BR139" si="111">G136-0.5*G137</f>
        <v>#DIV/0!</v>
      </c>
      <c r="H139" s="324" t="e">
        <f t="shared" si="111"/>
        <v>#DIV/0!</v>
      </c>
      <c r="I139" s="324" t="e">
        <f t="shared" si="111"/>
        <v>#DIV/0!</v>
      </c>
      <c r="J139" s="324" t="e">
        <f t="shared" si="111"/>
        <v>#DIV/0!</v>
      </c>
      <c r="K139" s="324" t="e">
        <f t="shared" si="111"/>
        <v>#DIV/0!</v>
      </c>
      <c r="L139" s="324" t="e">
        <f t="shared" si="111"/>
        <v>#DIV/0!</v>
      </c>
      <c r="M139" s="324" t="e">
        <f t="shared" si="111"/>
        <v>#DIV/0!</v>
      </c>
      <c r="N139" s="324" t="e">
        <f t="shared" si="111"/>
        <v>#DIV/0!</v>
      </c>
      <c r="O139" s="324" t="e">
        <f t="shared" si="111"/>
        <v>#DIV/0!</v>
      </c>
      <c r="P139" s="324" t="e">
        <f t="shared" si="111"/>
        <v>#DIV/0!</v>
      </c>
      <c r="Q139" s="324" t="e">
        <f t="shared" si="111"/>
        <v>#DIV/0!</v>
      </c>
      <c r="R139" s="324" t="e">
        <f t="shared" si="111"/>
        <v>#DIV/0!</v>
      </c>
      <c r="S139" s="324" t="e">
        <f t="shared" si="111"/>
        <v>#DIV/0!</v>
      </c>
      <c r="T139" s="324" t="e">
        <f t="shared" si="111"/>
        <v>#DIV/0!</v>
      </c>
      <c r="U139" s="324" t="e">
        <f t="shared" si="111"/>
        <v>#DIV/0!</v>
      </c>
      <c r="V139" s="324" t="e">
        <f t="shared" si="111"/>
        <v>#DIV/0!</v>
      </c>
      <c r="W139" s="324" t="e">
        <f t="shared" si="111"/>
        <v>#DIV/0!</v>
      </c>
      <c r="X139" s="324" t="e">
        <f t="shared" si="111"/>
        <v>#DIV/0!</v>
      </c>
      <c r="Y139" s="324" t="e">
        <f t="shared" si="111"/>
        <v>#DIV/0!</v>
      </c>
      <c r="Z139" s="324" t="e">
        <f t="shared" si="111"/>
        <v>#DIV/0!</v>
      </c>
      <c r="AA139" s="324" t="e">
        <f t="shared" si="111"/>
        <v>#DIV/0!</v>
      </c>
      <c r="AB139" s="324" t="e">
        <f t="shared" si="111"/>
        <v>#DIV/0!</v>
      </c>
      <c r="AC139" s="324" t="e">
        <f t="shared" si="111"/>
        <v>#DIV/0!</v>
      </c>
      <c r="AD139" s="324" t="e">
        <f t="shared" si="111"/>
        <v>#DIV/0!</v>
      </c>
      <c r="AE139" s="324" t="e">
        <f t="shared" si="111"/>
        <v>#DIV/0!</v>
      </c>
      <c r="AF139" s="324" t="e">
        <f t="shared" si="111"/>
        <v>#DIV/0!</v>
      </c>
      <c r="AG139" s="324" t="e">
        <f t="shared" si="111"/>
        <v>#DIV/0!</v>
      </c>
      <c r="AH139" s="324" t="e">
        <f t="shared" si="111"/>
        <v>#DIV/0!</v>
      </c>
      <c r="AI139" s="324" t="e">
        <f t="shared" si="111"/>
        <v>#DIV/0!</v>
      </c>
      <c r="AJ139" s="324" t="e">
        <f t="shared" si="111"/>
        <v>#DIV/0!</v>
      </c>
      <c r="AK139" s="324" t="e">
        <f t="shared" si="111"/>
        <v>#DIV/0!</v>
      </c>
      <c r="AL139" s="324" t="e">
        <f t="shared" si="111"/>
        <v>#DIV/0!</v>
      </c>
      <c r="AM139" s="324" t="e">
        <f t="shared" si="111"/>
        <v>#DIV/0!</v>
      </c>
      <c r="AN139" s="324" t="e">
        <f t="shared" si="111"/>
        <v>#DIV/0!</v>
      </c>
      <c r="AO139" s="324" t="e">
        <f t="shared" si="111"/>
        <v>#DIV/0!</v>
      </c>
      <c r="AP139" s="324" t="e">
        <f t="shared" si="111"/>
        <v>#DIV/0!</v>
      </c>
      <c r="AQ139" s="324" t="e">
        <f t="shared" si="111"/>
        <v>#DIV/0!</v>
      </c>
      <c r="AR139" s="324" t="e">
        <f t="shared" si="111"/>
        <v>#DIV/0!</v>
      </c>
      <c r="AS139" s="324" t="e">
        <f t="shared" si="111"/>
        <v>#DIV/0!</v>
      </c>
      <c r="AT139" s="324" t="e">
        <f t="shared" si="111"/>
        <v>#DIV/0!</v>
      </c>
      <c r="AU139" s="324" t="e">
        <f t="shared" si="111"/>
        <v>#DIV/0!</v>
      </c>
      <c r="AV139" s="324" t="e">
        <f t="shared" si="111"/>
        <v>#DIV/0!</v>
      </c>
      <c r="AW139" s="324" t="e">
        <f t="shared" si="111"/>
        <v>#DIV/0!</v>
      </c>
      <c r="AX139" s="324" t="e">
        <f t="shared" si="111"/>
        <v>#DIV/0!</v>
      </c>
      <c r="AY139" s="324" t="e">
        <f t="shared" si="111"/>
        <v>#DIV/0!</v>
      </c>
      <c r="AZ139" s="324" t="e">
        <f t="shared" si="111"/>
        <v>#DIV/0!</v>
      </c>
      <c r="BA139" s="324" t="e">
        <f t="shared" si="111"/>
        <v>#DIV/0!</v>
      </c>
      <c r="BB139" s="324" t="e">
        <f t="shared" si="111"/>
        <v>#DIV/0!</v>
      </c>
      <c r="BC139" s="324" t="e">
        <f t="shared" si="111"/>
        <v>#DIV/0!</v>
      </c>
      <c r="BD139" s="324" t="e">
        <f t="shared" si="111"/>
        <v>#DIV/0!</v>
      </c>
      <c r="BE139" s="324" t="e">
        <f t="shared" si="111"/>
        <v>#DIV/0!</v>
      </c>
      <c r="BF139" s="324" t="e">
        <f t="shared" si="111"/>
        <v>#DIV/0!</v>
      </c>
      <c r="BG139" s="324" t="e">
        <f t="shared" si="111"/>
        <v>#DIV/0!</v>
      </c>
      <c r="BH139" s="324" t="e">
        <f t="shared" si="111"/>
        <v>#DIV/0!</v>
      </c>
      <c r="BI139" s="324" t="e">
        <f t="shared" si="111"/>
        <v>#DIV/0!</v>
      </c>
      <c r="BJ139" s="324" t="e">
        <f t="shared" si="111"/>
        <v>#DIV/0!</v>
      </c>
      <c r="BK139" s="324" t="e">
        <f t="shared" si="111"/>
        <v>#DIV/0!</v>
      </c>
      <c r="BL139" s="324" t="e">
        <f t="shared" si="111"/>
        <v>#DIV/0!</v>
      </c>
      <c r="BM139" s="324" t="e">
        <f t="shared" si="111"/>
        <v>#DIV/0!</v>
      </c>
      <c r="BN139" s="324" t="e">
        <f t="shared" si="111"/>
        <v>#DIV/0!</v>
      </c>
      <c r="BO139" s="324" t="e">
        <f t="shared" si="111"/>
        <v>#DIV/0!</v>
      </c>
      <c r="BP139" s="324" t="e">
        <f t="shared" si="111"/>
        <v>#DIV/0!</v>
      </c>
      <c r="BQ139" s="324" t="e">
        <f t="shared" si="111"/>
        <v>#DIV/0!</v>
      </c>
      <c r="BR139" s="324" t="e">
        <f t="shared" si="111"/>
        <v>#DIV/0!</v>
      </c>
      <c r="BS139" s="324" t="e">
        <f t="shared" ref="BS139:ED139" si="112">BS136-0.5*BS137</f>
        <v>#DIV/0!</v>
      </c>
      <c r="BT139" s="324" t="e">
        <f t="shared" si="112"/>
        <v>#DIV/0!</v>
      </c>
      <c r="BU139" s="324" t="e">
        <f t="shared" si="112"/>
        <v>#DIV/0!</v>
      </c>
      <c r="BV139" s="324" t="e">
        <f t="shared" si="112"/>
        <v>#DIV/0!</v>
      </c>
      <c r="BW139" s="324" t="e">
        <f t="shared" si="112"/>
        <v>#DIV/0!</v>
      </c>
      <c r="BX139" s="324" t="e">
        <f t="shared" si="112"/>
        <v>#DIV/0!</v>
      </c>
      <c r="BY139" s="324" t="e">
        <f t="shared" si="112"/>
        <v>#DIV/0!</v>
      </c>
      <c r="BZ139" s="324" t="e">
        <f t="shared" si="112"/>
        <v>#DIV/0!</v>
      </c>
      <c r="CA139" s="324" t="e">
        <f t="shared" si="112"/>
        <v>#DIV/0!</v>
      </c>
      <c r="CB139" s="324" t="e">
        <f t="shared" si="112"/>
        <v>#DIV/0!</v>
      </c>
      <c r="CC139" s="324" t="e">
        <f t="shared" si="112"/>
        <v>#DIV/0!</v>
      </c>
      <c r="CD139" s="324" t="e">
        <f t="shared" si="112"/>
        <v>#DIV/0!</v>
      </c>
      <c r="CE139" s="324" t="e">
        <f t="shared" si="112"/>
        <v>#DIV/0!</v>
      </c>
      <c r="CF139" s="324" t="e">
        <f t="shared" si="112"/>
        <v>#DIV/0!</v>
      </c>
      <c r="CG139" s="324" t="e">
        <f t="shared" si="112"/>
        <v>#DIV/0!</v>
      </c>
      <c r="CH139" s="324" t="e">
        <f t="shared" si="112"/>
        <v>#DIV/0!</v>
      </c>
      <c r="CI139" s="324" t="e">
        <f t="shared" si="112"/>
        <v>#DIV/0!</v>
      </c>
      <c r="CJ139" s="324" t="e">
        <f t="shared" si="112"/>
        <v>#DIV/0!</v>
      </c>
      <c r="CK139" s="324" t="e">
        <f t="shared" si="112"/>
        <v>#DIV/0!</v>
      </c>
      <c r="CL139" s="324" t="e">
        <f t="shared" si="112"/>
        <v>#DIV/0!</v>
      </c>
      <c r="CM139" s="324" t="e">
        <f t="shared" si="112"/>
        <v>#DIV/0!</v>
      </c>
      <c r="CN139" s="324" t="e">
        <f t="shared" si="112"/>
        <v>#DIV/0!</v>
      </c>
      <c r="CO139" s="324" t="e">
        <f t="shared" si="112"/>
        <v>#DIV/0!</v>
      </c>
      <c r="CP139" s="324" t="e">
        <f t="shared" si="112"/>
        <v>#DIV/0!</v>
      </c>
      <c r="CQ139" s="324" t="e">
        <f t="shared" si="112"/>
        <v>#DIV/0!</v>
      </c>
      <c r="CR139" s="324" t="e">
        <f t="shared" si="112"/>
        <v>#DIV/0!</v>
      </c>
      <c r="CS139" s="324" t="e">
        <f t="shared" si="112"/>
        <v>#DIV/0!</v>
      </c>
      <c r="CT139" s="324" t="e">
        <f t="shared" si="112"/>
        <v>#DIV/0!</v>
      </c>
      <c r="CU139" s="324" t="e">
        <f t="shared" si="112"/>
        <v>#DIV/0!</v>
      </c>
      <c r="CV139" s="324" t="e">
        <f t="shared" si="112"/>
        <v>#DIV/0!</v>
      </c>
      <c r="CW139" s="324" t="e">
        <f t="shared" si="112"/>
        <v>#DIV/0!</v>
      </c>
      <c r="CX139" s="324" t="e">
        <f t="shared" si="112"/>
        <v>#DIV/0!</v>
      </c>
      <c r="CY139" s="324" t="e">
        <f t="shared" si="112"/>
        <v>#DIV/0!</v>
      </c>
      <c r="CZ139" s="324" t="e">
        <f t="shared" si="112"/>
        <v>#DIV/0!</v>
      </c>
      <c r="DA139" s="324" t="e">
        <f t="shared" si="112"/>
        <v>#DIV/0!</v>
      </c>
      <c r="DB139" s="324" t="e">
        <f t="shared" si="112"/>
        <v>#DIV/0!</v>
      </c>
      <c r="DC139" s="324" t="e">
        <f t="shared" si="112"/>
        <v>#DIV/0!</v>
      </c>
      <c r="DD139" s="324" t="e">
        <f t="shared" si="112"/>
        <v>#DIV/0!</v>
      </c>
      <c r="DE139" s="324" t="e">
        <f t="shared" si="112"/>
        <v>#DIV/0!</v>
      </c>
      <c r="DF139" s="324" t="e">
        <f t="shared" si="112"/>
        <v>#DIV/0!</v>
      </c>
      <c r="DG139" s="324" t="e">
        <f t="shared" si="112"/>
        <v>#DIV/0!</v>
      </c>
      <c r="DH139" s="324" t="e">
        <f t="shared" si="112"/>
        <v>#DIV/0!</v>
      </c>
      <c r="DI139" s="324" t="e">
        <f t="shared" si="112"/>
        <v>#DIV/0!</v>
      </c>
      <c r="DJ139" s="324" t="e">
        <f t="shared" si="112"/>
        <v>#DIV/0!</v>
      </c>
      <c r="DK139" s="324" t="e">
        <f t="shared" si="112"/>
        <v>#DIV/0!</v>
      </c>
      <c r="DL139" s="324" t="e">
        <f t="shared" si="112"/>
        <v>#DIV/0!</v>
      </c>
      <c r="DM139" s="324" t="e">
        <f t="shared" si="112"/>
        <v>#DIV/0!</v>
      </c>
      <c r="DN139" s="324" t="e">
        <f t="shared" si="112"/>
        <v>#DIV/0!</v>
      </c>
      <c r="DO139" s="324" t="e">
        <f t="shared" si="112"/>
        <v>#DIV/0!</v>
      </c>
      <c r="DP139" s="324" t="e">
        <f t="shared" si="112"/>
        <v>#DIV/0!</v>
      </c>
      <c r="DQ139" s="324" t="e">
        <f t="shared" si="112"/>
        <v>#DIV/0!</v>
      </c>
      <c r="DR139" s="324" t="e">
        <f t="shared" si="112"/>
        <v>#DIV/0!</v>
      </c>
      <c r="DS139" s="324" t="e">
        <f t="shared" si="112"/>
        <v>#DIV/0!</v>
      </c>
      <c r="DT139" s="324" t="e">
        <f t="shared" si="112"/>
        <v>#DIV/0!</v>
      </c>
      <c r="DU139" s="324" t="e">
        <f t="shared" si="112"/>
        <v>#DIV/0!</v>
      </c>
      <c r="DV139" s="324" t="e">
        <f t="shared" si="112"/>
        <v>#DIV/0!</v>
      </c>
      <c r="DW139" s="324" t="e">
        <f t="shared" si="112"/>
        <v>#DIV/0!</v>
      </c>
      <c r="DX139" s="324" t="e">
        <f t="shared" si="112"/>
        <v>#DIV/0!</v>
      </c>
      <c r="DY139" s="324" t="e">
        <f t="shared" si="112"/>
        <v>#DIV/0!</v>
      </c>
      <c r="DZ139" s="324" t="e">
        <f t="shared" si="112"/>
        <v>#DIV/0!</v>
      </c>
      <c r="EA139" s="324" t="e">
        <f t="shared" si="112"/>
        <v>#DIV/0!</v>
      </c>
      <c r="EB139" s="324" t="e">
        <f t="shared" si="112"/>
        <v>#DIV/0!</v>
      </c>
      <c r="EC139" s="324" t="e">
        <f t="shared" si="112"/>
        <v>#DIV/0!</v>
      </c>
      <c r="ED139" s="324" t="e">
        <f t="shared" si="112"/>
        <v>#DIV/0!</v>
      </c>
      <c r="EE139" s="324" t="e">
        <f t="shared" ref="EE139:GP139" si="113">EE136-0.5*EE137</f>
        <v>#DIV/0!</v>
      </c>
      <c r="EF139" s="324" t="e">
        <f t="shared" si="113"/>
        <v>#DIV/0!</v>
      </c>
      <c r="EG139" s="324" t="e">
        <f t="shared" si="113"/>
        <v>#DIV/0!</v>
      </c>
      <c r="EH139" s="324" t="e">
        <f t="shared" si="113"/>
        <v>#DIV/0!</v>
      </c>
      <c r="EI139" s="324" t="e">
        <f t="shared" si="113"/>
        <v>#DIV/0!</v>
      </c>
      <c r="EJ139" s="324" t="e">
        <f t="shared" si="113"/>
        <v>#DIV/0!</v>
      </c>
      <c r="EK139" s="324" t="e">
        <f t="shared" si="113"/>
        <v>#DIV/0!</v>
      </c>
      <c r="EL139" s="324" t="e">
        <f t="shared" si="113"/>
        <v>#DIV/0!</v>
      </c>
      <c r="EM139" s="324" t="e">
        <f t="shared" si="113"/>
        <v>#DIV/0!</v>
      </c>
      <c r="EN139" s="324" t="e">
        <f t="shared" si="113"/>
        <v>#DIV/0!</v>
      </c>
      <c r="EO139" s="324" t="e">
        <f t="shared" si="113"/>
        <v>#DIV/0!</v>
      </c>
      <c r="EP139" s="324" t="e">
        <f t="shared" si="113"/>
        <v>#DIV/0!</v>
      </c>
      <c r="EQ139" s="324" t="e">
        <f t="shared" si="113"/>
        <v>#DIV/0!</v>
      </c>
      <c r="ER139" s="324" t="e">
        <f t="shared" si="113"/>
        <v>#DIV/0!</v>
      </c>
      <c r="ES139" s="324" t="e">
        <f t="shared" si="113"/>
        <v>#DIV/0!</v>
      </c>
      <c r="ET139" s="324" t="e">
        <f t="shared" si="113"/>
        <v>#DIV/0!</v>
      </c>
      <c r="EU139" s="324" t="e">
        <f t="shared" si="113"/>
        <v>#DIV/0!</v>
      </c>
      <c r="EV139" s="324" t="e">
        <f t="shared" si="113"/>
        <v>#DIV/0!</v>
      </c>
      <c r="EW139" s="324" t="e">
        <f t="shared" si="113"/>
        <v>#DIV/0!</v>
      </c>
      <c r="EX139" s="324" t="e">
        <f t="shared" si="113"/>
        <v>#DIV/0!</v>
      </c>
      <c r="EY139" s="324" t="e">
        <f t="shared" si="113"/>
        <v>#DIV/0!</v>
      </c>
      <c r="EZ139" s="324" t="e">
        <f t="shared" si="113"/>
        <v>#DIV/0!</v>
      </c>
      <c r="FA139" s="324" t="e">
        <f t="shared" si="113"/>
        <v>#DIV/0!</v>
      </c>
      <c r="FB139" s="324" t="e">
        <f t="shared" si="113"/>
        <v>#DIV/0!</v>
      </c>
      <c r="FC139" s="324" t="e">
        <f t="shared" si="113"/>
        <v>#DIV/0!</v>
      </c>
      <c r="FD139" s="324" t="e">
        <f t="shared" si="113"/>
        <v>#DIV/0!</v>
      </c>
      <c r="FE139" s="324" t="e">
        <f t="shared" si="113"/>
        <v>#DIV/0!</v>
      </c>
      <c r="FF139" s="324" t="e">
        <f t="shared" si="113"/>
        <v>#DIV/0!</v>
      </c>
      <c r="FG139" s="324" t="e">
        <f t="shared" si="113"/>
        <v>#DIV/0!</v>
      </c>
      <c r="FH139" s="324" t="e">
        <f t="shared" si="113"/>
        <v>#DIV/0!</v>
      </c>
      <c r="FI139" s="324" t="e">
        <f t="shared" si="113"/>
        <v>#DIV/0!</v>
      </c>
      <c r="FJ139" s="324" t="e">
        <f t="shared" si="113"/>
        <v>#DIV/0!</v>
      </c>
      <c r="FK139" s="324" t="e">
        <f t="shared" si="113"/>
        <v>#DIV/0!</v>
      </c>
      <c r="FL139" s="324" t="e">
        <f t="shared" si="113"/>
        <v>#DIV/0!</v>
      </c>
      <c r="FM139" s="324" t="e">
        <f t="shared" si="113"/>
        <v>#DIV/0!</v>
      </c>
      <c r="FN139" s="324" t="e">
        <f t="shared" si="113"/>
        <v>#DIV/0!</v>
      </c>
      <c r="FO139" s="324" t="e">
        <f t="shared" si="113"/>
        <v>#DIV/0!</v>
      </c>
      <c r="FP139" s="324" t="e">
        <f t="shared" si="113"/>
        <v>#DIV/0!</v>
      </c>
      <c r="FQ139" s="324" t="e">
        <f t="shared" si="113"/>
        <v>#DIV/0!</v>
      </c>
      <c r="FR139" s="324" t="e">
        <f t="shared" si="113"/>
        <v>#DIV/0!</v>
      </c>
      <c r="FS139" s="324" t="e">
        <f t="shared" si="113"/>
        <v>#DIV/0!</v>
      </c>
      <c r="FT139" s="324" t="e">
        <f t="shared" si="113"/>
        <v>#DIV/0!</v>
      </c>
      <c r="FU139" s="324" t="e">
        <f t="shared" si="113"/>
        <v>#DIV/0!</v>
      </c>
      <c r="FV139" s="324" t="e">
        <f t="shared" si="113"/>
        <v>#DIV/0!</v>
      </c>
      <c r="FW139" s="324" t="e">
        <f t="shared" si="113"/>
        <v>#DIV/0!</v>
      </c>
      <c r="FX139" s="324" t="e">
        <f t="shared" si="113"/>
        <v>#DIV/0!</v>
      </c>
      <c r="FY139" s="324" t="e">
        <f t="shared" si="113"/>
        <v>#DIV/0!</v>
      </c>
      <c r="FZ139" s="324" t="e">
        <f t="shared" si="113"/>
        <v>#DIV/0!</v>
      </c>
      <c r="GA139" s="324" t="e">
        <f t="shared" si="113"/>
        <v>#DIV/0!</v>
      </c>
      <c r="GB139" s="324" t="e">
        <f t="shared" si="113"/>
        <v>#DIV/0!</v>
      </c>
      <c r="GC139" s="324" t="e">
        <f t="shared" si="113"/>
        <v>#DIV/0!</v>
      </c>
      <c r="GD139" s="324" t="e">
        <f t="shared" si="113"/>
        <v>#DIV/0!</v>
      </c>
      <c r="GE139" s="324" t="e">
        <f t="shared" si="113"/>
        <v>#DIV/0!</v>
      </c>
      <c r="GF139" s="324" t="e">
        <f t="shared" si="113"/>
        <v>#DIV/0!</v>
      </c>
      <c r="GG139" s="324" t="e">
        <f t="shared" si="113"/>
        <v>#DIV/0!</v>
      </c>
      <c r="GH139" s="324" t="e">
        <f t="shared" si="113"/>
        <v>#DIV/0!</v>
      </c>
      <c r="GI139" s="324" t="e">
        <f t="shared" si="113"/>
        <v>#DIV/0!</v>
      </c>
      <c r="GJ139" s="324" t="e">
        <f t="shared" si="113"/>
        <v>#DIV/0!</v>
      </c>
      <c r="GK139" s="324" t="e">
        <f t="shared" si="113"/>
        <v>#DIV/0!</v>
      </c>
      <c r="GL139" s="324" t="e">
        <f t="shared" si="113"/>
        <v>#DIV/0!</v>
      </c>
      <c r="GM139" s="324" t="e">
        <f t="shared" si="113"/>
        <v>#DIV/0!</v>
      </c>
      <c r="GN139" s="324" t="e">
        <f t="shared" si="113"/>
        <v>#DIV/0!</v>
      </c>
      <c r="GO139" s="324" t="e">
        <f t="shared" si="113"/>
        <v>#DIV/0!</v>
      </c>
      <c r="GP139" s="324" t="e">
        <f t="shared" si="113"/>
        <v>#DIV/0!</v>
      </c>
      <c r="GQ139" s="324" t="e">
        <f t="shared" ref="GQ139:JB139" si="114">GQ136-0.5*GQ137</f>
        <v>#DIV/0!</v>
      </c>
      <c r="GR139" s="324" t="e">
        <f t="shared" si="114"/>
        <v>#DIV/0!</v>
      </c>
      <c r="GS139" s="324" t="e">
        <f t="shared" si="114"/>
        <v>#DIV/0!</v>
      </c>
      <c r="GT139" s="324" t="e">
        <f t="shared" si="114"/>
        <v>#DIV/0!</v>
      </c>
      <c r="GU139" s="324" t="e">
        <f t="shared" si="114"/>
        <v>#DIV/0!</v>
      </c>
      <c r="GV139" s="324" t="e">
        <f t="shared" si="114"/>
        <v>#DIV/0!</v>
      </c>
      <c r="GW139" s="324" t="e">
        <f t="shared" si="114"/>
        <v>#DIV/0!</v>
      </c>
      <c r="GX139" s="324" t="e">
        <f t="shared" si="114"/>
        <v>#DIV/0!</v>
      </c>
      <c r="GY139" s="324" t="e">
        <f t="shared" si="114"/>
        <v>#DIV/0!</v>
      </c>
      <c r="GZ139" s="324" t="e">
        <f t="shared" si="114"/>
        <v>#DIV/0!</v>
      </c>
      <c r="HA139" s="324" t="e">
        <f t="shared" si="114"/>
        <v>#DIV/0!</v>
      </c>
      <c r="HB139" s="324" t="e">
        <f t="shared" si="114"/>
        <v>#DIV/0!</v>
      </c>
      <c r="HC139" s="324" t="e">
        <f t="shared" si="114"/>
        <v>#DIV/0!</v>
      </c>
      <c r="HD139" s="324" t="e">
        <f t="shared" si="114"/>
        <v>#DIV/0!</v>
      </c>
      <c r="HE139" s="324" t="e">
        <f t="shared" si="114"/>
        <v>#DIV/0!</v>
      </c>
      <c r="HF139" s="324" t="e">
        <f t="shared" si="114"/>
        <v>#DIV/0!</v>
      </c>
      <c r="HG139" s="324" t="e">
        <f t="shared" si="114"/>
        <v>#DIV/0!</v>
      </c>
      <c r="HH139" s="324" t="e">
        <f t="shared" si="114"/>
        <v>#DIV/0!</v>
      </c>
      <c r="HI139" s="324" t="e">
        <f t="shared" si="114"/>
        <v>#DIV/0!</v>
      </c>
      <c r="HJ139" s="324" t="e">
        <f t="shared" si="114"/>
        <v>#DIV/0!</v>
      </c>
      <c r="HK139" s="324" t="e">
        <f t="shared" si="114"/>
        <v>#DIV/0!</v>
      </c>
      <c r="HL139" s="324" t="e">
        <f t="shared" si="114"/>
        <v>#DIV/0!</v>
      </c>
      <c r="HM139" s="324" t="e">
        <f t="shared" si="114"/>
        <v>#DIV/0!</v>
      </c>
      <c r="HN139" s="324" t="e">
        <f t="shared" si="114"/>
        <v>#DIV/0!</v>
      </c>
      <c r="HO139" s="324" t="e">
        <f t="shared" si="114"/>
        <v>#DIV/0!</v>
      </c>
      <c r="HP139" s="324" t="e">
        <f t="shared" si="114"/>
        <v>#DIV/0!</v>
      </c>
      <c r="HQ139" s="324" t="e">
        <f t="shared" si="114"/>
        <v>#DIV/0!</v>
      </c>
      <c r="HR139" s="324" t="e">
        <f t="shared" si="114"/>
        <v>#DIV/0!</v>
      </c>
      <c r="HS139" s="324" t="e">
        <f t="shared" si="114"/>
        <v>#DIV/0!</v>
      </c>
      <c r="HT139" s="324" t="e">
        <f t="shared" si="114"/>
        <v>#DIV/0!</v>
      </c>
      <c r="HU139" s="324" t="e">
        <f t="shared" si="114"/>
        <v>#DIV/0!</v>
      </c>
      <c r="HV139" s="324" t="e">
        <f t="shared" si="114"/>
        <v>#DIV/0!</v>
      </c>
      <c r="HW139" s="324" t="e">
        <f t="shared" si="114"/>
        <v>#DIV/0!</v>
      </c>
      <c r="HX139" s="324" t="e">
        <f t="shared" si="114"/>
        <v>#DIV/0!</v>
      </c>
      <c r="HY139" s="324" t="e">
        <f t="shared" si="114"/>
        <v>#DIV/0!</v>
      </c>
      <c r="HZ139" s="324" t="e">
        <f t="shared" si="114"/>
        <v>#DIV/0!</v>
      </c>
      <c r="IA139" s="324" t="e">
        <f t="shared" si="114"/>
        <v>#DIV/0!</v>
      </c>
      <c r="IB139" s="324" t="e">
        <f t="shared" si="114"/>
        <v>#DIV/0!</v>
      </c>
      <c r="IC139" s="324" t="e">
        <f t="shared" si="114"/>
        <v>#DIV/0!</v>
      </c>
      <c r="ID139" s="324" t="e">
        <f t="shared" si="114"/>
        <v>#DIV/0!</v>
      </c>
      <c r="IE139" s="324" t="e">
        <f t="shared" si="114"/>
        <v>#DIV/0!</v>
      </c>
      <c r="IF139" s="324" t="e">
        <f t="shared" si="114"/>
        <v>#DIV/0!</v>
      </c>
      <c r="IG139" s="324" t="e">
        <f t="shared" si="114"/>
        <v>#DIV/0!</v>
      </c>
      <c r="IH139" s="324" t="e">
        <f t="shared" si="114"/>
        <v>#DIV/0!</v>
      </c>
      <c r="II139" s="324" t="e">
        <f t="shared" si="114"/>
        <v>#DIV/0!</v>
      </c>
      <c r="IJ139" s="324" t="e">
        <f t="shared" si="114"/>
        <v>#DIV/0!</v>
      </c>
      <c r="IK139" s="324" t="e">
        <f t="shared" si="114"/>
        <v>#DIV/0!</v>
      </c>
      <c r="IL139" s="324" t="e">
        <f t="shared" si="114"/>
        <v>#DIV/0!</v>
      </c>
      <c r="IM139" s="324" t="e">
        <f t="shared" si="114"/>
        <v>#DIV/0!</v>
      </c>
      <c r="IN139" s="324" t="e">
        <f t="shared" si="114"/>
        <v>#DIV/0!</v>
      </c>
      <c r="IO139" s="324" t="e">
        <f t="shared" si="114"/>
        <v>#DIV/0!</v>
      </c>
      <c r="IP139" s="324" t="e">
        <f t="shared" si="114"/>
        <v>#DIV/0!</v>
      </c>
      <c r="IQ139" s="324" t="e">
        <f t="shared" si="114"/>
        <v>#DIV/0!</v>
      </c>
      <c r="IR139" s="324" t="e">
        <f t="shared" si="114"/>
        <v>#DIV/0!</v>
      </c>
      <c r="IS139" s="324" t="e">
        <f t="shared" si="114"/>
        <v>#DIV/0!</v>
      </c>
      <c r="IT139" s="324" t="e">
        <f t="shared" si="114"/>
        <v>#DIV/0!</v>
      </c>
      <c r="IU139" s="324" t="e">
        <f t="shared" si="114"/>
        <v>#DIV/0!</v>
      </c>
      <c r="IV139" s="324" t="e">
        <f t="shared" si="114"/>
        <v>#DIV/0!</v>
      </c>
      <c r="IW139" s="324" t="e">
        <f t="shared" si="114"/>
        <v>#DIV/0!</v>
      </c>
      <c r="IX139" s="324" t="e">
        <f t="shared" si="114"/>
        <v>#DIV/0!</v>
      </c>
      <c r="IY139" s="324" t="e">
        <f t="shared" si="114"/>
        <v>#DIV/0!</v>
      </c>
      <c r="IZ139" s="324" t="e">
        <f t="shared" si="114"/>
        <v>#DIV/0!</v>
      </c>
      <c r="JA139" s="324" t="e">
        <f t="shared" si="114"/>
        <v>#DIV/0!</v>
      </c>
      <c r="JB139" s="324" t="e">
        <f t="shared" si="114"/>
        <v>#DIV/0!</v>
      </c>
      <c r="JC139" s="324" t="e">
        <f t="shared" ref="JC139:JP139" si="115">JC136-0.5*JC137</f>
        <v>#DIV/0!</v>
      </c>
      <c r="JD139" s="324" t="e">
        <f t="shared" si="115"/>
        <v>#DIV/0!</v>
      </c>
      <c r="JE139" s="324" t="e">
        <f t="shared" si="115"/>
        <v>#DIV/0!</v>
      </c>
      <c r="JF139" s="324" t="e">
        <f t="shared" si="115"/>
        <v>#DIV/0!</v>
      </c>
      <c r="JG139" s="324" t="e">
        <f t="shared" si="115"/>
        <v>#DIV/0!</v>
      </c>
      <c r="JH139" s="324" t="e">
        <f t="shared" si="115"/>
        <v>#DIV/0!</v>
      </c>
      <c r="JI139" s="324" t="e">
        <f t="shared" si="115"/>
        <v>#DIV/0!</v>
      </c>
      <c r="JJ139" s="324" t="e">
        <f t="shared" si="115"/>
        <v>#DIV/0!</v>
      </c>
      <c r="JK139" s="324" t="e">
        <f t="shared" si="115"/>
        <v>#DIV/0!</v>
      </c>
      <c r="JL139" s="324" t="e">
        <f t="shared" si="115"/>
        <v>#DIV/0!</v>
      </c>
      <c r="JM139" s="324" t="e">
        <f t="shared" si="115"/>
        <v>#DIV/0!</v>
      </c>
      <c r="JN139" s="324" t="e">
        <f t="shared" si="115"/>
        <v>#DIV/0!</v>
      </c>
      <c r="JO139" s="324" t="e">
        <f t="shared" si="115"/>
        <v>#DIV/0!</v>
      </c>
      <c r="JP139" s="324" t="e">
        <f t="shared" si="115"/>
        <v>#DIV/0!</v>
      </c>
    </row>
    <row r="140" spans="4:276" ht="15" customHeight="1" x14ac:dyDescent="0.2">
      <c r="D140" s="316">
        <v>8.5</v>
      </c>
      <c r="E140" s="317" t="s">
        <v>499</v>
      </c>
      <c r="F140" s="324" t="e">
        <f t="shared" ref="F140:BQ140" si="116">F136+F137</f>
        <v>#DIV/0!</v>
      </c>
      <c r="G140" s="324" t="e">
        <f t="shared" si="116"/>
        <v>#DIV/0!</v>
      </c>
      <c r="H140" s="324" t="e">
        <f t="shared" si="116"/>
        <v>#DIV/0!</v>
      </c>
      <c r="I140" s="324" t="e">
        <f t="shared" si="116"/>
        <v>#DIV/0!</v>
      </c>
      <c r="J140" s="324" t="e">
        <f t="shared" si="116"/>
        <v>#DIV/0!</v>
      </c>
      <c r="K140" s="324" t="e">
        <f t="shared" si="116"/>
        <v>#DIV/0!</v>
      </c>
      <c r="L140" s="324" t="e">
        <f t="shared" si="116"/>
        <v>#DIV/0!</v>
      </c>
      <c r="M140" s="324" t="e">
        <f t="shared" si="116"/>
        <v>#DIV/0!</v>
      </c>
      <c r="N140" s="324" t="e">
        <f t="shared" si="116"/>
        <v>#DIV/0!</v>
      </c>
      <c r="O140" s="324" t="e">
        <f t="shared" si="116"/>
        <v>#DIV/0!</v>
      </c>
      <c r="P140" s="324" t="e">
        <f t="shared" si="116"/>
        <v>#DIV/0!</v>
      </c>
      <c r="Q140" s="324" t="e">
        <f t="shared" si="116"/>
        <v>#DIV/0!</v>
      </c>
      <c r="R140" s="324" t="e">
        <f t="shared" si="116"/>
        <v>#DIV/0!</v>
      </c>
      <c r="S140" s="324" t="e">
        <f t="shared" si="116"/>
        <v>#DIV/0!</v>
      </c>
      <c r="T140" s="324" t="e">
        <f t="shared" si="116"/>
        <v>#DIV/0!</v>
      </c>
      <c r="U140" s="324" t="e">
        <f t="shared" si="116"/>
        <v>#DIV/0!</v>
      </c>
      <c r="V140" s="324" t="e">
        <f t="shared" si="116"/>
        <v>#DIV/0!</v>
      </c>
      <c r="W140" s="324" t="e">
        <f t="shared" si="116"/>
        <v>#DIV/0!</v>
      </c>
      <c r="X140" s="324" t="e">
        <f t="shared" si="116"/>
        <v>#DIV/0!</v>
      </c>
      <c r="Y140" s="324" t="e">
        <f t="shared" si="116"/>
        <v>#DIV/0!</v>
      </c>
      <c r="Z140" s="324" t="e">
        <f t="shared" si="116"/>
        <v>#DIV/0!</v>
      </c>
      <c r="AA140" s="324" t="e">
        <f t="shared" si="116"/>
        <v>#DIV/0!</v>
      </c>
      <c r="AB140" s="324" t="e">
        <f t="shared" si="116"/>
        <v>#DIV/0!</v>
      </c>
      <c r="AC140" s="324" t="e">
        <f t="shared" si="116"/>
        <v>#DIV/0!</v>
      </c>
      <c r="AD140" s="324" t="e">
        <f t="shared" si="116"/>
        <v>#DIV/0!</v>
      </c>
      <c r="AE140" s="324" t="e">
        <f t="shared" si="116"/>
        <v>#DIV/0!</v>
      </c>
      <c r="AF140" s="324" t="e">
        <f t="shared" si="116"/>
        <v>#DIV/0!</v>
      </c>
      <c r="AG140" s="324" t="e">
        <f t="shared" si="116"/>
        <v>#DIV/0!</v>
      </c>
      <c r="AH140" s="324" t="e">
        <f t="shared" si="116"/>
        <v>#DIV/0!</v>
      </c>
      <c r="AI140" s="324" t="e">
        <f t="shared" si="116"/>
        <v>#DIV/0!</v>
      </c>
      <c r="AJ140" s="324" t="e">
        <f t="shared" si="116"/>
        <v>#DIV/0!</v>
      </c>
      <c r="AK140" s="324" t="e">
        <f t="shared" si="116"/>
        <v>#DIV/0!</v>
      </c>
      <c r="AL140" s="324" t="e">
        <f t="shared" si="116"/>
        <v>#DIV/0!</v>
      </c>
      <c r="AM140" s="324" t="e">
        <f t="shared" si="116"/>
        <v>#DIV/0!</v>
      </c>
      <c r="AN140" s="324" t="e">
        <f t="shared" si="116"/>
        <v>#DIV/0!</v>
      </c>
      <c r="AO140" s="324" t="e">
        <f t="shared" si="116"/>
        <v>#DIV/0!</v>
      </c>
      <c r="AP140" s="324" t="e">
        <f t="shared" si="116"/>
        <v>#DIV/0!</v>
      </c>
      <c r="AQ140" s="324" t="e">
        <f t="shared" si="116"/>
        <v>#DIV/0!</v>
      </c>
      <c r="AR140" s="324" t="e">
        <f t="shared" si="116"/>
        <v>#DIV/0!</v>
      </c>
      <c r="AS140" s="324" t="e">
        <f t="shared" si="116"/>
        <v>#DIV/0!</v>
      </c>
      <c r="AT140" s="324" t="e">
        <f t="shared" si="116"/>
        <v>#DIV/0!</v>
      </c>
      <c r="AU140" s="324" t="e">
        <f t="shared" si="116"/>
        <v>#DIV/0!</v>
      </c>
      <c r="AV140" s="324" t="e">
        <f t="shared" si="116"/>
        <v>#DIV/0!</v>
      </c>
      <c r="AW140" s="324" t="e">
        <f t="shared" si="116"/>
        <v>#DIV/0!</v>
      </c>
      <c r="AX140" s="324" t="e">
        <f t="shared" si="116"/>
        <v>#DIV/0!</v>
      </c>
      <c r="AY140" s="324" t="e">
        <f t="shared" si="116"/>
        <v>#DIV/0!</v>
      </c>
      <c r="AZ140" s="324" t="e">
        <f t="shared" si="116"/>
        <v>#DIV/0!</v>
      </c>
      <c r="BA140" s="324" t="e">
        <f t="shared" si="116"/>
        <v>#DIV/0!</v>
      </c>
      <c r="BB140" s="324" t="e">
        <f t="shared" si="116"/>
        <v>#DIV/0!</v>
      </c>
      <c r="BC140" s="324" t="e">
        <f t="shared" si="116"/>
        <v>#DIV/0!</v>
      </c>
      <c r="BD140" s="324" t="e">
        <f t="shared" si="116"/>
        <v>#DIV/0!</v>
      </c>
      <c r="BE140" s="324" t="e">
        <f t="shared" si="116"/>
        <v>#DIV/0!</v>
      </c>
      <c r="BF140" s="324" t="e">
        <f t="shared" si="116"/>
        <v>#DIV/0!</v>
      </c>
      <c r="BG140" s="324" t="e">
        <f t="shared" si="116"/>
        <v>#DIV/0!</v>
      </c>
      <c r="BH140" s="324" t="e">
        <f t="shared" si="116"/>
        <v>#DIV/0!</v>
      </c>
      <c r="BI140" s="324" t="e">
        <f t="shared" si="116"/>
        <v>#DIV/0!</v>
      </c>
      <c r="BJ140" s="324" t="e">
        <f t="shared" si="116"/>
        <v>#DIV/0!</v>
      </c>
      <c r="BK140" s="324" t="e">
        <f t="shared" si="116"/>
        <v>#DIV/0!</v>
      </c>
      <c r="BL140" s="324" t="e">
        <f t="shared" si="116"/>
        <v>#DIV/0!</v>
      </c>
      <c r="BM140" s="324" t="e">
        <f t="shared" si="116"/>
        <v>#DIV/0!</v>
      </c>
      <c r="BN140" s="324" t="e">
        <f t="shared" si="116"/>
        <v>#DIV/0!</v>
      </c>
      <c r="BO140" s="324" t="e">
        <f t="shared" si="116"/>
        <v>#DIV/0!</v>
      </c>
      <c r="BP140" s="324" t="e">
        <f t="shared" si="116"/>
        <v>#DIV/0!</v>
      </c>
      <c r="BQ140" s="324" t="e">
        <f t="shared" si="116"/>
        <v>#DIV/0!</v>
      </c>
      <c r="BR140" s="324" t="e">
        <f t="shared" ref="BR140:EC140" si="117">BR136+BR137</f>
        <v>#DIV/0!</v>
      </c>
      <c r="BS140" s="324" t="e">
        <f t="shared" si="117"/>
        <v>#DIV/0!</v>
      </c>
      <c r="BT140" s="324" t="e">
        <f t="shared" si="117"/>
        <v>#DIV/0!</v>
      </c>
      <c r="BU140" s="324" t="e">
        <f t="shared" si="117"/>
        <v>#DIV/0!</v>
      </c>
      <c r="BV140" s="324" t="e">
        <f t="shared" si="117"/>
        <v>#DIV/0!</v>
      </c>
      <c r="BW140" s="324" t="e">
        <f t="shared" si="117"/>
        <v>#DIV/0!</v>
      </c>
      <c r="BX140" s="324" t="e">
        <f t="shared" si="117"/>
        <v>#DIV/0!</v>
      </c>
      <c r="BY140" s="324" t="e">
        <f t="shared" si="117"/>
        <v>#DIV/0!</v>
      </c>
      <c r="BZ140" s="324" t="e">
        <f t="shared" si="117"/>
        <v>#DIV/0!</v>
      </c>
      <c r="CA140" s="324" t="e">
        <f t="shared" si="117"/>
        <v>#DIV/0!</v>
      </c>
      <c r="CB140" s="324" t="e">
        <f t="shared" si="117"/>
        <v>#DIV/0!</v>
      </c>
      <c r="CC140" s="324" t="e">
        <f t="shared" si="117"/>
        <v>#DIV/0!</v>
      </c>
      <c r="CD140" s="324" t="e">
        <f t="shared" si="117"/>
        <v>#DIV/0!</v>
      </c>
      <c r="CE140" s="324" t="e">
        <f t="shared" si="117"/>
        <v>#DIV/0!</v>
      </c>
      <c r="CF140" s="324" t="e">
        <f t="shared" si="117"/>
        <v>#DIV/0!</v>
      </c>
      <c r="CG140" s="324" t="e">
        <f t="shared" si="117"/>
        <v>#DIV/0!</v>
      </c>
      <c r="CH140" s="324" t="e">
        <f t="shared" si="117"/>
        <v>#DIV/0!</v>
      </c>
      <c r="CI140" s="324" t="e">
        <f t="shared" si="117"/>
        <v>#DIV/0!</v>
      </c>
      <c r="CJ140" s="324" t="e">
        <f t="shared" si="117"/>
        <v>#DIV/0!</v>
      </c>
      <c r="CK140" s="324" t="e">
        <f t="shared" si="117"/>
        <v>#DIV/0!</v>
      </c>
      <c r="CL140" s="324" t="e">
        <f t="shared" si="117"/>
        <v>#DIV/0!</v>
      </c>
      <c r="CM140" s="324" t="e">
        <f t="shared" si="117"/>
        <v>#DIV/0!</v>
      </c>
      <c r="CN140" s="324" t="e">
        <f t="shared" si="117"/>
        <v>#DIV/0!</v>
      </c>
      <c r="CO140" s="324" t="e">
        <f t="shared" si="117"/>
        <v>#DIV/0!</v>
      </c>
      <c r="CP140" s="324" t="e">
        <f t="shared" si="117"/>
        <v>#DIV/0!</v>
      </c>
      <c r="CQ140" s="324" t="e">
        <f t="shared" si="117"/>
        <v>#DIV/0!</v>
      </c>
      <c r="CR140" s="324" t="e">
        <f t="shared" si="117"/>
        <v>#DIV/0!</v>
      </c>
      <c r="CS140" s="324" t="e">
        <f t="shared" si="117"/>
        <v>#DIV/0!</v>
      </c>
      <c r="CT140" s="324" t="e">
        <f t="shared" si="117"/>
        <v>#DIV/0!</v>
      </c>
      <c r="CU140" s="324" t="e">
        <f t="shared" si="117"/>
        <v>#DIV/0!</v>
      </c>
      <c r="CV140" s="324" t="e">
        <f t="shared" si="117"/>
        <v>#DIV/0!</v>
      </c>
      <c r="CW140" s="324" t="e">
        <f t="shared" si="117"/>
        <v>#DIV/0!</v>
      </c>
      <c r="CX140" s="324" t="e">
        <f t="shared" si="117"/>
        <v>#DIV/0!</v>
      </c>
      <c r="CY140" s="324" t="e">
        <f t="shared" si="117"/>
        <v>#DIV/0!</v>
      </c>
      <c r="CZ140" s="324" t="e">
        <f t="shared" si="117"/>
        <v>#DIV/0!</v>
      </c>
      <c r="DA140" s="324" t="e">
        <f t="shared" si="117"/>
        <v>#DIV/0!</v>
      </c>
      <c r="DB140" s="324" t="e">
        <f t="shared" si="117"/>
        <v>#DIV/0!</v>
      </c>
      <c r="DC140" s="324" t="e">
        <f t="shared" si="117"/>
        <v>#DIV/0!</v>
      </c>
      <c r="DD140" s="324" t="e">
        <f t="shared" si="117"/>
        <v>#DIV/0!</v>
      </c>
      <c r="DE140" s="324" t="e">
        <f t="shared" si="117"/>
        <v>#DIV/0!</v>
      </c>
      <c r="DF140" s="324" t="e">
        <f t="shared" si="117"/>
        <v>#DIV/0!</v>
      </c>
      <c r="DG140" s="324" t="e">
        <f t="shared" si="117"/>
        <v>#DIV/0!</v>
      </c>
      <c r="DH140" s="324" t="e">
        <f t="shared" si="117"/>
        <v>#DIV/0!</v>
      </c>
      <c r="DI140" s="324" t="e">
        <f t="shared" si="117"/>
        <v>#DIV/0!</v>
      </c>
      <c r="DJ140" s="324" t="e">
        <f t="shared" si="117"/>
        <v>#DIV/0!</v>
      </c>
      <c r="DK140" s="324" t="e">
        <f t="shared" si="117"/>
        <v>#DIV/0!</v>
      </c>
      <c r="DL140" s="324" t="e">
        <f t="shared" si="117"/>
        <v>#DIV/0!</v>
      </c>
      <c r="DM140" s="324" t="e">
        <f t="shared" si="117"/>
        <v>#DIV/0!</v>
      </c>
      <c r="DN140" s="324" t="e">
        <f t="shared" si="117"/>
        <v>#DIV/0!</v>
      </c>
      <c r="DO140" s="324" t="e">
        <f t="shared" si="117"/>
        <v>#DIV/0!</v>
      </c>
      <c r="DP140" s="324" t="e">
        <f t="shared" si="117"/>
        <v>#DIV/0!</v>
      </c>
      <c r="DQ140" s="324" t="e">
        <f t="shared" si="117"/>
        <v>#DIV/0!</v>
      </c>
      <c r="DR140" s="324" t="e">
        <f t="shared" si="117"/>
        <v>#DIV/0!</v>
      </c>
      <c r="DS140" s="324" t="e">
        <f t="shared" si="117"/>
        <v>#DIV/0!</v>
      </c>
      <c r="DT140" s="324" t="e">
        <f t="shared" si="117"/>
        <v>#DIV/0!</v>
      </c>
      <c r="DU140" s="324" t="e">
        <f t="shared" si="117"/>
        <v>#DIV/0!</v>
      </c>
      <c r="DV140" s="324" t="e">
        <f t="shared" si="117"/>
        <v>#DIV/0!</v>
      </c>
      <c r="DW140" s="324" t="e">
        <f t="shared" si="117"/>
        <v>#DIV/0!</v>
      </c>
      <c r="DX140" s="324" t="e">
        <f t="shared" si="117"/>
        <v>#DIV/0!</v>
      </c>
      <c r="DY140" s="324" t="e">
        <f t="shared" si="117"/>
        <v>#DIV/0!</v>
      </c>
      <c r="DZ140" s="324" t="e">
        <f t="shared" si="117"/>
        <v>#DIV/0!</v>
      </c>
      <c r="EA140" s="324" t="e">
        <f t="shared" si="117"/>
        <v>#DIV/0!</v>
      </c>
      <c r="EB140" s="324" t="e">
        <f t="shared" si="117"/>
        <v>#DIV/0!</v>
      </c>
      <c r="EC140" s="324" t="e">
        <f t="shared" si="117"/>
        <v>#DIV/0!</v>
      </c>
      <c r="ED140" s="324" t="e">
        <f t="shared" ref="ED140:GO140" si="118">ED136+ED137</f>
        <v>#DIV/0!</v>
      </c>
      <c r="EE140" s="324" t="e">
        <f t="shared" si="118"/>
        <v>#DIV/0!</v>
      </c>
      <c r="EF140" s="324" t="e">
        <f t="shared" si="118"/>
        <v>#DIV/0!</v>
      </c>
      <c r="EG140" s="324" t="e">
        <f t="shared" si="118"/>
        <v>#DIV/0!</v>
      </c>
      <c r="EH140" s="324" t="e">
        <f t="shared" si="118"/>
        <v>#DIV/0!</v>
      </c>
      <c r="EI140" s="324" t="e">
        <f t="shared" si="118"/>
        <v>#DIV/0!</v>
      </c>
      <c r="EJ140" s="324" t="e">
        <f t="shared" si="118"/>
        <v>#DIV/0!</v>
      </c>
      <c r="EK140" s="324" t="e">
        <f t="shared" si="118"/>
        <v>#DIV/0!</v>
      </c>
      <c r="EL140" s="324" t="e">
        <f t="shared" si="118"/>
        <v>#DIV/0!</v>
      </c>
      <c r="EM140" s="324" t="e">
        <f t="shared" si="118"/>
        <v>#DIV/0!</v>
      </c>
      <c r="EN140" s="324" t="e">
        <f t="shared" si="118"/>
        <v>#DIV/0!</v>
      </c>
      <c r="EO140" s="324" t="e">
        <f t="shared" si="118"/>
        <v>#DIV/0!</v>
      </c>
      <c r="EP140" s="324" t="e">
        <f t="shared" si="118"/>
        <v>#DIV/0!</v>
      </c>
      <c r="EQ140" s="324" t="e">
        <f t="shared" si="118"/>
        <v>#DIV/0!</v>
      </c>
      <c r="ER140" s="324" t="e">
        <f t="shared" si="118"/>
        <v>#DIV/0!</v>
      </c>
      <c r="ES140" s="324" t="e">
        <f t="shared" si="118"/>
        <v>#DIV/0!</v>
      </c>
      <c r="ET140" s="324" t="e">
        <f t="shared" si="118"/>
        <v>#DIV/0!</v>
      </c>
      <c r="EU140" s="324" t="e">
        <f t="shared" si="118"/>
        <v>#DIV/0!</v>
      </c>
      <c r="EV140" s="324" t="e">
        <f t="shared" si="118"/>
        <v>#DIV/0!</v>
      </c>
      <c r="EW140" s="324" t="e">
        <f t="shared" si="118"/>
        <v>#DIV/0!</v>
      </c>
      <c r="EX140" s="324" t="e">
        <f t="shared" si="118"/>
        <v>#DIV/0!</v>
      </c>
      <c r="EY140" s="324" t="e">
        <f t="shared" si="118"/>
        <v>#DIV/0!</v>
      </c>
      <c r="EZ140" s="324" t="e">
        <f t="shared" si="118"/>
        <v>#DIV/0!</v>
      </c>
      <c r="FA140" s="324" t="e">
        <f t="shared" si="118"/>
        <v>#DIV/0!</v>
      </c>
      <c r="FB140" s="324" t="e">
        <f t="shared" si="118"/>
        <v>#DIV/0!</v>
      </c>
      <c r="FC140" s="324" t="e">
        <f t="shared" si="118"/>
        <v>#DIV/0!</v>
      </c>
      <c r="FD140" s="324" t="e">
        <f t="shared" si="118"/>
        <v>#DIV/0!</v>
      </c>
      <c r="FE140" s="324" t="e">
        <f t="shared" si="118"/>
        <v>#DIV/0!</v>
      </c>
      <c r="FF140" s="324" t="e">
        <f t="shared" si="118"/>
        <v>#DIV/0!</v>
      </c>
      <c r="FG140" s="324" t="e">
        <f t="shared" si="118"/>
        <v>#DIV/0!</v>
      </c>
      <c r="FH140" s="324" t="e">
        <f t="shared" si="118"/>
        <v>#DIV/0!</v>
      </c>
      <c r="FI140" s="324" t="e">
        <f t="shared" si="118"/>
        <v>#DIV/0!</v>
      </c>
      <c r="FJ140" s="324" t="e">
        <f t="shared" si="118"/>
        <v>#DIV/0!</v>
      </c>
      <c r="FK140" s="324" t="e">
        <f t="shared" si="118"/>
        <v>#DIV/0!</v>
      </c>
      <c r="FL140" s="324" t="e">
        <f t="shared" si="118"/>
        <v>#DIV/0!</v>
      </c>
      <c r="FM140" s="324" t="e">
        <f t="shared" si="118"/>
        <v>#DIV/0!</v>
      </c>
      <c r="FN140" s="324" t="e">
        <f t="shared" si="118"/>
        <v>#DIV/0!</v>
      </c>
      <c r="FO140" s="324" t="e">
        <f t="shared" si="118"/>
        <v>#DIV/0!</v>
      </c>
      <c r="FP140" s="324" t="e">
        <f t="shared" si="118"/>
        <v>#DIV/0!</v>
      </c>
      <c r="FQ140" s="324" t="e">
        <f t="shared" si="118"/>
        <v>#DIV/0!</v>
      </c>
      <c r="FR140" s="324" t="e">
        <f t="shared" si="118"/>
        <v>#DIV/0!</v>
      </c>
      <c r="FS140" s="324" t="e">
        <f t="shared" si="118"/>
        <v>#DIV/0!</v>
      </c>
      <c r="FT140" s="324" t="e">
        <f t="shared" si="118"/>
        <v>#DIV/0!</v>
      </c>
      <c r="FU140" s="324" t="e">
        <f t="shared" si="118"/>
        <v>#DIV/0!</v>
      </c>
      <c r="FV140" s="324" t="e">
        <f t="shared" si="118"/>
        <v>#DIV/0!</v>
      </c>
      <c r="FW140" s="324" t="e">
        <f t="shared" si="118"/>
        <v>#DIV/0!</v>
      </c>
      <c r="FX140" s="324" t="e">
        <f t="shared" si="118"/>
        <v>#DIV/0!</v>
      </c>
      <c r="FY140" s="324" t="e">
        <f t="shared" si="118"/>
        <v>#DIV/0!</v>
      </c>
      <c r="FZ140" s="324" t="e">
        <f t="shared" si="118"/>
        <v>#DIV/0!</v>
      </c>
      <c r="GA140" s="324" t="e">
        <f t="shared" si="118"/>
        <v>#DIV/0!</v>
      </c>
      <c r="GB140" s="324" t="e">
        <f t="shared" si="118"/>
        <v>#DIV/0!</v>
      </c>
      <c r="GC140" s="324" t="e">
        <f t="shared" si="118"/>
        <v>#DIV/0!</v>
      </c>
      <c r="GD140" s="324" t="e">
        <f t="shared" si="118"/>
        <v>#DIV/0!</v>
      </c>
      <c r="GE140" s="324" t="e">
        <f t="shared" si="118"/>
        <v>#DIV/0!</v>
      </c>
      <c r="GF140" s="324" t="e">
        <f t="shared" si="118"/>
        <v>#DIV/0!</v>
      </c>
      <c r="GG140" s="324" t="e">
        <f t="shared" si="118"/>
        <v>#DIV/0!</v>
      </c>
      <c r="GH140" s="324" t="e">
        <f t="shared" si="118"/>
        <v>#DIV/0!</v>
      </c>
      <c r="GI140" s="324" t="e">
        <f t="shared" si="118"/>
        <v>#DIV/0!</v>
      </c>
      <c r="GJ140" s="324" t="e">
        <f t="shared" si="118"/>
        <v>#DIV/0!</v>
      </c>
      <c r="GK140" s="324" t="e">
        <f t="shared" si="118"/>
        <v>#DIV/0!</v>
      </c>
      <c r="GL140" s="324" t="e">
        <f t="shared" si="118"/>
        <v>#DIV/0!</v>
      </c>
      <c r="GM140" s="324" t="e">
        <f t="shared" si="118"/>
        <v>#DIV/0!</v>
      </c>
      <c r="GN140" s="324" t="e">
        <f t="shared" si="118"/>
        <v>#DIV/0!</v>
      </c>
      <c r="GO140" s="324" t="e">
        <f t="shared" si="118"/>
        <v>#DIV/0!</v>
      </c>
      <c r="GP140" s="324" t="e">
        <f t="shared" ref="GP140:JA140" si="119">GP136+GP137</f>
        <v>#DIV/0!</v>
      </c>
      <c r="GQ140" s="324" t="e">
        <f t="shared" si="119"/>
        <v>#DIV/0!</v>
      </c>
      <c r="GR140" s="324" t="e">
        <f t="shared" si="119"/>
        <v>#DIV/0!</v>
      </c>
      <c r="GS140" s="324" t="e">
        <f t="shared" si="119"/>
        <v>#DIV/0!</v>
      </c>
      <c r="GT140" s="324" t="e">
        <f t="shared" si="119"/>
        <v>#DIV/0!</v>
      </c>
      <c r="GU140" s="324" t="e">
        <f t="shared" si="119"/>
        <v>#DIV/0!</v>
      </c>
      <c r="GV140" s="324" t="e">
        <f t="shared" si="119"/>
        <v>#DIV/0!</v>
      </c>
      <c r="GW140" s="324" t="e">
        <f t="shared" si="119"/>
        <v>#DIV/0!</v>
      </c>
      <c r="GX140" s="324" t="e">
        <f t="shared" si="119"/>
        <v>#DIV/0!</v>
      </c>
      <c r="GY140" s="324" t="e">
        <f t="shared" si="119"/>
        <v>#DIV/0!</v>
      </c>
      <c r="GZ140" s="324" t="e">
        <f t="shared" si="119"/>
        <v>#DIV/0!</v>
      </c>
      <c r="HA140" s="324" t="e">
        <f t="shared" si="119"/>
        <v>#DIV/0!</v>
      </c>
      <c r="HB140" s="324" t="e">
        <f t="shared" si="119"/>
        <v>#DIV/0!</v>
      </c>
      <c r="HC140" s="324" t="e">
        <f t="shared" si="119"/>
        <v>#DIV/0!</v>
      </c>
      <c r="HD140" s="324" t="e">
        <f t="shared" si="119"/>
        <v>#DIV/0!</v>
      </c>
      <c r="HE140" s="324" t="e">
        <f t="shared" si="119"/>
        <v>#DIV/0!</v>
      </c>
      <c r="HF140" s="324" t="e">
        <f t="shared" si="119"/>
        <v>#DIV/0!</v>
      </c>
      <c r="HG140" s="324" t="e">
        <f t="shared" si="119"/>
        <v>#DIV/0!</v>
      </c>
      <c r="HH140" s="324" t="e">
        <f t="shared" si="119"/>
        <v>#DIV/0!</v>
      </c>
      <c r="HI140" s="324" t="e">
        <f t="shared" si="119"/>
        <v>#DIV/0!</v>
      </c>
      <c r="HJ140" s="324" t="e">
        <f t="shared" si="119"/>
        <v>#DIV/0!</v>
      </c>
      <c r="HK140" s="324" t="e">
        <f t="shared" si="119"/>
        <v>#DIV/0!</v>
      </c>
      <c r="HL140" s="324" t="e">
        <f t="shared" si="119"/>
        <v>#DIV/0!</v>
      </c>
      <c r="HM140" s="324" t="e">
        <f t="shared" si="119"/>
        <v>#DIV/0!</v>
      </c>
      <c r="HN140" s="324" t="e">
        <f t="shared" si="119"/>
        <v>#DIV/0!</v>
      </c>
      <c r="HO140" s="324" t="e">
        <f t="shared" si="119"/>
        <v>#DIV/0!</v>
      </c>
      <c r="HP140" s="324" t="e">
        <f t="shared" si="119"/>
        <v>#DIV/0!</v>
      </c>
      <c r="HQ140" s="324" t="e">
        <f t="shared" si="119"/>
        <v>#DIV/0!</v>
      </c>
      <c r="HR140" s="324" t="e">
        <f t="shared" si="119"/>
        <v>#DIV/0!</v>
      </c>
      <c r="HS140" s="324" t="e">
        <f t="shared" si="119"/>
        <v>#DIV/0!</v>
      </c>
      <c r="HT140" s="324" t="e">
        <f t="shared" si="119"/>
        <v>#DIV/0!</v>
      </c>
      <c r="HU140" s="324" t="e">
        <f t="shared" si="119"/>
        <v>#DIV/0!</v>
      </c>
      <c r="HV140" s="324" t="e">
        <f t="shared" si="119"/>
        <v>#DIV/0!</v>
      </c>
      <c r="HW140" s="324" t="e">
        <f t="shared" si="119"/>
        <v>#DIV/0!</v>
      </c>
      <c r="HX140" s="324" t="e">
        <f t="shared" si="119"/>
        <v>#DIV/0!</v>
      </c>
      <c r="HY140" s="324" t="e">
        <f t="shared" si="119"/>
        <v>#DIV/0!</v>
      </c>
      <c r="HZ140" s="324" t="e">
        <f t="shared" si="119"/>
        <v>#DIV/0!</v>
      </c>
      <c r="IA140" s="324" t="e">
        <f t="shared" si="119"/>
        <v>#DIV/0!</v>
      </c>
      <c r="IB140" s="324" t="e">
        <f t="shared" si="119"/>
        <v>#DIV/0!</v>
      </c>
      <c r="IC140" s="324" t="e">
        <f t="shared" si="119"/>
        <v>#DIV/0!</v>
      </c>
      <c r="ID140" s="324" t="e">
        <f t="shared" si="119"/>
        <v>#DIV/0!</v>
      </c>
      <c r="IE140" s="324" t="e">
        <f t="shared" si="119"/>
        <v>#DIV/0!</v>
      </c>
      <c r="IF140" s="324" t="e">
        <f t="shared" si="119"/>
        <v>#DIV/0!</v>
      </c>
      <c r="IG140" s="324" t="e">
        <f t="shared" si="119"/>
        <v>#DIV/0!</v>
      </c>
      <c r="IH140" s="324" t="e">
        <f t="shared" si="119"/>
        <v>#DIV/0!</v>
      </c>
      <c r="II140" s="324" t="e">
        <f t="shared" si="119"/>
        <v>#DIV/0!</v>
      </c>
      <c r="IJ140" s="324" t="e">
        <f t="shared" si="119"/>
        <v>#DIV/0!</v>
      </c>
      <c r="IK140" s="324" t="e">
        <f t="shared" si="119"/>
        <v>#DIV/0!</v>
      </c>
      <c r="IL140" s="324" t="e">
        <f t="shared" si="119"/>
        <v>#DIV/0!</v>
      </c>
      <c r="IM140" s="324" t="e">
        <f t="shared" si="119"/>
        <v>#DIV/0!</v>
      </c>
      <c r="IN140" s="324" t="e">
        <f t="shared" si="119"/>
        <v>#DIV/0!</v>
      </c>
      <c r="IO140" s="324" t="e">
        <f t="shared" si="119"/>
        <v>#DIV/0!</v>
      </c>
      <c r="IP140" s="324" t="e">
        <f t="shared" si="119"/>
        <v>#DIV/0!</v>
      </c>
      <c r="IQ140" s="324" t="e">
        <f t="shared" si="119"/>
        <v>#DIV/0!</v>
      </c>
      <c r="IR140" s="324" t="e">
        <f t="shared" si="119"/>
        <v>#DIV/0!</v>
      </c>
      <c r="IS140" s="324" t="e">
        <f t="shared" si="119"/>
        <v>#DIV/0!</v>
      </c>
      <c r="IT140" s="324" t="e">
        <f t="shared" si="119"/>
        <v>#DIV/0!</v>
      </c>
      <c r="IU140" s="324" t="e">
        <f t="shared" si="119"/>
        <v>#DIV/0!</v>
      </c>
      <c r="IV140" s="324" t="e">
        <f t="shared" si="119"/>
        <v>#DIV/0!</v>
      </c>
      <c r="IW140" s="324" t="e">
        <f t="shared" si="119"/>
        <v>#DIV/0!</v>
      </c>
      <c r="IX140" s="324" t="e">
        <f t="shared" si="119"/>
        <v>#DIV/0!</v>
      </c>
      <c r="IY140" s="324" t="e">
        <f t="shared" si="119"/>
        <v>#DIV/0!</v>
      </c>
      <c r="IZ140" s="324" t="e">
        <f t="shared" si="119"/>
        <v>#DIV/0!</v>
      </c>
      <c r="JA140" s="324" t="e">
        <f t="shared" si="119"/>
        <v>#DIV/0!</v>
      </c>
      <c r="JB140" s="324" t="e">
        <f t="shared" ref="JB140:JP140" si="120">JB136+JB137</f>
        <v>#DIV/0!</v>
      </c>
      <c r="JC140" s="324" t="e">
        <f t="shared" si="120"/>
        <v>#DIV/0!</v>
      </c>
      <c r="JD140" s="324" t="e">
        <f t="shared" si="120"/>
        <v>#DIV/0!</v>
      </c>
      <c r="JE140" s="324" t="e">
        <f t="shared" si="120"/>
        <v>#DIV/0!</v>
      </c>
      <c r="JF140" s="324" t="e">
        <f t="shared" si="120"/>
        <v>#DIV/0!</v>
      </c>
      <c r="JG140" s="324" t="e">
        <f t="shared" si="120"/>
        <v>#DIV/0!</v>
      </c>
      <c r="JH140" s="324" t="e">
        <f t="shared" si="120"/>
        <v>#DIV/0!</v>
      </c>
      <c r="JI140" s="324" t="e">
        <f t="shared" si="120"/>
        <v>#DIV/0!</v>
      </c>
      <c r="JJ140" s="324" t="e">
        <f t="shared" si="120"/>
        <v>#DIV/0!</v>
      </c>
      <c r="JK140" s="324" t="e">
        <f t="shared" si="120"/>
        <v>#DIV/0!</v>
      </c>
      <c r="JL140" s="324" t="e">
        <f t="shared" si="120"/>
        <v>#DIV/0!</v>
      </c>
      <c r="JM140" s="324" t="e">
        <f t="shared" si="120"/>
        <v>#DIV/0!</v>
      </c>
      <c r="JN140" s="324" t="e">
        <f t="shared" si="120"/>
        <v>#DIV/0!</v>
      </c>
      <c r="JO140" s="324" t="e">
        <f t="shared" si="120"/>
        <v>#DIV/0!</v>
      </c>
      <c r="JP140" s="324" t="e">
        <f t="shared" si="120"/>
        <v>#DIV/0!</v>
      </c>
    </row>
    <row r="141" spans="4:276" ht="15" customHeight="1" x14ac:dyDescent="0.2">
      <c r="D141" s="316">
        <v>8.1</v>
      </c>
      <c r="E141" s="317" t="s">
        <v>500</v>
      </c>
      <c r="F141" s="324" t="e">
        <f t="shared" ref="F141:BQ141" si="121">F136-F137</f>
        <v>#DIV/0!</v>
      </c>
      <c r="G141" s="324" t="e">
        <f t="shared" si="121"/>
        <v>#DIV/0!</v>
      </c>
      <c r="H141" s="324" t="e">
        <f t="shared" si="121"/>
        <v>#DIV/0!</v>
      </c>
      <c r="I141" s="324" t="e">
        <f t="shared" si="121"/>
        <v>#DIV/0!</v>
      </c>
      <c r="J141" s="324" t="e">
        <f t="shared" si="121"/>
        <v>#DIV/0!</v>
      </c>
      <c r="K141" s="324" t="e">
        <f t="shared" si="121"/>
        <v>#DIV/0!</v>
      </c>
      <c r="L141" s="324" t="e">
        <f t="shared" si="121"/>
        <v>#DIV/0!</v>
      </c>
      <c r="M141" s="324" t="e">
        <f t="shared" si="121"/>
        <v>#DIV/0!</v>
      </c>
      <c r="N141" s="324" t="e">
        <f t="shared" si="121"/>
        <v>#DIV/0!</v>
      </c>
      <c r="O141" s="324" t="e">
        <f t="shared" si="121"/>
        <v>#DIV/0!</v>
      </c>
      <c r="P141" s="324" t="e">
        <f t="shared" si="121"/>
        <v>#DIV/0!</v>
      </c>
      <c r="Q141" s="324" t="e">
        <f t="shared" si="121"/>
        <v>#DIV/0!</v>
      </c>
      <c r="R141" s="324" t="e">
        <f t="shared" si="121"/>
        <v>#DIV/0!</v>
      </c>
      <c r="S141" s="324" t="e">
        <f t="shared" si="121"/>
        <v>#DIV/0!</v>
      </c>
      <c r="T141" s="324" t="e">
        <f t="shared" si="121"/>
        <v>#DIV/0!</v>
      </c>
      <c r="U141" s="324" t="e">
        <f t="shared" si="121"/>
        <v>#DIV/0!</v>
      </c>
      <c r="V141" s="324" t="e">
        <f t="shared" si="121"/>
        <v>#DIV/0!</v>
      </c>
      <c r="W141" s="324" t="e">
        <f t="shared" si="121"/>
        <v>#DIV/0!</v>
      </c>
      <c r="X141" s="324" t="e">
        <f t="shared" si="121"/>
        <v>#DIV/0!</v>
      </c>
      <c r="Y141" s="324" t="e">
        <f t="shared" si="121"/>
        <v>#DIV/0!</v>
      </c>
      <c r="Z141" s="324" t="e">
        <f t="shared" si="121"/>
        <v>#DIV/0!</v>
      </c>
      <c r="AA141" s="324" t="e">
        <f t="shared" si="121"/>
        <v>#DIV/0!</v>
      </c>
      <c r="AB141" s="324" t="e">
        <f t="shared" si="121"/>
        <v>#DIV/0!</v>
      </c>
      <c r="AC141" s="324" t="e">
        <f t="shared" si="121"/>
        <v>#DIV/0!</v>
      </c>
      <c r="AD141" s="324" t="e">
        <f t="shared" si="121"/>
        <v>#DIV/0!</v>
      </c>
      <c r="AE141" s="324" t="e">
        <f t="shared" si="121"/>
        <v>#DIV/0!</v>
      </c>
      <c r="AF141" s="324" t="e">
        <f t="shared" si="121"/>
        <v>#DIV/0!</v>
      </c>
      <c r="AG141" s="324" t="e">
        <f t="shared" si="121"/>
        <v>#DIV/0!</v>
      </c>
      <c r="AH141" s="324" t="e">
        <f t="shared" si="121"/>
        <v>#DIV/0!</v>
      </c>
      <c r="AI141" s="324" t="e">
        <f t="shared" si="121"/>
        <v>#DIV/0!</v>
      </c>
      <c r="AJ141" s="324" t="e">
        <f t="shared" si="121"/>
        <v>#DIV/0!</v>
      </c>
      <c r="AK141" s="324" t="e">
        <f t="shared" si="121"/>
        <v>#DIV/0!</v>
      </c>
      <c r="AL141" s="324" t="e">
        <f t="shared" si="121"/>
        <v>#DIV/0!</v>
      </c>
      <c r="AM141" s="324" t="e">
        <f t="shared" si="121"/>
        <v>#DIV/0!</v>
      </c>
      <c r="AN141" s="324" t="e">
        <f t="shared" si="121"/>
        <v>#DIV/0!</v>
      </c>
      <c r="AO141" s="324" t="e">
        <f t="shared" si="121"/>
        <v>#DIV/0!</v>
      </c>
      <c r="AP141" s="324" t="e">
        <f t="shared" si="121"/>
        <v>#DIV/0!</v>
      </c>
      <c r="AQ141" s="324" t="e">
        <f t="shared" si="121"/>
        <v>#DIV/0!</v>
      </c>
      <c r="AR141" s="324" t="e">
        <f t="shared" si="121"/>
        <v>#DIV/0!</v>
      </c>
      <c r="AS141" s="324" t="e">
        <f t="shared" si="121"/>
        <v>#DIV/0!</v>
      </c>
      <c r="AT141" s="324" t="e">
        <f t="shared" si="121"/>
        <v>#DIV/0!</v>
      </c>
      <c r="AU141" s="324" t="e">
        <f t="shared" si="121"/>
        <v>#DIV/0!</v>
      </c>
      <c r="AV141" s="324" t="e">
        <f t="shared" si="121"/>
        <v>#DIV/0!</v>
      </c>
      <c r="AW141" s="324" t="e">
        <f t="shared" si="121"/>
        <v>#DIV/0!</v>
      </c>
      <c r="AX141" s="324" t="e">
        <f t="shared" si="121"/>
        <v>#DIV/0!</v>
      </c>
      <c r="AY141" s="324" t="e">
        <f t="shared" si="121"/>
        <v>#DIV/0!</v>
      </c>
      <c r="AZ141" s="324" t="e">
        <f t="shared" si="121"/>
        <v>#DIV/0!</v>
      </c>
      <c r="BA141" s="324" t="e">
        <f t="shared" si="121"/>
        <v>#DIV/0!</v>
      </c>
      <c r="BB141" s="324" t="e">
        <f t="shared" si="121"/>
        <v>#DIV/0!</v>
      </c>
      <c r="BC141" s="324" t="e">
        <f t="shared" si="121"/>
        <v>#DIV/0!</v>
      </c>
      <c r="BD141" s="324" t="e">
        <f t="shared" si="121"/>
        <v>#DIV/0!</v>
      </c>
      <c r="BE141" s="324" t="e">
        <f t="shared" si="121"/>
        <v>#DIV/0!</v>
      </c>
      <c r="BF141" s="324" t="e">
        <f t="shared" si="121"/>
        <v>#DIV/0!</v>
      </c>
      <c r="BG141" s="324" t="e">
        <f t="shared" si="121"/>
        <v>#DIV/0!</v>
      </c>
      <c r="BH141" s="324" t="e">
        <f t="shared" si="121"/>
        <v>#DIV/0!</v>
      </c>
      <c r="BI141" s="324" t="e">
        <f t="shared" si="121"/>
        <v>#DIV/0!</v>
      </c>
      <c r="BJ141" s="324" t="e">
        <f t="shared" si="121"/>
        <v>#DIV/0!</v>
      </c>
      <c r="BK141" s="324" t="e">
        <f t="shared" si="121"/>
        <v>#DIV/0!</v>
      </c>
      <c r="BL141" s="324" t="e">
        <f t="shared" si="121"/>
        <v>#DIV/0!</v>
      </c>
      <c r="BM141" s="324" t="e">
        <f t="shared" si="121"/>
        <v>#DIV/0!</v>
      </c>
      <c r="BN141" s="324" t="e">
        <f t="shared" si="121"/>
        <v>#DIV/0!</v>
      </c>
      <c r="BO141" s="324" t="e">
        <f t="shared" si="121"/>
        <v>#DIV/0!</v>
      </c>
      <c r="BP141" s="324" t="e">
        <f t="shared" si="121"/>
        <v>#DIV/0!</v>
      </c>
      <c r="BQ141" s="324" t="e">
        <f t="shared" si="121"/>
        <v>#DIV/0!</v>
      </c>
      <c r="BR141" s="324" t="e">
        <f t="shared" ref="BR141:EC141" si="122">BR136-BR137</f>
        <v>#DIV/0!</v>
      </c>
      <c r="BS141" s="324" t="e">
        <f t="shared" si="122"/>
        <v>#DIV/0!</v>
      </c>
      <c r="BT141" s="324" t="e">
        <f t="shared" si="122"/>
        <v>#DIV/0!</v>
      </c>
      <c r="BU141" s="324" t="e">
        <f t="shared" si="122"/>
        <v>#DIV/0!</v>
      </c>
      <c r="BV141" s="324" t="e">
        <f t="shared" si="122"/>
        <v>#DIV/0!</v>
      </c>
      <c r="BW141" s="324" t="e">
        <f t="shared" si="122"/>
        <v>#DIV/0!</v>
      </c>
      <c r="BX141" s="324" t="e">
        <f t="shared" si="122"/>
        <v>#DIV/0!</v>
      </c>
      <c r="BY141" s="324" t="e">
        <f t="shared" si="122"/>
        <v>#DIV/0!</v>
      </c>
      <c r="BZ141" s="324" t="e">
        <f t="shared" si="122"/>
        <v>#DIV/0!</v>
      </c>
      <c r="CA141" s="324" t="e">
        <f t="shared" si="122"/>
        <v>#DIV/0!</v>
      </c>
      <c r="CB141" s="324" t="e">
        <f t="shared" si="122"/>
        <v>#DIV/0!</v>
      </c>
      <c r="CC141" s="324" t="e">
        <f t="shared" si="122"/>
        <v>#DIV/0!</v>
      </c>
      <c r="CD141" s="324" t="e">
        <f t="shared" si="122"/>
        <v>#DIV/0!</v>
      </c>
      <c r="CE141" s="324" t="e">
        <f t="shared" si="122"/>
        <v>#DIV/0!</v>
      </c>
      <c r="CF141" s="324" t="e">
        <f t="shared" si="122"/>
        <v>#DIV/0!</v>
      </c>
      <c r="CG141" s="324" t="e">
        <f t="shared" si="122"/>
        <v>#DIV/0!</v>
      </c>
      <c r="CH141" s="324" t="e">
        <f t="shared" si="122"/>
        <v>#DIV/0!</v>
      </c>
      <c r="CI141" s="324" t="e">
        <f t="shared" si="122"/>
        <v>#DIV/0!</v>
      </c>
      <c r="CJ141" s="324" t="e">
        <f t="shared" si="122"/>
        <v>#DIV/0!</v>
      </c>
      <c r="CK141" s="324" t="e">
        <f t="shared" si="122"/>
        <v>#DIV/0!</v>
      </c>
      <c r="CL141" s="324" t="e">
        <f t="shared" si="122"/>
        <v>#DIV/0!</v>
      </c>
      <c r="CM141" s="324" t="e">
        <f t="shared" si="122"/>
        <v>#DIV/0!</v>
      </c>
      <c r="CN141" s="324" t="e">
        <f t="shared" si="122"/>
        <v>#DIV/0!</v>
      </c>
      <c r="CO141" s="324" t="e">
        <f t="shared" si="122"/>
        <v>#DIV/0!</v>
      </c>
      <c r="CP141" s="324" t="e">
        <f t="shared" si="122"/>
        <v>#DIV/0!</v>
      </c>
      <c r="CQ141" s="324" t="e">
        <f t="shared" si="122"/>
        <v>#DIV/0!</v>
      </c>
      <c r="CR141" s="324" t="e">
        <f t="shared" si="122"/>
        <v>#DIV/0!</v>
      </c>
      <c r="CS141" s="324" t="e">
        <f t="shared" si="122"/>
        <v>#DIV/0!</v>
      </c>
      <c r="CT141" s="324" t="e">
        <f t="shared" si="122"/>
        <v>#DIV/0!</v>
      </c>
      <c r="CU141" s="324" t="e">
        <f t="shared" si="122"/>
        <v>#DIV/0!</v>
      </c>
      <c r="CV141" s="324" t="e">
        <f t="shared" si="122"/>
        <v>#DIV/0!</v>
      </c>
      <c r="CW141" s="324" t="e">
        <f t="shared" si="122"/>
        <v>#DIV/0!</v>
      </c>
      <c r="CX141" s="324" t="e">
        <f t="shared" si="122"/>
        <v>#DIV/0!</v>
      </c>
      <c r="CY141" s="324" t="e">
        <f t="shared" si="122"/>
        <v>#DIV/0!</v>
      </c>
      <c r="CZ141" s="324" t="e">
        <f t="shared" si="122"/>
        <v>#DIV/0!</v>
      </c>
      <c r="DA141" s="324" t="e">
        <f t="shared" si="122"/>
        <v>#DIV/0!</v>
      </c>
      <c r="DB141" s="324" t="e">
        <f t="shared" si="122"/>
        <v>#DIV/0!</v>
      </c>
      <c r="DC141" s="324" t="e">
        <f t="shared" si="122"/>
        <v>#DIV/0!</v>
      </c>
      <c r="DD141" s="324" t="e">
        <f t="shared" si="122"/>
        <v>#DIV/0!</v>
      </c>
      <c r="DE141" s="324" t="e">
        <f t="shared" si="122"/>
        <v>#DIV/0!</v>
      </c>
      <c r="DF141" s="324" t="e">
        <f t="shared" si="122"/>
        <v>#DIV/0!</v>
      </c>
      <c r="DG141" s="324" t="e">
        <f t="shared" si="122"/>
        <v>#DIV/0!</v>
      </c>
      <c r="DH141" s="324" t="e">
        <f t="shared" si="122"/>
        <v>#DIV/0!</v>
      </c>
      <c r="DI141" s="324" t="e">
        <f t="shared" si="122"/>
        <v>#DIV/0!</v>
      </c>
      <c r="DJ141" s="324" t="e">
        <f t="shared" si="122"/>
        <v>#DIV/0!</v>
      </c>
      <c r="DK141" s="324" t="e">
        <f t="shared" si="122"/>
        <v>#DIV/0!</v>
      </c>
      <c r="DL141" s="324" t="e">
        <f t="shared" si="122"/>
        <v>#DIV/0!</v>
      </c>
      <c r="DM141" s="324" t="e">
        <f t="shared" si="122"/>
        <v>#DIV/0!</v>
      </c>
      <c r="DN141" s="324" t="e">
        <f t="shared" si="122"/>
        <v>#DIV/0!</v>
      </c>
      <c r="DO141" s="324" t="e">
        <f t="shared" si="122"/>
        <v>#DIV/0!</v>
      </c>
      <c r="DP141" s="324" t="e">
        <f t="shared" si="122"/>
        <v>#DIV/0!</v>
      </c>
      <c r="DQ141" s="324" t="e">
        <f t="shared" si="122"/>
        <v>#DIV/0!</v>
      </c>
      <c r="DR141" s="324" t="e">
        <f t="shared" si="122"/>
        <v>#DIV/0!</v>
      </c>
      <c r="DS141" s="324" t="e">
        <f t="shared" si="122"/>
        <v>#DIV/0!</v>
      </c>
      <c r="DT141" s="324" t="e">
        <f t="shared" si="122"/>
        <v>#DIV/0!</v>
      </c>
      <c r="DU141" s="324" t="e">
        <f t="shared" si="122"/>
        <v>#DIV/0!</v>
      </c>
      <c r="DV141" s="324" t="e">
        <f t="shared" si="122"/>
        <v>#DIV/0!</v>
      </c>
      <c r="DW141" s="324" t="e">
        <f t="shared" si="122"/>
        <v>#DIV/0!</v>
      </c>
      <c r="DX141" s="324" t="e">
        <f t="shared" si="122"/>
        <v>#DIV/0!</v>
      </c>
      <c r="DY141" s="324" t="e">
        <f t="shared" si="122"/>
        <v>#DIV/0!</v>
      </c>
      <c r="DZ141" s="324" t="e">
        <f t="shared" si="122"/>
        <v>#DIV/0!</v>
      </c>
      <c r="EA141" s="324" t="e">
        <f t="shared" si="122"/>
        <v>#DIV/0!</v>
      </c>
      <c r="EB141" s="324" t="e">
        <f t="shared" si="122"/>
        <v>#DIV/0!</v>
      </c>
      <c r="EC141" s="324" t="e">
        <f t="shared" si="122"/>
        <v>#DIV/0!</v>
      </c>
      <c r="ED141" s="324" t="e">
        <f t="shared" ref="ED141:GO141" si="123">ED136-ED137</f>
        <v>#DIV/0!</v>
      </c>
      <c r="EE141" s="324" t="e">
        <f t="shared" si="123"/>
        <v>#DIV/0!</v>
      </c>
      <c r="EF141" s="324" t="e">
        <f t="shared" si="123"/>
        <v>#DIV/0!</v>
      </c>
      <c r="EG141" s="324" t="e">
        <f t="shared" si="123"/>
        <v>#DIV/0!</v>
      </c>
      <c r="EH141" s="324" t="e">
        <f t="shared" si="123"/>
        <v>#DIV/0!</v>
      </c>
      <c r="EI141" s="324" t="e">
        <f t="shared" si="123"/>
        <v>#DIV/0!</v>
      </c>
      <c r="EJ141" s="324" t="e">
        <f t="shared" si="123"/>
        <v>#DIV/0!</v>
      </c>
      <c r="EK141" s="324" t="e">
        <f t="shared" si="123"/>
        <v>#DIV/0!</v>
      </c>
      <c r="EL141" s="324" t="e">
        <f t="shared" si="123"/>
        <v>#DIV/0!</v>
      </c>
      <c r="EM141" s="324" t="e">
        <f t="shared" si="123"/>
        <v>#DIV/0!</v>
      </c>
      <c r="EN141" s="324" t="e">
        <f t="shared" si="123"/>
        <v>#DIV/0!</v>
      </c>
      <c r="EO141" s="324" t="e">
        <f t="shared" si="123"/>
        <v>#DIV/0!</v>
      </c>
      <c r="EP141" s="324" t="e">
        <f t="shared" si="123"/>
        <v>#DIV/0!</v>
      </c>
      <c r="EQ141" s="324" t="e">
        <f t="shared" si="123"/>
        <v>#DIV/0!</v>
      </c>
      <c r="ER141" s="324" t="e">
        <f t="shared" si="123"/>
        <v>#DIV/0!</v>
      </c>
      <c r="ES141" s="324" t="e">
        <f t="shared" si="123"/>
        <v>#DIV/0!</v>
      </c>
      <c r="ET141" s="324" t="e">
        <f t="shared" si="123"/>
        <v>#DIV/0!</v>
      </c>
      <c r="EU141" s="324" t="e">
        <f t="shared" si="123"/>
        <v>#DIV/0!</v>
      </c>
      <c r="EV141" s="324" t="e">
        <f t="shared" si="123"/>
        <v>#DIV/0!</v>
      </c>
      <c r="EW141" s="324" t="e">
        <f t="shared" si="123"/>
        <v>#DIV/0!</v>
      </c>
      <c r="EX141" s="324" t="e">
        <f t="shared" si="123"/>
        <v>#DIV/0!</v>
      </c>
      <c r="EY141" s="324" t="e">
        <f t="shared" si="123"/>
        <v>#DIV/0!</v>
      </c>
      <c r="EZ141" s="324" t="e">
        <f t="shared" si="123"/>
        <v>#DIV/0!</v>
      </c>
      <c r="FA141" s="324" t="e">
        <f t="shared" si="123"/>
        <v>#DIV/0!</v>
      </c>
      <c r="FB141" s="324" t="e">
        <f t="shared" si="123"/>
        <v>#DIV/0!</v>
      </c>
      <c r="FC141" s="324" t="e">
        <f t="shared" si="123"/>
        <v>#DIV/0!</v>
      </c>
      <c r="FD141" s="324" t="e">
        <f t="shared" si="123"/>
        <v>#DIV/0!</v>
      </c>
      <c r="FE141" s="324" t="e">
        <f t="shared" si="123"/>
        <v>#DIV/0!</v>
      </c>
      <c r="FF141" s="324" t="e">
        <f t="shared" si="123"/>
        <v>#DIV/0!</v>
      </c>
      <c r="FG141" s="324" t="e">
        <f t="shared" si="123"/>
        <v>#DIV/0!</v>
      </c>
      <c r="FH141" s="324" t="e">
        <f t="shared" si="123"/>
        <v>#DIV/0!</v>
      </c>
      <c r="FI141" s="324" t="e">
        <f t="shared" si="123"/>
        <v>#DIV/0!</v>
      </c>
      <c r="FJ141" s="324" t="e">
        <f t="shared" si="123"/>
        <v>#DIV/0!</v>
      </c>
      <c r="FK141" s="324" t="e">
        <f t="shared" si="123"/>
        <v>#DIV/0!</v>
      </c>
      <c r="FL141" s="324" t="e">
        <f t="shared" si="123"/>
        <v>#DIV/0!</v>
      </c>
      <c r="FM141" s="324" t="e">
        <f t="shared" si="123"/>
        <v>#DIV/0!</v>
      </c>
      <c r="FN141" s="324" t="e">
        <f t="shared" si="123"/>
        <v>#DIV/0!</v>
      </c>
      <c r="FO141" s="324" t="e">
        <f t="shared" si="123"/>
        <v>#DIV/0!</v>
      </c>
      <c r="FP141" s="324" t="e">
        <f t="shared" si="123"/>
        <v>#DIV/0!</v>
      </c>
      <c r="FQ141" s="324" t="e">
        <f t="shared" si="123"/>
        <v>#DIV/0!</v>
      </c>
      <c r="FR141" s="324" t="e">
        <f t="shared" si="123"/>
        <v>#DIV/0!</v>
      </c>
      <c r="FS141" s="324" t="e">
        <f t="shared" si="123"/>
        <v>#DIV/0!</v>
      </c>
      <c r="FT141" s="324" t="e">
        <f t="shared" si="123"/>
        <v>#DIV/0!</v>
      </c>
      <c r="FU141" s="324" t="e">
        <f t="shared" si="123"/>
        <v>#DIV/0!</v>
      </c>
      <c r="FV141" s="324" t="e">
        <f t="shared" si="123"/>
        <v>#DIV/0!</v>
      </c>
      <c r="FW141" s="324" t="e">
        <f t="shared" si="123"/>
        <v>#DIV/0!</v>
      </c>
      <c r="FX141" s="324" t="e">
        <f t="shared" si="123"/>
        <v>#DIV/0!</v>
      </c>
      <c r="FY141" s="324" t="e">
        <f t="shared" si="123"/>
        <v>#DIV/0!</v>
      </c>
      <c r="FZ141" s="324" t="e">
        <f t="shared" si="123"/>
        <v>#DIV/0!</v>
      </c>
      <c r="GA141" s="324" t="e">
        <f t="shared" si="123"/>
        <v>#DIV/0!</v>
      </c>
      <c r="GB141" s="324" t="e">
        <f t="shared" si="123"/>
        <v>#DIV/0!</v>
      </c>
      <c r="GC141" s="324" t="e">
        <f t="shared" si="123"/>
        <v>#DIV/0!</v>
      </c>
      <c r="GD141" s="324" t="e">
        <f t="shared" si="123"/>
        <v>#DIV/0!</v>
      </c>
      <c r="GE141" s="324" t="e">
        <f t="shared" si="123"/>
        <v>#DIV/0!</v>
      </c>
      <c r="GF141" s="324" t="e">
        <f t="shared" si="123"/>
        <v>#DIV/0!</v>
      </c>
      <c r="GG141" s="324" t="e">
        <f t="shared" si="123"/>
        <v>#DIV/0!</v>
      </c>
      <c r="GH141" s="324" t="e">
        <f t="shared" si="123"/>
        <v>#DIV/0!</v>
      </c>
      <c r="GI141" s="324" t="e">
        <f t="shared" si="123"/>
        <v>#DIV/0!</v>
      </c>
      <c r="GJ141" s="324" t="e">
        <f t="shared" si="123"/>
        <v>#DIV/0!</v>
      </c>
      <c r="GK141" s="324" t="e">
        <f t="shared" si="123"/>
        <v>#DIV/0!</v>
      </c>
      <c r="GL141" s="324" t="e">
        <f t="shared" si="123"/>
        <v>#DIV/0!</v>
      </c>
      <c r="GM141" s="324" t="e">
        <f t="shared" si="123"/>
        <v>#DIV/0!</v>
      </c>
      <c r="GN141" s="324" t="e">
        <f t="shared" si="123"/>
        <v>#DIV/0!</v>
      </c>
      <c r="GO141" s="324" t="e">
        <f t="shared" si="123"/>
        <v>#DIV/0!</v>
      </c>
      <c r="GP141" s="324" t="e">
        <f t="shared" ref="GP141:JA141" si="124">GP136-GP137</f>
        <v>#DIV/0!</v>
      </c>
      <c r="GQ141" s="324" t="e">
        <f t="shared" si="124"/>
        <v>#DIV/0!</v>
      </c>
      <c r="GR141" s="324" t="e">
        <f t="shared" si="124"/>
        <v>#DIV/0!</v>
      </c>
      <c r="GS141" s="324" t="e">
        <f t="shared" si="124"/>
        <v>#DIV/0!</v>
      </c>
      <c r="GT141" s="324" t="e">
        <f t="shared" si="124"/>
        <v>#DIV/0!</v>
      </c>
      <c r="GU141" s="324" t="e">
        <f t="shared" si="124"/>
        <v>#DIV/0!</v>
      </c>
      <c r="GV141" s="324" t="e">
        <f t="shared" si="124"/>
        <v>#DIV/0!</v>
      </c>
      <c r="GW141" s="324" t="e">
        <f t="shared" si="124"/>
        <v>#DIV/0!</v>
      </c>
      <c r="GX141" s="324" t="e">
        <f t="shared" si="124"/>
        <v>#DIV/0!</v>
      </c>
      <c r="GY141" s="324" t="e">
        <f t="shared" si="124"/>
        <v>#DIV/0!</v>
      </c>
      <c r="GZ141" s="324" t="e">
        <f t="shared" si="124"/>
        <v>#DIV/0!</v>
      </c>
      <c r="HA141" s="324" t="e">
        <f t="shared" si="124"/>
        <v>#DIV/0!</v>
      </c>
      <c r="HB141" s="324" t="e">
        <f t="shared" si="124"/>
        <v>#DIV/0!</v>
      </c>
      <c r="HC141" s="324" t="e">
        <f t="shared" si="124"/>
        <v>#DIV/0!</v>
      </c>
      <c r="HD141" s="324" t="e">
        <f t="shared" si="124"/>
        <v>#DIV/0!</v>
      </c>
      <c r="HE141" s="324" t="e">
        <f t="shared" si="124"/>
        <v>#DIV/0!</v>
      </c>
      <c r="HF141" s="324" t="e">
        <f t="shared" si="124"/>
        <v>#DIV/0!</v>
      </c>
      <c r="HG141" s="324" t="e">
        <f t="shared" si="124"/>
        <v>#DIV/0!</v>
      </c>
      <c r="HH141" s="324" t="e">
        <f t="shared" si="124"/>
        <v>#DIV/0!</v>
      </c>
      <c r="HI141" s="324" t="e">
        <f t="shared" si="124"/>
        <v>#DIV/0!</v>
      </c>
      <c r="HJ141" s="324" t="e">
        <f t="shared" si="124"/>
        <v>#DIV/0!</v>
      </c>
      <c r="HK141" s="324" t="e">
        <f t="shared" si="124"/>
        <v>#DIV/0!</v>
      </c>
      <c r="HL141" s="324" t="e">
        <f t="shared" si="124"/>
        <v>#DIV/0!</v>
      </c>
      <c r="HM141" s="324" t="e">
        <f t="shared" si="124"/>
        <v>#DIV/0!</v>
      </c>
      <c r="HN141" s="324" t="e">
        <f t="shared" si="124"/>
        <v>#DIV/0!</v>
      </c>
      <c r="HO141" s="324" t="e">
        <f t="shared" si="124"/>
        <v>#DIV/0!</v>
      </c>
      <c r="HP141" s="324" t="e">
        <f t="shared" si="124"/>
        <v>#DIV/0!</v>
      </c>
      <c r="HQ141" s="324" t="e">
        <f t="shared" si="124"/>
        <v>#DIV/0!</v>
      </c>
      <c r="HR141" s="324" t="e">
        <f t="shared" si="124"/>
        <v>#DIV/0!</v>
      </c>
      <c r="HS141" s="324" t="e">
        <f t="shared" si="124"/>
        <v>#DIV/0!</v>
      </c>
      <c r="HT141" s="324" t="e">
        <f t="shared" si="124"/>
        <v>#DIV/0!</v>
      </c>
      <c r="HU141" s="324" t="e">
        <f t="shared" si="124"/>
        <v>#DIV/0!</v>
      </c>
      <c r="HV141" s="324" t="e">
        <f t="shared" si="124"/>
        <v>#DIV/0!</v>
      </c>
      <c r="HW141" s="324" t="e">
        <f t="shared" si="124"/>
        <v>#DIV/0!</v>
      </c>
      <c r="HX141" s="324" t="e">
        <f t="shared" si="124"/>
        <v>#DIV/0!</v>
      </c>
      <c r="HY141" s="324" t="e">
        <f t="shared" si="124"/>
        <v>#DIV/0!</v>
      </c>
      <c r="HZ141" s="324" t="e">
        <f t="shared" si="124"/>
        <v>#DIV/0!</v>
      </c>
      <c r="IA141" s="324" t="e">
        <f t="shared" si="124"/>
        <v>#DIV/0!</v>
      </c>
      <c r="IB141" s="324" t="e">
        <f t="shared" si="124"/>
        <v>#DIV/0!</v>
      </c>
      <c r="IC141" s="324" t="e">
        <f t="shared" si="124"/>
        <v>#DIV/0!</v>
      </c>
      <c r="ID141" s="324" t="e">
        <f t="shared" si="124"/>
        <v>#DIV/0!</v>
      </c>
      <c r="IE141" s="324" t="e">
        <f t="shared" si="124"/>
        <v>#DIV/0!</v>
      </c>
      <c r="IF141" s="324" t="e">
        <f t="shared" si="124"/>
        <v>#DIV/0!</v>
      </c>
      <c r="IG141" s="324" t="e">
        <f t="shared" si="124"/>
        <v>#DIV/0!</v>
      </c>
      <c r="IH141" s="324" t="e">
        <f t="shared" si="124"/>
        <v>#DIV/0!</v>
      </c>
      <c r="II141" s="324" t="e">
        <f t="shared" si="124"/>
        <v>#DIV/0!</v>
      </c>
      <c r="IJ141" s="324" t="e">
        <f t="shared" si="124"/>
        <v>#DIV/0!</v>
      </c>
      <c r="IK141" s="324" t="e">
        <f t="shared" si="124"/>
        <v>#DIV/0!</v>
      </c>
      <c r="IL141" s="324" t="e">
        <f t="shared" si="124"/>
        <v>#DIV/0!</v>
      </c>
      <c r="IM141" s="324" t="e">
        <f t="shared" si="124"/>
        <v>#DIV/0!</v>
      </c>
      <c r="IN141" s="324" t="e">
        <f t="shared" si="124"/>
        <v>#DIV/0!</v>
      </c>
      <c r="IO141" s="324" t="e">
        <f t="shared" si="124"/>
        <v>#DIV/0!</v>
      </c>
      <c r="IP141" s="324" t="e">
        <f t="shared" si="124"/>
        <v>#DIV/0!</v>
      </c>
      <c r="IQ141" s="324" t="e">
        <f t="shared" si="124"/>
        <v>#DIV/0!</v>
      </c>
      <c r="IR141" s="324" t="e">
        <f t="shared" si="124"/>
        <v>#DIV/0!</v>
      </c>
      <c r="IS141" s="324" t="e">
        <f t="shared" si="124"/>
        <v>#DIV/0!</v>
      </c>
      <c r="IT141" s="324" t="e">
        <f t="shared" si="124"/>
        <v>#DIV/0!</v>
      </c>
      <c r="IU141" s="324" t="e">
        <f t="shared" si="124"/>
        <v>#DIV/0!</v>
      </c>
      <c r="IV141" s="324" t="e">
        <f t="shared" si="124"/>
        <v>#DIV/0!</v>
      </c>
      <c r="IW141" s="324" t="e">
        <f t="shared" si="124"/>
        <v>#DIV/0!</v>
      </c>
      <c r="IX141" s="324" t="e">
        <f t="shared" si="124"/>
        <v>#DIV/0!</v>
      </c>
      <c r="IY141" s="324" t="e">
        <f t="shared" si="124"/>
        <v>#DIV/0!</v>
      </c>
      <c r="IZ141" s="324" t="e">
        <f t="shared" si="124"/>
        <v>#DIV/0!</v>
      </c>
      <c r="JA141" s="324" t="e">
        <f t="shared" si="124"/>
        <v>#DIV/0!</v>
      </c>
      <c r="JB141" s="324" t="e">
        <f t="shared" ref="JB141:JP141" si="125">JB136-JB137</f>
        <v>#DIV/0!</v>
      </c>
      <c r="JC141" s="324" t="e">
        <f t="shared" si="125"/>
        <v>#DIV/0!</v>
      </c>
      <c r="JD141" s="324" t="e">
        <f t="shared" si="125"/>
        <v>#DIV/0!</v>
      </c>
      <c r="JE141" s="324" t="e">
        <f t="shared" si="125"/>
        <v>#DIV/0!</v>
      </c>
      <c r="JF141" s="324" t="e">
        <f t="shared" si="125"/>
        <v>#DIV/0!</v>
      </c>
      <c r="JG141" s="324" t="e">
        <f t="shared" si="125"/>
        <v>#DIV/0!</v>
      </c>
      <c r="JH141" s="324" t="e">
        <f t="shared" si="125"/>
        <v>#DIV/0!</v>
      </c>
      <c r="JI141" s="324" t="e">
        <f t="shared" si="125"/>
        <v>#DIV/0!</v>
      </c>
      <c r="JJ141" s="324" t="e">
        <f t="shared" si="125"/>
        <v>#DIV/0!</v>
      </c>
      <c r="JK141" s="324" t="e">
        <f t="shared" si="125"/>
        <v>#DIV/0!</v>
      </c>
      <c r="JL141" s="324" t="e">
        <f t="shared" si="125"/>
        <v>#DIV/0!</v>
      </c>
      <c r="JM141" s="324" t="e">
        <f t="shared" si="125"/>
        <v>#DIV/0!</v>
      </c>
      <c r="JN141" s="324" t="e">
        <f t="shared" si="125"/>
        <v>#DIV/0!</v>
      </c>
      <c r="JO141" s="324" t="e">
        <f t="shared" si="125"/>
        <v>#DIV/0!</v>
      </c>
      <c r="JP141" s="324" t="e">
        <f t="shared" si="125"/>
        <v>#DIV/0!</v>
      </c>
    </row>
    <row r="142" spans="4:276" ht="15" customHeight="1" x14ac:dyDescent="0.2">
      <c r="D142" s="316">
        <v>9.1999999999999993</v>
      </c>
      <c r="E142" s="317" t="s">
        <v>476</v>
      </c>
      <c r="F142" s="318" t="e">
        <f t="array" ref="F142">QUARTILE(IF($JQ21:$JQ68&lt;=5,F21:F68),1)</f>
        <v>#NUM!</v>
      </c>
      <c r="G142" s="318" t="e">
        <f t="array" ref="G142">QUARTILE(IF($JQ21:$JQ68&lt;=5,G21:G68),1)</f>
        <v>#NUM!</v>
      </c>
      <c r="H142" s="318" t="e">
        <f t="array" ref="H142">QUARTILE(IF($JQ21:$JQ68&lt;=5,H21:H68),1)</f>
        <v>#NUM!</v>
      </c>
      <c r="I142" s="318" t="e">
        <f t="array" ref="I142">QUARTILE(IF($JQ21:$JQ68&lt;=5,I21:I68),1)</f>
        <v>#NUM!</v>
      </c>
      <c r="J142" s="318" t="e">
        <f t="array" ref="J142">QUARTILE(IF($JQ21:$JQ68&lt;=5,J21:J68),1)</f>
        <v>#NUM!</v>
      </c>
      <c r="K142" s="318" t="e">
        <f t="array" ref="K142">QUARTILE(IF($JQ21:$JQ68&lt;=5,K21:K68),1)</f>
        <v>#NUM!</v>
      </c>
      <c r="L142" s="318" t="e">
        <f t="array" ref="L142">QUARTILE(IF($JQ21:$JQ68&lt;=5,L21:L68),1)</f>
        <v>#NUM!</v>
      </c>
      <c r="M142" s="318" t="e">
        <f t="array" ref="M142">QUARTILE(IF($JQ21:$JQ68&lt;=5,M21:M68),1)</f>
        <v>#NUM!</v>
      </c>
      <c r="N142" s="318" t="e">
        <f t="array" ref="N142">QUARTILE(IF($JQ21:$JQ68&lt;=5,N21:N68),1)</f>
        <v>#NUM!</v>
      </c>
      <c r="O142" s="318" t="e">
        <f t="array" ref="O142">QUARTILE(IF($JQ21:$JQ68&lt;=5,O21:O68),1)</f>
        <v>#NUM!</v>
      </c>
      <c r="P142" s="318" t="e">
        <f t="array" ref="P142">QUARTILE(IF($JQ21:$JQ68&lt;=5,P21:P68),1)</f>
        <v>#NUM!</v>
      </c>
      <c r="Q142" s="318" t="e">
        <f t="array" ref="Q142">QUARTILE(IF($JQ21:$JQ68&lt;=5,Q21:Q68),1)</f>
        <v>#NUM!</v>
      </c>
      <c r="R142" s="318" t="e">
        <f t="array" ref="R142">QUARTILE(IF($JQ21:$JQ68&lt;=5,R21:R68),1)</f>
        <v>#NUM!</v>
      </c>
      <c r="S142" s="318" t="e">
        <f t="array" ref="S142">QUARTILE(IF($JQ21:$JQ68&lt;=5,S21:S68),1)</f>
        <v>#NUM!</v>
      </c>
      <c r="T142" s="318" t="e">
        <f t="array" ref="T142">QUARTILE(IF($JQ21:$JQ68&lt;=5,T21:T68),1)</f>
        <v>#NUM!</v>
      </c>
      <c r="U142" s="318" t="e">
        <f t="array" ref="U142">QUARTILE(IF($JQ21:$JQ68&lt;=5,U21:U68),1)</f>
        <v>#NUM!</v>
      </c>
      <c r="V142" s="318" t="e">
        <f t="array" ref="V142">QUARTILE(IF($JQ21:$JQ68&lt;=5,V21:V68),1)</f>
        <v>#NUM!</v>
      </c>
      <c r="W142" s="318" t="e">
        <f t="array" ref="W142">QUARTILE(IF($JQ21:$JQ68&lt;=5,W21:W68),1)</f>
        <v>#NUM!</v>
      </c>
      <c r="X142" s="318" t="e">
        <f t="array" ref="X142">QUARTILE(IF($JQ21:$JQ68&lt;=5,X21:X68),1)</f>
        <v>#NUM!</v>
      </c>
      <c r="Y142" s="318" t="e">
        <f t="array" ref="Y142">QUARTILE(IF($JQ21:$JQ68&lt;=5,Y21:Y68),1)</f>
        <v>#NUM!</v>
      </c>
      <c r="Z142" s="318" t="e">
        <f t="array" ref="Z142">QUARTILE(IF($JQ21:$JQ68&lt;=5,Z21:Z68),1)</f>
        <v>#NUM!</v>
      </c>
      <c r="AA142" s="318" t="e">
        <f t="array" ref="AA142">QUARTILE(IF($JQ21:$JQ68&lt;=5,AA21:AA68),1)</f>
        <v>#NUM!</v>
      </c>
      <c r="AB142" s="318" t="e">
        <f t="array" ref="AB142">QUARTILE(IF($JQ21:$JQ68&lt;=5,AB21:AB68),1)</f>
        <v>#NUM!</v>
      </c>
      <c r="AC142" s="318" t="e">
        <f t="array" ref="AC142">QUARTILE(IF($JQ21:$JQ68&lt;=5,AC21:AC68),1)</f>
        <v>#NUM!</v>
      </c>
      <c r="AD142" s="318" t="e">
        <f t="array" ref="AD142">QUARTILE(IF($JQ21:$JQ68&lt;=5,AD21:AD68),1)</f>
        <v>#NUM!</v>
      </c>
      <c r="AE142" s="318" t="e">
        <f t="array" ref="AE142">QUARTILE(IF($JQ21:$JQ68&lt;=5,AE21:AE68),1)</f>
        <v>#NUM!</v>
      </c>
      <c r="AF142" s="318" t="e">
        <f t="array" ref="AF142">QUARTILE(IF($JQ21:$JQ68&lt;=5,AF21:AF68),1)</f>
        <v>#NUM!</v>
      </c>
      <c r="AG142" s="318" t="e">
        <f t="array" ref="AG142">QUARTILE(IF($JQ21:$JQ68&lt;=5,AG21:AG68),1)</f>
        <v>#NUM!</v>
      </c>
      <c r="AH142" s="318" t="e">
        <f t="array" ref="AH142">QUARTILE(IF($JQ21:$JQ68&lt;=5,AH21:AH68),1)</f>
        <v>#NUM!</v>
      </c>
      <c r="AI142" s="318" t="e">
        <f t="array" ref="AI142">QUARTILE(IF($JQ21:$JQ68&lt;=5,AI21:AI68),1)</f>
        <v>#NUM!</v>
      </c>
      <c r="AJ142" s="318" t="e">
        <f t="array" ref="AJ142">QUARTILE(IF($JQ21:$JQ68&lt;=5,AJ21:AJ68),1)</f>
        <v>#NUM!</v>
      </c>
      <c r="AK142" s="318" t="e">
        <f t="array" ref="AK142">QUARTILE(IF($JQ21:$JQ68&lt;=5,AK21:AK68),1)</f>
        <v>#NUM!</v>
      </c>
      <c r="AL142" s="318" t="e">
        <f t="array" ref="AL142">QUARTILE(IF($JQ21:$JQ68&lt;=5,AL21:AL68),1)</f>
        <v>#NUM!</v>
      </c>
      <c r="AM142" s="318" t="e">
        <f t="array" ref="AM142">QUARTILE(IF($JQ21:$JQ68&lt;=5,AM21:AM68),1)</f>
        <v>#NUM!</v>
      </c>
      <c r="AN142" s="318" t="e">
        <f t="array" ref="AN142">QUARTILE(IF($JQ21:$JQ68&lt;=5,AN21:AN68),1)</f>
        <v>#NUM!</v>
      </c>
      <c r="AO142" s="318" t="e">
        <f t="array" ref="AO142">QUARTILE(IF($JQ21:$JQ68&lt;=5,AO21:AO68),1)</f>
        <v>#NUM!</v>
      </c>
      <c r="AP142" s="318" t="e">
        <f t="array" ref="AP142">QUARTILE(IF($JQ21:$JQ68&lt;=5,AP21:AP68),1)</f>
        <v>#NUM!</v>
      </c>
      <c r="AQ142" s="318" t="e">
        <f t="array" ref="AQ142">QUARTILE(IF($JQ21:$JQ68&lt;=5,AQ21:AQ68),1)</f>
        <v>#NUM!</v>
      </c>
      <c r="AR142" s="318" t="e">
        <f t="array" ref="AR142">QUARTILE(IF($JQ21:$JQ68&lt;=5,AR21:AR68),1)</f>
        <v>#NUM!</v>
      </c>
      <c r="AS142" s="318" t="e">
        <f t="array" ref="AS142">QUARTILE(IF($JQ21:$JQ68&lt;=5,AS21:AS68),1)</f>
        <v>#NUM!</v>
      </c>
      <c r="AT142" s="318" t="e">
        <f t="array" ref="AT142">QUARTILE(IF($JQ21:$JQ68&lt;=5,AT21:AT68),1)</f>
        <v>#NUM!</v>
      </c>
      <c r="AU142" s="318" t="e">
        <f t="array" ref="AU142">QUARTILE(IF($JQ21:$JQ68&lt;=5,AU21:AU68),1)</f>
        <v>#NUM!</v>
      </c>
      <c r="AV142" s="318" t="e">
        <f t="array" ref="AV142">QUARTILE(IF($JQ21:$JQ68&lt;=5,AV21:AV68),1)</f>
        <v>#NUM!</v>
      </c>
      <c r="AW142" s="318" t="e">
        <f t="array" ref="AW142">QUARTILE(IF($JQ21:$JQ68&lt;=5,AW21:AW68),1)</f>
        <v>#NUM!</v>
      </c>
      <c r="AX142" s="318" t="e">
        <f t="array" ref="AX142">QUARTILE(IF($JQ21:$JQ68&lt;=5,AX21:AX68),1)</f>
        <v>#NUM!</v>
      </c>
      <c r="AY142" s="318" t="e">
        <f t="array" ref="AY142">QUARTILE(IF($JQ21:$JQ68&lt;=5,AY21:AY68),1)</f>
        <v>#NUM!</v>
      </c>
      <c r="AZ142" s="318" t="e">
        <f t="array" ref="AZ142">QUARTILE(IF($JQ21:$JQ68&lt;=5,AZ21:AZ68),1)</f>
        <v>#NUM!</v>
      </c>
      <c r="BA142" s="318" t="e">
        <f t="array" ref="BA142">QUARTILE(IF($JQ21:$JQ68&lt;=5,BA21:BA68),1)</f>
        <v>#NUM!</v>
      </c>
      <c r="BB142" s="318" t="e">
        <f t="array" ref="BB142">QUARTILE(IF($JQ21:$JQ68&lt;=5,BB21:BB68),1)</f>
        <v>#NUM!</v>
      </c>
      <c r="BC142" s="318" t="e">
        <f t="array" ref="BC142">QUARTILE(IF($JQ21:$JQ68&lt;=5,BC21:BC68),1)</f>
        <v>#NUM!</v>
      </c>
      <c r="BD142" s="318" t="e">
        <f t="array" ref="BD142">QUARTILE(IF($JQ21:$JQ68&lt;=5,BD21:BD68),1)</f>
        <v>#NUM!</v>
      </c>
      <c r="BE142" s="318" t="e">
        <f t="array" ref="BE142">QUARTILE(IF($JQ21:$JQ68&lt;=5,BE21:BE68),1)</f>
        <v>#NUM!</v>
      </c>
      <c r="BF142" s="318" t="e">
        <f t="array" ref="BF142">QUARTILE(IF($JQ21:$JQ68&lt;=5,BF21:BF68),1)</f>
        <v>#NUM!</v>
      </c>
      <c r="BG142" s="318" t="e">
        <f t="array" ref="BG142">QUARTILE(IF($JQ21:$JQ68&lt;=5,BG21:BG68),1)</f>
        <v>#NUM!</v>
      </c>
      <c r="BH142" s="318" t="e">
        <f t="array" ref="BH142">QUARTILE(IF($JQ21:$JQ68&lt;=5,BH21:BH68),1)</f>
        <v>#NUM!</v>
      </c>
      <c r="BI142" s="318" t="e">
        <f t="array" ref="BI142">QUARTILE(IF($JQ21:$JQ68&lt;=5,BI21:BI68),1)</f>
        <v>#NUM!</v>
      </c>
      <c r="BJ142" s="318" t="e">
        <f t="array" ref="BJ142">QUARTILE(IF($JQ21:$JQ68&lt;=5,BJ21:BJ68),1)</f>
        <v>#NUM!</v>
      </c>
      <c r="BK142" s="318" t="e">
        <f t="array" ref="BK142">QUARTILE(IF($JQ21:$JQ68&lt;=5,BK21:BK68),1)</f>
        <v>#NUM!</v>
      </c>
      <c r="BL142" s="318" t="e">
        <f t="array" ref="BL142">QUARTILE(IF($JQ21:$JQ68&lt;=5,BL21:BL68),1)</f>
        <v>#NUM!</v>
      </c>
      <c r="BM142" s="318" t="e">
        <f t="array" ref="BM142">QUARTILE(IF($JQ21:$JQ68&lt;=5,BM21:BM68),1)</f>
        <v>#NUM!</v>
      </c>
      <c r="BN142" s="318" t="e">
        <f t="array" ref="BN142">QUARTILE(IF($JQ21:$JQ68&lt;=5,BN21:BN68),1)</f>
        <v>#NUM!</v>
      </c>
      <c r="BO142" s="318" t="e">
        <f t="array" ref="BO142">QUARTILE(IF($JQ21:$JQ68&lt;=5,BO21:BO68),1)</f>
        <v>#NUM!</v>
      </c>
      <c r="BP142" s="318" t="e">
        <f t="array" ref="BP142">QUARTILE(IF($JQ21:$JQ68&lt;=5,BP21:BP68),1)</f>
        <v>#NUM!</v>
      </c>
      <c r="BQ142" s="318" t="e">
        <f t="array" ref="BQ142">QUARTILE(IF($JQ21:$JQ68&lt;=5,BQ21:BQ68),1)</f>
        <v>#NUM!</v>
      </c>
      <c r="BR142" s="318" t="e">
        <f t="array" ref="BR142">QUARTILE(IF($JQ21:$JQ68&lt;=5,BR21:BR68),1)</f>
        <v>#NUM!</v>
      </c>
      <c r="BS142" s="318" t="e">
        <f t="array" ref="BS142">QUARTILE(IF($JQ21:$JQ68&lt;=5,BS21:BS68),1)</f>
        <v>#NUM!</v>
      </c>
      <c r="BT142" s="318" t="e">
        <f t="array" ref="BT142">QUARTILE(IF($JQ21:$JQ68&lt;=5,BT21:BT68),1)</f>
        <v>#NUM!</v>
      </c>
      <c r="BU142" s="318" t="e">
        <f t="array" ref="BU142">QUARTILE(IF($JQ21:$JQ68&lt;=5,BU21:BU68),1)</f>
        <v>#NUM!</v>
      </c>
      <c r="BV142" s="318" t="e">
        <f t="array" ref="BV142">QUARTILE(IF($JQ21:$JQ68&lt;=5,BV21:BV68),1)</f>
        <v>#NUM!</v>
      </c>
      <c r="BW142" s="318" t="e">
        <f t="array" ref="BW142">QUARTILE(IF($JQ21:$JQ68&lt;=5,BW21:BW68),1)</f>
        <v>#NUM!</v>
      </c>
      <c r="BX142" s="318" t="e">
        <f t="array" ref="BX142">QUARTILE(IF($JQ21:$JQ68&lt;=5,BX21:BX68),1)</f>
        <v>#NUM!</v>
      </c>
      <c r="BY142" s="318" t="e">
        <f t="array" ref="BY142">QUARTILE(IF($JQ21:$JQ68&lt;=5,BY21:BY68),1)</f>
        <v>#NUM!</v>
      </c>
      <c r="BZ142" s="318" t="e">
        <f t="array" ref="BZ142">QUARTILE(IF($JQ21:$JQ68&lt;=5,BZ21:BZ68),1)</f>
        <v>#NUM!</v>
      </c>
      <c r="CA142" s="318" t="e">
        <f t="array" ref="CA142">QUARTILE(IF($JQ21:$JQ68&lt;=5,CA21:CA68),1)</f>
        <v>#NUM!</v>
      </c>
      <c r="CB142" s="318" t="e">
        <f t="array" ref="CB142">QUARTILE(IF($JQ21:$JQ68&lt;=5,CB21:CB68),1)</f>
        <v>#NUM!</v>
      </c>
      <c r="CC142" s="318" t="e">
        <f t="array" ref="CC142">QUARTILE(IF($JQ21:$JQ68&lt;=5,CC21:CC68),1)</f>
        <v>#NUM!</v>
      </c>
      <c r="CD142" s="318" t="e">
        <f t="array" ref="CD142">QUARTILE(IF($JQ21:$JQ68&lt;=5,CD21:CD68),1)</f>
        <v>#NUM!</v>
      </c>
      <c r="CE142" s="318" t="e">
        <f t="array" ref="CE142">QUARTILE(IF($JQ21:$JQ68&lt;=5,CE21:CE68),1)</f>
        <v>#NUM!</v>
      </c>
      <c r="CF142" s="318" t="e">
        <f t="array" ref="CF142">QUARTILE(IF($JQ21:$JQ68&lt;=5,CF21:CF68),1)</f>
        <v>#NUM!</v>
      </c>
      <c r="CG142" s="318" t="e">
        <f t="array" ref="CG142">QUARTILE(IF($JQ21:$JQ68&lt;=5,CG21:CG68),1)</f>
        <v>#NUM!</v>
      </c>
      <c r="CH142" s="318" t="e">
        <f t="array" ref="CH142">QUARTILE(IF($JQ21:$JQ68&lt;=5,CH21:CH68),1)</f>
        <v>#NUM!</v>
      </c>
      <c r="CI142" s="318" t="e">
        <f t="array" ref="CI142">QUARTILE(IF($JQ21:$JQ68&lt;=5,CI21:CI68),1)</f>
        <v>#NUM!</v>
      </c>
      <c r="CJ142" s="318" t="e">
        <f t="array" ref="CJ142">QUARTILE(IF($JQ21:$JQ68&lt;=5,CJ21:CJ68),1)</f>
        <v>#NUM!</v>
      </c>
      <c r="CK142" s="318" t="e">
        <f t="array" ref="CK142">QUARTILE(IF($JQ21:$JQ68&lt;=5,CK21:CK68),1)</f>
        <v>#NUM!</v>
      </c>
      <c r="CL142" s="318" t="e">
        <f t="array" ref="CL142">QUARTILE(IF($JQ21:$JQ68&lt;=5,CL21:CL68),1)</f>
        <v>#NUM!</v>
      </c>
      <c r="CM142" s="318" t="e">
        <f t="array" ref="CM142">QUARTILE(IF($JQ21:$JQ68&lt;=5,CM21:CM68),1)</f>
        <v>#NUM!</v>
      </c>
      <c r="CN142" s="318" t="e">
        <f t="array" ref="CN142">QUARTILE(IF($JQ21:$JQ68&lt;=5,CN21:CN68),1)</f>
        <v>#NUM!</v>
      </c>
      <c r="CO142" s="318" t="e">
        <f t="array" ref="CO142">QUARTILE(IF($JQ21:$JQ68&lt;=5,CO21:CO68),1)</f>
        <v>#NUM!</v>
      </c>
      <c r="CP142" s="318" t="e">
        <f t="array" ref="CP142">QUARTILE(IF($JQ21:$JQ68&lt;=5,CP21:CP68),1)</f>
        <v>#NUM!</v>
      </c>
      <c r="CQ142" s="318" t="e">
        <f t="array" ref="CQ142">QUARTILE(IF($JQ21:$JQ68&lt;=5,CQ21:CQ68),1)</f>
        <v>#NUM!</v>
      </c>
      <c r="CR142" s="318" t="e">
        <f t="array" ref="CR142">QUARTILE(IF($JQ21:$JQ68&lt;=5,CR21:CR68),1)</f>
        <v>#NUM!</v>
      </c>
      <c r="CS142" s="318" t="e">
        <f t="array" ref="CS142">QUARTILE(IF($JQ21:$JQ68&lt;=5,CS21:CS68),1)</f>
        <v>#NUM!</v>
      </c>
      <c r="CT142" s="318" t="e">
        <f t="array" ref="CT142">QUARTILE(IF($JQ21:$JQ68&lt;=5,CT21:CT68),1)</f>
        <v>#NUM!</v>
      </c>
      <c r="CU142" s="318" t="e">
        <f t="array" ref="CU142">QUARTILE(IF($JQ21:$JQ68&lt;=5,CU21:CU68),1)</f>
        <v>#NUM!</v>
      </c>
      <c r="CV142" s="318" t="e">
        <f t="array" ref="CV142">QUARTILE(IF($JQ21:$JQ68&lt;=5,CV21:CV68),1)</f>
        <v>#NUM!</v>
      </c>
      <c r="CW142" s="318" t="e">
        <f t="array" ref="CW142">QUARTILE(IF($JQ21:$JQ68&lt;=5,CW21:CW68),1)</f>
        <v>#NUM!</v>
      </c>
      <c r="CX142" s="318" t="e">
        <f t="array" ref="CX142">QUARTILE(IF($JQ21:$JQ68&lt;=5,CX21:CX68),1)</f>
        <v>#NUM!</v>
      </c>
      <c r="CY142" s="318" t="e">
        <f t="array" ref="CY142">QUARTILE(IF($JQ21:$JQ68&lt;=5,CY21:CY68),1)</f>
        <v>#NUM!</v>
      </c>
      <c r="CZ142" s="318" t="e">
        <f t="array" ref="CZ142">QUARTILE(IF($JQ21:$JQ68&lt;=5,CZ21:CZ68),1)</f>
        <v>#NUM!</v>
      </c>
      <c r="DA142" s="318" t="e">
        <f t="array" ref="DA142">QUARTILE(IF($JQ21:$JQ68&lt;=5,DA21:DA68),1)</f>
        <v>#NUM!</v>
      </c>
      <c r="DB142" s="318" t="e">
        <f t="array" ref="DB142">QUARTILE(IF($JQ21:$JQ68&lt;=5,DB21:DB68),1)</f>
        <v>#NUM!</v>
      </c>
      <c r="DC142" s="318" t="e">
        <f t="array" ref="DC142">QUARTILE(IF($JQ21:$JQ68&lt;=5,DC21:DC68),1)</f>
        <v>#NUM!</v>
      </c>
      <c r="DD142" s="318" t="e">
        <f t="array" ref="DD142">QUARTILE(IF($JQ21:$JQ68&lt;=5,DD21:DD68),1)</f>
        <v>#NUM!</v>
      </c>
      <c r="DE142" s="318" t="e">
        <f t="array" ref="DE142">QUARTILE(IF($JQ21:$JQ68&lt;=5,DE21:DE68),1)</f>
        <v>#NUM!</v>
      </c>
      <c r="DF142" s="318" t="e">
        <f t="array" ref="DF142">QUARTILE(IF($JQ21:$JQ68&lt;=5,DF21:DF68),1)</f>
        <v>#NUM!</v>
      </c>
      <c r="DG142" s="318" t="e">
        <f t="array" ref="DG142">QUARTILE(IF($JQ21:$JQ68&lt;=5,DG21:DG68),1)</f>
        <v>#NUM!</v>
      </c>
      <c r="DH142" s="318" t="e">
        <f t="array" ref="DH142">QUARTILE(IF($JQ21:$JQ68&lt;=5,DH21:DH68),1)</f>
        <v>#NUM!</v>
      </c>
      <c r="DI142" s="318" t="e">
        <f t="array" ref="DI142">QUARTILE(IF($JQ21:$JQ68&lt;=5,DI21:DI68),1)</f>
        <v>#NUM!</v>
      </c>
      <c r="DJ142" s="318" t="e">
        <f t="array" ref="DJ142">QUARTILE(IF($JQ21:$JQ68&lt;=5,DJ21:DJ68),1)</f>
        <v>#NUM!</v>
      </c>
      <c r="DK142" s="318" t="e">
        <f t="array" ref="DK142">QUARTILE(IF($JQ21:$JQ68&lt;=5,DK21:DK68),1)</f>
        <v>#NUM!</v>
      </c>
      <c r="DL142" s="318" t="e">
        <f t="array" ref="DL142">QUARTILE(IF($JQ21:$JQ68&lt;=5,DL21:DL68),1)</f>
        <v>#NUM!</v>
      </c>
      <c r="DM142" s="318" t="e">
        <f t="array" ref="DM142">QUARTILE(IF($JQ21:$JQ68&lt;=5,DM21:DM68),1)</f>
        <v>#NUM!</v>
      </c>
      <c r="DN142" s="318" t="e">
        <f t="array" ref="DN142">QUARTILE(IF($JQ21:$JQ68&lt;=5,DN21:DN68),1)</f>
        <v>#NUM!</v>
      </c>
      <c r="DO142" s="318" t="e">
        <f t="array" ref="DO142">QUARTILE(IF($JQ21:$JQ68&lt;=5,DO21:DO68),1)</f>
        <v>#NUM!</v>
      </c>
      <c r="DP142" s="318" t="e">
        <f t="array" ref="DP142">QUARTILE(IF($JQ21:$JQ68&lt;=5,DP21:DP68),1)</f>
        <v>#NUM!</v>
      </c>
      <c r="DQ142" s="318" t="e">
        <f t="array" ref="DQ142">QUARTILE(IF($JQ21:$JQ68&lt;=5,DQ21:DQ68),1)</f>
        <v>#NUM!</v>
      </c>
      <c r="DR142" s="318" t="e">
        <f t="array" ref="DR142">QUARTILE(IF($JQ21:$JQ68&lt;=5,DR21:DR68),1)</f>
        <v>#NUM!</v>
      </c>
      <c r="DS142" s="318" t="e">
        <f t="array" ref="DS142">QUARTILE(IF($JQ21:$JQ68&lt;=5,DS21:DS68),1)</f>
        <v>#NUM!</v>
      </c>
      <c r="DT142" s="318" t="e">
        <f t="array" ref="DT142">QUARTILE(IF($JQ21:$JQ68&lt;=5,DT21:DT68),1)</f>
        <v>#NUM!</v>
      </c>
      <c r="DU142" s="318" t="e">
        <f t="array" ref="DU142">QUARTILE(IF($JQ21:$JQ68&lt;=5,DU21:DU68),1)</f>
        <v>#NUM!</v>
      </c>
      <c r="DV142" s="318" t="e">
        <f t="array" ref="DV142">QUARTILE(IF($JQ21:$JQ68&lt;=5,DV21:DV68),1)</f>
        <v>#NUM!</v>
      </c>
      <c r="DW142" s="318" t="e">
        <f t="array" ref="DW142">QUARTILE(IF($JQ21:$JQ68&lt;=5,DW21:DW68),1)</f>
        <v>#NUM!</v>
      </c>
      <c r="DX142" s="318" t="e">
        <f t="array" ref="DX142">QUARTILE(IF($JQ21:$JQ68&lt;=5,DX21:DX68),1)</f>
        <v>#NUM!</v>
      </c>
      <c r="DY142" s="318" t="e">
        <f t="array" ref="DY142">QUARTILE(IF($JQ21:$JQ68&lt;=5,DY21:DY68),1)</f>
        <v>#NUM!</v>
      </c>
      <c r="DZ142" s="318" t="e">
        <f t="array" ref="DZ142">QUARTILE(IF($JQ21:$JQ68&lt;=5,DZ21:DZ68),1)</f>
        <v>#NUM!</v>
      </c>
      <c r="EA142" s="318" t="e">
        <f t="array" ref="EA142">QUARTILE(IF($JQ21:$JQ68&lt;=5,EA21:EA68),1)</f>
        <v>#NUM!</v>
      </c>
      <c r="EB142" s="318" t="e">
        <f t="array" ref="EB142">QUARTILE(IF($JQ21:$JQ68&lt;=5,EB21:EB68),1)</f>
        <v>#NUM!</v>
      </c>
      <c r="EC142" s="318" t="e">
        <f t="array" ref="EC142">QUARTILE(IF($JQ21:$JQ68&lt;=5,EC21:EC68),1)</f>
        <v>#NUM!</v>
      </c>
      <c r="ED142" s="318" t="e">
        <f t="array" ref="ED142">QUARTILE(IF($JQ21:$JQ68&lt;=5,ED21:ED68),1)</f>
        <v>#NUM!</v>
      </c>
      <c r="EE142" s="318" t="e">
        <f t="array" ref="EE142">QUARTILE(IF($JQ21:$JQ68&lt;=5,EE21:EE68),1)</f>
        <v>#NUM!</v>
      </c>
      <c r="EF142" s="318" t="e">
        <f t="array" ref="EF142">QUARTILE(IF($JQ21:$JQ68&lt;=5,EF21:EF68),1)</f>
        <v>#NUM!</v>
      </c>
      <c r="EG142" s="318" t="e">
        <f t="array" ref="EG142">QUARTILE(IF($JQ21:$JQ68&lt;=5,EG21:EG68),1)</f>
        <v>#NUM!</v>
      </c>
      <c r="EH142" s="318" t="e">
        <f t="array" ref="EH142">QUARTILE(IF($JQ21:$JQ68&lt;=5,EH21:EH68),1)</f>
        <v>#NUM!</v>
      </c>
      <c r="EI142" s="318" t="e">
        <f t="array" ref="EI142">QUARTILE(IF($JQ21:$JQ68&lt;=5,EI21:EI68),1)</f>
        <v>#NUM!</v>
      </c>
      <c r="EJ142" s="318" t="e">
        <f t="array" ref="EJ142">QUARTILE(IF($JQ21:$JQ68&lt;=5,EJ21:EJ68),1)</f>
        <v>#NUM!</v>
      </c>
      <c r="EK142" s="318" t="e">
        <f t="array" ref="EK142">QUARTILE(IF($JQ21:$JQ68&lt;=5,EK21:EK68),1)</f>
        <v>#NUM!</v>
      </c>
      <c r="EL142" s="318" t="e">
        <f t="array" ref="EL142">QUARTILE(IF($JQ21:$JQ68&lt;=5,EL21:EL68),1)</f>
        <v>#NUM!</v>
      </c>
      <c r="EM142" s="318" t="e">
        <f t="array" ref="EM142">QUARTILE(IF($JQ21:$JQ68&lt;=5,EM21:EM68),1)</f>
        <v>#NUM!</v>
      </c>
      <c r="EN142" s="318" t="e">
        <f t="array" ref="EN142">QUARTILE(IF($JQ21:$JQ68&lt;=5,EN21:EN68),1)</f>
        <v>#NUM!</v>
      </c>
      <c r="EO142" s="318" t="e">
        <f t="array" ref="EO142">QUARTILE(IF($JQ21:$JQ68&lt;=5,EO21:EO68),1)</f>
        <v>#NUM!</v>
      </c>
      <c r="EP142" s="318" t="e">
        <f t="array" ref="EP142">QUARTILE(IF($JQ21:$JQ68&lt;=5,EP21:EP68),1)</f>
        <v>#NUM!</v>
      </c>
      <c r="EQ142" s="318" t="e">
        <f t="array" ref="EQ142">QUARTILE(IF($JQ21:$JQ68&lt;=5,EQ21:EQ68),1)</f>
        <v>#NUM!</v>
      </c>
      <c r="ER142" s="318" t="e">
        <f t="array" ref="ER142">QUARTILE(IF($JQ21:$JQ68&lt;=5,ER21:ER68),1)</f>
        <v>#NUM!</v>
      </c>
      <c r="ES142" s="318" t="e">
        <f t="array" ref="ES142">QUARTILE(IF($JQ21:$JQ68&lt;=5,ES21:ES68),1)</f>
        <v>#NUM!</v>
      </c>
      <c r="ET142" s="318" t="e">
        <f t="array" ref="ET142">QUARTILE(IF($JQ21:$JQ68&lt;=5,ET21:ET68),1)</f>
        <v>#NUM!</v>
      </c>
      <c r="EU142" s="318" t="e">
        <f t="array" ref="EU142">QUARTILE(IF($JQ21:$JQ68&lt;=5,EU21:EU68),1)</f>
        <v>#NUM!</v>
      </c>
      <c r="EV142" s="318" t="e">
        <f t="array" ref="EV142">QUARTILE(IF($JQ21:$JQ68&lt;=5,EV21:EV68),1)</f>
        <v>#NUM!</v>
      </c>
      <c r="EW142" s="318" t="e">
        <f t="array" ref="EW142">QUARTILE(IF($JQ21:$JQ68&lt;=5,EW21:EW68),1)</f>
        <v>#NUM!</v>
      </c>
      <c r="EX142" s="318" t="e">
        <f t="array" ref="EX142">QUARTILE(IF($JQ21:$JQ68&lt;=5,EX21:EX68),1)</f>
        <v>#NUM!</v>
      </c>
      <c r="EY142" s="318" t="e">
        <f t="array" ref="EY142">QUARTILE(IF($JQ21:$JQ68&lt;=5,EY21:EY68),1)</f>
        <v>#NUM!</v>
      </c>
      <c r="EZ142" s="318" t="e">
        <f t="array" ref="EZ142">QUARTILE(IF($JQ21:$JQ68&lt;=5,EZ21:EZ68),1)</f>
        <v>#NUM!</v>
      </c>
      <c r="FA142" s="318" t="e">
        <f t="array" ref="FA142">QUARTILE(IF($JQ21:$JQ68&lt;=5,FA21:FA68),1)</f>
        <v>#NUM!</v>
      </c>
      <c r="FB142" s="318" t="e">
        <f t="array" ref="FB142">QUARTILE(IF($JQ21:$JQ68&lt;=5,FB21:FB68),1)</f>
        <v>#NUM!</v>
      </c>
      <c r="FC142" s="318" t="e">
        <f t="array" ref="FC142">QUARTILE(IF($JQ21:$JQ68&lt;=5,FC21:FC68),1)</f>
        <v>#NUM!</v>
      </c>
      <c r="FD142" s="318" t="e">
        <f t="array" ref="FD142">QUARTILE(IF($JQ21:$JQ68&lt;=5,FD21:FD68),1)</f>
        <v>#NUM!</v>
      </c>
      <c r="FE142" s="318" t="e">
        <f t="array" ref="FE142">QUARTILE(IF($JQ21:$JQ68&lt;=5,FE21:FE68),1)</f>
        <v>#NUM!</v>
      </c>
      <c r="FF142" s="318" t="e">
        <f t="array" ref="FF142">QUARTILE(IF($JQ21:$JQ68&lt;=5,FF21:FF68),1)</f>
        <v>#NUM!</v>
      </c>
      <c r="FG142" s="318" t="e">
        <f t="array" ref="FG142">QUARTILE(IF($JQ21:$JQ68&lt;=5,FG21:FG68),1)</f>
        <v>#NUM!</v>
      </c>
      <c r="FH142" s="318" t="e">
        <f t="array" ref="FH142">QUARTILE(IF($JQ21:$JQ68&lt;=5,FH21:FH68),1)</f>
        <v>#NUM!</v>
      </c>
      <c r="FI142" s="318" t="e">
        <f t="array" ref="FI142">QUARTILE(IF($JQ21:$JQ68&lt;=5,FI21:FI68),1)</f>
        <v>#NUM!</v>
      </c>
      <c r="FJ142" s="318" t="e">
        <f t="array" ref="FJ142">QUARTILE(IF($JQ21:$JQ68&lt;=5,FJ21:FJ68),1)</f>
        <v>#NUM!</v>
      </c>
      <c r="FK142" s="318" t="e">
        <f t="array" ref="FK142">QUARTILE(IF($JQ21:$JQ68&lt;=5,FK21:FK68),1)</f>
        <v>#NUM!</v>
      </c>
      <c r="FL142" s="318" t="e">
        <f t="array" ref="FL142">QUARTILE(IF($JQ21:$JQ68&lt;=5,FL21:FL68),1)</f>
        <v>#NUM!</v>
      </c>
      <c r="FM142" s="318" t="e">
        <f t="array" ref="FM142">QUARTILE(IF($JQ21:$JQ68&lt;=5,FM21:FM68),1)</f>
        <v>#NUM!</v>
      </c>
      <c r="FN142" s="318" t="e">
        <f t="array" ref="FN142">QUARTILE(IF($JQ21:$JQ68&lt;=5,FN21:FN68),1)</f>
        <v>#NUM!</v>
      </c>
      <c r="FO142" s="318" t="e">
        <f t="array" ref="FO142">QUARTILE(IF($JQ21:$JQ68&lt;=5,FO21:FO68),1)</f>
        <v>#NUM!</v>
      </c>
      <c r="FP142" s="318" t="e">
        <f t="array" ref="FP142">QUARTILE(IF($JQ21:$JQ68&lt;=5,FP21:FP68),1)</f>
        <v>#NUM!</v>
      </c>
      <c r="FQ142" s="318" t="e">
        <f t="array" ref="FQ142">QUARTILE(IF($JQ21:$JQ68&lt;=5,FQ21:FQ68),1)</f>
        <v>#NUM!</v>
      </c>
      <c r="FR142" s="318" t="e">
        <f t="array" ref="FR142">QUARTILE(IF($JQ21:$JQ68&lt;=5,FR21:FR68),1)</f>
        <v>#NUM!</v>
      </c>
      <c r="FS142" s="318" t="e">
        <f t="array" ref="FS142">QUARTILE(IF($JQ21:$JQ68&lt;=5,FS21:FS68),1)</f>
        <v>#NUM!</v>
      </c>
      <c r="FT142" s="318" t="e">
        <f t="array" ref="FT142">QUARTILE(IF($JQ21:$JQ68&lt;=5,FT21:FT68),1)</f>
        <v>#NUM!</v>
      </c>
      <c r="FU142" s="318" t="e">
        <f t="array" ref="FU142">QUARTILE(IF($JQ21:$JQ68&lt;=5,FU21:FU68),1)</f>
        <v>#NUM!</v>
      </c>
      <c r="FV142" s="318" t="e">
        <f t="array" ref="FV142">QUARTILE(IF($JQ21:$JQ68&lt;=5,FV21:FV68),1)</f>
        <v>#NUM!</v>
      </c>
      <c r="FW142" s="318" t="e">
        <f t="array" ref="FW142">QUARTILE(IF($JQ21:$JQ68&lt;=5,FW21:FW68),1)</f>
        <v>#NUM!</v>
      </c>
      <c r="FX142" s="318" t="e">
        <f t="array" ref="FX142">QUARTILE(IF($JQ21:$JQ68&lt;=5,FX21:FX68),1)</f>
        <v>#NUM!</v>
      </c>
      <c r="FY142" s="318" t="e">
        <f t="array" ref="FY142">QUARTILE(IF($JQ21:$JQ68&lt;=5,FY21:FY68),1)</f>
        <v>#NUM!</v>
      </c>
      <c r="FZ142" s="318" t="e">
        <f t="array" ref="FZ142">QUARTILE(IF($JQ21:$JQ68&lt;=5,FZ21:FZ68),1)</f>
        <v>#NUM!</v>
      </c>
      <c r="GA142" s="318" t="e">
        <f t="array" ref="GA142">QUARTILE(IF($JQ21:$JQ68&lt;=5,GA21:GA68),1)</f>
        <v>#NUM!</v>
      </c>
      <c r="GB142" s="318" t="e">
        <f t="array" ref="GB142">QUARTILE(IF($JQ21:$JQ68&lt;=5,GB21:GB68),1)</f>
        <v>#NUM!</v>
      </c>
      <c r="GC142" s="318" t="e">
        <f t="array" ref="GC142">QUARTILE(IF($JQ21:$JQ68&lt;=5,GC21:GC68),1)</f>
        <v>#NUM!</v>
      </c>
      <c r="GD142" s="318" t="e">
        <f t="array" ref="GD142">QUARTILE(IF($JQ21:$JQ68&lt;=5,GD21:GD68),1)</f>
        <v>#NUM!</v>
      </c>
      <c r="GE142" s="318" t="e">
        <f t="array" ref="GE142">QUARTILE(IF($JQ21:$JQ68&lt;=5,GE21:GE68),1)</f>
        <v>#NUM!</v>
      </c>
      <c r="GF142" s="318" t="e">
        <f t="array" ref="GF142">QUARTILE(IF($JQ21:$JQ68&lt;=5,GF21:GF68),1)</f>
        <v>#NUM!</v>
      </c>
      <c r="GG142" s="318" t="e">
        <f t="array" ref="GG142">QUARTILE(IF($JQ21:$JQ68&lt;=5,GG21:GG68),1)</f>
        <v>#NUM!</v>
      </c>
      <c r="GH142" s="318" t="e">
        <f t="array" ref="GH142">QUARTILE(IF($JQ21:$JQ68&lt;=5,GH21:GH68),1)</f>
        <v>#NUM!</v>
      </c>
      <c r="GI142" s="318" t="e">
        <f t="array" ref="GI142">QUARTILE(IF($JQ21:$JQ68&lt;=5,GI21:GI68),1)</f>
        <v>#NUM!</v>
      </c>
      <c r="GJ142" s="318" t="e">
        <f t="array" ref="GJ142">QUARTILE(IF($JQ21:$JQ68&lt;=5,GJ21:GJ68),1)</f>
        <v>#NUM!</v>
      </c>
      <c r="GK142" s="318" t="e">
        <f t="array" ref="GK142">QUARTILE(IF($JQ21:$JQ68&lt;=5,GK21:GK68),1)</f>
        <v>#NUM!</v>
      </c>
      <c r="GL142" s="318" t="e">
        <f t="array" ref="GL142">QUARTILE(IF($JQ21:$JQ68&lt;=5,GL21:GL68),1)</f>
        <v>#NUM!</v>
      </c>
      <c r="GM142" s="318" t="e">
        <f t="array" ref="GM142">QUARTILE(IF($JQ21:$JQ68&lt;=5,GM21:GM68),1)</f>
        <v>#NUM!</v>
      </c>
      <c r="GN142" s="318" t="e">
        <f t="array" ref="GN142">QUARTILE(IF($JQ21:$JQ68&lt;=5,GN21:GN68),1)</f>
        <v>#NUM!</v>
      </c>
      <c r="GO142" s="318" t="e">
        <f t="array" ref="GO142">QUARTILE(IF($JQ21:$JQ68&lt;=5,GO21:GO68),1)</f>
        <v>#NUM!</v>
      </c>
      <c r="GP142" s="318" t="e">
        <f t="array" ref="GP142">QUARTILE(IF($JQ21:$JQ68&lt;=5,GP21:GP68),1)</f>
        <v>#NUM!</v>
      </c>
      <c r="GQ142" s="318" t="e">
        <f t="array" ref="GQ142">QUARTILE(IF($JQ21:$JQ68&lt;=5,GQ21:GQ68),1)</f>
        <v>#NUM!</v>
      </c>
      <c r="GR142" s="318" t="e">
        <f t="array" ref="GR142">QUARTILE(IF($JQ21:$JQ68&lt;=5,GR21:GR68),1)</f>
        <v>#NUM!</v>
      </c>
      <c r="GS142" s="318" t="e">
        <f t="array" ref="GS142">QUARTILE(IF($JQ21:$JQ68&lt;=5,GS21:GS68),1)</f>
        <v>#NUM!</v>
      </c>
      <c r="GT142" s="318" t="e">
        <f t="array" ref="GT142">QUARTILE(IF($JQ21:$JQ68&lt;=5,GT21:GT68),1)</f>
        <v>#NUM!</v>
      </c>
      <c r="GU142" s="318" t="e">
        <f t="array" ref="GU142">QUARTILE(IF($JQ21:$JQ68&lt;=5,GU21:GU68),1)</f>
        <v>#NUM!</v>
      </c>
      <c r="GV142" s="318" t="e">
        <f t="array" ref="GV142">QUARTILE(IF($JQ21:$JQ68&lt;=5,GV21:GV68),1)</f>
        <v>#NUM!</v>
      </c>
      <c r="GW142" s="318" t="e">
        <f t="array" ref="GW142">QUARTILE(IF($JQ21:$JQ68&lt;=5,GW21:GW68),1)</f>
        <v>#NUM!</v>
      </c>
      <c r="GX142" s="318" t="e">
        <f t="array" ref="GX142">QUARTILE(IF($JQ21:$JQ68&lt;=5,GX21:GX68),1)</f>
        <v>#NUM!</v>
      </c>
      <c r="GY142" s="318" t="e">
        <f t="array" ref="GY142">QUARTILE(IF($JQ21:$JQ68&lt;=5,GY21:GY68),1)</f>
        <v>#NUM!</v>
      </c>
      <c r="GZ142" s="318" t="e">
        <f t="array" ref="GZ142">QUARTILE(IF($JQ21:$JQ68&lt;=5,GZ21:GZ68),1)</f>
        <v>#NUM!</v>
      </c>
      <c r="HA142" s="318" t="e">
        <f t="array" ref="HA142">QUARTILE(IF($JQ21:$JQ68&lt;=5,HA21:HA68),1)</f>
        <v>#NUM!</v>
      </c>
      <c r="HB142" s="318" t="e">
        <f t="array" ref="HB142">QUARTILE(IF($JQ21:$JQ68&lt;=5,HB21:HB68),1)</f>
        <v>#NUM!</v>
      </c>
      <c r="HC142" s="318" t="e">
        <f t="array" ref="HC142">QUARTILE(IF($JQ21:$JQ68&lt;=5,HC21:HC68),1)</f>
        <v>#NUM!</v>
      </c>
      <c r="HD142" s="318" t="e">
        <f t="array" ref="HD142">QUARTILE(IF($JQ21:$JQ68&lt;=5,HD21:HD68),1)</f>
        <v>#NUM!</v>
      </c>
      <c r="HE142" s="318" t="e">
        <f t="array" ref="HE142">QUARTILE(IF($JQ21:$JQ68&lt;=5,HE21:HE68),1)</f>
        <v>#NUM!</v>
      </c>
      <c r="HF142" s="318" t="e">
        <f t="array" ref="HF142">QUARTILE(IF($JQ21:$JQ68&lt;=5,HF21:HF68),1)</f>
        <v>#NUM!</v>
      </c>
      <c r="HG142" s="318" t="e">
        <f t="array" ref="HG142">QUARTILE(IF($JQ21:$JQ68&lt;=5,HG21:HG68),1)</f>
        <v>#NUM!</v>
      </c>
      <c r="HH142" s="318" t="e">
        <f t="array" ref="HH142">QUARTILE(IF($JQ21:$JQ68&lt;=5,HH21:HH68),1)</f>
        <v>#NUM!</v>
      </c>
      <c r="HI142" s="318" t="e">
        <f t="array" ref="HI142">QUARTILE(IF($JQ21:$JQ68&lt;=5,HI21:HI68),1)</f>
        <v>#NUM!</v>
      </c>
      <c r="HJ142" s="318" t="e">
        <f t="array" ref="HJ142">QUARTILE(IF($JQ21:$JQ68&lt;=5,HJ21:HJ68),1)</f>
        <v>#NUM!</v>
      </c>
      <c r="HK142" s="318" t="e">
        <f t="array" ref="HK142">QUARTILE(IF($JQ21:$JQ68&lt;=5,HK21:HK68),1)</f>
        <v>#NUM!</v>
      </c>
      <c r="HL142" s="318" t="e">
        <f t="array" ref="HL142">QUARTILE(IF($JQ21:$JQ68&lt;=5,HL21:HL68),1)</f>
        <v>#NUM!</v>
      </c>
      <c r="HM142" s="318" t="e">
        <f t="array" ref="HM142">QUARTILE(IF($JQ21:$JQ68&lt;=5,HM21:HM68),1)</f>
        <v>#NUM!</v>
      </c>
      <c r="HN142" s="318" t="e">
        <f t="array" ref="HN142">QUARTILE(IF($JQ21:$JQ68&lt;=5,HN21:HN68),1)</f>
        <v>#NUM!</v>
      </c>
      <c r="HO142" s="318" t="e">
        <f t="array" ref="HO142">QUARTILE(IF($JQ21:$JQ68&lt;=5,HO21:HO68),1)</f>
        <v>#NUM!</v>
      </c>
      <c r="HP142" s="318" t="e">
        <f t="array" ref="HP142">QUARTILE(IF($JQ21:$JQ68&lt;=5,HP21:HP68),1)</f>
        <v>#NUM!</v>
      </c>
      <c r="HQ142" s="318" t="e">
        <f t="array" ref="HQ142">QUARTILE(IF($JQ21:$JQ68&lt;=5,HQ21:HQ68),1)</f>
        <v>#NUM!</v>
      </c>
      <c r="HR142" s="318" t="e">
        <f t="array" ref="HR142">QUARTILE(IF($JQ21:$JQ68&lt;=5,HR21:HR68),1)</f>
        <v>#NUM!</v>
      </c>
      <c r="HS142" s="318" t="e">
        <f t="array" ref="HS142">QUARTILE(IF($JQ21:$JQ68&lt;=5,HS21:HS68),1)</f>
        <v>#NUM!</v>
      </c>
      <c r="HT142" s="318" t="e">
        <f t="array" ref="HT142">QUARTILE(IF($JQ21:$JQ68&lt;=5,HT21:HT68),1)</f>
        <v>#NUM!</v>
      </c>
      <c r="HU142" s="318" t="e">
        <f t="array" ref="HU142">QUARTILE(IF($JQ21:$JQ68&lt;=5,HU21:HU68),1)</f>
        <v>#NUM!</v>
      </c>
      <c r="HV142" s="318" t="e">
        <f t="array" ref="HV142">QUARTILE(IF($JQ21:$JQ68&lt;=5,HV21:HV68),1)</f>
        <v>#NUM!</v>
      </c>
      <c r="HW142" s="318" t="e">
        <f t="array" ref="HW142">QUARTILE(IF($JQ21:$JQ68&lt;=5,HW21:HW68),1)</f>
        <v>#NUM!</v>
      </c>
      <c r="HX142" s="318" t="e">
        <f t="array" ref="HX142">QUARTILE(IF($JQ21:$JQ68&lt;=5,HX21:HX68),1)</f>
        <v>#NUM!</v>
      </c>
      <c r="HY142" s="318" t="e">
        <f t="array" ref="HY142">QUARTILE(IF($JQ21:$JQ68&lt;=5,HY21:HY68),1)</f>
        <v>#NUM!</v>
      </c>
      <c r="HZ142" s="318" t="e">
        <f t="array" ref="HZ142">QUARTILE(IF($JQ21:$JQ68&lt;=5,HZ21:HZ68),1)</f>
        <v>#NUM!</v>
      </c>
      <c r="IA142" s="318" t="e">
        <f t="array" ref="IA142">QUARTILE(IF($JQ21:$JQ68&lt;=5,IA21:IA68),1)</f>
        <v>#NUM!</v>
      </c>
      <c r="IB142" s="318" t="e">
        <f t="array" ref="IB142">QUARTILE(IF($JQ21:$JQ68&lt;=5,IB21:IB68),1)</f>
        <v>#NUM!</v>
      </c>
      <c r="IC142" s="318" t="e">
        <f t="array" ref="IC142">QUARTILE(IF($JQ21:$JQ68&lt;=5,IC21:IC68),1)</f>
        <v>#NUM!</v>
      </c>
      <c r="ID142" s="318" t="e">
        <f t="array" ref="ID142">QUARTILE(IF($JQ21:$JQ68&lt;=5,ID21:ID68),1)</f>
        <v>#NUM!</v>
      </c>
      <c r="IE142" s="318" t="e">
        <f t="array" ref="IE142">QUARTILE(IF($JQ21:$JQ68&lt;=5,IE21:IE68),1)</f>
        <v>#NUM!</v>
      </c>
      <c r="IF142" s="318" t="e">
        <f t="array" ref="IF142">QUARTILE(IF($JQ21:$JQ68&lt;=5,IF21:IF68),1)</f>
        <v>#NUM!</v>
      </c>
      <c r="IG142" s="318" t="e">
        <f t="array" ref="IG142">QUARTILE(IF($JQ21:$JQ68&lt;=5,IG21:IG68),1)</f>
        <v>#NUM!</v>
      </c>
      <c r="IH142" s="318" t="e">
        <f t="array" ref="IH142">QUARTILE(IF($JQ21:$JQ68&lt;=5,IH21:IH68),1)</f>
        <v>#NUM!</v>
      </c>
      <c r="II142" s="318" t="e">
        <f t="array" ref="II142">QUARTILE(IF($JQ21:$JQ68&lt;=5,II21:II68),1)</f>
        <v>#NUM!</v>
      </c>
      <c r="IJ142" s="318" t="e">
        <f t="array" ref="IJ142">QUARTILE(IF($JQ21:$JQ68&lt;=5,IJ21:IJ68),1)</f>
        <v>#NUM!</v>
      </c>
      <c r="IK142" s="318" t="e">
        <f t="array" ref="IK142">QUARTILE(IF($JQ21:$JQ68&lt;=5,IK21:IK68),1)</f>
        <v>#NUM!</v>
      </c>
      <c r="IL142" s="318" t="e">
        <f t="array" ref="IL142">QUARTILE(IF($JQ21:$JQ68&lt;=5,IL21:IL68),1)</f>
        <v>#NUM!</v>
      </c>
      <c r="IM142" s="318" t="e">
        <f t="array" ref="IM142">QUARTILE(IF($JQ21:$JQ68&lt;=5,IM21:IM68),1)</f>
        <v>#NUM!</v>
      </c>
      <c r="IN142" s="318" t="e">
        <f t="array" ref="IN142">QUARTILE(IF($JQ21:$JQ68&lt;=5,IN21:IN68),1)</f>
        <v>#NUM!</v>
      </c>
      <c r="IO142" s="318" t="e">
        <f t="array" ref="IO142">QUARTILE(IF($JQ21:$JQ68&lt;=5,IO21:IO68),1)</f>
        <v>#NUM!</v>
      </c>
      <c r="IP142" s="318" t="e">
        <f t="array" ref="IP142">QUARTILE(IF($JQ21:$JQ68&lt;=5,IP21:IP68),1)</f>
        <v>#NUM!</v>
      </c>
      <c r="IQ142" s="318" t="e">
        <f t="array" ref="IQ142">QUARTILE(IF($JQ21:$JQ68&lt;=5,IQ21:IQ68),1)</f>
        <v>#NUM!</v>
      </c>
      <c r="IR142" s="318" t="e">
        <f t="array" ref="IR142">QUARTILE(IF($JQ21:$JQ68&lt;=5,IR21:IR68),1)</f>
        <v>#NUM!</v>
      </c>
      <c r="IS142" s="318" t="e">
        <f t="array" ref="IS142">QUARTILE(IF($JQ21:$JQ68&lt;=5,IS21:IS68),1)</f>
        <v>#NUM!</v>
      </c>
      <c r="IT142" s="318" t="e">
        <f t="array" ref="IT142">QUARTILE(IF($JQ21:$JQ68&lt;=5,IT21:IT68),1)</f>
        <v>#NUM!</v>
      </c>
      <c r="IU142" s="318" t="e">
        <f t="array" ref="IU142">QUARTILE(IF($JQ21:$JQ68&lt;=5,IU21:IU68),1)</f>
        <v>#NUM!</v>
      </c>
      <c r="IV142" s="318" t="e">
        <f t="array" ref="IV142">QUARTILE(IF($JQ21:$JQ68&lt;=5,IV21:IV68),1)</f>
        <v>#NUM!</v>
      </c>
      <c r="IW142" s="318" t="e">
        <f t="array" ref="IW142">QUARTILE(IF($JQ21:$JQ68&lt;=5,IW21:IW68),1)</f>
        <v>#NUM!</v>
      </c>
      <c r="IX142" s="318" t="e">
        <f t="array" ref="IX142">QUARTILE(IF($JQ21:$JQ68&lt;=5,IX21:IX68),1)</f>
        <v>#NUM!</v>
      </c>
      <c r="IY142" s="318" t="e">
        <f t="array" ref="IY142">QUARTILE(IF($JQ21:$JQ68&lt;=5,IY21:IY68),1)</f>
        <v>#NUM!</v>
      </c>
      <c r="IZ142" s="318" t="e">
        <f t="array" ref="IZ142">QUARTILE(IF($JQ21:$JQ68&lt;=5,IZ21:IZ68),1)</f>
        <v>#NUM!</v>
      </c>
      <c r="JA142" s="318" t="e">
        <f t="array" ref="JA142">QUARTILE(IF($JQ21:$JQ68&lt;=5,JA21:JA68),1)</f>
        <v>#NUM!</v>
      </c>
      <c r="JB142" s="318" t="e">
        <f t="array" ref="JB142">QUARTILE(IF($JQ21:$JQ68&lt;=5,JB21:JB68),1)</f>
        <v>#NUM!</v>
      </c>
      <c r="JC142" s="318" t="e">
        <f t="array" ref="JC142">QUARTILE(IF($JQ21:$JQ68&lt;=5,JC21:JC68),1)</f>
        <v>#NUM!</v>
      </c>
      <c r="JD142" s="318" t="e">
        <f t="array" ref="JD142">QUARTILE(IF($JQ21:$JQ68&lt;=5,JD21:JD68),1)</f>
        <v>#NUM!</v>
      </c>
      <c r="JE142" s="318" t="e">
        <f t="array" ref="JE142">QUARTILE(IF($JQ21:$JQ68&lt;=5,JE21:JE68),1)</f>
        <v>#NUM!</v>
      </c>
      <c r="JF142" s="318" t="e">
        <f t="array" ref="JF142">QUARTILE(IF($JQ21:$JQ68&lt;=5,JF21:JF68),1)</f>
        <v>#NUM!</v>
      </c>
      <c r="JG142" s="318" t="e">
        <f t="array" ref="JG142">QUARTILE(IF($JQ21:$JQ68&lt;=5,JG21:JG68),1)</f>
        <v>#NUM!</v>
      </c>
      <c r="JH142" s="318" t="e">
        <f t="array" ref="JH142">QUARTILE(IF($JQ21:$JQ68&lt;=5,JH21:JH68),1)</f>
        <v>#NUM!</v>
      </c>
      <c r="JI142" s="318" t="e">
        <f t="array" ref="JI142">QUARTILE(IF($JQ21:$JQ68&lt;=5,JI21:JI68),1)</f>
        <v>#NUM!</v>
      </c>
      <c r="JJ142" s="318" t="e">
        <f t="array" ref="JJ142">QUARTILE(IF($JQ21:$JQ68&lt;=5,JJ21:JJ68),1)</f>
        <v>#NUM!</v>
      </c>
      <c r="JK142" s="318" t="e">
        <f t="array" ref="JK142">QUARTILE(IF($JQ21:$JQ68&lt;=5,JK21:JK68),1)</f>
        <v>#NUM!</v>
      </c>
      <c r="JL142" s="318" t="e">
        <f t="array" ref="JL142">QUARTILE(IF($JQ21:$JQ68&lt;=5,JL21:JL68),1)</f>
        <v>#NUM!</v>
      </c>
      <c r="JM142" s="318" t="e">
        <f t="array" ref="JM142">QUARTILE(IF($JQ21:$JQ68&lt;=5,JM21:JM68),1)</f>
        <v>#NUM!</v>
      </c>
      <c r="JN142" s="318" t="e">
        <f t="array" ref="JN142">QUARTILE(IF($JQ21:$JQ68&lt;=5,JN21:JN68),1)</f>
        <v>#NUM!</v>
      </c>
      <c r="JO142" s="318" t="e">
        <f t="array" ref="JO142">QUARTILE(IF($JQ21:$JQ68&lt;=5,JO21:JO68),1)</f>
        <v>#NUM!</v>
      </c>
      <c r="JP142" s="318" t="e">
        <f t="array" ref="JP142">QUARTILE(IF($JQ21:$JQ68&lt;=5,JP21:JP68),1)</f>
        <v>#NUM!</v>
      </c>
    </row>
    <row r="143" spans="4:276" ht="15" customHeight="1" x14ac:dyDescent="0.2">
      <c r="D143" s="316">
        <v>9.3000000000000007</v>
      </c>
      <c r="E143" s="317" t="s">
        <v>512</v>
      </c>
      <c r="F143" s="316" t="e">
        <f t="array" ref="F143">QUARTILE(IF($JQ21:$JQ68&lt;=5,F21:F68),2)</f>
        <v>#NUM!</v>
      </c>
      <c r="G143" s="316" t="e">
        <f t="array" ref="G143">QUARTILE(IF($JQ21:$JQ68&lt;=5,G21:G68),2)</f>
        <v>#NUM!</v>
      </c>
      <c r="H143" s="316" t="e">
        <f t="array" ref="H143">QUARTILE(IF($JQ21:$JQ68&lt;=5,H21:H68),2)</f>
        <v>#NUM!</v>
      </c>
      <c r="I143" s="316" t="e">
        <f t="array" ref="I143">QUARTILE(IF($JQ21:$JQ68&lt;=5,I21:I68),2)</f>
        <v>#NUM!</v>
      </c>
      <c r="J143" s="316" t="e">
        <f t="array" ref="J143">QUARTILE(IF($JQ21:$JQ68&lt;=5,J21:J68),2)</f>
        <v>#NUM!</v>
      </c>
      <c r="K143" s="316" t="e">
        <f t="array" ref="K143">QUARTILE(IF($JQ21:$JQ68&lt;=5,K21:K68),2)</f>
        <v>#NUM!</v>
      </c>
      <c r="L143" s="316" t="e">
        <f t="array" ref="L143">QUARTILE(IF($JQ21:$JQ68&lt;=5,L21:L68),2)</f>
        <v>#NUM!</v>
      </c>
      <c r="M143" s="316" t="e">
        <f t="array" ref="M143">QUARTILE(IF($JQ21:$JQ68&lt;=5,M21:M68),2)</f>
        <v>#NUM!</v>
      </c>
      <c r="N143" s="316" t="e">
        <f t="array" ref="N143">QUARTILE(IF($JQ21:$JQ68&lt;=5,N21:N68),2)</f>
        <v>#NUM!</v>
      </c>
      <c r="O143" s="316" t="e">
        <f t="array" ref="O143">QUARTILE(IF($JQ21:$JQ68&lt;=5,O21:O68),2)</f>
        <v>#NUM!</v>
      </c>
      <c r="P143" s="316" t="e">
        <f t="array" ref="P143">QUARTILE(IF($JQ21:$JQ68&lt;=5,P21:P68),2)</f>
        <v>#NUM!</v>
      </c>
      <c r="Q143" s="316" t="e">
        <f t="array" ref="Q143">QUARTILE(IF($JQ21:$JQ68&lt;=5,Q21:Q68),2)</f>
        <v>#NUM!</v>
      </c>
      <c r="R143" s="316" t="e">
        <f t="array" ref="R143">QUARTILE(IF($JQ21:$JQ68&lt;=5,R21:R68),2)</f>
        <v>#NUM!</v>
      </c>
      <c r="S143" s="316" t="e">
        <f t="array" ref="S143">QUARTILE(IF($JQ21:$JQ68&lt;=5,S21:S68),2)</f>
        <v>#NUM!</v>
      </c>
      <c r="T143" s="316" t="e">
        <f t="array" ref="T143">QUARTILE(IF($JQ21:$JQ68&lt;=5,T21:T68),2)</f>
        <v>#NUM!</v>
      </c>
      <c r="U143" s="316" t="e">
        <f t="array" ref="U143">QUARTILE(IF($JQ21:$JQ68&lt;=5,U21:U68),2)</f>
        <v>#NUM!</v>
      </c>
      <c r="V143" s="316" t="e">
        <f t="array" ref="V143">QUARTILE(IF($JQ21:$JQ68&lt;=5,V21:V68),2)</f>
        <v>#NUM!</v>
      </c>
      <c r="W143" s="316" t="e">
        <f t="array" ref="W143">QUARTILE(IF($JQ21:$JQ68&lt;=5,W21:W68),2)</f>
        <v>#NUM!</v>
      </c>
      <c r="X143" s="316" t="e">
        <f t="array" ref="X143">QUARTILE(IF($JQ21:$JQ68&lt;=5,X21:X68),2)</f>
        <v>#NUM!</v>
      </c>
      <c r="Y143" s="316" t="e">
        <f t="array" ref="Y143">QUARTILE(IF($JQ21:$JQ68&lt;=5,Y21:Y68),2)</f>
        <v>#NUM!</v>
      </c>
      <c r="Z143" s="316" t="e">
        <f t="array" ref="Z143">QUARTILE(IF($JQ21:$JQ68&lt;=5,Z21:Z68),2)</f>
        <v>#NUM!</v>
      </c>
      <c r="AA143" s="316" t="e">
        <f t="array" ref="AA143">QUARTILE(IF($JQ21:$JQ68&lt;=5,AA21:AA68),2)</f>
        <v>#NUM!</v>
      </c>
      <c r="AB143" s="316" t="e">
        <f t="array" ref="AB143">QUARTILE(IF($JQ21:$JQ68&lt;=5,AB21:AB68),2)</f>
        <v>#NUM!</v>
      </c>
      <c r="AC143" s="316" t="e">
        <f t="array" ref="AC143">QUARTILE(IF($JQ21:$JQ68&lt;=5,AC21:AC68),2)</f>
        <v>#NUM!</v>
      </c>
      <c r="AD143" s="316" t="e">
        <f t="array" ref="AD143">QUARTILE(IF($JQ21:$JQ68&lt;=5,AD21:AD68),2)</f>
        <v>#NUM!</v>
      </c>
      <c r="AE143" s="316" t="e">
        <f t="array" ref="AE143">QUARTILE(IF($JQ21:$JQ68&lt;=5,AE21:AE68),2)</f>
        <v>#NUM!</v>
      </c>
      <c r="AF143" s="316" t="e">
        <f t="array" ref="AF143">QUARTILE(IF($JQ21:$JQ68&lt;=5,AF21:AF68),2)</f>
        <v>#NUM!</v>
      </c>
      <c r="AG143" s="316" t="e">
        <f t="array" ref="AG143">QUARTILE(IF($JQ21:$JQ68&lt;=5,AG21:AG68),2)</f>
        <v>#NUM!</v>
      </c>
      <c r="AH143" s="316" t="e">
        <f t="array" ref="AH143">QUARTILE(IF($JQ21:$JQ68&lt;=5,AH21:AH68),2)</f>
        <v>#NUM!</v>
      </c>
      <c r="AI143" s="316" t="e">
        <f t="array" ref="AI143">QUARTILE(IF($JQ21:$JQ68&lt;=5,AI21:AI68),2)</f>
        <v>#NUM!</v>
      </c>
      <c r="AJ143" s="316" t="e">
        <f t="array" ref="AJ143">QUARTILE(IF($JQ21:$JQ68&lt;=5,AJ21:AJ68),2)</f>
        <v>#NUM!</v>
      </c>
      <c r="AK143" s="316" t="e">
        <f t="array" ref="AK143">QUARTILE(IF($JQ21:$JQ68&lt;=5,AK21:AK68),2)</f>
        <v>#NUM!</v>
      </c>
      <c r="AL143" s="316" t="e">
        <f t="array" ref="AL143">QUARTILE(IF($JQ21:$JQ68&lt;=5,AL21:AL68),2)</f>
        <v>#NUM!</v>
      </c>
      <c r="AM143" s="316" t="e">
        <f t="array" ref="AM143">QUARTILE(IF($JQ21:$JQ68&lt;=5,AM21:AM68),2)</f>
        <v>#NUM!</v>
      </c>
      <c r="AN143" s="316" t="e">
        <f t="array" ref="AN143">QUARTILE(IF($JQ21:$JQ68&lt;=5,AN21:AN68),2)</f>
        <v>#NUM!</v>
      </c>
      <c r="AO143" s="316" t="e">
        <f t="array" ref="AO143">QUARTILE(IF($JQ21:$JQ68&lt;=5,AO21:AO68),2)</f>
        <v>#NUM!</v>
      </c>
      <c r="AP143" s="316" t="e">
        <f t="array" ref="AP143">QUARTILE(IF($JQ21:$JQ68&lt;=5,AP21:AP68),2)</f>
        <v>#NUM!</v>
      </c>
      <c r="AQ143" s="316" t="e">
        <f t="array" ref="AQ143">QUARTILE(IF($JQ21:$JQ68&lt;=5,AQ21:AQ68),2)</f>
        <v>#NUM!</v>
      </c>
      <c r="AR143" s="316" t="e">
        <f t="array" ref="AR143">QUARTILE(IF($JQ21:$JQ68&lt;=5,AR21:AR68),2)</f>
        <v>#NUM!</v>
      </c>
      <c r="AS143" s="316" t="e">
        <f t="array" ref="AS143">QUARTILE(IF($JQ21:$JQ68&lt;=5,AS21:AS68),2)</f>
        <v>#NUM!</v>
      </c>
      <c r="AT143" s="316" t="e">
        <f t="array" ref="AT143">QUARTILE(IF($JQ21:$JQ68&lt;=5,AT21:AT68),2)</f>
        <v>#NUM!</v>
      </c>
      <c r="AU143" s="316" t="e">
        <f t="array" ref="AU143">QUARTILE(IF($JQ21:$JQ68&lt;=5,AU21:AU68),2)</f>
        <v>#NUM!</v>
      </c>
      <c r="AV143" s="316" t="e">
        <f t="array" ref="AV143">QUARTILE(IF($JQ21:$JQ68&lt;=5,AV21:AV68),2)</f>
        <v>#NUM!</v>
      </c>
      <c r="AW143" s="316" t="e">
        <f t="array" ref="AW143">QUARTILE(IF($JQ21:$JQ68&lt;=5,AW21:AW68),2)</f>
        <v>#NUM!</v>
      </c>
      <c r="AX143" s="316" t="e">
        <f t="array" ref="AX143">QUARTILE(IF($JQ21:$JQ68&lt;=5,AX21:AX68),2)</f>
        <v>#NUM!</v>
      </c>
      <c r="AY143" s="316" t="e">
        <f t="array" ref="AY143">QUARTILE(IF($JQ21:$JQ68&lt;=5,AY21:AY68),2)</f>
        <v>#NUM!</v>
      </c>
      <c r="AZ143" s="316" t="e">
        <f t="array" ref="AZ143">QUARTILE(IF($JQ21:$JQ68&lt;=5,AZ21:AZ68),2)</f>
        <v>#NUM!</v>
      </c>
      <c r="BA143" s="316" t="e">
        <f t="array" ref="BA143">QUARTILE(IF($JQ21:$JQ68&lt;=5,BA21:BA68),2)</f>
        <v>#NUM!</v>
      </c>
      <c r="BB143" s="316" t="e">
        <f t="array" ref="BB143">QUARTILE(IF($JQ21:$JQ68&lt;=5,BB21:BB68),2)</f>
        <v>#NUM!</v>
      </c>
      <c r="BC143" s="316" t="e">
        <f t="array" ref="BC143">QUARTILE(IF($JQ21:$JQ68&lt;=5,BC21:BC68),2)</f>
        <v>#NUM!</v>
      </c>
      <c r="BD143" s="316" t="e">
        <f t="array" ref="BD143">QUARTILE(IF($JQ21:$JQ68&lt;=5,BD21:BD68),2)</f>
        <v>#NUM!</v>
      </c>
      <c r="BE143" s="316" t="e">
        <f t="array" ref="BE143">QUARTILE(IF($JQ21:$JQ68&lt;=5,BE21:BE68),2)</f>
        <v>#NUM!</v>
      </c>
      <c r="BF143" s="316" t="e">
        <f t="array" ref="BF143">QUARTILE(IF($JQ21:$JQ68&lt;=5,BF21:BF68),2)</f>
        <v>#NUM!</v>
      </c>
      <c r="BG143" s="316" t="e">
        <f t="array" ref="BG143">QUARTILE(IF($JQ21:$JQ68&lt;=5,BG21:BG68),2)</f>
        <v>#NUM!</v>
      </c>
      <c r="BH143" s="316" t="e">
        <f t="array" ref="BH143">QUARTILE(IF($JQ21:$JQ68&lt;=5,BH21:BH68),2)</f>
        <v>#NUM!</v>
      </c>
      <c r="BI143" s="316" t="e">
        <f t="array" ref="BI143">QUARTILE(IF($JQ21:$JQ68&lt;=5,BI21:BI68),2)</f>
        <v>#NUM!</v>
      </c>
      <c r="BJ143" s="316" t="e">
        <f t="array" ref="BJ143">QUARTILE(IF($JQ21:$JQ68&lt;=5,BJ21:BJ68),2)</f>
        <v>#NUM!</v>
      </c>
      <c r="BK143" s="316" t="e">
        <f t="array" ref="BK143">QUARTILE(IF($JQ21:$JQ68&lt;=5,BK21:BK68),2)</f>
        <v>#NUM!</v>
      </c>
      <c r="BL143" s="316" t="e">
        <f t="array" ref="BL143">QUARTILE(IF($JQ21:$JQ68&lt;=5,BL21:BL68),2)</f>
        <v>#NUM!</v>
      </c>
      <c r="BM143" s="316" t="e">
        <f t="array" ref="BM143">QUARTILE(IF($JQ21:$JQ68&lt;=5,BM21:BM68),2)</f>
        <v>#NUM!</v>
      </c>
      <c r="BN143" s="316" t="e">
        <f t="array" ref="BN143">QUARTILE(IF($JQ21:$JQ68&lt;=5,BN21:BN68),2)</f>
        <v>#NUM!</v>
      </c>
      <c r="BO143" s="316" t="e">
        <f t="array" ref="BO143">QUARTILE(IF($JQ21:$JQ68&lt;=5,BO21:BO68),2)</f>
        <v>#NUM!</v>
      </c>
      <c r="BP143" s="316" t="e">
        <f t="array" ref="BP143">QUARTILE(IF($JQ21:$JQ68&lt;=5,BP21:BP68),2)</f>
        <v>#NUM!</v>
      </c>
      <c r="BQ143" s="316" t="e">
        <f t="array" ref="BQ143">QUARTILE(IF($JQ21:$JQ68&lt;=5,BQ21:BQ68),2)</f>
        <v>#NUM!</v>
      </c>
      <c r="BR143" s="316" t="e">
        <f t="array" ref="BR143">QUARTILE(IF($JQ21:$JQ68&lt;=5,BR21:BR68),2)</f>
        <v>#NUM!</v>
      </c>
      <c r="BS143" s="316" t="e">
        <f t="array" ref="BS143">QUARTILE(IF($JQ21:$JQ68&lt;=5,BS21:BS68),2)</f>
        <v>#NUM!</v>
      </c>
      <c r="BT143" s="316" t="e">
        <f t="array" ref="BT143">QUARTILE(IF($JQ21:$JQ68&lt;=5,BT21:BT68),2)</f>
        <v>#NUM!</v>
      </c>
      <c r="BU143" s="316" t="e">
        <f t="array" ref="BU143">QUARTILE(IF($JQ21:$JQ68&lt;=5,BU21:BU68),2)</f>
        <v>#NUM!</v>
      </c>
      <c r="BV143" s="316" t="e">
        <f t="array" ref="BV143">QUARTILE(IF($JQ21:$JQ68&lt;=5,BV21:BV68),2)</f>
        <v>#NUM!</v>
      </c>
      <c r="BW143" s="316" t="e">
        <f t="array" ref="BW143">QUARTILE(IF($JQ21:$JQ68&lt;=5,BW21:BW68),2)</f>
        <v>#NUM!</v>
      </c>
      <c r="BX143" s="316" t="e">
        <f t="array" ref="BX143">QUARTILE(IF($JQ21:$JQ68&lt;=5,BX21:BX68),2)</f>
        <v>#NUM!</v>
      </c>
      <c r="BY143" s="316" t="e">
        <f t="array" ref="BY143">QUARTILE(IF($JQ21:$JQ68&lt;=5,BY21:BY68),2)</f>
        <v>#NUM!</v>
      </c>
      <c r="BZ143" s="316" t="e">
        <f t="array" ref="BZ143">QUARTILE(IF($JQ21:$JQ68&lt;=5,BZ21:BZ68),2)</f>
        <v>#NUM!</v>
      </c>
      <c r="CA143" s="316" t="e">
        <f t="array" ref="CA143">QUARTILE(IF($JQ21:$JQ68&lt;=5,CA21:CA68),2)</f>
        <v>#NUM!</v>
      </c>
      <c r="CB143" s="316" t="e">
        <f t="array" ref="CB143">QUARTILE(IF($JQ21:$JQ68&lt;=5,CB21:CB68),2)</f>
        <v>#NUM!</v>
      </c>
      <c r="CC143" s="316" t="e">
        <f t="array" ref="CC143">QUARTILE(IF($JQ21:$JQ68&lt;=5,CC21:CC68),2)</f>
        <v>#NUM!</v>
      </c>
      <c r="CD143" s="316" t="e">
        <f t="array" ref="CD143">QUARTILE(IF($JQ21:$JQ68&lt;=5,CD21:CD68),2)</f>
        <v>#NUM!</v>
      </c>
      <c r="CE143" s="316" t="e">
        <f t="array" ref="CE143">QUARTILE(IF($JQ21:$JQ68&lt;=5,CE21:CE68),2)</f>
        <v>#NUM!</v>
      </c>
      <c r="CF143" s="316" t="e">
        <f t="array" ref="CF143">QUARTILE(IF($JQ21:$JQ68&lt;=5,CF21:CF68),2)</f>
        <v>#NUM!</v>
      </c>
      <c r="CG143" s="316" t="e">
        <f t="array" ref="CG143">QUARTILE(IF($JQ21:$JQ68&lt;=5,CG21:CG68),2)</f>
        <v>#NUM!</v>
      </c>
      <c r="CH143" s="316" t="e">
        <f t="array" ref="CH143">QUARTILE(IF($JQ21:$JQ68&lt;=5,CH21:CH68),2)</f>
        <v>#NUM!</v>
      </c>
      <c r="CI143" s="316" t="e">
        <f t="array" ref="CI143">QUARTILE(IF($JQ21:$JQ68&lt;=5,CI21:CI68),2)</f>
        <v>#NUM!</v>
      </c>
      <c r="CJ143" s="316" t="e">
        <f t="array" ref="CJ143">QUARTILE(IF($JQ21:$JQ68&lt;=5,CJ21:CJ68),2)</f>
        <v>#NUM!</v>
      </c>
      <c r="CK143" s="316" t="e">
        <f t="array" ref="CK143">QUARTILE(IF($JQ21:$JQ68&lt;=5,CK21:CK68),2)</f>
        <v>#NUM!</v>
      </c>
      <c r="CL143" s="316" t="e">
        <f t="array" ref="CL143">QUARTILE(IF($JQ21:$JQ68&lt;=5,CL21:CL68),2)</f>
        <v>#NUM!</v>
      </c>
      <c r="CM143" s="316" t="e">
        <f t="array" ref="CM143">QUARTILE(IF($JQ21:$JQ68&lt;=5,CM21:CM68),2)</f>
        <v>#NUM!</v>
      </c>
      <c r="CN143" s="316" t="e">
        <f t="array" ref="CN143">QUARTILE(IF($JQ21:$JQ68&lt;=5,CN21:CN68),2)</f>
        <v>#NUM!</v>
      </c>
      <c r="CO143" s="316" t="e">
        <f t="array" ref="CO143">QUARTILE(IF($JQ21:$JQ68&lt;=5,CO21:CO68),2)</f>
        <v>#NUM!</v>
      </c>
      <c r="CP143" s="316" t="e">
        <f t="array" ref="CP143">QUARTILE(IF($JQ21:$JQ68&lt;=5,CP21:CP68),2)</f>
        <v>#NUM!</v>
      </c>
      <c r="CQ143" s="316" t="e">
        <f t="array" ref="CQ143">QUARTILE(IF($JQ21:$JQ68&lt;=5,CQ21:CQ68),2)</f>
        <v>#NUM!</v>
      </c>
      <c r="CR143" s="316" t="e">
        <f t="array" ref="CR143">QUARTILE(IF($JQ21:$JQ68&lt;=5,CR21:CR68),2)</f>
        <v>#NUM!</v>
      </c>
      <c r="CS143" s="316" t="e">
        <f t="array" ref="CS143">QUARTILE(IF($JQ21:$JQ68&lt;=5,CS21:CS68),2)</f>
        <v>#NUM!</v>
      </c>
      <c r="CT143" s="316" t="e">
        <f t="array" ref="CT143">QUARTILE(IF($JQ21:$JQ68&lt;=5,CT21:CT68),2)</f>
        <v>#NUM!</v>
      </c>
      <c r="CU143" s="316" t="e">
        <f t="array" ref="CU143">QUARTILE(IF($JQ21:$JQ68&lt;=5,CU21:CU68),2)</f>
        <v>#NUM!</v>
      </c>
      <c r="CV143" s="316" t="e">
        <f t="array" ref="CV143">QUARTILE(IF($JQ21:$JQ68&lt;=5,CV21:CV68),2)</f>
        <v>#NUM!</v>
      </c>
      <c r="CW143" s="316" t="e">
        <f t="array" ref="CW143">QUARTILE(IF($JQ21:$JQ68&lt;=5,CW21:CW68),2)</f>
        <v>#NUM!</v>
      </c>
      <c r="CX143" s="316" t="e">
        <f t="array" ref="CX143">QUARTILE(IF($JQ21:$JQ68&lt;=5,CX21:CX68),2)</f>
        <v>#NUM!</v>
      </c>
      <c r="CY143" s="316" t="e">
        <f t="array" ref="CY143">QUARTILE(IF($JQ21:$JQ68&lt;=5,CY21:CY68),2)</f>
        <v>#NUM!</v>
      </c>
      <c r="CZ143" s="316" t="e">
        <f t="array" ref="CZ143">QUARTILE(IF($JQ21:$JQ68&lt;=5,CZ21:CZ68),2)</f>
        <v>#NUM!</v>
      </c>
      <c r="DA143" s="316" t="e">
        <f t="array" ref="DA143">QUARTILE(IF($JQ21:$JQ68&lt;=5,DA21:DA68),2)</f>
        <v>#NUM!</v>
      </c>
      <c r="DB143" s="316" t="e">
        <f t="array" ref="DB143">QUARTILE(IF($JQ21:$JQ68&lt;=5,DB21:DB68),2)</f>
        <v>#NUM!</v>
      </c>
      <c r="DC143" s="316" t="e">
        <f t="array" ref="DC143">QUARTILE(IF($JQ21:$JQ68&lt;=5,DC21:DC68),2)</f>
        <v>#NUM!</v>
      </c>
      <c r="DD143" s="316" t="e">
        <f t="array" ref="DD143">QUARTILE(IF($JQ21:$JQ68&lt;=5,DD21:DD68),2)</f>
        <v>#NUM!</v>
      </c>
      <c r="DE143" s="316" t="e">
        <f t="array" ref="DE143">QUARTILE(IF($JQ21:$JQ68&lt;=5,DE21:DE68),2)</f>
        <v>#NUM!</v>
      </c>
      <c r="DF143" s="316" t="e">
        <f t="array" ref="DF143">QUARTILE(IF($JQ21:$JQ68&lt;=5,DF21:DF68),2)</f>
        <v>#NUM!</v>
      </c>
      <c r="DG143" s="316" t="e">
        <f t="array" ref="DG143">QUARTILE(IF($JQ21:$JQ68&lt;=5,DG21:DG68),2)</f>
        <v>#NUM!</v>
      </c>
      <c r="DH143" s="316" t="e">
        <f t="array" ref="DH143">QUARTILE(IF($JQ21:$JQ68&lt;=5,DH21:DH68),2)</f>
        <v>#NUM!</v>
      </c>
      <c r="DI143" s="316" t="e">
        <f t="array" ref="DI143">QUARTILE(IF($JQ21:$JQ68&lt;=5,DI21:DI68),2)</f>
        <v>#NUM!</v>
      </c>
      <c r="DJ143" s="316" t="e">
        <f t="array" ref="DJ143">QUARTILE(IF($JQ21:$JQ68&lt;=5,DJ21:DJ68),2)</f>
        <v>#NUM!</v>
      </c>
      <c r="DK143" s="316" t="e">
        <f t="array" ref="DK143">QUARTILE(IF($JQ21:$JQ68&lt;=5,DK21:DK68),2)</f>
        <v>#NUM!</v>
      </c>
      <c r="DL143" s="316" t="e">
        <f t="array" ref="DL143">QUARTILE(IF($JQ21:$JQ68&lt;=5,DL21:DL68),2)</f>
        <v>#NUM!</v>
      </c>
      <c r="DM143" s="316" t="e">
        <f t="array" ref="DM143">QUARTILE(IF($JQ21:$JQ68&lt;=5,DM21:DM68),2)</f>
        <v>#NUM!</v>
      </c>
      <c r="DN143" s="316" t="e">
        <f t="array" ref="DN143">QUARTILE(IF($JQ21:$JQ68&lt;=5,DN21:DN68),2)</f>
        <v>#NUM!</v>
      </c>
      <c r="DO143" s="316" t="e">
        <f t="array" ref="DO143">QUARTILE(IF($JQ21:$JQ68&lt;=5,DO21:DO68),2)</f>
        <v>#NUM!</v>
      </c>
      <c r="DP143" s="316" t="e">
        <f t="array" ref="DP143">QUARTILE(IF($JQ21:$JQ68&lt;=5,DP21:DP68),2)</f>
        <v>#NUM!</v>
      </c>
      <c r="DQ143" s="316" t="e">
        <f t="array" ref="DQ143">QUARTILE(IF($JQ21:$JQ68&lt;=5,DQ21:DQ68),2)</f>
        <v>#NUM!</v>
      </c>
      <c r="DR143" s="316" t="e">
        <f t="array" ref="DR143">QUARTILE(IF($JQ21:$JQ68&lt;=5,DR21:DR68),2)</f>
        <v>#NUM!</v>
      </c>
      <c r="DS143" s="316" t="e">
        <f t="array" ref="DS143">QUARTILE(IF($JQ21:$JQ68&lt;=5,DS21:DS68),2)</f>
        <v>#NUM!</v>
      </c>
      <c r="DT143" s="316" t="e">
        <f t="array" ref="DT143">QUARTILE(IF($JQ21:$JQ68&lt;=5,DT21:DT68),2)</f>
        <v>#NUM!</v>
      </c>
      <c r="DU143" s="316" t="e">
        <f t="array" ref="DU143">QUARTILE(IF($JQ21:$JQ68&lt;=5,DU21:DU68),2)</f>
        <v>#NUM!</v>
      </c>
      <c r="DV143" s="316" t="e">
        <f t="array" ref="DV143">QUARTILE(IF($JQ21:$JQ68&lt;=5,DV21:DV68),2)</f>
        <v>#NUM!</v>
      </c>
      <c r="DW143" s="316" t="e">
        <f t="array" ref="DW143">QUARTILE(IF($JQ21:$JQ68&lt;=5,DW21:DW68),2)</f>
        <v>#NUM!</v>
      </c>
      <c r="DX143" s="316" t="e">
        <f t="array" ref="DX143">QUARTILE(IF($JQ21:$JQ68&lt;=5,DX21:DX68),2)</f>
        <v>#NUM!</v>
      </c>
      <c r="DY143" s="316" t="e">
        <f t="array" ref="DY143">QUARTILE(IF($JQ21:$JQ68&lt;=5,DY21:DY68),2)</f>
        <v>#NUM!</v>
      </c>
      <c r="DZ143" s="316" t="e">
        <f t="array" ref="DZ143">QUARTILE(IF($JQ21:$JQ68&lt;=5,DZ21:DZ68),2)</f>
        <v>#NUM!</v>
      </c>
      <c r="EA143" s="316" t="e">
        <f t="array" ref="EA143">QUARTILE(IF($JQ21:$JQ68&lt;=5,EA21:EA68),2)</f>
        <v>#NUM!</v>
      </c>
      <c r="EB143" s="316" t="e">
        <f t="array" ref="EB143">QUARTILE(IF($JQ21:$JQ68&lt;=5,EB21:EB68),2)</f>
        <v>#NUM!</v>
      </c>
      <c r="EC143" s="316" t="e">
        <f t="array" ref="EC143">QUARTILE(IF($JQ21:$JQ68&lt;=5,EC21:EC68),2)</f>
        <v>#NUM!</v>
      </c>
      <c r="ED143" s="316" t="e">
        <f t="array" ref="ED143">QUARTILE(IF($JQ21:$JQ68&lt;=5,ED21:ED68),2)</f>
        <v>#NUM!</v>
      </c>
      <c r="EE143" s="316" t="e">
        <f t="array" ref="EE143">QUARTILE(IF($JQ21:$JQ68&lt;=5,EE21:EE68),2)</f>
        <v>#NUM!</v>
      </c>
      <c r="EF143" s="316" t="e">
        <f t="array" ref="EF143">QUARTILE(IF($JQ21:$JQ68&lt;=5,EF21:EF68),2)</f>
        <v>#NUM!</v>
      </c>
      <c r="EG143" s="316" t="e">
        <f t="array" ref="EG143">QUARTILE(IF($JQ21:$JQ68&lt;=5,EG21:EG68),2)</f>
        <v>#NUM!</v>
      </c>
      <c r="EH143" s="316" t="e">
        <f t="array" ref="EH143">QUARTILE(IF($JQ21:$JQ68&lt;=5,EH21:EH68),2)</f>
        <v>#NUM!</v>
      </c>
      <c r="EI143" s="316" t="e">
        <f t="array" ref="EI143">QUARTILE(IF($JQ21:$JQ68&lt;=5,EI21:EI68),2)</f>
        <v>#NUM!</v>
      </c>
      <c r="EJ143" s="316" t="e">
        <f t="array" ref="EJ143">QUARTILE(IF($JQ21:$JQ68&lt;=5,EJ21:EJ68),2)</f>
        <v>#NUM!</v>
      </c>
      <c r="EK143" s="316" t="e">
        <f t="array" ref="EK143">QUARTILE(IF($JQ21:$JQ68&lt;=5,EK21:EK68),2)</f>
        <v>#NUM!</v>
      </c>
      <c r="EL143" s="316" t="e">
        <f t="array" ref="EL143">QUARTILE(IF($JQ21:$JQ68&lt;=5,EL21:EL68),2)</f>
        <v>#NUM!</v>
      </c>
      <c r="EM143" s="316" t="e">
        <f t="array" ref="EM143">QUARTILE(IF($JQ21:$JQ68&lt;=5,EM21:EM68),2)</f>
        <v>#NUM!</v>
      </c>
      <c r="EN143" s="316" t="e">
        <f t="array" ref="EN143">QUARTILE(IF($JQ21:$JQ68&lt;=5,EN21:EN68),2)</f>
        <v>#NUM!</v>
      </c>
      <c r="EO143" s="316" t="e">
        <f t="array" ref="EO143">QUARTILE(IF($JQ21:$JQ68&lt;=5,EO21:EO68),2)</f>
        <v>#NUM!</v>
      </c>
      <c r="EP143" s="316" t="e">
        <f t="array" ref="EP143">QUARTILE(IF($JQ21:$JQ68&lt;=5,EP21:EP68),2)</f>
        <v>#NUM!</v>
      </c>
      <c r="EQ143" s="316" t="e">
        <f t="array" ref="EQ143">QUARTILE(IF($JQ21:$JQ68&lt;=5,EQ21:EQ68),2)</f>
        <v>#NUM!</v>
      </c>
      <c r="ER143" s="316" t="e">
        <f t="array" ref="ER143">QUARTILE(IF($JQ21:$JQ68&lt;=5,ER21:ER68),2)</f>
        <v>#NUM!</v>
      </c>
      <c r="ES143" s="316" t="e">
        <f t="array" ref="ES143">QUARTILE(IF($JQ21:$JQ68&lt;=5,ES21:ES68),2)</f>
        <v>#NUM!</v>
      </c>
      <c r="ET143" s="316" t="e">
        <f t="array" ref="ET143">QUARTILE(IF($JQ21:$JQ68&lt;=5,ET21:ET68),2)</f>
        <v>#NUM!</v>
      </c>
      <c r="EU143" s="316" t="e">
        <f t="array" ref="EU143">QUARTILE(IF($JQ21:$JQ68&lt;=5,EU21:EU68),2)</f>
        <v>#NUM!</v>
      </c>
      <c r="EV143" s="316" t="e">
        <f t="array" ref="EV143">QUARTILE(IF($JQ21:$JQ68&lt;=5,EV21:EV68),2)</f>
        <v>#NUM!</v>
      </c>
      <c r="EW143" s="316" t="e">
        <f t="array" ref="EW143">QUARTILE(IF($JQ21:$JQ68&lt;=5,EW21:EW68),2)</f>
        <v>#NUM!</v>
      </c>
      <c r="EX143" s="316" t="e">
        <f t="array" ref="EX143">QUARTILE(IF($JQ21:$JQ68&lt;=5,EX21:EX68),2)</f>
        <v>#NUM!</v>
      </c>
      <c r="EY143" s="316" t="e">
        <f t="array" ref="EY143">QUARTILE(IF($JQ21:$JQ68&lt;=5,EY21:EY68),2)</f>
        <v>#NUM!</v>
      </c>
      <c r="EZ143" s="316" t="e">
        <f t="array" ref="EZ143">QUARTILE(IF($JQ21:$JQ68&lt;=5,EZ21:EZ68),2)</f>
        <v>#NUM!</v>
      </c>
      <c r="FA143" s="316" t="e">
        <f t="array" ref="FA143">QUARTILE(IF($JQ21:$JQ68&lt;=5,FA21:FA68),2)</f>
        <v>#NUM!</v>
      </c>
      <c r="FB143" s="316" t="e">
        <f t="array" ref="FB143">QUARTILE(IF($JQ21:$JQ68&lt;=5,FB21:FB68),2)</f>
        <v>#NUM!</v>
      </c>
      <c r="FC143" s="316" t="e">
        <f t="array" ref="FC143">QUARTILE(IF($JQ21:$JQ68&lt;=5,FC21:FC68),2)</f>
        <v>#NUM!</v>
      </c>
      <c r="FD143" s="316" t="e">
        <f t="array" ref="FD143">QUARTILE(IF($JQ21:$JQ68&lt;=5,FD21:FD68),2)</f>
        <v>#NUM!</v>
      </c>
      <c r="FE143" s="316" t="e">
        <f t="array" ref="FE143">QUARTILE(IF($JQ21:$JQ68&lt;=5,FE21:FE68),2)</f>
        <v>#NUM!</v>
      </c>
      <c r="FF143" s="316" t="e">
        <f t="array" ref="FF143">QUARTILE(IF($JQ21:$JQ68&lt;=5,FF21:FF68),2)</f>
        <v>#NUM!</v>
      </c>
      <c r="FG143" s="316" t="e">
        <f t="array" ref="FG143">QUARTILE(IF($JQ21:$JQ68&lt;=5,FG21:FG68),2)</f>
        <v>#NUM!</v>
      </c>
      <c r="FH143" s="316" t="e">
        <f t="array" ref="FH143">QUARTILE(IF($JQ21:$JQ68&lt;=5,FH21:FH68),2)</f>
        <v>#NUM!</v>
      </c>
      <c r="FI143" s="316" t="e">
        <f t="array" ref="FI143">QUARTILE(IF($JQ21:$JQ68&lt;=5,FI21:FI68),2)</f>
        <v>#NUM!</v>
      </c>
      <c r="FJ143" s="316" t="e">
        <f t="array" ref="FJ143">QUARTILE(IF($JQ21:$JQ68&lt;=5,FJ21:FJ68),2)</f>
        <v>#NUM!</v>
      </c>
      <c r="FK143" s="316" t="e">
        <f t="array" ref="FK143">QUARTILE(IF($JQ21:$JQ68&lt;=5,FK21:FK68),2)</f>
        <v>#NUM!</v>
      </c>
      <c r="FL143" s="316" t="e">
        <f t="array" ref="FL143">QUARTILE(IF($JQ21:$JQ68&lt;=5,FL21:FL68),2)</f>
        <v>#NUM!</v>
      </c>
      <c r="FM143" s="316" t="e">
        <f t="array" ref="FM143">QUARTILE(IF($JQ21:$JQ68&lt;=5,FM21:FM68),2)</f>
        <v>#NUM!</v>
      </c>
      <c r="FN143" s="316" t="e">
        <f t="array" ref="FN143">QUARTILE(IF($JQ21:$JQ68&lt;=5,FN21:FN68),2)</f>
        <v>#NUM!</v>
      </c>
      <c r="FO143" s="316" t="e">
        <f t="array" ref="FO143">QUARTILE(IF($JQ21:$JQ68&lt;=5,FO21:FO68),2)</f>
        <v>#NUM!</v>
      </c>
      <c r="FP143" s="316" t="e">
        <f t="array" ref="FP143">QUARTILE(IF($JQ21:$JQ68&lt;=5,FP21:FP68),2)</f>
        <v>#NUM!</v>
      </c>
      <c r="FQ143" s="316" t="e">
        <f t="array" ref="FQ143">QUARTILE(IF($JQ21:$JQ68&lt;=5,FQ21:FQ68),2)</f>
        <v>#NUM!</v>
      </c>
      <c r="FR143" s="316" t="e">
        <f t="array" ref="FR143">QUARTILE(IF($JQ21:$JQ68&lt;=5,FR21:FR68),2)</f>
        <v>#NUM!</v>
      </c>
      <c r="FS143" s="316" t="e">
        <f t="array" ref="FS143">QUARTILE(IF($JQ21:$JQ68&lt;=5,FS21:FS68),2)</f>
        <v>#NUM!</v>
      </c>
      <c r="FT143" s="316" t="e">
        <f t="array" ref="FT143">QUARTILE(IF($JQ21:$JQ68&lt;=5,FT21:FT68),2)</f>
        <v>#NUM!</v>
      </c>
      <c r="FU143" s="316" t="e">
        <f t="array" ref="FU143">QUARTILE(IF($JQ21:$JQ68&lt;=5,FU21:FU68),2)</f>
        <v>#NUM!</v>
      </c>
      <c r="FV143" s="316" t="e">
        <f t="array" ref="FV143">QUARTILE(IF($JQ21:$JQ68&lt;=5,FV21:FV68),2)</f>
        <v>#NUM!</v>
      </c>
      <c r="FW143" s="316" t="e">
        <f t="array" ref="FW143">QUARTILE(IF($JQ21:$JQ68&lt;=5,FW21:FW68),2)</f>
        <v>#NUM!</v>
      </c>
      <c r="FX143" s="316" t="e">
        <f t="array" ref="FX143">QUARTILE(IF($JQ21:$JQ68&lt;=5,FX21:FX68),2)</f>
        <v>#NUM!</v>
      </c>
      <c r="FY143" s="316" t="e">
        <f t="array" ref="FY143">QUARTILE(IF($JQ21:$JQ68&lt;=5,FY21:FY68),2)</f>
        <v>#NUM!</v>
      </c>
      <c r="FZ143" s="316" t="e">
        <f t="array" ref="FZ143">QUARTILE(IF($JQ21:$JQ68&lt;=5,FZ21:FZ68),2)</f>
        <v>#NUM!</v>
      </c>
      <c r="GA143" s="316" t="e">
        <f t="array" ref="GA143">QUARTILE(IF($JQ21:$JQ68&lt;=5,GA21:GA68),2)</f>
        <v>#NUM!</v>
      </c>
      <c r="GB143" s="316" t="e">
        <f t="array" ref="GB143">QUARTILE(IF($JQ21:$JQ68&lt;=5,GB21:GB68),2)</f>
        <v>#NUM!</v>
      </c>
      <c r="GC143" s="316" t="e">
        <f t="array" ref="GC143">QUARTILE(IF($JQ21:$JQ68&lt;=5,GC21:GC68),2)</f>
        <v>#NUM!</v>
      </c>
      <c r="GD143" s="316" t="e">
        <f t="array" ref="GD143">QUARTILE(IF($JQ21:$JQ68&lt;=5,GD21:GD68),2)</f>
        <v>#NUM!</v>
      </c>
      <c r="GE143" s="316" t="e">
        <f t="array" ref="GE143">QUARTILE(IF($JQ21:$JQ68&lt;=5,GE21:GE68),2)</f>
        <v>#NUM!</v>
      </c>
      <c r="GF143" s="316" t="e">
        <f t="array" ref="GF143">QUARTILE(IF($JQ21:$JQ68&lt;=5,GF21:GF68),2)</f>
        <v>#NUM!</v>
      </c>
      <c r="GG143" s="316" t="e">
        <f t="array" ref="GG143">QUARTILE(IF($JQ21:$JQ68&lt;=5,GG21:GG68),2)</f>
        <v>#NUM!</v>
      </c>
      <c r="GH143" s="316" t="e">
        <f t="array" ref="GH143">QUARTILE(IF($JQ21:$JQ68&lt;=5,GH21:GH68),2)</f>
        <v>#NUM!</v>
      </c>
      <c r="GI143" s="316" t="e">
        <f t="array" ref="GI143">QUARTILE(IF($JQ21:$JQ68&lt;=5,GI21:GI68),2)</f>
        <v>#NUM!</v>
      </c>
      <c r="GJ143" s="316" t="e">
        <f t="array" ref="GJ143">QUARTILE(IF($JQ21:$JQ68&lt;=5,GJ21:GJ68),2)</f>
        <v>#NUM!</v>
      </c>
      <c r="GK143" s="316" t="e">
        <f t="array" ref="GK143">QUARTILE(IF($JQ21:$JQ68&lt;=5,GK21:GK68),2)</f>
        <v>#NUM!</v>
      </c>
      <c r="GL143" s="316" t="e">
        <f t="array" ref="GL143">QUARTILE(IF($JQ21:$JQ68&lt;=5,GL21:GL68),2)</f>
        <v>#NUM!</v>
      </c>
      <c r="GM143" s="316" t="e">
        <f t="array" ref="GM143">QUARTILE(IF($JQ21:$JQ68&lt;=5,GM21:GM68),2)</f>
        <v>#NUM!</v>
      </c>
      <c r="GN143" s="316" t="e">
        <f t="array" ref="GN143">QUARTILE(IF($JQ21:$JQ68&lt;=5,GN21:GN68),2)</f>
        <v>#NUM!</v>
      </c>
      <c r="GO143" s="316" t="e">
        <f t="array" ref="GO143">QUARTILE(IF($JQ21:$JQ68&lt;=5,GO21:GO68),2)</f>
        <v>#NUM!</v>
      </c>
      <c r="GP143" s="316" t="e">
        <f t="array" ref="GP143">QUARTILE(IF($JQ21:$JQ68&lt;=5,GP21:GP68),2)</f>
        <v>#NUM!</v>
      </c>
      <c r="GQ143" s="316" t="e">
        <f t="array" ref="GQ143">QUARTILE(IF($JQ21:$JQ68&lt;=5,GQ21:GQ68),2)</f>
        <v>#NUM!</v>
      </c>
      <c r="GR143" s="316" t="e">
        <f t="array" ref="GR143">QUARTILE(IF($JQ21:$JQ68&lt;=5,GR21:GR68),2)</f>
        <v>#NUM!</v>
      </c>
      <c r="GS143" s="316" t="e">
        <f t="array" ref="GS143">QUARTILE(IF($JQ21:$JQ68&lt;=5,GS21:GS68),2)</f>
        <v>#NUM!</v>
      </c>
      <c r="GT143" s="316" t="e">
        <f t="array" ref="GT143">QUARTILE(IF($JQ21:$JQ68&lt;=5,GT21:GT68),2)</f>
        <v>#NUM!</v>
      </c>
      <c r="GU143" s="316" t="e">
        <f t="array" ref="GU143">QUARTILE(IF($JQ21:$JQ68&lt;=5,GU21:GU68),2)</f>
        <v>#NUM!</v>
      </c>
      <c r="GV143" s="316" t="e">
        <f t="array" ref="GV143">QUARTILE(IF($JQ21:$JQ68&lt;=5,GV21:GV68),2)</f>
        <v>#NUM!</v>
      </c>
      <c r="GW143" s="316" t="e">
        <f t="array" ref="GW143">QUARTILE(IF($JQ21:$JQ68&lt;=5,GW21:GW68),2)</f>
        <v>#NUM!</v>
      </c>
      <c r="GX143" s="316" t="e">
        <f t="array" ref="GX143">QUARTILE(IF($JQ21:$JQ68&lt;=5,GX21:GX68),2)</f>
        <v>#NUM!</v>
      </c>
      <c r="GY143" s="316" t="e">
        <f t="array" ref="GY143">QUARTILE(IF($JQ21:$JQ68&lt;=5,GY21:GY68),2)</f>
        <v>#NUM!</v>
      </c>
      <c r="GZ143" s="316" t="e">
        <f t="array" ref="GZ143">QUARTILE(IF($JQ21:$JQ68&lt;=5,GZ21:GZ68),2)</f>
        <v>#NUM!</v>
      </c>
      <c r="HA143" s="316" t="e">
        <f t="array" ref="HA143">QUARTILE(IF($JQ21:$JQ68&lt;=5,HA21:HA68),2)</f>
        <v>#NUM!</v>
      </c>
      <c r="HB143" s="316" t="e">
        <f t="array" ref="HB143">QUARTILE(IF($JQ21:$JQ68&lt;=5,HB21:HB68),2)</f>
        <v>#NUM!</v>
      </c>
      <c r="HC143" s="316" t="e">
        <f t="array" ref="HC143">QUARTILE(IF($JQ21:$JQ68&lt;=5,HC21:HC68),2)</f>
        <v>#NUM!</v>
      </c>
      <c r="HD143" s="316" t="e">
        <f t="array" ref="HD143">QUARTILE(IF($JQ21:$JQ68&lt;=5,HD21:HD68),2)</f>
        <v>#NUM!</v>
      </c>
      <c r="HE143" s="316" t="e">
        <f t="array" ref="HE143">QUARTILE(IF($JQ21:$JQ68&lt;=5,HE21:HE68),2)</f>
        <v>#NUM!</v>
      </c>
      <c r="HF143" s="316" t="e">
        <f t="array" ref="HF143">QUARTILE(IF($JQ21:$JQ68&lt;=5,HF21:HF68),2)</f>
        <v>#NUM!</v>
      </c>
      <c r="HG143" s="316" t="e">
        <f t="array" ref="HG143">QUARTILE(IF($JQ21:$JQ68&lt;=5,HG21:HG68),2)</f>
        <v>#NUM!</v>
      </c>
      <c r="HH143" s="316" t="e">
        <f t="array" ref="HH143">QUARTILE(IF($JQ21:$JQ68&lt;=5,HH21:HH68),2)</f>
        <v>#NUM!</v>
      </c>
      <c r="HI143" s="316" t="e">
        <f t="array" ref="HI143">QUARTILE(IF($JQ21:$JQ68&lt;=5,HI21:HI68),2)</f>
        <v>#NUM!</v>
      </c>
      <c r="HJ143" s="316" t="e">
        <f t="array" ref="HJ143">QUARTILE(IF($JQ21:$JQ68&lt;=5,HJ21:HJ68),2)</f>
        <v>#NUM!</v>
      </c>
      <c r="HK143" s="316" t="e">
        <f t="array" ref="HK143">QUARTILE(IF($JQ21:$JQ68&lt;=5,HK21:HK68),2)</f>
        <v>#NUM!</v>
      </c>
      <c r="HL143" s="316" t="e">
        <f t="array" ref="HL143">QUARTILE(IF($JQ21:$JQ68&lt;=5,HL21:HL68),2)</f>
        <v>#NUM!</v>
      </c>
      <c r="HM143" s="316" t="e">
        <f t="array" ref="HM143">QUARTILE(IF($JQ21:$JQ68&lt;=5,HM21:HM68),2)</f>
        <v>#NUM!</v>
      </c>
      <c r="HN143" s="316" t="e">
        <f t="array" ref="HN143">QUARTILE(IF($JQ21:$JQ68&lt;=5,HN21:HN68),2)</f>
        <v>#NUM!</v>
      </c>
      <c r="HO143" s="316" t="e">
        <f t="array" ref="HO143">QUARTILE(IF($JQ21:$JQ68&lt;=5,HO21:HO68),2)</f>
        <v>#NUM!</v>
      </c>
      <c r="HP143" s="316" t="e">
        <f t="array" ref="HP143">QUARTILE(IF($JQ21:$JQ68&lt;=5,HP21:HP68),2)</f>
        <v>#NUM!</v>
      </c>
      <c r="HQ143" s="316" t="e">
        <f t="array" ref="HQ143">QUARTILE(IF($JQ21:$JQ68&lt;=5,HQ21:HQ68),2)</f>
        <v>#NUM!</v>
      </c>
      <c r="HR143" s="316" t="e">
        <f t="array" ref="HR143">QUARTILE(IF($JQ21:$JQ68&lt;=5,HR21:HR68),2)</f>
        <v>#NUM!</v>
      </c>
      <c r="HS143" s="316" t="e">
        <f t="array" ref="HS143">QUARTILE(IF($JQ21:$JQ68&lt;=5,HS21:HS68),2)</f>
        <v>#NUM!</v>
      </c>
      <c r="HT143" s="316" t="e">
        <f t="array" ref="HT143">QUARTILE(IF($JQ21:$JQ68&lt;=5,HT21:HT68),2)</f>
        <v>#NUM!</v>
      </c>
      <c r="HU143" s="316" t="e">
        <f t="array" ref="HU143">QUARTILE(IF($JQ21:$JQ68&lt;=5,HU21:HU68),2)</f>
        <v>#NUM!</v>
      </c>
      <c r="HV143" s="316" t="e">
        <f t="array" ref="HV143">QUARTILE(IF($JQ21:$JQ68&lt;=5,HV21:HV68),2)</f>
        <v>#NUM!</v>
      </c>
      <c r="HW143" s="316" t="e">
        <f t="array" ref="HW143">QUARTILE(IF($JQ21:$JQ68&lt;=5,HW21:HW68),2)</f>
        <v>#NUM!</v>
      </c>
      <c r="HX143" s="316" t="e">
        <f t="array" ref="HX143">QUARTILE(IF($JQ21:$JQ68&lt;=5,HX21:HX68),2)</f>
        <v>#NUM!</v>
      </c>
      <c r="HY143" s="316" t="e">
        <f t="array" ref="HY143">QUARTILE(IF($JQ21:$JQ68&lt;=5,HY21:HY68),2)</f>
        <v>#NUM!</v>
      </c>
      <c r="HZ143" s="316" t="e">
        <f t="array" ref="HZ143">QUARTILE(IF($JQ21:$JQ68&lt;=5,HZ21:HZ68),2)</f>
        <v>#NUM!</v>
      </c>
      <c r="IA143" s="316" t="e">
        <f t="array" ref="IA143">QUARTILE(IF($JQ21:$JQ68&lt;=5,IA21:IA68),2)</f>
        <v>#NUM!</v>
      </c>
      <c r="IB143" s="316" t="e">
        <f t="array" ref="IB143">QUARTILE(IF($JQ21:$JQ68&lt;=5,IB21:IB68),2)</f>
        <v>#NUM!</v>
      </c>
      <c r="IC143" s="316" t="e">
        <f t="array" ref="IC143">QUARTILE(IF($JQ21:$JQ68&lt;=5,IC21:IC68),2)</f>
        <v>#NUM!</v>
      </c>
      <c r="ID143" s="316" t="e">
        <f t="array" ref="ID143">QUARTILE(IF($JQ21:$JQ68&lt;=5,ID21:ID68),2)</f>
        <v>#NUM!</v>
      </c>
      <c r="IE143" s="316" t="e">
        <f t="array" ref="IE143">QUARTILE(IF($JQ21:$JQ68&lt;=5,IE21:IE68),2)</f>
        <v>#NUM!</v>
      </c>
      <c r="IF143" s="316" t="e">
        <f t="array" ref="IF143">QUARTILE(IF($JQ21:$JQ68&lt;=5,IF21:IF68),2)</f>
        <v>#NUM!</v>
      </c>
      <c r="IG143" s="316" t="e">
        <f t="array" ref="IG143">QUARTILE(IF($JQ21:$JQ68&lt;=5,IG21:IG68),2)</f>
        <v>#NUM!</v>
      </c>
      <c r="IH143" s="316" t="e">
        <f t="array" ref="IH143">QUARTILE(IF($JQ21:$JQ68&lt;=5,IH21:IH68),2)</f>
        <v>#NUM!</v>
      </c>
      <c r="II143" s="316" t="e">
        <f t="array" ref="II143">QUARTILE(IF($JQ21:$JQ68&lt;=5,II21:II68),2)</f>
        <v>#NUM!</v>
      </c>
      <c r="IJ143" s="316" t="e">
        <f t="array" ref="IJ143">QUARTILE(IF($JQ21:$JQ68&lt;=5,IJ21:IJ68),2)</f>
        <v>#NUM!</v>
      </c>
      <c r="IK143" s="316" t="e">
        <f t="array" ref="IK143">QUARTILE(IF($JQ21:$JQ68&lt;=5,IK21:IK68),2)</f>
        <v>#NUM!</v>
      </c>
      <c r="IL143" s="316" t="e">
        <f t="array" ref="IL143">QUARTILE(IF($JQ21:$JQ68&lt;=5,IL21:IL68),2)</f>
        <v>#NUM!</v>
      </c>
      <c r="IM143" s="316" t="e">
        <f t="array" ref="IM143">QUARTILE(IF($JQ21:$JQ68&lt;=5,IM21:IM68),2)</f>
        <v>#NUM!</v>
      </c>
      <c r="IN143" s="316" t="e">
        <f t="array" ref="IN143">QUARTILE(IF($JQ21:$JQ68&lt;=5,IN21:IN68),2)</f>
        <v>#NUM!</v>
      </c>
      <c r="IO143" s="316" t="e">
        <f t="array" ref="IO143">QUARTILE(IF($JQ21:$JQ68&lt;=5,IO21:IO68),2)</f>
        <v>#NUM!</v>
      </c>
      <c r="IP143" s="316" t="e">
        <f t="array" ref="IP143">QUARTILE(IF($JQ21:$JQ68&lt;=5,IP21:IP68),2)</f>
        <v>#NUM!</v>
      </c>
      <c r="IQ143" s="316" t="e">
        <f t="array" ref="IQ143">QUARTILE(IF($JQ21:$JQ68&lt;=5,IQ21:IQ68),2)</f>
        <v>#NUM!</v>
      </c>
      <c r="IR143" s="316" t="e">
        <f t="array" ref="IR143">QUARTILE(IF($JQ21:$JQ68&lt;=5,IR21:IR68),2)</f>
        <v>#NUM!</v>
      </c>
      <c r="IS143" s="316" t="e">
        <f t="array" ref="IS143">QUARTILE(IF($JQ21:$JQ68&lt;=5,IS21:IS68),2)</f>
        <v>#NUM!</v>
      </c>
      <c r="IT143" s="316" t="e">
        <f t="array" ref="IT143">QUARTILE(IF($JQ21:$JQ68&lt;=5,IT21:IT68),2)</f>
        <v>#NUM!</v>
      </c>
      <c r="IU143" s="316" t="e">
        <f t="array" ref="IU143">QUARTILE(IF($JQ21:$JQ68&lt;=5,IU21:IU68),2)</f>
        <v>#NUM!</v>
      </c>
      <c r="IV143" s="316" t="e">
        <f t="array" ref="IV143">QUARTILE(IF($JQ21:$JQ68&lt;=5,IV21:IV68),2)</f>
        <v>#NUM!</v>
      </c>
      <c r="IW143" s="316" t="e">
        <f t="array" ref="IW143">QUARTILE(IF($JQ21:$JQ68&lt;=5,IW21:IW68),2)</f>
        <v>#NUM!</v>
      </c>
      <c r="IX143" s="316" t="e">
        <f t="array" ref="IX143">QUARTILE(IF($JQ21:$JQ68&lt;=5,IX21:IX68),2)</f>
        <v>#NUM!</v>
      </c>
      <c r="IY143" s="316" t="e">
        <f t="array" ref="IY143">QUARTILE(IF($JQ21:$JQ68&lt;=5,IY21:IY68),2)</f>
        <v>#NUM!</v>
      </c>
      <c r="IZ143" s="316" t="e">
        <f t="array" ref="IZ143">QUARTILE(IF($JQ21:$JQ68&lt;=5,IZ21:IZ68),2)</f>
        <v>#NUM!</v>
      </c>
      <c r="JA143" s="316" t="e">
        <f t="array" ref="JA143">QUARTILE(IF($JQ21:$JQ68&lt;=5,JA21:JA68),2)</f>
        <v>#NUM!</v>
      </c>
      <c r="JB143" s="316" t="e">
        <f t="array" ref="JB143">QUARTILE(IF($JQ21:$JQ68&lt;=5,JB21:JB68),2)</f>
        <v>#NUM!</v>
      </c>
      <c r="JC143" s="316" t="e">
        <f t="array" ref="JC143">QUARTILE(IF($JQ21:$JQ68&lt;=5,JC21:JC68),2)</f>
        <v>#NUM!</v>
      </c>
      <c r="JD143" s="316" t="e">
        <f t="array" ref="JD143">QUARTILE(IF($JQ21:$JQ68&lt;=5,JD21:JD68),2)</f>
        <v>#NUM!</v>
      </c>
      <c r="JE143" s="316" t="e">
        <f t="array" ref="JE143">QUARTILE(IF($JQ21:$JQ68&lt;=5,JE21:JE68),2)</f>
        <v>#NUM!</v>
      </c>
      <c r="JF143" s="316" t="e">
        <f t="array" ref="JF143">QUARTILE(IF($JQ21:$JQ68&lt;=5,JF21:JF68),2)</f>
        <v>#NUM!</v>
      </c>
      <c r="JG143" s="316" t="e">
        <f t="array" ref="JG143">QUARTILE(IF($JQ21:$JQ68&lt;=5,JG21:JG68),2)</f>
        <v>#NUM!</v>
      </c>
      <c r="JH143" s="316" t="e">
        <f t="array" ref="JH143">QUARTILE(IF($JQ21:$JQ68&lt;=5,JH21:JH68),2)</f>
        <v>#NUM!</v>
      </c>
      <c r="JI143" s="316" t="e">
        <f t="array" ref="JI143">QUARTILE(IF($JQ21:$JQ68&lt;=5,JI21:JI68),2)</f>
        <v>#NUM!</v>
      </c>
      <c r="JJ143" s="316" t="e">
        <f t="array" ref="JJ143">QUARTILE(IF($JQ21:$JQ68&lt;=5,JJ21:JJ68),2)</f>
        <v>#NUM!</v>
      </c>
      <c r="JK143" s="316" t="e">
        <f t="array" ref="JK143">QUARTILE(IF($JQ21:$JQ68&lt;=5,JK21:JK68),2)</f>
        <v>#NUM!</v>
      </c>
      <c r="JL143" s="316" t="e">
        <f t="array" ref="JL143">QUARTILE(IF($JQ21:$JQ68&lt;=5,JL21:JL68),2)</f>
        <v>#NUM!</v>
      </c>
      <c r="JM143" s="316" t="e">
        <f t="array" ref="JM143">QUARTILE(IF($JQ21:$JQ68&lt;=5,JM21:JM68),2)</f>
        <v>#NUM!</v>
      </c>
      <c r="JN143" s="316" t="e">
        <f t="array" ref="JN143">QUARTILE(IF($JQ21:$JQ68&lt;=5,JN21:JN68),2)</f>
        <v>#NUM!</v>
      </c>
      <c r="JO143" s="316" t="e">
        <f t="array" ref="JO143">QUARTILE(IF($JQ21:$JQ68&lt;=5,JO21:JO68),2)</f>
        <v>#NUM!</v>
      </c>
      <c r="JP143" s="316" t="e">
        <f t="array" ref="JP143">QUARTILE(IF($JQ21:$JQ68&lt;=5,JP21:JP68),2)</f>
        <v>#NUM!</v>
      </c>
    </row>
    <row r="144" spans="4:276" ht="15" customHeight="1" x14ac:dyDescent="0.2">
      <c r="D144" s="316">
        <v>9.4</v>
      </c>
      <c r="E144" s="317" t="s">
        <v>511</v>
      </c>
      <c r="F144" s="316" t="e">
        <f t="array" ref="F144">QUARTILE(IF($JQ21:$JQ68&lt;=5,F21:F68),3)</f>
        <v>#NUM!</v>
      </c>
      <c r="G144" s="316" t="e">
        <f t="array" ref="G144">QUARTILE(IF($JQ21:$JQ68&lt;=5,G21:G68),3)</f>
        <v>#NUM!</v>
      </c>
      <c r="H144" s="316" t="e">
        <f t="array" ref="H144">QUARTILE(IF($JQ21:$JQ68&lt;=5,H21:H68),3)</f>
        <v>#NUM!</v>
      </c>
      <c r="I144" s="316" t="e">
        <f t="array" ref="I144">QUARTILE(IF($JQ21:$JQ68&lt;=5,I21:I68),3)</f>
        <v>#NUM!</v>
      </c>
      <c r="J144" s="316" t="e">
        <f t="array" ref="J144">QUARTILE(IF($JQ21:$JQ68&lt;=5,J21:J68),3)</f>
        <v>#NUM!</v>
      </c>
      <c r="K144" s="316" t="e">
        <f t="array" ref="K144">QUARTILE(IF($JQ21:$JQ68&lt;=5,K21:K68),3)</f>
        <v>#NUM!</v>
      </c>
      <c r="L144" s="316" t="e">
        <f t="array" ref="L144">QUARTILE(IF($JQ21:$JQ68&lt;=5,L21:L68),3)</f>
        <v>#NUM!</v>
      </c>
      <c r="M144" s="316" t="e">
        <f t="array" ref="M144">QUARTILE(IF($JQ21:$JQ68&lt;=5,M21:M68),3)</f>
        <v>#NUM!</v>
      </c>
      <c r="N144" s="316" t="e">
        <f t="array" ref="N144">QUARTILE(IF($JQ21:$JQ68&lt;=5,N21:N68),3)</f>
        <v>#NUM!</v>
      </c>
      <c r="O144" s="316" t="e">
        <f t="array" ref="O144">QUARTILE(IF($JQ21:$JQ68&lt;=5,O21:O68),3)</f>
        <v>#NUM!</v>
      </c>
      <c r="P144" s="316" t="e">
        <f t="array" ref="P144">QUARTILE(IF($JQ21:$JQ68&lt;=5,P21:P68),3)</f>
        <v>#NUM!</v>
      </c>
      <c r="Q144" s="316" t="e">
        <f t="array" ref="Q144">QUARTILE(IF($JQ21:$JQ68&lt;=5,Q21:Q68),3)</f>
        <v>#NUM!</v>
      </c>
      <c r="R144" s="316" t="e">
        <f t="array" ref="R144">QUARTILE(IF($JQ21:$JQ68&lt;=5,R21:R68),3)</f>
        <v>#NUM!</v>
      </c>
      <c r="S144" s="316" t="e">
        <f t="array" ref="S144">QUARTILE(IF($JQ21:$JQ68&lt;=5,S21:S68),3)</f>
        <v>#NUM!</v>
      </c>
      <c r="T144" s="316" t="e">
        <f t="array" ref="T144">QUARTILE(IF($JQ21:$JQ68&lt;=5,T21:T68),3)</f>
        <v>#NUM!</v>
      </c>
      <c r="U144" s="316" t="e">
        <f t="array" ref="U144">QUARTILE(IF($JQ21:$JQ68&lt;=5,U21:U68),3)</f>
        <v>#NUM!</v>
      </c>
      <c r="V144" s="316" t="e">
        <f t="array" ref="V144">QUARTILE(IF($JQ21:$JQ68&lt;=5,V21:V68),3)</f>
        <v>#NUM!</v>
      </c>
      <c r="W144" s="316" t="e">
        <f t="array" ref="W144">QUARTILE(IF($JQ21:$JQ68&lt;=5,W21:W68),3)</f>
        <v>#NUM!</v>
      </c>
      <c r="X144" s="316" t="e">
        <f t="array" ref="X144">QUARTILE(IF($JQ21:$JQ68&lt;=5,X21:X68),3)</f>
        <v>#NUM!</v>
      </c>
      <c r="Y144" s="316" t="e">
        <f t="array" ref="Y144">QUARTILE(IF($JQ21:$JQ68&lt;=5,Y21:Y68),3)</f>
        <v>#NUM!</v>
      </c>
      <c r="Z144" s="316" t="e">
        <f t="array" ref="Z144">QUARTILE(IF($JQ21:$JQ68&lt;=5,Z21:Z68),3)</f>
        <v>#NUM!</v>
      </c>
      <c r="AA144" s="316" t="e">
        <f t="array" ref="AA144">QUARTILE(IF($JQ21:$JQ68&lt;=5,AA21:AA68),3)</f>
        <v>#NUM!</v>
      </c>
      <c r="AB144" s="316" t="e">
        <f t="array" ref="AB144">QUARTILE(IF($JQ21:$JQ68&lt;=5,AB21:AB68),3)</f>
        <v>#NUM!</v>
      </c>
      <c r="AC144" s="316" t="e">
        <f t="array" ref="AC144">QUARTILE(IF($JQ21:$JQ68&lt;=5,AC21:AC68),3)</f>
        <v>#NUM!</v>
      </c>
      <c r="AD144" s="316" t="e">
        <f t="array" ref="AD144">QUARTILE(IF($JQ21:$JQ68&lt;=5,AD21:AD68),3)</f>
        <v>#NUM!</v>
      </c>
      <c r="AE144" s="316" t="e">
        <f t="array" ref="AE144">QUARTILE(IF($JQ21:$JQ68&lt;=5,AE21:AE68),3)</f>
        <v>#NUM!</v>
      </c>
      <c r="AF144" s="316" t="e">
        <f t="array" ref="AF144">QUARTILE(IF($JQ21:$JQ68&lt;=5,AF21:AF68),3)</f>
        <v>#NUM!</v>
      </c>
      <c r="AG144" s="316" t="e">
        <f t="array" ref="AG144">QUARTILE(IF($JQ21:$JQ68&lt;=5,AG21:AG68),3)</f>
        <v>#NUM!</v>
      </c>
      <c r="AH144" s="316" t="e">
        <f t="array" ref="AH144">QUARTILE(IF($JQ21:$JQ68&lt;=5,AH21:AH68),3)</f>
        <v>#NUM!</v>
      </c>
      <c r="AI144" s="316" t="e">
        <f t="array" ref="AI144">QUARTILE(IF($JQ21:$JQ68&lt;=5,AI21:AI68),3)</f>
        <v>#NUM!</v>
      </c>
      <c r="AJ144" s="316" t="e">
        <f t="array" ref="AJ144">QUARTILE(IF($JQ21:$JQ68&lt;=5,AJ21:AJ68),3)</f>
        <v>#NUM!</v>
      </c>
      <c r="AK144" s="316" t="e">
        <f t="array" ref="AK144">QUARTILE(IF($JQ21:$JQ68&lt;=5,AK21:AK68),3)</f>
        <v>#NUM!</v>
      </c>
      <c r="AL144" s="316" t="e">
        <f t="array" ref="AL144">QUARTILE(IF($JQ21:$JQ68&lt;=5,AL21:AL68),3)</f>
        <v>#NUM!</v>
      </c>
      <c r="AM144" s="316" t="e">
        <f t="array" ref="AM144">QUARTILE(IF($JQ21:$JQ68&lt;=5,AM21:AM68),3)</f>
        <v>#NUM!</v>
      </c>
      <c r="AN144" s="316" t="e">
        <f t="array" ref="AN144">QUARTILE(IF($JQ21:$JQ68&lt;=5,AN21:AN68),3)</f>
        <v>#NUM!</v>
      </c>
      <c r="AO144" s="316" t="e">
        <f t="array" ref="AO144">QUARTILE(IF($JQ21:$JQ68&lt;=5,AO21:AO68),3)</f>
        <v>#NUM!</v>
      </c>
      <c r="AP144" s="316" t="e">
        <f t="array" ref="AP144">QUARTILE(IF($JQ21:$JQ68&lt;=5,AP21:AP68),3)</f>
        <v>#NUM!</v>
      </c>
      <c r="AQ144" s="316" t="e">
        <f t="array" ref="AQ144">QUARTILE(IF($JQ21:$JQ68&lt;=5,AQ21:AQ68),3)</f>
        <v>#NUM!</v>
      </c>
      <c r="AR144" s="316" t="e">
        <f t="array" ref="AR144">QUARTILE(IF($JQ21:$JQ68&lt;=5,AR21:AR68),3)</f>
        <v>#NUM!</v>
      </c>
      <c r="AS144" s="316" t="e">
        <f t="array" ref="AS144">QUARTILE(IF($JQ21:$JQ68&lt;=5,AS21:AS68),3)</f>
        <v>#NUM!</v>
      </c>
      <c r="AT144" s="316" t="e">
        <f t="array" ref="AT144">QUARTILE(IF($JQ21:$JQ68&lt;=5,AT21:AT68),3)</f>
        <v>#NUM!</v>
      </c>
      <c r="AU144" s="316" t="e">
        <f t="array" ref="AU144">QUARTILE(IF($JQ21:$JQ68&lt;=5,AU21:AU68),3)</f>
        <v>#NUM!</v>
      </c>
      <c r="AV144" s="316" t="e">
        <f t="array" ref="AV144">QUARTILE(IF($JQ21:$JQ68&lt;=5,AV21:AV68),3)</f>
        <v>#NUM!</v>
      </c>
      <c r="AW144" s="316" t="e">
        <f t="array" ref="AW144">QUARTILE(IF($JQ21:$JQ68&lt;=5,AW21:AW68),3)</f>
        <v>#NUM!</v>
      </c>
      <c r="AX144" s="316" t="e">
        <f t="array" ref="AX144">QUARTILE(IF($JQ21:$JQ68&lt;=5,AX21:AX68),3)</f>
        <v>#NUM!</v>
      </c>
      <c r="AY144" s="316" t="e">
        <f t="array" ref="AY144">QUARTILE(IF($JQ21:$JQ68&lt;=5,AY21:AY68),3)</f>
        <v>#NUM!</v>
      </c>
      <c r="AZ144" s="316" t="e">
        <f t="array" ref="AZ144">QUARTILE(IF($JQ21:$JQ68&lt;=5,AZ21:AZ68),3)</f>
        <v>#NUM!</v>
      </c>
      <c r="BA144" s="316" t="e">
        <f t="array" ref="BA144">QUARTILE(IF($JQ21:$JQ68&lt;=5,BA21:BA68),3)</f>
        <v>#NUM!</v>
      </c>
      <c r="BB144" s="316" t="e">
        <f t="array" ref="BB144">QUARTILE(IF($JQ21:$JQ68&lt;=5,BB21:BB68),3)</f>
        <v>#NUM!</v>
      </c>
      <c r="BC144" s="316" t="e">
        <f t="array" ref="BC144">QUARTILE(IF($JQ21:$JQ68&lt;=5,BC21:BC68),3)</f>
        <v>#NUM!</v>
      </c>
      <c r="BD144" s="316" t="e">
        <f t="array" ref="BD144">QUARTILE(IF($JQ21:$JQ68&lt;=5,BD21:BD68),3)</f>
        <v>#NUM!</v>
      </c>
      <c r="BE144" s="316" t="e">
        <f t="array" ref="BE144">QUARTILE(IF($JQ21:$JQ68&lt;=5,BE21:BE68),3)</f>
        <v>#NUM!</v>
      </c>
      <c r="BF144" s="316" t="e">
        <f t="array" ref="BF144">QUARTILE(IF($JQ21:$JQ68&lt;=5,BF21:BF68),3)</f>
        <v>#NUM!</v>
      </c>
      <c r="BG144" s="316" t="e">
        <f t="array" ref="BG144">QUARTILE(IF($JQ21:$JQ68&lt;=5,BG21:BG68),3)</f>
        <v>#NUM!</v>
      </c>
      <c r="BH144" s="316" t="e">
        <f t="array" ref="BH144">QUARTILE(IF($JQ21:$JQ68&lt;=5,BH21:BH68),3)</f>
        <v>#NUM!</v>
      </c>
      <c r="BI144" s="316" t="e">
        <f t="array" ref="BI144">QUARTILE(IF($JQ21:$JQ68&lt;=5,BI21:BI68),3)</f>
        <v>#NUM!</v>
      </c>
      <c r="BJ144" s="316" t="e">
        <f t="array" ref="BJ144">QUARTILE(IF($JQ21:$JQ68&lt;=5,BJ21:BJ68),3)</f>
        <v>#NUM!</v>
      </c>
      <c r="BK144" s="316" t="e">
        <f t="array" ref="BK144">QUARTILE(IF($JQ21:$JQ68&lt;=5,BK21:BK68),3)</f>
        <v>#NUM!</v>
      </c>
      <c r="BL144" s="316" t="e">
        <f t="array" ref="BL144">QUARTILE(IF($JQ21:$JQ68&lt;=5,BL21:BL68),3)</f>
        <v>#NUM!</v>
      </c>
      <c r="BM144" s="316" t="e">
        <f t="array" ref="BM144">QUARTILE(IF($JQ21:$JQ68&lt;=5,BM21:BM68),3)</f>
        <v>#NUM!</v>
      </c>
      <c r="BN144" s="316" t="e">
        <f t="array" ref="BN144">QUARTILE(IF($JQ21:$JQ68&lt;=5,BN21:BN68),3)</f>
        <v>#NUM!</v>
      </c>
      <c r="BO144" s="316" t="e">
        <f t="array" ref="BO144">QUARTILE(IF($JQ21:$JQ68&lt;=5,BO21:BO68),3)</f>
        <v>#NUM!</v>
      </c>
      <c r="BP144" s="316" t="e">
        <f t="array" ref="BP144">QUARTILE(IF($JQ21:$JQ68&lt;=5,BP21:BP68),3)</f>
        <v>#NUM!</v>
      </c>
      <c r="BQ144" s="316" t="e">
        <f t="array" ref="BQ144">QUARTILE(IF($JQ21:$JQ68&lt;=5,BQ21:BQ68),3)</f>
        <v>#NUM!</v>
      </c>
      <c r="BR144" s="316" t="e">
        <f t="array" ref="BR144">QUARTILE(IF($JQ21:$JQ68&lt;=5,BR21:BR68),3)</f>
        <v>#NUM!</v>
      </c>
      <c r="BS144" s="316" t="e">
        <f t="array" ref="BS144">QUARTILE(IF($JQ21:$JQ68&lt;=5,BS21:BS68),3)</f>
        <v>#NUM!</v>
      </c>
      <c r="BT144" s="316" t="e">
        <f t="array" ref="BT144">QUARTILE(IF($JQ21:$JQ68&lt;=5,BT21:BT68),3)</f>
        <v>#NUM!</v>
      </c>
      <c r="BU144" s="316" t="e">
        <f t="array" ref="BU144">QUARTILE(IF($JQ21:$JQ68&lt;=5,BU21:BU68),3)</f>
        <v>#NUM!</v>
      </c>
      <c r="BV144" s="316" t="e">
        <f t="array" ref="BV144">QUARTILE(IF($JQ21:$JQ68&lt;=5,BV21:BV68),3)</f>
        <v>#NUM!</v>
      </c>
      <c r="BW144" s="316" t="e">
        <f t="array" ref="BW144">QUARTILE(IF($JQ21:$JQ68&lt;=5,BW21:BW68),3)</f>
        <v>#NUM!</v>
      </c>
      <c r="BX144" s="316" t="e">
        <f t="array" ref="BX144">QUARTILE(IF($JQ21:$JQ68&lt;=5,BX21:BX68),3)</f>
        <v>#NUM!</v>
      </c>
      <c r="BY144" s="316" t="e">
        <f t="array" ref="BY144">QUARTILE(IF($JQ21:$JQ68&lt;=5,BY21:BY68),3)</f>
        <v>#NUM!</v>
      </c>
      <c r="BZ144" s="316" t="e">
        <f t="array" ref="BZ144">QUARTILE(IF($JQ21:$JQ68&lt;=5,BZ21:BZ68),3)</f>
        <v>#NUM!</v>
      </c>
      <c r="CA144" s="316" t="e">
        <f t="array" ref="CA144">QUARTILE(IF($JQ21:$JQ68&lt;=5,CA21:CA68),3)</f>
        <v>#NUM!</v>
      </c>
      <c r="CB144" s="316" t="e">
        <f t="array" ref="CB144">QUARTILE(IF($JQ21:$JQ68&lt;=5,CB21:CB68),3)</f>
        <v>#NUM!</v>
      </c>
      <c r="CC144" s="316" t="e">
        <f t="array" ref="CC144">QUARTILE(IF($JQ21:$JQ68&lt;=5,CC21:CC68),3)</f>
        <v>#NUM!</v>
      </c>
      <c r="CD144" s="316" t="e">
        <f t="array" ref="CD144">QUARTILE(IF($JQ21:$JQ68&lt;=5,CD21:CD68),3)</f>
        <v>#NUM!</v>
      </c>
      <c r="CE144" s="316" t="e">
        <f t="array" ref="CE144">QUARTILE(IF($JQ21:$JQ68&lt;=5,CE21:CE68),3)</f>
        <v>#NUM!</v>
      </c>
      <c r="CF144" s="316" t="e">
        <f t="array" ref="CF144">QUARTILE(IF($JQ21:$JQ68&lt;=5,CF21:CF68),3)</f>
        <v>#NUM!</v>
      </c>
      <c r="CG144" s="316" t="e">
        <f t="array" ref="CG144">QUARTILE(IF($JQ21:$JQ68&lt;=5,CG21:CG68),3)</f>
        <v>#NUM!</v>
      </c>
      <c r="CH144" s="316" t="e">
        <f t="array" ref="CH144">QUARTILE(IF($JQ21:$JQ68&lt;=5,CH21:CH68),3)</f>
        <v>#NUM!</v>
      </c>
      <c r="CI144" s="316" t="e">
        <f t="array" ref="CI144">QUARTILE(IF($JQ21:$JQ68&lt;=5,CI21:CI68),3)</f>
        <v>#NUM!</v>
      </c>
      <c r="CJ144" s="316" t="e">
        <f t="array" ref="CJ144">QUARTILE(IF($JQ21:$JQ68&lt;=5,CJ21:CJ68),3)</f>
        <v>#NUM!</v>
      </c>
      <c r="CK144" s="316" t="e">
        <f t="array" ref="CK144">QUARTILE(IF($JQ21:$JQ68&lt;=5,CK21:CK68),3)</f>
        <v>#NUM!</v>
      </c>
      <c r="CL144" s="316" t="e">
        <f t="array" ref="CL144">QUARTILE(IF($JQ21:$JQ68&lt;=5,CL21:CL68),3)</f>
        <v>#NUM!</v>
      </c>
      <c r="CM144" s="316" t="e">
        <f t="array" ref="CM144">QUARTILE(IF($JQ21:$JQ68&lt;=5,CM21:CM68),3)</f>
        <v>#NUM!</v>
      </c>
      <c r="CN144" s="316" t="e">
        <f t="array" ref="CN144">QUARTILE(IF($JQ21:$JQ68&lt;=5,CN21:CN68),3)</f>
        <v>#NUM!</v>
      </c>
      <c r="CO144" s="316" t="e">
        <f t="array" ref="CO144">QUARTILE(IF($JQ21:$JQ68&lt;=5,CO21:CO68),3)</f>
        <v>#NUM!</v>
      </c>
      <c r="CP144" s="316" t="e">
        <f t="array" ref="CP144">QUARTILE(IF($JQ21:$JQ68&lt;=5,CP21:CP68),3)</f>
        <v>#NUM!</v>
      </c>
      <c r="CQ144" s="316" t="e">
        <f t="array" ref="CQ144">QUARTILE(IF($JQ21:$JQ68&lt;=5,CQ21:CQ68),3)</f>
        <v>#NUM!</v>
      </c>
      <c r="CR144" s="316" t="e">
        <f t="array" ref="CR144">QUARTILE(IF($JQ21:$JQ68&lt;=5,CR21:CR68),3)</f>
        <v>#NUM!</v>
      </c>
      <c r="CS144" s="316" t="e">
        <f t="array" ref="CS144">QUARTILE(IF($JQ21:$JQ68&lt;=5,CS21:CS68),3)</f>
        <v>#NUM!</v>
      </c>
      <c r="CT144" s="316" t="e">
        <f t="array" ref="CT144">QUARTILE(IF($JQ21:$JQ68&lt;=5,CT21:CT68),3)</f>
        <v>#NUM!</v>
      </c>
      <c r="CU144" s="316" t="e">
        <f t="array" ref="CU144">QUARTILE(IF($JQ21:$JQ68&lt;=5,CU21:CU68),3)</f>
        <v>#NUM!</v>
      </c>
      <c r="CV144" s="316" t="e">
        <f t="array" ref="CV144">QUARTILE(IF($JQ21:$JQ68&lt;=5,CV21:CV68),3)</f>
        <v>#NUM!</v>
      </c>
      <c r="CW144" s="316" t="e">
        <f t="array" ref="CW144">QUARTILE(IF($JQ21:$JQ68&lt;=5,CW21:CW68),3)</f>
        <v>#NUM!</v>
      </c>
      <c r="CX144" s="316" t="e">
        <f t="array" ref="CX144">QUARTILE(IF($JQ21:$JQ68&lt;=5,CX21:CX68),3)</f>
        <v>#NUM!</v>
      </c>
      <c r="CY144" s="316" t="e">
        <f t="array" ref="CY144">QUARTILE(IF($JQ21:$JQ68&lt;=5,CY21:CY68),3)</f>
        <v>#NUM!</v>
      </c>
      <c r="CZ144" s="316" t="e">
        <f t="array" ref="CZ144">QUARTILE(IF($JQ21:$JQ68&lt;=5,CZ21:CZ68),3)</f>
        <v>#NUM!</v>
      </c>
      <c r="DA144" s="316" t="e">
        <f t="array" ref="DA144">QUARTILE(IF($JQ21:$JQ68&lt;=5,DA21:DA68),3)</f>
        <v>#NUM!</v>
      </c>
      <c r="DB144" s="316" t="e">
        <f t="array" ref="DB144">QUARTILE(IF($JQ21:$JQ68&lt;=5,DB21:DB68),3)</f>
        <v>#NUM!</v>
      </c>
      <c r="DC144" s="316" t="e">
        <f t="array" ref="DC144">QUARTILE(IF($JQ21:$JQ68&lt;=5,DC21:DC68),3)</f>
        <v>#NUM!</v>
      </c>
      <c r="DD144" s="316" t="e">
        <f t="array" ref="DD144">QUARTILE(IF($JQ21:$JQ68&lt;=5,DD21:DD68),3)</f>
        <v>#NUM!</v>
      </c>
      <c r="DE144" s="316" t="e">
        <f t="array" ref="DE144">QUARTILE(IF($JQ21:$JQ68&lt;=5,DE21:DE68),3)</f>
        <v>#NUM!</v>
      </c>
      <c r="DF144" s="316" t="e">
        <f t="array" ref="DF144">QUARTILE(IF($JQ21:$JQ68&lt;=5,DF21:DF68),3)</f>
        <v>#NUM!</v>
      </c>
      <c r="DG144" s="316" t="e">
        <f t="array" ref="DG144">QUARTILE(IF($JQ21:$JQ68&lt;=5,DG21:DG68),3)</f>
        <v>#NUM!</v>
      </c>
      <c r="DH144" s="316" t="e">
        <f t="array" ref="DH144">QUARTILE(IF($JQ21:$JQ68&lt;=5,DH21:DH68),3)</f>
        <v>#NUM!</v>
      </c>
      <c r="DI144" s="316" t="e">
        <f t="array" ref="DI144">QUARTILE(IF($JQ21:$JQ68&lt;=5,DI21:DI68),3)</f>
        <v>#NUM!</v>
      </c>
      <c r="DJ144" s="316" t="e">
        <f t="array" ref="DJ144">QUARTILE(IF($JQ21:$JQ68&lt;=5,DJ21:DJ68),3)</f>
        <v>#NUM!</v>
      </c>
      <c r="DK144" s="316" t="e">
        <f t="array" ref="DK144">QUARTILE(IF($JQ21:$JQ68&lt;=5,DK21:DK68),3)</f>
        <v>#NUM!</v>
      </c>
      <c r="DL144" s="316" t="e">
        <f t="array" ref="DL144">QUARTILE(IF($JQ21:$JQ68&lt;=5,DL21:DL68),3)</f>
        <v>#NUM!</v>
      </c>
      <c r="DM144" s="316" t="e">
        <f t="array" ref="DM144">QUARTILE(IF($JQ21:$JQ68&lt;=5,DM21:DM68),3)</f>
        <v>#NUM!</v>
      </c>
      <c r="DN144" s="316" t="e">
        <f t="array" ref="DN144">QUARTILE(IF($JQ21:$JQ68&lt;=5,DN21:DN68),3)</f>
        <v>#NUM!</v>
      </c>
      <c r="DO144" s="316" t="e">
        <f t="array" ref="DO144">QUARTILE(IF($JQ21:$JQ68&lt;=5,DO21:DO68),3)</f>
        <v>#NUM!</v>
      </c>
      <c r="DP144" s="316" t="e">
        <f t="array" ref="DP144">QUARTILE(IF($JQ21:$JQ68&lt;=5,DP21:DP68),3)</f>
        <v>#NUM!</v>
      </c>
      <c r="DQ144" s="316" t="e">
        <f t="array" ref="DQ144">QUARTILE(IF($JQ21:$JQ68&lt;=5,DQ21:DQ68),3)</f>
        <v>#NUM!</v>
      </c>
      <c r="DR144" s="316" t="e">
        <f t="array" ref="DR144">QUARTILE(IF($JQ21:$JQ68&lt;=5,DR21:DR68),3)</f>
        <v>#NUM!</v>
      </c>
      <c r="DS144" s="316" t="e">
        <f t="array" ref="DS144">QUARTILE(IF($JQ21:$JQ68&lt;=5,DS21:DS68),3)</f>
        <v>#NUM!</v>
      </c>
      <c r="DT144" s="316" t="e">
        <f t="array" ref="DT144">QUARTILE(IF($JQ21:$JQ68&lt;=5,DT21:DT68),3)</f>
        <v>#NUM!</v>
      </c>
      <c r="DU144" s="316" t="e">
        <f t="array" ref="DU144">QUARTILE(IF($JQ21:$JQ68&lt;=5,DU21:DU68),3)</f>
        <v>#NUM!</v>
      </c>
      <c r="DV144" s="316" t="e">
        <f t="array" ref="DV144">QUARTILE(IF($JQ21:$JQ68&lt;=5,DV21:DV68),3)</f>
        <v>#NUM!</v>
      </c>
      <c r="DW144" s="316" t="e">
        <f t="array" ref="DW144">QUARTILE(IF($JQ21:$JQ68&lt;=5,DW21:DW68),3)</f>
        <v>#NUM!</v>
      </c>
      <c r="DX144" s="316" t="e">
        <f t="array" ref="DX144">QUARTILE(IF($JQ21:$JQ68&lt;=5,DX21:DX68),3)</f>
        <v>#NUM!</v>
      </c>
      <c r="DY144" s="316" t="e">
        <f t="array" ref="DY144">QUARTILE(IF($JQ21:$JQ68&lt;=5,DY21:DY68),3)</f>
        <v>#NUM!</v>
      </c>
      <c r="DZ144" s="316" t="e">
        <f t="array" ref="DZ144">QUARTILE(IF($JQ21:$JQ68&lt;=5,DZ21:DZ68),3)</f>
        <v>#NUM!</v>
      </c>
      <c r="EA144" s="316" t="e">
        <f t="array" ref="EA144">QUARTILE(IF($JQ21:$JQ68&lt;=5,EA21:EA68),3)</f>
        <v>#NUM!</v>
      </c>
      <c r="EB144" s="316" t="e">
        <f t="array" ref="EB144">QUARTILE(IF($JQ21:$JQ68&lt;=5,EB21:EB68),3)</f>
        <v>#NUM!</v>
      </c>
      <c r="EC144" s="316" t="e">
        <f t="array" ref="EC144">QUARTILE(IF($JQ21:$JQ68&lt;=5,EC21:EC68),3)</f>
        <v>#NUM!</v>
      </c>
      <c r="ED144" s="316" t="e">
        <f t="array" ref="ED144">QUARTILE(IF($JQ21:$JQ68&lt;=5,ED21:ED68),3)</f>
        <v>#NUM!</v>
      </c>
      <c r="EE144" s="316" t="e">
        <f t="array" ref="EE144">QUARTILE(IF($JQ21:$JQ68&lt;=5,EE21:EE68),3)</f>
        <v>#NUM!</v>
      </c>
      <c r="EF144" s="316" t="e">
        <f t="array" ref="EF144">QUARTILE(IF($JQ21:$JQ68&lt;=5,EF21:EF68),3)</f>
        <v>#NUM!</v>
      </c>
      <c r="EG144" s="316" t="e">
        <f t="array" ref="EG144">QUARTILE(IF($JQ21:$JQ68&lt;=5,EG21:EG68),3)</f>
        <v>#NUM!</v>
      </c>
      <c r="EH144" s="316" t="e">
        <f t="array" ref="EH144">QUARTILE(IF($JQ21:$JQ68&lt;=5,EH21:EH68),3)</f>
        <v>#NUM!</v>
      </c>
      <c r="EI144" s="316" t="e">
        <f t="array" ref="EI144">QUARTILE(IF($JQ21:$JQ68&lt;=5,EI21:EI68),3)</f>
        <v>#NUM!</v>
      </c>
      <c r="EJ144" s="316" t="e">
        <f t="array" ref="EJ144">QUARTILE(IF($JQ21:$JQ68&lt;=5,EJ21:EJ68),3)</f>
        <v>#NUM!</v>
      </c>
      <c r="EK144" s="316" t="e">
        <f t="array" ref="EK144">QUARTILE(IF($JQ21:$JQ68&lt;=5,EK21:EK68),3)</f>
        <v>#NUM!</v>
      </c>
      <c r="EL144" s="316" t="e">
        <f t="array" ref="EL144">QUARTILE(IF($JQ21:$JQ68&lt;=5,EL21:EL68),3)</f>
        <v>#NUM!</v>
      </c>
      <c r="EM144" s="316" t="e">
        <f t="array" ref="EM144">QUARTILE(IF($JQ21:$JQ68&lt;=5,EM21:EM68),3)</f>
        <v>#NUM!</v>
      </c>
      <c r="EN144" s="316" t="e">
        <f t="array" ref="EN144">QUARTILE(IF($JQ21:$JQ68&lt;=5,EN21:EN68),3)</f>
        <v>#NUM!</v>
      </c>
      <c r="EO144" s="316" t="e">
        <f t="array" ref="EO144">QUARTILE(IF($JQ21:$JQ68&lt;=5,EO21:EO68),3)</f>
        <v>#NUM!</v>
      </c>
      <c r="EP144" s="316" t="e">
        <f t="array" ref="EP144">QUARTILE(IF($JQ21:$JQ68&lt;=5,EP21:EP68),3)</f>
        <v>#NUM!</v>
      </c>
      <c r="EQ144" s="316" t="e">
        <f t="array" ref="EQ144">QUARTILE(IF($JQ21:$JQ68&lt;=5,EQ21:EQ68),3)</f>
        <v>#NUM!</v>
      </c>
      <c r="ER144" s="316" t="e">
        <f t="array" ref="ER144">QUARTILE(IF($JQ21:$JQ68&lt;=5,ER21:ER68),3)</f>
        <v>#NUM!</v>
      </c>
      <c r="ES144" s="316" t="e">
        <f t="array" ref="ES144">QUARTILE(IF($JQ21:$JQ68&lt;=5,ES21:ES68),3)</f>
        <v>#NUM!</v>
      </c>
      <c r="ET144" s="316" t="e">
        <f t="array" ref="ET144">QUARTILE(IF($JQ21:$JQ68&lt;=5,ET21:ET68),3)</f>
        <v>#NUM!</v>
      </c>
      <c r="EU144" s="316" t="e">
        <f t="array" ref="EU144">QUARTILE(IF($JQ21:$JQ68&lt;=5,EU21:EU68),3)</f>
        <v>#NUM!</v>
      </c>
      <c r="EV144" s="316" t="e">
        <f t="array" ref="EV144">QUARTILE(IF($JQ21:$JQ68&lt;=5,EV21:EV68),3)</f>
        <v>#NUM!</v>
      </c>
      <c r="EW144" s="316" t="e">
        <f t="array" ref="EW144">QUARTILE(IF($JQ21:$JQ68&lt;=5,EW21:EW68),3)</f>
        <v>#NUM!</v>
      </c>
      <c r="EX144" s="316" t="e">
        <f t="array" ref="EX144">QUARTILE(IF($JQ21:$JQ68&lt;=5,EX21:EX68),3)</f>
        <v>#NUM!</v>
      </c>
      <c r="EY144" s="316" t="e">
        <f t="array" ref="EY144">QUARTILE(IF($JQ21:$JQ68&lt;=5,EY21:EY68),3)</f>
        <v>#NUM!</v>
      </c>
      <c r="EZ144" s="316" t="e">
        <f t="array" ref="EZ144">QUARTILE(IF($JQ21:$JQ68&lt;=5,EZ21:EZ68),3)</f>
        <v>#NUM!</v>
      </c>
      <c r="FA144" s="316" t="e">
        <f t="array" ref="FA144">QUARTILE(IF($JQ21:$JQ68&lt;=5,FA21:FA68),3)</f>
        <v>#NUM!</v>
      </c>
      <c r="FB144" s="316" t="e">
        <f t="array" ref="FB144">QUARTILE(IF($JQ21:$JQ68&lt;=5,FB21:FB68),3)</f>
        <v>#NUM!</v>
      </c>
      <c r="FC144" s="316" t="e">
        <f t="array" ref="FC144">QUARTILE(IF($JQ21:$JQ68&lt;=5,FC21:FC68),3)</f>
        <v>#NUM!</v>
      </c>
      <c r="FD144" s="316" t="e">
        <f t="array" ref="FD144">QUARTILE(IF($JQ21:$JQ68&lt;=5,FD21:FD68),3)</f>
        <v>#NUM!</v>
      </c>
      <c r="FE144" s="316" t="e">
        <f t="array" ref="FE144">QUARTILE(IF($JQ21:$JQ68&lt;=5,FE21:FE68),3)</f>
        <v>#NUM!</v>
      </c>
      <c r="FF144" s="316" t="e">
        <f t="array" ref="FF144">QUARTILE(IF($JQ21:$JQ68&lt;=5,FF21:FF68),3)</f>
        <v>#NUM!</v>
      </c>
      <c r="FG144" s="316" t="e">
        <f t="array" ref="FG144">QUARTILE(IF($JQ21:$JQ68&lt;=5,FG21:FG68),3)</f>
        <v>#NUM!</v>
      </c>
      <c r="FH144" s="316" t="e">
        <f t="array" ref="FH144">QUARTILE(IF($JQ21:$JQ68&lt;=5,FH21:FH68),3)</f>
        <v>#NUM!</v>
      </c>
      <c r="FI144" s="316" t="e">
        <f t="array" ref="FI144">QUARTILE(IF($JQ21:$JQ68&lt;=5,FI21:FI68),3)</f>
        <v>#NUM!</v>
      </c>
      <c r="FJ144" s="316" t="e">
        <f t="array" ref="FJ144">QUARTILE(IF($JQ21:$JQ68&lt;=5,FJ21:FJ68),3)</f>
        <v>#NUM!</v>
      </c>
      <c r="FK144" s="316" t="e">
        <f t="array" ref="FK144">QUARTILE(IF($JQ21:$JQ68&lt;=5,FK21:FK68),3)</f>
        <v>#NUM!</v>
      </c>
      <c r="FL144" s="316" t="e">
        <f t="array" ref="FL144">QUARTILE(IF($JQ21:$JQ68&lt;=5,FL21:FL68),3)</f>
        <v>#NUM!</v>
      </c>
      <c r="FM144" s="316" t="e">
        <f t="array" ref="FM144">QUARTILE(IF($JQ21:$JQ68&lt;=5,FM21:FM68),3)</f>
        <v>#NUM!</v>
      </c>
      <c r="FN144" s="316" t="e">
        <f t="array" ref="FN144">QUARTILE(IF($JQ21:$JQ68&lt;=5,FN21:FN68),3)</f>
        <v>#NUM!</v>
      </c>
      <c r="FO144" s="316" t="e">
        <f t="array" ref="FO144">QUARTILE(IF($JQ21:$JQ68&lt;=5,FO21:FO68),3)</f>
        <v>#NUM!</v>
      </c>
      <c r="FP144" s="316" t="e">
        <f t="array" ref="FP144">QUARTILE(IF($JQ21:$JQ68&lt;=5,FP21:FP68),3)</f>
        <v>#NUM!</v>
      </c>
      <c r="FQ144" s="316" t="e">
        <f t="array" ref="FQ144">QUARTILE(IF($JQ21:$JQ68&lt;=5,FQ21:FQ68),3)</f>
        <v>#NUM!</v>
      </c>
      <c r="FR144" s="316" t="e">
        <f t="array" ref="FR144">QUARTILE(IF($JQ21:$JQ68&lt;=5,FR21:FR68),3)</f>
        <v>#NUM!</v>
      </c>
      <c r="FS144" s="316" t="e">
        <f t="array" ref="FS144">QUARTILE(IF($JQ21:$JQ68&lt;=5,FS21:FS68),3)</f>
        <v>#NUM!</v>
      </c>
      <c r="FT144" s="316" t="e">
        <f t="array" ref="FT144">QUARTILE(IF($JQ21:$JQ68&lt;=5,FT21:FT68),3)</f>
        <v>#NUM!</v>
      </c>
      <c r="FU144" s="316" t="e">
        <f t="array" ref="FU144">QUARTILE(IF($JQ21:$JQ68&lt;=5,FU21:FU68),3)</f>
        <v>#NUM!</v>
      </c>
      <c r="FV144" s="316" t="e">
        <f t="array" ref="FV144">QUARTILE(IF($JQ21:$JQ68&lt;=5,FV21:FV68),3)</f>
        <v>#NUM!</v>
      </c>
      <c r="FW144" s="316" t="e">
        <f t="array" ref="FW144">QUARTILE(IF($JQ21:$JQ68&lt;=5,FW21:FW68),3)</f>
        <v>#NUM!</v>
      </c>
      <c r="FX144" s="316" t="e">
        <f t="array" ref="FX144">QUARTILE(IF($JQ21:$JQ68&lt;=5,FX21:FX68),3)</f>
        <v>#NUM!</v>
      </c>
      <c r="FY144" s="316" t="e">
        <f t="array" ref="FY144">QUARTILE(IF($JQ21:$JQ68&lt;=5,FY21:FY68),3)</f>
        <v>#NUM!</v>
      </c>
      <c r="FZ144" s="316" t="e">
        <f t="array" ref="FZ144">QUARTILE(IF($JQ21:$JQ68&lt;=5,FZ21:FZ68),3)</f>
        <v>#NUM!</v>
      </c>
      <c r="GA144" s="316" t="e">
        <f t="array" ref="GA144">QUARTILE(IF($JQ21:$JQ68&lt;=5,GA21:GA68),3)</f>
        <v>#NUM!</v>
      </c>
      <c r="GB144" s="316" t="e">
        <f t="array" ref="GB144">QUARTILE(IF($JQ21:$JQ68&lt;=5,GB21:GB68),3)</f>
        <v>#NUM!</v>
      </c>
      <c r="GC144" s="316" t="e">
        <f t="array" ref="GC144">QUARTILE(IF($JQ21:$JQ68&lt;=5,GC21:GC68),3)</f>
        <v>#NUM!</v>
      </c>
      <c r="GD144" s="316" t="e">
        <f t="array" ref="GD144">QUARTILE(IF($JQ21:$JQ68&lt;=5,GD21:GD68),3)</f>
        <v>#NUM!</v>
      </c>
      <c r="GE144" s="316" t="e">
        <f t="array" ref="GE144">QUARTILE(IF($JQ21:$JQ68&lt;=5,GE21:GE68),3)</f>
        <v>#NUM!</v>
      </c>
      <c r="GF144" s="316" t="e">
        <f t="array" ref="GF144">QUARTILE(IF($JQ21:$JQ68&lt;=5,GF21:GF68),3)</f>
        <v>#NUM!</v>
      </c>
      <c r="GG144" s="316" t="e">
        <f t="array" ref="GG144">QUARTILE(IF($JQ21:$JQ68&lt;=5,GG21:GG68),3)</f>
        <v>#NUM!</v>
      </c>
      <c r="GH144" s="316" t="e">
        <f t="array" ref="GH144">QUARTILE(IF($JQ21:$JQ68&lt;=5,GH21:GH68),3)</f>
        <v>#NUM!</v>
      </c>
      <c r="GI144" s="316" t="e">
        <f t="array" ref="GI144">QUARTILE(IF($JQ21:$JQ68&lt;=5,GI21:GI68),3)</f>
        <v>#NUM!</v>
      </c>
      <c r="GJ144" s="316" t="e">
        <f t="array" ref="GJ144">QUARTILE(IF($JQ21:$JQ68&lt;=5,GJ21:GJ68),3)</f>
        <v>#NUM!</v>
      </c>
      <c r="GK144" s="316" t="e">
        <f t="array" ref="GK144">QUARTILE(IF($JQ21:$JQ68&lt;=5,GK21:GK68),3)</f>
        <v>#NUM!</v>
      </c>
      <c r="GL144" s="316" t="e">
        <f t="array" ref="GL144">QUARTILE(IF($JQ21:$JQ68&lt;=5,GL21:GL68),3)</f>
        <v>#NUM!</v>
      </c>
      <c r="GM144" s="316" t="e">
        <f t="array" ref="GM144">QUARTILE(IF($JQ21:$JQ68&lt;=5,GM21:GM68),3)</f>
        <v>#NUM!</v>
      </c>
      <c r="GN144" s="316" t="e">
        <f t="array" ref="GN144">QUARTILE(IF($JQ21:$JQ68&lt;=5,GN21:GN68),3)</f>
        <v>#NUM!</v>
      </c>
      <c r="GO144" s="316" t="e">
        <f t="array" ref="GO144">QUARTILE(IF($JQ21:$JQ68&lt;=5,GO21:GO68),3)</f>
        <v>#NUM!</v>
      </c>
      <c r="GP144" s="316" t="e">
        <f t="array" ref="GP144">QUARTILE(IF($JQ21:$JQ68&lt;=5,GP21:GP68),3)</f>
        <v>#NUM!</v>
      </c>
      <c r="GQ144" s="316" t="e">
        <f t="array" ref="GQ144">QUARTILE(IF($JQ21:$JQ68&lt;=5,GQ21:GQ68),3)</f>
        <v>#NUM!</v>
      </c>
      <c r="GR144" s="316" t="e">
        <f t="array" ref="GR144">QUARTILE(IF($JQ21:$JQ68&lt;=5,GR21:GR68),3)</f>
        <v>#NUM!</v>
      </c>
      <c r="GS144" s="316" t="e">
        <f t="array" ref="GS144">QUARTILE(IF($JQ21:$JQ68&lt;=5,GS21:GS68),3)</f>
        <v>#NUM!</v>
      </c>
      <c r="GT144" s="316" t="e">
        <f t="array" ref="GT144">QUARTILE(IF($JQ21:$JQ68&lt;=5,GT21:GT68),3)</f>
        <v>#NUM!</v>
      </c>
      <c r="GU144" s="316" t="e">
        <f t="array" ref="GU144">QUARTILE(IF($JQ21:$JQ68&lt;=5,GU21:GU68),3)</f>
        <v>#NUM!</v>
      </c>
      <c r="GV144" s="316" t="e">
        <f t="array" ref="GV144">QUARTILE(IF($JQ21:$JQ68&lt;=5,GV21:GV68),3)</f>
        <v>#NUM!</v>
      </c>
      <c r="GW144" s="316" t="e">
        <f t="array" ref="GW144">QUARTILE(IF($JQ21:$JQ68&lt;=5,GW21:GW68),3)</f>
        <v>#NUM!</v>
      </c>
      <c r="GX144" s="316" t="e">
        <f t="array" ref="GX144">QUARTILE(IF($JQ21:$JQ68&lt;=5,GX21:GX68),3)</f>
        <v>#NUM!</v>
      </c>
      <c r="GY144" s="316" t="e">
        <f t="array" ref="GY144">QUARTILE(IF($JQ21:$JQ68&lt;=5,GY21:GY68),3)</f>
        <v>#NUM!</v>
      </c>
      <c r="GZ144" s="316" t="e">
        <f t="array" ref="GZ144">QUARTILE(IF($JQ21:$JQ68&lt;=5,GZ21:GZ68),3)</f>
        <v>#NUM!</v>
      </c>
      <c r="HA144" s="316" t="e">
        <f t="array" ref="HA144">QUARTILE(IF($JQ21:$JQ68&lt;=5,HA21:HA68),3)</f>
        <v>#NUM!</v>
      </c>
      <c r="HB144" s="316" t="e">
        <f t="array" ref="HB144">QUARTILE(IF($JQ21:$JQ68&lt;=5,HB21:HB68),3)</f>
        <v>#NUM!</v>
      </c>
      <c r="HC144" s="316" t="e">
        <f t="array" ref="HC144">QUARTILE(IF($JQ21:$JQ68&lt;=5,HC21:HC68),3)</f>
        <v>#NUM!</v>
      </c>
      <c r="HD144" s="316" t="e">
        <f t="array" ref="HD144">QUARTILE(IF($JQ21:$JQ68&lt;=5,HD21:HD68),3)</f>
        <v>#NUM!</v>
      </c>
      <c r="HE144" s="316" t="e">
        <f t="array" ref="HE144">QUARTILE(IF($JQ21:$JQ68&lt;=5,HE21:HE68),3)</f>
        <v>#NUM!</v>
      </c>
      <c r="HF144" s="316" t="e">
        <f t="array" ref="HF144">QUARTILE(IF($JQ21:$JQ68&lt;=5,HF21:HF68),3)</f>
        <v>#NUM!</v>
      </c>
      <c r="HG144" s="316" t="e">
        <f t="array" ref="HG144">QUARTILE(IF($JQ21:$JQ68&lt;=5,HG21:HG68),3)</f>
        <v>#NUM!</v>
      </c>
      <c r="HH144" s="316" t="e">
        <f t="array" ref="HH144">QUARTILE(IF($JQ21:$JQ68&lt;=5,HH21:HH68),3)</f>
        <v>#NUM!</v>
      </c>
      <c r="HI144" s="316" t="e">
        <f t="array" ref="HI144">QUARTILE(IF($JQ21:$JQ68&lt;=5,HI21:HI68),3)</f>
        <v>#NUM!</v>
      </c>
      <c r="HJ144" s="316" t="e">
        <f t="array" ref="HJ144">QUARTILE(IF($JQ21:$JQ68&lt;=5,HJ21:HJ68),3)</f>
        <v>#NUM!</v>
      </c>
      <c r="HK144" s="316" t="e">
        <f t="array" ref="HK144">QUARTILE(IF($JQ21:$JQ68&lt;=5,HK21:HK68),3)</f>
        <v>#NUM!</v>
      </c>
      <c r="HL144" s="316" t="e">
        <f t="array" ref="HL144">QUARTILE(IF($JQ21:$JQ68&lt;=5,HL21:HL68),3)</f>
        <v>#NUM!</v>
      </c>
      <c r="HM144" s="316" t="e">
        <f t="array" ref="HM144">QUARTILE(IF($JQ21:$JQ68&lt;=5,HM21:HM68),3)</f>
        <v>#NUM!</v>
      </c>
      <c r="HN144" s="316" t="e">
        <f t="array" ref="HN144">QUARTILE(IF($JQ21:$JQ68&lt;=5,HN21:HN68),3)</f>
        <v>#NUM!</v>
      </c>
      <c r="HO144" s="316" t="e">
        <f t="array" ref="HO144">QUARTILE(IF($JQ21:$JQ68&lt;=5,HO21:HO68),3)</f>
        <v>#NUM!</v>
      </c>
      <c r="HP144" s="316" t="e">
        <f t="array" ref="HP144">QUARTILE(IF($JQ21:$JQ68&lt;=5,HP21:HP68),3)</f>
        <v>#NUM!</v>
      </c>
      <c r="HQ144" s="316" t="e">
        <f t="array" ref="HQ144">QUARTILE(IF($JQ21:$JQ68&lt;=5,HQ21:HQ68),3)</f>
        <v>#NUM!</v>
      </c>
      <c r="HR144" s="316" t="e">
        <f t="array" ref="HR144">QUARTILE(IF($JQ21:$JQ68&lt;=5,HR21:HR68),3)</f>
        <v>#NUM!</v>
      </c>
      <c r="HS144" s="316" t="e">
        <f t="array" ref="HS144">QUARTILE(IF($JQ21:$JQ68&lt;=5,HS21:HS68),3)</f>
        <v>#NUM!</v>
      </c>
      <c r="HT144" s="316" t="e">
        <f t="array" ref="HT144">QUARTILE(IF($JQ21:$JQ68&lt;=5,HT21:HT68),3)</f>
        <v>#NUM!</v>
      </c>
      <c r="HU144" s="316" t="e">
        <f t="array" ref="HU144">QUARTILE(IF($JQ21:$JQ68&lt;=5,HU21:HU68),3)</f>
        <v>#NUM!</v>
      </c>
      <c r="HV144" s="316" t="e">
        <f t="array" ref="HV144">QUARTILE(IF($JQ21:$JQ68&lt;=5,HV21:HV68),3)</f>
        <v>#NUM!</v>
      </c>
      <c r="HW144" s="316" t="e">
        <f t="array" ref="HW144">QUARTILE(IF($JQ21:$JQ68&lt;=5,HW21:HW68),3)</f>
        <v>#NUM!</v>
      </c>
      <c r="HX144" s="316" t="e">
        <f t="array" ref="HX144">QUARTILE(IF($JQ21:$JQ68&lt;=5,HX21:HX68),3)</f>
        <v>#NUM!</v>
      </c>
      <c r="HY144" s="316" t="e">
        <f t="array" ref="HY144">QUARTILE(IF($JQ21:$JQ68&lt;=5,HY21:HY68),3)</f>
        <v>#NUM!</v>
      </c>
      <c r="HZ144" s="316" t="e">
        <f t="array" ref="HZ144">QUARTILE(IF($JQ21:$JQ68&lt;=5,HZ21:HZ68),3)</f>
        <v>#NUM!</v>
      </c>
      <c r="IA144" s="316" t="e">
        <f t="array" ref="IA144">QUARTILE(IF($JQ21:$JQ68&lt;=5,IA21:IA68),3)</f>
        <v>#NUM!</v>
      </c>
      <c r="IB144" s="316" t="e">
        <f t="array" ref="IB144">QUARTILE(IF($JQ21:$JQ68&lt;=5,IB21:IB68),3)</f>
        <v>#NUM!</v>
      </c>
      <c r="IC144" s="316" t="e">
        <f t="array" ref="IC144">QUARTILE(IF($JQ21:$JQ68&lt;=5,IC21:IC68),3)</f>
        <v>#NUM!</v>
      </c>
      <c r="ID144" s="316" t="e">
        <f t="array" ref="ID144">QUARTILE(IF($JQ21:$JQ68&lt;=5,ID21:ID68),3)</f>
        <v>#NUM!</v>
      </c>
      <c r="IE144" s="316" t="e">
        <f t="array" ref="IE144">QUARTILE(IF($JQ21:$JQ68&lt;=5,IE21:IE68),3)</f>
        <v>#NUM!</v>
      </c>
      <c r="IF144" s="316" t="e">
        <f t="array" ref="IF144">QUARTILE(IF($JQ21:$JQ68&lt;=5,IF21:IF68),3)</f>
        <v>#NUM!</v>
      </c>
      <c r="IG144" s="316" t="e">
        <f t="array" ref="IG144">QUARTILE(IF($JQ21:$JQ68&lt;=5,IG21:IG68),3)</f>
        <v>#NUM!</v>
      </c>
      <c r="IH144" s="316" t="e">
        <f t="array" ref="IH144">QUARTILE(IF($JQ21:$JQ68&lt;=5,IH21:IH68),3)</f>
        <v>#NUM!</v>
      </c>
      <c r="II144" s="316" t="e">
        <f t="array" ref="II144">QUARTILE(IF($JQ21:$JQ68&lt;=5,II21:II68),3)</f>
        <v>#NUM!</v>
      </c>
      <c r="IJ144" s="316" t="e">
        <f t="array" ref="IJ144">QUARTILE(IF($JQ21:$JQ68&lt;=5,IJ21:IJ68),3)</f>
        <v>#NUM!</v>
      </c>
      <c r="IK144" s="316" t="e">
        <f t="array" ref="IK144">QUARTILE(IF($JQ21:$JQ68&lt;=5,IK21:IK68),3)</f>
        <v>#NUM!</v>
      </c>
      <c r="IL144" s="316" t="e">
        <f t="array" ref="IL144">QUARTILE(IF($JQ21:$JQ68&lt;=5,IL21:IL68),3)</f>
        <v>#NUM!</v>
      </c>
      <c r="IM144" s="316" t="e">
        <f t="array" ref="IM144">QUARTILE(IF($JQ21:$JQ68&lt;=5,IM21:IM68),3)</f>
        <v>#NUM!</v>
      </c>
      <c r="IN144" s="316" t="e">
        <f t="array" ref="IN144">QUARTILE(IF($JQ21:$JQ68&lt;=5,IN21:IN68),3)</f>
        <v>#NUM!</v>
      </c>
      <c r="IO144" s="316" t="e">
        <f t="array" ref="IO144">QUARTILE(IF($JQ21:$JQ68&lt;=5,IO21:IO68),3)</f>
        <v>#NUM!</v>
      </c>
      <c r="IP144" s="316" t="e">
        <f t="array" ref="IP144">QUARTILE(IF($JQ21:$JQ68&lt;=5,IP21:IP68),3)</f>
        <v>#NUM!</v>
      </c>
      <c r="IQ144" s="316" t="e">
        <f t="array" ref="IQ144">QUARTILE(IF($JQ21:$JQ68&lt;=5,IQ21:IQ68),3)</f>
        <v>#NUM!</v>
      </c>
      <c r="IR144" s="316" t="e">
        <f t="array" ref="IR144">QUARTILE(IF($JQ21:$JQ68&lt;=5,IR21:IR68),3)</f>
        <v>#NUM!</v>
      </c>
      <c r="IS144" s="316" t="e">
        <f t="array" ref="IS144">QUARTILE(IF($JQ21:$JQ68&lt;=5,IS21:IS68),3)</f>
        <v>#NUM!</v>
      </c>
      <c r="IT144" s="316" t="e">
        <f t="array" ref="IT144">QUARTILE(IF($JQ21:$JQ68&lt;=5,IT21:IT68),3)</f>
        <v>#NUM!</v>
      </c>
      <c r="IU144" s="316" t="e">
        <f t="array" ref="IU144">QUARTILE(IF($JQ21:$JQ68&lt;=5,IU21:IU68),3)</f>
        <v>#NUM!</v>
      </c>
      <c r="IV144" s="316" t="e">
        <f t="array" ref="IV144">QUARTILE(IF($JQ21:$JQ68&lt;=5,IV21:IV68),3)</f>
        <v>#NUM!</v>
      </c>
      <c r="IW144" s="316" t="e">
        <f t="array" ref="IW144">QUARTILE(IF($JQ21:$JQ68&lt;=5,IW21:IW68),3)</f>
        <v>#NUM!</v>
      </c>
      <c r="IX144" s="316" t="e">
        <f t="array" ref="IX144">QUARTILE(IF($JQ21:$JQ68&lt;=5,IX21:IX68),3)</f>
        <v>#NUM!</v>
      </c>
      <c r="IY144" s="316" t="e">
        <f t="array" ref="IY144">QUARTILE(IF($JQ21:$JQ68&lt;=5,IY21:IY68),3)</f>
        <v>#NUM!</v>
      </c>
      <c r="IZ144" s="316" t="e">
        <f t="array" ref="IZ144">QUARTILE(IF($JQ21:$JQ68&lt;=5,IZ21:IZ68),3)</f>
        <v>#NUM!</v>
      </c>
      <c r="JA144" s="316" t="e">
        <f t="array" ref="JA144">QUARTILE(IF($JQ21:$JQ68&lt;=5,JA21:JA68),3)</f>
        <v>#NUM!</v>
      </c>
      <c r="JB144" s="316" t="e">
        <f t="array" ref="JB144">QUARTILE(IF($JQ21:$JQ68&lt;=5,JB21:JB68),3)</f>
        <v>#NUM!</v>
      </c>
      <c r="JC144" s="316" t="e">
        <f t="array" ref="JC144">QUARTILE(IF($JQ21:$JQ68&lt;=5,JC21:JC68),3)</f>
        <v>#NUM!</v>
      </c>
      <c r="JD144" s="316" t="e">
        <f t="array" ref="JD144">QUARTILE(IF($JQ21:$JQ68&lt;=5,JD21:JD68),3)</f>
        <v>#NUM!</v>
      </c>
      <c r="JE144" s="316" t="e">
        <f t="array" ref="JE144">QUARTILE(IF($JQ21:$JQ68&lt;=5,JE21:JE68),3)</f>
        <v>#NUM!</v>
      </c>
      <c r="JF144" s="316" t="e">
        <f t="array" ref="JF144">QUARTILE(IF($JQ21:$JQ68&lt;=5,JF21:JF68),3)</f>
        <v>#NUM!</v>
      </c>
      <c r="JG144" s="316" t="e">
        <f t="array" ref="JG144">QUARTILE(IF($JQ21:$JQ68&lt;=5,JG21:JG68),3)</f>
        <v>#NUM!</v>
      </c>
      <c r="JH144" s="316" t="e">
        <f t="array" ref="JH144">QUARTILE(IF($JQ21:$JQ68&lt;=5,JH21:JH68),3)</f>
        <v>#NUM!</v>
      </c>
      <c r="JI144" s="316" t="e">
        <f t="array" ref="JI144">QUARTILE(IF($JQ21:$JQ68&lt;=5,JI21:JI68),3)</f>
        <v>#NUM!</v>
      </c>
      <c r="JJ144" s="316" t="e">
        <f t="array" ref="JJ144">QUARTILE(IF($JQ21:$JQ68&lt;=5,JJ21:JJ68),3)</f>
        <v>#NUM!</v>
      </c>
      <c r="JK144" s="316" t="e">
        <f t="array" ref="JK144">QUARTILE(IF($JQ21:$JQ68&lt;=5,JK21:JK68),3)</f>
        <v>#NUM!</v>
      </c>
      <c r="JL144" s="316" t="e">
        <f t="array" ref="JL144">QUARTILE(IF($JQ21:$JQ68&lt;=5,JL21:JL68),3)</f>
        <v>#NUM!</v>
      </c>
      <c r="JM144" s="316" t="e">
        <f t="array" ref="JM144">QUARTILE(IF($JQ21:$JQ68&lt;=5,JM21:JM68),3)</f>
        <v>#NUM!</v>
      </c>
      <c r="JN144" s="316" t="e">
        <f t="array" ref="JN144">QUARTILE(IF($JQ21:$JQ68&lt;=5,JN21:JN68),3)</f>
        <v>#NUM!</v>
      </c>
      <c r="JO144" s="316" t="e">
        <f t="array" ref="JO144">QUARTILE(IF($JQ21:$JQ68&lt;=5,JO21:JO68),3)</f>
        <v>#NUM!</v>
      </c>
      <c r="JP144" s="316" t="e">
        <f t="array" ref="JP144">QUARTILE(IF($JQ21:$JQ68&lt;=5,JP21:JP68),3)</f>
        <v>#NUM!</v>
      </c>
    </row>
    <row r="145" spans="4:276" ht="15" customHeight="1" x14ac:dyDescent="0.2">
      <c r="D145" s="316">
        <v>9.1</v>
      </c>
      <c r="E145" s="317" t="s">
        <v>509</v>
      </c>
      <c r="F145" s="317">
        <f t="array" ref="F145">MIN(IF($JQ21:$JQ68&lt;=5,F21:F68))</f>
        <v>0</v>
      </c>
      <c r="G145" s="317">
        <f t="array" ref="G145">MIN(IF($JQ21:$JQ68&lt;=5,G21:G68))</f>
        <v>0</v>
      </c>
      <c r="H145" s="317">
        <f t="array" ref="H145">MIN(IF($JQ21:$JQ68&lt;=5,H21:H68))</f>
        <v>0</v>
      </c>
      <c r="I145" s="317">
        <f t="array" ref="I145">MIN(IF($JQ21:$JQ68&lt;=5,I21:I68))</f>
        <v>0</v>
      </c>
      <c r="J145" s="317">
        <f t="array" ref="J145">MIN(IF($JQ21:$JQ68&lt;=5,J21:J68))</f>
        <v>0</v>
      </c>
      <c r="K145" s="317">
        <f t="array" ref="K145">MIN(IF($JQ21:$JQ68&lt;=5,K21:K68))</f>
        <v>0</v>
      </c>
      <c r="L145" s="317">
        <f t="array" ref="L145">MIN(IF($JQ21:$JQ68&lt;=5,L21:L68))</f>
        <v>0</v>
      </c>
      <c r="M145" s="317">
        <f t="array" ref="M145">MIN(IF($JQ21:$JQ68&lt;=5,M21:M68))</f>
        <v>0</v>
      </c>
      <c r="N145" s="317">
        <f t="array" ref="N145">MIN(IF($JQ21:$JQ68&lt;=5,N21:N68))</f>
        <v>0</v>
      </c>
      <c r="O145" s="317">
        <f t="array" ref="O145">MIN(IF($JQ21:$JQ68&lt;=5,O21:O68))</f>
        <v>0</v>
      </c>
      <c r="P145" s="317">
        <f t="array" ref="P145">MIN(IF($JQ21:$JQ68&lt;=5,P21:P68))</f>
        <v>0</v>
      </c>
      <c r="Q145" s="317">
        <f t="array" ref="Q145">MIN(IF($JQ21:$JQ68&lt;=5,Q21:Q68))</f>
        <v>0</v>
      </c>
      <c r="R145" s="317">
        <f t="array" ref="R145">MIN(IF($JQ21:$JQ68&lt;=5,R21:R68))</f>
        <v>0</v>
      </c>
      <c r="S145" s="317">
        <f t="array" ref="S145">MIN(IF($JQ21:$JQ68&lt;=5,S21:S68))</f>
        <v>0</v>
      </c>
      <c r="T145" s="317">
        <f t="array" ref="T145">MIN(IF($JQ21:$JQ68&lt;=5,T21:T68))</f>
        <v>0</v>
      </c>
      <c r="U145" s="317">
        <f t="array" ref="U145">MIN(IF($JQ21:$JQ68&lt;=5,U21:U68))</f>
        <v>0</v>
      </c>
      <c r="V145" s="317">
        <f t="array" ref="V145">MIN(IF($JQ21:$JQ68&lt;=5,V21:V68))</f>
        <v>0</v>
      </c>
      <c r="W145" s="317">
        <f t="array" ref="W145">MIN(IF($JQ21:$JQ68&lt;=5,W21:W68))</f>
        <v>0</v>
      </c>
      <c r="X145" s="317">
        <f t="array" ref="X145">MIN(IF($JQ21:$JQ68&lt;=5,X21:X68))</f>
        <v>0</v>
      </c>
      <c r="Y145" s="317">
        <f t="array" ref="Y145">MIN(IF($JQ21:$JQ68&lt;=5,Y21:Y68))</f>
        <v>0</v>
      </c>
      <c r="Z145" s="317">
        <f t="array" ref="Z145">MIN(IF($JQ21:$JQ68&lt;=5,Z21:Z68))</f>
        <v>0</v>
      </c>
      <c r="AA145" s="317">
        <f t="array" ref="AA145">MIN(IF($JQ21:$JQ68&lt;=5,AA21:AA68))</f>
        <v>0</v>
      </c>
      <c r="AB145" s="317">
        <f t="array" ref="AB145">MIN(IF($JQ21:$JQ68&lt;=5,AB21:AB68))</f>
        <v>0</v>
      </c>
      <c r="AC145" s="317">
        <f t="array" ref="AC145">MIN(IF($JQ21:$JQ68&lt;=5,AC21:AC68))</f>
        <v>0</v>
      </c>
      <c r="AD145" s="317">
        <f t="array" ref="AD145">MIN(IF($JQ21:$JQ68&lt;=5,AD21:AD68))</f>
        <v>0</v>
      </c>
      <c r="AE145" s="317">
        <f t="array" ref="AE145">MIN(IF($JQ21:$JQ68&lt;=5,AE21:AE68))</f>
        <v>0</v>
      </c>
      <c r="AF145" s="317">
        <f t="array" ref="AF145">MIN(IF($JQ21:$JQ68&lt;=5,AF21:AF68))</f>
        <v>0</v>
      </c>
      <c r="AG145" s="317">
        <f t="array" ref="AG145">MIN(IF($JQ21:$JQ68&lt;=5,AG21:AG68))</f>
        <v>0</v>
      </c>
      <c r="AH145" s="317">
        <f t="array" ref="AH145">MIN(IF($JQ21:$JQ68&lt;=5,AH21:AH68))</f>
        <v>0</v>
      </c>
      <c r="AI145" s="317">
        <f t="array" ref="AI145">MIN(IF($JQ21:$JQ68&lt;=5,AI21:AI68))</f>
        <v>0</v>
      </c>
      <c r="AJ145" s="317">
        <f t="array" ref="AJ145">MIN(IF($JQ21:$JQ68&lt;=5,AJ21:AJ68))</f>
        <v>0</v>
      </c>
      <c r="AK145" s="317">
        <f t="array" ref="AK145">MIN(IF($JQ21:$JQ68&lt;=5,AK21:AK68))</f>
        <v>0</v>
      </c>
      <c r="AL145" s="317">
        <f t="array" ref="AL145">MIN(IF($JQ21:$JQ68&lt;=5,AL21:AL68))</f>
        <v>0</v>
      </c>
      <c r="AM145" s="317">
        <f t="array" ref="AM145">MIN(IF($JQ21:$JQ68&lt;=5,AM21:AM68))</f>
        <v>0</v>
      </c>
      <c r="AN145" s="317">
        <f t="array" ref="AN145">MIN(IF($JQ21:$JQ68&lt;=5,AN21:AN68))</f>
        <v>0</v>
      </c>
      <c r="AO145" s="317">
        <f t="array" ref="AO145">MIN(IF($JQ21:$JQ68&lt;=5,AO21:AO68))</f>
        <v>0</v>
      </c>
      <c r="AP145" s="317">
        <f t="array" ref="AP145">MIN(IF($JQ21:$JQ68&lt;=5,AP21:AP68))</f>
        <v>0</v>
      </c>
      <c r="AQ145" s="317">
        <f t="array" ref="AQ145">MIN(IF($JQ21:$JQ68&lt;=5,AQ21:AQ68))</f>
        <v>0</v>
      </c>
      <c r="AR145" s="317">
        <f t="array" ref="AR145">MIN(IF($JQ21:$JQ68&lt;=5,AR21:AR68))</f>
        <v>0</v>
      </c>
      <c r="AS145" s="317">
        <f t="array" ref="AS145">MIN(IF($JQ21:$JQ68&lt;=5,AS21:AS68))</f>
        <v>0</v>
      </c>
      <c r="AT145" s="317">
        <f t="array" ref="AT145">MIN(IF($JQ21:$JQ68&lt;=5,AT21:AT68))</f>
        <v>0</v>
      </c>
      <c r="AU145" s="317">
        <f t="array" ref="AU145">MIN(IF($JQ21:$JQ68&lt;=5,AU21:AU68))</f>
        <v>0</v>
      </c>
      <c r="AV145" s="317">
        <f t="array" ref="AV145">MIN(IF($JQ21:$JQ68&lt;=5,AV21:AV68))</f>
        <v>0</v>
      </c>
      <c r="AW145" s="317">
        <f t="array" ref="AW145">MIN(IF($JQ21:$JQ68&lt;=5,AW21:AW68))</f>
        <v>0</v>
      </c>
      <c r="AX145" s="317">
        <f t="array" ref="AX145">MIN(IF($JQ21:$JQ68&lt;=5,AX21:AX68))</f>
        <v>0</v>
      </c>
      <c r="AY145" s="317">
        <f t="array" ref="AY145">MIN(IF($JQ21:$JQ68&lt;=5,AY21:AY68))</f>
        <v>0</v>
      </c>
      <c r="AZ145" s="317">
        <f t="array" ref="AZ145">MIN(IF($JQ21:$JQ68&lt;=5,AZ21:AZ68))</f>
        <v>0</v>
      </c>
      <c r="BA145" s="317">
        <f t="array" ref="BA145">MIN(IF($JQ21:$JQ68&lt;=5,BA21:BA68))</f>
        <v>0</v>
      </c>
      <c r="BB145" s="317">
        <f t="array" ref="BB145">MIN(IF($JQ21:$JQ68&lt;=5,BB21:BB68))</f>
        <v>0</v>
      </c>
      <c r="BC145" s="317">
        <f t="array" ref="BC145">MIN(IF($JQ21:$JQ68&lt;=5,BC21:BC68))</f>
        <v>0</v>
      </c>
      <c r="BD145" s="317">
        <f t="array" ref="BD145">MIN(IF($JQ21:$JQ68&lt;=5,BD21:BD68))</f>
        <v>0</v>
      </c>
      <c r="BE145" s="317">
        <f t="array" ref="BE145">MIN(IF($JQ21:$JQ68&lt;=5,BE21:BE68))</f>
        <v>0</v>
      </c>
      <c r="BF145" s="317">
        <f t="array" ref="BF145">MIN(IF($JQ21:$JQ68&lt;=5,BF21:BF68))</f>
        <v>0</v>
      </c>
      <c r="BG145" s="317">
        <f t="array" ref="BG145">MIN(IF($JQ21:$JQ68&lt;=5,BG21:BG68))</f>
        <v>0</v>
      </c>
      <c r="BH145" s="317">
        <f t="array" ref="BH145">MIN(IF($JQ21:$JQ68&lt;=5,BH21:BH68))</f>
        <v>0</v>
      </c>
      <c r="BI145" s="317">
        <f t="array" ref="BI145">MIN(IF($JQ21:$JQ68&lt;=5,BI21:BI68))</f>
        <v>0</v>
      </c>
      <c r="BJ145" s="317">
        <f t="array" ref="BJ145">MIN(IF($JQ21:$JQ68&lt;=5,BJ21:BJ68))</f>
        <v>0</v>
      </c>
      <c r="BK145" s="317">
        <f t="array" ref="BK145">MIN(IF($JQ21:$JQ68&lt;=5,BK21:BK68))</f>
        <v>0</v>
      </c>
      <c r="BL145" s="317">
        <f t="array" ref="BL145">MIN(IF($JQ21:$JQ68&lt;=5,BL21:BL68))</f>
        <v>0</v>
      </c>
      <c r="BM145" s="317">
        <f t="array" ref="BM145">MIN(IF($JQ21:$JQ68&lt;=5,BM21:BM68))</f>
        <v>0</v>
      </c>
      <c r="BN145" s="317">
        <f t="array" ref="BN145">MIN(IF($JQ21:$JQ68&lt;=5,BN21:BN68))</f>
        <v>0</v>
      </c>
      <c r="BO145" s="317">
        <f t="array" ref="BO145">MIN(IF($JQ21:$JQ68&lt;=5,BO21:BO68))</f>
        <v>0</v>
      </c>
      <c r="BP145" s="317">
        <f t="array" ref="BP145">MIN(IF($JQ21:$JQ68&lt;=5,BP21:BP68))</f>
        <v>0</v>
      </c>
      <c r="BQ145" s="317">
        <f t="array" ref="BQ145">MIN(IF($JQ21:$JQ68&lt;=5,BQ21:BQ68))</f>
        <v>0</v>
      </c>
      <c r="BR145" s="317">
        <f t="array" ref="BR145">MIN(IF($JQ21:$JQ68&lt;=5,BR21:BR68))</f>
        <v>0</v>
      </c>
      <c r="BS145" s="317">
        <f t="array" ref="BS145">MIN(IF($JQ21:$JQ68&lt;=5,BS21:BS68))</f>
        <v>0</v>
      </c>
      <c r="BT145" s="317">
        <f t="array" ref="BT145">MIN(IF($JQ21:$JQ68&lt;=5,BT21:BT68))</f>
        <v>0</v>
      </c>
      <c r="BU145" s="317">
        <f t="array" ref="BU145">MIN(IF($JQ21:$JQ68&lt;=5,BU21:BU68))</f>
        <v>0</v>
      </c>
      <c r="BV145" s="317">
        <f t="array" ref="BV145">MIN(IF($JQ21:$JQ68&lt;=5,BV21:BV68))</f>
        <v>0</v>
      </c>
      <c r="BW145" s="317">
        <f t="array" ref="BW145">MIN(IF($JQ21:$JQ68&lt;=5,BW21:BW68))</f>
        <v>0</v>
      </c>
      <c r="BX145" s="317">
        <f t="array" ref="BX145">MIN(IF($JQ21:$JQ68&lt;=5,BX21:BX68))</f>
        <v>0</v>
      </c>
      <c r="BY145" s="317">
        <f t="array" ref="BY145">MIN(IF($JQ21:$JQ68&lt;=5,BY21:BY68))</f>
        <v>0</v>
      </c>
      <c r="BZ145" s="317">
        <f t="array" ref="BZ145">MIN(IF($JQ21:$JQ68&lt;=5,BZ21:BZ68))</f>
        <v>0</v>
      </c>
      <c r="CA145" s="317">
        <f t="array" ref="CA145">MIN(IF($JQ21:$JQ68&lt;=5,CA21:CA68))</f>
        <v>0</v>
      </c>
      <c r="CB145" s="317">
        <f t="array" ref="CB145">MIN(IF($JQ21:$JQ68&lt;=5,CB21:CB68))</f>
        <v>0</v>
      </c>
      <c r="CC145" s="317">
        <f t="array" ref="CC145">MIN(IF($JQ21:$JQ68&lt;=5,CC21:CC68))</f>
        <v>0</v>
      </c>
      <c r="CD145" s="317">
        <f t="array" ref="CD145">MIN(IF($JQ21:$JQ68&lt;=5,CD21:CD68))</f>
        <v>0</v>
      </c>
      <c r="CE145" s="317">
        <f t="array" ref="CE145">MIN(IF($JQ21:$JQ68&lt;=5,CE21:CE68))</f>
        <v>0</v>
      </c>
      <c r="CF145" s="317">
        <f t="array" ref="CF145">MIN(IF($JQ21:$JQ68&lt;=5,CF21:CF68))</f>
        <v>0</v>
      </c>
      <c r="CG145" s="317">
        <f t="array" ref="CG145">MIN(IF($JQ21:$JQ68&lt;=5,CG21:CG68))</f>
        <v>0</v>
      </c>
      <c r="CH145" s="317">
        <f t="array" ref="CH145">MIN(IF($JQ21:$JQ68&lt;=5,CH21:CH68))</f>
        <v>0</v>
      </c>
      <c r="CI145" s="317">
        <f t="array" ref="CI145">MIN(IF($JQ21:$JQ68&lt;=5,CI21:CI68))</f>
        <v>0</v>
      </c>
      <c r="CJ145" s="317">
        <f t="array" ref="CJ145">MIN(IF($JQ21:$JQ68&lt;=5,CJ21:CJ68))</f>
        <v>0</v>
      </c>
      <c r="CK145" s="317">
        <f t="array" ref="CK145">MIN(IF($JQ21:$JQ68&lt;=5,CK21:CK68))</f>
        <v>0</v>
      </c>
      <c r="CL145" s="317">
        <f t="array" ref="CL145">MIN(IF($JQ21:$JQ68&lt;=5,CL21:CL68))</f>
        <v>0</v>
      </c>
      <c r="CM145" s="317">
        <f t="array" ref="CM145">MIN(IF($JQ21:$JQ68&lt;=5,CM21:CM68))</f>
        <v>0</v>
      </c>
      <c r="CN145" s="317">
        <f t="array" ref="CN145">MIN(IF($JQ21:$JQ68&lt;=5,CN21:CN68))</f>
        <v>0</v>
      </c>
      <c r="CO145" s="317">
        <f t="array" ref="CO145">MIN(IF($JQ21:$JQ68&lt;=5,CO21:CO68))</f>
        <v>0</v>
      </c>
      <c r="CP145" s="317">
        <f t="array" ref="CP145">MIN(IF($JQ21:$JQ68&lt;=5,CP21:CP68))</f>
        <v>0</v>
      </c>
      <c r="CQ145" s="317">
        <f t="array" ref="CQ145">MIN(IF($JQ21:$JQ68&lt;=5,CQ21:CQ68))</f>
        <v>0</v>
      </c>
      <c r="CR145" s="317">
        <f t="array" ref="CR145">MIN(IF($JQ21:$JQ68&lt;=5,CR21:CR68))</f>
        <v>0</v>
      </c>
      <c r="CS145" s="317">
        <f t="array" ref="CS145">MIN(IF($JQ21:$JQ68&lt;=5,CS21:CS68))</f>
        <v>0</v>
      </c>
      <c r="CT145" s="317">
        <f t="array" ref="CT145">MIN(IF($JQ21:$JQ68&lt;=5,CT21:CT68))</f>
        <v>0</v>
      </c>
      <c r="CU145" s="317">
        <f t="array" ref="CU145">MIN(IF($JQ21:$JQ68&lt;=5,CU21:CU68))</f>
        <v>0</v>
      </c>
      <c r="CV145" s="317">
        <f t="array" ref="CV145">MIN(IF($JQ21:$JQ68&lt;=5,CV21:CV68))</f>
        <v>0</v>
      </c>
      <c r="CW145" s="317">
        <f t="array" ref="CW145">MIN(IF($JQ21:$JQ68&lt;=5,CW21:CW68))</f>
        <v>0</v>
      </c>
      <c r="CX145" s="317">
        <f t="array" ref="CX145">MIN(IF($JQ21:$JQ68&lt;=5,CX21:CX68))</f>
        <v>0</v>
      </c>
      <c r="CY145" s="317">
        <f t="array" ref="CY145">MIN(IF($JQ21:$JQ68&lt;=5,CY21:CY68))</f>
        <v>0</v>
      </c>
      <c r="CZ145" s="317">
        <f t="array" ref="CZ145">MIN(IF($JQ21:$JQ68&lt;=5,CZ21:CZ68))</f>
        <v>0</v>
      </c>
      <c r="DA145" s="317">
        <f t="array" ref="DA145">MIN(IF($JQ21:$JQ68&lt;=5,DA21:DA68))</f>
        <v>0</v>
      </c>
      <c r="DB145" s="317">
        <f t="array" ref="DB145">MIN(IF($JQ21:$JQ68&lt;=5,DB21:DB68))</f>
        <v>0</v>
      </c>
      <c r="DC145" s="317">
        <f t="array" ref="DC145">MIN(IF($JQ21:$JQ68&lt;=5,DC21:DC68))</f>
        <v>0</v>
      </c>
      <c r="DD145" s="317">
        <f t="array" ref="DD145">MIN(IF($JQ21:$JQ68&lt;=5,DD21:DD68))</f>
        <v>0</v>
      </c>
      <c r="DE145" s="317">
        <f t="array" ref="DE145">MIN(IF($JQ21:$JQ68&lt;=5,DE21:DE68))</f>
        <v>0</v>
      </c>
      <c r="DF145" s="317">
        <f t="array" ref="DF145">MIN(IF($JQ21:$JQ68&lt;=5,DF21:DF68))</f>
        <v>0</v>
      </c>
      <c r="DG145" s="317">
        <f t="array" ref="DG145">MIN(IF($JQ21:$JQ68&lt;=5,DG21:DG68))</f>
        <v>0</v>
      </c>
      <c r="DH145" s="317">
        <f t="array" ref="DH145">MIN(IF($JQ21:$JQ68&lt;=5,DH21:DH68))</f>
        <v>0</v>
      </c>
      <c r="DI145" s="317">
        <f t="array" ref="DI145">MIN(IF($JQ21:$JQ68&lt;=5,DI21:DI68))</f>
        <v>0</v>
      </c>
      <c r="DJ145" s="317">
        <f t="array" ref="DJ145">MIN(IF($JQ21:$JQ68&lt;=5,DJ21:DJ68))</f>
        <v>0</v>
      </c>
      <c r="DK145" s="317">
        <f t="array" ref="DK145">MIN(IF($JQ21:$JQ68&lt;=5,DK21:DK68))</f>
        <v>0</v>
      </c>
      <c r="DL145" s="317">
        <f t="array" ref="DL145">MIN(IF($JQ21:$JQ68&lt;=5,DL21:DL68))</f>
        <v>0</v>
      </c>
      <c r="DM145" s="317">
        <f t="array" ref="DM145">MIN(IF($JQ21:$JQ68&lt;=5,DM21:DM68))</f>
        <v>0</v>
      </c>
      <c r="DN145" s="317">
        <f t="array" ref="DN145">MIN(IF($JQ21:$JQ68&lt;=5,DN21:DN68))</f>
        <v>0</v>
      </c>
      <c r="DO145" s="317">
        <f t="array" ref="DO145">MIN(IF($JQ21:$JQ68&lt;=5,DO21:DO68))</f>
        <v>0</v>
      </c>
      <c r="DP145" s="317">
        <f t="array" ref="DP145">MIN(IF($JQ21:$JQ68&lt;=5,DP21:DP68))</f>
        <v>0</v>
      </c>
      <c r="DQ145" s="317">
        <f t="array" ref="DQ145">MIN(IF($JQ21:$JQ68&lt;=5,DQ21:DQ68))</f>
        <v>0</v>
      </c>
      <c r="DR145" s="317">
        <f t="array" ref="DR145">MIN(IF($JQ21:$JQ68&lt;=5,DR21:DR68))</f>
        <v>0</v>
      </c>
      <c r="DS145" s="317">
        <f t="array" ref="DS145">MIN(IF($JQ21:$JQ68&lt;=5,DS21:DS68))</f>
        <v>0</v>
      </c>
      <c r="DT145" s="317">
        <f t="array" ref="DT145">MIN(IF($JQ21:$JQ68&lt;=5,DT21:DT68))</f>
        <v>0</v>
      </c>
      <c r="DU145" s="317">
        <f t="array" ref="DU145">MIN(IF($JQ21:$JQ68&lt;=5,DU21:DU68))</f>
        <v>0</v>
      </c>
      <c r="DV145" s="317">
        <f t="array" ref="DV145">MIN(IF($JQ21:$JQ68&lt;=5,DV21:DV68))</f>
        <v>0</v>
      </c>
      <c r="DW145" s="317">
        <f t="array" ref="DW145">MIN(IF($JQ21:$JQ68&lt;=5,DW21:DW68))</f>
        <v>0</v>
      </c>
      <c r="DX145" s="317">
        <f t="array" ref="DX145">MIN(IF($JQ21:$JQ68&lt;=5,DX21:DX68))</f>
        <v>0</v>
      </c>
      <c r="DY145" s="317">
        <f t="array" ref="DY145">MIN(IF($JQ21:$JQ68&lt;=5,DY21:DY68))</f>
        <v>0</v>
      </c>
      <c r="DZ145" s="317">
        <f t="array" ref="DZ145">MIN(IF($JQ21:$JQ68&lt;=5,DZ21:DZ68))</f>
        <v>0</v>
      </c>
      <c r="EA145" s="317">
        <f t="array" ref="EA145">MIN(IF($JQ21:$JQ68&lt;=5,EA21:EA68))</f>
        <v>0</v>
      </c>
      <c r="EB145" s="317">
        <f t="array" ref="EB145">MIN(IF($JQ21:$JQ68&lt;=5,EB21:EB68))</f>
        <v>0</v>
      </c>
      <c r="EC145" s="317">
        <f t="array" ref="EC145">MIN(IF($JQ21:$JQ68&lt;=5,EC21:EC68))</f>
        <v>0</v>
      </c>
      <c r="ED145" s="317">
        <f t="array" ref="ED145">MIN(IF($JQ21:$JQ68&lt;=5,ED21:ED68))</f>
        <v>0</v>
      </c>
      <c r="EE145" s="317">
        <f t="array" ref="EE145">MIN(IF($JQ21:$JQ68&lt;=5,EE21:EE68))</f>
        <v>0</v>
      </c>
      <c r="EF145" s="317">
        <f t="array" ref="EF145">MIN(IF($JQ21:$JQ68&lt;=5,EF21:EF68))</f>
        <v>0</v>
      </c>
      <c r="EG145" s="317">
        <f t="array" ref="EG145">MIN(IF($JQ21:$JQ68&lt;=5,EG21:EG68))</f>
        <v>0</v>
      </c>
      <c r="EH145" s="317">
        <f t="array" ref="EH145">MIN(IF($JQ21:$JQ68&lt;=5,EH21:EH68))</f>
        <v>0</v>
      </c>
      <c r="EI145" s="317">
        <f t="array" ref="EI145">MIN(IF($JQ21:$JQ68&lt;=5,EI21:EI68))</f>
        <v>0</v>
      </c>
      <c r="EJ145" s="317">
        <f t="array" ref="EJ145">MIN(IF($JQ21:$JQ68&lt;=5,EJ21:EJ68))</f>
        <v>0</v>
      </c>
      <c r="EK145" s="317">
        <f t="array" ref="EK145">MIN(IF($JQ21:$JQ68&lt;=5,EK21:EK68))</f>
        <v>0</v>
      </c>
      <c r="EL145" s="317">
        <f t="array" ref="EL145">MIN(IF($JQ21:$JQ68&lt;=5,EL21:EL68))</f>
        <v>0</v>
      </c>
      <c r="EM145" s="317">
        <f t="array" ref="EM145">MIN(IF($JQ21:$JQ68&lt;=5,EM21:EM68))</f>
        <v>0</v>
      </c>
      <c r="EN145" s="317">
        <f t="array" ref="EN145">MIN(IF($JQ21:$JQ68&lt;=5,EN21:EN68))</f>
        <v>0</v>
      </c>
      <c r="EO145" s="317">
        <f t="array" ref="EO145">MIN(IF($JQ21:$JQ68&lt;=5,EO21:EO68))</f>
        <v>0</v>
      </c>
      <c r="EP145" s="317">
        <f t="array" ref="EP145">MIN(IF($JQ21:$JQ68&lt;=5,EP21:EP68))</f>
        <v>0</v>
      </c>
      <c r="EQ145" s="317">
        <f t="array" ref="EQ145">MIN(IF($JQ21:$JQ68&lt;=5,EQ21:EQ68))</f>
        <v>0</v>
      </c>
      <c r="ER145" s="317">
        <f t="array" ref="ER145">MIN(IF($JQ21:$JQ68&lt;=5,ER21:ER68))</f>
        <v>0</v>
      </c>
      <c r="ES145" s="317">
        <f t="array" ref="ES145">MIN(IF($JQ21:$JQ68&lt;=5,ES21:ES68))</f>
        <v>0</v>
      </c>
      <c r="ET145" s="317">
        <f t="array" ref="ET145">MIN(IF($JQ21:$JQ68&lt;=5,ET21:ET68))</f>
        <v>0</v>
      </c>
      <c r="EU145" s="317">
        <f t="array" ref="EU145">MIN(IF($JQ21:$JQ68&lt;=5,EU21:EU68))</f>
        <v>0</v>
      </c>
      <c r="EV145" s="317">
        <f t="array" ref="EV145">MIN(IF($JQ21:$JQ68&lt;=5,EV21:EV68))</f>
        <v>0</v>
      </c>
      <c r="EW145" s="317">
        <f t="array" ref="EW145">MIN(IF($JQ21:$JQ68&lt;=5,EW21:EW68))</f>
        <v>0</v>
      </c>
      <c r="EX145" s="317">
        <f t="array" ref="EX145">MIN(IF($JQ21:$JQ68&lt;=5,EX21:EX68))</f>
        <v>0</v>
      </c>
      <c r="EY145" s="317">
        <f t="array" ref="EY145">MIN(IF($JQ21:$JQ68&lt;=5,EY21:EY68))</f>
        <v>0</v>
      </c>
      <c r="EZ145" s="317">
        <f t="array" ref="EZ145">MIN(IF($JQ21:$JQ68&lt;=5,EZ21:EZ68))</f>
        <v>0</v>
      </c>
      <c r="FA145" s="317">
        <f t="array" ref="FA145">MIN(IF($JQ21:$JQ68&lt;=5,FA21:FA68))</f>
        <v>0</v>
      </c>
      <c r="FB145" s="317">
        <f t="array" ref="FB145">MIN(IF($JQ21:$JQ68&lt;=5,FB21:FB68))</f>
        <v>0</v>
      </c>
      <c r="FC145" s="317">
        <f t="array" ref="FC145">MIN(IF($JQ21:$JQ68&lt;=5,FC21:FC68))</f>
        <v>0</v>
      </c>
      <c r="FD145" s="317">
        <f t="array" ref="FD145">MIN(IF($JQ21:$JQ68&lt;=5,FD21:FD68))</f>
        <v>0</v>
      </c>
      <c r="FE145" s="317">
        <f t="array" ref="FE145">MIN(IF($JQ21:$JQ68&lt;=5,FE21:FE68))</f>
        <v>0</v>
      </c>
      <c r="FF145" s="317">
        <f t="array" ref="FF145">MIN(IF($JQ21:$JQ68&lt;=5,FF21:FF68))</f>
        <v>0</v>
      </c>
      <c r="FG145" s="317">
        <f t="array" ref="FG145">MIN(IF($JQ21:$JQ68&lt;=5,FG21:FG68))</f>
        <v>0</v>
      </c>
      <c r="FH145" s="317">
        <f t="array" ref="FH145">MIN(IF($JQ21:$JQ68&lt;=5,FH21:FH68))</f>
        <v>0</v>
      </c>
      <c r="FI145" s="317">
        <f t="array" ref="FI145">MIN(IF($JQ21:$JQ68&lt;=5,FI21:FI68))</f>
        <v>0</v>
      </c>
      <c r="FJ145" s="317">
        <f t="array" ref="FJ145">MIN(IF($JQ21:$JQ68&lt;=5,FJ21:FJ68))</f>
        <v>0</v>
      </c>
      <c r="FK145" s="317">
        <f t="array" ref="FK145">MIN(IF($JQ21:$JQ68&lt;=5,FK21:FK68))</f>
        <v>0</v>
      </c>
      <c r="FL145" s="317">
        <f t="array" ref="FL145">MIN(IF($JQ21:$JQ68&lt;=5,FL21:FL68))</f>
        <v>0</v>
      </c>
      <c r="FM145" s="317">
        <f t="array" ref="FM145">MIN(IF($JQ21:$JQ68&lt;=5,FM21:FM68))</f>
        <v>0</v>
      </c>
      <c r="FN145" s="317">
        <f t="array" ref="FN145">MIN(IF($JQ21:$JQ68&lt;=5,FN21:FN68))</f>
        <v>0</v>
      </c>
      <c r="FO145" s="317">
        <f t="array" ref="FO145">MIN(IF($JQ21:$JQ68&lt;=5,FO21:FO68))</f>
        <v>0</v>
      </c>
      <c r="FP145" s="317">
        <f t="array" ref="FP145">MIN(IF($JQ21:$JQ68&lt;=5,FP21:FP68))</f>
        <v>0</v>
      </c>
      <c r="FQ145" s="317">
        <f t="array" ref="FQ145">MIN(IF($JQ21:$JQ68&lt;=5,FQ21:FQ68))</f>
        <v>0</v>
      </c>
      <c r="FR145" s="317">
        <f t="array" ref="FR145">MIN(IF($JQ21:$JQ68&lt;=5,FR21:FR68))</f>
        <v>0</v>
      </c>
      <c r="FS145" s="317">
        <f t="array" ref="FS145">MIN(IF($JQ21:$JQ68&lt;=5,FS21:FS68))</f>
        <v>0</v>
      </c>
      <c r="FT145" s="317">
        <f t="array" ref="FT145">MIN(IF($JQ21:$JQ68&lt;=5,FT21:FT68))</f>
        <v>0</v>
      </c>
      <c r="FU145" s="317">
        <f t="array" ref="FU145">MIN(IF($JQ21:$JQ68&lt;=5,FU21:FU68))</f>
        <v>0</v>
      </c>
      <c r="FV145" s="317">
        <f t="array" ref="FV145">MIN(IF($JQ21:$JQ68&lt;=5,FV21:FV68))</f>
        <v>0</v>
      </c>
      <c r="FW145" s="317">
        <f t="array" ref="FW145">MIN(IF($JQ21:$JQ68&lt;=5,FW21:FW68))</f>
        <v>0</v>
      </c>
      <c r="FX145" s="317">
        <f t="array" ref="FX145">MIN(IF($JQ21:$JQ68&lt;=5,FX21:FX68))</f>
        <v>0</v>
      </c>
      <c r="FY145" s="317">
        <f t="array" ref="FY145">MIN(IF($JQ21:$JQ68&lt;=5,FY21:FY68))</f>
        <v>0</v>
      </c>
      <c r="FZ145" s="317">
        <f t="array" ref="FZ145">MIN(IF($JQ21:$JQ68&lt;=5,FZ21:FZ68))</f>
        <v>0</v>
      </c>
      <c r="GA145" s="317">
        <f t="array" ref="GA145">MIN(IF($JQ21:$JQ68&lt;=5,GA21:GA68))</f>
        <v>0</v>
      </c>
      <c r="GB145" s="317">
        <f t="array" ref="GB145">MIN(IF($JQ21:$JQ68&lt;=5,GB21:GB68))</f>
        <v>0</v>
      </c>
      <c r="GC145" s="317">
        <f t="array" ref="GC145">MIN(IF($JQ21:$JQ68&lt;=5,GC21:GC68))</f>
        <v>0</v>
      </c>
      <c r="GD145" s="317">
        <f t="array" ref="GD145">MIN(IF($JQ21:$JQ68&lt;=5,GD21:GD68))</f>
        <v>0</v>
      </c>
      <c r="GE145" s="317">
        <f t="array" ref="GE145">MIN(IF($JQ21:$JQ68&lt;=5,GE21:GE68))</f>
        <v>0</v>
      </c>
      <c r="GF145" s="317">
        <f t="array" ref="GF145">MIN(IF($JQ21:$JQ68&lt;=5,GF21:GF68))</f>
        <v>0</v>
      </c>
      <c r="GG145" s="317">
        <f t="array" ref="GG145">MIN(IF($JQ21:$JQ68&lt;=5,GG21:GG68))</f>
        <v>0</v>
      </c>
      <c r="GH145" s="317">
        <f t="array" ref="GH145">MIN(IF($JQ21:$JQ68&lt;=5,GH21:GH68))</f>
        <v>0</v>
      </c>
      <c r="GI145" s="317">
        <f t="array" ref="GI145">MIN(IF($JQ21:$JQ68&lt;=5,GI21:GI68))</f>
        <v>0</v>
      </c>
      <c r="GJ145" s="317">
        <f t="array" ref="GJ145">MIN(IF($JQ21:$JQ68&lt;=5,GJ21:GJ68))</f>
        <v>0</v>
      </c>
      <c r="GK145" s="317">
        <f t="array" ref="GK145">MIN(IF($JQ21:$JQ68&lt;=5,GK21:GK68))</f>
        <v>0</v>
      </c>
      <c r="GL145" s="317">
        <f t="array" ref="GL145">MIN(IF($JQ21:$JQ68&lt;=5,GL21:GL68))</f>
        <v>0</v>
      </c>
      <c r="GM145" s="317">
        <f t="array" ref="GM145">MIN(IF($JQ21:$JQ68&lt;=5,GM21:GM68))</f>
        <v>0</v>
      </c>
      <c r="GN145" s="317">
        <f t="array" ref="GN145">MIN(IF($JQ21:$JQ68&lt;=5,GN21:GN68))</f>
        <v>0</v>
      </c>
      <c r="GO145" s="317">
        <f t="array" ref="GO145">MIN(IF($JQ21:$JQ68&lt;=5,GO21:GO68))</f>
        <v>0</v>
      </c>
      <c r="GP145" s="317">
        <f t="array" ref="GP145">MIN(IF($JQ21:$JQ68&lt;=5,GP21:GP68))</f>
        <v>0</v>
      </c>
      <c r="GQ145" s="317">
        <f t="array" ref="GQ145">MIN(IF($JQ21:$JQ68&lt;=5,GQ21:GQ68))</f>
        <v>0</v>
      </c>
      <c r="GR145" s="317">
        <f t="array" ref="GR145">MIN(IF($JQ21:$JQ68&lt;=5,GR21:GR68))</f>
        <v>0</v>
      </c>
      <c r="GS145" s="317">
        <f t="array" ref="GS145">MIN(IF($JQ21:$JQ68&lt;=5,GS21:GS68))</f>
        <v>0</v>
      </c>
      <c r="GT145" s="317">
        <f t="array" ref="GT145">MIN(IF($JQ21:$JQ68&lt;=5,GT21:GT68))</f>
        <v>0</v>
      </c>
      <c r="GU145" s="317">
        <f t="array" ref="GU145">MIN(IF($JQ21:$JQ68&lt;=5,GU21:GU68))</f>
        <v>0</v>
      </c>
      <c r="GV145" s="317">
        <f t="array" ref="GV145">MIN(IF($JQ21:$JQ68&lt;=5,GV21:GV68))</f>
        <v>0</v>
      </c>
      <c r="GW145" s="317">
        <f t="array" ref="GW145">MIN(IF($JQ21:$JQ68&lt;=5,GW21:GW68))</f>
        <v>0</v>
      </c>
      <c r="GX145" s="317">
        <f t="array" ref="GX145">MIN(IF($JQ21:$JQ68&lt;=5,GX21:GX68))</f>
        <v>0</v>
      </c>
      <c r="GY145" s="317">
        <f t="array" ref="GY145">MIN(IF($JQ21:$JQ68&lt;=5,GY21:GY68))</f>
        <v>0</v>
      </c>
      <c r="GZ145" s="317">
        <f t="array" ref="GZ145">MIN(IF($JQ21:$JQ68&lt;=5,GZ21:GZ68))</f>
        <v>0</v>
      </c>
      <c r="HA145" s="317">
        <f t="array" ref="HA145">MIN(IF($JQ21:$JQ68&lt;=5,HA21:HA68))</f>
        <v>0</v>
      </c>
      <c r="HB145" s="317">
        <f t="array" ref="HB145">MIN(IF($JQ21:$JQ68&lt;=5,HB21:HB68))</f>
        <v>0</v>
      </c>
      <c r="HC145" s="317">
        <f t="array" ref="HC145">MIN(IF($JQ21:$JQ68&lt;=5,HC21:HC68))</f>
        <v>0</v>
      </c>
      <c r="HD145" s="317">
        <f t="array" ref="HD145">MIN(IF($JQ21:$JQ68&lt;=5,HD21:HD68))</f>
        <v>0</v>
      </c>
      <c r="HE145" s="317">
        <f t="array" ref="HE145">MIN(IF($JQ21:$JQ68&lt;=5,HE21:HE68))</f>
        <v>0</v>
      </c>
      <c r="HF145" s="317">
        <f t="array" ref="HF145">MIN(IF($JQ21:$JQ68&lt;=5,HF21:HF68))</f>
        <v>0</v>
      </c>
      <c r="HG145" s="317">
        <f t="array" ref="HG145">MIN(IF($JQ21:$JQ68&lt;=5,HG21:HG68))</f>
        <v>0</v>
      </c>
      <c r="HH145" s="317">
        <f t="array" ref="HH145">MIN(IF($JQ21:$JQ68&lt;=5,HH21:HH68))</f>
        <v>0</v>
      </c>
      <c r="HI145" s="317">
        <f t="array" ref="HI145">MIN(IF($JQ21:$JQ68&lt;=5,HI21:HI68))</f>
        <v>0</v>
      </c>
      <c r="HJ145" s="317">
        <f t="array" ref="HJ145">MIN(IF($JQ21:$JQ68&lt;=5,HJ21:HJ68))</f>
        <v>0</v>
      </c>
      <c r="HK145" s="317">
        <f t="array" ref="HK145">MIN(IF($JQ21:$JQ68&lt;=5,HK21:HK68))</f>
        <v>0</v>
      </c>
      <c r="HL145" s="317">
        <f t="array" ref="HL145">MIN(IF($JQ21:$JQ68&lt;=5,HL21:HL68))</f>
        <v>0</v>
      </c>
      <c r="HM145" s="317">
        <f t="array" ref="HM145">MIN(IF($JQ21:$JQ68&lt;=5,HM21:HM68))</f>
        <v>0</v>
      </c>
      <c r="HN145" s="317">
        <f t="array" ref="HN145">MIN(IF($JQ21:$JQ68&lt;=5,HN21:HN68))</f>
        <v>0</v>
      </c>
      <c r="HO145" s="317">
        <f t="array" ref="HO145">MIN(IF($JQ21:$JQ68&lt;=5,HO21:HO68))</f>
        <v>0</v>
      </c>
      <c r="HP145" s="317">
        <f t="array" ref="HP145">MIN(IF($JQ21:$JQ68&lt;=5,HP21:HP68))</f>
        <v>0</v>
      </c>
      <c r="HQ145" s="317">
        <f t="array" ref="HQ145">MIN(IF($JQ21:$JQ68&lt;=5,HQ21:HQ68))</f>
        <v>0</v>
      </c>
      <c r="HR145" s="317">
        <f t="array" ref="HR145">MIN(IF($JQ21:$JQ68&lt;=5,HR21:HR68))</f>
        <v>0</v>
      </c>
      <c r="HS145" s="317">
        <f t="array" ref="HS145">MIN(IF($JQ21:$JQ68&lt;=5,HS21:HS68))</f>
        <v>0</v>
      </c>
      <c r="HT145" s="317">
        <f t="array" ref="HT145">MIN(IF($JQ21:$JQ68&lt;=5,HT21:HT68))</f>
        <v>0</v>
      </c>
      <c r="HU145" s="317">
        <f t="array" ref="HU145">MIN(IF($JQ21:$JQ68&lt;=5,HU21:HU68))</f>
        <v>0</v>
      </c>
      <c r="HV145" s="317">
        <f t="array" ref="HV145">MIN(IF($JQ21:$JQ68&lt;=5,HV21:HV68))</f>
        <v>0</v>
      </c>
      <c r="HW145" s="317">
        <f t="array" ref="HW145">MIN(IF($JQ21:$JQ68&lt;=5,HW21:HW68))</f>
        <v>0</v>
      </c>
      <c r="HX145" s="317">
        <f t="array" ref="HX145">MIN(IF($JQ21:$JQ68&lt;=5,HX21:HX68))</f>
        <v>0</v>
      </c>
      <c r="HY145" s="317">
        <f t="array" ref="HY145">MIN(IF($JQ21:$JQ68&lt;=5,HY21:HY68))</f>
        <v>0</v>
      </c>
      <c r="HZ145" s="317">
        <f t="array" ref="HZ145">MIN(IF($JQ21:$JQ68&lt;=5,HZ21:HZ68))</f>
        <v>0</v>
      </c>
      <c r="IA145" s="317">
        <f t="array" ref="IA145">MIN(IF($JQ21:$JQ68&lt;=5,IA21:IA68))</f>
        <v>0</v>
      </c>
      <c r="IB145" s="317">
        <f t="array" ref="IB145">MIN(IF($JQ21:$JQ68&lt;=5,IB21:IB68))</f>
        <v>0</v>
      </c>
      <c r="IC145" s="317">
        <f t="array" ref="IC145">MIN(IF($JQ21:$JQ68&lt;=5,IC21:IC68))</f>
        <v>0</v>
      </c>
      <c r="ID145" s="317">
        <f t="array" ref="ID145">MIN(IF($JQ21:$JQ68&lt;=5,ID21:ID68))</f>
        <v>0</v>
      </c>
      <c r="IE145" s="317">
        <f t="array" ref="IE145">MIN(IF($JQ21:$JQ68&lt;=5,IE21:IE68))</f>
        <v>0</v>
      </c>
      <c r="IF145" s="317">
        <f t="array" ref="IF145">MIN(IF($JQ21:$JQ68&lt;=5,IF21:IF68))</f>
        <v>0</v>
      </c>
      <c r="IG145" s="317">
        <f t="array" ref="IG145">MIN(IF($JQ21:$JQ68&lt;=5,IG21:IG68))</f>
        <v>0</v>
      </c>
      <c r="IH145" s="317">
        <f t="array" ref="IH145">MIN(IF($JQ21:$JQ68&lt;=5,IH21:IH68))</f>
        <v>0</v>
      </c>
      <c r="II145" s="317">
        <f t="array" ref="II145">MIN(IF($JQ21:$JQ68&lt;=5,II21:II68))</f>
        <v>0</v>
      </c>
      <c r="IJ145" s="317">
        <f t="array" ref="IJ145">MIN(IF($JQ21:$JQ68&lt;=5,IJ21:IJ68))</f>
        <v>0</v>
      </c>
      <c r="IK145" s="317">
        <f t="array" ref="IK145">MIN(IF($JQ21:$JQ68&lt;=5,IK21:IK68))</f>
        <v>0</v>
      </c>
      <c r="IL145" s="317">
        <f t="array" ref="IL145">MIN(IF($JQ21:$JQ68&lt;=5,IL21:IL68))</f>
        <v>0</v>
      </c>
      <c r="IM145" s="317">
        <f t="array" ref="IM145">MIN(IF($JQ21:$JQ68&lt;=5,IM21:IM68))</f>
        <v>0</v>
      </c>
      <c r="IN145" s="317">
        <f t="array" ref="IN145">MIN(IF($JQ21:$JQ68&lt;=5,IN21:IN68))</f>
        <v>0</v>
      </c>
      <c r="IO145" s="317">
        <f t="array" ref="IO145">MIN(IF($JQ21:$JQ68&lt;=5,IO21:IO68))</f>
        <v>0</v>
      </c>
      <c r="IP145" s="317">
        <f t="array" ref="IP145">MIN(IF($JQ21:$JQ68&lt;=5,IP21:IP68))</f>
        <v>0</v>
      </c>
      <c r="IQ145" s="317">
        <f t="array" ref="IQ145">MIN(IF($JQ21:$JQ68&lt;=5,IQ21:IQ68))</f>
        <v>0</v>
      </c>
      <c r="IR145" s="317">
        <f t="array" ref="IR145">MIN(IF($JQ21:$JQ68&lt;=5,IR21:IR68))</f>
        <v>0</v>
      </c>
      <c r="IS145" s="317">
        <f t="array" ref="IS145">MIN(IF($JQ21:$JQ68&lt;=5,IS21:IS68))</f>
        <v>0</v>
      </c>
      <c r="IT145" s="317">
        <f t="array" ref="IT145">MIN(IF($JQ21:$JQ68&lt;=5,IT21:IT68))</f>
        <v>0</v>
      </c>
      <c r="IU145" s="317">
        <f t="array" ref="IU145">MIN(IF($JQ21:$JQ68&lt;=5,IU21:IU68))</f>
        <v>0</v>
      </c>
      <c r="IV145" s="317">
        <f t="array" ref="IV145">MIN(IF($JQ21:$JQ68&lt;=5,IV21:IV68))</f>
        <v>0</v>
      </c>
      <c r="IW145" s="317">
        <f t="array" ref="IW145">MIN(IF($JQ21:$JQ68&lt;=5,IW21:IW68))</f>
        <v>0</v>
      </c>
      <c r="IX145" s="317">
        <f t="array" ref="IX145">MIN(IF($JQ21:$JQ68&lt;=5,IX21:IX68))</f>
        <v>0</v>
      </c>
      <c r="IY145" s="317">
        <f t="array" ref="IY145">MIN(IF($JQ21:$JQ68&lt;=5,IY21:IY68))</f>
        <v>0</v>
      </c>
      <c r="IZ145" s="317">
        <f t="array" ref="IZ145">MIN(IF($JQ21:$JQ68&lt;=5,IZ21:IZ68))</f>
        <v>0</v>
      </c>
      <c r="JA145" s="317">
        <f t="array" ref="JA145">MIN(IF($JQ21:$JQ68&lt;=5,JA21:JA68))</f>
        <v>0</v>
      </c>
      <c r="JB145" s="317">
        <f t="array" ref="JB145">MIN(IF($JQ21:$JQ68&lt;=5,JB21:JB68))</f>
        <v>0</v>
      </c>
      <c r="JC145" s="317">
        <f t="array" ref="JC145">MIN(IF($JQ21:$JQ68&lt;=5,JC21:JC68))</f>
        <v>0</v>
      </c>
      <c r="JD145" s="317">
        <f t="array" ref="JD145">MIN(IF($JQ21:$JQ68&lt;=5,JD21:JD68))</f>
        <v>0</v>
      </c>
      <c r="JE145" s="317">
        <f t="array" ref="JE145">MIN(IF($JQ21:$JQ68&lt;=5,JE21:JE68))</f>
        <v>0</v>
      </c>
      <c r="JF145" s="317">
        <f t="array" ref="JF145">MIN(IF($JQ21:$JQ68&lt;=5,JF21:JF68))</f>
        <v>0</v>
      </c>
      <c r="JG145" s="317">
        <f t="array" ref="JG145">MIN(IF($JQ21:$JQ68&lt;=5,JG21:JG68))</f>
        <v>0</v>
      </c>
      <c r="JH145" s="317">
        <f t="array" ref="JH145">MIN(IF($JQ21:$JQ68&lt;=5,JH21:JH68))</f>
        <v>0</v>
      </c>
      <c r="JI145" s="317">
        <f t="array" ref="JI145">MIN(IF($JQ21:$JQ68&lt;=5,JI21:JI68))</f>
        <v>0</v>
      </c>
      <c r="JJ145" s="317">
        <f t="array" ref="JJ145">MIN(IF($JQ21:$JQ68&lt;=5,JJ21:JJ68))</f>
        <v>0</v>
      </c>
      <c r="JK145" s="317">
        <f t="array" ref="JK145">MIN(IF($JQ21:$JQ68&lt;=5,JK21:JK68))</f>
        <v>0</v>
      </c>
      <c r="JL145" s="317">
        <f t="array" ref="JL145">MIN(IF($JQ21:$JQ68&lt;=5,JL21:JL68))</f>
        <v>0</v>
      </c>
      <c r="JM145" s="317">
        <f t="array" ref="JM145">MIN(IF($JQ21:$JQ68&lt;=5,JM21:JM68))</f>
        <v>0</v>
      </c>
      <c r="JN145" s="317">
        <f t="array" ref="JN145">MIN(IF($JQ21:$JQ68&lt;=5,JN21:JN68))</f>
        <v>0</v>
      </c>
      <c r="JO145" s="317">
        <f t="array" ref="JO145">MIN(IF($JQ21:$JQ68&lt;=5,JO21:JO68))</f>
        <v>0</v>
      </c>
      <c r="JP145" s="317">
        <f t="array" ref="JP145">MIN(IF($JQ21:$JQ68&lt;=5,JP21:JP68))</f>
        <v>0</v>
      </c>
    </row>
    <row r="146" spans="4:276" ht="15" customHeight="1" x14ac:dyDescent="0.2">
      <c r="D146" s="316">
        <v>9.5</v>
      </c>
      <c r="E146" s="317" t="s">
        <v>510</v>
      </c>
      <c r="F146" s="316">
        <f t="array" ref="F146">MAX(IF($JQ21:$JQ68&lt;=5,F21:F68))</f>
        <v>0</v>
      </c>
      <c r="G146" s="316">
        <f t="array" ref="G146">MAX(IF($JQ21:$JQ68&lt;=5,G21:G68))</f>
        <v>0</v>
      </c>
      <c r="H146" s="316">
        <f t="array" ref="H146">MAX(IF($JQ21:$JQ68&lt;=5,H21:H68))</f>
        <v>0</v>
      </c>
      <c r="I146" s="316">
        <f t="array" ref="I146">MAX(IF($JQ21:$JQ68&lt;=5,I21:I68))</f>
        <v>0</v>
      </c>
      <c r="J146" s="316">
        <f t="array" ref="J146">MAX(IF($JQ21:$JQ68&lt;=5,J21:J68))</f>
        <v>0</v>
      </c>
      <c r="K146" s="316">
        <f t="array" ref="K146">MAX(IF($JQ21:$JQ68&lt;=5,K21:K68))</f>
        <v>0</v>
      </c>
      <c r="L146" s="316">
        <f t="array" ref="L146">MAX(IF($JQ21:$JQ68&lt;=5,L21:L68))</f>
        <v>0</v>
      </c>
      <c r="M146" s="316">
        <f t="array" ref="M146">MAX(IF($JQ21:$JQ68&lt;=5,M21:M68))</f>
        <v>0</v>
      </c>
      <c r="N146" s="316">
        <f t="array" ref="N146">MAX(IF($JQ21:$JQ68&lt;=5,N21:N68))</f>
        <v>0</v>
      </c>
      <c r="O146" s="316">
        <f t="array" ref="O146">MAX(IF($JQ21:$JQ68&lt;=5,O21:O68))</f>
        <v>0</v>
      </c>
      <c r="P146" s="316">
        <f t="array" ref="P146">MAX(IF($JQ21:$JQ68&lt;=5,P21:P68))</f>
        <v>0</v>
      </c>
      <c r="Q146" s="316">
        <f t="array" ref="Q146">MAX(IF($JQ21:$JQ68&lt;=5,Q21:Q68))</f>
        <v>0</v>
      </c>
      <c r="R146" s="316">
        <f t="array" ref="R146">MAX(IF($JQ21:$JQ68&lt;=5,R21:R68))</f>
        <v>0</v>
      </c>
      <c r="S146" s="316">
        <f t="array" ref="S146">MAX(IF($JQ21:$JQ68&lt;=5,S21:S68))</f>
        <v>0</v>
      </c>
      <c r="T146" s="316">
        <f t="array" ref="T146">MAX(IF($JQ21:$JQ68&lt;=5,T21:T68))</f>
        <v>0</v>
      </c>
      <c r="U146" s="316">
        <f t="array" ref="U146">MAX(IF($JQ21:$JQ68&lt;=5,U21:U68))</f>
        <v>0</v>
      </c>
      <c r="V146" s="316">
        <f t="array" ref="V146">MAX(IF($JQ21:$JQ68&lt;=5,V21:V68))</f>
        <v>0</v>
      </c>
      <c r="W146" s="316">
        <f t="array" ref="W146">MAX(IF($JQ21:$JQ68&lt;=5,W21:W68))</f>
        <v>0</v>
      </c>
      <c r="X146" s="316">
        <f t="array" ref="X146">MAX(IF($JQ21:$JQ68&lt;=5,X21:X68))</f>
        <v>0</v>
      </c>
      <c r="Y146" s="316">
        <f t="array" ref="Y146">MAX(IF($JQ21:$JQ68&lt;=5,Y21:Y68))</f>
        <v>0</v>
      </c>
      <c r="Z146" s="316">
        <f t="array" ref="Z146">MAX(IF($JQ21:$JQ68&lt;=5,Z21:Z68))</f>
        <v>0</v>
      </c>
      <c r="AA146" s="316">
        <f t="array" ref="AA146">MAX(IF($JQ21:$JQ68&lt;=5,AA21:AA68))</f>
        <v>0</v>
      </c>
      <c r="AB146" s="316">
        <f t="array" ref="AB146">MAX(IF($JQ21:$JQ68&lt;=5,AB21:AB68))</f>
        <v>0</v>
      </c>
      <c r="AC146" s="316">
        <f t="array" ref="AC146">MAX(IF($JQ21:$JQ68&lt;=5,AC21:AC68))</f>
        <v>0</v>
      </c>
      <c r="AD146" s="316">
        <f t="array" ref="AD146">MAX(IF($JQ21:$JQ68&lt;=5,AD21:AD68))</f>
        <v>0</v>
      </c>
      <c r="AE146" s="316">
        <f t="array" ref="AE146">MAX(IF($JQ21:$JQ68&lt;=5,AE21:AE68))</f>
        <v>0</v>
      </c>
      <c r="AF146" s="316">
        <f t="array" ref="AF146">MAX(IF($JQ21:$JQ68&lt;=5,AF21:AF68))</f>
        <v>0</v>
      </c>
      <c r="AG146" s="316">
        <f t="array" ref="AG146">MAX(IF($JQ21:$JQ68&lt;=5,AG21:AG68))</f>
        <v>0</v>
      </c>
      <c r="AH146" s="316">
        <f t="array" ref="AH146">MAX(IF($JQ21:$JQ68&lt;=5,AH21:AH68))</f>
        <v>0</v>
      </c>
      <c r="AI146" s="316">
        <f t="array" ref="AI146">MAX(IF($JQ21:$JQ68&lt;=5,AI21:AI68))</f>
        <v>0</v>
      </c>
      <c r="AJ146" s="316">
        <f t="array" ref="AJ146">MAX(IF($JQ21:$JQ68&lt;=5,AJ21:AJ68))</f>
        <v>0</v>
      </c>
      <c r="AK146" s="316">
        <f t="array" ref="AK146">MAX(IF($JQ21:$JQ68&lt;=5,AK21:AK68))</f>
        <v>0</v>
      </c>
      <c r="AL146" s="316">
        <f t="array" ref="AL146">MAX(IF($JQ21:$JQ68&lt;=5,AL21:AL68))</f>
        <v>0</v>
      </c>
      <c r="AM146" s="316">
        <f t="array" ref="AM146">MAX(IF($JQ21:$JQ68&lt;=5,AM21:AM68))</f>
        <v>0</v>
      </c>
      <c r="AN146" s="316">
        <f t="array" ref="AN146">MAX(IF($JQ21:$JQ68&lt;=5,AN21:AN68))</f>
        <v>0</v>
      </c>
      <c r="AO146" s="316">
        <f t="array" ref="AO146">MAX(IF($JQ21:$JQ68&lt;=5,AO21:AO68))</f>
        <v>0</v>
      </c>
      <c r="AP146" s="316">
        <f t="array" ref="AP146">MAX(IF($JQ21:$JQ68&lt;=5,AP21:AP68))</f>
        <v>0</v>
      </c>
      <c r="AQ146" s="316">
        <f t="array" ref="AQ146">MAX(IF($JQ21:$JQ68&lt;=5,AQ21:AQ68))</f>
        <v>0</v>
      </c>
      <c r="AR146" s="316">
        <f t="array" ref="AR146">MAX(IF($JQ21:$JQ68&lt;=5,AR21:AR68))</f>
        <v>0</v>
      </c>
      <c r="AS146" s="316">
        <f t="array" ref="AS146">MAX(IF($JQ21:$JQ68&lt;=5,AS21:AS68))</f>
        <v>0</v>
      </c>
      <c r="AT146" s="316">
        <f t="array" ref="AT146">MAX(IF($JQ21:$JQ68&lt;=5,AT21:AT68))</f>
        <v>0</v>
      </c>
      <c r="AU146" s="316">
        <f t="array" ref="AU146">MAX(IF($JQ21:$JQ68&lt;=5,AU21:AU68))</f>
        <v>0</v>
      </c>
      <c r="AV146" s="316">
        <f t="array" ref="AV146">MAX(IF($JQ21:$JQ68&lt;=5,AV21:AV68))</f>
        <v>0</v>
      </c>
      <c r="AW146" s="316">
        <f t="array" ref="AW146">MAX(IF($JQ21:$JQ68&lt;=5,AW21:AW68))</f>
        <v>0</v>
      </c>
      <c r="AX146" s="316">
        <f t="array" ref="AX146">MAX(IF($JQ21:$JQ68&lt;=5,AX21:AX68))</f>
        <v>0</v>
      </c>
      <c r="AY146" s="316">
        <f t="array" ref="AY146">MAX(IF($JQ21:$JQ68&lt;=5,AY21:AY68))</f>
        <v>0</v>
      </c>
      <c r="AZ146" s="316">
        <f t="array" ref="AZ146">MAX(IF($JQ21:$JQ68&lt;=5,AZ21:AZ68))</f>
        <v>0</v>
      </c>
      <c r="BA146" s="316">
        <f t="array" ref="BA146">MAX(IF($JQ21:$JQ68&lt;=5,BA21:BA68))</f>
        <v>0</v>
      </c>
      <c r="BB146" s="316">
        <f t="array" ref="BB146">MAX(IF($JQ21:$JQ68&lt;=5,BB21:BB68))</f>
        <v>0</v>
      </c>
      <c r="BC146" s="316">
        <f t="array" ref="BC146">MAX(IF($JQ21:$JQ68&lt;=5,BC21:BC68))</f>
        <v>0</v>
      </c>
      <c r="BD146" s="316">
        <f t="array" ref="BD146">MAX(IF($JQ21:$JQ68&lt;=5,BD21:BD68))</f>
        <v>0</v>
      </c>
      <c r="BE146" s="316">
        <f t="array" ref="BE146">MAX(IF($JQ21:$JQ68&lt;=5,BE21:BE68))</f>
        <v>0</v>
      </c>
      <c r="BF146" s="316">
        <f t="array" ref="BF146">MAX(IF($JQ21:$JQ68&lt;=5,BF21:BF68))</f>
        <v>0</v>
      </c>
      <c r="BG146" s="316">
        <f t="array" ref="BG146">MAX(IF($JQ21:$JQ68&lt;=5,BG21:BG68))</f>
        <v>0</v>
      </c>
      <c r="BH146" s="316">
        <f t="array" ref="BH146">MAX(IF($JQ21:$JQ68&lt;=5,BH21:BH68))</f>
        <v>0</v>
      </c>
      <c r="BI146" s="316">
        <f t="array" ref="BI146">MAX(IF($JQ21:$JQ68&lt;=5,BI21:BI68))</f>
        <v>0</v>
      </c>
      <c r="BJ146" s="316">
        <f t="array" ref="BJ146">MAX(IF($JQ21:$JQ68&lt;=5,BJ21:BJ68))</f>
        <v>0</v>
      </c>
      <c r="BK146" s="316">
        <f t="array" ref="BK146">MAX(IF($JQ21:$JQ68&lt;=5,BK21:BK68))</f>
        <v>0</v>
      </c>
      <c r="BL146" s="316">
        <f t="array" ref="BL146">MAX(IF($JQ21:$JQ68&lt;=5,BL21:BL68))</f>
        <v>0</v>
      </c>
      <c r="BM146" s="316">
        <f t="array" ref="BM146">MAX(IF($JQ21:$JQ68&lt;=5,BM21:BM68))</f>
        <v>0</v>
      </c>
      <c r="BN146" s="316">
        <f t="array" ref="BN146">MAX(IF($JQ21:$JQ68&lt;=5,BN21:BN68))</f>
        <v>0</v>
      </c>
      <c r="BO146" s="316">
        <f t="array" ref="BO146">MAX(IF($JQ21:$JQ68&lt;=5,BO21:BO68))</f>
        <v>0</v>
      </c>
      <c r="BP146" s="316">
        <f t="array" ref="BP146">MAX(IF($JQ21:$JQ68&lt;=5,BP21:BP68))</f>
        <v>0</v>
      </c>
      <c r="BQ146" s="316">
        <f t="array" ref="BQ146">MAX(IF($JQ21:$JQ68&lt;=5,BQ21:BQ68))</f>
        <v>0</v>
      </c>
      <c r="BR146" s="316">
        <f t="array" ref="BR146">MAX(IF($JQ21:$JQ68&lt;=5,BR21:BR68))</f>
        <v>0</v>
      </c>
      <c r="BS146" s="316">
        <f t="array" ref="BS146">MAX(IF($JQ21:$JQ68&lt;=5,BS21:BS68))</f>
        <v>0</v>
      </c>
      <c r="BT146" s="316">
        <f t="array" ref="BT146">MAX(IF($JQ21:$JQ68&lt;=5,BT21:BT68))</f>
        <v>0</v>
      </c>
      <c r="BU146" s="316">
        <f t="array" ref="BU146">MAX(IF($JQ21:$JQ68&lt;=5,BU21:BU68))</f>
        <v>0</v>
      </c>
      <c r="BV146" s="316">
        <f t="array" ref="BV146">MAX(IF($JQ21:$JQ68&lt;=5,BV21:BV68))</f>
        <v>0</v>
      </c>
      <c r="BW146" s="316">
        <f t="array" ref="BW146">MAX(IF($JQ21:$JQ68&lt;=5,BW21:BW68))</f>
        <v>0</v>
      </c>
      <c r="BX146" s="316">
        <f t="array" ref="BX146">MAX(IF($JQ21:$JQ68&lt;=5,BX21:BX68))</f>
        <v>0</v>
      </c>
      <c r="BY146" s="316">
        <f t="array" ref="BY146">MAX(IF($JQ21:$JQ68&lt;=5,BY21:BY68))</f>
        <v>0</v>
      </c>
      <c r="BZ146" s="316">
        <f t="array" ref="BZ146">MAX(IF($JQ21:$JQ68&lt;=5,BZ21:BZ68))</f>
        <v>0</v>
      </c>
      <c r="CA146" s="316">
        <f t="array" ref="CA146">MAX(IF($JQ21:$JQ68&lt;=5,CA21:CA68))</f>
        <v>0</v>
      </c>
      <c r="CB146" s="316">
        <f t="array" ref="CB146">MAX(IF($JQ21:$JQ68&lt;=5,CB21:CB68))</f>
        <v>0</v>
      </c>
      <c r="CC146" s="316">
        <f t="array" ref="CC146">MAX(IF($JQ21:$JQ68&lt;=5,CC21:CC68))</f>
        <v>0</v>
      </c>
      <c r="CD146" s="316">
        <f t="array" ref="CD146">MAX(IF($JQ21:$JQ68&lt;=5,CD21:CD68))</f>
        <v>0</v>
      </c>
      <c r="CE146" s="316">
        <f t="array" ref="CE146">MAX(IF($JQ21:$JQ68&lt;=5,CE21:CE68))</f>
        <v>0</v>
      </c>
      <c r="CF146" s="316">
        <f t="array" ref="CF146">MAX(IF($JQ21:$JQ68&lt;=5,CF21:CF68))</f>
        <v>0</v>
      </c>
      <c r="CG146" s="316">
        <f t="array" ref="CG146">MAX(IF($JQ21:$JQ68&lt;=5,CG21:CG68))</f>
        <v>0</v>
      </c>
      <c r="CH146" s="316">
        <f t="array" ref="CH146">MAX(IF($JQ21:$JQ68&lt;=5,CH21:CH68))</f>
        <v>0</v>
      </c>
      <c r="CI146" s="316">
        <f t="array" ref="CI146">MAX(IF($JQ21:$JQ68&lt;=5,CI21:CI68))</f>
        <v>0</v>
      </c>
      <c r="CJ146" s="316">
        <f t="array" ref="CJ146">MAX(IF($JQ21:$JQ68&lt;=5,CJ21:CJ68))</f>
        <v>0</v>
      </c>
      <c r="CK146" s="316">
        <f t="array" ref="CK146">MAX(IF($JQ21:$JQ68&lt;=5,CK21:CK68))</f>
        <v>0</v>
      </c>
      <c r="CL146" s="316">
        <f t="array" ref="CL146">MAX(IF($JQ21:$JQ68&lt;=5,CL21:CL68))</f>
        <v>0</v>
      </c>
      <c r="CM146" s="316">
        <f t="array" ref="CM146">MAX(IF($JQ21:$JQ68&lt;=5,CM21:CM68))</f>
        <v>0</v>
      </c>
      <c r="CN146" s="316">
        <f t="array" ref="CN146">MAX(IF($JQ21:$JQ68&lt;=5,CN21:CN68))</f>
        <v>0</v>
      </c>
      <c r="CO146" s="316">
        <f t="array" ref="CO146">MAX(IF($JQ21:$JQ68&lt;=5,CO21:CO68))</f>
        <v>0</v>
      </c>
      <c r="CP146" s="316">
        <f t="array" ref="CP146">MAX(IF($JQ21:$JQ68&lt;=5,CP21:CP68))</f>
        <v>0</v>
      </c>
      <c r="CQ146" s="316">
        <f t="array" ref="CQ146">MAX(IF($JQ21:$JQ68&lt;=5,CQ21:CQ68))</f>
        <v>0</v>
      </c>
      <c r="CR146" s="316">
        <f t="array" ref="CR146">MAX(IF($JQ21:$JQ68&lt;=5,CR21:CR68))</f>
        <v>0</v>
      </c>
      <c r="CS146" s="316">
        <f t="array" ref="CS146">MAX(IF($JQ21:$JQ68&lt;=5,CS21:CS68))</f>
        <v>0</v>
      </c>
      <c r="CT146" s="316">
        <f t="array" ref="CT146">MAX(IF($JQ21:$JQ68&lt;=5,CT21:CT68))</f>
        <v>0</v>
      </c>
      <c r="CU146" s="316">
        <f t="array" ref="CU146">MAX(IF($JQ21:$JQ68&lt;=5,CU21:CU68))</f>
        <v>0</v>
      </c>
      <c r="CV146" s="316">
        <f t="array" ref="CV146">MAX(IF($JQ21:$JQ68&lt;=5,CV21:CV68))</f>
        <v>0</v>
      </c>
      <c r="CW146" s="316">
        <f t="array" ref="CW146">MAX(IF($JQ21:$JQ68&lt;=5,CW21:CW68))</f>
        <v>0</v>
      </c>
      <c r="CX146" s="316">
        <f t="array" ref="CX146">MAX(IF($JQ21:$JQ68&lt;=5,CX21:CX68))</f>
        <v>0</v>
      </c>
      <c r="CY146" s="316">
        <f t="array" ref="CY146">MAX(IF($JQ21:$JQ68&lt;=5,CY21:CY68))</f>
        <v>0</v>
      </c>
      <c r="CZ146" s="316">
        <f t="array" ref="CZ146">MAX(IF($JQ21:$JQ68&lt;=5,CZ21:CZ68))</f>
        <v>0</v>
      </c>
      <c r="DA146" s="316">
        <f t="array" ref="DA146">MAX(IF($JQ21:$JQ68&lt;=5,DA21:DA68))</f>
        <v>0</v>
      </c>
      <c r="DB146" s="316">
        <f t="array" ref="DB146">MAX(IF($JQ21:$JQ68&lt;=5,DB21:DB68))</f>
        <v>0</v>
      </c>
      <c r="DC146" s="316">
        <f t="array" ref="DC146">MAX(IF($JQ21:$JQ68&lt;=5,DC21:DC68))</f>
        <v>0</v>
      </c>
      <c r="DD146" s="316">
        <f t="array" ref="DD146">MAX(IF($JQ21:$JQ68&lt;=5,DD21:DD68))</f>
        <v>0</v>
      </c>
      <c r="DE146" s="316">
        <f t="array" ref="DE146">MAX(IF($JQ21:$JQ68&lt;=5,DE21:DE68))</f>
        <v>0</v>
      </c>
      <c r="DF146" s="316">
        <f t="array" ref="DF146">MAX(IF($JQ21:$JQ68&lt;=5,DF21:DF68))</f>
        <v>0</v>
      </c>
      <c r="DG146" s="316">
        <f t="array" ref="DG146">MAX(IF($JQ21:$JQ68&lt;=5,DG21:DG68))</f>
        <v>0</v>
      </c>
      <c r="DH146" s="316">
        <f t="array" ref="DH146">MAX(IF($JQ21:$JQ68&lt;=5,DH21:DH68))</f>
        <v>0</v>
      </c>
      <c r="DI146" s="316">
        <f t="array" ref="DI146">MAX(IF($JQ21:$JQ68&lt;=5,DI21:DI68))</f>
        <v>0</v>
      </c>
      <c r="DJ146" s="316">
        <f t="array" ref="DJ146">MAX(IF($JQ21:$JQ68&lt;=5,DJ21:DJ68))</f>
        <v>0</v>
      </c>
      <c r="DK146" s="316">
        <f t="array" ref="DK146">MAX(IF($JQ21:$JQ68&lt;=5,DK21:DK68))</f>
        <v>0</v>
      </c>
      <c r="DL146" s="316">
        <f t="array" ref="DL146">MAX(IF($JQ21:$JQ68&lt;=5,DL21:DL68))</f>
        <v>0</v>
      </c>
      <c r="DM146" s="316">
        <f t="array" ref="DM146">MAX(IF($JQ21:$JQ68&lt;=5,DM21:DM68))</f>
        <v>0</v>
      </c>
      <c r="DN146" s="316">
        <f t="array" ref="DN146">MAX(IF($JQ21:$JQ68&lt;=5,DN21:DN68))</f>
        <v>0</v>
      </c>
      <c r="DO146" s="316">
        <f t="array" ref="DO146">MAX(IF($JQ21:$JQ68&lt;=5,DO21:DO68))</f>
        <v>0</v>
      </c>
      <c r="DP146" s="316">
        <f t="array" ref="DP146">MAX(IF($JQ21:$JQ68&lt;=5,DP21:DP68))</f>
        <v>0</v>
      </c>
      <c r="DQ146" s="316">
        <f t="array" ref="DQ146">MAX(IF($JQ21:$JQ68&lt;=5,DQ21:DQ68))</f>
        <v>0</v>
      </c>
      <c r="DR146" s="316">
        <f t="array" ref="DR146">MAX(IF($JQ21:$JQ68&lt;=5,DR21:DR68))</f>
        <v>0</v>
      </c>
      <c r="DS146" s="316">
        <f t="array" ref="DS146">MAX(IF($JQ21:$JQ68&lt;=5,DS21:DS68))</f>
        <v>0</v>
      </c>
      <c r="DT146" s="316">
        <f t="array" ref="DT146">MAX(IF($JQ21:$JQ68&lt;=5,DT21:DT68))</f>
        <v>0</v>
      </c>
      <c r="DU146" s="316">
        <f t="array" ref="DU146">MAX(IF($JQ21:$JQ68&lt;=5,DU21:DU68))</f>
        <v>0</v>
      </c>
      <c r="DV146" s="316">
        <f t="array" ref="DV146">MAX(IF($JQ21:$JQ68&lt;=5,DV21:DV68))</f>
        <v>0</v>
      </c>
      <c r="DW146" s="316">
        <f t="array" ref="DW146">MAX(IF($JQ21:$JQ68&lt;=5,DW21:DW68))</f>
        <v>0</v>
      </c>
      <c r="DX146" s="316">
        <f t="array" ref="DX146">MAX(IF($JQ21:$JQ68&lt;=5,DX21:DX68))</f>
        <v>0</v>
      </c>
      <c r="DY146" s="316">
        <f t="array" ref="DY146">MAX(IF($JQ21:$JQ68&lt;=5,DY21:DY68))</f>
        <v>0</v>
      </c>
      <c r="DZ146" s="316">
        <f t="array" ref="DZ146">MAX(IF($JQ21:$JQ68&lt;=5,DZ21:DZ68))</f>
        <v>0</v>
      </c>
      <c r="EA146" s="316">
        <f t="array" ref="EA146">MAX(IF($JQ21:$JQ68&lt;=5,EA21:EA68))</f>
        <v>0</v>
      </c>
      <c r="EB146" s="316">
        <f t="array" ref="EB146">MAX(IF($JQ21:$JQ68&lt;=5,EB21:EB68))</f>
        <v>0</v>
      </c>
      <c r="EC146" s="316">
        <f t="array" ref="EC146">MAX(IF($JQ21:$JQ68&lt;=5,EC21:EC68))</f>
        <v>0</v>
      </c>
      <c r="ED146" s="316">
        <f t="array" ref="ED146">MAX(IF($JQ21:$JQ68&lt;=5,ED21:ED68))</f>
        <v>0</v>
      </c>
      <c r="EE146" s="316">
        <f t="array" ref="EE146">MAX(IF($JQ21:$JQ68&lt;=5,EE21:EE68))</f>
        <v>0</v>
      </c>
      <c r="EF146" s="316">
        <f t="array" ref="EF146">MAX(IF($JQ21:$JQ68&lt;=5,EF21:EF68))</f>
        <v>0</v>
      </c>
      <c r="EG146" s="316">
        <f t="array" ref="EG146">MAX(IF($JQ21:$JQ68&lt;=5,EG21:EG68))</f>
        <v>0</v>
      </c>
      <c r="EH146" s="316">
        <f t="array" ref="EH146">MAX(IF($JQ21:$JQ68&lt;=5,EH21:EH68))</f>
        <v>0</v>
      </c>
      <c r="EI146" s="316">
        <f t="array" ref="EI146">MAX(IF($JQ21:$JQ68&lt;=5,EI21:EI68))</f>
        <v>0</v>
      </c>
      <c r="EJ146" s="316">
        <f t="array" ref="EJ146">MAX(IF($JQ21:$JQ68&lt;=5,EJ21:EJ68))</f>
        <v>0</v>
      </c>
      <c r="EK146" s="316">
        <f t="array" ref="EK146">MAX(IF($JQ21:$JQ68&lt;=5,EK21:EK68))</f>
        <v>0</v>
      </c>
      <c r="EL146" s="316">
        <f t="array" ref="EL146">MAX(IF($JQ21:$JQ68&lt;=5,EL21:EL68))</f>
        <v>0</v>
      </c>
      <c r="EM146" s="316">
        <f t="array" ref="EM146">MAX(IF($JQ21:$JQ68&lt;=5,EM21:EM68))</f>
        <v>0</v>
      </c>
      <c r="EN146" s="316">
        <f t="array" ref="EN146">MAX(IF($JQ21:$JQ68&lt;=5,EN21:EN68))</f>
        <v>0</v>
      </c>
      <c r="EO146" s="316">
        <f t="array" ref="EO146">MAX(IF($JQ21:$JQ68&lt;=5,EO21:EO68))</f>
        <v>0</v>
      </c>
      <c r="EP146" s="316">
        <f t="array" ref="EP146">MAX(IF($JQ21:$JQ68&lt;=5,EP21:EP68))</f>
        <v>0</v>
      </c>
      <c r="EQ146" s="316">
        <f t="array" ref="EQ146">MAX(IF($JQ21:$JQ68&lt;=5,EQ21:EQ68))</f>
        <v>0</v>
      </c>
      <c r="ER146" s="316">
        <f t="array" ref="ER146">MAX(IF($JQ21:$JQ68&lt;=5,ER21:ER68))</f>
        <v>0</v>
      </c>
      <c r="ES146" s="316">
        <f t="array" ref="ES146">MAX(IF($JQ21:$JQ68&lt;=5,ES21:ES68))</f>
        <v>0</v>
      </c>
      <c r="ET146" s="316">
        <f t="array" ref="ET146">MAX(IF($JQ21:$JQ68&lt;=5,ET21:ET68))</f>
        <v>0</v>
      </c>
      <c r="EU146" s="316">
        <f t="array" ref="EU146">MAX(IF($JQ21:$JQ68&lt;=5,EU21:EU68))</f>
        <v>0</v>
      </c>
      <c r="EV146" s="316">
        <f t="array" ref="EV146">MAX(IF($JQ21:$JQ68&lt;=5,EV21:EV68))</f>
        <v>0</v>
      </c>
      <c r="EW146" s="316">
        <f t="array" ref="EW146">MAX(IF($JQ21:$JQ68&lt;=5,EW21:EW68))</f>
        <v>0</v>
      </c>
      <c r="EX146" s="316">
        <f t="array" ref="EX146">MAX(IF($JQ21:$JQ68&lt;=5,EX21:EX68))</f>
        <v>0</v>
      </c>
      <c r="EY146" s="316">
        <f t="array" ref="EY146">MAX(IF($JQ21:$JQ68&lt;=5,EY21:EY68))</f>
        <v>0</v>
      </c>
      <c r="EZ146" s="316">
        <f t="array" ref="EZ146">MAX(IF($JQ21:$JQ68&lt;=5,EZ21:EZ68))</f>
        <v>0</v>
      </c>
      <c r="FA146" s="316">
        <f t="array" ref="FA146">MAX(IF($JQ21:$JQ68&lt;=5,FA21:FA68))</f>
        <v>0</v>
      </c>
      <c r="FB146" s="316">
        <f t="array" ref="FB146">MAX(IF($JQ21:$JQ68&lt;=5,FB21:FB68))</f>
        <v>0</v>
      </c>
      <c r="FC146" s="316">
        <f t="array" ref="FC146">MAX(IF($JQ21:$JQ68&lt;=5,FC21:FC68))</f>
        <v>0</v>
      </c>
      <c r="FD146" s="316">
        <f t="array" ref="FD146">MAX(IF($JQ21:$JQ68&lt;=5,FD21:FD68))</f>
        <v>0</v>
      </c>
      <c r="FE146" s="316">
        <f t="array" ref="FE146">MAX(IF($JQ21:$JQ68&lt;=5,FE21:FE68))</f>
        <v>0</v>
      </c>
      <c r="FF146" s="316">
        <f t="array" ref="FF146">MAX(IF($JQ21:$JQ68&lt;=5,FF21:FF68))</f>
        <v>0</v>
      </c>
      <c r="FG146" s="316">
        <f t="array" ref="FG146">MAX(IF($JQ21:$JQ68&lt;=5,FG21:FG68))</f>
        <v>0</v>
      </c>
      <c r="FH146" s="316">
        <f t="array" ref="FH146">MAX(IF($JQ21:$JQ68&lt;=5,FH21:FH68))</f>
        <v>0</v>
      </c>
      <c r="FI146" s="316">
        <f t="array" ref="FI146">MAX(IF($JQ21:$JQ68&lt;=5,FI21:FI68))</f>
        <v>0</v>
      </c>
      <c r="FJ146" s="316">
        <f t="array" ref="FJ146">MAX(IF($JQ21:$JQ68&lt;=5,FJ21:FJ68))</f>
        <v>0</v>
      </c>
      <c r="FK146" s="316">
        <f t="array" ref="FK146">MAX(IF($JQ21:$JQ68&lt;=5,FK21:FK68))</f>
        <v>0</v>
      </c>
      <c r="FL146" s="316">
        <f t="array" ref="FL146">MAX(IF($JQ21:$JQ68&lt;=5,FL21:FL68))</f>
        <v>0</v>
      </c>
      <c r="FM146" s="316">
        <f t="array" ref="FM146">MAX(IF($JQ21:$JQ68&lt;=5,FM21:FM68))</f>
        <v>0</v>
      </c>
      <c r="FN146" s="316">
        <f t="array" ref="FN146">MAX(IF($JQ21:$JQ68&lt;=5,FN21:FN68))</f>
        <v>0</v>
      </c>
      <c r="FO146" s="316">
        <f t="array" ref="FO146">MAX(IF($JQ21:$JQ68&lt;=5,FO21:FO68))</f>
        <v>0</v>
      </c>
      <c r="FP146" s="316">
        <f t="array" ref="FP146">MAX(IF($JQ21:$JQ68&lt;=5,FP21:FP68))</f>
        <v>0</v>
      </c>
      <c r="FQ146" s="316">
        <f t="array" ref="FQ146">MAX(IF($JQ21:$JQ68&lt;=5,FQ21:FQ68))</f>
        <v>0</v>
      </c>
      <c r="FR146" s="316">
        <f t="array" ref="FR146">MAX(IF($JQ21:$JQ68&lt;=5,FR21:FR68))</f>
        <v>0</v>
      </c>
      <c r="FS146" s="316">
        <f t="array" ref="FS146">MAX(IF($JQ21:$JQ68&lt;=5,FS21:FS68))</f>
        <v>0</v>
      </c>
      <c r="FT146" s="316">
        <f t="array" ref="FT146">MAX(IF($JQ21:$JQ68&lt;=5,FT21:FT68))</f>
        <v>0</v>
      </c>
      <c r="FU146" s="316">
        <f t="array" ref="FU146">MAX(IF($JQ21:$JQ68&lt;=5,FU21:FU68))</f>
        <v>0</v>
      </c>
      <c r="FV146" s="316">
        <f t="array" ref="FV146">MAX(IF($JQ21:$JQ68&lt;=5,FV21:FV68))</f>
        <v>0</v>
      </c>
      <c r="FW146" s="316">
        <f t="array" ref="FW146">MAX(IF($JQ21:$JQ68&lt;=5,FW21:FW68))</f>
        <v>0</v>
      </c>
      <c r="FX146" s="316">
        <f t="array" ref="FX146">MAX(IF($JQ21:$JQ68&lt;=5,FX21:FX68))</f>
        <v>0</v>
      </c>
      <c r="FY146" s="316">
        <f t="array" ref="FY146">MAX(IF($JQ21:$JQ68&lt;=5,FY21:FY68))</f>
        <v>0</v>
      </c>
      <c r="FZ146" s="316">
        <f t="array" ref="FZ146">MAX(IF($JQ21:$JQ68&lt;=5,FZ21:FZ68))</f>
        <v>0</v>
      </c>
      <c r="GA146" s="316">
        <f t="array" ref="GA146">MAX(IF($JQ21:$JQ68&lt;=5,GA21:GA68))</f>
        <v>0</v>
      </c>
      <c r="GB146" s="316">
        <f t="array" ref="GB146">MAX(IF($JQ21:$JQ68&lt;=5,GB21:GB68))</f>
        <v>0</v>
      </c>
      <c r="GC146" s="316">
        <f t="array" ref="GC146">MAX(IF($JQ21:$JQ68&lt;=5,GC21:GC68))</f>
        <v>0</v>
      </c>
      <c r="GD146" s="316">
        <f t="array" ref="GD146">MAX(IF($JQ21:$JQ68&lt;=5,GD21:GD68))</f>
        <v>0</v>
      </c>
      <c r="GE146" s="316">
        <f t="array" ref="GE146">MAX(IF($JQ21:$JQ68&lt;=5,GE21:GE68))</f>
        <v>0</v>
      </c>
      <c r="GF146" s="316">
        <f t="array" ref="GF146">MAX(IF($JQ21:$JQ68&lt;=5,GF21:GF68))</f>
        <v>0</v>
      </c>
      <c r="GG146" s="316">
        <f t="array" ref="GG146">MAX(IF($JQ21:$JQ68&lt;=5,GG21:GG68))</f>
        <v>0</v>
      </c>
      <c r="GH146" s="316">
        <f t="array" ref="GH146">MAX(IF($JQ21:$JQ68&lt;=5,GH21:GH68))</f>
        <v>0</v>
      </c>
      <c r="GI146" s="316">
        <f t="array" ref="GI146">MAX(IF($JQ21:$JQ68&lt;=5,GI21:GI68))</f>
        <v>0</v>
      </c>
      <c r="GJ146" s="316">
        <f t="array" ref="GJ146">MAX(IF($JQ21:$JQ68&lt;=5,GJ21:GJ68))</f>
        <v>0</v>
      </c>
      <c r="GK146" s="316">
        <f t="array" ref="GK146">MAX(IF($JQ21:$JQ68&lt;=5,GK21:GK68))</f>
        <v>0</v>
      </c>
      <c r="GL146" s="316">
        <f t="array" ref="GL146">MAX(IF($JQ21:$JQ68&lt;=5,GL21:GL68))</f>
        <v>0</v>
      </c>
      <c r="GM146" s="316">
        <f t="array" ref="GM146">MAX(IF($JQ21:$JQ68&lt;=5,GM21:GM68))</f>
        <v>0</v>
      </c>
      <c r="GN146" s="316">
        <f t="array" ref="GN146">MAX(IF($JQ21:$JQ68&lt;=5,GN21:GN68))</f>
        <v>0</v>
      </c>
      <c r="GO146" s="316">
        <f t="array" ref="GO146">MAX(IF($JQ21:$JQ68&lt;=5,GO21:GO68))</f>
        <v>0</v>
      </c>
      <c r="GP146" s="316">
        <f t="array" ref="GP146">MAX(IF($JQ21:$JQ68&lt;=5,GP21:GP68))</f>
        <v>0</v>
      </c>
      <c r="GQ146" s="316">
        <f t="array" ref="GQ146">MAX(IF($JQ21:$JQ68&lt;=5,GQ21:GQ68))</f>
        <v>0</v>
      </c>
      <c r="GR146" s="316">
        <f t="array" ref="GR146">MAX(IF($JQ21:$JQ68&lt;=5,GR21:GR68))</f>
        <v>0</v>
      </c>
      <c r="GS146" s="316">
        <f t="array" ref="GS146">MAX(IF($JQ21:$JQ68&lt;=5,GS21:GS68))</f>
        <v>0</v>
      </c>
      <c r="GT146" s="316">
        <f t="array" ref="GT146">MAX(IF($JQ21:$JQ68&lt;=5,GT21:GT68))</f>
        <v>0</v>
      </c>
      <c r="GU146" s="316">
        <f t="array" ref="GU146">MAX(IF($JQ21:$JQ68&lt;=5,GU21:GU68))</f>
        <v>0</v>
      </c>
      <c r="GV146" s="316">
        <f t="array" ref="GV146">MAX(IF($JQ21:$JQ68&lt;=5,GV21:GV68))</f>
        <v>0</v>
      </c>
      <c r="GW146" s="316">
        <f t="array" ref="GW146">MAX(IF($JQ21:$JQ68&lt;=5,GW21:GW68))</f>
        <v>0</v>
      </c>
      <c r="GX146" s="316">
        <f t="array" ref="GX146">MAX(IF($JQ21:$JQ68&lt;=5,GX21:GX68))</f>
        <v>0</v>
      </c>
      <c r="GY146" s="316">
        <f t="array" ref="GY146">MAX(IF($JQ21:$JQ68&lt;=5,GY21:GY68))</f>
        <v>0</v>
      </c>
      <c r="GZ146" s="316">
        <f t="array" ref="GZ146">MAX(IF($JQ21:$JQ68&lt;=5,GZ21:GZ68))</f>
        <v>0</v>
      </c>
      <c r="HA146" s="316">
        <f t="array" ref="HA146">MAX(IF($JQ21:$JQ68&lt;=5,HA21:HA68))</f>
        <v>0</v>
      </c>
      <c r="HB146" s="316">
        <f t="array" ref="HB146">MAX(IF($JQ21:$JQ68&lt;=5,HB21:HB68))</f>
        <v>0</v>
      </c>
      <c r="HC146" s="316">
        <f t="array" ref="HC146">MAX(IF($JQ21:$JQ68&lt;=5,HC21:HC68))</f>
        <v>0</v>
      </c>
      <c r="HD146" s="316">
        <f t="array" ref="HD146">MAX(IF($JQ21:$JQ68&lt;=5,HD21:HD68))</f>
        <v>0</v>
      </c>
      <c r="HE146" s="316">
        <f t="array" ref="HE146">MAX(IF($JQ21:$JQ68&lt;=5,HE21:HE68))</f>
        <v>0</v>
      </c>
      <c r="HF146" s="316">
        <f t="array" ref="HF146">MAX(IF($JQ21:$JQ68&lt;=5,HF21:HF68))</f>
        <v>0</v>
      </c>
      <c r="HG146" s="316">
        <f t="array" ref="HG146">MAX(IF($JQ21:$JQ68&lt;=5,HG21:HG68))</f>
        <v>0</v>
      </c>
      <c r="HH146" s="316">
        <f t="array" ref="HH146">MAX(IF($JQ21:$JQ68&lt;=5,HH21:HH68))</f>
        <v>0</v>
      </c>
      <c r="HI146" s="316">
        <f t="array" ref="HI146">MAX(IF($JQ21:$JQ68&lt;=5,HI21:HI68))</f>
        <v>0</v>
      </c>
      <c r="HJ146" s="316">
        <f t="array" ref="HJ146">MAX(IF($JQ21:$JQ68&lt;=5,HJ21:HJ68))</f>
        <v>0</v>
      </c>
      <c r="HK146" s="316">
        <f t="array" ref="HK146">MAX(IF($JQ21:$JQ68&lt;=5,HK21:HK68))</f>
        <v>0</v>
      </c>
      <c r="HL146" s="316">
        <f t="array" ref="HL146">MAX(IF($JQ21:$JQ68&lt;=5,HL21:HL68))</f>
        <v>0</v>
      </c>
      <c r="HM146" s="316">
        <f t="array" ref="HM146">MAX(IF($JQ21:$JQ68&lt;=5,HM21:HM68))</f>
        <v>0</v>
      </c>
      <c r="HN146" s="316">
        <f t="array" ref="HN146">MAX(IF($JQ21:$JQ68&lt;=5,HN21:HN68))</f>
        <v>0</v>
      </c>
      <c r="HO146" s="316">
        <f t="array" ref="HO146">MAX(IF($JQ21:$JQ68&lt;=5,HO21:HO68))</f>
        <v>0</v>
      </c>
      <c r="HP146" s="316">
        <f t="array" ref="HP146">MAX(IF($JQ21:$JQ68&lt;=5,HP21:HP68))</f>
        <v>0</v>
      </c>
      <c r="HQ146" s="316">
        <f t="array" ref="HQ146">MAX(IF($JQ21:$JQ68&lt;=5,HQ21:HQ68))</f>
        <v>0</v>
      </c>
      <c r="HR146" s="316">
        <f t="array" ref="HR146">MAX(IF($JQ21:$JQ68&lt;=5,HR21:HR68))</f>
        <v>0</v>
      </c>
      <c r="HS146" s="316">
        <f t="array" ref="HS146">MAX(IF($JQ21:$JQ68&lt;=5,HS21:HS68))</f>
        <v>0</v>
      </c>
      <c r="HT146" s="316">
        <f t="array" ref="HT146">MAX(IF($JQ21:$JQ68&lt;=5,HT21:HT68))</f>
        <v>0</v>
      </c>
      <c r="HU146" s="316">
        <f t="array" ref="HU146">MAX(IF($JQ21:$JQ68&lt;=5,HU21:HU68))</f>
        <v>0</v>
      </c>
      <c r="HV146" s="316">
        <f t="array" ref="HV146">MAX(IF($JQ21:$JQ68&lt;=5,HV21:HV68))</f>
        <v>0</v>
      </c>
      <c r="HW146" s="316">
        <f t="array" ref="HW146">MAX(IF($JQ21:$JQ68&lt;=5,HW21:HW68))</f>
        <v>0</v>
      </c>
      <c r="HX146" s="316">
        <f t="array" ref="HX146">MAX(IF($JQ21:$JQ68&lt;=5,HX21:HX68))</f>
        <v>0</v>
      </c>
      <c r="HY146" s="316">
        <f t="array" ref="HY146">MAX(IF($JQ21:$JQ68&lt;=5,HY21:HY68))</f>
        <v>0</v>
      </c>
      <c r="HZ146" s="316">
        <f t="array" ref="HZ146">MAX(IF($JQ21:$JQ68&lt;=5,HZ21:HZ68))</f>
        <v>0</v>
      </c>
      <c r="IA146" s="316">
        <f t="array" ref="IA146">MAX(IF($JQ21:$JQ68&lt;=5,IA21:IA68))</f>
        <v>0</v>
      </c>
      <c r="IB146" s="316">
        <f t="array" ref="IB146">MAX(IF($JQ21:$JQ68&lt;=5,IB21:IB68))</f>
        <v>0</v>
      </c>
      <c r="IC146" s="316">
        <f t="array" ref="IC146">MAX(IF($JQ21:$JQ68&lt;=5,IC21:IC68))</f>
        <v>0</v>
      </c>
      <c r="ID146" s="316">
        <f t="array" ref="ID146">MAX(IF($JQ21:$JQ68&lt;=5,ID21:ID68))</f>
        <v>0</v>
      </c>
      <c r="IE146" s="316">
        <f t="array" ref="IE146">MAX(IF($JQ21:$JQ68&lt;=5,IE21:IE68))</f>
        <v>0</v>
      </c>
      <c r="IF146" s="316">
        <f t="array" ref="IF146">MAX(IF($JQ21:$JQ68&lt;=5,IF21:IF68))</f>
        <v>0</v>
      </c>
      <c r="IG146" s="316">
        <f t="array" ref="IG146">MAX(IF($JQ21:$JQ68&lt;=5,IG21:IG68))</f>
        <v>0</v>
      </c>
      <c r="IH146" s="316">
        <f t="array" ref="IH146">MAX(IF($JQ21:$JQ68&lt;=5,IH21:IH68))</f>
        <v>0</v>
      </c>
      <c r="II146" s="316">
        <f t="array" ref="II146">MAX(IF($JQ21:$JQ68&lt;=5,II21:II68))</f>
        <v>0</v>
      </c>
      <c r="IJ146" s="316">
        <f t="array" ref="IJ146">MAX(IF($JQ21:$JQ68&lt;=5,IJ21:IJ68))</f>
        <v>0</v>
      </c>
      <c r="IK146" s="316">
        <f t="array" ref="IK146">MAX(IF($JQ21:$JQ68&lt;=5,IK21:IK68))</f>
        <v>0</v>
      </c>
      <c r="IL146" s="316">
        <f t="array" ref="IL146">MAX(IF($JQ21:$JQ68&lt;=5,IL21:IL68))</f>
        <v>0</v>
      </c>
      <c r="IM146" s="316">
        <f t="array" ref="IM146">MAX(IF($JQ21:$JQ68&lt;=5,IM21:IM68))</f>
        <v>0</v>
      </c>
      <c r="IN146" s="316">
        <f t="array" ref="IN146">MAX(IF($JQ21:$JQ68&lt;=5,IN21:IN68))</f>
        <v>0</v>
      </c>
      <c r="IO146" s="316">
        <f t="array" ref="IO146">MAX(IF($JQ21:$JQ68&lt;=5,IO21:IO68))</f>
        <v>0</v>
      </c>
      <c r="IP146" s="316">
        <f t="array" ref="IP146">MAX(IF($JQ21:$JQ68&lt;=5,IP21:IP68))</f>
        <v>0</v>
      </c>
      <c r="IQ146" s="316">
        <f t="array" ref="IQ146">MAX(IF($JQ21:$JQ68&lt;=5,IQ21:IQ68))</f>
        <v>0</v>
      </c>
      <c r="IR146" s="316">
        <f t="array" ref="IR146">MAX(IF($JQ21:$JQ68&lt;=5,IR21:IR68))</f>
        <v>0</v>
      </c>
      <c r="IS146" s="316">
        <f t="array" ref="IS146">MAX(IF($JQ21:$JQ68&lt;=5,IS21:IS68))</f>
        <v>0</v>
      </c>
      <c r="IT146" s="316">
        <f t="array" ref="IT146">MAX(IF($JQ21:$JQ68&lt;=5,IT21:IT68))</f>
        <v>0</v>
      </c>
      <c r="IU146" s="316">
        <f t="array" ref="IU146">MAX(IF($JQ21:$JQ68&lt;=5,IU21:IU68))</f>
        <v>0</v>
      </c>
      <c r="IV146" s="316">
        <f t="array" ref="IV146">MAX(IF($JQ21:$JQ68&lt;=5,IV21:IV68))</f>
        <v>0</v>
      </c>
      <c r="IW146" s="316">
        <f t="array" ref="IW146">MAX(IF($JQ21:$JQ68&lt;=5,IW21:IW68))</f>
        <v>0</v>
      </c>
      <c r="IX146" s="316">
        <f t="array" ref="IX146">MAX(IF($JQ21:$JQ68&lt;=5,IX21:IX68))</f>
        <v>0</v>
      </c>
      <c r="IY146" s="316">
        <f t="array" ref="IY146">MAX(IF($JQ21:$JQ68&lt;=5,IY21:IY68))</f>
        <v>0</v>
      </c>
      <c r="IZ146" s="316">
        <f t="array" ref="IZ146">MAX(IF($JQ21:$JQ68&lt;=5,IZ21:IZ68))</f>
        <v>0</v>
      </c>
      <c r="JA146" s="316">
        <f t="array" ref="JA146">MAX(IF($JQ21:$JQ68&lt;=5,JA21:JA68))</f>
        <v>0</v>
      </c>
      <c r="JB146" s="316">
        <f t="array" ref="JB146">MAX(IF($JQ21:$JQ68&lt;=5,JB21:JB68))</f>
        <v>0</v>
      </c>
      <c r="JC146" s="316">
        <f t="array" ref="JC146">MAX(IF($JQ21:$JQ68&lt;=5,JC21:JC68))</f>
        <v>0</v>
      </c>
      <c r="JD146" s="316">
        <f t="array" ref="JD146">MAX(IF($JQ21:$JQ68&lt;=5,JD21:JD68))</f>
        <v>0</v>
      </c>
      <c r="JE146" s="316">
        <f t="array" ref="JE146">MAX(IF($JQ21:$JQ68&lt;=5,JE21:JE68))</f>
        <v>0</v>
      </c>
      <c r="JF146" s="316">
        <f t="array" ref="JF146">MAX(IF($JQ21:$JQ68&lt;=5,JF21:JF68))</f>
        <v>0</v>
      </c>
      <c r="JG146" s="316">
        <f t="array" ref="JG146">MAX(IF($JQ21:$JQ68&lt;=5,JG21:JG68))</f>
        <v>0</v>
      </c>
      <c r="JH146" s="316">
        <f t="array" ref="JH146">MAX(IF($JQ21:$JQ68&lt;=5,JH21:JH68))</f>
        <v>0</v>
      </c>
      <c r="JI146" s="316">
        <f t="array" ref="JI146">MAX(IF($JQ21:$JQ68&lt;=5,JI21:JI68))</f>
        <v>0</v>
      </c>
      <c r="JJ146" s="316">
        <f t="array" ref="JJ146">MAX(IF($JQ21:$JQ68&lt;=5,JJ21:JJ68))</f>
        <v>0</v>
      </c>
      <c r="JK146" s="316">
        <f t="array" ref="JK146">MAX(IF($JQ21:$JQ68&lt;=5,JK21:JK68))</f>
        <v>0</v>
      </c>
      <c r="JL146" s="316">
        <f t="array" ref="JL146">MAX(IF($JQ21:$JQ68&lt;=5,JL21:JL68))</f>
        <v>0</v>
      </c>
      <c r="JM146" s="316">
        <f t="array" ref="JM146">MAX(IF($JQ21:$JQ68&lt;=5,JM21:JM68))</f>
        <v>0</v>
      </c>
      <c r="JN146" s="316">
        <f t="array" ref="JN146">MAX(IF($JQ21:$JQ68&lt;=5,JN21:JN68))</f>
        <v>0</v>
      </c>
      <c r="JO146" s="316">
        <f t="array" ref="JO146">MAX(IF($JQ21:$JQ68&lt;=5,JO21:JO68))</f>
        <v>0</v>
      </c>
      <c r="JP146" s="316">
        <f t="array" ref="JP146">MAX(IF($JQ21:$JQ68&lt;=5,JP21:JP68))</f>
        <v>0</v>
      </c>
    </row>
    <row r="147" spans="4:276" ht="15" customHeight="1" x14ac:dyDescent="0.2">
      <c r="D147" s="316">
        <v>10.3</v>
      </c>
      <c r="E147" s="317" t="s">
        <v>495</v>
      </c>
      <c r="F147" s="316" t="e">
        <f t="array" ref="F147">AVERAGE(IF($JQ21:$JQ68&lt;=5,F21:F68))</f>
        <v>#DIV/0!</v>
      </c>
      <c r="G147" s="316" t="e">
        <f t="array" ref="G147">AVERAGE(IF($JQ21:$JQ68&lt;=5,G21:G68))</f>
        <v>#DIV/0!</v>
      </c>
      <c r="H147" s="316" t="e">
        <f t="array" ref="H147">AVERAGE(IF($JQ21:$JQ68&lt;=5,H21:H68))</f>
        <v>#DIV/0!</v>
      </c>
      <c r="I147" s="316" t="e">
        <f t="array" ref="I147">AVERAGE(IF($JQ21:$JQ68&lt;=5,I21:I68))</f>
        <v>#DIV/0!</v>
      </c>
      <c r="J147" s="316" t="e">
        <f t="array" ref="J147">AVERAGE(IF($JQ21:$JQ68&lt;=5,J21:J68))</f>
        <v>#DIV/0!</v>
      </c>
      <c r="K147" s="316" t="e">
        <f t="array" ref="K147">AVERAGE(IF($JQ21:$JQ68&lt;=5,K21:K68))</f>
        <v>#DIV/0!</v>
      </c>
      <c r="L147" s="316" t="e">
        <f t="array" ref="L147">AVERAGE(IF($JQ21:$JQ68&lt;=5,L21:L68))</f>
        <v>#DIV/0!</v>
      </c>
      <c r="M147" s="316" t="e">
        <f t="array" ref="M147">AVERAGE(IF($JQ21:$JQ68&lt;=5,M21:M68))</f>
        <v>#DIV/0!</v>
      </c>
      <c r="N147" s="316" t="e">
        <f t="array" ref="N147">AVERAGE(IF($JQ21:$JQ68&lt;=5,N21:N68))</f>
        <v>#DIV/0!</v>
      </c>
      <c r="O147" s="316" t="e">
        <f t="array" ref="O147">AVERAGE(IF($JQ21:$JQ68&lt;=5,O21:O68))</f>
        <v>#DIV/0!</v>
      </c>
      <c r="P147" s="316" t="e">
        <f t="array" ref="P147">AVERAGE(IF($JQ21:$JQ68&lt;=5,P21:P68))</f>
        <v>#DIV/0!</v>
      </c>
      <c r="Q147" s="316" t="e">
        <f t="array" ref="Q147">AVERAGE(IF($JQ21:$JQ68&lt;=5,Q21:Q68))</f>
        <v>#DIV/0!</v>
      </c>
      <c r="R147" s="316" t="e">
        <f t="array" ref="R147">AVERAGE(IF($JQ21:$JQ68&lt;=5,R21:R68))</f>
        <v>#DIV/0!</v>
      </c>
      <c r="S147" s="316" t="e">
        <f t="array" ref="S147">AVERAGE(IF($JQ21:$JQ68&lt;=5,S21:S68))</f>
        <v>#DIV/0!</v>
      </c>
      <c r="T147" s="316" t="e">
        <f t="array" ref="T147">AVERAGE(IF($JQ21:$JQ68&lt;=5,T21:T68))</f>
        <v>#DIV/0!</v>
      </c>
      <c r="U147" s="316" t="e">
        <f t="array" ref="U147">AVERAGE(IF($JQ21:$JQ68&lt;=5,U21:U68))</f>
        <v>#DIV/0!</v>
      </c>
      <c r="V147" s="316" t="e">
        <f t="array" ref="V147">AVERAGE(IF($JQ21:$JQ68&lt;=5,V21:V68))</f>
        <v>#DIV/0!</v>
      </c>
      <c r="W147" s="316" t="e">
        <f t="array" ref="W147">AVERAGE(IF($JQ21:$JQ68&lt;=5,W21:W68))</f>
        <v>#DIV/0!</v>
      </c>
      <c r="X147" s="316" t="e">
        <f t="array" ref="X147">AVERAGE(IF($JQ21:$JQ68&lt;=5,X21:X68))</f>
        <v>#DIV/0!</v>
      </c>
      <c r="Y147" s="316" t="e">
        <f t="array" ref="Y147">AVERAGE(IF($JQ21:$JQ68&lt;=5,Y21:Y68))</f>
        <v>#DIV/0!</v>
      </c>
      <c r="Z147" s="316" t="e">
        <f t="array" ref="Z147">AVERAGE(IF($JQ21:$JQ68&lt;=5,Z21:Z68))</f>
        <v>#DIV/0!</v>
      </c>
      <c r="AA147" s="316" t="e">
        <f t="array" ref="AA147">AVERAGE(IF($JQ21:$JQ68&lt;=5,AA21:AA68))</f>
        <v>#DIV/0!</v>
      </c>
      <c r="AB147" s="316" t="e">
        <f t="array" ref="AB147">AVERAGE(IF($JQ21:$JQ68&lt;=5,AB21:AB68))</f>
        <v>#DIV/0!</v>
      </c>
      <c r="AC147" s="316" t="e">
        <f t="array" ref="AC147">AVERAGE(IF($JQ21:$JQ68&lt;=5,AC21:AC68))</f>
        <v>#DIV/0!</v>
      </c>
      <c r="AD147" s="316" t="e">
        <f t="array" ref="AD147">AVERAGE(IF($JQ21:$JQ68&lt;=5,AD21:AD68))</f>
        <v>#DIV/0!</v>
      </c>
      <c r="AE147" s="316" t="e">
        <f t="array" ref="AE147">AVERAGE(IF($JQ21:$JQ68&lt;=5,AE21:AE68))</f>
        <v>#DIV/0!</v>
      </c>
      <c r="AF147" s="316" t="e">
        <f t="array" ref="AF147">AVERAGE(IF($JQ21:$JQ68&lt;=5,AF21:AF68))</f>
        <v>#DIV/0!</v>
      </c>
      <c r="AG147" s="316" t="e">
        <f t="array" ref="AG147">AVERAGE(IF($JQ21:$JQ68&lt;=5,AG21:AG68))</f>
        <v>#DIV/0!</v>
      </c>
      <c r="AH147" s="316" t="e">
        <f t="array" ref="AH147">AVERAGE(IF($JQ21:$JQ68&lt;=5,AH21:AH68))</f>
        <v>#DIV/0!</v>
      </c>
      <c r="AI147" s="316" t="e">
        <f t="array" ref="AI147">AVERAGE(IF($JQ21:$JQ68&lt;=5,AI21:AI68))</f>
        <v>#DIV/0!</v>
      </c>
      <c r="AJ147" s="316" t="e">
        <f t="array" ref="AJ147">AVERAGE(IF($JQ21:$JQ68&lt;=5,AJ21:AJ68))</f>
        <v>#DIV/0!</v>
      </c>
      <c r="AK147" s="316" t="e">
        <f t="array" ref="AK147">AVERAGE(IF($JQ21:$JQ68&lt;=5,AK21:AK68))</f>
        <v>#DIV/0!</v>
      </c>
      <c r="AL147" s="316" t="e">
        <f t="array" ref="AL147">AVERAGE(IF($JQ21:$JQ68&lt;=5,AL21:AL68))</f>
        <v>#DIV/0!</v>
      </c>
      <c r="AM147" s="316" t="e">
        <f t="array" ref="AM147">AVERAGE(IF($JQ21:$JQ68&lt;=5,AM21:AM68))</f>
        <v>#DIV/0!</v>
      </c>
      <c r="AN147" s="316" t="e">
        <f t="array" ref="AN147">AVERAGE(IF($JQ21:$JQ68&lt;=5,AN21:AN68))</f>
        <v>#DIV/0!</v>
      </c>
      <c r="AO147" s="316" t="e">
        <f t="array" ref="AO147">AVERAGE(IF($JQ21:$JQ68&lt;=5,AO21:AO68))</f>
        <v>#DIV/0!</v>
      </c>
      <c r="AP147" s="316" t="e">
        <f t="array" ref="AP147">AVERAGE(IF($JQ21:$JQ68&lt;=5,AP21:AP68))</f>
        <v>#DIV/0!</v>
      </c>
      <c r="AQ147" s="316" t="e">
        <f t="array" ref="AQ147">AVERAGE(IF($JQ21:$JQ68&lt;=5,AQ21:AQ68))</f>
        <v>#DIV/0!</v>
      </c>
      <c r="AR147" s="316" t="e">
        <f t="array" ref="AR147">AVERAGE(IF($JQ21:$JQ68&lt;=5,AR21:AR68))</f>
        <v>#DIV/0!</v>
      </c>
      <c r="AS147" s="316" t="e">
        <f t="array" ref="AS147">AVERAGE(IF($JQ21:$JQ68&lt;=5,AS21:AS68))</f>
        <v>#DIV/0!</v>
      </c>
      <c r="AT147" s="316" t="e">
        <f t="array" ref="AT147">AVERAGE(IF($JQ21:$JQ68&lt;=5,AT21:AT68))</f>
        <v>#DIV/0!</v>
      </c>
      <c r="AU147" s="316" t="e">
        <f t="array" ref="AU147">AVERAGE(IF($JQ21:$JQ68&lt;=5,AU21:AU68))</f>
        <v>#DIV/0!</v>
      </c>
      <c r="AV147" s="316" t="e">
        <f t="array" ref="AV147">AVERAGE(IF($JQ21:$JQ68&lt;=5,AV21:AV68))</f>
        <v>#DIV/0!</v>
      </c>
      <c r="AW147" s="316" t="e">
        <f t="array" ref="AW147">AVERAGE(IF($JQ21:$JQ68&lt;=5,AW21:AW68))</f>
        <v>#DIV/0!</v>
      </c>
      <c r="AX147" s="316" t="e">
        <f t="array" ref="AX147">AVERAGE(IF($JQ21:$JQ68&lt;=5,AX21:AX68))</f>
        <v>#DIV/0!</v>
      </c>
      <c r="AY147" s="316" t="e">
        <f t="array" ref="AY147">AVERAGE(IF($JQ21:$JQ68&lt;=5,AY21:AY68))</f>
        <v>#DIV/0!</v>
      </c>
      <c r="AZ147" s="316" t="e">
        <f t="array" ref="AZ147">AVERAGE(IF($JQ21:$JQ68&lt;=5,AZ21:AZ68))</f>
        <v>#DIV/0!</v>
      </c>
      <c r="BA147" s="316" t="e">
        <f t="array" ref="BA147">AVERAGE(IF($JQ21:$JQ68&lt;=5,BA21:BA68))</f>
        <v>#DIV/0!</v>
      </c>
      <c r="BB147" s="316" t="e">
        <f t="array" ref="BB147">AVERAGE(IF($JQ21:$JQ68&lt;=5,BB21:BB68))</f>
        <v>#DIV/0!</v>
      </c>
      <c r="BC147" s="316" t="e">
        <f t="array" ref="BC147">AVERAGE(IF($JQ21:$JQ68&lt;=5,BC21:BC68))</f>
        <v>#DIV/0!</v>
      </c>
      <c r="BD147" s="316" t="e">
        <f t="array" ref="BD147">AVERAGE(IF($JQ21:$JQ68&lt;=5,BD21:BD68))</f>
        <v>#DIV/0!</v>
      </c>
      <c r="BE147" s="316" t="e">
        <f t="array" ref="BE147">AVERAGE(IF($JQ21:$JQ68&lt;=5,BE21:BE68))</f>
        <v>#DIV/0!</v>
      </c>
      <c r="BF147" s="316" t="e">
        <f t="array" ref="BF147">AVERAGE(IF($JQ21:$JQ68&lt;=5,BF21:BF68))</f>
        <v>#DIV/0!</v>
      </c>
      <c r="BG147" s="316" t="e">
        <f t="array" ref="BG147">AVERAGE(IF($JQ21:$JQ68&lt;=5,BG21:BG68))</f>
        <v>#DIV/0!</v>
      </c>
      <c r="BH147" s="316" t="e">
        <f t="array" ref="BH147">AVERAGE(IF($JQ21:$JQ68&lt;=5,BH21:BH68))</f>
        <v>#DIV/0!</v>
      </c>
      <c r="BI147" s="316" t="e">
        <f t="array" ref="BI147">AVERAGE(IF($JQ21:$JQ68&lt;=5,BI21:BI68))</f>
        <v>#DIV/0!</v>
      </c>
      <c r="BJ147" s="316" t="e">
        <f t="array" ref="BJ147">AVERAGE(IF($JQ21:$JQ68&lt;=5,BJ21:BJ68))</f>
        <v>#DIV/0!</v>
      </c>
      <c r="BK147" s="316" t="e">
        <f t="array" ref="BK147">AVERAGE(IF($JQ21:$JQ68&lt;=5,BK21:BK68))</f>
        <v>#DIV/0!</v>
      </c>
      <c r="BL147" s="316" t="e">
        <f t="array" ref="BL147">AVERAGE(IF($JQ21:$JQ68&lt;=5,BL21:BL68))</f>
        <v>#DIV/0!</v>
      </c>
      <c r="BM147" s="316" t="e">
        <f t="array" ref="BM147">AVERAGE(IF($JQ21:$JQ68&lt;=5,BM21:BM68))</f>
        <v>#DIV/0!</v>
      </c>
      <c r="BN147" s="316" t="e">
        <f t="array" ref="BN147">AVERAGE(IF($JQ21:$JQ68&lt;=5,BN21:BN68))</f>
        <v>#DIV/0!</v>
      </c>
      <c r="BO147" s="316" t="e">
        <f t="array" ref="BO147">AVERAGE(IF($JQ21:$JQ68&lt;=5,BO21:BO68))</f>
        <v>#DIV/0!</v>
      </c>
      <c r="BP147" s="316" t="e">
        <f t="array" ref="BP147">AVERAGE(IF($JQ21:$JQ68&lt;=5,BP21:BP68))</f>
        <v>#DIV/0!</v>
      </c>
      <c r="BQ147" s="316" t="e">
        <f t="array" ref="BQ147">AVERAGE(IF($JQ21:$JQ68&lt;=5,BQ21:BQ68))</f>
        <v>#DIV/0!</v>
      </c>
      <c r="BR147" s="316" t="e">
        <f t="array" ref="BR147">AVERAGE(IF($JQ21:$JQ68&lt;=5,BR21:BR68))</f>
        <v>#DIV/0!</v>
      </c>
      <c r="BS147" s="316" t="e">
        <f t="array" ref="BS147">AVERAGE(IF($JQ21:$JQ68&lt;=5,BS21:BS68))</f>
        <v>#DIV/0!</v>
      </c>
      <c r="BT147" s="316" t="e">
        <f t="array" ref="BT147">AVERAGE(IF($JQ21:$JQ68&lt;=5,BT21:BT68))</f>
        <v>#DIV/0!</v>
      </c>
      <c r="BU147" s="316" t="e">
        <f t="array" ref="BU147">AVERAGE(IF($JQ21:$JQ68&lt;=5,BU21:BU68))</f>
        <v>#DIV/0!</v>
      </c>
      <c r="BV147" s="316" t="e">
        <f t="array" ref="BV147">AVERAGE(IF($JQ21:$JQ68&lt;=5,BV21:BV68))</f>
        <v>#DIV/0!</v>
      </c>
      <c r="BW147" s="316" t="e">
        <f t="array" ref="BW147">AVERAGE(IF($JQ21:$JQ68&lt;=5,BW21:BW68))</f>
        <v>#DIV/0!</v>
      </c>
      <c r="BX147" s="316" t="e">
        <f t="array" ref="BX147">AVERAGE(IF($JQ21:$JQ68&lt;=5,BX21:BX68))</f>
        <v>#DIV/0!</v>
      </c>
      <c r="BY147" s="316" t="e">
        <f t="array" ref="BY147">AVERAGE(IF($JQ21:$JQ68&lt;=5,BY21:BY68))</f>
        <v>#DIV/0!</v>
      </c>
      <c r="BZ147" s="316" t="e">
        <f t="array" ref="BZ147">AVERAGE(IF($JQ21:$JQ68&lt;=5,BZ21:BZ68))</f>
        <v>#DIV/0!</v>
      </c>
      <c r="CA147" s="316" t="e">
        <f t="array" ref="CA147">AVERAGE(IF($JQ21:$JQ68&lt;=5,CA21:CA68))</f>
        <v>#DIV/0!</v>
      </c>
      <c r="CB147" s="316" t="e">
        <f t="array" ref="CB147">AVERAGE(IF($JQ21:$JQ68&lt;=5,CB21:CB68))</f>
        <v>#DIV/0!</v>
      </c>
      <c r="CC147" s="316" t="e">
        <f t="array" ref="CC147">AVERAGE(IF($JQ21:$JQ68&lt;=5,CC21:CC68))</f>
        <v>#DIV/0!</v>
      </c>
      <c r="CD147" s="316" t="e">
        <f t="array" ref="CD147">AVERAGE(IF($JQ21:$JQ68&lt;=5,CD21:CD68))</f>
        <v>#DIV/0!</v>
      </c>
      <c r="CE147" s="316" t="e">
        <f t="array" ref="CE147">AVERAGE(IF($JQ21:$JQ68&lt;=5,CE21:CE68))</f>
        <v>#DIV/0!</v>
      </c>
      <c r="CF147" s="316" t="e">
        <f t="array" ref="CF147">AVERAGE(IF($JQ21:$JQ68&lt;=5,CF21:CF68))</f>
        <v>#DIV/0!</v>
      </c>
      <c r="CG147" s="316" t="e">
        <f t="array" ref="CG147">AVERAGE(IF($JQ21:$JQ68&lt;=5,CG21:CG68))</f>
        <v>#DIV/0!</v>
      </c>
      <c r="CH147" s="316" t="e">
        <f t="array" ref="CH147">AVERAGE(IF($JQ21:$JQ68&lt;=5,CH21:CH68))</f>
        <v>#DIV/0!</v>
      </c>
      <c r="CI147" s="316" t="e">
        <f t="array" ref="CI147">AVERAGE(IF($JQ21:$JQ68&lt;=5,CI21:CI68))</f>
        <v>#DIV/0!</v>
      </c>
      <c r="CJ147" s="316" t="e">
        <f t="array" ref="CJ147">AVERAGE(IF($JQ21:$JQ68&lt;=5,CJ21:CJ68))</f>
        <v>#DIV/0!</v>
      </c>
      <c r="CK147" s="316" t="e">
        <f t="array" ref="CK147">AVERAGE(IF($JQ21:$JQ68&lt;=5,CK21:CK68))</f>
        <v>#DIV/0!</v>
      </c>
      <c r="CL147" s="316" t="e">
        <f t="array" ref="CL147">AVERAGE(IF($JQ21:$JQ68&lt;=5,CL21:CL68))</f>
        <v>#DIV/0!</v>
      </c>
      <c r="CM147" s="316" t="e">
        <f t="array" ref="CM147">AVERAGE(IF($JQ21:$JQ68&lt;=5,CM21:CM68))</f>
        <v>#DIV/0!</v>
      </c>
      <c r="CN147" s="316" t="e">
        <f t="array" ref="CN147">AVERAGE(IF($JQ21:$JQ68&lt;=5,CN21:CN68))</f>
        <v>#DIV/0!</v>
      </c>
      <c r="CO147" s="316" t="e">
        <f t="array" ref="CO147">AVERAGE(IF($JQ21:$JQ68&lt;=5,CO21:CO68))</f>
        <v>#DIV/0!</v>
      </c>
      <c r="CP147" s="316" t="e">
        <f t="array" ref="CP147">AVERAGE(IF($JQ21:$JQ68&lt;=5,CP21:CP68))</f>
        <v>#DIV/0!</v>
      </c>
      <c r="CQ147" s="316" t="e">
        <f t="array" ref="CQ147">AVERAGE(IF($JQ21:$JQ68&lt;=5,CQ21:CQ68))</f>
        <v>#DIV/0!</v>
      </c>
      <c r="CR147" s="316" t="e">
        <f t="array" ref="CR147">AVERAGE(IF($JQ21:$JQ68&lt;=5,CR21:CR68))</f>
        <v>#DIV/0!</v>
      </c>
      <c r="CS147" s="316" t="e">
        <f t="array" ref="CS147">AVERAGE(IF($JQ21:$JQ68&lt;=5,CS21:CS68))</f>
        <v>#DIV/0!</v>
      </c>
      <c r="CT147" s="316" t="e">
        <f t="array" ref="CT147">AVERAGE(IF($JQ21:$JQ68&lt;=5,CT21:CT68))</f>
        <v>#DIV/0!</v>
      </c>
      <c r="CU147" s="316" t="e">
        <f t="array" ref="CU147">AVERAGE(IF($JQ21:$JQ68&lt;=5,CU21:CU68))</f>
        <v>#DIV/0!</v>
      </c>
      <c r="CV147" s="316" t="e">
        <f t="array" ref="CV147">AVERAGE(IF($JQ21:$JQ68&lt;=5,CV21:CV68))</f>
        <v>#DIV/0!</v>
      </c>
      <c r="CW147" s="316" t="e">
        <f t="array" ref="CW147">AVERAGE(IF($JQ21:$JQ68&lt;=5,CW21:CW68))</f>
        <v>#DIV/0!</v>
      </c>
      <c r="CX147" s="316" t="e">
        <f t="array" ref="CX147">AVERAGE(IF($JQ21:$JQ68&lt;=5,CX21:CX68))</f>
        <v>#DIV/0!</v>
      </c>
      <c r="CY147" s="316" t="e">
        <f t="array" ref="CY147">AVERAGE(IF($JQ21:$JQ68&lt;=5,CY21:CY68))</f>
        <v>#DIV/0!</v>
      </c>
      <c r="CZ147" s="316" t="e">
        <f t="array" ref="CZ147">AVERAGE(IF($JQ21:$JQ68&lt;=5,CZ21:CZ68))</f>
        <v>#DIV/0!</v>
      </c>
      <c r="DA147" s="316" t="e">
        <f t="array" ref="DA147">AVERAGE(IF($JQ21:$JQ68&lt;=5,DA21:DA68))</f>
        <v>#DIV/0!</v>
      </c>
      <c r="DB147" s="316" t="e">
        <f t="array" ref="DB147">AVERAGE(IF($JQ21:$JQ68&lt;=5,DB21:DB68))</f>
        <v>#DIV/0!</v>
      </c>
      <c r="DC147" s="316" t="e">
        <f t="array" ref="DC147">AVERAGE(IF($JQ21:$JQ68&lt;=5,DC21:DC68))</f>
        <v>#DIV/0!</v>
      </c>
      <c r="DD147" s="316" t="e">
        <f t="array" ref="DD147">AVERAGE(IF($JQ21:$JQ68&lt;=5,DD21:DD68))</f>
        <v>#DIV/0!</v>
      </c>
      <c r="DE147" s="316" t="e">
        <f t="array" ref="DE147">AVERAGE(IF($JQ21:$JQ68&lt;=5,DE21:DE68))</f>
        <v>#DIV/0!</v>
      </c>
      <c r="DF147" s="316" t="e">
        <f t="array" ref="DF147">AVERAGE(IF($JQ21:$JQ68&lt;=5,DF21:DF68))</f>
        <v>#DIV/0!</v>
      </c>
      <c r="DG147" s="316" t="e">
        <f t="array" ref="DG147">AVERAGE(IF($JQ21:$JQ68&lt;=5,DG21:DG68))</f>
        <v>#DIV/0!</v>
      </c>
      <c r="DH147" s="316" t="e">
        <f t="array" ref="DH147">AVERAGE(IF($JQ21:$JQ68&lt;=5,DH21:DH68))</f>
        <v>#DIV/0!</v>
      </c>
      <c r="DI147" s="316" t="e">
        <f t="array" ref="DI147">AVERAGE(IF($JQ21:$JQ68&lt;=5,DI21:DI68))</f>
        <v>#DIV/0!</v>
      </c>
      <c r="DJ147" s="316" t="e">
        <f t="array" ref="DJ147">AVERAGE(IF($JQ21:$JQ68&lt;=5,DJ21:DJ68))</f>
        <v>#DIV/0!</v>
      </c>
      <c r="DK147" s="316" t="e">
        <f t="array" ref="DK147">AVERAGE(IF($JQ21:$JQ68&lt;=5,DK21:DK68))</f>
        <v>#DIV/0!</v>
      </c>
      <c r="DL147" s="316" t="e">
        <f t="array" ref="DL147">AVERAGE(IF($JQ21:$JQ68&lt;=5,DL21:DL68))</f>
        <v>#DIV/0!</v>
      </c>
      <c r="DM147" s="316" t="e">
        <f t="array" ref="DM147">AVERAGE(IF($JQ21:$JQ68&lt;=5,DM21:DM68))</f>
        <v>#DIV/0!</v>
      </c>
      <c r="DN147" s="316" t="e">
        <f t="array" ref="DN147">AVERAGE(IF($JQ21:$JQ68&lt;=5,DN21:DN68))</f>
        <v>#DIV/0!</v>
      </c>
      <c r="DO147" s="316" t="e">
        <f t="array" ref="DO147">AVERAGE(IF($JQ21:$JQ68&lt;=5,DO21:DO68))</f>
        <v>#DIV/0!</v>
      </c>
      <c r="DP147" s="316" t="e">
        <f t="array" ref="DP147">AVERAGE(IF($JQ21:$JQ68&lt;=5,DP21:DP68))</f>
        <v>#DIV/0!</v>
      </c>
      <c r="DQ147" s="316" t="e">
        <f t="array" ref="DQ147">AVERAGE(IF($JQ21:$JQ68&lt;=5,DQ21:DQ68))</f>
        <v>#DIV/0!</v>
      </c>
      <c r="DR147" s="316" t="e">
        <f t="array" ref="DR147">AVERAGE(IF($JQ21:$JQ68&lt;=5,DR21:DR68))</f>
        <v>#DIV/0!</v>
      </c>
      <c r="DS147" s="316" t="e">
        <f t="array" ref="DS147">AVERAGE(IF($JQ21:$JQ68&lt;=5,DS21:DS68))</f>
        <v>#DIV/0!</v>
      </c>
      <c r="DT147" s="316" t="e">
        <f t="array" ref="DT147">AVERAGE(IF($JQ21:$JQ68&lt;=5,DT21:DT68))</f>
        <v>#DIV/0!</v>
      </c>
      <c r="DU147" s="316" t="e">
        <f t="array" ref="DU147">AVERAGE(IF($JQ21:$JQ68&lt;=5,DU21:DU68))</f>
        <v>#DIV/0!</v>
      </c>
      <c r="DV147" s="316" t="e">
        <f t="array" ref="DV147">AVERAGE(IF($JQ21:$JQ68&lt;=5,DV21:DV68))</f>
        <v>#DIV/0!</v>
      </c>
      <c r="DW147" s="316" t="e">
        <f t="array" ref="DW147">AVERAGE(IF($JQ21:$JQ68&lt;=5,DW21:DW68))</f>
        <v>#DIV/0!</v>
      </c>
      <c r="DX147" s="316" t="e">
        <f t="array" ref="DX147">AVERAGE(IF($JQ21:$JQ68&lt;=5,DX21:DX68))</f>
        <v>#DIV/0!</v>
      </c>
      <c r="DY147" s="316" t="e">
        <f t="array" ref="DY147">AVERAGE(IF($JQ21:$JQ68&lt;=5,DY21:DY68))</f>
        <v>#DIV/0!</v>
      </c>
      <c r="DZ147" s="316" t="e">
        <f t="array" ref="DZ147">AVERAGE(IF($JQ21:$JQ68&lt;=5,DZ21:DZ68))</f>
        <v>#DIV/0!</v>
      </c>
      <c r="EA147" s="316" t="e">
        <f t="array" ref="EA147">AVERAGE(IF($JQ21:$JQ68&lt;=5,EA21:EA68))</f>
        <v>#DIV/0!</v>
      </c>
      <c r="EB147" s="316" t="e">
        <f t="array" ref="EB147">AVERAGE(IF($JQ21:$JQ68&lt;=5,EB21:EB68))</f>
        <v>#DIV/0!</v>
      </c>
      <c r="EC147" s="316" t="e">
        <f t="array" ref="EC147">AVERAGE(IF($JQ21:$JQ68&lt;=5,EC21:EC68))</f>
        <v>#DIV/0!</v>
      </c>
      <c r="ED147" s="316" t="e">
        <f t="array" ref="ED147">AVERAGE(IF($JQ21:$JQ68&lt;=5,ED21:ED68))</f>
        <v>#DIV/0!</v>
      </c>
      <c r="EE147" s="316" t="e">
        <f t="array" ref="EE147">AVERAGE(IF($JQ21:$JQ68&lt;=5,EE21:EE68))</f>
        <v>#DIV/0!</v>
      </c>
      <c r="EF147" s="316" t="e">
        <f t="array" ref="EF147">AVERAGE(IF($JQ21:$JQ68&lt;=5,EF21:EF68))</f>
        <v>#DIV/0!</v>
      </c>
      <c r="EG147" s="316" t="e">
        <f t="array" ref="EG147">AVERAGE(IF($JQ21:$JQ68&lt;=5,EG21:EG68))</f>
        <v>#DIV/0!</v>
      </c>
      <c r="EH147" s="316" t="e">
        <f t="array" ref="EH147">AVERAGE(IF($JQ21:$JQ68&lt;=5,EH21:EH68))</f>
        <v>#DIV/0!</v>
      </c>
      <c r="EI147" s="316" t="e">
        <f t="array" ref="EI147">AVERAGE(IF($JQ21:$JQ68&lt;=5,EI21:EI68))</f>
        <v>#DIV/0!</v>
      </c>
      <c r="EJ147" s="316" t="e">
        <f t="array" ref="EJ147">AVERAGE(IF($JQ21:$JQ68&lt;=5,EJ21:EJ68))</f>
        <v>#DIV/0!</v>
      </c>
      <c r="EK147" s="316" t="e">
        <f t="array" ref="EK147">AVERAGE(IF($JQ21:$JQ68&lt;=5,EK21:EK68))</f>
        <v>#DIV/0!</v>
      </c>
      <c r="EL147" s="316" t="e">
        <f t="array" ref="EL147">AVERAGE(IF($JQ21:$JQ68&lt;=5,EL21:EL68))</f>
        <v>#DIV/0!</v>
      </c>
      <c r="EM147" s="316" t="e">
        <f t="array" ref="EM147">AVERAGE(IF($JQ21:$JQ68&lt;=5,EM21:EM68))</f>
        <v>#DIV/0!</v>
      </c>
      <c r="EN147" s="316" t="e">
        <f t="array" ref="EN147">AVERAGE(IF($JQ21:$JQ68&lt;=5,EN21:EN68))</f>
        <v>#DIV/0!</v>
      </c>
      <c r="EO147" s="316" t="e">
        <f t="array" ref="EO147">AVERAGE(IF($JQ21:$JQ68&lt;=5,EO21:EO68))</f>
        <v>#DIV/0!</v>
      </c>
      <c r="EP147" s="316" t="e">
        <f t="array" ref="EP147">AVERAGE(IF($JQ21:$JQ68&lt;=5,EP21:EP68))</f>
        <v>#DIV/0!</v>
      </c>
      <c r="EQ147" s="316" t="e">
        <f t="array" ref="EQ147">AVERAGE(IF($JQ21:$JQ68&lt;=5,EQ21:EQ68))</f>
        <v>#DIV/0!</v>
      </c>
      <c r="ER147" s="316" t="e">
        <f t="array" ref="ER147">AVERAGE(IF($JQ21:$JQ68&lt;=5,ER21:ER68))</f>
        <v>#DIV/0!</v>
      </c>
      <c r="ES147" s="316" t="e">
        <f t="array" ref="ES147">AVERAGE(IF($JQ21:$JQ68&lt;=5,ES21:ES68))</f>
        <v>#DIV/0!</v>
      </c>
      <c r="ET147" s="316" t="e">
        <f t="array" ref="ET147">AVERAGE(IF($JQ21:$JQ68&lt;=5,ET21:ET68))</f>
        <v>#DIV/0!</v>
      </c>
      <c r="EU147" s="316" t="e">
        <f t="array" ref="EU147">AVERAGE(IF($JQ21:$JQ68&lt;=5,EU21:EU68))</f>
        <v>#DIV/0!</v>
      </c>
      <c r="EV147" s="316" t="e">
        <f t="array" ref="EV147">AVERAGE(IF($JQ21:$JQ68&lt;=5,EV21:EV68))</f>
        <v>#DIV/0!</v>
      </c>
      <c r="EW147" s="316" t="e">
        <f t="array" ref="EW147">AVERAGE(IF($JQ21:$JQ68&lt;=5,EW21:EW68))</f>
        <v>#DIV/0!</v>
      </c>
      <c r="EX147" s="316" t="e">
        <f t="array" ref="EX147">AVERAGE(IF($JQ21:$JQ68&lt;=5,EX21:EX68))</f>
        <v>#DIV/0!</v>
      </c>
      <c r="EY147" s="316" t="e">
        <f t="array" ref="EY147">AVERAGE(IF($JQ21:$JQ68&lt;=5,EY21:EY68))</f>
        <v>#DIV/0!</v>
      </c>
      <c r="EZ147" s="316" t="e">
        <f t="array" ref="EZ147">AVERAGE(IF($JQ21:$JQ68&lt;=5,EZ21:EZ68))</f>
        <v>#DIV/0!</v>
      </c>
      <c r="FA147" s="316" t="e">
        <f t="array" ref="FA147">AVERAGE(IF($JQ21:$JQ68&lt;=5,FA21:FA68))</f>
        <v>#DIV/0!</v>
      </c>
      <c r="FB147" s="316" t="e">
        <f t="array" ref="FB147">AVERAGE(IF($JQ21:$JQ68&lt;=5,FB21:FB68))</f>
        <v>#DIV/0!</v>
      </c>
      <c r="FC147" s="316" t="e">
        <f t="array" ref="FC147">AVERAGE(IF($JQ21:$JQ68&lt;=5,FC21:FC68))</f>
        <v>#DIV/0!</v>
      </c>
      <c r="FD147" s="316" t="e">
        <f t="array" ref="FD147">AVERAGE(IF($JQ21:$JQ68&lt;=5,FD21:FD68))</f>
        <v>#DIV/0!</v>
      </c>
      <c r="FE147" s="316" t="e">
        <f t="array" ref="FE147">AVERAGE(IF($JQ21:$JQ68&lt;=5,FE21:FE68))</f>
        <v>#DIV/0!</v>
      </c>
      <c r="FF147" s="316" t="e">
        <f t="array" ref="FF147">AVERAGE(IF($JQ21:$JQ68&lt;=5,FF21:FF68))</f>
        <v>#DIV/0!</v>
      </c>
      <c r="FG147" s="316" t="e">
        <f t="array" ref="FG147">AVERAGE(IF($JQ21:$JQ68&lt;=5,FG21:FG68))</f>
        <v>#DIV/0!</v>
      </c>
      <c r="FH147" s="316" t="e">
        <f t="array" ref="FH147">AVERAGE(IF($JQ21:$JQ68&lt;=5,FH21:FH68))</f>
        <v>#DIV/0!</v>
      </c>
      <c r="FI147" s="316" t="e">
        <f t="array" ref="FI147">AVERAGE(IF($JQ21:$JQ68&lt;=5,FI21:FI68))</f>
        <v>#DIV/0!</v>
      </c>
      <c r="FJ147" s="316" t="e">
        <f t="array" ref="FJ147">AVERAGE(IF($JQ21:$JQ68&lt;=5,FJ21:FJ68))</f>
        <v>#DIV/0!</v>
      </c>
      <c r="FK147" s="316" t="e">
        <f t="array" ref="FK147">AVERAGE(IF($JQ21:$JQ68&lt;=5,FK21:FK68))</f>
        <v>#DIV/0!</v>
      </c>
      <c r="FL147" s="316" t="e">
        <f t="array" ref="FL147">AVERAGE(IF($JQ21:$JQ68&lt;=5,FL21:FL68))</f>
        <v>#DIV/0!</v>
      </c>
      <c r="FM147" s="316" t="e">
        <f t="array" ref="FM147">AVERAGE(IF($JQ21:$JQ68&lt;=5,FM21:FM68))</f>
        <v>#DIV/0!</v>
      </c>
      <c r="FN147" s="316" t="e">
        <f t="array" ref="FN147">AVERAGE(IF($JQ21:$JQ68&lt;=5,FN21:FN68))</f>
        <v>#DIV/0!</v>
      </c>
      <c r="FO147" s="316" t="e">
        <f t="array" ref="FO147">AVERAGE(IF($JQ21:$JQ68&lt;=5,FO21:FO68))</f>
        <v>#DIV/0!</v>
      </c>
      <c r="FP147" s="316" t="e">
        <f t="array" ref="FP147">AVERAGE(IF($JQ21:$JQ68&lt;=5,FP21:FP68))</f>
        <v>#DIV/0!</v>
      </c>
      <c r="FQ147" s="316" t="e">
        <f t="array" ref="FQ147">AVERAGE(IF($JQ21:$JQ68&lt;=5,FQ21:FQ68))</f>
        <v>#DIV/0!</v>
      </c>
      <c r="FR147" s="316" t="e">
        <f t="array" ref="FR147">AVERAGE(IF($JQ21:$JQ68&lt;=5,FR21:FR68))</f>
        <v>#DIV/0!</v>
      </c>
      <c r="FS147" s="316" t="e">
        <f t="array" ref="FS147">AVERAGE(IF($JQ21:$JQ68&lt;=5,FS21:FS68))</f>
        <v>#DIV/0!</v>
      </c>
      <c r="FT147" s="316" t="e">
        <f t="array" ref="FT147">AVERAGE(IF($JQ21:$JQ68&lt;=5,FT21:FT68))</f>
        <v>#DIV/0!</v>
      </c>
      <c r="FU147" s="316" t="e">
        <f t="array" ref="FU147">AVERAGE(IF($JQ21:$JQ68&lt;=5,FU21:FU68))</f>
        <v>#DIV/0!</v>
      </c>
      <c r="FV147" s="316" t="e">
        <f t="array" ref="FV147">AVERAGE(IF($JQ21:$JQ68&lt;=5,FV21:FV68))</f>
        <v>#DIV/0!</v>
      </c>
      <c r="FW147" s="316" t="e">
        <f t="array" ref="FW147">AVERAGE(IF($JQ21:$JQ68&lt;=5,FW21:FW68))</f>
        <v>#DIV/0!</v>
      </c>
      <c r="FX147" s="316" t="e">
        <f t="array" ref="FX147">AVERAGE(IF($JQ21:$JQ68&lt;=5,FX21:FX68))</f>
        <v>#DIV/0!</v>
      </c>
      <c r="FY147" s="316" t="e">
        <f t="array" ref="FY147">AVERAGE(IF($JQ21:$JQ68&lt;=5,FY21:FY68))</f>
        <v>#DIV/0!</v>
      </c>
      <c r="FZ147" s="316" t="e">
        <f t="array" ref="FZ147">AVERAGE(IF($JQ21:$JQ68&lt;=5,FZ21:FZ68))</f>
        <v>#DIV/0!</v>
      </c>
      <c r="GA147" s="316" t="e">
        <f t="array" ref="GA147">AVERAGE(IF($JQ21:$JQ68&lt;=5,GA21:GA68))</f>
        <v>#DIV/0!</v>
      </c>
      <c r="GB147" s="316" t="e">
        <f t="array" ref="GB147">AVERAGE(IF($JQ21:$JQ68&lt;=5,GB21:GB68))</f>
        <v>#DIV/0!</v>
      </c>
      <c r="GC147" s="316" t="e">
        <f t="array" ref="GC147">AVERAGE(IF($JQ21:$JQ68&lt;=5,GC21:GC68))</f>
        <v>#DIV/0!</v>
      </c>
      <c r="GD147" s="316" t="e">
        <f t="array" ref="GD147">AVERAGE(IF($JQ21:$JQ68&lt;=5,GD21:GD68))</f>
        <v>#DIV/0!</v>
      </c>
      <c r="GE147" s="316" t="e">
        <f t="array" ref="GE147">AVERAGE(IF($JQ21:$JQ68&lt;=5,GE21:GE68))</f>
        <v>#DIV/0!</v>
      </c>
      <c r="GF147" s="316" t="e">
        <f t="array" ref="GF147">AVERAGE(IF($JQ21:$JQ68&lt;=5,GF21:GF68))</f>
        <v>#DIV/0!</v>
      </c>
      <c r="GG147" s="316" t="e">
        <f t="array" ref="GG147">AVERAGE(IF($JQ21:$JQ68&lt;=5,GG21:GG68))</f>
        <v>#DIV/0!</v>
      </c>
      <c r="GH147" s="316" t="e">
        <f t="array" ref="GH147">AVERAGE(IF($JQ21:$JQ68&lt;=5,GH21:GH68))</f>
        <v>#DIV/0!</v>
      </c>
      <c r="GI147" s="316" t="e">
        <f t="array" ref="GI147">AVERAGE(IF($JQ21:$JQ68&lt;=5,GI21:GI68))</f>
        <v>#DIV/0!</v>
      </c>
      <c r="GJ147" s="316" t="e">
        <f t="array" ref="GJ147">AVERAGE(IF($JQ21:$JQ68&lt;=5,GJ21:GJ68))</f>
        <v>#DIV/0!</v>
      </c>
      <c r="GK147" s="316" t="e">
        <f t="array" ref="GK147">AVERAGE(IF($JQ21:$JQ68&lt;=5,GK21:GK68))</f>
        <v>#DIV/0!</v>
      </c>
      <c r="GL147" s="316" t="e">
        <f t="array" ref="GL147">AVERAGE(IF($JQ21:$JQ68&lt;=5,GL21:GL68))</f>
        <v>#DIV/0!</v>
      </c>
      <c r="GM147" s="316" t="e">
        <f t="array" ref="GM147">AVERAGE(IF($JQ21:$JQ68&lt;=5,GM21:GM68))</f>
        <v>#DIV/0!</v>
      </c>
      <c r="GN147" s="316" t="e">
        <f t="array" ref="GN147">AVERAGE(IF($JQ21:$JQ68&lt;=5,GN21:GN68))</f>
        <v>#DIV/0!</v>
      </c>
      <c r="GO147" s="316" t="e">
        <f t="array" ref="GO147">AVERAGE(IF($JQ21:$JQ68&lt;=5,GO21:GO68))</f>
        <v>#DIV/0!</v>
      </c>
      <c r="GP147" s="316" t="e">
        <f t="array" ref="GP147">AVERAGE(IF($JQ21:$JQ68&lt;=5,GP21:GP68))</f>
        <v>#DIV/0!</v>
      </c>
      <c r="GQ147" s="316" t="e">
        <f t="array" ref="GQ147">AVERAGE(IF($JQ21:$JQ68&lt;=5,GQ21:GQ68))</f>
        <v>#DIV/0!</v>
      </c>
      <c r="GR147" s="316" t="e">
        <f t="array" ref="GR147">AVERAGE(IF($JQ21:$JQ68&lt;=5,GR21:GR68))</f>
        <v>#DIV/0!</v>
      </c>
      <c r="GS147" s="316" t="e">
        <f t="array" ref="GS147">AVERAGE(IF($JQ21:$JQ68&lt;=5,GS21:GS68))</f>
        <v>#DIV/0!</v>
      </c>
      <c r="GT147" s="316" t="e">
        <f t="array" ref="GT147">AVERAGE(IF($JQ21:$JQ68&lt;=5,GT21:GT68))</f>
        <v>#DIV/0!</v>
      </c>
      <c r="GU147" s="316" t="e">
        <f t="array" ref="GU147">AVERAGE(IF($JQ21:$JQ68&lt;=5,GU21:GU68))</f>
        <v>#DIV/0!</v>
      </c>
      <c r="GV147" s="316" t="e">
        <f t="array" ref="GV147">AVERAGE(IF($JQ21:$JQ68&lt;=5,GV21:GV68))</f>
        <v>#DIV/0!</v>
      </c>
      <c r="GW147" s="316" t="e">
        <f t="array" ref="GW147">AVERAGE(IF($JQ21:$JQ68&lt;=5,GW21:GW68))</f>
        <v>#DIV/0!</v>
      </c>
      <c r="GX147" s="316" t="e">
        <f t="array" ref="GX147">AVERAGE(IF($JQ21:$JQ68&lt;=5,GX21:GX68))</f>
        <v>#DIV/0!</v>
      </c>
      <c r="GY147" s="316" t="e">
        <f t="array" ref="GY147">AVERAGE(IF($JQ21:$JQ68&lt;=5,GY21:GY68))</f>
        <v>#DIV/0!</v>
      </c>
      <c r="GZ147" s="316" t="e">
        <f t="array" ref="GZ147">AVERAGE(IF($JQ21:$JQ68&lt;=5,GZ21:GZ68))</f>
        <v>#DIV/0!</v>
      </c>
      <c r="HA147" s="316" t="e">
        <f t="array" ref="HA147">AVERAGE(IF($JQ21:$JQ68&lt;=5,HA21:HA68))</f>
        <v>#DIV/0!</v>
      </c>
      <c r="HB147" s="316" t="e">
        <f t="array" ref="HB147">AVERAGE(IF($JQ21:$JQ68&lt;=5,HB21:HB68))</f>
        <v>#DIV/0!</v>
      </c>
      <c r="HC147" s="316" t="e">
        <f t="array" ref="HC147">AVERAGE(IF($JQ21:$JQ68&lt;=5,HC21:HC68))</f>
        <v>#DIV/0!</v>
      </c>
      <c r="HD147" s="316" t="e">
        <f t="array" ref="HD147">AVERAGE(IF($JQ21:$JQ68&lt;=5,HD21:HD68))</f>
        <v>#DIV/0!</v>
      </c>
      <c r="HE147" s="316" t="e">
        <f t="array" ref="HE147">AVERAGE(IF($JQ21:$JQ68&lt;=5,HE21:HE68))</f>
        <v>#DIV/0!</v>
      </c>
      <c r="HF147" s="316" t="e">
        <f t="array" ref="HF147">AVERAGE(IF($JQ21:$JQ68&lt;=5,HF21:HF68))</f>
        <v>#DIV/0!</v>
      </c>
      <c r="HG147" s="316" t="e">
        <f t="array" ref="HG147">AVERAGE(IF($JQ21:$JQ68&lt;=5,HG21:HG68))</f>
        <v>#DIV/0!</v>
      </c>
      <c r="HH147" s="316" t="e">
        <f t="array" ref="HH147">AVERAGE(IF($JQ21:$JQ68&lt;=5,HH21:HH68))</f>
        <v>#DIV/0!</v>
      </c>
      <c r="HI147" s="316" t="e">
        <f t="array" ref="HI147">AVERAGE(IF($JQ21:$JQ68&lt;=5,HI21:HI68))</f>
        <v>#DIV/0!</v>
      </c>
      <c r="HJ147" s="316" t="e">
        <f t="array" ref="HJ147">AVERAGE(IF($JQ21:$JQ68&lt;=5,HJ21:HJ68))</f>
        <v>#DIV/0!</v>
      </c>
      <c r="HK147" s="316" t="e">
        <f t="array" ref="HK147">AVERAGE(IF($JQ21:$JQ68&lt;=5,HK21:HK68))</f>
        <v>#DIV/0!</v>
      </c>
      <c r="HL147" s="316" t="e">
        <f t="array" ref="HL147">AVERAGE(IF($JQ21:$JQ68&lt;=5,HL21:HL68))</f>
        <v>#DIV/0!</v>
      </c>
      <c r="HM147" s="316" t="e">
        <f t="array" ref="HM147">AVERAGE(IF($JQ21:$JQ68&lt;=5,HM21:HM68))</f>
        <v>#DIV/0!</v>
      </c>
      <c r="HN147" s="316" t="e">
        <f t="array" ref="HN147">AVERAGE(IF($JQ21:$JQ68&lt;=5,HN21:HN68))</f>
        <v>#DIV/0!</v>
      </c>
      <c r="HO147" s="316" t="e">
        <f t="array" ref="HO147">AVERAGE(IF($JQ21:$JQ68&lt;=5,HO21:HO68))</f>
        <v>#DIV/0!</v>
      </c>
      <c r="HP147" s="316" t="e">
        <f t="array" ref="HP147">AVERAGE(IF($JQ21:$JQ68&lt;=5,HP21:HP68))</f>
        <v>#DIV/0!</v>
      </c>
      <c r="HQ147" s="316" t="e">
        <f t="array" ref="HQ147">AVERAGE(IF($JQ21:$JQ68&lt;=5,HQ21:HQ68))</f>
        <v>#DIV/0!</v>
      </c>
      <c r="HR147" s="316" t="e">
        <f t="array" ref="HR147">AVERAGE(IF($JQ21:$JQ68&lt;=5,HR21:HR68))</f>
        <v>#DIV/0!</v>
      </c>
      <c r="HS147" s="316" t="e">
        <f t="array" ref="HS147">AVERAGE(IF($JQ21:$JQ68&lt;=5,HS21:HS68))</f>
        <v>#DIV/0!</v>
      </c>
      <c r="HT147" s="316" t="e">
        <f t="array" ref="HT147">AVERAGE(IF($JQ21:$JQ68&lt;=5,HT21:HT68))</f>
        <v>#DIV/0!</v>
      </c>
      <c r="HU147" s="316" t="e">
        <f t="array" ref="HU147">AVERAGE(IF($JQ21:$JQ68&lt;=5,HU21:HU68))</f>
        <v>#DIV/0!</v>
      </c>
      <c r="HV147" s="316" t="e">
        <f t="array" ref="HV147">AVERAGE(IF($JQ21:$JQ68&lt;=5,HV21:HV68))</f>
        <v>#DIV/0!</v>
      </c>
      <c r="HW147" s="316" t="e">
        <f t="array" ref="HW147">AVERAGE(IF($JQ21:$JQ68&lt;=5,HW21:HW68))</f>
        <v>#DIV/0!</v>
      </c>
      <c r="HX147" s="316" t="e">
        <f t="array" ref="HX147">AVERAGE(IF($JQ21:$JQ68&lt;=5,HX21:HX68))</f>
        <v>#DIV/0!</v>
      </c>
      <c r="HY147" s="316" t="e">
        <f t="array" ref="HY147">AVERAGE(IF($JQ21:$JQ68&lt;=5,HY21:HY68))</f>
        <v>#DIV/0!</v>
      </c>
      <c r="HZ147" s="316" t="e">
        <f t="array" ref="HZ147">AVERAGE(IF($JQ21:$JQ68&lt;=5,HZ21:HZ68))</f>
        <v>#DIV/0!</v>
      </c>
      <c r="IA147" s="316" t="e">
        <f t="array" ref="IA147">AVERAGE(IF($JQ21:$JQ68&lt;=5,IA21:IA68))</f>
        <v>#DIV/0!</v>
      </c>
      <c r="IB147" s="316" t="e">
        <f t="array" ref="IB147">AVERAGE(IF($JQ21:$JQ68&lt;=5,IB21:IB68))</f>
        <v>#DIV/0!</v>
      </c>
      <c r="IC147" s="316" t="e">
        <f t="array" ref="IC147">AVERAGE(IF($JQ21:$JQ68&lt;=5,IC21:IC68))</f>
        <v>#DIV/0!</v>
      </c>
      <c r="ID147" s="316" t="e">
        <f t="array" ref="ID147">AVERAGE(IF($JQ21:$JQ68&lt;=5,ID21:ID68))</f>
        <v>#DIV/0!</v>
      </c>
      <c r="IE147" s="316" t="e">
        <f t="array" ref="IE147">AVERAGE(IF($JQ21:$JQ68&lt;=5,IE21:IE68))</f>
        <v>#DIV/0!</v>
      </c>
      <c r="IF147" s="316" t="e">
        <f t="array" ref="IF147">AVERAGE(IF($JQ21:$JQ68&lt;=5,IF21:IF68))</f>
        <v>#DIV/0!</v>
      </c>
      <c r="IG147" s="316" t="e">
        <f t="array" ref="IG147">AVERAGE(IF($JQ21:$JQ68&lt;=5,IG21:IG68))</f>
        <v>#DIV/0!</v>
      </c>
      <c r="IH147" s="316" t="e">
        <f t="array" ref="IH147">AVERAGE(IF($JQ21:$JQ68&lt;=5,IH21:IH68))</f>
        <v>#DIV/0!</v>
      </c>
      <c r="II147" s="316" t="e">
        <f t="array" ref="II147">AVERAGE(IF($JQ21:$JQ68&lt;=5,II21:II68))</f>
        <v>#DIV/0!</v>
      </c>
      <c r="IJ147" s="316" t="e">
        <f t="array" ref="IJ147">AVERAGE(IF($JQ21:$JQ68&lt;=5,IJ21:IJ68))</f>
        <v>#DIV/0!</v>
      </c>
      <c r="IK147" s="316" t="e">
        <f t="array" ref="IK147">AVERAGE(IF($JQ21:$JQ68&lt;=5,IK21:IK68))</f>
        <v>#DIV/0!</v>
      </c>
      <c r="IL147" s="316" t="e">
        <f t="array" ref="IL147">AVERAGE(IF($JQ21:$JQ68&lt;=5,IL21:IL68))</f>
        <v>#DIV/0!</v>
      </c>
      <c r="IM147" s="316" t="e">
        <f t="array" ref="IM147">AVERAGE(IF($JQ21:$JQ68&lt;=5,IM21:IM68))</f>
        <v>#DIV/0!</v>
      </c>
      <c r="IN147" s="316" t="e">
        <f t="array" ref="IN147">AVERAGE(IF($JQ21:$JQ68&lt;=5,IN21:IN68))</f>
        <v>#DIV/0!</v>
      </c>
      <c r="IO147" s="316" t="e">
        <f t="array" ref="IO147">AVERAGE(IF($JQ21:$JQ68&lt;=5,IO21:IO68))</f>
        <v>#DIV/0!</v>
      </c>
      <c r="IP147" s="316" t="e">
        <f t="array" ref="IP147">AVERAGE(IF($JQ21:$JQ68&lt;=5,IP21:IP68))</f>
        <v>#DIV/0!</v>
      </c>
      <c r="IQ147" s="316" t="e">
        <f t="array" ref="IQ147">AVERAGE(IF($JQ21:$JQ68&lt;=5,IQ21:IQ68))</f>
        <v>#DIV/0!</v>
      </c>
      <c r="IR147" s="316" t="e">
        <f t="array" ref="IR147">AVERAGE(IF($JQ21:$JQ68&lt;=5,IR21:IR68))</f>
        <v>#DIV/0!</v>
      </c>
      <c r="IS147" s="316" t="e">
        <f t="array" ref="IS147">AVERAGE(IF($JQ21:$JQ68&lt;=5,IS21:IS68))</f>
        <v>#DIV/0!</v>
      </c>
      <c r="IT147" s="316" t="e">
        <f t="array" ref="IT147">AVERAGE(IF($JQ21:$JQ68&lt;=5,IT21:IT68))</f>
        <v>#DIV/0!</v>
      </c>
      <c r="IU147" s="316" t="e">
        <f t="array" ref="IU147">AVERAGE(IF($JQ21:$JQ68&lt;=5,IU21:IU68))</f>
        <v>#DIV/0!</v>
      </c>
      <c r="IV147" s="316" t="e">
        <f t="array" ref="IV147">AVERAGE(IF($JQ21:$JQ68&lt;=5,IV21:IV68))</f>
        <v>#DIV/0!</v>
      </c>
      <c r="IW147" s="316" t="e">
        <f t="array" ref="IW147">AVERAGE(IF($JQ21:$JQ68&lt;=5,IW21:IW68))</f>
        <v>#DIV/0!</v>
      </c>
      <c r="IX147" s="316" t="e">
        <f t="array" ref="IX147">AVERAGE(IF($JQ21:$JQ68&lt;=5,IX21:IX68))</f>
        <v>#DIV/0!</v>
      </c>
      <c r="IY147" s="316" t="e">
        <f t="array" ref="IY147">AVERAGE(IF($JQ21:$JQ68&lt;=5,IY21:IY68))</f>
        <v>#DIV/0!</v>
      </c>
      <c r="IZ147" s="316" t="e">
        <f t="array" ref="IZ147">AVERAGE(IF($JQ21:$JQ68&lt;=5,IZ21:IZ68))</f>
        <v>#DIV/0!</v>
      </c>
      <c r="JA147" s="316" t="e">
        <f t="array" ref="JA147">AVERAGE(IF($JQ21:$JQ68&lt;=5,JA21:JA68))</f>
        <v>#DIV/0!</v>
      </c>
      <c r="JB147" s="316" t="e">
        <f t="array" ref="JB147">AVERAGE(IF($JQ21:$JQ68&lt;=5,JB21:JB68))</f>
        <v>#DIV/0!</v>
      </c>
      <c r="JC147" s="316" t="e">
        <f t="array" ref="JC147">AVERAGE(IF($JQ21:$JQ68&lt;=5,JC21:JC68))</f>
        <v>#DIV/0!</v>
      </c>
      <c r="JD147" s="316" t="e">
        <f t="array" ref="JD147">AVERAGE(IF($JQ21:$JQ68&lt;=5,JD21:JD68))</f>
        <v>#DIV/0!</v>
      </c>
      <c r="JE147" s="316" t="e">
        <f t="array" ref="JE147">AVERAGE(IF($JQ21:$JQ68&lt;=5,JE21:JE68))</f>
        <v>#DIV/0!</v>
      </c>
      <c r="JF147" s="316" t="e">
        <f t="array" ref="JF147">AVERAGE(IF($JQ21:$JQ68&lt;=5,JF21:JF68))</f>
        <v>#DIV/0!</v>
      </c>
      <c r="JG147" s="316" t="e">
        <f t="array" ref="JG147">AVERAGE(IF($JQ21:$JQ68&lt;=5,JG21:JG68))</f>
        <v>#DIV/0!</v>
      </c>
      <c r="JH147" s="316" t="e">
        <f t="array" ref="JH147">AVERAGE(IF($JQ21:$JQ68&lt;=5,JH21:JH68))</f>
        <v>#DIV/0!</v>
      </c>
      <c r="JI147" s="316" t="e">
        <f t="array" ref="JI147">AVERAGE(IF($JQ21:$JQ68&lt;=5,JI21:JI68))</f>
        <v>#DIV/0!</v>
      </c>
      <c r="JJ147" s="316" t="e">
        <f t="array" ref="JJ147">AVERAGE(IF($JQ21:$JQ68&lt;=5,JJ21:JJ68))</f>
        <v>#DIV/0!</v>
      </c>
      <c r="JK147" s="316" t="e">
        <f t="array" ref="JK147">AVERAGE(IF($JQ21:$JQ68&lt;=5,JK21:JK68))</f>
        <v>#DIV/0!</v>
      </c>
      <c r="JL147" s="316" t="e">
        <f t="array" ref="JL147">AVERAGE(IF($JQ21:$JQ68&lt;=5,JL21:JL68))</f>
        <v>#DIV/0!</v>
      </c>
      <c r="JM147" s="316" t="e">
        <f t="array" ref="JM147">AVERAGE(IF($JQ21:$JQ68&lt;=5,JM21:JM68))</f>
        <v>#DIV/0!</v>
      </c>
      <c r="JN147" s="316" t="e">
        <f t="array" ref="JN147">AVERAGE(IF($JQ21:$JQ68&lt;=5,JN21:JN68))</f>
        <v>#DIV/0!</v>
      </c>
      <c r="JO147" s="316" t="e">
        <f t="array" ref="JO147">AVERAGE(IF($JQ21:$JQ68&lt;=5,JO21:JO68))</f>
        <v>#DIV/0!</v>
      </c>
      <c r="JP147" s="316" t="e">
        <f t="array" ref="JP147">AVERAGE(IF($JQ21:$JQ68&lt;=5,JP21:JP68))</f>
        <v>#DIV/0!</v>
      </c>
    </row>
    <row r="148" spans="4:276" ht="15" customHeight="1" x14ac:dyDescent="0.2">
      <c r="D148" s="316"/>
      <c r="E148" s="317" t="s">
        <v>496</v>
      </c>
      <c r="F148" s="316" t="e">
        <f t="array" ref="F148">STDEVP(IF($JQ21:$JQ68&lt;=5,F21:F68))</f>
        <v>#DIV/0!</v>
      </c>
      <c r="G148" s="316" t="e">
        <f t="array" ref="G148">STDEVP(IF($JQ21:$JQ68&lt;=5,G21:G68))</f>
        <v>#DIV/0!</v>
      </c>
      <c r="H148" s="316" t="e">
        <f t="array" ref="H148">STDEVP(IF($JQ21:$JQ68&lt;=5,H21:H68))</f>
        <v>#DIV/0!</v>
      </c>
      <c r="I148" s="316" t="e">
        <f t="array" ref="I148">STDEVP(IF($JQ21:$JQ68&lt;=5,I21:I68))</f>
        <v>#DIV/0!</v>
      </c>
      <c r="J148" s="316" t="e">
        <f t="array" ref="J148">STDEVP(IF($JQ21:$JQ68&lt;=5,J21:J68))</f>
        <v>#DIV/0!</v>
      </c>
      <c r="K148" s="316" t="e">
        <f t="array" ref="K148">STDEVP(IF($JQ21:$JQ68&lt;=5,K21:K68))</f>
        <v>#DIV/0!</v>
      </c>
      <c r="L148" s="316" t="e">
        <f t="array" ref="L148">STDEVP(IF($JQ21:$JQ68&lt;=5,L21:L68))</f>
        <v>#DIV/0!</v>
      </c>
      <c r="M148" s="316" t="e">
        <f t="array" ref="M148">STDEVP(IF($JQ21:$JQ68&lt;=5,M21:M68))</f>
        <v>#DIV/0!</v>
      </c>
      <c r="N148" s="316" t="e">
        <f t="array" ref="N148">STDEVP(IF($JQ21:$JQ68&lt;=5,N21:N68))</f>
        <v>#DIV/0!</v>
      </c>
      <c r="O148" s="316" t="e">
        <f t="array" ref="O148">STDEVP(IF($JQ21:$JQ68&lt;=5,O21:O68))</f>
        <v>#DIV/0!</v>
      </c>
      <c r="P148" s="316" t="e">
        <f t="array" ref="P148">STDEVP(IF($JQ21:$JQ68&lt;=5,P21:P68))</f>
        <v>#DIV/0!</v>
      </c>
      <c r="Q148" s="316" t="e">
        <f t="array" ref="Q148">STDEVP(IF($JQ21:$JQ68&lt;=5,Q21:Q68))</f>
        <v>#DIV/0!</v>
      </c>
      <c r="R148" s="316" t="e">
        <f t="array" ref="R148">STDEVP(IF($JQ21:$JQ68&lt;=5,R21:R68))</f>
        <v>#DIV/0!</v>
      </c>
      <c r="S148" s="316" t="e">
        <f t="array" ref="S148">STDEVP(IF($JQ21:$JQ68&lt;=5,S21:S68))</f>
        <v>#DIV/0!</v>
      </c>
      <c r="T148" s="316" t="e">
        <f t="array" ref="T148">STDEVP(IF($JQ21:$JQ68&lt;=5,T21:T68))</f>
        <v>#DIV/0!</v>
      </c>
      <c r="U148" s="316" t="e">
        <f t="array" ref="U148">STDEVP(IF($JQ21:$JQ68&lt;=5,U21:U68))</f>
        <v>#DIV/0!</v>
      </c>
      <c r="V148" s="316" t="e">
        <f t="array" ref="V148">STDEVP(IF($JQ21:$JQ68&lt;=5,V21:V68))</f>
        <v>#DIV/0!</v>
      </c>
      <c r="W148" s="316" t="e">
        <f t="array" ref="W148">STDEVP(IF($JQ21:$JQ68&lt;=5,W21:W68))</f>
        <v>#DIV/0!</v>
      </c>
      <c r="X148" s="316" t="e">
        <f t="array" ref="X148">STDEVP(IF($JQ21:$JQ68&lt;=5,X21:X68))</f>
        <v>#DIV/0!</v>
      </c>
      <c r="Y148" s="316" t="e">
        <f t="array" ref="Y148">STDEVP(IF($JQ21:$JQ68&lt;=5,Y21:Y68))</f>
        <v>#DIV/0!</v>
      </c>
      <c r="Z148" s="316" t="e">
        <f t="array" ref="Z148">STDEVP(IF($JQ21:$JQ68&lt;=5,Z21:Z68))</f>
        <v>#DIV/0!</v>
      </c>
      <c r="AA148" s="316" t="e">
        <f t="array" ref="AA148">STDEVP(IF($JQ21:$JQ68&lt;=5,AA21:AA68))</f>
        <v>#DIV/0!</v>
      </c>
      <c r="AB148" s="316" t="e">
        <f t="array" ref="AB148">STDEVP(IF($JQ21:$JQ68&lt;=5,AB21:AB68))</f>
        <v>#DIV/0!</v>
      </c>
      <c r="AC148" s="316" t="e">
        <f t="array" ref="AC148">STDEVP(IF($JQ21:$JQ68&lt;=5,AC21:AC68))</f>
        <v>#DIV/0!</v>
      </c>
      <c r="AD148" s="316" t="e">
        <f t="array" ref="AD148">STDEVP(IF($JQ21:$JQ68&lt;=5,AD21:AD68))</f>
        <v>#DIV/0!</v>
      </c>
      <c r="AE148" s="316" t="e">
        <f t="array" ref="AE148">STDEVP(IF($JQ21:$JQ68&lt;=5,AE21:AE68))</f>
        <v>#DIV/0!</v>
      </c>
      <c r="AF148" s="316" t="e">
        <f t="array" ref="AF148">STDEVP(IF($JQ21:$JQ68&lt;=5,AF21:AF68))</f>
        <v>#DIV/0!</v>
      </c>
      <c r="AG148" s="316" t="e">
        <f t="array" ref="AG148">STDEVP(IF($JQ21:$JQ68&lt;=5,AG21:AG68))</f>
        <v>#DIV/0!</v>
      </c>
      <c r="AH148" s="316" t="e">
        <f t="array" ref="AH148">STDEVP(IF($JQ21:$JQ68&lt;=5,AH21:AH68))</f>
        <v>#DIV/0!</v>
      </c>
      <c r="AI148" s="316" t="e">
        <f t="array" ref="AI148">STDEVP(IF($JQ21:$JQ68&lt;=5,AI21:AI68))</f>
        <v>#DIV/0!</v>
      </c>
      <c r="AJ148" s="316" t="e">
        <f t="array" ref="AJ148">STDEVP(IF($JQ21:$JQ68&lt;=5,AJ21:AJ68))</f>
        <v>#DIV/0!</v>
      </c>
      <c r="AK148" s="316" t="e">
        <f t="array" ref="AK148">STDEVP(IF($JQ21:$JQ68&lt;=5,AK21:AK68))</f>
        <v>#DIV/0!</v>
      </c>
      <c r="AL148" s="316" t="e">
        <f t="array" ref="AL148">STDEVP(IF($JQ21:$JQ68&lt;=5,AL21:AL68))</f>
        <v>#DIV/0!</v>
      </c>
      <c r="AM148" s="316" t="e">
        <f t="array" ref="AM148">STDEVP(IF($JQ21:$JQ68&lt;=5,AM21:AM68))</f>
        <v>#DIV/0!</v>
      </c>
      <c r="AN148" s="316" t="e">
        <f t="array" ref="AN148">STDEVP(IF($JQ21:$JQ68&lt;=5,AN21:AN68))</f>
        <v>#DIV/0!</v>
      </c>
      <c r="AO148" s="316" t="e">
        <f t="array" ref="AO148">STDEVP(IF($JQ21:$JQ68&lt;=5,AO21:AO68))</f>
        <v>#DIV/0!</v>
      </c>
      <c r="AP148" s="316" t="e">
        <f t="array" ref="AP148">STDEVP(IF($JQ21:$JQ68&lt;=5,AP21:AP68))</f>
        <v>#DIV/0!</v>
      </c>
      <c r="AQ148" s="316" t="e">
        <f t="array" ref="AQ148">STDEVP(IF($JQ21:$JQ68&lt;=5,AQ21:AQ68))</f>
        <v>#DIV/0!</v>
      </c>
      <c r="AR148" s="316" t="e">
        <f t="array" ref="AR148">STDEVP(IF($JQ21:$JQ68&lt;=5,AR21:AR68))</f>
        <v>#DIV/0!</v>
      </c>
      <c r="AS148" s="316" t="e">
        <f t="array" ref="AS148">STDEVP(IF($JQ21:$JQ68&lt;=5,AS21:AS68))</f>
        <v>#DIV/0!</v>
      </c>
      <c r="AT148" s="316" t="e">
        <f t="array" ref="AT148">STDEVP(IF($JQ21:$JQ68&lt;=5,AT21:AT68))</f>
        <v>#DIV/0!</v>
      </c>
      <c r="AU148" s="316" t="e">
        <f t="array" ref="AU148">STDEVP(IF($JQ21:$JQ68&lt;=5,AU21:AU68))</f>
        <v>#DIV/0!</v>
      </c>
      <c r="AV148" s="316" t="e">
        <f t="array" ref="AV148">STDEVP(IF($JQ21:$JQ68&lt;=5,AV21:AV68))</f>
        <v>#DIV/0!</v>
      </c>
      <c r="AW148" s="316" t="e">
        <f t="array" ref="AW148">STDEVP(IF($JQ21:$JQ68&lt;=5,AW21:AW68))</f>
        <v>#DIV/0!</v>
      </c>
      <c r="AX148" s="316" t="e">
        <f t="array" ref="AX148">STDEVP(IF($JQ21:$JQ68&lt;=5,AX21:AX68))</f>
        <v>#DIV/0!</v>
      </c>
      <c r="AY148" s="316" t="e">
        <f t="array" ref="AY148">STDEVP(IF($JQ21:$JQ68&lt;=5,AY21:AY68))</f>
        <v>#DIV/0!</v>
      </c>
      <c r="AZ148" s="316" t="e">
        <f t="array" ref="AZ148">STDEVP(IF($JQ21:$JQ68&lt;=5,AZ21:AZ68))</f>
        <v>#DIV/0!</v>
      </c>
      <c r="BA148" s="316" t="e">
        <f t="array" ref="BA148">STDEVP(IF($JQ21:$JQ68&lt;=5,BA21:BA68))</f>
        <v>#DIV/0!</v>
      </c>
      <c r="BB148" s="316" t="e">
        <f t="array" ref="BB148">STDEVP(IF($JQ21:$JQ68&lt;=5,BB21:BB68))</f>
        <v>#DIV/0!</v>
      </c>
      <c r="BC148" s="316" t="e">
        <f t="array" ref="BC148">STDEVP(IF($JQ21:$JQ68&lt;=5,BC21:BC68))</f>
        <v>#DIV/0!</v>
      </c>
      <c r="BD148" s="316" t="e">
        <f t="array" ref="BD148">STDEVP(IF($JQ21:$JQ68&lt;=5,BD21:BD68))</f>
        <v>#DIV/0!</v>
      </c>
      <c r="BE148" s="316" t="e">
        <f t="array" ref="BE148">STDEVP(IF($JQ21:$JQ68&lt;=5,BE21:BE68))</f>
        <v>#DIV/0!</v>
      </c>
      <c r="BF148" s="316" t="e">
        <f t="array" ref="BF148">STDEVP(IF($JQ21:$JQ68&lt;=5,BF21:BF68))</f>
        <v>#DIV/0!</v>
      </c>
      <c r="BG148" s="316" t="e">
        <f t="array" ref="BG148">STDEVP(IF($JQ21:$JQ68&lt;=5,BG21:BG68))</f>
        <v>#DIV/0!</v>
      </c>
      <c r="BH148" s="316" t="e">
        <f t="array" ref="BH148">STDEVP(IF($JQ21:$JQ68&lt;=5,BH21:BH68))</f>
        <v>#DIV/0!</v>
      </c>
      <c r="BI148" s="316" t="e">
        <f t="array" ref="BI148">STDEVP(IF($JQ21:$JQ68&lt;=5,BI21:BI68))</f>
        <v>#DIV/0!</v>
      </c>
      <c r="BJ148" s="316" t="e">
        <f t="array" ref="BJ148">STDEVP(IF($JQ21:$JQ68&lt;=5,BJ21:BJ68))</f>
        <v>#DIV/0!</v>
      </c>
      <c r="BK148" s="316" t="e">
        <f t="array" ref="BK148">STDEVP(IF($JQ21:$JQ68&lt;=5,BK21:BK68))</f>
        <v>#DIV/0!</v>
      </c>
      <c r="BL148" s="316" t="e">
        <f t="array" ref="BL148">STDEVP(IF($JQ21:$JQ68&lt;=5,BL21:BL68))</f>
        <v>#DIV/0!</v>
      </c>
      <c r="BM148" s="316" t="e">
        <f t="array" ref="BM148">STDEVP(IF($JQ21:$JQ68&lt;=5,BM21:BM68))</f>
        <v>#DIV/0!</v>
      </c>
      <c r="BN148" s="316" t="e">
        <f t="array" ref="BN148">STDEVP(IF($JQ21:$JQ68&lt;=5,BN21:BN68))</f>
        <v>#DIV/0!</v>
      </c>
      <c r="BO148" s="316" t="e">
        <f t="array" ref="BO148">STDEVP(IF($JQ21:$JQ68&lt;=5,BO21:BO68))</f>
        <v>#DIV/0!</v>
      </c>
      <c r="BP148" s="316" t="e">
        <f t="array" ref="BP148">STDEVP(IF($JQ21:$JQ68&lt;=5,BP21:BP68))</f>
        <v>#DIV/0!</v>
      </c>
      <c r="BQ148" s="316" t="e">
        <f t="array" ref="BQ148">STDEVP(IF($JQ21:$JQ68&lt;=5,BQ21:BQ68))</f>
        <v>#DIV/0!</v>
      </c>
      <c r="BR148" s="316" t="e">
        <f t="array" ref="BR148">STDEVP(IF($JQ21:$JQ68&lt;=5,BR21:BR68))</f>
        <v>#DIV/0!</v>
      </c>
      <c r="BS148" s="316" t="e">
        <f t="array" ref="BS148">STDEVP(IF($JQ21:$JQ68&lt;=5,BS21:BS68))</f>
        <v>#DIV/0!</v>
      </c>
      <c r="BT148" s="316" t="e">
        <f t="array" ref="BT148">STDEVP(IF($JQ21:$JQ68&lt;=5,BT21:BT68))</f>
        <v>#DIV/0!</v>
      </c>
      <c r="BU148" s="316" t="e">
        <f t="array" ref="BU148">STDEVP(IF($JQ21:$JQ68&lt;=5,BU21:BU68))</f>
        <v>#DIV/0!</v>
      </c>
      <c r="BV148" s="316" t="e">
        <f t="array" ref="BV148">STDEVP(IF($JQ21:$JQ68&lt;=5,BV21:BV68))</f>
        <v>#DIV/0!</v>
      </c>
      <c r="BW148" s="316" t="e">
        <f t="array" ref="BW148">STDEVP(IF($JQ21:$JQ68&lt;=5,BW21:BW68))</f>
        <v>#DIV/0!</v>
      </c>
      <c r="BX148" s="316" t="e">
        <f t="array" ref="BX148">STDEVP(IF($JQ21:$JQ68&lt;=5,BX21:BX68))</f>
        <v>#DIV/0!</v>
      </c>
      <c r="BY148" s="316" t="e">
        <f t="array" ref="BY148">STDEVP(IF($JQ21:$JQ68&lt;=5,BY21:BY68))</f>
        <v>#DIV/0!</v>
      </c>
      <c r="BZ148" s="316" t="e">
        <f t="array" ref="BZ148">STDEVP(IF($JQ21:$JQ68&lt;=5,BZ21:BZ68))</f>
        <v>#DIV/0!</v>
      </c>
      <c r="CA148" s="316" t="e">
        <f t="array" ref="CA148">STDEVP(IF($JQ21:$JQ68&lt;=5,CA21:CA68))</f>
        <v>#DIV/0!</v>
      </c>
      <c r="CB148" s="316" t="e">
        <f t="array" ref="CB148">STDEVP(IF($JQ21:$JQ68&lt;=5,CB21:CB68))</f>
        <v>#DIV/0!</v>
      </c>
      <c r="CC148" s="316" t="e">
        <f t="array" ref="CC148">STDEVP(IF($JQ21:$JQ68&lt;=5,CC21:CC68))</f>
        <v>#DIV/0!</v>
      </c>
      <c r="CD148" s="316" t="e">
        <f t="array" ref="CD148">STDEVP(IF($JQ21:$JQ68&lt;=5,CD21:CD68))</f>
        <v>#DIV/0!</v>
      </c>
      <c r="CE148" s="316" t="e">
        <f t="array" ref="CE148">STDEVP(IF($JQ21:$JQ68&lt;=5,CE21:CE68))</f>
        <v>#DIV/0!</v>
      </c>
      <c r="CF148" s="316" t="e">
        <f t="array" ref="CF148">STDEVP(IF($JQ21:$JQ68&lt;=5,CF21:CF68))</f>
        <v>#DIV/0!</v>
      </c>
      <c r="CG148" s="316" t="e">
        <f t="array" ref="CG148">STDEVP(IF($JQ21:$JQ68&lt;=5,CG21:CG68))</f>
        <v>#DIV/0!</v>
      </c>
      <c r="CH148" s="316" t="e">
        <f t="array" ref="CH148">STDEVP(IF($JQ21:$JQ68&lt;=5,CH21:CH68))</f>
        <v>#DIV/0!</v>
      </c>
      <c r="CI148" s="316" t="e">
        <f t="array" ref="CI148">STDEVP(IF($JQ21:$JQ68&lt;=5,CI21:CI68))</f>
        <v>#DIV/0!</v>
      </c>
      <c r="CJ148" s="316" t="e">
        <f t="array" ref="CJ148">STDEVP(IF($JQ21:$JQ68&lt;=5,CJ21:CJ68))</f>
        <v>#DIV/0!</v>
      </c>
      <c r="CK148" s="316" t="e">
        <f t="array" ref="CK148">STDEVP(IF($JQ21:$JQ68&lt;=5,CK21:CK68))</f>
        <v>#DIV/0!</v>
      </c>
      <c r="CL148" s="316" t="e">
        <f t="array" ref="CL148">STDEVP(IF($JQ21:$JQ68&lt;=5,CL21:CL68))</f>
        <v>#DIV/0!</v>
      </c>
      <c r="CM148" s="316" t="e">
        <f t="array" ref="CM148">STDEVP(IF($JQ21:$JQ68&lt;=5,CM21:CM68))</f>
        <v>#DIV/0!</v>
      </c>
      <c r="CN148" s="316" t="e">
        <f t="array" ref="CN148">STDEVP(IF($JQ21:$JQ68&lt;=5,CN21:CN68))</f>
        <v>#DIV/0!</v>
      </c>
      <c r="CO148" s="316" t="e">
        <f t="array" ref="CO148">STDEVP(IF($JQ21:$JQ68&lt;=5,CO21:CO68))</f>
        <v>#DIV/0!</v>
      </c>
      <c r="CP148" s="316" t="e">
        <f t="array" ref="CP148">STDEVP(IF($JQ21:$JQ68&lt;=5,CP21:CP68))</f>
        <v>#DIV/0!</v>
      </c>
      <c r="CQ148" s="316" t="e">
        <f t="array" ref="CQ148">STDEVP(IF($JQ21:$JQ68&lt;=5,CQ21:CQ68))</f>
        <v>#DIV/0!</v>
      </c>
      <c r="CR148" s="316" t="e">
        <f t="array" ref="CR148">STDEVP(IF($JQ21:$JQ68&lt;=5,CR21:CR68))</f>
        <v>#DIV/0!</v>
      </c>
      <c r="CS148" s="316" t="e">
        <f t="array" ref="CS148">STDEVP(IF($JQ21:$JQ68&lt;=5,CS21:CS68))</f>
        <v>#DIV/0!</v>
      </c>
      <c r="CT148" s="316" t="e">
        <f t="array" ref="CT148">STDEVP(IF($JQ21:$JQ68&lt;=5,CT21:CT68))</f>
        <v>#DIV/0!</v>
      </c>
      <c r="CU148" s="316" t="e">
        <f t="array" ref="CU148">STDEVP(IF($JQ21:$JQ68&lt;=5,CU21:CU68))</f>
        <v>#DIV/0!</v>
      </c>
      <c r="CV148" s="316" t="e">
        <f t="array" ref="CV148">STDEVP(IF($JQ21:$JQ68&lt;=5,CV21:CV68))</f>
        <v>#DIV/0!</v>
      </c>
      <c r="CW148" s="316" t="e">
        <f t="array" ref="CW148">STDEVP(IF($JQ21:$JQ68&lt;=5,CW21:CW68))</f>
        <v>#DIV/0!</v>
      </c>
      <c r="CX148" s="316" t="e">
        <f t="array" ref="CX148">STDEVP(IF($JQ21:$JQ68&lt;=5,CX21:CX68))</f>
        <v>#DIV/0!</v>
      </c>
      <c r="CY148" s="316" t="e">
        <f t="array" ref="CY148">STDEVP(IF($JQ21:$JQ68&lt;=5,CY21:CY68))</f>
        <v>#DIV/0!</v>
      </c>
      <c r="CZ148" s="316" t="e">
        <f t="array" ref="CZ148">STDEVP(IF($JQ21:$JQ68&lt;=5,CZ21:CZ68))</f>
        <v>#DIV/0!</v>
      </c>
      <c r="DA148" s="316" t="e">
        <f t="array" ref="DA148">STDEVP(IF($JQ21:$JQ68&lt;=5,DA21:DA68))</f>
        <v>#DIV/0!</v>
      </c>
      <c r="DB148" s="316" t="e">
        <f t="array" ref="DB148">STDEVP(IF($JQ21:$JQ68&lt;=5,DB21:DB68))</f>
        <v>#DIV/0!</v>
      </c>
      <c r="DC148" s="316" t="e">
        <f t="array" ref="DC148">STDEVP(IF($JQ21:$JQ68&lt;=5,DC21:DC68))</f>
        <v>#DIV/0!</v>
      </c>
      <c r="DD148" s="316" t="e">
        <f t="array" ref="DD148">STDEVP(IF($JQ21:$JQ68&lt;=5,DD21:DD68))</f>
        <v>#DIV/0!</v>
      </c>
      <c r="DE148" s="316" t="e">
        <f t="array" ref="DE148">STDEVP(IF($JQ21:$JQ68&lt;=5,DE21:DE68))</f>
        <v>#DIV/0!</v>
      </c>
      <c r="DF148" s="316" t="e">
        <f t="array" ref="DF148">STDEVP(IF($JQ21:$JQ68&lt;=5,DF21:DF68))</f>
        <v>#DIV/0!</v>
      </c>
      <c r="DG148" s="316" t="e">
        <f t="array" ref="DG148">STDEVP(IF($JQ21:$JQ68&lt;=5,DG21:DG68))</f>
        <v>#DIV/0!</v>
      </c>
      <c r="DH148" s="316" t="e">
        <f t="array" ref="DH148">STDEVP(IF($JQ21:$JQ68&lt;=5,DH21:DH68))</f>
        <v>#DIV/0!</v>
      </c>
      <c r="DI148" s="316" t="e">
        <f t="array" ref="DI148">STDEVP(IF($JQ21:$JQ68&lt;=5,DI21:DI68))</f>
        <v>#DIV/0!</v>
      </c>
      <c r="DJ148" s="316" t="e">
        <f t="array" ref="DJ148">STDEVP(IF($JQ21:$JQ68&lt;=5,DJ21:DJ68))</f>
        <v>#DIV/0!</v>
      </c>
      <c r="DK148" s="316" t="e">
        <f t="array" ref="DK148">STDEVP(IF($JQ21:$JQ68&lt;=5,DK21:DK68))</f>
        <v>#DIV/0!</v>
      </c>
      <c r="DL148" s="316" t="e">
        <f t="array" ref="DL148">STDEVP(IF($JQ21:$JQ68&lt;=5,DL21:DL68))</f>
        <v>#DIV/0!</v>
      </c>
      <c r="DM148" s="316" t="e">
        <f t="array" ref="DM148">STDEVP(IF($JQ21:$JQ68&lt;=5,DM21:DM68))</f>
        <v>#DIV/0!</v>
      </c>
      <c r="DN148" s="316" t="e">
        <f t="array" ref="DN148">STDEVP(IF($JQ21:$JQ68&lt;=5,DN21:DN68))</f>
        <v>#DIV/0!</v>
      </c>
      <c r="DO148" s="316" t="e">
        <f t="array" ref="DO148">STDEVP(IF($JQ21:$JQ68&lt;=5,DO21:DO68))</f>
        <v>#DIV/0!</v>
      </c>
      <c r="DP148" s="316" t="e">
        <f t="array" ref="DP148">STDEVP(IF($JQ21:$JQ68&lt;=5,DP21:DP68))</f>
        <v>#DIV/0!</v>
      </c>
      <c r="DQ148" s="316" t="e">
        <f t="array" ref="DQ148">STDEVP(IF($JQ21:$JQ68&lt;=5,DQ21:DQ68))</f>
        <v>#DIV/0!</v>
      </c>
      <c r="DR148" s="316" t="e">
        <f t="array" ref="DR148">STDEVP(IF($JQ21:$JQ68&lt;=5,DR21:DR68))</f>
        <v>#DIV/0!</v>
      </c>
      <c r="DS148" s="316" t="e">
        <f t="array" ref="DS148">STDEVP(IF($JQ21:$JQ68&lt;=5,DS21:DS68))</f>
        <v>#DIV/0!</v>
      </c>
      <c r="DT148" s="316" t="e">
        <f t="array" ref="DT148">STDEVP(IF($JQ21:$JQ68&lt;=5,DT21:DT68))</f>
        <v>#DIV/0!</v>
      </c>
      <c r="DU148" s="316" t="e">
        <f t="array" ref="DU148">STDEVP(IF($JQ21:$JQ68&lt;=5,DU21:DU68))</f>
        <v>#DIV/0!</v>
      </c>
      <c r="DV148" s="316" t="e">
        <f t="array" ref="DV148">STDEVP(IF($JQ21:$JQ68&lt;=5,DV21:DV68))</f>
        <v>#DIV/0!</v>
      </c>
      <c r="DW148" s="316" t="e">
        <f t="array" ref="DW148">STDEVP(IF($JQ21:$JQ68&lt;=5,DW21:DW68))</f>
        <v>#DIV/0!</v>
      </c>
      <c r="DX148" s="316" t="e">
        <f t="array" ref="DX148">STDEVP(IF($JQ21:$JQ68&lt;=5,DX21:DX68))</f>
        <v>#DIV/0!</v>
      </c>
      <c r="DY148" s="316" t="e">
        <f t="array" ref="DY148">STDEVP(IF($JQ21:$JQ68&lt;=5,DY21:DY68))</f>
        <v>#DIV/0!</v>
      </c>
      <c r="DZ148" s="316" t="e">
        <f t="array" ref="DZ148">STDEVP(IF($JQ21:$JQ68&lt;=5,DZ21:DZ68))</f>
        <v>#DIV/0!</v>
      </c>
      <c r="EA148" s="316" t="e">
        <f t="array" ref="EA148">STDEVP(IF($JQ21:$JQ68&lt;=5,EA21:EA68))</f>
        <v>#DIV/0!</v>
      </c>
      <c r="EB148" s="316" t="e">
        <f t="array" ref="EB148">STDEVP(IF($JQ21:$JQ68&lt;=5,EB21:EB68))</f>
        <v>#DIV/0!</v>
      </c>
      <c r="EC148" s="316" t="e">
        <f t="array" ref="EC148">STDEVP(IF($JQ21:$JQ68&lt;=5,EC21:EC68))</f>
        <v>#DIV/0!</v>
      </c>
      <c r="ED148" s="316" t="e">
        <f t="array" ref="ED148">STDEVP(IF($JQ21:$JQ68&lt;=5,ED21:ED68))</f>
        <v>#DIV/0!</v>
      </c>
      <c r="EE148" s="316" t="e">
        <f t="array" ref="EE148">STDEVP(IF($JQ21:$JQ68&lt;=5,EE21:EE68))</f>
        <v>#DIV/0!</v>
      </c>
      <c r="EF148" s="316" t="e">
        <f t="array" ref="EF148">STDEVP(IF($JQ21:$JQ68&lt;=5,EF21:EF68))</f>
        <v>#DIV/0!</v>
      </c>
      <c r="EG148" s="316" t="e">
        <f t="array" ref="EG148">STDEVP(IF($JQ21:$JQ68&lt;=5,EG21:EG68))</f>
        <v>#DIV/0!</v>
      </c>
      <c r="EH148" s="316" t="e">
        <f t="array" ref="EH148">STDEVP(IF($JQ21:$JQ68&lt;=5,EH21:EH68))</f>
        <v>#DIV/0!</v>
      </c>
      <c r="EI148" s="316" t="e">
        <f t="array" ref="EI148">STDEVP(IF($JQ21:$JQ68&lt;=5,EI21:EI68))</f>
        <v>#DIV/0!</v>
      </c>
      <c r="EJ148" s="316" t="e">
        <f t="array" ref="EJ148">STDEVP(IF($JQ21:$JQ68&lt;=5,EJ21:EJ68))</f>
        <v>#DIV/0!</v>
      </c>
      <c r="EK148" s="316" t="e">
        <f t="array" ref="EK148">STDEVP(IF($JQ21:$JQ68&lt;=5,EK21:EK68))</f>
        <v>#DIV/0!</v>
      </c>
      <c r="EL148" s="316" t="e">
        <f t="array" ref="EL148">STDEVP(IF($JQ21:$JQ68&lt;=5,EL21:EL68))</f>
        <v>#DIV/0!</v>
      </c>
      <c r="EM148" s="316" t="e">
        <f t="array" ref="EM148">STDEVP(IF($JQ21:$JQ68&lt;=5,EM21:EM68))</f>
        <v>#DIV/0!</v>
      </c>
      <c r="EN148" s="316" t="e">
        <f t="array" ref="EN148">STDEVP(IF($JQ21:$JQ68&lt;=5,EN21:EN68))</f>
        <v>#DIV/0!</v>
      </c>
      <c r="EO148" s="316" t="e">
        <f t="array" ref="EO148">STDEVP(IF($JQ21:$JQ68&lt;=5,EO21:EO68))</f>
        <v>#DIV/0!</v>
      </c>
      <c r="EP148" s="316" t="e">
        <f t="array" ref="EP148">STDEVP(IF($JQ21:$JQ68&lt;=5,EP21:EP68))</f>
        <v>#DIV/0!</v>
      </c>
      <c r="EQ148" s="316" t="e">
        <f t="array" ref="EQ148">STDEVP(IF($JQ21:$JQ68&lt;=5,EQ21:EQ68))</f>
        <v>#DIV/0!</v>
      </c>
      <c r="ER148" s="316" t="e">
        <f t="array" ref="ER148">STDEVP(IF($JQ21:$JQ68&lt;=5,ER21:ER68))</f>
        <v>#DIV/0!</v>
      </c>
      <c r="ES148" s="316" t="e">
        <f t="array" ref="ES148">STDEVP(IF($JQ21:$JQ68&lt;=5,ES21:ES68))</f>
        <v>#DIV/0!</v>
      </c>
      <c r="ET148" s="316" t="e">
        <f t="array" ref="ET148">STDEVP(IF($JQ21:$JQ68&lt;=5,ET21:ET68))</f>
        <v>#DIV/0!</v>
      </c>
      <c r="EU148" s="316" t="e">
        <f t="array" ref="EU148">STDEVP(IF($JQ21:$JQ68&lt;=5,EU21:EU68))</f>
        <v>#DIV/0!</v>
      </c>
      <c r="EV148" s="316" t="e">
        <f t="array" ref="EV148">STDEVP(IF($JQ21:$JQ68&lt;=5,EV21:EV68))</f>
        <v>#DIV/0!</v>
      </c>
      <c r="EW148" s="316" t="e">
        <f t="array" ref="EW148">STDEVP(IF($JQ21:$JQ68&lt;=5,EW21:EW68))</f>
        <v>#DIV/0!</v>
      </c>
      <c r="EX148" s="316" t="e">
        <f t="array" ref="EX148">STDEVP(IF($JQ21:$JQ68&lt;=5,EX21:EX68))</f>
        <v>#DIV/0!</v>
      </c>
      <c r="EY148" s="316" t="e">
        <f t="array" ref="EY148">STDEVP(IF($JQ21:$JQ68&lt;=5,EY21:EY68))</f>
        <v>#DIV/0!</v>
      </c>
      <c r="EZ148" s="316" t="e">
        <f t="array" ref="EZ148">STDEVP(IF($JQ21:$JQ68&lt;=5,EZ21:EZ68))</f>
        <v>#DIV/0!</v>
      </c>
      <c r="FA148" s="316" t="e">
        <f t="array" ref="FA148">STDEVP(IF($JQ21:$JQ68&lt;=5,FA21:FA68))</f>
        <v>#DIV/0!</v>
      </c>
      <c r="FB148" s="316" t="e">
        <f t="array" ref="FB148">STDEVP(IF($JQ21:$JQ68&lt;=5,FB21:FB68))</f>
        <v>#DIV/0!</v>
      </c>
      <c r="FC148" s="316" t="e">
        <f t="array" ref="FC148">STDEVP(IF($JQ21:$JQ68&lt;=5,FC21:FC68))</f>
        <v>#DIV/0!</v>
      </c>
      <c r="FD148" s="316" t="e">
        <f t="array" ref="FD148">STDEVP(IF($JQ21:$JQ68&lt;=5,FD21:FD68))</f>
        <v>#DIV/0!</v>
      </c>
      <c r="FE148" s="316" t="e">
        <f t="array" ref="FE148">STDEVP(IF($JQ21:$JQ68&lt;=5,FE21:FE68))</f>
        <v>#DIV/0!</v>
      </c>
      <c r="FF148" s="316" t="e">
        <f t="array" ref="FF148">STDEVP(IF($JQ21:$JQ68&lt;=5,FF21:FF68))</f>
        <v>#DIV/0!</v>
      </c>
      <c r="FG148" s="316" t="e">
        <f t="array" ref="FG148">STDEVP(IF($JQ21:$JQ68&lt;=5,FG21:FG68))</f>
        <v>#DIV/0!</v>
      </c>
      <c r="FH148" s="316" t="e">
        <f t="array" ref="FH148">STDEVP(IF($JQ21:$JQ68&lt;=5,FH21:FH68))</f>
        <v>#DIV/0!</v>
      </c>
      <c r="FI148" s="316" t="e">
        <f t="array" ref="FI148">STDEVP(IF($JQ21:$JQ68&lt;=5,FI21:FI68))</f>
        <v>#DIV/0!</v>
      </c>
      <c r="FJ148" s="316" t="e">
        <f t="array" ref="FJ148">STDEVP(IF($JQ21:$JQ68&lt;=5,FJ21:FJ68))</f>
        <v>#DIV/0!</v>
      </c>
      <c r="FK148" s="316" t="e">
        <f t="array" ref="FK148">STDEVP(IF($JQ21:$JQ68&lt;=5,FK21:FK68))</f>
        <v>#DIV/0!</v>
      </c>
      <c r="FL148" s="316" t="e">
        <f t="array" ref="FL148">STDEVP(IF($JQ21:$JQ68&lt;=5,FL21:FL68))</f>
        <v>#DIV/0!</v>
      </c>
      <c r="FM148" s="316" t="e">
        <f t="array" ref="FM148">STDEVP(IF($JQ21:$JQ68&lt;=5,FM21:FM68))</f>
        <v>#DIV/0!</v>
      </c>
      <c r="FN148" s="316" t="e">
        <f t="array" ref="FN148">STDEVP(IF($JQ21:$JQ68&lt;=5,FN21:FN68))</f>
        <v>#DIV/0!</v>
      </c>
      <c r="FO148" s="316" t="e">
        <f t="array" ref="FO148">STDEVP(IF($JQ21:$JQ68&lt;=5,FO21:FO68))</f>
        <v>#DIV/0!</v>
      </c>
      <c r="FP148" s="316" t="e">
        <f t="array" ref="FP148">STDEVP(IF($JQ21:$JQ68&lt;=5,FP21:FP68))</f>
        <v>#DIV/0!</v>
      </c>
      <c r="FQ148" s="316" t="e">
        <f t="array" ref="FQ148">STDEVP(IF($JQ21:$JQ68&lt;=5,FQ21:FQ68))</f>
        <v>#DIV/0!</v>
      </c>
      <c r="FR148" s="316" t="e">
        <f t="array" ref="FR148">STDEVP(IF($JQ21:$JQ68&lt;=5,FR21:FR68))</f>
        <v>#DIV/0!</v>
      </c>
      <c r="FS148" s="316" t="e">
        <f t="array" ref="FS148">STDEVP(IF($JQ21:$JQ68&lt;=5,FS21:FS68))</f>
        <v>#DIV/0!</v>
      </c>
      <c r="FT148" s="316" t="e">
        <f t="array" ref="FT148">STDEVP(IF($JQ21:$JQ68&lt;=5,FT21:FT68))</f>
        <v>#DIV/0!</v>
      </c>
      <c r="FU148" s="316" t="e">
        <f t="array" ref="FU148">STDEVP(IF($JQ21:$JQ68&lt;=5,FU21:FU68))</f>
        <v>#DIV/0!</v>
      </c>
      <c r="FV148" s="316" t="e">
        <f t="array" ref="FV148">STDEVP(IF($JQ21:$JQ68&lt;=5,FV21:FV68))</f>
        <v>#DIV/0!</v>
      </c>
      <c r="FW148" s="316" t="e">
        <f t="array" ref="FW148">STDEVP(IF($JQ21:$JQ68&lt;=5,FW21:FW68))</f>
        <v>#DIV/0!</v>
      </c>
      <c r="FX148" s="316" t="e">
        <f t="array" ref="FX148">STDEVP(IF($JQ21:$JQ68&lt;=5,FX21:FX68))</f>
        <v>#DIV/0!</v>
      </c>
      <c r="FY148" s="316" t="e">
        <f t="array" ref="FY148">STDEVP(IF($JQ21:$JQ68&lt;=5,FY21:FY68))</f>
        <v>#DIV/0!</v>
      </c>
      <c r="FZ148" s="316" t="e">
        <f t="array" ref="FZ148">STDEVP(IF($JQ21:$JQ68&lt;=5,FZ21:FZ68))</f>
        <v>#DIV/0!</v>
      </c>
      <c r="GA148" s="316" t="e">
        <f t="array" ref="GA148">STDEVP(IF($JQ21:$JQ68&lt;=5,GA21:GA68))</f>
        <v>#DIV/0!</v>
      </c>
      <c r="GB148" s="316" t="e">
        <f t="array" ref="GB148">STDEVP(IF($JQ21:$JQ68&lt;=5,GB21:GB68))</f>
        <v>#DIV/0!</v>
      </c>
      <c r="GC148" s="316" t="e">
        <f t="array" ref="GC148">STDEVP(IF($JQ21:$JQ68&lt;=5,GC21:GC68))</f>
        <v>#DIV/0!</v>
      </c>
      <c r="GD148" s="316" t="e">
        <f t="array" ref="GD148">STDEVP(IF($JQ21:$JQ68&lt;=5,GD21:GD68))</f>
        <v>#DIV/0!</v>
      </c>
      <c r="GE148" s="316" t="e">
        <f t="array" ref="GE148">STDEVP(IF($JQ21:$JQ68&lt;=5,GE21:GE68))</f>
        <v>#DIV/0!</v>
      </c>
      <c r="GF148" s="316" t="e">
        <f t="array" ref="GF148">STDEVP(IF($JQ21:$JQ68&lt;=5,GF21:GF68))</f>
        <v>#DIV/0!</v>
      </c>
      <c r="GG148" s="316" t="e">
        <f t="array" ref="GG148">STDEVP(IF($JQ21:$JQ68&lt;=5,GG21:GG68))</f>
        <v>#DIV/0!</v>
      </c>
      <c r="GH148" s="316" t="e">
        <f t="array" ref="GH148">STDEVP(IF($JQ21:$JQ68&lt;=5,GH21:GH68))</f>
        <v>#DIV/0!</v>
      </c>
      <c r="GI148" s="316" t="e">
        <f t="array" ref="GI148">STDEVP(IF($JQ21:$JQ68&lt;=5,GI21:GI68))</f>
        <v>#DIV/0!</v>
      </c>
      <c r="GJ148" s="316" t="e">
        <f t="array" ref="GJ148">STDEVP(IF($JQ21:$JQ68&lt;=5,GJ21:GJ68))</f>
        <v>#DIV/0!</v>
      </c>
      <c r="GK148" s="316" t="e">
        <f t="array" ref="GK148">STDEVP(IF($JQ21:$JQ68&lt;=5,GK21:GK68))</f>
        <v>#DIV/0!</v>
      </c>
      <c r="GL148" s="316" t="e">
        <f t="array" ref="GL148">STDEVP(IF($JQ21:$JQ68&lt;=5,GL21:GL68))</f>
        <v>#DIV/0!</v>
      </c>
      <c r="GM148" s="316" t="e">
        <f t="array" ref="GM148">STDEVP(IF($JQ21:$JQ68&lt;=5,GM21:GM68))</f>
        <v>#DIV/0!</v>
      </c>
      <c r="GN148" s="316" t="e">
        <f t="array" ref="GN148">STDEVP(IF($JQ21:$JQ68&lt;=5,GN21:GN68))</f>
        <v>#DIV/0!</v>
      </c>
      <c r="GO148" s="316" t="e">
        <f t="array" ref="GO148">STDEVP(IF($JQ21:$JQ68&lt;=5,GO21:GO68))</f>
        <v>#DIV/0!</v>
      </c>
      <c r="GP148" s="316" t="e">
        <f t="array" ref="GP148">STDEVP(IF($JQ21:$JQ68&lt;=5,GP21:GP68))</f>
        <v>#DIV/0!</v>
      </c>
      <c r="GQ148" s="316" t="e">
        <f t="array" ref="GQ148">STDEVP(IF($JQ21:$JQ68&lt;=5,GQ21:GQ68))</f>
        <v>#DIV/0!</v>
      </c>
      <c r="GR148" s="316" t="e">
        <f t="array" ref="GR148">STDEVP(IF($JQ21:$JQ68&lt;=5,GR21:GR68))</f>
        <v>#DIV/0!</v>
      </c>
      <c r="GS148" s="316" t="e">
        <f t="array" ref="GS148">STDEVP(IF($JQ21:$JQ68&lt;=5,GS21:GS68))</f>
        <v>#DIV/0!</v>
      </c>
      <c r="GT148" s="316" t="e">
        <f t="array" ref="GT148">STDEVP(IF($JQ21:$JQ68&lt;=5,GT21:GT68))</f>
        <v>#DIV/0!</v>
      </c>
      <c r="GU148" s="316" t="e">
        <f t="array" ref="GU148">STDEVP(IF($JQ21:$JQ68&lt;=5,GU21:GU68))</f>
        <v>#DIV/0!</v>
      </c>
      <c r="GV148" s="316" t="e">
        <f t="array" ref="GV148">STDEVP(IF($JQ21:$JQ68&lt;=5,GV21:GV68))</f>
        <v>#DIV/0!</v>
      </c>
      <c r="GW148" s="316" t="e">
        <f t="array" ref="GW148">STDEVP(IF($JQ21:$JQ68&lt;=5,GW21:GW68))</f>
        <v>#DIV/0!</v>
      </c>
      <c r="GX148" s="316" t="e">
        <f t="array" ref="GX148">STDEVP(IF($JQ21:$JQ68&lt;=5,GX21:GX68))</f>
        <v>#DIV/0!</v>
      </c>
      <c r="GY148" s="316" t="e">
        <f t="array" ref="GY148">STDEVP(IF($JQ21:$JQ68&lt;=5,GY21:GY68))</f>
        <v>#DIV/0!</v>
      </c>
      <c r="GZ148" s="316" t="e">
        <f t="array" ref="GZ148">STDEVP(IF($JQ21:$JQ68&lt;=5,GZ21:GZ68))</f>
        <v>#DIV/0!</v>
      </c>
      <c r="HA148" s="316" t="e">
        <f t="array" ref="HA148">STDEVP(IF($JQ21:$JQ68&lt;=5,HA21:HA68))</f>
        <v>#DIV/0!</v>
      </c>
      <c r="HB148" s="316" t="e">
        <f t="array" ref="HB148">STDEVP(IF($JQ21:$JQ68&lt;=5,HB21:HB68))</f>
        <v>#DIV/0!</v>
      </c>
      <c r="HC148" s="316" t="e">
        <f t="array" ref="HC148">STDEVP(IF($JQ21:$JQ68&lt;=5,HC21:HC68))</f>
        <v>#DIV/0!</v>
      </c>
      <c r="HD148" s="316" t="e">
        <f t="array" ref="HD148">STDEVP(IF($JQ21:$JQ68&lt;=5,HD21:HD68))</f>
        <v>#DIV/0!</v>
      </c>
      <c r="HE148" s="316" t="e">
        <f t="array" ref="HE148">STDEVP(IF($JQ21:$JQ68&lt;=5,HE21:HE68))</f>
        <v>#DIV/0!</v>
      </c>
      <c r="HF148" s="316" t="e">
        <f t="array" ref="HF148">STDEVP(IF($JQ21:$JQ68&lt;=5,HF21:HF68))</f>
        <v>#DIV/0!</v>
      </c>
      <c r="HG148" s="316" t="e">
        <f t="array" ref="HG148">STDEVP(IF($JQ21:$JQ68&lt;=5,HG21:HG68))</f>
        <v>#DIV/0!</v>
      </c>
      <c r="HH148" s="316" t="e">
        <f t="array" ref="HH148">STDEVP(IF($JQ21:$JQ68&lt;=5,HH21:HH68))</f>
        <v>#DIV/0!</v>
      </c>
      <c r="HI148" s="316" t="e">
        <f t="array" ref="HI148">STDEVP(IF($JQ21:$JQ68&lt;=5,HI21:HI68))</f>
        <v>#DIV/0!</v>
      </c>
      <c r="HJ148" s="316" t="e">
        <f t="array" ref="HJ148">STDEVP(IF($JQ21:$JQ68&lt;=5,HJ21:HJ68))</f>
        <v>#DIV/0!</v>
      </c>
      <c r="HK148" s="316" t="e">
        <f t="array" ref="HK148">STDEVP(IF($JQ21:$JQ68&lt;=5,HK21:HK68))</f>
        <v>#DIV/0!</v>
      </c>
      <c r="HL148" s="316" t="e">
        <f t="array" ref="HL148">STDEVP(IF($JQ21:$JQ68&lt;=5,HL21:HL68))</f>
        <v>#DIV/0!</v>
      </c>
      <c r="HM148" s="316" t="e">
        <f t="array" ref="HM148">STDEVP(IF($JQ21:$JQ68&lt;=5,HM21:HM68))</f>
        <v>#DIV/0!</v>
      </c>
      <c r="HN148" s="316" t="e">
        <f t="array" ref="HN148">STDEVP(IF($JQ21:$JQ68&lt;=5,HN21:HN68))</f>
        <v>#DIV/0!</v>
      </c>
      <c r="HO148" s="316" t="e">
        <f t="array" ref="HO148">STDEVP(IF($JQ21:$JQ68&lt;=5,HO21:HO68))</f>
        <v>#DIV/0!</v>
      </c>
      <c r="HP148" s="316" t="e">
        <f t="array" ref="HP148">STDEVP(IF($JQ21:$JQ68&lt;=5,HP21:HP68))</f>
        <v>#DIV/0!</v>
      </c>
      <c r="HQ148" s="316" t="e">
        <f t="array" ref="HQ148">STDEVP(IF($JQ21:$JQ68&lt;=5,HQ21:HQ68))</f>
        <v>#DIV/0!</v>
      </c>
      <c r="HR148" s="316" t="e">
        <f t="array" ref="HR148">STDEVP(IF($JQ21:$JQ68&lt;=5,HR21:HR68))</f>
        <v>#DIV/0!</v>
      </c>
      <c r="HS148" s="316" t="e">
        <f t="array" ref="HS148">STDEVP(IF($JQ21:$JQ68&lt;=5,HS21:HS68))</f>
        <v>#DIV/0!</v>
      </c>
      <c r="HT148" s="316" t="e">
        <f t="array" ref="HT148">STDEVP(IF($JQ21:$JQ68&lt;=5,HT21:HT68))</f>
        <v>#DIV/0!</v>
      </c>
      <c r="HU148" s="316" t="e">
        <f t="array" ref="HU148">STDEVP(IF($JQ21:$JQ68&lt;=5,HU21:HU68))</f>
        <v>#DIV/0!</v>
      </c>
      <c r="HV148" s="316" t="e">
        <f t="array" ref="HV148">STDEVP(IF($JQ21:$JQ68&lt;=5,HV21:HV68))</f>
        <v>#DIV/0!</v>
      </c>
      <c r="HW148" s="316" t="e">
        <f t="array" ref="HW148">STDEVP(IF($JQ21:$JQ68&lt;=5,HW21:HW68))</f>
        <v>#DIV/0!</v>
      </c>
      <c r="HX148" s="316" t="e">
        <f t="array" ref="HX148">STDEVP(IF($JQ21:$JQ68&lt;=5,HX21:HX68))</f>
        <v>#DIV/0!</v>
      </c>
      <c r="HY148" s="316" t="e">
        <f t="array" ref="HY148">STDEVP(IF($JQ21:$JQ68&lt;=5,HY21:HY68))</f>
        <v>#DIV/0!</v>
      </c>
      <c r="HZ148" s="316" t="e">
        <f t="array" ref="HZ148">STDEVP(IF($JQ21:$JQ68&lt;=5,HZ21:HZ68))</f>
        <v>#DIV/0!</v>
      </c>
      <c r="IA148" s="316" t="e">
        <f t="array" ref="IA148">STDEVP(IF($JQ21:$JQ68&lt;=5,IA21:IA68))</f>
        <v>#DIV/0!</v>
      </c>
      <c r="IB148" s="316" t="e">
        <f t="array" ref="IB148">STDEVP(IF($JQ21:$JQ68&lt;=5,IB21:IB68))</f>
        <v>#DIV/0!</v>
      </c>
      <c r="IC148" s="316" t="e">
        <f t="array" ref="IC148">STDEVP(IF($JQ21:$JQ68&lt;=5,IC21:IC68))</f>
        <v>#DIV/0!</v>
      </c>
      <c r="ID148" s="316" t="e">
        <f t="array" ref="ID148">STDEVP(IF($JQ21:$JQ68&lt;=5,ID21:ID68))</f>
        <v>#DIV/0!</v>
      </c>
      <c r="IE148" s="316" t="e">
        <f t="array" ref="IE148">STDEVP(IF($JQ21:$JQ68&lt;=5,IE21:IE68))</f>
        <v>#DIV/0!</v>
      </c>
      <c r="IF148" s="316" t="e">
        <f t="array" ref="IF148">STDEVP(IF($JQ21:$JQ68&lt;=5,IF21:IF68))</f>
        <v>#DIV/0!</v>
      </c>
      <c r="IG148" s="316" t="e">
        <f t="array" ref="IG148">STDEVP(IF($JQ21:$JQ68&lt;=5,IG21:IG68))</f>
        <v>#DIV/0!</v>
      </c>
      <c r="IH148" s="316" t="e">
        <f t="array" ref="IH148">STDEVP(IF($JQ21:$JQ68&lt;=5,IH21:IH68))</f>
        <v>#DIV/0!</v>
      </c>
      <c r="II148" s="316" t="e">
        <f t="array" ref="II148">STDEVP(IF($JQ21:$JQ68&lt;=5,II21:II68))</f>
        <v>#DIV/0!</v>
      </c>
      <c r="IJ148" s="316" t="e">
        <f t="array" ref="IJ148">STDEVP(IF($JQ21:$JQ68&lt;=5,IJ21:IJ68))</f>
        <v>#DIV/0!</v>
      </c>
      <c r="IK148" s="316" t="e">
        <f t="array" ref="IK148">STDEVP(IF($JQ21:$JQ68&lt;=5,IK21:IK68))</f>
        <v>#DIV/0!</v>
      </c>
      <c r="IL148" s="316" t="e">
        <f t="array" ref="IL148">STDEVP(IF($JQ21:$JQ68&lt;=5,IL21:IL68))</f>
        <v>#DIV/0!</v>
      </c>
      <c r="IM148" s="316" t="e">
        <f t="array" ref="IM148">STDEVP(IF($JQ21:$JQ68&lt;=5,IM21:IM68))</f>
        <v>#DIV/0!</v>
      </c>
      <c r="IN148" s="316" t="e">
        <f t="array" ref="IN148">STDEVP(IF($JQ21:$JQ68&lt;=5,IN21:IN68))</f>
        <v>#DIV/0!</v>
      </c>
      <c r="IO148" s="316" t="e">
        <f t="array" ref="IO148">STDEVP(IF($JQ21:$JQ68&lt;=5,IO21:IO68))</f>
        <v>#DIV/0!</v>
      </c>
      <c r="IP148" s="316" t="e">
        <f t="array" ref="IP148">STDEVP(IF($JQ21:$JQ68&lt;=5,IP21:IP68))</f>
        <v>#DIV/0!</v>
      </c>
      <c r="IQ148" s="316" t="e">
        <f t="array" ref="IQ148">STDEVP(IF($JQ21:$JQ68&lt;=5,IQ21:IQ68))</f>
        <v>#DIV/0!</v>
      </c>
      <c r="IR148" s="316" t="e">
        <f t="array" ref="IR148">STDEVP(IF($JQ21:$JQ68&lt;=5,IR21:IR68))</f>
        <v>#DIV/0!</v>
      </c>
      <c r="IS148" s="316" t="e">
        <f t="array" ref="IS148">STDEVP(IF($JQ21:$JQ68&lt;=5,IS21:IS68))</f>
        <v>#DIV/0!</v>
      </c>
      <c r="IT148" s="316" t="e">
        <f t="array" ref="IT148">STDEVP(IF($JQ21:$JQ68&lt;=5,IT21:IT68))</f>
        <v>#DIV/0!</v>
      </c>
      <c r="IU148" s="316" t="e">
        <f t="array" ref="IU148">STDEVP(IF($JQ21:$JQ68&lt;=5,IU21:IU68))</f>
        <v>#DIV/0!</v>
      </c>
      <c r="IV148" s="316" t="e">
        <f t="array" ref="IV148">STDEVP(IF($JQ21:$JQ68&lt;=5,IV21:IV68))</f>
        <v>#DIV/0!</v>
      </c>
      <c r="IW148" s="316" t="e">
        <f t="array" ref="IW148">STDEVP(IF($JQ21:$JQ68&lt;=5,IW21:IW68))</f>
        <v>#DIV/0!</v>
      </c>
      <c r="IX148" s="316" t="e">
        <f t="array" ref="IX148">STDEVP(IF($JQ21:$JQ68&lt;=5,IX21:IX68))</f>
        <v>#DIV/0!</v>
      </c>
      <c r="IY148" s="316" t="e">
        <f t="array" ref="IY148">STDEVP(IF($JQ21:$JQ68&lt;=5,IY21:IY68))</f>
        <v>#DIV/0!</v>
      </c>
      <c r="IZ148" s="316" t="e">
        <f t="array" ref="IZ148">STDEVP(IF($JQ21:$JQ68&lt;=5,IZ21:IZ68))</f>
        <v>#DIV/0!</v>
      </c>
      <c r="JA148" s="316" t="e">
        <f t="array" ref="JA148">STDEVP(IF($JQ21:$JQ68&lt;=5,JA21:JA68))</f>
        <v>#DIV/0!</v>
      </c>
      <c r="JB148" s="316" t="e">
        <f t="array" ref="JB148">STDEVP(IF($JQ21:$JQ68&lt;=5,JB21:JB68))</f>
        <v>#DIV/0!</v>
      </c>
      <c r="JC148" s="316" t="e">
        <f t="array" ref="JC148">STDEVP(IF($JQ21:$JQ68&lt;=5,JC21:JC68))</f>
        <v>#DIV/0!</v>
      </c>
      <c r="JD148" s="316" t="e">
        <f t="array" ref="JD148">STDEVP(IF($JQ21:$JQ68&lt;=5,JD21:JD68))</f>
        <v>#DIV/0!</v>
      </c>
      <c r="JE148" s="316" t="e">
        <f t="array" ref="JE148">STDEVP(IF($JQ21:$JQ68&lt;=5,JE21:JE68))</f>
        <v>#DIV/0!</v>
      </c>
      <c r="JF148" s="316" t="e">
        <f t="array" ref="JF148">STDEVP(IF($JQ21:$JQ68&lt;=5,JF21:JF68))</f>
        <v>#DIV/0!</v>
      </c>
      <c r="JG148" s="316" t="e">
        <f t="array" ref="JG148">STDEVP(IF($JQ21:$JQ68&lt;=5,JG21:JG68))</f>
        <v>#DIV/0!</v>
      </c>
      <c r="JH148" s="316" t="e">
        <f t="array" ref="JH148">STDEVP(IF($JQ21:$JQ68&lt;=5,JH21:JH68))</f>
        <v>#DIV/0!</v>
      </c>
      <c r="JI148" s="316" t="e">
        <f t="array" ref="JI148">STDEVP(IF($JQ21:$JQ68&lt;=5,JI21:JI68))</f>
        <v>#DIV/0!</v>
      </c>
      <c r="JJ148" s="316" t="e">
        <f t="array" ref="JJ148">STDEVP(IF($JQ21:$JQ68&lt;=5,JJ21:JJ68))</f>
        <v>#DIV/0!</v>
      </c>
      <c r="JK148" s="316" t="e">
        <f t="array" ref="JK148">STDEVP(IF($JQ21:$JQ68&lt;=5,JK21:JK68))</f>
        <v>#DIV/0!</v>
      </c>
      <c r="JL148" s="316" t="e">
        <f t="array" ref="JL148">STDEVP(IF($JQ21:$JQ68&lt;=5,JL21:JL68))</f>
        <v>#DIV/0!</v>
      </c>
      <c r="JM148" s="316" t="e">
        <f t="array" ref="JM148">STDEVP(IF($JQ21:$JQ68&lt;=5,JM21:JM68))</f>
        <v>#DIV/0!</v>
      </c>
      <c r="JN148" s="316" t="e">
        <f t="array" ref="JN148">STDEVP(IF($JQ21:$JQ68&lt;=5,JN21:JN68))</f>
        <v>#DIV/0!</v>
      </c>
      <c r="JO148" s="316" t="e">
        <f t="array" ref="JO148">STDEVP(IF($JQ21:$JQ68&lt;=5,JO21:JO68))</f>
        <v>#DIV/0!</v>
      </c>
      <c r="JP148" s="316" t="e">
        <f t="array" ref="JP148">STDEVP(IF($JQ21:$JQ68&lt;=5,JP21:JP68))</f>
        <v>#DIV/0!</v>
      </c>
    </row>
    <row r="149" spans="4:276" ht="15" customHeight="1" x14ac:dyDescent="0.2">
      <c r="D149" s="316">
        <v>10.4</v>
      </c>
      <c r="E149" s="317" t="s">
        <v>497</v>
      </c>
      <c r="F149" s="324" t="e">
        <f>ROUND(F147+0.5*F148,1)</f>
        <v>#DIV/0!</v>
      </c>
      <c r="G149" s="324" t="e">
        <f t="shared" ref="G149:BR149" si="126">ROUND(G147+0.5*G148,1)</f>
        <v>#DIV/0!</v>
      </c>
      <c r="H149" s="324" t="e">
        <f t="shared" si="126"/>
        <v>#DIV/0!</v>
      </c>
      <c r="I149" s="324" t="e">
        <f t="shared" si="126"/>
        <v>#DIV/0!</v>
      </c>
      <c r="J149" s="324" t="e">
        <f t="shared" si="126"/>
        <v>#DIV/0!</v>
      </c>
      <c r="K149" s="324" t="e">
        <f t="shared" si="126"/>
        <v>#DIV/0!</v>
      </c>
      <c r="L149" s="324" t="e">
        <f t="shared" si="126"/>
        <v>#DIV/0!</v>
      </c>
      <c r="M149" s="324" t="e">
        <f t="shared" si="126"/>
        <v>#DIV/0!</v>
      </c>
      <c r="N149" s="324" t="e">
        <f t="shared" si="126"/>
        <v>#DIV/0!</v>
      </c>
      <c r="O149" s="324" t="e">
        <f t="shared" si="126"/>
        <v>#DIV/0!</v>
      </c>
      <c r="P149" s="324" t="e">
        <f t="shared" si="126"/>
        <v>#DIV/0!</v>
      </c>
      <c r="Q149" s="324" t="e">
        <f t="shared" si="126"/>
        <v>#DIV/0!</v>
      </c>
      <c r="R149" s="324" t="e">
        <f t="shared" si="126"/>
        <v>#DIV/0!</v>
      </c>
      <c r="S149" s="324" t="e">
        <f t="shared" si="126"/>
        <v>#DIV/0!</v>
      </c>
      <c r="T149" s="324" t="e">
        <f t="shared" si="126"/>
        <v>#DIV/0!</v>
      </c>
      <c r="U149" s="324" t="e">
        <f t="shared" si="126"/>
        <v>#DIV/0!</v>
      </c>
      <c r="V149" s="324" t="e">
        <f t="shared" si="126"/>
        <v>#DIV/0!</v>
      </c>
      <c r="W149" s="324" t="e">
        <f t="shared" si="126"/>
        <v>#DIV/0!</v>
      </c>
      <c r="X149" s="324" t="e">
        <f t="shared" si="126"/>
        <v>#DIV/0!</v>
      </c>
      <c r="Y149" s="324" t="e">
        <f t="shared" si="126"/>
        <v>#DIV/0!</v>
      </c>
      <c r="Z149" s="324" t="e">
        <f t="shared" si="126"/>
        <v>#DIV/0!</v>
      </c>
      <c r="AA149" s="324" t="e">
        <f t="shared" si="126"/>
        <v>#DIV/0!</v>
      </c>
      <c r="AB149" s="324" t="e">
        <f t="shared" si="126"/>
        <v>#DIV/0!</v>
      </c>
      <c r="AC149" s="324" t="e">
        <f t="shared" si="126"/>
        <v>#DIV/0!</v>
      </c>
      <c r="AD149" s="324" t="e">
        <f t="shared" si="126"/>
        <v>#DIV/0!</v>
      </c>
      <c r="AE149" s="324" t="e">
        <f t="shared" si="126"/>
        <v>#DIV/0!</v>
      </c>
      <c r="AF149" s="324" t="e">
        <f t="shared" si="126"/>
        <v>#DIV/0!</v>
      </c>
      <c r="AG149" s="324" t="e">
        <f t="shared" si="126"/>
        <v>#DIV/0!</v>
      </c>
      <c r="AH149" s="324" t="e">
        <f t="shared" si="126"/>
        <v>#DIV/0!</v>
      </c>
      <c r="AI149" s="324" t="e">
        <f t="shared" si="126"/>
        <v>#DIV/0!</v>
      </c>
      <c r="AJ149" s="324" t="e">
        <f t="shared" si="126"/>
        <v>#DIV/0!</v>
      </c>
      <c r="AK149" s="324" t="e">
        <f t="shared" si="126"/>
        <v>#DIV/0!</v>
      </c>
      <c r="AL149" s="324" t="e">
        <f t="shared" si="126"/>
        <v>#DIV/0!</v>
      </c>
      <c r="AM149" s="324" t="e">
        <f t="shared" si="126"/>
        <v>#DIV/0!</v>
      </c>
      <c r="AN149" s="324" t="e">
        <f t="shared" si="126"/>
        <v>#DIV/0!</v>
      </c>
      <c r="AO149" s="324" t="e">
        <f t="shared" si="126"/>
        <v>#DIV/0!</v>
      </c>
      <c r="AP149" s="324" t="e">
        <f t="shared" si="126"/>
        <v>#DIV/0!</v>
      </c>
      <c r="AQ149" s="324" t="e">
        <f t="shared" si="126"/>
        <v>#DIV/0!</v>
      </c>
      <c r="AR149" s="324" t="e">
        <f t="shared" si="126"/>
        <v>#DIV/0!</v>
      </c>
      <c r="AS149" s="324" t="e">
        <f t="shared" si="126"/>
        <v>#DIV/0!</v>
      </c>
      <c r="AT149" s="324" t="e">
        <f t="shared" si="126"/>
        <v>#DIV/0!</v>
      </c>
      <c r="AU149" s="324" t="e">
        <f t="shared" si="126"/>
        <v>#DIV/0!</v>
      </c>
      <c r="AV149" s="324" t="e">
        <f t="shared" si="126"/>
        <v>#DIV/0!</v>
      </c>
      <c r="AW149" s="324" t="e">
        <f t="shared" si="126"/>
        <v>#DIV/0!</v>
      </c>
      <c r="AX149" s="324" t="e">
        <f t="shared" si="126"/>
        <v>#DIV/0!</v>
      </c>
      <c r="AY149" s="324" t="e">
        <f t="shared" si="126"/>
        <v>#DIV/0!</v>
      </c>
      <c r="AZ149" s="324" t="e">
        <f t="shared" si="126"/>
        <v>#DIV/0!</v>
      </c>
      <c r="BA149" s="324" t="e">
        <f t="shared" si="126"/>
        <v>#DIV/0!</v>
      </c>
      <c r="BB149" s="324" t="e">
        <f t="shared" si="126"/>
        <v>#DIV/0!</v>
      </c>
      <c r="BC149" s="324" t="e">
        <f t="shared" si="126"/>
        <v>#DIV/0!</v>
      </c>
      <c r="BD149" s="324" t="e">
        <f t="shared" si="126"/>
        <v>#DIV/0!</v>
      </c>
      <c r="BE149" s="324" t="e">
        <f t="shared" si="126"/>
        <v>#DIV/0!</v>
      </c>
      <c r="BF149" s="324" t="e">
        <f t="shared" si="126"/>
        <v>#DIV/0!</v>
      </c>
      <c r="BG149" s="324" t="e">
        <f t="shared" si="126"/>
        <v>#DIV/0!</v>
      </c>
      <c r="BH149" s="324" t="e">
        <f t="shared" si="126"/>
        <v>#DIV/0!</v>
      </c>
      <c r="BI149" s="324" t="e">
        <f t="shared" si="126"/>
        <v>#DIV/0!</v>
      </c>
      <c r="BJ149" s="324" t="e">
        <f t="shared" si="126"/>
        <v>#DIV/0!</v>
      </c>
      <c r="BK149" s="324" t="e">
        <f t="shared" si="126"/>
        <v>#DIV/0!</v>
      </c>
      <c r="BL149" s="324" t="e">
        <f t="shared" si="126"/>
        <v>#DIV/0!</v>
      </c>
      <c r="BM149" s="324" t="e">
        <f t="shared" si="126"/>
        <v>#DIV/0!</v>
      </c>
      <c r="BN149" s="324" t="e">
        <f t="shared" si="126"/>
        <v>#DIV/0!</v>
      </c>
      <c r="BO149" s="324" t="e">
        <f t="shared" si="126"/>
        <v>#DIV/0!</v>
      </c>
      <c r="BP149" s="324" t="e">
        <f t="shared" si="126"/>
        <v>#DIV/0!</v>
      </c>
      <c r="BQ149" s="324" t="e">
        <f t="shared" si="126"/>
        <v>#DIV/0!</v>
      </c>
      <c r="BR149" s="324" t="e">
        <f t="shared" si="126"/>
        <v>#DIV/0!</v>
      </c>
      <c r="BS149" s="324" t="e">
        <f t="shared" ref="BS149:ED149" si="127">ROUND(BS147+0.5*BS148,1)</f>
        <v>#DIV/0!</v>
      </c>
      <c r="BT149" s="324" t="e">
        <f t="shared" si="127"/>
        <v>#DIV/0!</v>
      </c>
      <c r="BU149" s="324" t="e">
        <f t="shared" si="127"/>
        <v>#DIV/0!</v>
      </c>
      <c r="BV149" s="324" t="e">
        <f t="shared" si="127"/>
        <v>#DIV/0!</v>
      </c>
      <c r="BW149" s="324" t="e">
        <f t="shared" si="127"/>
        <v>#DIV/0!</v>
      </c>
      <c r="BX149" s="324" t="e">
        <f t="shared" si="127"/>
        <v>#DIV/0!</v>
      </c>
      <c r="BY149" s="324" t="e">
        <f t="shared" si="127"/>
        <v>#DIV/0!</v>
      </c>
      <c r="BZ149" s="324" t="e">
        <f t="shared" si="127"/>
        <v>#DIV/0!</v>
      </c>
      <c r="CA149" s="324" t="e">
        <f t="shared" si="127"/>
        <v>#DIV/0!</v>
      </c>
      <c r="CB149" s="324" t="e">
        <f t="shared" si="127"/>
        <v>#DIV/0!</v>
      </c>
      <c r="CC149" s="324" t="e">
        <f t="shared" si="127"/>
        <v>#DIV/0!</v>
      </c>
      <c r="CD149" s="324" t="e">
        <f t="shared" si="127"/>
        <v>#DIV/0!</v>
      </c>
      <c r="CE149" s="324" t="e">
        <f t="shared" si="127"/>
        <v>#DIV/0!</v>
      </c>
      <c r="CF149" s="324" t="e">
        <f t="shared" si="127"/>
        <v>#DIV/0!</v>
      </c>
      <c r="CG149" s="324" t="e">
        <f t="shared" si="127"/>
        <v>#DIV/0!</v>
      </c>
      <c r="CH149" s="324" t="e">
        <f t="shared" si="127"/>
        <v>#DIV/0!</v>
      </c>
      <c r="CI149" s="324" t="e">
        <f t="shared" si="127"/>
        <v>#DIV/0!</v>
      </c>
      <c r="CJ149" s="324" t="e">
        <f t="shared" si="127"/>
        <v>#DIV/0!</v>
      </c>
      <c r="CK149" s="324" t="e">
        <f t="shared" si="127"/>
        <v>#DIV/0!</v>
      </c>
      <c r="CL149" s="324" t="e">
        <f t="shared" si="127"/>
        <v>#DIV/0!</v>
      </c>
      <c r="CM149" s="324" t="e">
        <f t="shared" si="127"/>
        <v>#DIV/0!</v>
      </c>
      <c r="CN149" s="324" t="e">
        <f t="shared" si="127"/>
        <v>#DIV/0!</v>
      </c>
      <c r="CO149" s="324" t="e">
        <f t="shared" si="127"/>
        <v>#DIV/0!</v>
      </c>
      <c r="CP149" s="324" t="e">
        <f t="shared" si="127"/>
        <v>#DIV/0!</v>
      </c>
      <c r="CQ149" s="324" t="e">
        <f t="shared" si="127"/>
        <v>#DIV/0!</v>
      </c>
      <c r="CR149" s="324" t="e">
        <f t="shared" si="127"/>
        <v>#DIV/0!</v>
      </c>
      <c r="CS149" s="324" t="e">
        <f t="shared" si="127"/>
        <v>#DIV/0!</v>
      </c>
      <c r="CT149" s="324" t="e">
        <f t="shared" si="127"/>
        <v>#DIV/0!</v>
      </c>
      <c r="CU149" s="324" t="e">
        <f t="shared" si="127"/>
        <v>#DIV/0!</v>
      </c>
      <c r="CV149" s="324" t="e">
        <f t="shared" si="127"/>
        <v>#DIV/0!</v>
      </c>
      <c r="CW149" s="324" t="e">
        <f t="shared" si="127"/>
        <v>#DIV/0!</v>
      </c>
      <c r="CX149" s="324" t="e">
        <f t="shared" si="127"/>
        <v>#DIV/0!</v>
      </c>
      <c r="CY149" s="324" t="e">
        <f t="shared" si="127"/>
        <v>#DIV/0!</v>
      </c>
      <c r="CZ149" s="324" t="e">
        <f t="shared" si="127"/>
        <v>#DIV/0!</v>
      </c>
      <c r="DA149" s="324" t="e">
        <f t="shared" si="127"/>
        <v>#DIV/0!</v>
      </c>
      <c r="DB149" s="324" t="e">
        <f t="shared" si="127"/>
        <v>#DIV/0!</v>
      </c>
      <c r="DC149" s="324" t="e">
        <f t="shared" si="127"/>
        <v>#DIV/0!</v>
      </c>
      <c r="DD149" s="324" t="e">
        <f t="shared" si="127"/>
        <v>#DIV/0!</v>
      </c>
      <c r="DE149" s="324" t="e">
        <f t="shared" si="127"/>
        <v>#DIV/0!</v>
      </c>
      <c r="DF149" s="324" t="e">
        <f t="shared" si="127"/>
        <v>#DIV/0!</v>
      </c>
      <c r="DG149" s="324" t="e">
        <f t="shared" si="127"/>
        <v>#DIV/0!</v>
      </c>
      <c r="DH149" s="324" t="e">
        <f t="shared" si="127"/>
        <v>#DIV/0!</v>
      </c>
      <c r="DI149" s="324" t="e">
        <f t="shared" si="127"/>
        <v>#DIV/0!</v>
      </c>
      <c r="DJ149" s="324" t="e">
        <f t="shared" si="127"/>
        <v>#DIV/0!</v>
      </c>
      <c r="DK149" s="324" t="e">
        <f t="shared" si="127"/>
        <v>#DIV/0!</v>
      </c>
      <c r="DL149" s="324" t="e">
        <f t="shared" si="127"/>
        <v>#DIV/0!</v>
      </c>
      <c r="DM149" s="324" t="e">
        <f t="shared" si="127"/>
        <v>#DIV/0!</v>
      </c>
      <c r="DN149" s="324" t="e">
        <f t="shared" si="127"/>
        <v>#DIV/0!</v>
      </c>
      <c r="DO149" s="324" t="e">
        <f t="shared" si="127"/>
        <v>#DIV/0!</v>
      </c>
      <c r="DP149" s="324" t="e">
        <f t="shared" si="127"/>
        <v>#DIV/0!</v>
      </c>
      <c r="DQ149" s="324" t="e">
        <f t="shared" si="127"/>
        <v>#DIV/0!</v>
      </c>
      <c r="DR149" s="324" t="e">
        <f t="shared" si="127"/>
        <v>#DIV/0!</v>
      </c>
      <c r="DS149" s="324" t="e">
        <f t="shared" si="127"/>
        <v>#DIV/0!</v>
      </c>
      <c r="DT149" s="324" t="e">
        <f t="shared" si="127"/>
        <v>#DIV/0!</v>
      </c>
      <c r="DU149" s="324" t="e">
        <f t="shared" si="127"/>
        <v>#DIV/0!</v>
      </c>
      <c r="DV149" s="324" t="e">
        <f t="shared" si="127"/>
        <v>#DIV/0!</v>
      </c>
      <c r="DW149" s="324" t="e">
        <f t="shared" si="127"/>
        <v>#DIV/0!</v>
      </c>
      <c r="DX149" s="324" t="e">
        <f t="shared" si="127"/>
        <v>#DIV/0!</v>
      </c>
      <c r="DY149" s="324" t="e">
        <f t="shared" si="127"/>
        <v>#DIV/0!</v>
      </c>
      <c r="DZ149" s="324" t="e">
        <f t="shared" si="127"/>
        <v>#DIV/0!</v>
      </c>
      <c r="EA149" s="324" t="e">
        <f t="shared" si="127"/>
        <v>#DIV/0!</v>
      </c>
      <c r="EB149" s="324" t="e">
        <f t="shared" si="127"/>
        <v>#DIV/0!</v>
      </c>
      <c r="EC149" s="324" t="e">
        <f t="shared" si="127"/>
        <v>#DIV/0!</v>
      </c>
      <c r="ED149" s="324" t="e">
        <f t="shared" si="127"/>
        <v>#DIV/0!</v>
      </c>
      <c r="EE149" s="324" t="e">
        <f t="shared" ref="EE149:GP149" si="128">ROUND(EE147+0.5*EE148,1)</f>
        <v>#DIV/0!</v>
      </c>
      <c r="EF149" s="324" t="e">
        <f t="shared" si="128"/>
        <v>#DIV/0!</v>
      </c>
      <c r="EG149" s="324" t="e">
        <f t="shared" si="128"/>
        <v>#DIV/0!</v>
      </c>
      <c r="EH149" s="324" t="e">
        <f t="shared" si="128"/>
        <v>#DIV/0!</v>
      </c>
      <c r="EI149" s="324" t="e">
        <f t="shared" si="128"/>
        <v>#DIV/0!</v>
      </c>
      <c r="EJ149" s="324" t="e">
        <f t="shared" si="128"/>
        <v>#DIV/0!</v>
      </c>
      <c r="EK149" s="324" t="e">
        <f t="shared" si="128"/>
        <v>#DIV/0!</v>
      </c>
      <c r="EL149" s="324" t="e">
        <f t="shared" si="128"/>
        <v>#DIV/0!</v>
      </c>
      <c r="EM149" s="324" t="e">
        <f t="shared" si="128"/>
        <v>#DIV/0!</v>
      </c>
      <c r="EN149" s="324" t="e">
        <f t="shared" si="128"/>
        <v>#DIV/0!</v>
      </c>
      <c r="EO149" s="324" t="e">
        <f t="shared" si="128"/>
        <v>#DIV/0!</v>
      </c>
      <c r="EP149" s="324" t="e">
        <f t="shared" si="128"/>
        <v>#DIV/0!</v>
      </c>
      <c r="EQ149" s="324" t="e">
        <f t="shared" si="128"/>
        <v>#DIV/0!</v>
      </c>
      <c r="ER149" s="324" t="e">
        <f t="shared" si="128"/>
        <v>#DIV/0!</v>
      </c>
      <c r="ES149" s="324" t="e">
        <f t="shared" si="128"/>
        <v>#DIV/0!</v>
      </c>
      <c r="ET149" s="324" t="e">
        <f t="shared" si="128"/>
        <v>#DIV/0!</v>
      </c>
      <c r="EU149" s="324" t="e">
        <f t="shared" si="128"/>
        <v>#DIV/0!</v>
      </c>
      <c r="EV149" s="324" t="e">
        <f t="shared" si="128"/>
        <v>#DIV/0!</v>
      </c>
      <c r="EW149" s="324" t="e">
        <f t="shared" si="128"/>
        <v>#DIV/0!</v>
      </c>
      <c r="EX149" s="324" t="e">
        <f t="shared" si="128"/>
        <v>#DIV/0!</v>
      </c>
      <c r="EY149" s="324" t="e">
        <f t="shared" si="128"/>
        <v>#DIV/0!</v>
      </c>
      <c r="EZ149" s="324" t="e">
        <f t="shared" si="128"/>
        <v>#DIV/0!</v>
      </c>
      <c r="FA149" s="324" t="e">
        <f t="shared" si="128"/>
        <v>#DIV/0!</v>
      </c>
      <c r="FB149" s="324" t="e">
        <f t="shared" si="128"/>
        <v>#DIV/0!</v>
      </c>
      <c r="FC149" s="324" t="e">
        <f t="shared" si="128"/>
        <v>#DIV/0!</v>
      </c>
      <c r="FD149" s="324" t="e">
        <f t="shared" si="128"/>
        <v>#DIV/0!</v>
      </c>
      <c r="FE149" s="324" t="e">
        <f t="shared" si="128"/>
        <v>#DIV/0!</v>
      </c>
      <c r="FF149" s="324" t="e">
        <f t="shared" si="128"/>
        <v>#DIV/0!</v>
      </c>
      <c r="FG149" s="324" t="e">
        <f t="shared" si="128"/>
        <v>#DIV/0!</v>
      </c>
      <c r="FH149" s="324" t="e">
        <f t="shared" si="128"/>
        <v>#DIV/0!</v>
      </c>
      <c r="FI149" s="324" t="e">
        <f t="shared" si="128"/>
        <v>#DIV/0!</v>
      </c>
      <c r="FJ149" s="324" t="e">
        <f t="shared" si="128"/>
        <v>#DIV/0!</v>
      </c>
      <c r="FK149" s="324" t="e">
        <f t="shared" si="128"/>
        <v>#DIV/0!</v>
      </c>
      <c r="FL149" s="324" t="e">
        <f t="shared" si="128"/>
        <v>#DIV/0!</v>
      </c>
      <c r="FM149" s="324" t="e">
        <f t="shared" si="128"/>
        <v>#DIV/0!</v>
      </c>
      <c r="FN149" s="324" t="e">
        <f t="shared" si="128"/>
        <v>#DIV/0!</v>
      </c>
      <c r="FO149" s="324" t="e">
        <f t="shared" si="128"/>
        <v>#DIV/0!</v>
      </c>
      <c r="FP149" s="324" t="e">
        <f t="shared" si="128"/>
        <v>#DIV/0!</v>
      </c>
      <c r="FQ149" s="324" t="e">
        <f t="shared" si="128"/>
        <v>#DIV/0!</v>
      </c>
      <c r="FR149" s="324" t="e">
        <f t="shared" si="128"/>
        <v>#DIV/0!</v>
      </c>
      <c r="FS149" s="324" t="e">
        <f t="shared" si="128"/>
        <v>#DIV/0!</v>
      </c>
      <c r="FT149" s="324" t="e">
        <f t="shared" si="128"/>
        <v>#DIV/0!</v>
      </c>
      <c r="FU149" s="324" t="e">
        <f t="shared" si="128"/>
        <v>#DIV/0!</v>
      </c>
      <c r="FV149" s="324" t="e">
        <f t="shared" si="128"/>
        <v>#DIV/0!</v>
      </c>
      <c r="FW149" s="324" t="e">
        <f t="shared" si="128"/>
        <v>#DIV/0!</v>
      </c>
      <c r="FX149" s="324" t="e">
        <f t="shared" si="128"/>
        <v>#DIV/0!</v>
      </c>
      <c r="FY149" s="324" t="e">
        <f t="shared" si="128"/>
        <v>#DIV/0!</v>
      </c>
      <c r="FZ149" s="324" t="e">
        <f t="shared" si="128"/>
        <v>#DIV/0!</v>
      </c>
      <c r="GA149" s="324" t="e">
        <f t="shared" si="128"/>
        <v>#DIV/0!</v>
      </c>
      <c r="GB149" s="324" t="e">
        <f t="shared" si="128"/>
        <v>#DIV/0!</v>
      </c>
      <c r="GC149" s="324" t="e">
        <f t="shared" si="128"/>
        <v>#DIV/0!</v>
      </c>
      <c r="GD149" s="324" t="e">
        <f t="shared" si="128"/>
        <v>#DIV/0!</v>
      </c>
      <c r="GE149" s="324" t="e">
        <f t="shared" si="128"/>
        <v>#DIV/0!</v>
      </c>
      <c r="GF149" s="324" t="e">
        <f t="shared" si="128"/>
        <v>#DIV/0!</v>
      </c>
      <c r="GG149" s="324" t="e">
        <f t="shared" si="128"/>
        <v>#DIV/0!</v>
      </c>
      <c r="GH149" s="324" t="e">
        <f t="shared" si="128"/>
        <v>#DIV/0!</v>
      </c>
      <c r="GI149" s="324" t="e">
        <f t="shared" si="128"/>
        <v>#DIV/0!</v>
      </c>
      <c r="GJ149" s="324" t="e">
        <f t="shared" si="128"/>
        <v>#DIV/0!</v>
      </c>
      <c r="GK149" s="324" t="e">
        <f t="shared" si="128"/>
        <v>#DIV/0!</v>
      </c>
      <c r="GL149" s="324" t="e">
        <f t="shared" si="128"/>
        <v>#DIV/0!</v>
      </c>
      <c r="GM149" s="324" t="e">
        <f t="shared" si="128"/>
        <v>#DIV/0!</v>
      </c>
      <c r="GN149" s="324" t="e">
        <f t="shared" si="128"/>
        <v>#DIV/0!</v>
      </c>
      <c r="GO149" s="324" t="e">
        <f t="shared" si="128"/>
        <v>#DIV/0!</v>
      </c>
      <c r="GP149" s="324" t="e">
        <f t="shared" si="128"/>
        <v>#DIV/0!</v>
      </c>
      <c r="GQ149" s="324" t="e">
        <f t="shared" ref="GQ149:JB149" si="129">ROUND(GQ147+0.5*GQ148,1)</f>
        <v>#DIV/0!</v>
      </c>
      <c r="GR149" s="324" t="e">
        <f t="shared" si="129"/>
        <v>#DIV/0!</v>
      </c>
      <c r="GS149" s="324" t="e">
        <f t="shared" si="129"/>
        <v>#DIV/0!</v>
      </c>
      <c r="GT149" s="324" t="e">
        <f t="shared" si="129"/>
        <v>#DIV/0!</v>
      </c>
      <c r="GU149" s="324" t="e">
        <f t="shared" si="129"/>
        <v>#DIV/0!</v>
      </c>
      <c r="GV149" s="324" t="e">
        <f t="shared" si="129"/>
        <v>#DIV/0!</v>
      </c>
      <c r="GW149" s="324" t="e">
        <f t="shared" si="129"/>
        <v>#DIV/0!</v>
      </c>
      <c r="GX149" s="324" t="e">
        <f t="shared" si="129"/>
        <v>#DIV/0!</v>
      </c>
      <c r="GY149" s="324" t="e">
        <f t="shared" si="129"/>
        <v>#DIV/0!</v>
      </c>
      <c r="GZ149" s="324" t="e">
        <f t="shared" si="129"/>
        <v>#DIV/0!</v>
      </c>
      <c r="HA149" s="324" t="e">
        <f t="shared" si="129"/>
        <v>#DIV/0!</v>
      </c>
      <c r="HB149" s="324" t="e">
        <f t="shared" si="129"/>
        <v>#DIV/0!</v>
      </c>
      <c r="HC149" s="324" t="e">
        <f t="shared" si="129"/>
        <v>#DIV/0!</v>
      </c>
      <c r="HD149" s="324" t="e">
        <f t="shared" si="129"/>
        <v>#DIV/0!</v>
      </c>
      <c r="HE149" s="324" t="e">
        <f t="shared" si="129"/>
        <v>#DIV/0!</v>
      </c>
      <c r="HF149" s="324" t="e">
        <f t="shared" si="129"/>
        <v>#DIV/0!</v>
      </c>
      <c r="HG149" s="324" t="e">
        <f t="shared" si="129"/>
        <v>#DIV/0!</v>
      </c>
      <c r="HH149" s="324" t="e">
        <f t="shared" si="129"/>
        <v>#DIV/0!</v>
      </c>
      <c r="HI149" s="324" t="e">
        <f t="shared" si="129"/>
        <v>#DIV/0!</v>
      </c>
      <c r="HJ149" s="324" t="e">
        <f t="shared" si="129"/>
        <v>#DIV/0!</v>
      </c>
      <c r="HK149" s="324" t="e">
        <f t="shared" si="129"/>
        <v>#DIV/0!</v>
      </c>
      <c r="HL149" s="324" t="e">
        <f t="shared" si="129"/>
        <v>#DIV/0!</v>
      </c>
      <c r="HM149" s="324" t="e">
        <f t="shared" si="129"/>
        <v>#DIV/0!</v>
      </c>
      <c r="HN149" s="324" t="e">
        <f t="shared" si="129"/>
        <v>#DIV/0!</v>
      </c>
      <c r="HO149" s="324" t="e">
        <f t="shared" si="129"/>
        <v>#DIV/0!</v>
      </c>
      <c r="HP149" s="324" t="e">
        <f t="shared" si="129"/>
        <v>#DIV/0!</v>
      </c>
      <c r="HQ149" s="324" t="e">
        <f t="shared" si="129"/>
        <v>#DIV/0!</v>
      </c>
      <c r="HR149" s="324" t="e">
        <f t="shared" si="129"/>
        <v>#DIV/0!</v>
      </c>
      <c r="HS149" s="324" t="e">
        <f t="shared" si="129"/>
        <v>#DIV/0!</v>
      </c>
      <c r="HT149" s="324" t="e">
        <f t="shared" si="129"/>
        <v>#DIV/0!</v>
      </c>
      <c r="HU149" s="324" t="e">
        <f t="shared" si="129"/>
        <v>#DIV/0!</v>
      </c>
      <c r="HV149" s="324" t="e">
        <f t="shared" si="129"/>
        <v>#DIV/0!</v>
      </c>
      <c r="HW149" s="324" t="e">
        <f t="shared" si="129"/>
        <v>#DIV/0!</v>
      </c>
      <c r="HX149" s="324" t="e">
        <f t="shared" si="129"/>
        <v>#DIV/0!</v>
      </c>
      <c r="HY149" s="324" t="e">
        <f t="shared" si="129"/>
        <v>#DIV/0!</v>
      </c>
      <c r="HZ149" s="324" t="e">
        <f t="shared" si="129"/>
        <v>#DIV/0!</v>
      </c>
      <c r="IA149" s="324" t="e">
        <f t="shared" si="129"/>
        <v>#DIV/0!</v>
      </c>
      <c r="IB149" s="324" t="e">
        <f t="shared" si="129"/>
        <v>#DIV/0!</v>
      </c>
      <c r="IC149" s="324" t="e">
        <f t="shared" si="129"/>
        <v>#DIV/0!</v>
      </c>
      <c r="ID149" s="324" t="e">
        <f t="shared" si="129"/>
        <v>#DIV/0!</v>
      </c>
      <c r="IE149" s="324" t="e">
        <f t="shared" si="129"/>
        <v>#DIV/0!</v>
      </c>
      <c r="IF149" s="324" t="e">
        <f t="shared" si="129"/>
        <v>#DIV/0!</v>
      </c>
      <c r="IG149" s="324" t="e">
        <f t="shared" si="129"/>
        <v>#DIV/0!</v>
      </c>
      <c r="IH149" s="324" t="e">
        <f t="shared" si="129"/>
        <v>#DIV/0!</v>
      </c>
      <c r="II149" s="324" t="e">
        <f t="shared" si="129"/>
        <v>#DIV/0!</v>
      </c>
      <c r="IJ149" s="324" t="e">
        <f t="shared" si="129"/>
        <v>#DIV/0!</v>
      </c>
      <c r="IK149" s="324" t="e">
        <f t="shared" si="129"/>
        <v>#DIV/0!</v>
      </c>
      <c r="IL149" s="324" t="e">
        <f t="shared" si="129"/>
        <v>#DIV/0!</v>
      </c>
      <c r="IM149" s="324" t="e">
        <f t="shared" si="129"/>
        <v>#DIV/0!</v>
      </c>
      <c r="IN149" s="324" t="e">
        <f t="shared" si="129"/>
        <v>#DIV/0!</v>
      </c>
      <c r="IO149" s="324" t="e">
        <f t="shared" si="129"/>
        <v>#DIV/0!</v>
      </c>
      <c r="IP149" s="324" t="e">
        <f t="shared" si="129"/>
        <v>#DIV/0!</v>
      </c>
      <c r="IQ149" s="324" t="e">
        <f t="shared" si="129"/>
        <v>#DIV/0!</v>
      </c>
      <c r="IR149" s="324" t="e">
        <f t="shared" si="129"/>
        <v>#DIV/0!</v>
      </c>
      <c r="IS149" s="324" t="e">
        <f t="shared" si="129"/>
        <v>#DIV/0!</v>
      </c>
      <c r="IT149" s="324" t="e">
        <f t="shared" si="129"/>
        <v>#DIV/0!</v>
      </c>
      <c r="IU149" s="324" t="e">
        <f t="shared" si="129"/>
        <v>#DIV/0!</v>
      </c>
      <c r="IV149" s="324" t="e">
        <f t="shared" si="129"/>
        <v>#DIV/0!</v>
      </c>
      <c r="IW149" s="324" t="e">
        <f t="shared" si="129"/>
        <v>#DIV/0!</v>
      </c>
      <c r="IX149" s="324" t="e">
        <f t="shared" si="129"/>
        <v>#DIV/0!</v>
      </c>
      <c r="IY149" s="324" t="e">
        <f t="shared" si="129"/>
        <v>#DIV/0!</v>
      </c>
      <c r="IZ149" s="324" t="e">
        <f t="shared" si="129"/>
        <v>#DIV/0!</v>
      </c>
      <c r="JA149" s="324" t="e">
        <f t="shared" si="129"/>
        <v>#DIV/0!</v>
      </c>
      <c r="JB149" s="324" t="e">
        <f t="shared" si="129"/>
        <v>#DIV/0!</v>
      </c>
      <c r="JC149" s="324" t="e">
        <f t="shared" ref="JC149:JP149" si="130">ROUND(JC147+0.5*JC148,1)</f>
        <v>#DIV/0!</v>
      </c>
      <c r="JD149" s="324" t="e">
        <f t="shared" si="130"/>
        <v>#DIV/0!</v>
      </c>
      <c r="JE149" s="324" t="e">
        <f t="shared" si="130"/>
        <v>#DIV/0!</v>
      </c>
      <c r="JF149" s="324" t="e">
        <f t="shared" si="130"/>
        <v>#DIV/0!</v>
      </c>
      <c r="JG149" s="324" t="e">
        <f t="shared" si="130"/>
        <v>#DIV/0!</v>
      </c>
      <c r="JH149" s="324" t="e">
        <f t="shared" si="130"/>
        <v>#DIV/0!</v>
      </c>
      <c r="JI149" s="324" t="e">
        <f t="shared" si="130"/>
        <v>#DIV/0!</v>
      </c>
      <c r="JJ149" s="324" t="e">
        <f t="shared" si="130"/>
        <v>#DIV/0!</v>
      </c>
      <c r="JK149" s="324" t="e">
        <f t="shared" si="130"/>
        <v>#DIV/0!</v>
      </c>
      <c r="JL149" s="324" t="e">
        <f t="shared" si="130"/>
        <v>#DIV/0!</v>
      </c>
      <c r="JM149" s="324" t="e">
        <f t="shared" si="130"/>
        <v>#DIV/0!</v>
      </c>
      <c r="JN149" s="324" t="e">
        <f t="shared" si="130"/>
        <v>#DIV/0!</v>
      </c>
      <c r="JO149" s="324" t="e">
        <f t="shared" si="130"/>
        <v>#DIV/0!</v>
      </c>
      <c r="JP149" s="324" t="e">
        <f t="shared" si="130"/>
        <v>#DIV/0!</v>
      </c>
    </row>
    <row r="150" spans="4:276" ht="15" customHeight="1" x14ac:dyDescent="0.2">
      <c r="D150" s="316">
        <v>10.199999999999999</v>
      </c>
      <c r="E150" s="317" t="s">
        <v>498</v>
      </c>
      <c r="F150" s="324" t="e">
        <f>F147-0.5*F148</f>
        <v>#DIV/0!</v>
      </c>
      <c r="G150" s="324" t="e">
        <f t="shared" ref="G150:BR150" si="131">G147-0.5*G148</f>
        <v>#DIV/0!</v>
      </c>
      <c r="H150" s="324" t="e">
        <f t="shared" si="131"/>
        <v>#DIV/0!</v>
      </c>
      <c r="I150" s="324" t="e">
        <f t="shared" si="131"/>
        <v>#DIV/0!</v>
      </c>
      <c r="J150" s="324" t="e">
        <f t="shared" si="131"/>
        <v>#DIV/0!</v>
      </c>
      <c r="K150" s="324" t="e">
        <f t="shared" si="131"/>
        <v>#DIV/0!</v>
      </c>
      <c r="L150" s="324" t="e">
        <f t="shared" si="131"/>
        <v>#DIV/0!</v>
      </c>
      <c r="M150" s="324" t="e">
        <f t="shared" si="131"/>
        <v>#DIV/0!</v>
      </c>
      <c r="N150" s="324" t="e">
        <f t="shared" si="131"/>
        <v>#DIV/0!</v>
      </c>
      <c r="O150" s="324" t="e">
        <f t="shared" si="131"/>
        <v>#DIV/0!</v>
      </c>
      <c r="P150" s="324" t="e">
        <f t="shared" si="131"/>
        <v>#DIV/0!</v>
      </c>
      <c r="Q150" s="324" t="e">
        <f t="shared" si="131"/>
        <v>#DIV/0!</v>
      </c>
      <c r="R150" s="324" t="e">
        <f t="shared" si="131"/>
        <v>#DIV/0!</v>
      </c>
      <c r="S150" s="324" t="e">
        <f t="shared" si="131"/>
        <v>#DIV/0!</v>
      </c>
      <c r="T150" s="324" t="e">
        <f t="shared" si="131"/>
        <v>#DIV/0!</v>
      </c>
      <c r="U150" s="324" t="e">
        <f t="shared" si="131"/>
        <v>#DIV/0!</v>
      </c>
      <c r="V150" s="324" t="e">
        <f t="shared" si="131"/>
        <v>#DIV/0!</v>
      </c>
      <c r="W150" s="324" t="e">
        <f t="shared" si="131"/>
        <v>#DIV/0!</v>
      </c>
      <c r="X150" s="324" t="e">
        <f t="shared" si="131"/>
        <v>#DIV/0!</v>
      </c>
      <c r="Y150" s="324" t="e">
        <f t="shared" si="131"/>
        <v>#DIV/0!</v>
      </c>
      <c r="Z150" s="324" t="e">
        <f t="shared" si="131"/>
        <v>#DIV/0!</v>
      </c>
      <c r="AA150" s="324" t="e">
        <f t="shared" si="131"/>
        <v>#DIV/0!</v>
      </c>
      <c r="AB150" s="324" t="e">
        <f t="shared" si="131"/>
        <v>#DIV/0!</v>
      </c>
      <c r="AC150" s="324" t="e">
        <f t="shared" si="131"/>
        <v>#DIV/0!</v>
      </c>
      <c r="AD150" s="324" t="e">
        <f t="shared" si="131"/>
        <v>#DIV/0!</v>
      </c>
      <c r="AE150" s="324" t="e">
        <f t="shared" si="131"/>
        <v>#DIV/0!</v>
      </c>
      <c r="AF150" s="324" t="e">
        <f t="shared" si="131"/>
        <v>#DIV/0!</v>
      </c>
      <c r="AG150" s="324" t="e">
        <f t="shared" si="131"/>
        <v>#DIV/0!</v>
      </c>
      <c r="AH150" s="324" t="e">
        <f t="shared" si="131"/>
        <v>#DIV/0!</v>
      </c>
      <c r="AI150" s="324" t="e">
        <f t="shared" si="131"/>
        <v>#DIV/0!</v>
      </c>
      <c r="AJ150" s="324" t="e">
        <f t="shared" si="131"/>
        <v>#DIV/0!</v>
      </c>
      <c r="AK150" s="324" t="e">
        <f t="shared" si="131"/>
        <v>#DIV/0!</v>
      </c>
      <c r="AL150" s="324" t="e">
        <f t="shared" si="131"/>
        <v>#DIV/0!</v>
      </c>
      <c r="AM150" s="324" t="e">
        <f t="shared" si="131"/>
        <v>#DIV/0!</v>
      </c>
      <c r="AN150" s="324" t="e">
        <f t="shared" si="131"/>
        <v>#DIV/0!</v>
      </c>
      <c r="AO150" s="324" t="e">
        <f t="shared" si="131"/>
        <v>#DIV/0!</v>
      </c>
      <c r="AP150" s="324" t="e">
        <f t="shared" si="131"/>
        <v>#DIV/0!</v>
      </c>
      <c r="AQ150" s="324" t="e">
        <f t="shared" si="131"/>
        <v>#DIV/0!</v>
      </c>
      <c r="AR150" s="324" t="e">
        <f t="shared" si="131"/>
        <v>#DIV/0!</v>
      </c>
      <c r="AS150" s="324" t="e">
        <f t="shared" si="131"/>
        <v>#DIV/0!</v>
      </c>
      <c r="AT150" s="324" t="e">
        <f t="shared" si="131"/>
        <v>#DIV/0!</v>
      </c>
      <c r="AU150" s="324" t="e">
        <f t="shared" si="131"/>
        <v>#DIV/0!</v>
      </c>
      <c r="AV150" s="324" t="e">
        <f t="shared" si="131"/>
        <v>#DIV/0!</v>
      </c>
      <c r="AW150" s="324" t="e">
        <f t="shared" si="131"/>
        <v>#DIV/0!</v>
      </c>
      <c r="AX150" s="324" t="e">
        <f t="shared" si="131"/>
        <v>#DIV/0!</v>
      </c>
      <c r="AY150" s="324" t="e">
        <f t="shared" si="131"/>
        <v>#DIV/0!</v>
      </c>
      <c r="AZ150" s="324" t="e">
        <f t="shared" si="131"/>
        <v>#DIV/0!</v>
      </c>
      <c r="BA150" s="324" t="e">
        <f t="shared" si="131"/>
        <v>#DIV/0!</v>
      </c>
      <c r="BB150" s="324" t="e">
        <f t="shared" si="131"/>
        <v>#DIV/0!</v>
      </c>
      <c r="BC150" s="324" t="e">
        <f t="shared" si="131"/>
        <v>#DIV/0!</v>
      </c>
      <c r="BD150" s="324" t="e">
        <f t="shared" si="131"/>
        <v>#DIV/0!</v>
      </c>
      <c r="BE150" s="324" t="e">
        <f t="shared" si="131"/>
        <v>#DIV/0!</v>
      </c>
      <c r="BF150" s="324" t="e">
        <f t="shared" si="131"/>
        <v>#DIV/0!</v>
      </c>
      <c r="BG150" s="324" t="e">
        <f t="shared" si="131"/>
        <v>#DIV/0!</v>
      </c>
      <c r="BH150" s="324" t="e">
        <f t="shared" si="131"/>
        <v>#DIV/0!</v>
      </c>
      <c r="BI150" s="324" t="e">
        <f t="shared" si="131"/>
        <v>#DIV/0!</v>
      </c>
      <c r="BJ150" s="324" t="e">
        <f t="shared" si="131"/>
        <v>#DIV/0!</v>
      </c>
      <c r="BK150" s="324" t="e">
        <f t="shared" si="131"/>
        <v>#DIV/0!</v>
      </c>
      <c r="BL150" s="324" t="e">
        <f t="shared" si="131"/>
        <v>#DIV/0!</v>
      </c>
      <c r="BM150" s="324" t="e">
        <f t="shared" si="131"/>
        <v>#DIV/0!</v>
      </c>
      <c r="BN150" s="324" t="e">
        <f t="shared" si="131"/>
        <v>#DIV/0!</v>
      </c>
      <c r="BO150" s="324" t="e">
        <f t="shared" si="131"/>
        <v>#DIV/0!</v>
      </c>
      <c r="BP150" s="324" t="e">
        <f t="shared" si="131"/>
        <v>#DIV/0!</v>
      </c>
      <c r="BQ150" s="324" t="e">
        <f t="shared" si="131"/>
        <v>#DIV/0!</v>
      </c>
      <c r="BR150" s="324" t="e">
        <f t="shared" si="131"/>
        <v>#DIV/0!</v>
      </c>
      <c r="BS150" s="324" t="e">
        <f t="shared" ref="BS150:ED150" si="132">BS147-0.5*BS148</f>
        <v>#DIV/0!</v>
      </c>
      <c r="BT150" s="324" t="e">
        <f t="shared" si="132"/>
        <v>#DIV/0!</v>
      </c>
      <c r="BU150" s="324" t="e">
        <f t="shared" si="132"/>
        <v>#DIV/0!</v>
      </c>
      <c r="BV150" s="324" t="e">
        <f t="shared" si="132"/>
        <v>#DIV/0!</v>
      </c>
      <c r="BW150" s="324" t="e">
        <f t="shared" si="132"/>
        <v>#DIV/0!</v>
      </c>
      <c r="BX150" s="324" t="e">
        <f t="shared" si="132"/>
        <v>#DIV/0!</v>
      </c>
      <c r="BY150" s="324" t="e">
        <f t="shared" si="132"/>
        <v>#DIV/0!</v>
      </c>
      <c r="BZ150" s="324" t="e">
        <f t="shared" si="132"/>
        <v>#DIV/0!</v>
      </c>
      <c r="CA150" s="324" t="e">
        <f t="shared" si="132"/>
        <v>#DIV/0!</v>
      </c>
      <c r="CB150" s="324" t="e">
        <f t="shared" si="132"/>
        <v>#DIV/0!</v>
      </c>
      <c r="CC150" s="324" t="e">
        <f t="shared" si="132"/>
        <v>#DIV/0!</v>
      </c>
      <c r="CD150" s="324" t="e">
        <f t="shared" si="132"/>
        <v>#DIV/0!</v>
      </c>
      <c r="CE150" s="324" t="e">
        <f t="shared" si="132"/>
        <v>#DIV/0!</v>
      </c>
      <c r="CF150" s="324" t="e">
        <f t="shared" si="132"/>
        <v>#DIV/0!</v>
      </c>
      <c r="CG150" s="324" t="e">
        <f t="shared" si="132"/>
        <v>#DIV/0!</v>
      </c>
      <c r="CH150" s="324" t="e">
        <f t="shared" si="132"/>
        <v>#DIV/0!</v>
      </c>
      <c r="CI150" s="324" t="e">
        <f t="shared" si="132"/>
        <v>#DIV/0!</v>
      </c>
      <c r="CJ150" s="324" t="e">
        <f t="shared" si="132"/>
        <v>#DIV/0!</v>
      </c>
      <c r="CK150" s="324" t="e">
        <f t="shared" si="132"/>
        <v>#DIV/0!</v>
      </c>
      <c r="CL150" s="324" t="e">
        <f t="shared" si="132"/>
        <v>#DIV/0!</v>
      </c>
      <c r="CM150" s="324" t="e">
        <f t="shared" si="132"/>
        <v>#DIV/0!</v>
      </c>
      <c r="CN150" s="324" t="e">
        <f t="shared" si="132"/>
        <v>#DIV/0!</v>
      </c>
      <c r="CO150" s="324" t="e">
        <f t="shared" si="132"/>
        <v>#DIV/0!</v>
      </c>
      <c r="CP150" s="324" t="e">
        <f t="shared" si="132"/>
        <v>#DIV/0!</v>
      </c>
      <c r="CQ150" s="324" t="e">
        <f t="shared" si="132"/>
        <v>#DIV/0!</v>
      </c>
      <c r="CR150" s="324" t="e">
        <f t="shared" si="132"/>
        <v>#DIV/0!</v>
      </c>
      <c r="CS150" s="324" t="e">
        <f t="shared" si="132"/>
        <v>#DIV/0!</v>
      </c>
      <c r="CT150" s="324" t="e">
        <f t="shared" si="132"/>
        <v>#DIV/0!</v>
      </c>
      <c r="CU150" s="324" t="e">
        <f t="shared" si="132"/>
        <v>#DIV/0!</v>
      </c>
      <c r="CV150" s="324" t="e">
        <f t="shared" si="132"/>
        <v>#DIV/0!</v>
      </c>
      <c r="CW150" s="324" t="e">
        <f t="shared" si="132"/>
        <v>#DIV/0!</v>
      </c>
      <c r="CX150" s="324" t="e">
        <f t="shared" si="132"/>
        <v>#DIV/0!</v>
      </c>
      <c r="CY150" s="324" t="e">
        <f t="shared" si="132"/>
        <v>#DIV/0!</v>
      </c>
      <c r="CZ150" s="324" t="e">
        <f t="shared" si="132"/>
        <v>#DIV/0!</v>
      </c>
      <c r="DA150" s="324" t="e">
        <f t="shared" si="132"/>
        <v>#DIV/0!</v>
      </c>
      <c r="DB150" s="324" t="e">
        <f t="shared" si="132"/>
        <v>#DIV/0!</v>
      </c>
      <c r="DC150" s="324" t="e">
        <f t="shared" si="132"/>
        <v>#DIV/0!</v>
      </c>
      <c r="DD150" s="324" t="e">
        <f t="shared" si="132"/>
        <v>#DIV/0!</v>
      </c>
      <c r="DE150" s="324" t="e">
        <f t="shared" si="132"/>
        <v>#DIV/0!</v>
      </c>
      <c r="DF150" s="324" t="e">
        <f t="shared" si="132"/>
        <v>#DIV/0!</v>
      </c>
      <c r="DG150" s="324" t="e">
        <f t="shared" si="132"/>
        <v>#DIV/0!</v>
      </c>
      <c r="DH150" s="324" t="e">
        <f t="shared" si="132"/>
        <v>#DIV/0!</v>
      </c>
      <c r="DI150" s="324" t="e">
        <f t="shared" si="132"/>
        <v>#DIV/0!</v>
      </c>
      <c r="DJ150" s="324" t="e">
        <f t="shared" si="132"/>
        <v>#DIV/0!</v>
      </c>
      <c r="DK150" s="324" t="e">
        <f t="shared" si="132"/>
        <v>#DIV/0!</v>
      </c>
      <c r="DL150" s="324" t="e">
        <f t="shared" si="132"/>
        <v>#DIV/0!</v>
      </c>
      <c r="DM150" s="324" t="e">
        <f t="shared" si="132"/>
        <v>#DIV/0!</v>
      </c>
      <c r="DN150" s="324" t="e">
        <f t="shared" si="132"/>
        <v>#DIV/0!</v>
      </c>
      <c r="DO150" s="324" t="e">
        <f t="shared" si="132"/>
        <v>#DIV/0!</v>
      </c>
      <c r="DP150" s="324" t="e">
        <f t="shared" si="132"/>
        <v>#DIV/0!</v>
      </c>
      <c r="DQ150" s="324" t="e">
        <f t="shared" si="132"/>
        <v>#DIV/0!</v>
      </c>
      <c r="DR150" s="324" t="e">
        <f t="shared" si="132"/>
        <v>#DIV/0!</v>
      </c>
      <c r="DS150" s="324" t="e">
        <f t="shared" si="132"/>
        <v>#DIV/0!</v>
      </c>
      <c r="DT150" s="324" t="e">
        <f t="shared" si="132"/>
        <v>#DIV/0!</v>
      </c>
      <c r="DU150" s="324" t="e">
        <f t="shared" si="132"/>
        <v>#DIV/0!</v>
      </c>
      <c r="DV150" s="324" t="e">
        <f t="shared" si="132"/>
        <v>#DIV/0!</v>
      </c>
      <c r="DW150" s="324" t="e">
        <f t="shared" si="132"/>
        <v>#DIV/0!</v>
      </c>
      <c r="DX150" s="324" t="e">
        <f t="shared" si="132"/>
        <v>#DIV/0!</v>
      </c>
      <c r="DY150" s="324" t="e">
        <f t="shared" si="132"/>
        <v>#DIV/0!</v>
      </c>
      <c r="DZ150" s="324" t="e">
        <f t="shared" si="132"/>
        <v>#DIV/0!</v>
      </c>
      <c r="EA150" s="324" t="e">
        <f t="shared" si="132"/>
        <v>#DIV/0!</v>
      </c>
      <c r="EB150" s="324" t="e">
        <f t="shared" si="132"/>
        <v>#DIV/0!</v>
      </c>
      <c r="EC150" s="324" t="e">
        <f t="shared" si="132"/>
        <v>#DIV/0!</v>
      </c>
      <c r="ED150" s="324" t="e">
        <f t="shared" si="132"/>
        <v>#DIV/0!</v>
      </c>
      <c r="EE150" s="324" t="e">
        <f t="shared" ref="EE150:GP150" si="133">EE147-0.5*EE148</f>
        <v>#DIV/0!</v>
      </c>
      <c r="EF150" s="324" t="e">
        <f t="shared" si="133"/>
        <v>#DIV/0!</v>
      </c>
      <c r="EG150" s="324" t="e">
        <f t="shared" si="133"/>
        <v>#DIV/0!</v>
      </c>
      <c r="EH150" s="324" t="e">
        <f t="shared" si="133"/>
        <v>#DIV/0!</v>
      </c>
      <c r="EI150" s="324" t="e">
        <f t="shared" si="133"/>
        <v>#DIV/0!</v>
      </c>
      <c r="EJ150" s="324" t="e">
        <f t="shared" si="133"/>
        <v>#DIV/0!</v>
      </c>
      <c r="EK150" s="324" t="e">
        <f t="shared" si="133"/>
        <v>#DIV/0!</v>
      </c>
      <c r="EL150" s="324" t="e">
        <f t="shared" si="133"/>
        <v>#DIV/0!</v>
      </c>
      <c r="EM150" s="324" t="e">
        <f t="shared" si="133"/>
        <v>#DIV/0!</v>
      </c>
      <c r="EN150" s="324" t="e">
        <f t="shared" si="133"/>
        <v>#DIV/0!</v>
      </c>
      <c r="EO150" s="324" t="e">
        <f t="shared" si="133"/>
        <v>#DIV/0!</v>
      </c>
      <c r="EP150" s="324" t="e">
        <f t="shared" si="133"/>
        <v>#DIV/0!</v>
      </c>
      <c r="EQ150" s="324" t="e">
        <f t="shared" si="133"/>
        <v>#DIV/0!</v>
      </c>
      <c r="ER150" s="324" t="e">
        <f t="shared" si="133"/>
        <v>#DIV/0!</v>
      </c>
      <c r="ES150" s="324" t="e">
        <f t="shared" si="133"/>
        <v>#DIV/0!</v>
      </c>
      <c r="ET150" s="324" t="e">
        <f t="shared" si="133"/>
        <v>#DIV/0!</v>
      </c>
      <c r="EU150" s="324" t="e">
        <f t="shared" si="133"/>
        <v>#DIV/0!</v>
      </c>
      <c r="EV150" s="324" t="e">
        <f t="shared" si="133"/>
        <v>#DIV/0!</v>
      </c>
      <c r="EW150" s="324" t="e">
        <f t="shared" si="133"/>
        <v>#DIV/0!</v>
      </c>
      <c r="EX150" s="324" t="e">
        <f t="shared" si="133"/>
        <v>#DIV/0!</v>
      </c>
      <c r="EY150" s="324" t="e">
        <f t="shared" si="133"/>
        <v>#DIV/0!</v>
      </c>
      <c r="EZ150" s="324" t="e">
        <f t="shared" si="133"/>
        <v>#DIV/0!</v>
      </c>
      <c r="FA150" s="324" t="e">
        <f t="shared" si="133"/>
        <v>#DIV/0!</v>
      </c>
      <c r="FB150" s="324" t="e">
        <f t="shared" si="133"/>
        <v>#DIV/0!</v>
      </c>
      <c r="FC150" s="324" t="e">
        <f t="shared" si="133"/>
        <v>#DIV/0!</v>
      </c>
      <c r="FD150" s="324" t="e">
        <f t="shared" si="133"/>
        <v>#DIV/0!</v>
      </c>
      <c r="FE150" s="324" t="e">
        <f t="shared" si="133"/>
        <v>#DIV/0!</v>
      </c>
      <c r="FF150" s="324" t="e">
        <f t="shared" si="133"/>
        <v>#DIV/0!</v>
      </c>
      <c r="FG150" s="324" t="e">
        <f t="shared" si="133"/>
        <v>#DIV/0!</v>
      </c>
      <c r="FH150" s="324" t="e">
        <f t="shared" si="133"/>
        <v>#DIV/0!</v>
      </c>
      <c r="FI150" s="324" t="e">
        <f t="shared" si="133"/>
        <v>#DIV/0!</v>
      </c>
      <c r="FJ150" s="324" t="e">
        <f t="shared" si="133"/>
        <v>#DIV/0!</v>
      </c>
      <c r="FK150" s="324" t="e">
        <f t="shared" si="133"/>
        <v>#DIV/0!</v>
      </c>
      <c r="FL150" s="324" t="e">
        <f t="shared" si="133"/>
        <v>#DIV/0!</v>
      </c>
      <c r="FM150" s="324" t="e">
        <f t="shared" si="133"/>
        <v>#DIV/0!</v>
      </c>
      <c r="FN150" s="324" t="e">
        <f t="shared" si="133"/>
        <v>#DIV/0!</v>
      </c>
      <c r="FO150" s="324" t="e">
        <f t="shared" si="133"/>
        <v>#DIV/0!</v>
      </c>
      <c r="FP150" s="324" t="e">
        <f t="shared" si="133"/>
        <v>#DIV/0!</v>
      </c>
      <c r="FQ150" s="324" t="e">
        <f t="shared" si="133"/>
        <v>#DIV/0!</v>
      </c>
      <c r="FR150" s="324" t="e">
        <f t="shared" si="133"/>
        <v>#DIV/0!</v>
      </c>
      <c r="FS150" s="324" t="e">
        <f t="shared" si="133"/>
        <v>#DIV/0!</v>
      </c>
      <c r="FT150" s="324" t="e">
        <f t="shared" si="133"/>
        <v>#DIV/0!</v>
      </c>
      <c r="FU150" s="324" t="e">
        <f t="shared" si="133"/>
        <v>#DIV/0!</v>
      </c>
      <c r="FV150" s="324" t="e">
        <f t="shared" si="133"/>
        <v>#DIV/0!</v>
      </c>
      <c r="FW150" s="324" t="e">
        <f t="shared" si="133"/>
        <v>#DIV/0!</v>
      </c>
      <c r="FX150" s="324" t="e">
        <f t="shared" si="133"/>
        <v>#DIV/0!</v>
      </c>
      <c r="FY150" s="324" t="e">
        <f t="shared" si="133"/>
        <v>#DIV/0!</v>
      </c>
      <c r="FZ150" s="324" t="e">
        <f t="shared" si="133"/>
        <v>#DIV/0!</v>
      </c>
      <c r="GA150" s="324" t="e">
        <f t="shared" si="133"/>
        <v>#DIV/0!</v>
      </c>
      <c r="GB150" s="324" t="e">
        <f t="shared" si="133"/>
        <v>#DIV/0!</v>
      </c>
      <c r="GC150" s="324" t="e">
        <f t="shared" si="133"/>
        <v>#DIV/0!</v>
      </c>
      <c r="GD150" s="324" t="e">
        <f t="shared" si="133"/>
        <v>#DIV/0!</v>
      </c>
      <c r="GE150" s="324" t="e">
        <f t="shared" si="133"/>
        <v>#DIV/0!</v>
      </c>
      <c r="GF150" s="324" t="e">
        <f t="shared" si="133"/>
        <v>#DIV/0!</v>
      </c>
      <c r="GG150" s="324" t="e">
        <f t="shared" si="133"/>
        <v>#DIV/0!</v>
      </c>
      <c r="GH150" s="324" t="e">
        <f t="shared" si="133"/>
        <v>#DIV/0!</v>
      </c>
      <c r="GI150" s="324" t="e">
        <f t="shared" si="133"/>
        <v>#DIV/0!</v>
      </c>
      <c r="GJ150" s="324" t="e">
        <f t="shared" si="133"/>
        <v>#DIV/0!</v>
      </c>
      <c r="GK150" s="324" t="e">
        <f t="shared" si="133"/>
        <v>#DIV/0!</v>
      </c>
      <c r="GL150" s="324" t="e">
        <f t="shared" si="133"/>
        <v>#DIV/0!</v>
      </c>
      <c r="GM150" s="324" t="e">
        <f t="shared" si="133"/>
        <v>#DIV/0!</v>
      </c>
      <c r="GN150" s="324" t="e">
        <f t="shared" si="133"/>
        <v>#DIV/0!</v>
      </c>
      <c r="GO150" s="324" t="e">
        <f t="shared" si="133"/>
        <v>#DIV/0!</v>
      </c>
      <c r="GP150" s="324" t="e">
        <f t="shared" si="133"/>
        <v>#DIV/0!</v>
      </c>
      <c r="GQ150" s="324" t="e">
        <f t="shared" ref="GQ150:JB150" si="134">GQ147-0.5*GQ148</f>
        <v>#DIV/0!</v>
      </c>
      <c r="GR150" s="324" t="e">
        <f t="shared" si="134"/>
        <v>#DIV/0!</v>
      </c>
      <c r="GS150" s="324" t="e">
        <f t="shared" si="134"/>
        <v>#DIV/0!</v>
      </c>
      <c r="GT150" s="324" t="e">
        <f t="shared" si="134"/>
        <v>#DIV/0!</v>
      </c>
      <c r="GU150" s="324" t="e">
        <f t="shared" si="134"/>
        <v>#DIV/0!</v>
      </c>
      <c r="GV150" s="324" t="e">
        <f t="shared" si="134"/>
        <v>#DIV/0!</v>
      </c>
      <c r="GW150" s="324" t="e">
        <f t="shared" si="134"/>
        <v>#DIV/0!</v>
      </c>
      <c r="GX150" s="324" t="e">
        <f t="shared" si="134"/>
        <v>#DIV/0!</v>
      </c>
      <c r="GY150" s="324" t="e">
        <f t="shared" si="134"/>
        <v>#DIV/0!</v>
      </c>
      <c r="GZ150" s="324" t="e">
        <f t="shared" si="134"/>
        <v>#DIV/0!</v>
      </c>
      <c r="HA150" s="324" t="e">
        <f t="shared" si="134"/>
        <v>#DIV/0!</v>
      </c>
      <c r="HB150" s="324" t="e">
        <f t="shared" si="134"/>
        <v>#DIV/0!</v>
      </c>
      <c r="HC150" s="324" t="e">
        <f t="shared" si="134"/>
        <v>#DIV/0!</v>
      </c>
      <c r="HD150" s="324" t="e">
        <f t="shared" si="134"/>
        <v>#DIV/0!</v>
      </c>
      <c r="HE150" s="324" t="e">
        <f t="shared" si="134"/>
        <v>#DIV/0!</v>
      </c>
      <c r="HF150" s="324" t="e">
        <f t="shared" si="134"/>
        <v>#DIV/0!</v>
      </c>
      <c r="HG150" s="324" t="e">
        <f t="shared" si="134"/>
        <v>#DIV/0!</v>
      </c>
      <c r="HH150" s="324" t="e">
        <f t="shared" si="134"/>
        <v>#DIV/0!</v>
      </c>
      <c r="HI150" s="324" t="e">
        <f t="shared" si="134"/>
        <v>#DIV/0!</v>
      </c>
      <c r="HJ150" s="324" t="e">
        <f t="shared" si="134"/>
        <v>#DIV/0!</v>
      </c>
      <c r="HK150" s="324" t="e">
        <f t="shared" si="134"/>
        <v>#DIV/0!</v>
      </c>
      <c r="HL150" s="324" t="e">
        <f t="shared" si="134"/>
        <v>#DIV/0!</v>
      </c>
      <c r="HM150" s="324" t="e">
        <f t="shared" si="134"/>
        <v>#DIV/0!</v>
      </c>
      <c r="HN150" s="324" t="e">
        <f t="shared" si="134"/>
        <v>#DIV/0!</v>
      </c>
      <c r="HO150" s="324" t="e">
        <f t="shared" si="134"/>
        <v>#DIV/0!</v>
      </c>
      <c r="HP150" s="324" t="e">
        <f t="shared" si="134"/>
        <v>#DIV/0!</v>
      </c>
      <c r="HQ150" s="324" t="e">
        <f t="shared" si="134"/>
        <v>#DIV/0!</v>
      </c>
      <c r="HR150" s="324" t="e">
        <f t="shared" si="134"/>
        <v>#DIV/0!</v>
      </c>
      <c r="HS150" s="324" t="e">
        <f t="shared" si="134"/>
        <v>#DIV/0!</v>
      </c>
      <c r="HT150" s="324" t="e">
        <f t="shared" si="134"/>
        <v>#DIV/0!</v>
      </c>
      <c r="HU150" s="324" t="e">
        <f t="shared" si="134"/>
        <v>#DIV/0!</v>
      </c>
      <c r="HV150" s="324" t="e">
        <f t="shared" si="134"/>
        <v>#DIV/0!</v>
      </c>
      <c r="HW150" s="324" t="e">
        <f t="shared" si="134"/>
        <v>#DIV/0!</v>
      </c>
      <c r="HX150" s="324" t="e">
        <f t="shared" si="134"/>
        <v>#DIV/0!</v>
      </c>
      <c r="HY150" s="324" t="e">
        <f t="shared" si="134"/>
        <v>#DIV/0!</v>
      </c>
      <c r="HZ150" s="324" t="e">
        <f t="shared" si="134"/>
        <v>#DIV/0!</v>
      </c>
      <c r="IA150" s="324" t="e">
        <f t="shared" si="134"/>
        <v>#DIV/0!</v>
      </c>
      <c r="IB150" s="324" t="e">
        <f t="shared" si="134"/>
        <v>#DIV/0!</v>
      </c>
      <c r="IC150" s="324" t="e">
        <f t="shared" si="134"/>
        <v>#DIV/0!</v>
      </c>
      <c r="ID150" s="324" t="e">
        <f t="shared" si="134"/>
        <v>#DIV/0!</v>
      </c>
      <c r="IE150" s="324" t="e">
        <f t="shared" si="134"/>
        <v>#DIV/0!</v>
      </c>
      <c r="IF150" s="324" t="e">
        <f t="shared" si="134"/>
        <v>#DIV/0!</v>
      </c>
      <c r="IG150" s="324" t="e">
        <f t="shared" si="134"/>
        <v>#DIV/0!</v>
      </c>
      <c r="IH150" s="324" t="e">
        <f t="shared" si="134"/>
        <v>#DIV/0!</v>
      </c>
      <c r="II150" s="324" t="e">
        <f t="shared" si="134"/>
        <v>#DIV/0!</v>
      </c>
      <c r="IJ150" s="324" t="e">
        <f t="shared" si="134"/>
        <v>#DIV/0!</v>
      </c>
      <c r="IK150" s="324" t="e">
        <f t="shared" si="134"/>
        <v>#DIV/0!</v>
      </c>
      <c r="IL150" s="324" t="e">
        <f t="shared" si="134"/>
        <v>#DIV/0!</v>
      </c>
      <c r="IM150" s="324" t="e">
        <f t="shared" si="134"/>
        <v>#DIV/0!</v>
      </c>
      <c r="IN150" s="324" t="e">
        <f t="shared" si="134"/>
        <v>#DIV/0!</v>
      </c>
      <c r="IO150" s="324" t="e">
        <f t="shared" si="134"/>
        <v>#DIV/0!</v>
      </c>
      <c r="IP150" s="324" t="e">
        <f t="shared" si="134"/>
        <v>#DIV/0!</v>
      </c>
      <c r="IQ150" s="324" t="e">
        <f t="shared" si="134"/>
        <v>#DIV/0!</v>
      </c>
      <c r="IR150" s="324" t="e">
        <f t="shared" si="134"/>
        <v>#DIV/0!</v>
      </c>
      <c r="IS150" s="324" t="e">
        <f t="shared" si="134"/>
        <v>#DIV/0!</v>
      </c>
      <c r="IT150" s="324" t="e">
        <f t="shared" si="134"/>
        <v>#DIV/0!</v>
      </c>
      <c r="IU150" s="324" t="e">
        <f t="shared" si="134"/>
        <v>#DIV/0!</v>
      </c>
      <c r="IV150" s="324" t="e">
        <f t="shared" si="134"/>
        <v>#DIV/0!</v>
      </c>
      <c r="IW150" s="324" t="e">
        <f t="shared" si="134"/>
        <v>#DIV/0!</v>
      </c>
      <c r="IX150" s="324" t="e">
        <f t="shared" si="134"/>
        <v>#DIV/0!</v>
      </c>
      <c r="IY150" s="324" t="e">
        <f t="shared" si="134"/>
        <v>#DIV/0!</v>
      </c>
      <c r="IZ150" s="324" t="e">
        <f t="shared" si="134"/>
        <v>#DIV/0!</v>
      </c>
      <c r="JA150" s="324" t="e">
        <f t="shared" si="134"/>
        <v>#DIV/0!</v>
      </c>
      <c r="JB150" s="324" t="e">
        <f t="shared" si="134"/>
        <v>#DIV/0!</v>
      </c>
      <c r="JC150" s="324" t="e">
        <f t="shared" ref="JC150:JP150" si="135">JC147-0.5*JC148</f>
        <v>#DIV/0!</v>
      </c>
      <c r="JD150" s="324" t="e">
        <f t="shared" si="135"/>
        <v>#DIV/0!</v>
      </c>
      <c r="JE150" s="324" t="e">
        <f t="shared" si="135"/>
        <v>#DIV/0!</v>
      </c>
      <c r="JF150" s="324" t="e">
        <f t="shared" si="135"/>
        <v>#DIV/0!</v>
      </c>
      <c r="JG150" s="324" t="e">
        <f t="shared" si="135"/>
        <v>#DIV/0!</v>
      </c>
      <c r="JH150" s="324" t="e">
        <f t="shared" si="135"/>
        <v>#DIV/0!</v>
      </c>
      <c r="JI150" s="324" t="e">
        <f t="shared" si="135"/>
        <v>#DIV/0!</v>
      </c>
      <c r="JJ150" s="324" t="e">
        <f t="shared" si="135"/>
        <v>#DIV/0!</v>
      </c>
      <c r="JK150" s="324" t="e">
        <f t="shared" si="135"/>
        <v>#DIV/0!</v>
      </c>
      <c r="JL150" s="324" t="e">
        <f t="shared" si="135"/>
        <v>#DIV/0!</v>
      </c>
      <c r="JM150" s="324" t="e">
        <f t="shared" si="135"/>
        <v>#DIV/0!</v>
      </c>
      <c r="JN150" s="324" t="e">
        <f t="shared" si="135"/>
        <v>#DIV/0!</v>
      </c>
      <c r="JO150" s="324" t="e">
        <f t="shared" si="135"/>
        <v>#DIV/0!</v>
      </c>
      <c r="JP150" s="324" t="e">
        <f t="shared" si="135"/>
        <v>#DIV/0!</v>
      </c>
    </row>
    <row r="151" spans="4:276" ht="15" customHeight="1" x14ac:dyDescent="0.2">
      <c r="D151" s="316">
        <v>10.5</v>
      </c>
      <c r="E151" s="317" t="s">
        <v>499</v>
      </c>
      <c r="F151" s="324" t="e">
        <f t="shared" ref="F151:BQ151" si="136">F147+F148</f>
        <v>#DIV/0!</v>
      </c>
      <c r="G151" s="324" t="e">
        <f t="shared" si="136"/>
        <v>#DIV/0!</v>
      </c>
      <c r="H151" s="324" t="e">
        <f t="shared" si="136"/>
        <v>#DIV/0!</v>
      </c>
      <c r="I151" s="324" t="e">
        <f t="shared" si="136"/>
        <v>#DIV/0!</v>
      </c>
      <c r="J151" s="324" t="e">
        <f t="shared" si="136"/>
        <v>#DIV/0!</v>
      </c>
      <c r="K151" s="324" t="e">
        <f t="shared" si="136"/>
        <v>#DIV/0!</v>
      </c>
      <c r="L151" s="324" t="e">
        <f t="shared" si="136"/>
        <v>#DIV/0!</v>
      </c>
      <c r="M151" s="324" t="e">
        <f t="shared" si="136"/>
        <v>#DIV/0!</v>
      </c>
      <c r="N151" s="324" t="e">
        <f t="shared" si="136"/>
        <v>#DIV/0!</v>
      </c>
      <c r="O151" s="324" t="e">
        <f t="shared" si="136"/>
        <v>#DIV/0!</v>
      </c>
      <c r="P151" s="324" t="e">
        <f t="shared" si="136"/>
        <v>#DIV/0!</v>
      </c>
      <c r="Q151" s="324" t="e">
        <f t="shared" si="136"/>
        <v>#DIV/0!</v>
      </c>
      <c r="R151" s="324" t="e">
        <f t="shared" si="136"/>
        <v>#DIV/0!</v>
      </c>
      <c r="S151" s="324" t="e">
        <f t="shared" si="136"/>
        <v>#DIV/0!</v>
      </c>
      <c r="T151" s="324" t="e">
        <f t="shared" si="136"/>
        <v>#DIV/0!</v>
      </c>
      <c r="U151" s="324" t="e">
        <f t="shared" si="136"/>
        <v>#DIV/0!</v>
      </c>
      <c r="V151" s="324" t="e">
        <f t="shared" si="136"/>
        <v>#DIV/0!</v>
      </c>
      <c r="W151" s="324" t="e">
        <f t="shared" si="136"/>
        <v>#DIV/0!</v>
      </c>
      <c r="X151" s="324" t="e">
        <f t="shared" si="136"/>
        <v>#DIV/0!</v>
      </c>
      <c r="Y151" s="324" t="e">
        <f t="shared" si="136"/>
        <v>#DIV/0!</v>
      </c>
      <c r="Z151" s="324" t="e">
        <f t="shared" si="136"/>
        <v>#DIV/0!</v>
      </c>
      <c r="AA151" s="324" t="e">
        <f t="shared" si="136"/>
        <v>#DIV/0!</v>
      </c>
      <c r="AB151" s="324" t="e">
        <f t="shared" si="136"/>
        <v>#DIV/0!</v>
      </c>
      <c r="AC151" s="324" t="e">
        <f t="shared" si="136"/>
        <v>#DIV/0!</v>
      </c>
      <c r="AD151" s="324" t="e">
        <f t="shared" si="136"/>
        <v>#DIV/0!</v>
      </c>
      <c r="AE151" s="324" t="e">
        <f t="shared" si="136"/>
        <v>#DIV/0!</v>
      </c>
      <c r="AF151" s="324" t="e">
        <f t="shared" si="136"/>
        <v>#DIV/0!</v>
      </c>
      <c r="AG151" s="324" t="e">
        <f t="shared" si="136"/>
        <v>#DIV/0!</v>
      </c>
      <c r="AH151" s="324" t="e">
        <f t="shared" si="136"/>
        <v>#DIV/0!</v>
      </c>
      <c r="AI151" s="324" t="e">
        <f t="shared" si="136"/>
        <v>#DIV/0!</v>
      </c>
      <c r="AJ151" s="324" t="e">
        <f t="shared" si="136"/>
        <v>#DIV/0!</v>
      </c>
      <c r="AK151" s="324" t="e">
        <f t="shared" si="136"/>
        <v>#DIV/0!</v>
      </c>
      <c r="AL151" s="324" t="e">
        <f t="shared" si="136"/>
        <v>#DIV/0!</v>
      </c>
      <c r="AM151" s="324" t="e">
        <f t="shared" si="136"/>
        <v>#DIV/0!</v>
      </c>
      <c r="AN151" s="324" t="e">
        <f t="shared" si="136"/>
        <v>#DIV/0!</v>
      </c>
      <c r="AO151" s="324" t="e">
        <f t="shared" si="136"/>
        <v>#DIV/0!</v>
      </c>
      <c r="AP151" s="324" t="e">
        <f t="shared" si="136"/>
        <v>#DIV/0!</v>
      </c>
      <c r="AQ151" s="324" t="e">
        <f t="shared" si="136"/>
        <v>#DIV/0!</v>
      </c>
      <c r="AR151" s="324" t="e">
        <f t="shared" si="136"/>
        <v>#DIV/0!</v>
      </c>
      <c r="AS151" s="324" t="e">
        <f t="shared" si="136"/>
        <v>#DIV/0!</v>
      </c>
      <c r="AT151" s="324" t="e">
        <f t="shared" si="136"/>
        <v>#DIV/0!</v>
      </c>
      <c r="AU151" s="324" t="e">
        <f t="shared" si="136"/>
        <v>#DIV/0!</v>
      </c>
      <c r="AV151" s="324" t="e">
        <f t="shared" si="136"/>
        <v>#DIV/0!</v>
      </c>
      <c r="AW151" s="324" t="e">
        <f t="shared" si="136"/>
        <v>#DIV/0!</v>
      </c>
      <c r="AX151" s="324" t="e">
        <f t="shared" si="136"/>
        <v>#DIV/0!</v>
      </c>
      <c r="AY151" s="324" t="e">
        <f t="shared" si="136"/>
        <v>#DIV/0!</v>
      </c>
      <c r="AZ151" s="324" t="e">
        <f t="shared" si="136"/>
        <v>#DIV/0!</v>
      </c>
      <c r="BA151" s="324" t="e">
        <f t="shared" si="136"/>
        <v>#DIV/0!</v>
      </c>
      <c r="BB151" s="324" t="e">
        <f t="shared" si="136"/>
        <v>#DIV/0!</v>
      </c>
      <c r="BC151" s="324" t="e">
        <f t="shared" si="136"/>
        <v>#DIV/0!</v>
      </c>
      <c r="BD151" s="324" t="e">
        <f t="shared" si="136"/>
        <v>#DIV/0!</v>
      </c>
      <c r="BE151" s="324" t="e">
        <f t="shared" si="136"/>
        <v>#DIV/0!</v>
      </c>
      <c r="BF151" s="324" t="e">
        <f t="shared" si="136"/>
        <v>#DIV/0!</v>
      </c>
      <c r="BG151" s="324" t="e">
        <f t="shared" si="136"/>
        <v>#DIV/0!</v>
      </c>
      <c r="BH151" s="324" t="e">
        <f t="shared" si="136"/>
        <v>#DIV/0!</v>
      </c>
      <c r="BI151" s="324" t="e">
        <f t="shared" si="136"/>
        <v>#DIV/0!</v>
      </c>
      <c r="BJ151" s="324" t="e">
        <f t="shared" si="136"/>
        <v>#DIV/0!</v>
      </c>
      <c r="BK151" s="324" t="e">
        <f t="shared" si="136"/>
        <v>#DIV/0!</v>
      </c>
      <c r="BL151" s="324" t="e">
        <f t="shared" si="136"/>
        <v>#DIV/0!</v>
      </c>
      <c r="BM151" s="324" t="e">
        <f t="shared" si="136"/>
        <v>#DIV/0!</v>
      </c>
      <c r="BN151" s="324" t="e">
        <f t="shared" si="136"/>
        <v>#DIV/0!</v>
      </c>
      <c r="BO151" s="324" t="e">
        <f t="shared" si="136"/>
        <v>#DIV/0!</v>
      </c>
      <c r="BP151" s="324" t="e">
        <f t="shared" si="136"/>
        <v>#DIV/0!</v>
      </c>
      <c r="BQ151" s="324" t="e">
        <f t="shared" si="136"/>
        <v>#DIV/0!</v>
      </c>
      <c r="BR151" s="324" t="e">
        <f t="shared" ref="BR151:EC151" si="137">BR147+BR148</f>
        <v>#DIV/0!</v>
      </c>
      <c r="BS151" s="324" t="e">
        <f t="shared" si="137"/>
        <v>#DIV/0!</v>
      </c>
      <c r="BT151" s="324" t="e">
        <f t="shared" si="137"/>
        <v>#DIV/0!</v>
      </c>
      <c r="BU151" s="324" t="e">
        <f t="shared" si="137"/>
        <v>#DIV/0!</v>
      </c>
      <c r="BV151" s="324" t="e">
        <f t="shared" si="137"/>
        <v>#DIV/0!</v>
      </c>
      <c r="BW151" s="324" t="e">
        <f t="shared" si="137"/>
        <v>#DIV/0!</v>
      </c>
      <c r="BX151" s="324" t="e">
        <f t="shared" si="137"/>
        <v>#DIV/0!</v>
      </c>
      <c r="BY151" s="324" t="e">
        <f t="shared" si="137"/>
        <v>#DIV/0!</v>
      </c>
      <c r="BZ151" s="324" t="e">
        <f t="shared" si="137"/>
        <v>#DIV/0!</v>
      </c>
      <c r="CA151" s="324" t="e">
        <f t="shared" si="137"/>
        <v>#DIV/0!</v>
      </c>
      <c r="CB151" s="324" t="e">
        <f t="shared" si="137"/>
        <v>#DIV/0!</v>
      </c>
      <c r="CC151" s="324" t="e">
        <f t="shared" si="137"/>
        <v>#DIV/0!</v>
      </c>
      <c r="CD151" s="324" t="e">
        <f t="shared" si="137"/>
        <v>#DIV/0!</v>
      </c>
      <c r="CE151" s="324" t="e">
        <f t="shared" si="137"/>
        <v>#DIV/0!</v>
      </c>
      <c r="CF151" s="324" t="e">
        <f t="shared" si="137"/>
        <v>#DIV/0!</v>
      </c>
      <c r="CG151" s="324" t="e">
        <f t="shared" si="137"/>
        <v>#DIV/0!</v>
      </c>
      <c r="CH151" s="324" t="e">
        <f t="shared" si="137"/>
        <v>#DIV/0!</v>
      </c>
      <c r="CI151" s="324" t="e">
        <f t="shared" si="137"/>
        <v>#DIV/0!</v>
      </c>
      <c r="CJ151" s="324" t="e">
        <f t="shared" si="137"/>
        <v>#DIV/0!</v>
      </c>
      <c r="CK151" s="324" t="e">
        <f t="shared" si="137"/>
        <v>#DIV/0!</v>
      </c>
      <c r="CL151" s="324" t="e">
        <f t="shared" si="137"/>
        <v>#DIV/0!</v>
      </c>
      <c r="CM151" s="324" t="e">
        <f t="shared" si="137"/>
        <v>#DIV/0!</v>
      </c>
      <c r="CN151" s="324" t="e">
        <f t="shared" si="137"/>
        <v>#DIV/0!</v>
      </c>
      <c r="CO151" s="324" t="e">
        <f t="shared" si="137"/>
        <v>#DIV/0!</v>
      </c>
      <c r="CP151" s="324" t="e">
        <f t="shared" si="137"/>
        <v>#DIV/0!</v>
      </c>
      <c r="CQ151" s="324" t="e">
        <f t="shared" si="137"/>
        <v>#DIV/0!</v>
      </c>
      <c r="CR151" s="324" t="e">
        <f t="shared" si="137"/>
        <v>#DIV/0!</v>
      </c>
      <c r="CS151" s="324" t="e">
        <f t="shared" si="137"/>
        <v>#DIV/0!</v>
      </c>
      <c r="CT151" s="324" t="e">
        <f t="shared" si="137"/>
        <v>#DIV/0!</v>
      </c>
      <c r="CU151" s="324" t="e">
        <f t="shared" si="137"/>
        <v>#DIV/0!</v>
      </c>
      <c r="CV151" s="324" t="e">
        <f t="shared" si="137"/>
        <v>#DIV/0!</v>
      </c>
      <c r="CW151" s="324" t="e">
        <f t="shared" si="137"/>
        <v>#DIV/0!</v>
      </c>
      <c r="CX151" s="324" t="e">
        <f t="shared" si="137"/>
        <v>#DIV/0!</v>
      </c>
      <c r="CY151" s="324" t="e">
        <f t="shared" si="137"/>
        <v>#DIV/0!</v>
      </c>
      <c r="CZ151" s="324" t="e">
        <f t="shared" si="137"/>
        <v>#DIV/0!</v>
      </c>
      <c r="DA151" s="324" t="e">
        <f t="shared" si="137"/>
        <v>#DIV/0!</v>
      </c>
      <c r="DB151" s="324" t="e">
        <f t="shared" si="137"/>
        <v>#DIV/0!</v>
      </c>
      <c r="DC151" s="324" t="e">
        <f t="shared" si="137"/>
        <v>#DIV/0!</v>
      </c>
      <c r="DD151" s="324" t="e">
        <f t="shared" si="137"/>
        <v>#DIV/0!</v>
      </c>
      <c r="DE151" s="324" t="e">
        <f t="shared" si="137"/>
        <v>#DIV/0!</v>
      </c>
      <c r="DF151" s="324" t="e">
        <f t="shared" si="137"/>
        <v>#DIV/0!</v>
      </c>
      <c r="DG151" s="324" t="e">
        <f t="shared" si="137"/>
        <v>#DIV/0!</v>
      </c>
      <c r="DH151" s="324" t="e">
        <f t="shared" si="137"/>
        <v>#DIV/0!</v>
      </c>
      <c r="DI151" s="324" t="e">
        <f t="shared" si="137"/>
        <v>#DIV/0!</v>
      </c>
      <c r="DJ151" s="324" t="e">
        <f t="shared" si="137"/>
        <v>#DIV/0!</v>
      </c>
      <c r="DK151" s="324" t="e">
        <f t="shared" si="137"/>
        <v>#DIV/0!</v>
      </c>
      <c r="DL151" s="324" t="e">
        <f t="shared" si="137"/>
        <v>#DIV/0!</v>
      </c>
      <c r="DM151" s="324" t="e">
        <f t="shared" si="137"/>
        <v>#DIV/0!</v>
      </c>
      <c r="DN151" s="324" t="e">
        <f t="shared" si="137"/>
        <v>#DIV/0!</v>
      </c>
      <c r="DO151" s="324" t="e">
        <f t="shared" si="137"/>
        <v>#DIV/0!</v>
      </c>
      <c r="DP151" s="324" t="e">
        <f t="shared" si="137"/>
        <v>#DIV/0!</v>
      </c>
      <c r="DQ151" s="324" t="e">
        <f t="shared" si="137"/>
        <v>#DIV/0!</v>
      </c>
      <c r="DR151" s="324" t="e">
        <f t="shared" si="137"/>
        <v>#DIV/0!</v>
      </c>
      <c r="DS151" s="324" t="e">
        <f t="shared" si="137"/>
        <v>#DIV/0!</v>
      </c>
      <c r="DT151" s="324" t="e">
        <f t="shared" si="137"/>
        <v>#DIV/0!</v>
      </c>
      <c r="DU151" s="324" t="e">
        <f t="shared" si="137"/>
        <v>#DIV/0!</v>
      </c>
      <c r="DV151" s="324" t="e">
        <f t="shared" si="137"/>
        <v>#DIV/0!</v>
      </c>
      <c r="DW151" s="324" t="e">
        <f t="shared" si="137"/>
        <v>#DIV/0!</v>
      </c>
      <c r="DX151" s="324" t="e">
        <f t="shared" si="137"/>
        <v>#DIV/0!</v>
      </c>
      <c r="DY151" s="324" t="e">
        <f t="shared" si="137"/>
        <v>#DIV/0!</v>
      </c>
      <c r="DZ151" s="324" t="e">
        <f t="shared" si="137"/>
        <v>#DIV/0!</v>
      </c>
      <c r="EA151" s="324" t="e">
        <f t="shared" si="137"/>
        <v>#DIV/0!</v>
      </c>
      <c r="EB151" s="324" t="e">
        <f t="shared" si="137"/>
        <v>#DIV/0!</v>
      </c>
      <c r="EC151" s="324" t="e">
        <f t="shared" si="137"/>
        <v>#DIV/0!</v>
      </c>
      <c r="ED151" s="324" t="e">
        <f t="shared" ref="ED151:GO151" si="138">ED147+ED148</f>
        <v>#DIV/0!</v>
      </c>
      <c r="EE151" s="324" t="e">
        <f t="shared" si="138"/>
        <v>#DIV/0!</v>
      </c>
      <c r="EF151" s="324" t="e">
        <f t="shared" si="138"/>
        <v>#DIV/0!</v>
      </c>
      <c r="EG151" s="324" t="e">
        <f t="shared" si="138"/>
        <v>#DIV/0!</v>
      </c>
      <c r="EH151" s="324" t="e">
        <f t="shared" si="138"/>
        <v>#DIV/0!</v>
      </c>
      <c r="EI151" s="324" t="e">
        <f t="shared" si="138"/>
        <v>#DIV/0!</v>
      </c>
      <c r="EJ151" s="324" t="e">
        <f t="shared" si="138"/>
        <v>#DIV/0!</v>
      </c>
      <c r="EK151" s="324" t="e">
        <f t="shared" si="138"/>
        <v>#DIV/0!</v>
      </c>
      <c r="EL151" s="324" t="e">
        <f t="shared" si="138"/>
        <v>#DIV/0!</v>
      </c>
      <c r="EM151" s="324" t="e">
        <f t="shared" si="138"/>
        <v>#DIV/0!</v>
      </c>
      <c r="EN151" s="324" t="e">
        <f t="shared" si="138"/>
        <v>#DIV/0!</v>
      </c>
      <c r="EO151" s="324" t="e">
        <f t="shared" si="138"/>
        <v>#DIV/0!</v>
      </c>
      <c r="EP151" s="324" t="e">
        <f t="shared" si="138"/>
        <v>#DIV/0!</v>
      </c>
      <c r="EQ151" s="324" t="e">
        <f t="shared" si="138"/>
        <v>#DIV/0!</v>
      </c>
      <c r="ER151" s="324" t="e">
        <f t="shared" si="138"/>
        <v>#DIV/0!</v>
      </c>
      <c r="ES151" s="324" t="e">
        <f t="shared" si="138"/>
        <v>#DIV/0!</v>
      </c>
      <c r="ET151" s="324" t="e">
        <f t="shared" si="138"/>
        <v>#DIV/0!</v>
      </c>
      <c r="EU151" s="324" t="e">
        <f t="shared" si="138"/>
        <v>#DIV/0!</v>
      </c>
      <c r="EV151" s="324" t="e">
        <f t="shared" si="138"/>
        <v>#DIV/0!</v>
      </c>
      <c r="EW151" s="324" t="e">
        <f t="shared" si="138"/>
        <v>#DIV/0!</v>
      </c>
      <c r="EX151" s="324" t="e">
        <f t="shared" si="138"/>
        <v>#DIV/0!</v>
      </c>
      <c r="EY151" s="324" t="e">
        <f t="shared" si="138"/>
        <v>#DIV/0!</v>
      </c>
      <c r="EZ151" s="324" t="e">
        <f t="shared" si="138"/>
        <v>#DIV/0!</v>
      </c>
      <c r="FA151" s="324" t="e">
        <f t="shared" si="138"/>
        <v>#DIV/0!</v>
      </c>
      <c r="FB151" s="324" t="e">
        <f t="shared" si="138"/>
        <v>#DIV/0!</v>
      </c>
      <c r="FC151" s="324" t="e">
        <f t="shared" si="138"/>
        <v>#DIV/0!</v>
      </c>
      <c r="FD151" s="324" t="e">
        <f t="shared" si="138"/>
        <v>#DIV/0!</v>
      </c>
      <c r="FE151" s="324" t="e">
        <f t="shared" si="138"/>
        <v>#DIV/0!</v>
      </c>
      <c r="FF151" s="324" t="e">
        <f t="shared" si="138"/>
        <v>#DIV/0!</v>
      </c>
      <c r="FG151" s="324" t="e">
        <f t="shared" si="138"/>
        <v>#DIV/0!</v>
      </c>
      <c r="FH151" s="324" t="e">
        <f t="shared" si="138"/>
        <v>#DIV/0!</v>
      </c>
      <c r="FI151" s="324" t="e">
        <f t="shared" si="138"/>
        <v>#DIV/0!</v>
      </c>
      <c r="FJ151" s="324" t="e">
        <f t="shared" si="138"/>
        <v>#DIV/0!</v>
      </c>
      <c r="FK151" s="324" t="e">
        <f t="shared" si="138"/>
        <v>#DIV/0!</v>
      </c>
      <c r="FL151" s="324" t="e">
        <f t="shared" si="138"/>
        <v>#DIV/0!</v>
      </c>
      <c r="FM151" s="324" t="e">
        <f t="shared" si="138"/>
        <v>#DIV/0!</v>
      </c>
      <c r="FN151" s="324" t="e">
        <f t="shared" si="138"/>
        <v>#DIV/0!</v>
      </c>
      <c r="FO151" s="324" t="e">
        <f t="shared" si="138"/>
        <v>#DIV/0!</v>
      </c>
      <c r="FP151" s="324" t="e">
        <f t="shared" si="138"/>
        <v>#DIV/0!</v>
      </c>
      <c r="FQ151" s="324" t="e">
        <f t="shared" si="138"/>
        <v>#DIV/0!</v>
      </c>
      <c r="FR151" s="324" t="e">
        <f t="shared" si="138"/>
        <v>#DIV/0!</v>
      </c>
      <c r="FS151" s="324" t="e">
        <f t="shared" si="138"/>
        <v>#DIV/0!</v>
      </c>
      <c r="FT151" s="324" t="e">
        <f t="shared" si="138"/>
        <v>#DIV/0!</v>
      </c>
      <c r="FU151" s="324" t="e">
        <f t="shared" si="138"/>
        <v>#DIV/0!</v>
      </c>
      <c r="FV151" s="324" t="e">
        <f t="shared" si="138"/>
        <v>#DIV/0!</v>
      </c>
      <c r="FW151" s="324" t="e">
        <f t="shared" si="138"/>
        <v>#DIV/0!</v>
      </c>
      <c r="FX151" s="324" t="e">
        <f t="shared" si="138"/>
        <v>#DIV/0!</v>
      </c>
      <c r="FY151" s="324" t="e">
        <f t="shared" si="138"/>
        <v>#DIV/0!</v>
      </c>
      <c r="FZ151" s="324" t="e">
        <f t="shared" si="138"/>
        <v>#DIV/0!</v>
      </c>
      <c r="GA151" s="324" t="e">
        <f t="shared" si="138"/>
        <v>#DIV/0!</v>
      </c>
      <c r="GB151" s="324" t="e">
        <f t="shared" si="138"/>
        <v>#DIV/0!</v>
      </c>
      <c r="GC151" s="324" t="e">
        <f t="shared" si="138"/>
        <v>#DIV/0!</v>
      </c>
      <c r="GD151" s="324" t="e">
        <f t="shared" si="138"/>
        <v>#DIV/0!</v>
      </c>
      <c r="GE151" s="324" t="e">
        <f t="shared" si="138"/>
        <v>#DIV/0!</v>
      </c>
      <c r="GF151" s="324" t="e">
        <f t="shared" si="138"/>
        <v>#DIV/0!</v>
      </c>
      <c r="GG151" s="324" t="e">
        <f t="shared" si="138"/>
        <v>#DIV/0!</v>
      </c>
      <c r="GH151" s="324" t="e">
        <f t="shared" si="138"/>
        <v>#DIV/0!</v>
      </c>
      <c r="GI151" s="324" t="e">
        <f t="shared" si="138"/>
        <v>#DIV/0!</v>
      </c>
      <c r="GJ151" s="324" t="e">
        <f t="shared" si="138"/>
        <v>#DIV/0!</v>
      </c>
      <c r="GK151" s="324" t="e">
        <f t="shared" si="138"/>
        <v>#DIV/0!</v>
      </c>
      <c r="GL151" s="324" t="e">
        <f t="shared" si="138"/>
        <v>#DIV/0!</v>
      </c>
      <c r="GM151" s="324" t="e">
        <f t="shared" si="138"/>
        <v>#DIV/0!</v>
      </c>
      <c r="GN151" s="324" t="e">
        <f t="shared" si="138"/>
        <v>#DIV/0!</v>
      </c>
      <c r="GO151" s="324" t="e">
        <f t="shared" si="138"/>
        <v>#DIV/0!</v>
      </c>
      <c r="GP151" s="324" t="e">
        <f t="shared" ref="GP151:JA151" si="139">GP147+GP148</f>
        <v>#DIV/0!</v>
      </c>
      <c r="GQ151" s="324" t="e">
        <f t="shared" si="139"/>
        <v>#DIV/0!</v>
      </c>
      <c r="GR151" s="324" t="e">
        <f t="shared" si="139"/>
        <v>#DIV/0!</v>
      </c>
      <c r="GS151" s="324" t="e">
        <f t="shared" si="139"/>
        <v>#DIV/0!</v>
      </c>
      <c r="GT151" s="324" t="e">
        <f t="shared" si="139"/>
        <v>#DIV/0!</v>
      </c>
      <c r="GU151" s="324" t="e">
        <f t="shared" si="139"/>
        <v>#DIV/0!</v>
      </c>
      <c r="GV151" s="324" t="e">
        <f t="shared" si="139"/>
        <v>#DIV/0!</v>
      </c>
      <c r="GW151" s="324" t="e">
        <f t="shared" si="139"/>
        <v>#DIV/0!</v>
      </c>
      <c r="GX151" s="324" t="e">
        <f t="shared" si="139"/>
        <v>#DIV/0!</v>
      </c>
      <c r="GY151" s="324" t="e">
        <f t="shared" si="139"/>
        <v>#DIV/0!</v>
      </c>
      <c r="GZ151" s="324" t="e">
        <f t="shared" si="139"/>
        <v>#DIV/0!</v>
      </c>
      <c r="HA151" s="324" t="e">
        <f t="shared" si="139"/>
        <v>#DIV/0!</v>
      </c>
      <c r="HB151" s="324" t="e">
        <f t="shared" si="139"/>
        <v>#DIV/0!</v>
      </c>
      <c r="HC151" s="324" t="e">
        <f t="shared" si="139"/>
        <v>#DIV/0!</v>
      </c>
      <c r="HD151" s="324" t="e">
        <f t="shared" si="139"/>
        <v>#DIV/0!</v>
      </c>
      <c r="HE151" s="324" t="e">
        <f t="shared" si="139"/>
        <v>#DIV/0!</v>
      </c>
      <c r="HF151" s="324" t="e">
        <f t="shared" si="139"/>
        <v>#DIV/0!</v>
      </c>
      <c r="HG151" s="324" t="e">
        <f t="shared" si="139"/>
        <v>#DIV/0!</v>
      </c>
      <c r="HH151" s="324" t="e">
        <f t="shared" si="139"/>
        <v>#DIV/0!</v>
      </c>
      <c r="HI151" s="324" t="e">
        <f t="shared" si="139"/>
        <v>#DIV/0!</v>
      </c>
      <c r="HJ151" s="324" t="e">
        <f t="shared" si="139"/>
        <v>#DIV/0!</v>
      </c>
      <c r="HK151" s="324" t="e">
        <f t="shared" si="139"/>
        <v>#DIV/0!</v>
      </c>
      <c r="HL151" s="324" t="e">
        <f t="shared" si="139"/>
        <v>#DIV/0!</v>
      </c>
      <c r="HM151" s="324" t="e">
        <f t="shared" si="139"/>
        <v>#DIV/0!</v>
      </c>
      <c r="HN151" s="324" t="e">
        <f t="shared" si="139"/>
        <v>#DIV/0!</v>
      </c>
      <c r="HO151" s="324" t="e">
        <f t="shared" si="139"/>
        <v>#DIV/0!</v>
      </c>
      <c r="HP151" s="324" t="e">
        <f t="shared" si="139"/>
        <v>#DIV/0!</v>
      </c>
      <c r="HQ151" s="324" t="e">
        <f t="shared" si="139"/>
        <v>#DIV/0!</v>
      </c>
      <c r="HR151" s="324" t="e">
        <f t="shared" si="139"/>
        <v>#DIV/0!</v>
      </c>
      <c r="HS151" s="324" t="e">
        <f t="shared" si="139"/>
        <v>#DIV/0!</v>
      </c>
      <c r="HT151" s="324" t="e">
        <f t="shared" si="139"/>
        <v>#DIV/0!</v>
      </c>
      <c r="HU151" s="324" t="e">
        <f t="shared" si="139"/>
        <v>#DIV/0!</v>
      </c>
      <c r="HV151" s="324" t="e">
        <f t="shared" si="139"/>
        <v>#DIV/0!</v>
      </c>
      <c r="HW151" s="324" t="e">
        <f t="shared" si="139"/>
        <v>#DIV/0!</v>
      </c>
      <c r="HX151" s="324" t="e">
        <f t="shared" si="139"/>
        <v>#DIV/0!</v>
      </c>
      <c r="HY151" s="324" t="e">
        <f t="shared" si="139"/>
        <v>#DIV/0!</v>
      </c>
      <c r="HZ151" s="324" t="e">
        <f t="shared" si="139"/>
        <v>#DIV/0!</v>
      </c>
      <c r="IA151" s="324" t="e">
        <f t="shared" si="139"/>
        <v>#DIV/0!</v>
      </c>
      <c r="IB151" s="324" t="e">
        <f t="shared" si="139"/>
        <v>#DIV/0!</v>
      </c>
      <c r="IC151" s="324" t="e">
        <f t="shared" si="139"/>
        <v>#DIV/0!</v>
      </c>
      <c r="ID151" s="324" t="e">
        <f t="shared" si="139"/>
        <v>#DIV/0!</v>
      </c>
      <c r="IE151" s="324" t="e">
        <f t="shared" si="139"/>
        <v>#DIV/0!</v>
      </c>
      <c r="IF151" s="324" t="e">
        <f t="shared" si="139"/>
        <v>#DIV/0!</v>
      </c>
      <c r="IG151" s="324" t="e">
        <f t="shared" si="139"/>
        <v>#DIV/0!</v>
      </c>
      <c r="IH151" s="324" t="e">
        <f t="shared" si="139"/>
        <v>#DIV/0!</v>
      </c>
      <c r="II151" s="324" t="e">
        <f t="shared" si="139"/>
        <v>#DIV/0!</v>
      </c>
      <c r="IJ151" s="324" t="e">
        <f t="shared" si="139"/>
        <v>#DIV/0!</v>
      </c>
      <c r="IK151" s="324" t="e">
        <f t="shared" si="139"/>
        <v>#DIV/0!</v>
      </c>
      <c r="IL151" s="324" t="e">
        <f t="shared" si="139"/>
        <v>#DIV/0!</v>
      </c>
      <c r="IM151" s="324" t="e">
        <f t="shared" si="139"/>
        <v>#DIV/0!</v>
      </c>
      <c r="IN151" s="324" t="e">
        <f t="shared" si="139"/>
        <v>#DIV/0!</v>
      </c>
      <c r="IO151" s="324" t="e">
        <f t="shared" si="139"/>
        <v>#DIV/0!</v>
      </c>
      <c r="IP151" s="324" t="e">
        <f t="shared" si="139"/>
        <v>#DIV/0!</v>
      </c>
      <c r="IQ151" s="324" t="e">
        <f t="shared" si="139"/>
        <v>#DIV/0!</v>
      </c>
      <c r="IR151" s="324" t="e">
        <f t="shared" si="139"/>
        <v>#DIV/0!</v>
      </c>
      <c r="IS151" s="324" t="e">
        <f t="shared" si="139"/>
        <v>#DIV/0!</v>
      </c>
      <c r="IT151" s="324" t="e">
        <f t="shared" si="139"/>
        <v>#DIV/0!</v>
      </c>
      <c r="IU151" s="324" t="e">
        <f t="shared" si="139"/>
        <v>#DIV/0!</v>
      </c>
      <c r="IV151" s="324" t="e">
        <f t="shared" si="139"/>
        <v>#DIV/0!</v>
      </c>
      <c r="IW151" s="324" t="e">
        <f t="shared" si="139"/>
        <v>#DIV/0!</v>
      </c>
      <c r="IX151" s="324" t="e">
        <f t="shared" si="139"/>
        <v>#DIV/0!</v>
      </c>
      <c r="IY151" s="324" t="e">
        <f t="shared" si="139"/>
        <v>#DIV/0!</v>
      </c>
      <c r="IZ151" s="324" t="e">
        <f t="shared" si="139"/>
        <v>#DIV/0!</v>
      </c>
      <c r="JA151" s="324" t="e">
        <f t="shared" si="139"/>
        <v>#DIV/0!</v>
      </c>
      <c r="JB151" s="324" t="e">
        <f t="shared" ref="JB151:JP151" si="140">JB147+JB148</f>
        <v>#DIV/0!</v>
      </c>
      <c r="JC151" s="324" t="e">
        <f t="shared" si="140"/>
        <v>#DIV/0!</v>
      </c>
      <c r="JD151" s="324" t="e">
        <f t="shared" si="140"/>
        <v>#DIV/0!</v>
      </c>
      <c r="JE151" s="324" t="e">
        <f t="shared" si="140"/>
        <v>#DIV/0!</v>
      </c>
      <c r="JF151" s="324" t="e">
        <f t="shared" si="140"/>
        <v>#DIV/0!</v>
      </c>
      <c r="JG151" s="324" t="e">
        <f t="shared" si="140"/>
        <v>#DIV/0!</v>
      </c>
      <c r="JH151" s="324" t="e">
        <f t="shared" si="140"/>
        <v>#DIV/0!</v>
      </c>
      <c r="JI151" s="324" t="e">
        <f t="shared" si="140"/>
        <v>#DIV/0!</v>
      </c>
      <c r="JJ151" s="324" t="e">
        <f t="shared" si="140"/>
        <v>#DIV/0!</v>
      </c>
      <c r="JK151" s="324" t="e">
        <f t="shared" si="140"/>
        <v>#DIV/0!</v>
      </c>
      <c r="JL151" s="324" t="e">
        <f t="shared" si="140"/>
        <v>#DIV/0!</v>
      </c>
      <c r="JM151" s="324" t="e">
        <f t="shared" si="140"/>
        <v>#DIV/0!</v>
      </c>
      <c r="JN151" s="324" t="e">
        <f t="shared" si="140"/>
        <v>#DIV/0!</v>
      </c>
      <c r="JO151" s="324" t="e">
        <f t="shared" si="140"/>
        <v>#DIV/0!</v>
      </c>
      <c r="JP151" s="324" t="e">
        <f t="shared" si="140"/>
        <v>#DIV/0!</v>
      </c>
    </row>
    <row r="152" spans="4:276" ht="15" customHeight="1" x14ac:dyDescent="0.2">
      <c r="D152" s="316">
        <v>10.1</v>
      </c>
      <c r="E152" s="317" t="s">
        <v>500</v>
      </c>
      <c r="F152" s="324" t="e">
        <f t="shared" ref="F152:BQ152" si="141">F147-F148</f>
        <v>#DIV/0!</v>
      </c>
      <c r="G152" s="324" t="e">
        <f t="shared" si="141"/>
        <v>#DIV/0!</v>
      </c>
      <c r="H152" s="324" t="e">
        <f t="shared" si="141"/>
        <v>#DIV/0!</v>
      </c>
      <c r="I152" s="324" t="e">
        <f t="shared" si="141"/>
        <v>#DIV/0!</v>
      </c>
      <c r="J152" s="324" t="e">
        <f t="shared" si="141"/>
        <v>#DIV/0!</v>
      </c>
      <c r="K152" s="324" t="e">
        <f t="shared" si="141"/>
        <v>#DIV/0!</v>
      </c>
      <c r="L152" s="324" t="e">
        <f t="shared" si="141"/>
        <v>#DIV/0!</v>
      </c>
      <c r="M152" s="324" t="e">
        <f t="shared" si="141"/>
        <v>#DIV/0!</v>
      </c>
      <c r="N152" s="324" t="e">
        <f t="shared" si="141"/>
        <v>#DIV/0!</v>
      </c>
      <c r="O152" s="324" t="e">
        <f t="shared" si="141"/>
        <v>#DIV/0!</v>
      </c>
      <c r="P152" s="324" t="e">
        <f t="shared" si="141"/>
        <v>#DIV/0!</v>
      </c>
      <c r="Q152" s="324" t="e">
        <f t="shared" si="141"/>
        <v>#DIV/0!</v>
      </c>
      <c r="R152" s="324" t="e">
        <f t="shared" si="141"/>
        <v>#DIV/0!</v>
      </c>
      <c r="S152" s="324" t="e">
        <f t="shared" si="141"/>
        <v>#DIV/0!</v>
      </c>
      <c r="T152" s="324" t="e">
        <f t="shared" si="141"/>
        <v>#DIV/0!</v>
      </c>
      <c r="U152" s="324" t="e">
        <f t="shared" si="141"/>
        <v>#DIV/0!</v>
      </c>
      <c r="V152" s="324" t="e">
        <f t="shared" si="141"/>
        <v>#DIV/0!</v>
      </c>
      <c r="W152" s="324" t="e">
        <f t="shared" si="141"/>
        <v>#DIV/0!</v>
      </c>
      <c r="X152" s="324" t="e">
        <f t="shared" si="141"/>
        <v>#DIV/0!</v>
      </c>
      <c r="Y152" s="324" t="e">
        <f t="shared" si="141"/>
        <v>#DIV/0!</v>
      </c>
      <c r="Z152" s="324" t="e">
        <f t="shared" si="141"/>
        <v>#DIV/0!</v>
      </c>
      <c r="AA152" s="324" t="e">
        <f t="shared" si="141"/>
        <v>#DIV/0!</v>
      </c>
      <c r="AB152" s="324" t="e">
        <f t="shared" si="141"/>
        <v>#DIV/0!</v>
      </c>
      <c r="AC152" s="324" t="e">
        <f t="shared" si="141"/>
        <v>#DIV/0!</v>
      </c>
      <c r="AD152" s="324" t="e">
        <f t="shared" si="141"/>
        <v>#DIV/0!</v>
      </c>
      <c r="AE152" s="324" t="e">
        <f t="shared" si="141"/>
        <v>#DIV/0!</v>
      </c>
      <c r="AF152" s="324" t="e">
        <f t="shared" si="141"/>
        <v>#DIV/0!</v>
      </c>
      <c r="AG152" s="324" t="e">
        <f t="shared" si="141"/>
        <v>#DIV/0!</v>
      </c>
      <c r="AH152" s="324" t="e">
        <f t="shared" si="141"/>
        <v>#DIV/0!</v>
      </c>
      <c r="AI152" s="324" t="e">
        <f t="shared" si="141"/>
        <v>#DIV/0!</v>
      </c>
      <c r="AJ152" s="324" t="e">
        <f t="shared" si="141"/>
        <v>#DIV/0!</v>
      </c>
      <c r="AK152" s="324" t="e">
        <f t="shared" si="141"/>
        <v>#DIV/0!</v>
      </c>
      <c r="AL152" s="324" t="e">
        <f t="shared" si="141"/>
        <v>#DIV/0!</v>
      </c>
      <c r="AM152" s="324" t="e">
        <f t="shared" si="141"/>
        <v>#DIV/0!</v>
      </c>
      <c r="AN152" s="324" t="e">
        <f t="shared" si="141"/>
        <v>#DIV/0!</v>
      </c>
      <c r="AO152" s="324" t="e">
        <f t="shared" si="141"/>
        <v>#DIV/0!</v>
      </c>
      <c r="AP152" s="324" t="e">
        <f t="shared" si="141"/>
        <v>#DIV/0!</v>
      </c>
      <c r="AQ152" s="324" t="e">
        <f t="shared" si="141"/>
        <v>#DIV/0!</v>
      </c>
      <c r="AR152" s="324" t="e">
        <f t="shared" si="141"/>
        <v>#DIV/0!</v>
      </c>
      <c r="AS152" s="324" t="e">
        <f t="shared" si="141"/>
        <v>#DIV/0!</v>
      </c>
      <c r="AT152" s="324" t="e">
        <f t="shared" si="141"/>
        <v>#DIV/0!</v>
      </c>
      <c r="AU152" s="324" t="e">
        <f t="shared" si="141"/>
        <v>#DIV/0!</v>
      </c>
      <c r="AV152" s="324" t="e">
        <f t="shared" si="141"/>
        <v>#DIV/0!</v>
      </c>
      <c r="AW152" s="324" t="e">
        <f t="shared" si="141"/>
        <v>#DIV/0!</v>
      </c>
      <c r="AX152" s="324" t="e">
        <f t="shared" si="141"/>
        <v>#DIV/0!</v>
      </c>
      <c r="AY152" s="324" t="e">
        <f t="shared" si="141"/>
        <v>#DIV/0!</v>
      </c>
      <c r="AZ152" s="324" t="e">
        <f t="shared" si="141"/>
        <v>#DIV/0!</v>
      </c>
      <c r="BA152" s="324" t="e">
        <f t="shared" si="141"/>
        <v>#DIV/0!</v>
      </c>
      <c r="BB152" s="324" t="e">
        <f t="shared" si="141"/>
        <v>#DIV/0!</v>
      </c>
      <c r="BC152" s="324" t="e">
        <f t="shared" si="141"/>
        <v>#DIV/0!</v>
      </c>
      <c r="BD152" s="324" t="e">
        <f t="shared" si="141"/>
        <v>#DIV/0!</v>
      </c>
      <c r="BE152" s="324" t="e">
        <f t="shared" si="141"/>
        <v>#DIV/0!</v>
      </c>
      <c r="BF152" s="324" t="e">
        <f t="shared" si="141"/>
        <v>#DIV/0!</v>
      </c>
      <c r="BG152" s="324" t="e">
        <f t="shared" si="141"/>
        <v>#DIV/0!</v>
      </c>
      <c r="BH152" s="324" t="e">
        <f t="shared" si="141"/>
        <v>#DIV/0!</v>
      </c>
      <c r="BI152" s="324" t="e">
        <f t="shared" si="141"/>
        <v>#DIV/0!</v>
      </c>
      <c r="BJ152" s="324" t="e">
        <f t="shared" si="141"/>
        <v>#DIV/0!</v>
      </c>
      <c r="BK152" s="324" t="e">
        <f t="shared" si="141"/>
        <v>#DIV/0!</v>
      </c>
      <c r="BL152" s="324" t="e">
        <f t="shared" si="141"/>
        <v>#DIV/0!</v>
      </c>
      <c r="BM152" s="324" t="e">
        <f t="shared" si="141"/>
        <v>#DIV/0!</v>
      </c>
      <c r="BN152" s="324" t="e">
        <f t="shared" si="141"/>
        <v>#DIV/0!</v>
      </c>
      <c r="BO152" s="324" t="e">
        <f t="shared" si="141"/>
        <v>#DIV/0!</v>
      </c>
      <c r="BP152" s="324" t="e">
        <f t="shared" si="141"/>
        <v>#DIV/0!</v>
      </c>
      <c r="BQ152" s="324" t="e">
        <f t="shared" si="141"/>
        <v>#DIV/0!</v>
      </c>
      <c r="BR152" s="324" t="e">
        <f t="shared" ref="BR152:EC152" si="142">BR147-BR148</f>
        <v>#DIV/0!</v>
      </c>
      <c r="BS152" s="324" t="e">
        <f t="shared" si="142"/>
        <v>#DIV/0!</v>
      </c>
      <c r="BT152" s="324" t="e">
        <f t="shared" si="142"/>
        <v>#DIV/0!</v>
      </c>
      <c r="BU152" s="324" t="e">
        <f t="shared" si="142"/>
        <v>#DIV/0!</v>
      </c>
      <c r="BV152" s="324" t="e">
        <f t="shared" si="142"/>
        <v>#DIV/0!</v>
      </c>
      <c r="BW152" s="324" t="e">
        <f t="shared" si="142"/>
        <v>#DIV/0!</v>
      </c>
      <c r="BX152" s="324" t="e">
        <f t="shared" si="142"/>
        <v>#DIV/0!</v>
      </c>
      <c r="BY152" s="324" t="e">
        <f t="shared" si="142"/>
        <v>#DIV/0!</v>
      </c>
      <c r="BZ152" s="324" t="e">
        <f t="shared" si="142"/>
        <v>#DIV/0!</v>
      </c>
      <c r="CA152" s="324" t="e">
        <f t="shared" si="142"/>
        <v>#DIV/0!</v>
      </c>
      <c r="CB152" s="324" t="e">
        <f t="shared" si="142"/>
        <v>#DIV/0!</v>
      </c>
      <c r="CC152" s="324" t="e">
        <f t="shared" si="142"/>
        <v>#DIV/0!</v>
      </c>
      <c r="CD152" s="324" t="e">
        <f t="shared" si="142"/>
        <v>#DIV/0!</v>
      </c>
      <c r="CE152" s="324" t="e">
        <f t="shared" si="142"/>
        <v>#DIV/0!</v>
      </c>
      <c r="CF152" s="324" t="e">
        <f t="shared" si="142"/>
        <v>#DIV/0!</v>
      </c>
      <c r="CG152" s="324" t="e">
        <f t="shared" si="142"/>
        <v>#DIV/0!</v>
      </c>
      <c r="CH152" s="324" t="e">
        <f t="shared" si="142"/>
        <v>#DIV/0!</v>
      </c>
      <c r="CI152" s="324" t="e">
        <f t="shared" si="142"/>
        <v>#DIV/0!</v>
      </c>
      <c r="CJ152" s="324" t="e">
        <f t="shared" si="142"/>
        <v>#DIV/0!</v>
      </c>
      <c r="CK152" s="324" t="e">
        <f t="shared" si="142"/>
        <v>#DIV/0!</v>
      </c>
      <c r="CL152" s="324" t="e">
        <f t="shared" si="142"/>
        <v>#DIV/0!</v>
      </c>
      <c r="CM152" s="324" t="e">
        <f t="shared" si="142"/>
        <v>#DIV/0!</v>
      </c>
      <c r="CN152" s="324" t="e">
        <f t="shared" si="142"/>
        <v>#DIV/0!</v>
      </c>
      <c r="CO152" s="324" t="e">
        <f t="shared" si="142"/>
        <v>#DIV/0!</v>
      </c>
      <c r="CP152" s="324" t="e">
        <f t="shared" si="142"/>
        <v>#DIV/0!</v>
      </c>
      <c r="CQ152" s="324" t="e">
        <f t="shared" si="142"/>
        <v>#DIV/0!</v>
      </c>
      <c r="CR152" s="324" t="e">
        <f t="shared" si="142"/>
        <v>#DIV/0!</v>
      </c>
      <c r="CS152" s="324" t="e">
        <f t="shared" si="142"/>
        <v>#DIV/0!</v>
      </c>
      <c r="CT152" s="324" t="e">
        <f t="shared" si="142"/>
        <v>#DIV/0!</v>
      </c>
      <c r="CU152" s="324" t="e">
        <f t="shared" si="142"/>
        <v>#DIV/0!</v>
      </c>
      <c r="CV152" s="324" t="e">
        <f t="shared" si="142"/>
        <v>#DIV/0!</v>
      </c>
      <c r="CW152" s="324" t="e">
        <f t="shared" si="142"/>
        <v>#DIV/0!</v>
      </c>
      <c r="CX152" s="324" t="e">
        <f t="shared" si="142"/>
        <v>#DIV/0!</v>
      </c>
      <c r="CY152" s="324" t="e">
        <f t="shared" si="142"/>
        <v>#DIV/0!</v>
      </c>
      <c r="CZ152" s="324" t="e">
        <f t="shared" si="142"/>
        <v>#DIV/0!</v>
      </c>
      <c r="DA152" s="324" t="e">
        <f t="shared" si="142"/>
        <v>#DIV/0!</v>
      </c>
      <c r="DB152" s="324" t="e">
        <f t="shared" si="142"/>
        <v>#DIV/0!</v>
      </c>
      <c r="DC152" s="324" t="e">
        <f t="shared" si="142"/>
        <v>#DIV/0!</v>
      </c>
      <c r="DD152" s="324" t="e">
        <f t="shared" si="142"/>
        <v>#DIV/0!</v>
      </c>
      <c r="DE152" s="324" t="e">
        <f t="shared" si="142"/>
        <v>#DIV/0!</v>
      </c>
      <c r="DF152" s="324" t="e">
        <f t="shared" si="142"/>
        <v>#DIV/0!</v>
      </c>
      <c r="DG152" s="324" t="e">
        <f t="shared" si="142"/>
        <v>#DIV/0!</v>
      </c>
      <c r="DH152" s="324" t="e">
        <f t="shared" si="142"/>
        <v>#DIV/0!</v>
      </c>
      <c r="DI152" s="324" t="e">
        <f t="shared" si="142"/>
        <v>#DIV/0!</v>
      </c>
      <c r="DJ152" s="324" t="e">
        <f t="shared" si="142"/>
        <v>#DIV/0!</v>
      </c>
      <c r="DK152" s="324" t="e">
        <f t="shared" si="142"/>
        <v>#DIV/0!</v>
      </c>
      <c r="DL152" s="324" t="e">
        <f t="shared" si="142"/>
        <v>#DIV/0!</v>
      </c>
      <c r="DM152" s="324" t="e">
        <f t="shared" si="142"/>
        <v>#DIV/0!</v>
      </c>
      <c r="DN152" s="324" t="e">
        <f t="shared" si="142"/>
        <v>#DIV/0!</v>
      </c>
      <c r="DO152" s="324" t="e">
        <f t="shared" si="142"/>
        <v>#DIV/0!</v>
      </c>
      <c r="DP152" s="324" t="e">
        <f t="shared" si="142"/>
        <v>#DIV/0!</v>
      </c>
      <c r="DQ152" s="324" t="e">
        <f t="shared" si="142"/>
        <v>#DIV/0!</v>
      </c>
      <c r="DR152" s="324" t="e">
        <f t="shared" si="142"/>
        <v>#DIV/0!</v>
      </c>
      <c r="DS152" s="324" t="e">
        <f t="shared" si="142"/>
        <v>#DIV/0!</v>
      </c>
      <c r="DT152" s="324" t="e">
        <f t="shared" si="142"/>
        <v>#DIV/0!</v>
      </c>
      <c r="DU152" s="324" t="e">
        <f t="shared" si="142"/>
        <v>#DIV/0!</v>
      </c>
      <c r="DV152" s="324" t="e">
        <f t="shared" si="142"/>
        <v>#DIV/0!</v>
      </c>
      <c r="DW152" s="324" t="e">
        <f t="shared" si="142"/>
        <v>#DIV/0!</v>
      </c>
      <c r="DX152" s="324" t="e">
        <f t="shared" si="142"/>
        <v>#DIV/0!</v>
      </c>
      <c r="DY152" s="324" t="e">
        <f t="shared" si="142"/>
        <v>#DIV/0!</v>
      </c>
      <c r="DZ152" s="324" t="e">
        <f t="shared" si="142"/>
        <v>#DIV/0!</v>
      </c>
      <c r="EA152" s="324" t="e">
        <f t="shared" si="142"/>
        <v>#DIV/0!</v>
      </c>
      <c r="EB152" s="324" t="e">
        <f t="shared" si="142"/>
        <v>#DIV/0!</v>
      </c>
      <c r="EC152" s="324" t="e">
        <f t="shared" si="142"/>
        <v>#DIV/0!</v>
      </c>
      <c r="ED152" s="324" t="e">
        <f t="shared" ref="ED152:GO152" si="143">ED147-ED148</f>
        <v>#DIV/0!</v>
      </c>
      <c r="EE152" s="324" t="e">
        <f t="shared" si="143"/>
        <v>#DIV/0!</v>
      </c>
      <c r="EF152" s="324" t="e">
        <f t="shared" si="143"/>
        <v>#DIV/0!</v>
      </c>
      <c r="EG152" s="324" t="e">
        <f t="shared" si="143"/>
        <v>#DIV/0!</v>
      </c>
      <c r="EH152" s="324" t="e">
        <f t="shared" si="143"/>
        <v>#DIV/0!</v>
      </c>
      <c r="EI152" s="324" t="e">
        <f t="shared" si="143"/>
        <v>#DIV/0!</v>
      </c>
      <c r="EJ152" s="324" t="e">
        <f t="shared" si="143"/>
        <v>#DIV/0!</v>
      </c>
      <c r="EK152" s="324" t="e">
        <f t="shared" si="143"/>
        <v>#DIV/0!</v>
      </c>
      <c r="EL152" s="324" t="e">
        <f t="shared" si="143"/>
        <v>#DIV/0!</v>
      </c>
      <c r="EM152" s="324" t="e">
        <f t="shared" si="143"/>
        <v>#DIV/0!</v>
      </c>
      <c r="EN152" s="324" t="e">
        <f t="shared" si="143"/>
        <v>#DIV/0!</v>
      </c>
      <c r="EO152" s="324" t="e">
        <f t="shared" si="143"/>
        <v>#DIV/0!</v>
      </c>
      <c r="EP152" s="324" t="e">
        <f t="shared" si="143"/>
        <v>#DIV/0!</v>
      </c>
      <c r="EQ152" s="324" t="e">
        <f t="shared" si="143"/>
        <v>#DIV/0!</v>
      </c>
      <c r="ER152" s="324" t="e">
        <f t="shared" si="143"/>
        <v>#DIV/0!</v>
      </c>
      <c r="ES152" s="324" t="e">
        <f t="shared" si="143"/>
        <v>#DIV/0!</v>
      </c>
      <c r="ET152" s="324" t="e">
        <f t="shared" si="143"/>
        <v>#DIV/0!</v>
      </c>
      <c r="EU152" s="324" t="e">
        <f t="shared" si="143"/>
        <v>#DIV/0!</v>
      </c>
      <c r="EV152" s="324" t="e">
        <f t="shared" si="143"/>
        <v>#DIV/0!</v>
      </c>
      <c r="EW152" s="324" t="e">
        <f t="shared" si="143"/>
        <v>#DIV/0!</v>
      </c>
      <c r="EX152" s="324" t="e">
        <f t="shared" si="143"/>
        <v>#DIV/0!</v>
      </c>
      <c r="EY152" s="324" t="e">
        <f t="shared" si="143"/>
        <v>#DIV/0!</v>
      </c>
      <c r="EZ152" s="324" t="e">
        <f t="shared" si="143"/>
        <v>#DIV/0!</v>
      </c>
      <c r="FA152" s="324" t="e">
        <f t="shared" si="143"/>
        <v>#DIV/0!</v>
      </c>
      <c r="FB152" s="324" t="e">
        <f t="shared" si="143"/>
        <v>#DIV/0!</v>
      </c>
      <c r="FC152" s="324" t="e">
        <f t="shared" si="143"/>
        <v>#DIV/0!</v>
      </c>
      <c r="FD152" s="324" t="e">
        <f t="shared" si="143"/>
        <v>#DIV/0!</v>
      </c>
      <c r="FE152" s="324" t="e">
        <f t="shared" si="143"/>
        <v>#DIV/0!</v>
      </c>
      <c r="FF152" s="324" t="e">
        <f t="shared" si="143"/>
        <v>#DIV/0!</v>
      </c>
      <c r="FG152" s="324" t="e">
        <f t="shared" si="143"/>
        <v>#DIV/0!</v>
      </c>
      <c r="FH152" s="324" t="e">
        <f t="shared" si="143"/>
        <v>#DIV/0!</v>
      </c>
      <c r="FI152" s="324" t="e">
        <f t="shared" si="143"/>
        <v>#DIV/0!</v>
      </c>
      <c r="FJ152" s="324" t="e">
        <f t="shared" si="143"/>
        <v>#DIV/0!</v>
      </c>
      <c r="FK152" s="324" t="e">
        <f t="shared" si="143"/>
        <v>#DIV/0!</v>
      </c>
      <c r="FL152" s="324" t="e">
        <f t="shared" si="143"/>
        <v>#DIV/0!</v>
      </c>
      <c r="FM152" s="324" t="e">
        <f t="shared" si="143"/>
        <v>#DIV/0!</v>
      </c>
      <c r="FN152" s="324" t="e">
        <f t="shared" si="143"/>
        <v>#DIV/0!</v>
      </c>
      <c r="FO152" s="324" t="e">
        <f t="shared" si="143"/>
        <v>#DIV/0!</v>
      </c>
      <c r="FP152" s="324" t="e">
        <f t="shared" si="143"/>
        <v>#DIV/0!</v>
      </c>
      <c r="FQ152" s="324" t="e">
        <f t="shared" si="143"/>
        <v>#DIV/0!</v>
      </c>
      <c r="FR152" s="324" t="e">
        <f t="shared" si="143"/>
        <v>#DIV/0!</v>
      </c>
      <c r="FS152" s="324" t="e">
        <f t="shared" si="143"/>
        <v>#DIV/0!</v>
      </c>
      <c r="FT152" s="324" t="e">
        <f t="shared" si="143"/>
        <v>#DIV/0!</v>
      </c>
      <c r="FU152" s="324" t="e">
        <f t="shared" si="143"/>
        <v>#DIV/0!</v>
      </c>
      <c r="FV152" s="324" t="e">
        <f t="shared" si="143"/>
        <v>#DIV/0!</v>
      </c>
      <c r="FW152" s="324" t="e">
        <f t="shared" si="143"/>
        <v>#DIV/0!</v>
      </c>
      <c r="FX152" s="324" t="e">
        <f t="shared" si="143"/>
        <v>#DIV/0!</v>
      </c>
      <c r="FY152" s="324" t="e">
        <f t="shared" si="143"/>
        <v>#DIV/0!</v>
      </c>
      <c r="FZ152" s="324" t="e">
        <f t="shared" si="143"/>
        <v>#DIV/0!</v>
      </c>
      <c r="GA152" s="324" t="e">
        <f t="shared" si="143"/>
        <v>#DIV/0!</v>
      </c>
      <c r="GB152" s="324" t="e">
        <f t="shared" si="143"/>
        <v>#DIV/0!</v>
      </c>
      <c r="GC152" s="324" t="e">
        <f t="shared" si="143"/>
        <v>#DIV/0!</v>
      </c>
      <c r="GD152" s="324" t="e">
        <f t="shared" si="143"/>
        <v>#DIV/0!</v>
      </c>
      <c r="GE152" s="324" t="e">
        <f t="shared" si="143"/>
        <v>#DIV/0!</v>
      </c>
      <c r="GF152" s="324" t="e">
        <f t="shared" si="143"/>
        <v>#DIV/0!</v>
      </c>
      <c r="GG152" s="324" t="e">
        <f t="shared" si="143"/>
        <v>#DIV/0!</v>
      </c>
      <c r="GH152" s="324" t="e">
        <f t="shared" si="143"/>
        <v>#DIV/0!</v>
      </c>
      <c r="GI152" s="324" t="e">
        <f t="shared" si="143"/>
        <v>#DIV/0!</v>
      </c>
      <c r="GJ152" s="324" t="e">
        <f t="shared" si="143"/>
        <v>#DIV/0!</v>
      </c>
      <c r="GK152" s="324" t="e">
        <f t="shared" si="143"/>
        <v>#DIV/0!</v>
      </c>
      <c r="GL152" s="324" t="e">
        <f t="shared" si="143"/>
        <v>#DIV/0!</v>
      </c>
      <c r="GM152" s="324" t="e">
        <f t="shared" si="143"/>
        <v>#DIV/0!</v>
      </c>
      <c r="GN152" s="324" t="e">
        <f t="shared" si="143"/>
        <v>#DIV/0!</v>
      </c>
      <c r="GO152" s="324" t="e">
        <f t="shared" si="143"/>
        <v>#DIV/0!</v>
      </c>
      <c r="GP152" s="324" t="e">
        <f t="shared" ref="GP152:JA152" si="144">GP147-GP148</f>
        <v>#DIV/0!</v>
      </c>
      <c r="GQ152" s="324" t="e">
        <f t="shared" si="144"/>
        <v>#DIV/0!</v>
      </c>
      <c r="GR152" s="324" t="e">
        <f t="shared" si="144"/>
        <v>#DIV/0!</v>
      </c>
      <c r="GS152" s="324" t="e">
        <f t="shared" si="144"/>
        <v>#DIV/0!</v>
      </c>
      <c r="GT152" s="324" t="e">
        <f t="shared" si="144"/>
        <v>#DIV/0!</v>
      </c>
      <c r="GU152" s="324" t="e">
        <f t="shared" si="144"/>
        <v>#DIV/0!</v>
      </c>
      <c r="GV152" s="324" t="e">
        <f t="shared" si="144"/>
        <v>#DIV/0!</v>
      </c>
      <c r="GW152" s="324" t="e">
        <f t="shared" si="144"/>
        <v>#DIV/0!</v>
      </c>
      <c r="GX152" s="324" t="e">
        <f t="shared" si="144"/>
        <v>#DIV/0!</v>
      </c>
      <c r="GY152" s="324" t="e">
        <f t="shared" si="144"/>
        <v>#DIV/0!</v>
      </c>
      <c r="GZ152" s="324" t="e">
        <f t="shared" si="144"/>
        <v>#DIV/0!</v>
      </c>
      <c r="HA152" s="324" t="e">
        <f t="shared" si="144"/>
        <v>#DIV/0!</v>
      </c>
      <c r="HB152" s="324" t="e">
        <f t="shared" si="144"/>
        <v>#DIV/0!</v>
      </c>
      <c r="HC152" s="324" t="e">
        <f t="shared" si="144"/>
        <v>#DIV/0!</v>
      </c>
      <c r="HD152" s="324" t="e">
        <f t="shared" si="144"/>
        <v>#DIV/0!</v>
      </c>
      <c r="HE152" s="324" t="e">
        <f t="shared" si="144"/>
        <v>#DIV/0!</v>
      </c>
      <c r="HF152" s="324" t="e">
        <f t="shared" si="144"/>
        <v>#DIV/0!</v>
      </c>
      <c r="HG152" s="324" t="e">
        <f t="shared" si="144"/>
        <v>#DIV/0!</v>
      </c>
      <c r="HH152" s="324" t="e">
        <f t="shared" si="144"/>
        <v>#DIV/0!</v>
      </c>
      <c r="HI152" s="324" t="e">
        <f t="shared" si="144"/>
        <v>#DIV/0!</v>
      </c>
      <c r="HJ152" s="324" t="e">
        <f t="shared" si="144"/>
        <v>#DIV/0!</v>
      </c>
      <c r="HK152" s="324" t="e">
        <f t="shared" si="144"/>
        <v>#DIV/0!</v>
      </c>
      <c r="HL152" s="324" t="e">
        <f t="shared" si="144"/>
        <v>#DIV/0!</v>
      </c>
      <c r="HM152" s="324" t="e">
        <f t="shared" si="144"/>
        <v>#DIV/0!</v>
      </c>
      <c r="HN152" s="324" t="e">
        <f t="shared" si="144"/>
        <v>#DIV/0!</v>
      </c>
      <c r="HO152" s="324" t="e">
        <f t="shared" si="144"/>
        <v>#DIV/0!</v>
      </c>
      <c r="HP152" s="324" t="e">
        <f t="shared" si="144"/>
        <v>#DIV/0!</v>
      </c>
      <c r="HQ152" s="324" t="e">
        <f t="shared" si="144"/>
        <v>#DIV/0!</v>
      </c>
      <c r="HR152" s="324" t="e">
        <f t="shared" si="144"/>
        <v>#DIV/0!</v>
      </c>
      <c r="HS152" s="324" t="e">
        <f t="shared" si="144"/>
        <v>#DIV/0!</v>
      </c>
      <c r="HT152" s="324" t="e">
        <f t="shared" si="144"/>
        <v>#DIV/0!</v>
      </c>
      <c r="HU152" s="324" t="e">
        <f t="shared" si="144"/>
        <v>#DIV/0!</v>
      </c>
      <c r="HV152" s="324" t="e">
        <f t="shared" si="144"/>
        <v>#DIV/0!</v>
      </c>
      <c r="HW152" s="324" t="e">
        <f t="shared" si="144"/>
        <v>#DIV/0!</v>
      </c>
      <c r="HX152" s="324" t="e">
        <f t="shared" si="144"/>
        <v>#DIV/0!</v>
      </c>
      <c r="HY152" s="324" t="e">
        <f t="shared" si="144"/>
        <v>#DIV/0!</v>
      </c>
      <c r="HZ152" s="324" t="e">
        <f t="shared" si="144"/>
        <v>#DIV/0!</v>
      </c>
      <c r="IA152" s="324" t="e">
        <f t="shared" si="144"/>
        <v>#DIV/0!</v>
      </c>
      <c r="IB152" s="324" t="e">
        <f t="shared" si="144"/>
        <v>#DIV/0!</v>
      </c>
      <c r="IC152" s="324" t="e">
        <f t="shared" si="144"/>
        <v>#DIV/0!</v>
      </c>
      <c r="ID152" s="324" t="e">
        <f t="shared" si="144"/>
        <v>#DIV/0!</v>
      </c>
      <c r="IE152" s="324" t="e">
        <f t="shared" si="144"/>
        <v>#DIV/0!</v>
      </c>
      <c r="IF152" s="324" t="e">
        <f t="shared" si="144"/>
        <v>#DIV/0!</v>
      </c>
      <c r="IG152" s="324" t="e">
        <f t="shared" si="144"/>
        <v>#DIV/0!</v>
      </c>
      <c r="IH152" s="324" t="e">
        <f t="shared" si="144"/>
        <v>#DIV/0!</v>
      </c>
      <c r="II152" s="324" t="e">
        <f t="shared" si="144"/>
        <v>#DIV/0!</v>
      </c>
      <c r="IJ152" s="324" t="e">
        <f t="shared" si="144"/>
        <v>#DIV/0!</v>
      </c>
      <c r="IK152" s="324" t="e">
        <f t="shared" si="144"/>
        <v>#DIV/0!</v>
      </c>
      <c r="IL152" s="324" t="e">
        <f t="shared" si="144"/>
        <v>#DIV/0!</v>
      </c>
      <c r="IM152" s="324" t="e">
        <f t="shared" si="144"/>
        <v>#DIV/0!</v>
      </c>
      <c r="IN152" s="324" t="e">
        <f t="shared" si="144"/>
        <v>#DIV/0!</v>
      </c>
      <c r="IO152" s="324" t="e">
        <f t="shared" si="144"/>
        <v>#DIV/0!</v>
      </c>
      <c r="IP152" s="324" t="e">
        <f t="shared" si="144"/>
        <v>#DIV/0!</v>
      </c>
      <c r="IQ152" s="324" t="e">
        <f t="shared" si="144"/>
        <v>#DIV/0!</v>
      </c>
      <c r="IR152" s="324" t="e">
        <f t="shared" si="144"/>
        <v>#DIV/0!</v>
      </c>
      <c r="IS152" s="324" t="e">
        <f t="shared" si="144"/>
        <v>#DIV/0!</v>
      </c>
      <c r="IT152" s="324" t="e">
        <f t="shared" si="144"/>
        <v>#DIV/0!</v>
      </c>
      <c r="IU152" s="324" t="e">
        <f t="shared" si="144"/>
        <v>#DIV/0!</v>
      </c>
      <c r="IV152" s="324" t="e">
        <f t="shared" si="144"/>
        <v>#DIV/0!</v>
      </c>
      <c r="IW152" s="324" t="e">
        <f t="shared" si="144"/>
        <v>#DIV/0!</v>
      </c>
      <c r="IX152" s="324" t="e">
        <f t="shared" si="144"/>
        <v>#DIV/0!</v>
      </c>
      <c r="IY152" s="324" t="e">
        <f t="shared" si="144"/>
        <v>#DIV/0!</v>
      </c>
      <c r="IZ152" s="324" t="e">
        <f t="shared" si="144"/>
        <v>#DIV/0!</v>
      </c>
      <c r="JA152" s="324" t="e">
        <f t="shared" si="144"/>
        <v>#DIV/0!</v>
      </c>
      <c r="JB152" s="324" t="e">
        <f t="shared" ref="JB152:JP152" si="145">JB147-JB148</f>
        <v>#DIV/0!</v>
      </c>
      <c r="JC152" s="324" t="e">
        <f t="shared" si="145"/>
        <v>#DIV/0!</v>
      </c>
      <c r="JD152" s="324" t="e">
        <f t="shared" si="145"/>
        <v>#DIV/0!</v>
      </c>
      <c r="JE152" s="324" t="e">
        <f t="shared" si="145"/>
        <v>#DIV/0!</v>
      </c>
      <c r="JF152" s="324" t="e">
        <f t="shared" si="145"/>
        <v>#DIV/0!</v>
      </c>
      <c r="JG152" s="324" t="e">
        <f t="shared" si="145"/>
        <v>#DIV/0!</v>
      </c>
      <c r="JH152" s="324" t="e">
        <f t="shared" si="145"/>
        <v>#DIV/0!</v>
      </c>
      <c r="JI152" s="324" t="e">
        <f t="shared" si="145"/>
        <v>#DIV/0!</v>
      </c>
      <c r="JJ152" s="324" t="e">
        <f t="shared" si="145"/>
        <v>#DIV/0!</v>
      </c>
      <c r="JK152" s="324" t="e">
        <f t="shared" si="145"/>
        <v>#DIV/0!</v>
      </c>
      <c r="JL152" s="324" t="e">
        <f t="shared" si="145"/>
        <v>#DIV/0!</v>
      </c>
      <c r="JM152" s="324" t="e">
        <f t="shared" si="145"/>
        <v>#DIV/0!</v>
      </c>
      <c r="JN152" s="324" t="e">
        <f t="shared" si="145"/>
        <v>#DIV/0!</v>
      </c>
      <c r="JO152" s="324" t="e">
        <f t="shared" si="145"/>
        <v>#DIV/0!</v>
      </c>
      <c r="JP152" s="324" t="e">
        <f t="shared" si="145"/>
        <v>#DIV/0!</v>
      </c>
    </row>
  </sheetData>
  <sheetProtection algorithmName="SHA-512" hashValue="O267YQfTGyyFdF/oNbq1+zRGNW6/nz3oy2BSR7Q4jxfPBr1sWr111FT2BqO2qmEvQLV2dvtp9s/L41ij7wspYg==" saltValue="NPOgk1eORcTnGIpfh73vFQ==" spinCount="100000" sheet="1" scenarios="1" formatCells="0" selectLockedCells="1" autoFilter="0"/>
  <autoFilter ref="B20:E61" xr:uid="{00000000-0009-0000-0000-000007000000}"/>
  <mergeCells count="47">
    <mergeCell ref="C77:D77"/>
    <mergeCell ref="C79:D79"/>
    <mergeCell ref="C81:D81"/>
    <mergeCell ref="JQ16:JQ20"/>
    <mergeCell ref="CI16:DI16"/>
    <mergeCell ref="DI18:DI19"/>
    <mergeCell ref="GM17:HM17"/>
    <mergeCell ref="C75:D75"/>
    <mergeCell ref="C73:D73"/>
    <mergeCell ref="EK17:FK17"/>
    <mergeCell ref="EK16:FK16"/>
    <mergeCell ref="DJ16:EJ16"/>
    <mergeCell ref="DJ17:EJ17"/>
    <mergeCell ref="FL16:GL16"/>
    <mergeCell ref="FL17:GL17"/>
    <mergeCell ref="GM16:HM16"/>
    <mergeCell ref="JZ16:JZ20"/>
    <mergeCell ref="HN16:IN16"/>
    <mergeCell ref="IO16:JO16"/>
    <mergeCell ref="HN17:IN17"/>
    <mergeCell ref="IO17:JO17"/>
    <mergeCell ref="JY16:JY20"/>
    <mergeCell ref="JX16:JX20"/>
    <mergeCell ref="JV16:JV20"/>
    <mergeCell ref="JW16:JW20"/>
    <mergeCell ref="JO18:JO19"/>
    <mergeCell ref="JP16:JP19"/>
    <mergeCell ref="IN18:IN19"/>
    <mergeCell ref="JU16:JU20"/>
    <mergeCell ref="JS16:JS20"/>
    <mergeCell ref="JR16:JR20"/>
    <mergeCell ref="JT16:JT20"/>
    <mergeCell ref="HM18:HM19"/>
    <mergeCell ref="AF18:AF19"/>
    <mergeCell ref="BG18:BG19"/>
    <mergeCell ref="CH18:CH19"/>
    <mergeCell ref="F14:AF14"/>
    <mergeCell ref="AG16:BG16"/>
    <mergeCell ref="AG17:BG17"/>
    <mergeCell ref="BH17:CH17"/>
    <mergeCell ref="CI17:DI17"/>
    <mergeCell ref="BH16:CH16"/>
    <mergeCell ref="F16:AF16"/>
    <mergeCell ref="F17:AF17"/>
    <mergeCell ref="EJ18:EJ19"/>
    <mergeCell ref="FK18:FK19"/>
    <mergeCell ref="GL18:GL19"/>
  </mergeCells>
  <phoneticPr fontId="12" type="noConversion"/>
  <conditionalFormatting sqref="F20:DI68 DR20:JP68">
    <cfRule type="expression" dxfId="146" priority="1" stopIfTrue="1">
      <formula>IF($E$15="Selected",IF(F$15="x",0,1),0)</formula>
    </cfRule>
    <cfRule type="expression" dxfId="145" priority="2" stopIfTrue="1">
      <formula>IF($E$15="Judges",IF(ISERROR(SEARCH("JUDGE",F$18)&gt;0),1,0),0)</formula>
    </cfRule>
    <cfRule type="expression" dxfId="144" priority="3" stopIfTrue="1">
      <formula>IF($E$16="A Only",IF($JS20="",1,0),0)</formula>
    </cfRule>
    <cfRule type="expression" dxfId="143" priority="4" stopIfTrue="1">
      <formula>IF($E$16="B Only",IF($JU20="",1,0),0)</formula>
    </cfRule>
    <cfRule type="expression" dxfId="142" priority="5" stopIfTrue="1">
      <formula>IF($E$16="Top 5",IF($JQ20&gt;5,1,0),0)</formula>
    </cfRule>
    <cfRule type="expression" dxfId="141" priority="6" stopIfTrue="1">
      <formula>IF(OR($D$17="",AND($D$17&lt;&gt;"",$G$87&gt;0,NOT(ISERROR(SEARCH($D$17,$D20))))),0,1)</formula>
    </cfRule>
    <cfRule type="expression" dxfId="140" priority="7" stopIfTrue="1">
      <formula>IF($D20="  --",1,0)</formula>
    </cfRule>
    <cfRule type="expression" dxfId="139" priority="8">
      <formula>IF($G$87=0,0,IF(F20&gt;=VLOOKUP($G$87+0.5,$D$98:$JP$152,2+F$97,FALSE),1,0))</formula>
    </cfRule>
    <cfRule type="expression" dxfId="138" priority="9">
      <formula>IF($G$87=0,0,IF(AND(F20&gt;=VLOOKUP($G$87+0.4,$D$98:$JP$152,2+F$97,FALSE),F20&lt;=VLOOKUP($G$87+0.5,$D$98:$JP$152,2+F$97,FALSE)),1,0))</formula>
    </cfRule>
    <cfRule type="expression" dxfId="137" priority="10">
      <formula>IF($G$87=0,0,IF(AND(F20&gt;=VLOOKUP($G$87+0.3,$D$98:$JP$152,2+F$97,FALSE),F20&lt;=VLOOKUP($G$87+0.4,$D$98:$JP$152,2+F$97,FALSE)),1,0))</formula>
    </cfRule>
    <cfRule type="expression" dxfId="136" priority="11">
      <formula>IF($G$87=0,0,IF(AND(F20&gt;=VLOOKUP($G$87+0.2,$D$98:$JP$152,2+F$97,FALSE),F20&lt;=VLOOKUP($G$87+0.3,$D$98:$JP$152,2+F$97,FALSE)),1,0))</formula>
    </cfRule>
    <cfRule type="expression" dxfId="135" priority="12">
      <formula>IF($G$87=0,0,IF(AND(F20&gt;=VLOOKUP($G$87+0.1,$D$98:$JP$152,2+F$97,FALSE),F20&lt;=VLOOKUP($G$87+0.2,$D$98:$JP$152,2+F$97,FALSE)),1,0))</formula>
    </cfRule>
    <cfRule type="expression" dxfId="134" priority="13">
      <formula>IF($G$87=0,0,IF(F20&lt;=VLOOKUP($G$87+0.1,$D$98:$JP$152,2+F$97,FALSE),1,0))</formula>
    </cfRule>
  </conditionalFormatting>
  <conditionalFormatting sqref="B21:JZ68">
    <cfRule type="expression" dxfId="133" priority="14" stopIfTrue="1">
      <formula>IF($JQ21=3,1,0)</formula>
    </cfRule>
    <cfRule type="expression" dxfId="132" priority="15" stopIfTrue="1">
      <formula>IF($JQ21=2,1,0)</formula>
    </cfRule>
    <cfRule type="expression" dxfId="131" priority="16" stopIfTrue="1">
      <formula>IF($JQ21=1,1,0)</formula>
    </cfRule>
    <cfRule type="expression" priority="17" stopIfTrue="1">
      <formula>IF($D$17="",1,0)</formula>
    </cfRule>
    <cfRule type="expression" dxfId="130" priority="18">
      <formula>IF(SEARCH($D$17,$D21)&gt;0,1,0)</formula>
    </cfRule>
  </conditionalFormatting>
  <conditionalFormatting sqref="DK20:DQ68">
    <cfRule type="expression" dxfId="129" priority="19" stopIfTrue="1">
      <formula>IF($E$15="Selected",IF(DK$15="x",0,1),0)</formula>
    </cfRule>
    <cfRule type="expression" dxfId="128" priority="20" stopIfTrue="1">
      <formula>IF($E$15="Judges",IF(ISERROR(SEARCH("JUDGE",DJ$18)&gt;0),1,0),0)</formula>
    </cfRule>
    <cfRule type="expression" dxfId="127" priority="21" stopIfTrue="1">
      <formula>IF($E$16="A Only",IF($JS20="",1,0),0)</formula>
    </cfRule>
    <cfRule type="expression" dxfId="126" priority="22" stopIfTrue="1">
      <formula>IF($E$16="B Only",IF($JU20="",1,0),0)</formula>
    </cfRule>
    <cfRule type="expression" dxfId="125" priority="23" stopIfTrue="1">
      <formula>IF($E$16="Top 5",IF($JQ20&gt;5,1,0),0)</formula>
    </cfRule>
    <cfRule type="expression" dxfId="124" priority="24" stopIfTrue="1">
      <formula>IF(OR($D$17="",AND($D$17&lt;&gt;"",$G$87&gt;0,NOT(ISERROR(SEARCH($D$17,$D20))))),0,1)</formula>
    </cfRule>
    <cfRule type="expression" dxfId="123" priority="25" stopIfTrue="1">
      <formula>IF($D20="  --",1,0)</formula>
    </cfRule>
    <cfRule type="expression" dxfId="122" priority="26">
      <formula>IF($G$87=0,0,IF(DK20&gt;=VLOOKUP($G$87+0.5,$D$98:$JP$152,2+DK$97,FALSE),1,0))</formula>
    </cfRule>
    <cfRule type="expression" dxfId="121" priority="27">
      <formula>IF($G$87=0,0,IF(AND(DK20&gt;=VLOOKUP($G$87+0.4,$D$98:$JP$152,2+DK$97,FALSE),DK20&lt;=VLOOKUP($G$87+0.5,$D$98:$JP$152,2+DK$97,FALSE)),1,0))</formula>
    </cfRule>
    <cfRule type="expression" dxfId="120" priority="28">
      <formula>IF($G$87=0,0,IF(AND(DK20&gt;=VLOOKUP($G$87+0.3,$D$98:$JP$152,2+DK$97,FALSE),DK20&lt;=VLOOKUP($G$87+0.4,$D$98:$JP$152,2+DK$97,FALSE)),1,0))</formula>
    </cfRule>
    <cfRule type="expression" dxfId="119" priority="29">
      <formula>IF($G$87=0,0,IF(AND(DK20&gt;=VLOOKUP($G$87+0.2,$D$98:$JP$152,2+DK$97,FALSE),DK20&lt;=VLOOKUP($G$87+0.3,$D$98:$JP$152,2+DK$97,FALSE)),1,0))</formula>
    </cfRule>
    <cfRule type="expression" dxfId="118" priority="30">
      <formula>IF($G$87=0,0,IF(AND(DK20&gt;=VLOOKUP($G$87+0.1,$D$98:$JP$152,2+DK$97,FALSE),DK20&lt;=VLOOKUP($G$87+0.2,$D$98:$JP$152,2+DK$97,FALSE)),1,0))</formula>
    </cfRule>
    <cfRule type="expression" dxfId="117" priority="31">
      <formula>IF($G$87=0,0,IF(DK20&lt;=VLOOKUP($G$87+0.1,$D$98:$JP$152,2+DK$97,FALSE),1,0))</formula>
    </cfRule>
  </conditionalFormatting>
  <conditionalFormatting sqref="DJ20:DJ68">
    <cfRule type="expression" dxfId="116" priority="32" stopIfTrue="1">
      <formula>IF($E$15="Selected",IF(DJ$15="x",0,1),0)</formula>
    </cfRule>
    <cfRule type="expression" dxfId="115" priority="33" stopIfTrue="1">
      <formula>IF($E$15="Judges",IF(ISERROR(SEARCH("JUDGE",#REF!)&gt;0),1,0),0)</formula>
    </cfRule>
    <cfRule type="expression" dxfId="114" priority="34" stopIfTrue="1">
      <formula>IF($E$16="A Only",IF($JS20="",1,0),0)</formula>
    </cfRule>
    <cfRule type="expression" dxfId="113" priority="35" stopIfTrue="1">
      <formula>IF($E$16="B Only",IF($JU20="",1,0),0)</formula>
    </cfRule>
    <cfRule type="expression" dxfId="112" priority="36" stopIfTrue="1">
      <formula>IF($E$16="Top 5",IF($JQ20&gt;5,1,0),0)</formula>
    </cfRule>
    <cfRule type="expression" dxfId="111" priority="37" stopIfTrue="1">
      <formula>IF(OR($D$17="",AND($D$17&lt;&gt;"",$G$87&gt;0,NOT(ISERROR(SEARCH($D$17,$D20))))),0,1)</formula>
    </cfRule>
    <cfRule type="expression" dxfId="110" priority="38" stopIfTrue="1">
      <formula>IF($D20="  --",1,0)</formula>
    </cfRule>
    <cfRule type="expression" dxfId="109" priority="39">
      <formula>IF($G$87=0,0,IF(DJ20&gt;=VLOOKUP($G$87+0.5,$D$98:$JP$152,2+DJ$97,FALSE),1,0))</formula>
    </cfRule>
    <cfRule type="expression" dxfId="108" priority="40">
      <formula>IF($G$87=0,0,IF(AND(DJ20&gt;=VLOOKUP($G$87+0.4,$D$98:$JP$152,2+DJ$97,FALSE),DJ20&lt;=VLOOKUP($G$87+0.5,$D$98:$JP$152,2+DJ$97,FALSE)),1,0))</formula>
    </cfRule>
    <cfRule type="expression" dxfId="107" priority="41">
      <formula>IF($G$87=0,0,IF(AND(DJ20&gt;=VLOOKUP($G$87+0.3,$D$98:$JP$152,2+DJ$97,FALSE),DJ20&lt;=VLOOKUP($G$87+0.4,$D$98:$JP$152,2+DJ$97,FALSE)),1,0))</formula>
    </cfRule>
    <cfRule type="expression" dxfId="106" priority="42">
      <formula>IF($G$87=0,0,IF(AND(DJ20&gt;=VLOOKUP($G$87+0.2,$D$98:$JP$152,2+DJ$97,FALSE),DJ20&lt;=VLOOKUP($G$87+0.3,$D$98:$JP$152,2+DJ$97,FALSE)),1,0))</formula>
    </cfRule>
    <cfRule type="expression" dxfId="105" priority="43">
      <formula>IF($G$87=0,0,IF(AND(DJ20&gt;=VLOOKUP($G$87+0.1,$D$98:$JP$152,2+DJ$97,FALSE),DJ20&lt;=VLOOKUP($G$87+0.2,$D$98:$JP$152,2+DJ$97,FALSE)),1,0))</formula>
    </cfRule>
    <cfRule type="expression" dxfId="104" priority="44">
      <formula>IF($G$87=0,0,IF(DJ20&lt;=VLOOKUP($G$87+0.1,$D$98:$JP$152,2+DJ$97,FALSE),1,0))</formula>
    </cfRule>
  </conditionalFormatting>
  <dataValidations xWindow="563" yWindow="186" count="38">
    <dataValidation type="decimal" allowBlank="1" showInputMessage="1" showErrorMessage="1" errorTitle="Mark Weighting" error="Please enter a decimal value between 0.1 and 5.0" promptTitle="Mark Weighting" prompt="Please enter the weighting for the mark category above.  This should be available from the relevant judge's mark sheet.  Enter a decimal number between 0.1 and 5.0" sqref="F19:AE19 FV19:GK19 AQ19:BF19 BR19:CG19 CS19:DH19 DT19:EI19 EU19:FJ19 GW19:HL19 HX19:IM19 IY19:JN19" xr:uid="{00000000-0002-0000-0700-000000000000}">
      <formula1>0.1</formula1>
      <formula2>5</formula2>
    </dataValidation>
    <dataValidation type="decimal" allowBlank="1" showInputMessage="1" showErrorMessage="1" errorTitle="Mark Weighting" error="Please enter a decimal number between 0.1 and 5.0" promptTitle="Mark Weighting" prompt="Please enter the weighting for the mark category above.  This should be available from the relevant judge's mark sheet.  Enter a decimal number between 0.1 and 5.0" sqref="AG19:AP19" xr:uid="{00000000-0002-0000-0700-000001000000}">
      <formula1>0.1</formula1>
      <formula2>5</formula2>
    </dataValidation>
    <dataValidation type="decimal" allowBlank="1" showInputMessage="1" showErrorMessage="1" errorTitle="Mark Weighting" error="Please enter a decimal between 0.1 and 5.0" promptTitle="Mark Weighting" prompt="Please enter the weighting for the mark category above.  This should be available from the relevant judge's mark sheet.  Enter a decimal number between 0.1 and 5.0" sqref="DJ19:DS19 CI19:CR19 BH19:BQ19 EK19:ET19 FL19:FU19 GM19:GV19 HN19:HW19 IO19:IX19" xr:uid="{00000000-0002-0000-0700-000002000000}">
      <formula1>0.1</formula1>
      <formula2>5</formula2>
    </dataValidation>
    <dataValidation allowBlank="1" showInputMessage="1" showErrorMessage="1" promptTitle="Judge 1 Mark Category" prompt="Please enter the mark categories for judge 1 from the judge's mark sheet in these 10 boxes.  Leave unused boxes empty." sqref="BF18 CG18 DH18 EI18 FJ18 GK18 HL18 AE18 IM18 JN18" xr:uid="{00000000-0002-0000-0700-000003000000}"/>
    <dataValidation allowBlank="1" showInputMessage="1" showErrorMessage="1" promptTitle="Judge 1 Description" prompt="Please enter a brief description of what judge 1 is marking.  This should be a very brief heading.  For example; Locked Swimmers or Baby CPR or Overall Teamwork etc." sqref="EU17:FJ17 DT17:EI17 F17:AF17 AQ17:BF17 BR17:CG17 CS17:DH17 HB17:HK17 GA17:GJ17" xr:uid="{00000000-0002-0000-0700-000004000000}"/>
    <dataValidation allowBlank="1" showInputMessage="1" showErrorMessage="1" promptTitle="Judge 2 Description" prompt="Please enter a brief description of what judge 2 is marking.  This should be a very brief heading.  For example; Locked Swimmers or Baby CPR or Overall Teamwork etc." sqref="AG17:AP17 BG17" xr:uid="{00000000-0002-0000-0700-000005000000}"/>
    <dataValidation allowBlank="1" showInputMessage="1" showErrorMessage="1" promptTitle="Judge 4 Description" prompt="Please enter a brief description of what judge 4 is marking.  This should be a very brief heading.  For example; Locked Swimmers or Baby CPR or Overall Teamwork etc." sqref="CI17:CR17 DI17" xr:uid="{00000000-0002-0000-0700-000006000000}"/>
    <dataValidation allowBlank="1" showInputMessage="1" showErrorMessage="1" promptTitle="Judge 5 Description" prompt="Please enter a brief description of what judge 5 is marking.  This should be a very brief heading.  For example; Locked Swimmers or Baby CPR or Overall Teamwork etc." sqref="EJ17 DJ17:DS17" xr:uid="{00000000-0002-0000-0700-000007000000}"/>
    <dataValidation allowBlank="1" showInputMessage="1" showErrorMessage="1" promptTitle="Judge 6 Description" prompt="Please enter a brief description of what judge 6 is marking.  This should be a very brief heading.  For example; Locked Swimmers or Baby CPR or Overall Teamwork etc." sqref="EK17:ET17 FK17" xr:uid="{00000000-0002-0000-0700-000008000000}"/>
    <dataValidation allowBlank="1" showErrorMessage="1" sqref="D15" xr:uid="{00000000-0002-0000-0700-000009000000}"/>
    <dataValidation type="whole" allowBlank="1" showInputMessage="1" showErrorMessage="1" errorTitle="Judges Mark" error="Enter a whole number between 0 and 10" promptTitle="Judges Mark" prompt="Please enter a whole number between 0 and 10." sqref="CI21:DH68 AG21:BF68 BH21:CG68 DJ21:EI68 EK21:FJ68 GM21:HL68 HN21:IM68 IO21:JN68 F21:AE68 FL21:GK68" xr:uid="{00000000-0002-0000-0700-00000A000000}">
      <formula1>0</formula1>
      <formula2>10</formula2>
    </dataValidation>
    <dataValidation type="whole" allowBlank="1" showInputMessage="1" showErrorMessage="1" errorTitle="Incorrct number of citeria" error="Must be between 1 and 25._x000a__x000a_Contact OLi Coleman if more are required" promptTitle="Number Of Judging Criteria " prompt="The number of markign criteria required for this judge" sqref="E3:E12" xr:uid="{00000000-0002-0000-0700-00000B000000}">
      <formula1>1</formula1>
      <formula2>25</formula2>
    </dataValidation>
    <dataValidation type="whole" allowBlank="1" showInputMessage="1" showErrorMessage="1" errorTitle="Incorrct Number of Judges" error="You cna have between 1 and 10 Judges._x000a__x000a_Contact Oli Coleman if more are required" sqref="E2" xr:uid="{00000000-0002-0000-0700-00000C000000}">
      <formula1>1</formula1>
      <formula2>10</formula2>
    </dataValidation>
    <dataValidation allowBlank="1" showInputMessage="1" showErrorMessage="1" promptTitle="Judge 8 Mark Category" prompt="Please enter the mark categories for judge 8 from the judge's mark sheet in these  boxes.  Leave unused boxes empty." sqref="GM18:HK18" xr:uid="{00000000-0002-0000-0700-00000D000000}"/>
    <dataValidation allowBlank="1" showInputMessage="1" showErrorMessage="1" promptTitle="Judge 7 Mark Category" prompt="Please enter the mark categories for judge 7 from the judge's mark sheet in these boxes.  Leave unused boxes empty." sqref="FL18:FZ18" xr:uid="{00000000-0002-0000-0700-00000E000000}"/>
    <dataValidation allowBlank="1" showInputMessage="1" showErrorMessage="1" promptTitle="Judge 6 Mark Category" prompt="Please enter the mark categories for judge 6 from the judge's mark sheet in these  boxes.  Leave unused boxes empty." sqref="EK18:FI18 DJ18:DQ18" xr:uid="{00000000-0002-0000-0700-00000F000000}"/>
    <dataValidation allowBlank="1" showInputMessage="1" showErrorMessage="1" promptTitle="Mark Category" prompt="Please enter the mark categories for judge 5 from the judge's mark sheet in these  boxes.  Leave unused boxes empty." sqref="DR18:DX18" xr:uid="{00000000-0002-0000-0700-000010000000}"/>
    <dataValidation allowBlank="1" showInputMessage="1" showErrorMessage="1" promptTitle=" Judge 3 Mark Category" prompt="Please enter the mark categories for judge 3 from the judge's mark sheet in these  boxes.  Leave unused boxes empty." sqref="BH18:BV18" xr:uid="{00000000-0002-0000-0700-000011000000}"/>
    <dataValidation allowBlank="1" showInputMessage="1" showErrorMessage="1" promptTitle="Judge 2 Mark Category" prompt="Please enter the mark categories for judge 2 from the judge's mark sheet in these  boxes.  Leave unused boxes empty." sqref="AG18:BE18" xr:uid="{00000000-0002-0000-0700-000012000000}"/>
    <dataValidation allowBlank="1" showInputMessage="1" showErrorMessage="1" promptTitle="Judge 1 Mark Category" prompt="Please enter the mark categories for judge 1 from the judge's mark sheet in these  boxes.  Leave unused boxes empty." sqref="F18:AD18" xr:uid="{00000000-0002-0000-0700-000013000000}"/>
    <dataValidation allowBlank="1" showInputMessage="1" showErrorMessage="1" promptTitle="Judge 7 Description" prompt="Please enter a brief description of what judge 1 is marking.  This should be a very brief heading.  For example; Locked Swimmers or Baby CPR or Overall Teamwork etc." sqref="FL17:FZ17 GK17:GL17" xr:uid="{00000000-0002-0000-0700-000014000000}"/>
    <dataValidation allowBlank="1" showInputMessage="1" showErrorMessage="1" promptTitle="Judge 8 Description" prompt="Please enter a brief description of what judge 8 is marking.  This should be a very brief heading.  For example; Locked Swimmers or Baby CPR or Overall Teamwork etc." sqref="GM17:HA17 HL17:HM17" xr:uid="{00000000-0002-0000-0700-000015000000}"/>
    <dataValidation allowBlank="1" showInputMessage="1" showErrorMessage="1" promptTitle="Judge 3 Mark Category" prompt="Please enter the mark categories for judge 3 from the judge's mark sheet in these  boxes.  Leave unused boxes empty." sqref="BW18:CF18" xr:uid="{00000000-0002-0000-0700-000016000000}"/>
    <dataValidation allowBlank="1" showInputMessage="1" showErrorMessage="1" promptTitle="Judge 4 Mark Category" prompt="Please enter the mark categories for judge 4 from the judge's mark sheet in these  boxes.  Leave unused boxes empty." sqref="CX18:DG18" xr:uid="{00000000-0002-0000-0700-000017000000}"/>
    <dataValidation allowBlank="1" showInputMessage="1" showErrorMessage="1" promptTitle="Judge 5 Mark Category" prompt="Please enter the mark categories for judge 5 from the judge's mark sheet in these  boxes.  Leave unused boxes empty." sqref="DY18:EH18" xr:uid="{00000000-0002-0000-0700-000018000000}"/>
    <dataValidation allowBlank="1" showInputMessage="1" showErrorMessage="1" promptTitle="Judge 7 Mark Category" prompt="Please enter the mark categories for judge 7 from the judge's mark sheet in these  boxes.  Leave unused boxes empty." sqref="GA18:GJ18" xr:uid="{00000000-0002-0000-0700-000019000000}"/>
    <dataValidation allowBlank="1" showInputMessage="1" showErrorMessage="1" promptTitle="Judge 9 Description" prompt="Please enter a brief description of what judge 9 is marking.  This should be a very brief heading.  For example; Locked Swimmers or Baby CPR or Overall Teamwork etc." sqref="HN17:IN17" xr:uid="{00000000-0002-0000-0700-00001A000000}"/>
    <dataValidation allowBlank="1" showInputMessage="1" showErrorMessage="1" promptTitle="Judge 9 Mark Category" prompt="Please enter the mark categories for judge 9 from the judge's mark sheet in these boxes.  Leave unused boxes empty." sqref="HN18:IB18" xr:uid="{00000000-0002-0000-0700-00001B000000}"/>
    <dataValidation allowBlank="1" showInputMessage="1" showErrorMessage="1" promptTitle="Judge 9 Mark Category" prompt="Please enter the mark categories for judge 9 from the judge's mark sheet in these  boxes.  Leave unused boxes empty." sqref="IC18:IL18" xr:uid="{00000000-0002-0000-0700-00001C000000}"/>
    <dataValidation allowBlank="1" showInputMessage="1" showErrorMessage="1" promptTitle="Judge 10 Description" prompt="Please enter a brief description of what judge 10 is marking.  This should be a very brief heading.  For example; Locked Swimmers or Baby CPR or Overall Teamwork etc." sqref="IO17:JO17" xr:uid="{00000000-0002-0000-0700-00001D000000}"/>
    <dataValidation allowBlank="1" showInputMessage="1" showErrorMessage="1" promptTitle="Judge 8 Mark Category" prompt="Please enter the mark categories for judge 10 from the judge's mark sheet in these  boxes.  Leave unused boxes empty." sqref="IO18:JM18" xr:uid="{00000000-0002-0000-0700-00001E000000}"/>
    <dataValidation type="list" showInputMessage="1" showErrorMessage="1" sqref="D17" xr:uid="{00000000-0002-0000-0700-00001F000000}">
      <formula1>Clubs</formula1>
    </dataValidation>
    <dataValidation type="list" allowBlank="1" showInputMessage="1" showErrorMessage="1" sqref="E16" xr:uid="{00000000-0002-0000-0700-000020000000}">
      <formula1>"All,Top 5,A Only, B Only"</formula1>
    </dataValidation>
    <dataValidation type="list" allowBlank="1" showInputMessage="1" showErrorMessage="1" sqref="E15" xr:uid="{00000000-0002-0000-0700-000021000000}">
      <formula1>"All,Judges,Selected"</formula1>
    </dataValidation>
    <dataValidation type="list" showDropDown="1" showInputMessage="1" showErrorMessage="1" error="You Must mark with an x the colums you wish to highlight" promptTitle="Selection" prompt="Mark with a x the Citeria you wish to highlight" sqref="F15:JP15" xr:uid="{00000000-0002-0000-0700-000022000000}">
      <formula1>"x"</formula1>
    </dataValidation>
    <dataValidation allowBlank="1" showInputMessage="1" showErrorMessage="1" promptTitle="Judge 4 Mark Category " prompt="Please enter the mark categories for judge 4 from the judge's mark sheet in these  boxes.  Leave unused boxes empty." sqref="CI18:CW18" xr:uid="{00000000-0002-0000-0700-000023000000}"/>
    <dataValidation type="list" showInputMessage="1" showErrorMessage="1" sqref="E17" xr:uid="{00000000-0002-0000-0700-000024000000}">
      <formula1>$B$86:$B$96</formula1>
    </dataValidation>
    <dataValidation allowBlank="1" showInputMessage="1" showErrorMessage="1" promptTitle="Judge 3 Description" prompt="Please enter a brief description of what judge 3 is marking.  This should be a very brief heading.  For example; Locked Swimmers or Baby CPR or Overall Teamwork etc." sqref="BH17:BQ17 CH17" xr:uid="{00000000-0002-0000-0700-000025000000}"/>
  </dataValidations>
  <pageMargins left="0.75" right="0.75" top="1" bottom="1" header="0.5" footer="0.5"/>
  <pageSetup paperSize="9" orientation="portrait" horizontalDpi="4294967293"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Sheet6.Button1_Click">
                <anchor moveWithCells="1" sizeWithCells="1">
                  <from>
                    <xdr:col>5</xdr:col>
                    <xdr:colOff>314325</xdr:colOff>
                    <xdr:row>4</xdr:row>
                    <xdr:rowOff>0</xdr:rowOff>
                  </from>
                  <to>
                    <xdr:col>8</xdr:col>
                    <xdr:colOff>333375</xdr:colOff>
                    <xdr:row>6</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pageSetUpPr fitToPage="1"/>
  </sheetPr>
  <dimension ref="A1:BH66"/>
  <sheetViews>
    <sheetView showGridLines="0" zoomScale="75" workbookViewId="0">
      <selection activeCell="H13" sqref="H13"/>
    </sheetView>
  </sheetViews>
  <sheetFormatPr defaultColWidth="9.140625" defaultRowHeight="12.75" x14ac:dyDescent="0.2"/>
  <cols>
    <col min="1" max="1" width="9.140625" style="99"/>
    <col min="2" max="2" width="4.28515625" style="99" customWidth="1"/>
    <col min="3" max="3" width="7.7109375" style="99" customWidth="1"/>
    <col min="4" max="4" width="45" style="99" customWidth="1"/>
    <col min="5" max="5" width="8.28515625" style="99" bestFit="1" customWidth="1"/>
    <col min="6" max="7" width="7.7109375" style="99" customWidth="1"/>
    <col min="8" max="8" width="8.140625" style="99" customWidth="1"/>
    <col min="9" max="9" width="11.85546875" style="129" hidden="1" customWidth="1"/>
    <col min="10" max="10" width="22" style="99" customWidth="1"/>
    <col min="11" max="11" width="17.5703125" style="99" hidden="1" customWidth="1"/>
    <col min="12" max="15" width="8.42578125" style="99" customWidth="1"/>
    <col min="16" max="16" width="16.7109375" style="99" hidden="1" customWidth="1"/>
    <col min="17" max="17" width="18.28515625" style="99" hidden="1" customWidth="1"/>
    <col min="18" max="18" width="28.140625" style="99" hidden="1" customWidth="1"/>
    <col min="19" max="23" width="26.85546875" style="134" hidden="1" customWidth="1"/>
    <col min="24" max="26" width="7.7109375" style="135" customWidth="1"/>
    <col min="27" max="27" width="7.7109375" style="135" hidden="1" customWidth="1"/>
    <col min="28" max="28" width="16" style="99" bestFit="1" customWidth="1"/>
    <col min="29" max="29" width="16" style="99" hidden="1" customWidth="1"/>
    <col min="30" max="30" width="16" style="99" customWidth="1"/>
    <col min="31" max="31" width="16" style="99" hidden="1" customWidth="1"/>
    <col min="32" max="32" width="14.28515625" style="99" customWidth="1"/>
    <col min="33" max="33" width="19" style="99" hidden="1" customWidth="1"/>
    <col min="34" max="34" width="14.28515625" style="99" customWidth="1"/>
    <col min="35" max="35" width="14.28515625" style="99" hidden="1" customWidth="1"/>
    <col min="36" max="36" width="14.28515625" style="99" customWidth="1"/>
    <col min="37" max="37" width="13.28515625" style="99" customWidth="1"/>
    <col min="38" max="41" width="11.5703125" style="99" customWidth="1"/>
    <col min="42" max="42" width="9.140625" style="99" customWidth="1"/>
    <col min="43" max="45" width="9.140625" style="99" hidden="1" customWidth="1"/>
    <col min="46" max="46" width="16.7109375" style="99" hidden="1" customWidth="1"/>
    <col min="47" max="49" width="9.140625" style="99" hidden="1" customWidth="1"/>
    <col min="50" max="50" width="11.140625" style="99" hidden="1" customWidth="1"/>
    <col min="51" max="57" width="9.140625" style="99" hidden="1" customWidth="1"/>
    <col min="58" max="58" width="9.140625" style="99" customWidth="1"/>
    <col min="59" max="59" width="12.5703125" style="99" customWidth="1"/>
    <col min="60" max="65" width="9.140625" style="99" customWidth="1"/>
    <col min="66" max="16384" width="9.140625" style="99"/>
  </cols>
  <sheetData>
    <row r="1" spans="1:60" ht="15.75" customHeight="1" thickBot="1" x14ac:dyDescent="0.25">
      <c r="A1" s="95"/>
      <c r="B1" s="95"/>
      <c r="C1" s="95"/>
      <c r="D1" s="95"/>
      <c r="E1" s="95"/>
      <c r="F1" s="95"/>
      <c r="G1" s="95"/>
      <c r="H1" s="95"/>
      <c r="I1" s="96"/>
      <c r="J1" s="95"/>
      <c r="K1" s="95"/>
      <c r="L1" s="95"/>
      <c r="M1" s="95"/>
      <c r="N1" s="95"/>
      <c r="O1" s="95"/>
      <c r="P1" s="95"/>
      <c r="Q1" s="95"/>
      <c r="R1" s="95"/>
      <c r="S1" s="97"/>
      <c r="T1" s="97"/>
      <c r="U1" s="97"/>
      <c r="V1" s="97"/>
      <c r="W1" s="97"/>
      <c r="X1" s="98"/>
      <c r="Y1" s="98"/>
      <c r="Z1" s="98"/>
      <c r="AA1" s="98"/>
      <c r="AB1" s="95"/>
      <c r="AC1" s="95"/>
      <c r="AD1" s="95"/>
      <c r="AE1" s="95"/>
      <c r="AF1" s="95"/>
      <c r="AG1" s="95"/>
      <c r="AH1" s="95"/>
      <c r="AI1" s="95"/>
      <c r="AJ1" s="95"/>
      <c r="AU1" s="476" t="s">
        <v>368</v>
      </c>
    </row>
    <row r="2" spans="1:60" ht="16.5" customHeight="1" thickTop="1" x14ac:dyDescent="0.25">
      <c r="A2" s="95"/>
      <c r="B2" s="100"/>
      <c r="C2" s="101"/>
      <c r="D2" s="102"/>
      <c r="E2" s="103"/>
      <c r="F2" s="104"/>
      <c r="G2" s="95"/>
      <c r="H2" s="95"/>
      <c r="I2" s="96"/>
      <c r="J2" s="95"/>
      <c r="K2" s="95"/>
      <c r="L2" s="95"/>
      <c r="M2" s="95"/>
      <c r="N2" s="95"/>
      <c r="O2" s="95"/>
      <c r="P2" s="105"/>
      <c r="Q2" s="105"/>
      <c r="R2" s="105"/>
      <c r="S2" s="97"/>
      <c r="T2" s="97"/>
      <c r="U2" s="97"/>
      <c r="V2" s="97"/>
      <c r="W2" s="97"/>
      <c r="X2" s="98"/>
      <c r="Y2" s="98"/>
      <c r="Z2" s="98"/>
      <c r="AA2" s="98"/>
      <c r="AB2" s="95"/>
      <c r="AC2" s="95"/>
      <c r="AD2" s="95"/>
      <c r="AE2" s="95"/>
      <c r="AF2" s="95"/>
      <c r="AG2" s="95"/>
      <c r="AH2" s="95"/>
      <c r="AI2" s="95"/>
      <c r="AJ2" s="95"/>
      <c r="AR2" s="475" t="s">
        <v>380</v>
      </c>
      <c r="AS2" s="475"/>
      <c r="AT2" s="475"/>
      <c r="AU2" s="476"/>
      <c r="AX2" s="186" t="s">
        <v>401</v>
      </c>
    </row>
    <row r="3" spans="1:60" ht="26.25" customHeight="1" x14ac:dyDescent="0.4">
      <c r="A3" s="95"/>
      <c r="B3" s="106"/>
      <c r="C3" s="107"/>
      <c r="D3" s="109" t="str">
        <f>'Set UP'!Q9</f>
        <v>Rope Throw</v>
      </c>
      <c r="E3" s="444" t="s">
        <v>273</v>
      </c>
      <c r="F3" s="445"/>
      <c r="G3" s="95"/>
      <c r="H3" s="95"/>
      <c r="I3" s="96"/>
      <c r="J3" s="95"/>
      <c r="K3" s="95"/>
      <c r="L3" s="95"/>
      <c r="M3" s="95"/>
      <c r="N3" s="95"/>
      <c r="O3" s="95"/>
      <c r="P3" s="111"/>
      <c r="Q3" s="111"/>
      <c r="R3" s="111"/>
      <c r="S3" s="97"/>
      <c r="T3" s="97"/>
      <c r="U3" s="97"/>
      <c r="V3" s="97"/>
      <c r="W3" s="97"/>
      <c r="X3" s="112"/>
      <c r="Y3" s="112"/>
      <c r="Z3" s="112"/>
      <c r="AA3" s="112"/>
      <c r="AB3" s="95"/>
      <c r="AC3" s="95"/>
      <c r="AD3" s="95"/>
      <c r="AE3" s="95"/>
      <c r="AF3" s="95"/>
      <c r="AG3" s="95"/>
      <c r="AH3" s="95"/>
      <c r="AI3" s="95"/>
      <c r="AJ3" s="95"/>
      <c r="AU3" s="476"/>
      <c r="AX3" s="186" t="s">
        <v>400</v>
      </c>
      <c r="AY3" s="99" t="e">
        <f>1000/(AT11-AS11)</f>
        <v>#DIV/0!</v>
      </c>
      <c r="BD3" s="186" t="s">
        <v>428</v>
      </c>
      <c r="BE3" s="186" t="s">
        <v>429</v>
      </c>
    </row>
    <row r="4" spans="1:60" ht="20.25" customHeight="1" thickBot="1" x14ac:dyDescent="0.3">
      <c r="B4" s="113"/>
      <c r="C4" s="114"/>
      <c r="D4" s="116"/>
      <c r="E4" s="446"/>
      <c r="F4" s="447"/>
      <c r="G4" s="95"/>
      <c r="H4" s="95"/>
      <c r="I4" s="96"/>
      <c r="J4" s="95"/>
      <c r="K4" s="117"/>
      <c r="L4" s="117"/>
      <c r="M4" s="117"/>
      <c r="N4" s="117"/>
      <c r="O4" s="117"/>
      <c r="P4" s="117"/>
      <c r="Q4" s="95"/>
      <c r="R4" s="95"/>
      <c r="S4" s="96"/>
      <c r="T4" s="96"/>
      <c r="U4" s="96"/>
      <c r="V4" s="96"/>
      <c r="W4" s="96"/>
      <c r="X4" s="95"/>
      <c r="Y4" s="95"/>
      <c r="Z4" s="95"/>
      <c r="AA4" s="95"/>
      <c r="AB4" s="95"/>
      <c r="AC4" s="95"/>
      <c r="AD4" s="95"/>
      <c r="AE4" s="95"/>
      <c r="AF4" s="95"/>
      <c r="AG4" s="95"/>
      <c r="AH4" s="95"/>
      <c r="AI4" s="95"/>
      <c r="AJ4" s="95"/>
      <c r="AR4" s="474" t="s">
        <v>360</v>
      </c>
      <c r="AS4" s="474"/>
      <c r="AT4" s="474"/>
      <c r="AU4" s="476"/>
      <c r="BD4" s="129">
        <f>MIN(S$7:S$52)</f>
        <v>0</v>
      </c>
      <c r="BE4" s="129">
        <f>MAX(S$7:S$52)</f>
        <v>0</v>
      </c>
    </row>
    <row r="5" spans="1:60" ht="16.5" customHeight="1" thickTop="1" x14ac:dyDescent="0.2">
      <c r="A5" s="95"/>
      <c r="B5" s="461"/>
      <c r="C5" s="463" t="s">
        <v>96</v>
      </c>
      <c r="D5" s="465" t="s">
        <v>0</v>
      </c>
      <c r="E5" s="463" t="s">
        <v>102</v>
      </c>
      <c r="F5" s="466" t="s">
        <v>3</v>
      </c>
      <c r="G5" s="467"/>
      <c r="H5" s="467"/>
      <c r="I5" s="468"/>
      <c r="J5" s="453" t="s">
        <v>4</v>
      </c>
      <c r="K5" s="364"/>
      <c r="L5" s="471" t="s">
        <v>607</v>
      </c>
      <c r="M5" s="472"/>
      <c r="N5" s="472"/>
      <c r="O5" s="473"/>
      <c r="P5" s="470" t="s">
        <v>14</v>
      </c>
      <c r="Q5" s="363"/>
      <c r="R5" s="363"/>
      <c r="S5" s="451" t="s">
        <v>101</v>
      </c>
      <c r="T5" s="451" t="s">
        <v>174</v>
      </c>
      <c r="U5" s="451" t="s">
        <v>175</v>
      </c>
      <c r="V5" s="451" t="s">
        <v>202</v>
      </c>
      <c r="W5" s="457" t="s">
        <v>334</v>
      </c>
      <c r="X5" s="453" t="s">
        <v>1</v>
      </c>
      <c r="Y5" s="454"/>
      <c r="Z5" s="454"/>
      <c r="AA5" s="458" t="s">
        <v>356</v>
      </c>
      <c r="AB5" s="448" t="s">
        <v>99</v>
      </c>
      <c r="AC5" s="450" t="s">
        <v>361</v>
      </c>
      <c r="AD5" s="448" t="s">
        <v>170</v>
      </c>
      <c r="AE5" s="450" t="s">
        <v>364</v>
      </c>
      <c r="AF5" s="448" t="s">
        <v>169</v>
      </c>
      <c r="AG5" s="450" t="s">
        <v>366</v>
      </c>
      <c r="AH5" s="448" t="s">
        <v>201</v>
      </c>
      <c r="AI5" s="450" t="s">
        <v>370</v>
      </c>
      <c r="AJ5" s="450" t="s">
        <v>335</v>
      </c>
      <c r="AK5" s="450" t="s">
        <v>430</v>
      </c>
      <c r="AL5" s="450" t="s">
        <v>431</v>
      </c>
      <c r="AM5" s="450" t="s">
        <v>432</v>
      </c>
      <c r="AN5" s="450" t="s">
        <v>433</v>
      </c>
      <c r="AO5" s="477" t="s">
        <v>434</v>
      </c>
      <c r="AR5" s="186" t="s">
        <v>359</v>
      </c>
      <c r="AS5" s="186" t="s">
        <v>358</v>
      </c>
      <c r="AT5" s="186" t="s">
        <v>357</v>
      </c>
      <c r="AU5" s="476"/>
      <c r="AX5" s="186" t="s">
        <v>402</v>
      </c>
      <c r="AY5" s="186" t="s">
        <v>403</v>
      </c>
      <c r="AZ5" s="186" t="s">
        <v>404</v>
      </c>
      <c r="BA5" s="186" t="s">
        <v>405</v>
      </c>
      <c r="BG5" s="404" t="s">
        <v>614</v>
      </c>
      <c r="BH5" s="404" t="s">
        <v>551</v>
      </c>
    </row>
    <row r="6" spans="1:60" s="121" customFormat="1" ht="31.5" x14ac:dyDescent="0.2">
      <c r="A6" s="118"/>
      <c r="B6" s="462"/>
      <c r="C6" s="464"/>
      <c r="D6" s="463"/>
      <c r="E6" s="456"/>
      <c r="F6" s="119" t="s">
        <v>9</v>
      </c>
      <c r="G6" s="119" t="s">
        <v>7</v>
      </c>
      <c r="H6" s="120" t="s">
        <v>8</v>
      </c>
      <c r="I6" s="469"/>
      <c r="J6" s="463"/>
      <c r="K6" s="365"/>
      <c r="L6" s="119" t="s">
        <v>603</v>
      </c>
      <c r="M6" s="119" t="s">
        <v>604</v>
      </c>
      <c r="N6" s="119" t="s">
        <v>605</v>
      </c>
      <c r="O6" s="119" t="s">
        <v>606</v>
      </c>
      <c r="P6" s="463"/>
      <c r="Q6" s="365"/>
      <c r="R6" s="365"/>
      <c r="S6" s="452"/>
      <c r="T6" s="456"/>
      <c r="U6" s="456"/>
      <c r="V6" s="456"/>
      <c r="W6" s="456"/>
      <c r="X6" s="119" t="s">
        <v>9</v>
      </c>
      <c r="Y6" s="119" t="s">
        <v>7</v>
      </c>
      <c r="Z6" s="120" t="s">
        <v>16</v>
      </c>
      <c r="AA6" s="459"/>
      <c r="AB6" s="455"/>
      <c r="AC6" s="460"/>
      <c r="AD6" s="449"/>
      <c r="AE6" s="460"/>
      <c r="AF6" s="449"/>
      <c r="AG6" s="460"/>
      <c r="AH6" s="449"/>
      <c r="AI6" s="460"/>
      <c r="AJ6" s="449"/>
      <c r="AK6" s="449"/>
      <c r="AL6" s="449"/>
      <c r="AM6" s="449"/>
      <c r="AN6" s="449"/>
      <c r="AO6" s="478"/>
      <c r="AR6" s="272">
        <v>4</v>
      </c>
      <c r="AS6" s="121">
        <f t="shared" ref="AS6:AS11" si="0">COUNTIF(Q$7:Q$52,AR6)</f>
        <v>0</v>
      </c>
      <c r="AT6" s="121">
        <f>AS6</f>
        <v>0</v>
      </c>
      <c r="AX6" s="186" t="s">
        <v>399</v>
      </c>
      <c r="AY6" s="99" t="e">
        <f>AY3*(AT11-AT6-AS11)</f>
        <v>#DIV/0!</v>
      </c>
      <c r="AZ6" s="99"/>
      <c r="BA6" s="99"/>
      <c r="BB6" s="99"/>
      <c r="BG6" s="121" t="str">
        <f>DQ_Codes!O7</f>
        <v>DQ1</v>
      </c>
      <c r="BH6" s="121" t="str">
        <f>VLOOKUP(VALUE(MID(BG6,3,LEN(BG6)-2)),DQ_Codes!A:B,2)</f>
        <v>Not completing the event in accordance with the event description or general rules.</v>
      </c>
    </row>
    <row r="7" spans="1:60" ht="15" x14ac:dyDescent="0.2">
      <c r="A7" s="95"/>
      <c r="B7" s="122">
        <v>1</v>
      </c>
      <c r="C7" s="366" t="str">
        <f>IF(OR('Set UP'!$C7=0,'Set UP'!$D7=0,'Set UP'!$E7=0,'Set UP'!F7=0),"  --",'Set UP'!C7)</f>
        <v xml:space="preserve">  --</v>
      </c>
      <c r="D7" s="124" t="str">
        <f>IF(OR('Set UP'!$C7=0,'Set UP'!$D7=0,'Set UP'!$E7=0,'Set UP'!F7=0),"  --",'Set UP'!D7&amp;" "&amp;'Set UP'!E7)</f>
        <v xml:space="preserve">  --</v>
      </c>
      <c r="E7" s="124" t="str">
        <f>IF(OR('Set UP'!$C7=0,'Set UP'!$D7=0,'Set UP'!$E7=0,'Set UP'!F7=0)," --",'Set UP'!F7)</f>
        <v xml:space="preserve"> --</v>
      </c>
      <c r="F7" s="65"/>
      <c r="G7" s="268"/>
      <c r="H7" s="268"/>
      <c r="I7" s="125" t="str">
        <f t="shared" ref="I7" si="1">IF(AND(ISBLANK(F7),ISBLANK(G7),ISBLANK(H7)),"",(F7*60)+G7+(H7/100))</f>
        <v/>
      </c>
      <c r="J7" s="395"/>
      <c r="K7" s="126" t="str">
        <f>IF(J7="Finished","4",IF(J7="DNF - 3 Persons In","3",IF(J7="DNF - 2 Persons In","2",IF(J7="DNF - 1 Persons In","1",IF(J7="DNF - 0 Persons In","0",IF(LEFT(J7,2)="DQ","Disqualified",""))))))</f>
        <v/>
      </c>
      <c r="L7" s="400"/>
      <c r="M7" s="400"/>
      <c r="N7" s="400"/>
      <c r="O7" s="400"/>
      <c r="P7" s="127">
        <f>4-COUNTIF(L7:O7,"")</f>
        <v>0</v>
      </c>
      <c r="Q7" s="127" t="str">
        <f t="shared" ref="Q7" si="2">IF(OR(K7="",D7="  --"),"",IF(K7="Disqualified","Disqualified",IF((K7-P7)&lt;0,0,K7-P7)))</f>
        <v/>
      </c>
      <c r="R7" s="127" t="str">
        <f>IF(Q7=4,"Finished",IF(Q7=3,"DNF - 3 Persons In",IF(Q7=2,"DNF - 2 Persons In",IF(Q7=1,"DNF - 1 Persons In",IF(Q7&lt;=0,"DNF - 0 Persons In",IF(Q7="Disqualified","Disqualified",""))))))</f>
        <v/>
      </c>
      <c r="S7" s="126" t="str">
        <f>IF(OR(D7="  --",R7&lt;&gt;"Finished"),"",I7)</f>
        <v/>
      </c>
      <c r="T7" s="126" t="str">
        <f>IF('Set UP'!K7&lt;&gt;1,"",$S7)</f>
        <v/>
      </c>
      <c r="U7" s="126" t="str">
        <f>IF('Set UP'!K7&lt;&gt;2,"",$S7)</f>
        <v/>
      </c>
      <c r="V7" s="126" t="str">
        <f>IF(LEFT('Set UP'!F7,1)&lt;&gt;"F","",$S7)</f>
        <v/>
      </c>
      <c r="W7" s="126" t="str">
        <f>IF('Set UP'!F7&lt;&gt;"NS","",$S7)</f>
        <v/>
      </c>
      <c r="X7" s="127" t="str">
        <f>IF(D7="  --","",IF(R7="Disqualified","DQ",IF(OR(R7="DNF - 0 Persons In",R7="DNF - 1 Persons In",R7="DNF - 2 Persons In",R7="DNF - 3 Persons In"),"DNF",IF(R7="Finished",INT(S7/60),""))))</f>
        <v/>
      </c>
      <c r="Y7" s="291" t="str">
        <f t="shared" ref="Y7" si="3">IF(D7="  --","",IF(ISNUMBER(S7),INT(S7-(X7*60)),IF(R7="DNF - 3 Persons In","3 In",IF(R7="DNF - 2 Persons In","2 In",IF(R7="DNF - 1 Persons In","1 In",IF(R7="DNF - 0 Persons In","0 In",""))))))</f>
        <v/>
      </c>
      <c r="Z7" s="291" t="str">
        <f t="shared" ref="Z7" si="4">IF(D7="  --","", IF(NOT(ISNUMBER(S7)),"",100*(S7-((X7*60)+Y7))))</f>
        <v/>
      </c>
      <c r="AA7" s="127" t="str">
        <f>IF(S7="","",RANK(S7,S$7:S$52,1))</f>
        <v/>
      </c>
      <c r="AB7" s="128" t="str">
        <f>IF(OR(D7="  --",Q7=""),"",IF(AA7&lt;&gt;"",AA7,VLOOKUP(Q7,AR$6:AU$11,4,0)))</f>
        <v/>
      </c>
      <c r="AC7" s="127" t="str">
        <f>IF(T7="","",RANK(T7,T$7:T$52,1))</f>
        <v/>
      </c>
      <c r="AD7" s="128" t="str">
        <f>IF(OR(D7="  --",Q7="",'Set UP'!K7&lt;&gt;1),"",IF(AC7&lt;&gt;"",AC7,VLOOKUP(Q7,AR$16:AU$21,4,0)))</f>
        <v/>
      </c>
      <c r="AE7" s="126" t="str">
        <f>IF(U7="","",RANK(U7,U$7:U$52,1))</f>
        <v/>
      </c>
      <c r="AF7" s="128" t="str">
        <f>IF(OR(D7="  --",Q7="",'Set UP'!K7&lt;&gt;2),"",IF(AE7&lt;&gt;"",AE7,VLOOKUP(Q7,AR$25:AU$30,4,0)))</f>
        <v/>
      </c>
      <c r="AG7" s="128" t="str">
        <f>IF(V7="","",RANK(V7,V$7:V$52,1))</f>
        <v/>
      </c>
      <c r="AH7" s="128" t="str">
        <f>IF(OR(D7="  --",Q7="",LEFT('Set UP'!F7,1)&lt;&gt;"F"),"",IF(AG7&lt;&gt;"",AG7,VLOOKUP(Q7,AR$34:AU$39,4,0)))</f>
        <v/>
      </c>
      <c r="AI7" s="128" t="str">
        <f>IF(W7="","",RANK(W7,W$7:W$52,1))</f>
        <v/>
      </c>
      <c r="AJ7" s="128" t="str">
        <f>IF(OR(D7="  --",Q7="",'Set UP'!F7&lt;&gt;"NS"),"",IF(AI7&lt;&gt;"",AI7,VLOOKUP(Q7,AR$43:AU$48,4,0)))</f>
        <v/>
      </c>
      <c r="AK7" s="127" t="str">
        <f>IF(OR(R7&lt;&gt;"Finished",AB7=""),IF(OR(Q7="",Q7="Disqualified"),"",VLOOKUP(Q7,AR$7:BA$10,10,0)),IF(BE$4-BD$4=0,1000,(1-((S7-BD$4)/(BE$4-BD$4)))*(1000-AY$6)+AY$6))</f>
        <v/>
      </c>
      <c r="AL7" s="127" t="str">
        <f>IF(OR(R7&lt;&gt;"Finished",AD7=""),IF(OR(Q7="",Q7="Disqualified",AD7=""),"",VLOOKUP(Q7,AR$17:BA$20,10,0)),IF(BE$14-BD$14=0,1000,(1-((S7-BD$14)/(BE$14-BD$14)))*(1000-AY$16)+AY$16))</f>
        <v/>
      </c>
      <c r="AM7" s="127" t="str">
        <f>IF(OR(R7&lt;&gt;"Finished",AF7=""),IF(OR(Q7="",Q7="Disqualified",AF7=""),"",VLOOKUP(Q7,AR$26:BA$29,10,0)),IF(BE$23-BD$23=0,1000,(1-((S7-BD$23)/(BE$23-BD$23)))*(1000-AY$25)+AY$25))</f>
        <v/>
      </c>
      <c r="AN7" s="127" t="str">
        <f>IF(OR(R7&lt;&gt;"Finished",AH7=""),IF(OR(Q7="",Q7="Disqualified",AH7=""),"",VLOOKUP(Q7,AR$35:BA$38,10,0)),IF(BE$32-BD$32=0,1000,(1-((S7-BD$32)/(BE$32-BD$32)))*(1000-AY$34)+AY$34))</f>
        <v/>
      </c>
      <c r="AO7" s="264" t="str">
        <f>IF(OR(R7&lt;&gt;"Finished",AJ7=""),IF(OR(Q7="",Q7="Disqualified",AJ7=""),"",VLOOKUP(Q7,AR$44:BA$47,10,0)),IF(BE$41-BD$41=0,1000,(1-((S7-BD$41)/(BE$41-BD$41)))*(1000-AY$43)+AY$43))</f>
        <v/>
      </c>
      <c r="AR7" s="186">
        <v>3</v>
      </c>
      <c r="AS7" s="121">
        <f t="shared" si="0"/>
        <v>0</v>
      </c>
      <c r="AT7" s="99">
        <f>AT6+AS7</f>
        <v>0</v>
      </c>
      <c r="AU7" s="99">
        <f>((AT6+1)+AT7)/2</f>
        <v>0.5</v>
      </c>
      <c r="AX7" s="186" t="s">
        <v>390</v>
      </c>
      <c r="AY7" s="99" t="e">
        <f>(AS7*AY$3)</f>
        <v>#DIV/0!</v>
      </c>
      <c r="AZ7" s="99" t="e">
        <f>AY7/2</f>
        <v>#DIV/0!</v>
      </c>
      <c r="BA7" s="99" t="e">
        <f>AY10+AY9+AY8+AZ7</f>
        <v>#DIV/0!</v>
      </c>
      <c r="BG7" s="121" t="str">
        <f>DQ_Codes!O8</f>
        <v>DQ2</v>
      </c>
      <c r="BH7" s="121" t="str">
        <f>VLOOKUP(VALUE(MID(BG7,3,LEN(BG7)-2)),DQ_Codes!A:B,2)</f>
        <v xml:space="preserve">A competitor or team may be disqualified if a competitor, team or handler is deemed to have competed unfairly. Examples of “competing unfairly” include: 
• committing a doping or doping-related infraction;
• impersonating another competitor;
• attempting to defeat the ballot or draw for events or positions;
• competing twice in the same individual event;
• competing twice in the same event in different teams;
• purposely interfering with a course to gain advantage; 
• jostling or obstructing another competitor handler so as to impede his or her progress;
• receiving physical or material outside assistance (other than verbal or other direction).  
</v>
      </c>
    </row>
    <row r="8" spans="1:60" ht="15" x14ac:dyDescent="0.2">
      <c r="A8" s="95"/>
      <c r="B8" s="122">
        <v>2</v>
      </c>
      <c r="C8" s="366" t="str">
        <f>IF(OR('Set UP'!$C8=0,'Set UP'!$D8=0,'Set UP'!$E8=0,'Set UP'!F8=0),"  --",'Set UP'!C8)</f>
        <v xml:space="preserve">  --</v>
      </c>
      <c r="D8" s="124" t="str">
        <f>IF(OR('Set UP'!$C8=0,'Set UP'!$D8=0,'Set UP'!$E8=0,'Set UP'!F8=0),"  --",'Set UP'!D8&amp;" "&amp;'Set UP'!E8)</f>
        <v xml:space="preserve">  --</v>
      </c>
      <c r="E8" s="124" t="str">
        <f>IF(OR('Set UP'!$C8=0,'Set UP'!$D8=0,'Set UP'!$E8=0,'Set UP'!F8=0)," --",'Set UP'!F8)</f>
        <v xml:space="preserve"> --</v>
      </c>
      <c r="F8" s="65"/>
      <c r="G8" s="268"/>
      <c r="H8" s="268"/>
      <c r="I8" s="125" t="str">
        <f t="shared" ref="I8:I52" si="5">IF(AND(ISBLANK(F8),ISBLANK(G8),ISBLANK(H8)),"",(F8*60)+G8+(H8/100))</f>
        <v/>
      </c>
      <c r="J8" s="70"/>
      <c r="K8" s="126" t="str">
        <f t="shared" ref="K8:K52" si="6">IF(J8="Finished","4",IF(J8="DNF - 3 Persons In","3",IF(J8="DNF - 2 Persons In","2",IF(J8="DNF - 1 Persons In","1",IF(J8="DNF - 0 Persons In","0",IF(LEFT(J8,2)="DQ","Disqualified",""))))))</f>
        <v/>
      </c>
      <c r="L8" s="400"/>
      <c r="M8" s="400"/>
      <c r="N8" s="400"/>
      <c r="O8" s="400"/>
      <c r="P8" s="127">
        <f t="shared" ref="P8:P52" si="7">4-COUNTIF(L8:O8,"")</f>
        <v>0</v>
      </c>
      <c r="Q8" s="127" t="str">
        <f t="shared" ref="Q8:Q52" si="8">IF(OR(K8="",D8="  --"),"",IF(K8="Disqualified","Disqualified",IF((K8-P8)&lt;0,0,K8-P8)))</f>
        <v/>
      </c>
      <c r="R8" s="127" t="str">
        <f t="shared" ref="R8:R52" si="9">IF(Q8=4,"Finished",IF(Q8=3,"DNF - 3 Persons In",IF(Q8=2,"DNF - 2 Persons In",IF(Q8=1,"DNF - 1 Persons In",IF(Q8&lt;=0,"DNF - 0 Persons In",IF(Q8="Disqualified","Disqualified",""))))))</f>
        <v/>
      </c>
      <c r="S8" s="126" t="str">
        <f t="shared" ref="S8:S52" si="10">IF(OR(D8="  --",R8&lt;&gt;"Finished"),"",I8)</f>
        <v/>
      </c>
      <c r="T8" s="126" t="str">
        <f>IF('Set UP'!K8&lt;&gt;1,"",$S8)</f>
        <v/>
      </c>
      <c r="U8" s="126" t="str">
        <f>IF('Set UP'!K8&lt;&gt;2,"",$S8)</f>
        <v/>
      </c>
      <c r="V8" s="126" t="str">
        <f>IF(LEFT('Set UP'!F8,1)&lt;&gt;"F","",$S8)</f>
        <v/>
      </c>
      <c r="W8" s="126" t="str">
        <f>IF('Set UP'!F8&lt;&gt;"NS","",$S8)</f>
        <v/>
      </c>
      <c r="X8" s="127" t="str">
        <f t="shared" ref="X8:X52" si="11">IF(D8="  --","",IF(R8="Disqualified","DQ",IF(OR(R8="DNF - 0 Persons In",R8="DNF - 1 Persons In",R8="DNF - 2 Persons In",R8="DNF - 3 Persons In"),"DNF",IF(R8="Finished",INT(S8/60),""))))</f>
        <v/>
      </c>
      <c r="Y8" s="291" t="str">
        <f t="shared" ref="Y8:Y52" si="12">IF(D8="  --","",IF(ISNUMBER(S8),INT(S8-(X8*60)),IF(R8="DNF - 3 Persons In","3 In",IF(R8="DNF - 2 Persons In","2 In",IF(R8="DNF - 1 Persons In","1 In",IF(R8="DNF - 0 Persons In","0 In",""))))))</f>
        <v/>
      </c>
      <c r="Z8" s="291" t="str">
        <f t="shared" ref="Z8:Z52" si="13">IF(D8="  --","", IF(NOT(ISNUMBER(S8)),"",100*(S8-((X8*60)+Y8))))</f>
        <v/>
      </c>
      <c r="AA8" s="127" t="str">
        <f t="shared" ref="AA8:AA52" si="14">IF(S8="","",RANK(S8,S$7:S$52,1))</f>
        <v/>
      </c>
      <c r="AB8" s="128" t="str">
        <f t="shared" ref="AB8:AB52" si="15">IF(OR(D8="  --",Q8=""),"",IF(AA8&lt;&gt;"",AA8,VLOOKUP(Q8,AR$6:AU$11,4,0)))</f>
        <v/>
      </c>
      <c r="AC8" s="127" t="str">
        <f t="shared" ref="AC8:AC52" si="16">IF(T8="","",RANK(T8,T$7:T$52,1))</f>
        <v/>
      </c>
      <c r="AD8" s="128" t="str">
        <f>IF(OR(D8="  --",Q8="",'Set UP'!K8&lt;&gt;1),"",IF(AC8&lt;&gt;"",AC8,VLOOKUP(Q8,AR$16:AU$21,4,0)))</f>
        <v/>
      </c>
      <c r="AE8" s="126" t="str">
        <f t="shared" ref="AE8:AE52" si="17">IF(U8="","",RANK(U8,U$7:U$52,1))</f>
        <v/>
      </c>
      <c r="AF8" s="128" t="str">
        <f>IF(OR(D8="  --",Q8="",'Set UP'!K8&lt;&gt;2),"",IF(AE8&lt;&gt;"",AE8,VLOOKUP(Q8,AR$25:AU$30,4,0)))</f>
        <v/>
      </c>
      <c r="AG8" s="128" t="str">
        <f t="shared" ref="AG8:AG52" si="18">IF(V8="","",RANK(V8,V$7:V$52,1))</f>
        <v/>
      </c>
      <c r="AH8" s="128" t="str">
        <f>IF(OR(D8="  --",Q8="",LEFT('Set UP'!F8,1)&lt;&gt;"F"),"",IF(AG8&lt;&gt;"",AG8,VLOOKUP(Q8,AR$34:AU$39,4,0)))</f>
        <v/>
      </c>
      <c r="AI8" s="128" t="str">
        <f t="shared" ref="AI8:AI52" si="19">IF(W8="","",RANK(W8,W$7:W$52,1))</f>
        <v/>
      </c>
      <c r="AJ8" s="128" t="str">
        <f>IF(OR(D8="  --",Q8="",'Set UP'!F8&lt;&gt;"NS"),"",IF(AI8&lt;&gt;"",AI8,VLOOKUP(Q8,AR$43:AU$48,4,0)))</f>
        <v/>
      </c>
      <c r="AK8" s="127" t="str">
        <f t="shared" ref="AK8:AK52" si="20">IF(OR(R8&lt;&gt;"Finished",AB8=""),IF(OR(Q8="",Q8="Disqualified"),"",VLOOKUP(Q8,AR$7:BA$10,10,0)),IF(BE$4-BD$4=0,1000,(1-((S8-BD$4)/(BE$4-BD$4)))*(1000-AY$6)+AY$6))</f>
        <v/>
      </c>
      <c r="AL8" s="127" t="str">
        <f t="shared" ref="AL8:AL52" si="21">IF(OR(R8&lt;&gt;"Finished",AD8=""),IF(OR(Q8="",Q8="Disqualified",AD8=""),"",VLOOKUP(Q8,AR$17:BA$20,10,0)),IF(BE$14-BD$14=0,1000,(1-((S8-BD$14)/(BE$14-BD$14)))*(1000-AY$16)+AY$16))</f>
        <v/>
      </c>
      <c r="AM8" s="127" t="str">
        <f t="shared" ref="AM8:AM52" si="22">IF(OR(R8&lt;&gt;"Finished",AF8=""),IF(OR(Q8="",Q8="Disqualified",AF8=""),"",VLOOKUP(Q8,AR$26:BA$29,10,0)),IF(BE$23-BD$23=0,1000,(1-((S8-BD$23)/(BE$23-BD$23)))*(1000-AY$25)+AY$25))</f>
        <v/>
      </c>
      <c r="AN8" s="127" t="str">
        <f t="shared" ref="AN8:AN52" si="23">IF(OR(R8&lt;&gt;"Finished",AH8=""),IF(OR(Q8="",Q8="Disqualified",AH8=""),"",VLOOKUP(Q8,AR$35:BA$38,10,0)),IF(BE$32-BD$32=0,1000,(1-((S8-BD$32)/(BE$32-BD$32)))*(1000-AY$34)+AY$34))</f>
        <v/>
      </c>
      <c r="AO8" s="264" t="str">
        <f t="shared" ref="AO8:AO52" si="24">IF(OR(R8&lt;&gt;"Finished",AJ8=""),IF(OR(Q8="",Q8="Disqualified",AJ8=""),"",VLOOKUP(Q8,AR$44:BA$47,10,0)),IF(BE$41-BD$41=0,1000,(1-((S8-BD$41)/(BE$41-BD$41)))*(1000-AY$43)+AY$43))</f>
        <v/>
      </c>
      <c r="AR8" s="186">
        <v>2</v>
      </c>
      <c r="AS8" s="121">
        <f t="shared" si="0"/>
        <v>0</v>
      </c>
      <c r="AT8" s="99">
        <f t="shared" ref="AT8:AT10" si="25">AT7+AS8</f>
        <v>0</v>
      </c>
      <c r="AU8" s="99">
        <f t="shared" ref="AU8:AU11" si="26">((AT7+1)+AT8)/2</f>
        <v>0.5</v>
      </c>
      <c r="AX8" s="186" t="s">
        <v>389</v>
      </c>
      <c r="AY8" s="99" t="e">
        <f>(AS8*AY$3)</f>
        <v>#DIV/0!</v>
      </c>
      <c r="AZ8" s="99" t="e">
        <f>AY8/2</f>
        <v>#DIV/0!</v>
      </c>
      <c r="BA8" s="99" t="e">
        <f>AY10+AY9+AZ8</f>
        <v>#DIV/0!</v>
      </c>
      <c r="BG8" s="121" t="str">
        <f>DQ_Codes!O9</f>
        <v>DQ3</v>
      </c>
      <c r="BH8" s="121" t="str">
        <f>VLOOKUP(VALUE(MID(BG8,3,LEN(BG8)-2)),DQ_Codes!A:B,2)</f>
        <v xml:space="preserve">Competitors may not be permitted to start in an event if they are late reporting to the marshalling area. </v>
      </c>
    </row>
    <row r="9" spans="1:60" ht="15" x14ac:dyDescent="0.2">
      <c r="A9" s="95"/>
      <c r="B9" s="122">
        <v>3</v>
      </c>
      <c r="C9" s="366" t="str">
        <f>IF(OR('Set UP'!$C9=0,'Set UP'!$D9=0,'Set UP'!$E9=0,'Set UP'!F9=0),"  --",'Set UP'!C9)</f>
        <v xml:space="preserve">  --</v>
      </c>
      <c r="D9" s="124" t="str">
        <f>IF(OR('Set UP'!$C9=0,'Set UP'!$D9=0,'Set UP'!$E9=0,'Set UP'!F9=0),"  --",'Set UP'!D9&amp;" "&amp;'Set UP'!E9)</f>
        <v xml:space="preserve">  --</v>
      </c>
      <c r="E9" s="124" t="str">
        <f>IF(OR('Set UP'!$C9=0,'Set UP'!$D9=0,'Set UP'!$E9=0,'Set UP'!F9=0)," --",'Set UP'!F9)</f>
        <v xml:space="preserve"> --</v>
      </c>
      <c r="F9" s="65"/>
      <c r="G9" s="268"/>
      <c r="H9" s="268"/>
      <c r="I9" s="125" t="str">
        <f t="shared" si="5"/>
        <v/>
      </c>
      <c r="J9" s="70"/>
      <c r="K9" s="126" t="str">
        <f t="shared" si="6"/>
        <v/>
      </c>
      <c r="L9" s="400"/>
      <c r="M9" s="400"/>
      <c r="N9" s="400"/>
      <c r="O9" s="400"/>
      <c r="P9" s="127">
        <f t="shared" si="7"/>
        <v>0</v>
      </c>
      <c r="Q9" s="127" t="str">
        <f t="shared" si="8"/>
        <v/>
      </c>
      <c r="R9" s="127" t="str">
        <f t="shared" si="9"/>
        <v/>
      </c>
      <c r="S9" s="126" t="str">
        <f t="shared" si="10"/>
        <v/>
      </c>
      <c r="T9" s="126" t="str">
        <f>IF('Set UP'!K9&lt;&gt;1,"",$S9)</f>
        <v/>
      </c>
      <c r="U9" s="126" t="str">
        <f>IF('Set UP'!K9&lt;&gt;2,"",$S9)</f>
        <v/>
      </c>
      <c r="V9" s="126" t="str">
        <f>IF(LEFT('Set UP'!F9,1)&lt;&gt;"F","",$S9)</f>
        <v/>
      </c>
      <c r="W9" s="126" t="str">
        <f>IF('Set UP'!F9&lt;&gt;"NS","",$S9)</f>
        <v/>
      </c>
      <c r="X9" s="127" t="str">
        <f t="shared" si="11"/>
        <v/>
      </c>
      <c r="Y9" s="291" t="str">
        <f t="shared" si="12"/>
        <v/>
      </c>
      <c r="Z9" s="291" t="str">
        <f t="shared" si="13"/>
        <v/>
      </c>
      <c r="AA9" s="127" t="str">
        <f t="shared" si="14"/>
        <v/>
      </c>
      <c r="AB9" s="128" t="str">
        <f t="shared" si="15"/>
        <v/>
      </c>
      <c r="AC9" s="127" t="str">
        <f t="shared" si="16"/>
        <v/>
      </c>
      <c r="AD9" s="128" t="str">
        <f>IF(OR(D9="  --",Q9="",'Set UP'!K9&lt;&gt;1),"",IF(AC9&lt;&gt;"",AC9,VLOOKUP(Q9,AR$16:AU$21,4,0)))</f>
        <v/>
      </c>
      <c r="AE9" s="126" t="str">
        <f t="shared" si="17"/>
        <v/>
      </c>
      <c r="AF9" s="128" t="str">
        <f>IF(OR(D9="  --",Q9="",'Set UP'!K9&lt;&gt;2),"",IF(AE9&lt;&gt;"",AE9,VLOOKUP(Q9,AR$25:AU$30,4,0)))</f>
        <v/>
      </c>
      <c r="AG9" s="128" t="str">
        <f t="shared" si="18"/>
        <v/>
      </c>
      <c r="AH9" s="128" t="str">
        <f>IF(OR(D9="  --",Q9="",LEFT('Set UP'!F9,1)&lt;&gt;"F"),"",IF(AG9&lt;&gt;"",AG9,VLOOKUP(Q9,AR$34:AU$39,4,0)))</f>
        <v/>
      </c>
      <c r="AI9" s="128" t="str">
        <f t="shared" si="19"/>
        <v/>
      </c>
      <c r="AJ9" s="128" t="str">
        <f>IF(OR(D9="  --",Q9="",'Set UP'!F9&lt;&gt;"NS"),"",IF(AI9&lt;&gt;"",AI9,VLOOKUP(Q9,AR$43:AU$48,4,0)))</f>
        <v/>
      </c>
      <c r="AK9" s="127" t="str">
        <f t="shared" si="20"/>
        <v/>
      </c>
      <c r="AL9" s="127" t="str">
        <f t="shared" si="21"/>
        <v/>
      </c>
      <c r="AM9" s="127" t="str">
        <f t="shared" si="22"/>
        <v/>
      </c>
      <c r="AN9" s="127" t="str">
        <f t="shared" si="23"/>
        <v/>
      </c>
      <c r="AO9" s="264" t="str">
        <f t="shared" si="24"/>
        <v/>
      </c>
      <c r="AR9" s="186">
        <v>1</v>
      </c>
      <c r="AS9" s="121">
        <f t="shared" si="0"/>
        <v>0</v>
      </c>
      <c r="AT9" s="99">
        <f t="shared" si="25"/>
        <v>0</v>
      </c>
      <c r="AU9" s="99">
        <f t="shared" si="26"/>
        <v>0.5</v>
      </c>
      <c r="AX9" s="186" t="s">
        <v>388</v>
      </c>
      <c r="AY9" s="99" t="e">
        <f>(AS9*AY$3)</f>
        <v>#DIV/0!</v>
      </c>
      <c r="AZ9" s="99" t="e">
        <f>AY9/2</f>
        <v>#DIV/0!</v>
      </c>
      <c r="BA9" s="99" t="e">
        <f>AY10+AZ9</f>
        <v>#DIV/0!</v>
      </c>
      <c r="BG9" s="121" t="str">
        <f>DQ_Codes!O10</f>
        <v>DQ4</v>
      </c>
      <c r="BH9" s="121" t="str">
        <f>VLOOKUP(VALUE(MID(BG9,3,LEN(BG9)-2)),DQ_Codes!A:B,2)</f>
        <v xml:space="preserve">A competitor or team absent from the start of an event shall be disqualified </v>
      </c>
    </row>
    <row r="10" spans="1:60" ht="15" x14ac:dyDescent="0.2">
      <c r="A10" s="95"/>
      <c r="B10" s="122">
        <v>4</v>
      </c>
      <c r="C10" s="366" t="str">
        <f>IF(OR('Set UP'!$C10=0,'Set UP'!$D10=0,'Set UP'!$E10=0,'Set UP'!F10=0),"  --",'Set UP'!C10)</f>
        <v xml:space="preserve">  --</v>
      </c>
      <c r="D10" s="124" t="str">
        <f>IF(OR('Set UP'!$C10=0,'Set UP'!$D10=0,'Set UP'!$E10=0,'Set UP'!F10=0),"  --",'Set UP'!D10&amp;" "&amp;'Set UP'!E10)</f>
        <v xml:space="preserve">  --</v>
      </c>
      <c r="E10" s="124" t="str">
        <f>IF(OR('Set UP'!$C10=0,'Set UP'!$D10=0,'Set UP'!$E10=0,'Set UP'!F10=0)," --",'Set UP'!F10)</f>
        <v xml:space="preserve"> --</v>
      </c>
      <c r="F10" s="65"/>
      <c r="G10" s="268"/>
      <c r="H10" s="268"/>
      <c r="I10" s="125" t="str">
        <f t="shared" si="5"/>
        <v/>
      </c>
      <c r="J10" s="70"/>
      <c r="K10" s="126" t="str">
        <f t="shared" si="6"/>
        <v/>
      </c>
      <c r="L10" s="400"/>
      <c r="M10" s="400"/>
      <c r="N10" s="400"/>
      <c r="O10" s="400"/>
      <c r="P10" s="127">
        <f t="shared" si="7"/>
        <v>0</v>
      </c>
      <c r="Q10" s="127" t="str">
        <f t="shared" si="8"/>
        <v/>
      </c>
      <c r="R10" s="127" t="str">
        <f t="shared" si="9"/>
        <v/>
      </c>
      <c r="S10" s="126" t="str">
        <f t="shared" si="10"/>
        <v/>
      </c>
      <c r="T10" s="126" t="str">
        <f>IF('Set UP'!K10&lt;&gt;1,"",$S10)</f>
        <v/>
      </c>
      <c r="U10" s="126" t="str">
        <f>IF('Set UP'!K10&lt;&gt;2,"",$S10)</f>
        <v/>
      </c>
      <c r="V10" s="126" t="str">
        <f>IF(LEFT('Set UP'!F10,1)&lt;&gt;"F","",$S10)</f>
        <v/>
      </c>
      <c r="W10" s="126" t="str">
        <f>IF('Set UP'!F10&lt;&gt;"NS","",$S10)</f>
        <v/>
      </c>
      <c r="X10" s="127" t="str">
        <f t="shared" si="11"/>
        <v/>
      </c>
      <c r="Y10" s="291" t="str">
        <f t="shared" si="12"/>
        <v/>
      </c>
      <c r="Z10" s="291" t="str">
        <f t="shared" si="13"/>
        <v/>
      </c>
      <c r="AA10" s="127" t="str">
        <f t="shared" si="14"/>
        <v/>
      </c>
      <c r="AB10" s="128" t="str">
        <f t="shared" si="15"/>
        <v/>
      </c>
      <c r="AC10" s="127" t="str">
        <f t="shared" si="16"/>
        <v/>
      </c>
      <c r="AD10" s="128" t="str">
        <f>IF(OR(D10="  --",Q10="",'Set UP'!K10&lt;&gt;1),"",IF(AC10&lt;&gt;"",AC10,VLOOKUP(Q10,AR$16:AU$21,4,0)))</f>
        <v/>
      </c>
      <c r="AE10" s="126" t="str">
        <f t="shared" si="17"/>
        <v/>
      </c>
      <c r="AF10" s="128" t="str">
        <f>IF(OR(D10="  --",Q10="",'Set UP'!K10&lt;&gt;2),"",IF(AE10&lt;&gt;"",AE10,VLOOKUP(Q10,AR$25:AU$30,4,0)))</f>
        <v/>
      </c>
      <c r="AG10" s="128" t="str">
        <f t="shared" si="18"/>
        <v/>
      </c>
      <c r="AH10" s="128" t="str">
        <f>IF(OR(D10="  --",Q10="",LEFT('Set UP'!F10,1)&lt;&gt;"F"),"",IF(AG10&lt;&gt;"",AG10,VLOOKUP(Q10,AR$34:AU$39,4,0)))</f>
        <v/>
      </c>
      <c r="AI10" s="128" t="str">
        <f t="shared" si="19"/>
        <v/>
      </c>
      <c r="AJ10" s="128" t="str">
        <f>IF(OR(D10="  --",Q10="",'Set UP'!F10&lt;&gt;"NS"),"",IF(AI10&lt;&gt;"",AI10,VLOOKUP(Q10,AR$43:AU$48,4,0)))</f>
        <v/>
      </c>
      <c r="AK10" s="127" t="str">
        <f t="shared" si="20"/>
        <v/>
      </c>
      <c r="AL10" s="127" t="str">
        <f t="shared" si="21"/>
        <v/>
      </c>
      <c r="AM10" s="127" t="str">
        <f t="shared" si="22"/>
        <v/>
      </c>
      <c r="AN10" s="127" t="str">
        <f t="shared" si="23"/>
        <v/>
      </c>
      <c r="AO10" s="264" t="str">
        <f t="shared" si="24"/>
        <v/>
      </c>
      <c r="AR10" s="186">
        <v>0</v>
      </c>
      <c r="AS10" s="121">
        <f t="shared" si="0"/>
        <v>0</v>
      </c>
      <c r="AT10" s="99">
        <f t="shared" si="25"/>
        <v>0</v>
      </c>
      <c r="AU10" s="99">
        <f t="shared" si="26"/>
        <v>0.5</v>
      </c>
      <c r="AX10" s="186" t="s">
        <v>387</v>
      </c>
      <c r="AY10" s="99" t="e">
        <f>(AS10*AY$3)</f>
        <v>#DIV/0!</v>
      </c>
      <c r="AZ10" s="99" t="e">
        <f>AY10/2</f>
        <v>#DIV/0!</v>
      </c>
      <c r="BA10" s="99" t="e">
        <f>AZ10</f>
        <v>#DIV/0!</v>
      </c>
      <c r="BG10" s="121" t="str">
        <f>DQ_Codes!O11</f>
        <v>DQ5</v>
      </c>
      <c r="BH10" s="121" t="str">
        <f>VLOOKUP(VALUE(MID(BG10,3,LEN(BG10)-2)),DQ_Codes!A:B,2)</f>
        <v xml:space="preserve">Activities that result in wilful damage to the venue sites, accommodation sites or the property of others will result in disqualification of the individuals involved from competition. </v>
      </c>
    </row>
    <row r="11" spans="1:60" ht="15" x14ac:dyDescent="0.2">
      <c r="A11" s="95"/>
      <c r="B11" s="122">
        <v>5</v>
      </c>
      <c r="C11" s="366" t="str">
        <f>IF(OR('Set UP'!$C11=0,'Set UP'!$D11=0,'Set UP'!$E11=0,'Set UP'!F11=0),"  --",'Set UP'!C11)</f>
        <v xml:space="preserve">  --</v>
      </c>
      <c r="D11" s="124" t="str">
        <f>IF(OR('Set UP'!$C11=0,'Set UP'!$D11=0,'Set UP'!$E11=0,'Set UP'!F11=0),"  --",'Set UP'!D11&amp;" "&amp;'Set UP'!E11)</f>
        <v xml:space="preserve">  --</v>
      </c>
      <c r="E11" s="124" t="str">
        <f>IF(OR('Set UP'!$C11=0,'Set UP'!$D11=0,'Set UP'!$E11=0,'Set UP'!F11=0)," --",'Set UP'!F11)</f>
        <v xml:space="preserve"> --</v>
      </c>
      <c r="F11" s="65"/>
      <c r="G11" s="268"/>
      <c r="H11" s="268"/>
      <c r="I11" s="125" t="str">
        <f t="shared" si="5"/>
        <v/>
      </c>
      <c r="J11" s="70"/>
      <c r="K11" s="126" t="str">
        <f t="shared" si="6"/>
        <v/>
      </c>
      <c r="L11" s="400"/>
      <c r="M11" s="400"/>
      <c r="N11" s="400"/>
      <c r="O11" s="400"/>
      <c r="P11" s="127">
        <f t="shared" si="7"/>
        <v>0</v>
      </c>
      <c r="Q11" s="127" t="str">
        <f t="shared" si="8"/>
        <v/>
      </c>
      <c r="R11" s="127" t="str">
        <f t="shared" si="9"/>
        <v/>
      </c>
      <c r="S11" s="126" t="str">
        <f t="shared" si="10"/>
        <v/>
      </c>
      <c r="T11" s="126" t="str">
        <f>IF('Set UP'!K11&lt;&gt;1,"",$S11)</f>
        <v/>
      </c>
      <c r="U11" s="126" t="str">
        <f>IF('Set UP'!K11&lt;&gt;2,"",$S11)</f>
        <v/>
      </c>
      <c r="V11" s="126" t="str">
        <f>IF(LEFT('Set UP'!F11,1)&lt;&gt;"F","",$S11)</f>
        <v/>
      </c>
      <c r="W11" s="126" t="str">
        <f>IF('Set UP'!F11&lt;&gt;"NS","",$S11)</f>
        <v/>
      </c>
      <c r="X11" s="127" t="str">
        <f t="shared" si="11"/>
        <v/>
      </c>
      <c r="Y11" s="291" t="str">
        <f t="shared" si="12"/>
        <v/>
      </c>
      <c r="Z11" s="291" t="str">
        <f t="shared" si="13"/>
        <v/>
      </c>
      <c r="AA11" s="127" t="str">
        <f t="shared" si="14"/>
        <v/>
      </c>
      <c r="AB11" s="128" t="str">
        <f t="shared" si="15"/>
        <v/>
      </c>
      <c r="AC11" s="127" t="str">
        <f t="shared" si="16"/>
        <v/>
      </c>
      <c r="AD11" s="128" t="str">
        <f>IF(OR(D11="  --",Q11="",'Set UP'!K11&lt;&gt;1),"",IF(AC11&lt;&gt;"",AC11,VLOOKUP(Q11,AR$16:AU$21,4,0)))</f>
        <v/>
      </c>
      <c r="AE11" s="126" t="str">
        <f t="shared" si="17"/>
        <v/>
      </c>
      <c r="AF11" s="128" t="str">
        <f>IF(OR(D11="  --",Q11="",'Set UP'!K11&lt;&gt;2),"",IF(AE11&lt;&gt;"",AE11,VLOOKUP(Q11,AR$25:AU$30,4,0)))</f>
        <v/>
      </c>
      <c r="AG11" s="128" t="str">
        <f t="shared" si="18"/>
        <v/>
      </c>
      <c r="AH11" s="128" t="str">
        <f>IF(OR(D11="  --",Q11="",LEFT('Set UP'!F11,1)&lt;&gt;"F"),"",IF(AG11&lt;&gt;"",AG11,VLOOKUP(Q11,AR$34:AU$39,4,0)))</f>
        <v/>
      </c>
      <c r="AI11" s="128" t="str">
        <f t="shared" si="19"/>
        <v/>
      </c>
      <c r="AJ11" s="128" t="str">
        <f>IF(OR(D11="  --",Q11="",'Set UP'!F11&lt;&gt;"NS"),"",IF(AI11&lt;&gt;"",AI11,VLOOKUP(Q11,AR$43:AU$48,4,0)))</f>
        <v/>
      </c>
      <c r="AK11" s="127" t="str">
        <f t="shared" si="20"/>
        <v/>
      </c>
      <c r="AL11" s="127" t="str">
        <f t="shared" si="21"/>
        <v/>
      </c>
      <c r="AM11" s="127" t="str">
        <f t="shared" si="22"/>
        <v/>
      </c>
      <c r="AN11" s="127" t="str">
        <f t="shared" si="23"/>
        <v/>
      </c>
      <c r="AO11" s="264" t="str">
        <f t="shared" si="24"/>
        <v/>
      </c>
      <c r="AR11" s="186" t="s">
        <v>6</v>
      </c>
      <c r="AS11" s="121">
        <f t="shared" si="0"/>
        <v>0</v>
      </c>
      <c r="AT11" s="99">
        <f t="shared" ref="AT11" si="27">AT10+AS11</f>
        <v>0</v>
      </c>
      <c r="AU11" s="99">
        <f t="shared" si="26"/>
        <v>0.5</v>
      </c>
      <c r="BG11" s="121" t="str">
        <f>DQ_Codes!O12</f>
        <v>DQ6</v>
      </c>
      <c r="BH11" s="121" t="str">
        <f>VLOOKUP(VALUE(MID(BG11,3,LEN(BG11)-2)),DQ_Codes!A:B,2)</f>
        <v xml:space="preserve">Abuse of officials may result in disqualification from the competition. </v>
      </c>
    </row>
    <row r="12" spans="1:60" ht="15" x14ac:dyDescent="0.2">
      <c r="A12" s="95"/>
      <c r="B12" s="122">
        <v>6</v>
      </c>
      <c r="C12" s="366" t="str">
        <f>IF(OR('Set UP'!$C12=0,'Set UP'!$D12=0,'Set UP'!$E12=0,'Set UP'!F12=0),"  --",'Set UP'!C12)</f>
        <v xml:space="preserve">  --</v>
      </c>
      <c r="D12" s="124" t="str">
        <f>IF(OR('Set UP'!$C12=0,'Set UP'!$D12=0,'Set UP'!$E12=0,'Set UP'!F12=0),"  --",'Set UP'!D12&amp;" "&amp;'Set UP'!E12)</f>
        <v xml:space="preserve">  --</v>
      </c>
      <c r="E12" s="124" t="str">
        <f>IF(OR('Set UP'!$C12=0,'Set UP'!$D12=0,'Set UP'!$E12=0,'Set UP'!F12=0)," --",'Set UP'!F12)</f>
        <v xml:space="preserve"> --</v>
      </c>
      <c r="F12" s="65"/>
      <c r="G12" s="268"/>
      <c r="H12" s="268"/>
      <c r="I12" s="125" t="str">
        <f t="shared" si="5"/>
        <v/>
      </c>
      <c r="J12" s="70"/>
      <c r="K12" s="126" t="str">
        <f t="shared" si="6"/>
        <v/>
      </c>
      <c r="L12" s="400"/>
      <c r="M12" s="400"/>
      <c r="N12" s="400"/>
      <c r="O12" s="400"/>
      <c r="P12" s="127">
        <f t="shared" si="7"/>
        <v>0</v>
      </c>
      <c r="Q12" s="127" t="str">
        <f t="shared" si="8"/>
        <v/>
      </c>
      <c r="R12" s="127" t="str">
        <f t="shared" si="9"/>
        <v/>
      </c>
      <c r="S12" s="126" t="str">
        <f t="shared" si="10"/>
        <v/>
      </c>
      <c r="T12" s="126" t="str">
        <f>IF('Set UP'!K12&lt;&gt;1,"",$S12)</f>
        <v/>
      </c>
      <c r="U12" s="126" t="str">
        <f>IF('Set UP'!K12&lt;&gt;2,"",$S12)</f>
        <v/>
      </c>
      <c r="V12" s="126" t="str">
        <f>IF(LEFT('Set UP'!F12,1)&lt;&gt;"F","",$S12)</f>
        <v/>
      </c>
      <c r="W12" s="126" t="str">
        <f>IF('Set UP'!F12&lt;&gt;"NS","",$S12)</f>
        <v/>
      </c>
      <c r="X12" s="127" t="str">
        <f t="shared" si="11"/>
        <v/>
      </c>
      <c r="Y12" s="291" t="str">
        <f t="shared" si="12"/>
        <v/>
      </c>
      <c r="Z12" s="291" t="str">
        <f t="shared" si="13"/>
        <v/>
      </c>
      <c r="AA12" s="127" t="str">
        <f t="shared" si="14"/>
        <v/>
      </c>
      <c r="AB12" s="128" t="str">
        <f t="shared" si="15"/>
        <v/>
      </c>
      <c r="AC12" s="127" t="str">
        <f t="shared" si="16"/>
        <v/>
      </c>
      <c r="AD12" s="128" t="str">
        <f>IF(OR(D12="  --",Q12="",'Set UP'!K12&lt;&gt;1),"",IF(AC12&lt;&gt;"",AC12,VLOOKUP(Q12,AR$16:AU$21,4,0)))</f>
        <v/>
      </c>
      <c r="AE12" s="126" t="str">
        <f t="shared" si="17"/>
        <v/>
      </c>
      <c r="AF12" s="128" t="str">
        <f>IF(OR(D12="  --",Q12="",'Set UP'!K12&lt;&gt;2),"",IF(AE12&lt;&gt;"",AE12,VLOOKUP(Q12,AR$25:AU$30,4,0)))</f>
        <v/>
      </c>
      <c r="AG12" s="128" t="str">
        <f t="shared" si="18"/>
        <v/>
      </c>
      <c r="AH12" s="128" t="str">
        <f>IF(OR(D12="  --",Q12="",LEFT('Set UP'!F12,1)&lt;&gt;"F"),"",IF(AG12&lt;&gt;"",AG12,VLOOKUP(Q12,AR$34:AU$39,4,0)))</f>
        <v/>
      </c>
      <c r="AI12" s="128" t="str">
        <f t="shared" si="19"/>
        <v/>
      </c>
      <c r="AJ12" s="128" t="str">
        <f>IF(OR(D12="  --",Q12="",'Set UP'!F12&lt;&gt;"NS"),"",IF(AI12&lt;&gt;"",AI12,VLOOKUP(Q12,AR$43:AU$48,4,0)))</f>
        <v/>
      </c>
      <c r="AK12" s="127" t="str">
        <f t="shared" si="20"/>
        <v/>
      </c>
      <c r="AL12" s="127" t="str">
        <f t="shared" si="21"/>
        <v/>
      </c>
      <c r="AM12" s="127" t="str">
        <f t="shared" si="22"/>
        <v/>
      </c>
      <c r="AN12" s="127" t="str">
        <f t="shared" si="23"/>
        <v/>
      </c>
      <c r="AO12" s="264" t="str">
        <f t="shared" si="24"/>
        <v/>
      </c>
      <c r="BG12" s="121" t="str">
        <f>DQ_Codes!O13</f>
        <v>DQ7</v>
      </c>
      <c r="BH12" s="121" t="str">
        <f>VLOOKUP(VALUE(MID(BG12,3,LEN(BG12)-2)),DQ_Codes!A:B,2)</f>
        <v xml:space="preserve">Using sticky, tacky or adhesive substances (liquid, solid or aerosol) on hands or feet, or on the manikin or rescue tube to improve grip or push off the bottom of the pool. </v>
      </c>
    </row>
    <row r="13" spans="1:60" ht="15" x14ac:dyDescent="0.2">
      <c r="A13" s="95"/>
      <c r="B13" s="122">
        <v>7</v>
      </c>
      <c r="C13" s="366" t="str">
        <f>IF(OR('Set UP'!$C13=0,'Set UP'!$D13=0,'Set UP'!$E13=0,'Set UP'!F13=0),"  --",'Set UP'!C13)</f>
        <v xml:space="preserve">  --</v>
      </c>
      <c r="D13" s="124" t="str">
        <f>IF(OR('Set UP'!$C13=0,'Set UP'!$D13=0,'Set UP'!$E13=0,'Set UP'!F13=0),"  --",'Set UP'!D13&amp;" "&amp;'Set UP'!E13)</f>
        <v xml:space="preserve">  --</v>
      </c>
      <c r="E13" s="124" t="str">
        <f>IF(OR('Set UP'!$C13=0,'Set UP'!$D13=0,'Set UP'!$E13=0,'Set UP'!F13=0)," --",'Set UP'!F13)</f>
        <v xml:space="preserve"> --</v>
      </c>
      <c r="F13" s="65"/>
      <c r="G13" s="268"/>
      <c r="H13" s="268"/>
      <c r="I13" s="125" t="str">
        <f t="shared" si="5"/>
        <v/>
      </c>
      <c r="J13" s="70"/>
      <c r="K13" s="126" t="str">
        <f t="shared" si="6"/>
        <v/>
      </c>
      <c r="L13" s="400"/>
      <c r="M13" s="400"/>
      <c r="N13" s="400"/>
      <c r="O13" s="400"/>
      <c r="P13" s="127">
        <f t="shared" si="7"/>
        <v>0</v>
      </c>
      <c r="Q13" s="127" t="str">
        <f t="shared" si="8"/>
        <v/>
      </c>
      <c r="R13" s="127" t="str">
        <f t="shared" si="9"/>
        <v/>
      </c>
      <c r="S13" s="126" t="str">
        <f t="shared" si="10"/>
        <v/>
      </c>
      <c r="T13" s="126" t="str">
        <f>IF('Set UP'!K13&lt;&gt;1,"",$S13)</f>
        <v/>
      </c>
      <c r="U13" s="126" t="str">
        <f>IF('Set UP'!K13&lt;&gt;2,"",$S13)</f>
        <v/>
      </c>
      <c r="V13" s="126" t="str">
        <f>IF(LEFT('Set UP'!F13,1)&lt;&gt;"F","",$S13)</f>
        <v/>
      </c>
      <c r="W13" s="126" t="str">
        <f>IF('Set UP'!F13&lt;&gt;"NS","",$S13)</f>
        <v/>
      </c>
      <c r="X13" s="127" t="str">
        <f t="shared" si="11"/>
        <v/>
      </c>
      <c r="Y13" s="291" t="str">
        <f t="shared" si="12"/>
        <v/>
      </c>
      <c r="Z13" s="291" t="str">
        <f t="shared" si="13"/>
        <v/>
      </c>
      <c r="AA13" s="127" t="str">
        <f t="shared" si="14"/>
        <v/>
      </c>
      <c r="AB13" s="128" t="str">
        <f t="shared" si="15"/>
        <v/>
      </c>
      <c r="AC13" s="127" t="str">
        <f t="shared" si="16"/>
        <v/>
      </c>
      <c r="AD13" s="128" t="str">
        <f>IF(OR(D13="  --",Q13="",'Set UP'!K13&lt;&gt;1),"",IF(AC13&lt;&gt;"",AC13,VLOOKUP(Q13,AR$16:AU$21,4,0)))</f>
        <v/>
      </c>
      <c r="AE13" s="126" t="str">
        <f t="shared" si="17"/>
        <v/>
      </c>
      <c r="AF13" s="128" t="str">
        <f>IF(OR(D13="  --",Q13="",'Set UP'!K13&lt;&gt;2),"",IF(AE13&lt;&gt;"",AE13,VLOOKUP(Q13,AR$25:AU$30,4,0)))</f>
        <v/>
      </c>
      <c r="AG13" s="128" t="str">
        <f t="shared" si="18"/>
        <v/>
      </c>
      <c r="AH13" s="128" t="str">
        <f>IF(OR(D13="  --",Q13="",LEFT('Set UP'!F13,1)&lt;&gt;"F"),"",IF(AG13&lt;&gt;"",AG13,VLOOKUP(Q13,AR$34:AU$39,4,0)))</f>
        <v/>
      </c>
      <c r="AI13" s="128" t="str">
        <f t="shared" si="19"/>
        <v/>
      </c>
      <c r="AJ13" s="128" t="str">
        <f>IF(OR(D13="  --",Q13="",'Set UP'!F13&lt;&gt;"NS"),"",IF(AI13&lt;&gt;"",AI13,VLOOKUP(Q13,AR$43:AU$48,4,0)))</f>
        <v/>
      </c>
      <c r="AK13" s="127" t="str">
        <f t="shared" si="20"/>
        <v/>
      </c>
      <c r="AL13" s="127" t="str">
        <f t="shared" si="21"/>
        <v/>
      </c>
      <c r="AM13" s="127" t="str">
        <f t="shared" si="22"/>
        <v/>
      </c>
      <c r="AN13" s="127" t="str">
        <f t="shared" si="23"/>
        <v/>
      </c>
      <c r="AO13" s="264" t="str">
        <f t="shared" si="24"/>
        <v/>
      </c>
      <c r="AX13" s="186" t="s">
        <v>400</v>
      </c>
      <c r="AY13" s="99" t="e">
        <f>1000/(AT21-AS21)</f>
        <v>#DIV/0!</v>
      </c>
      <c r="BD13" s="186" t="s">
        <v>428</v>
      </c>
      <c r="BE13" s="186" t="s">
        <v>429</v>
      </c>
      <c r="BG13" s="121" t="str">
        <f>DQ_Codes!O14</f>
        <v>DQ8</v>
      </c>
      <c r="BH13" s="121" t="str">
        <f>VLOOKUP(VALUE(MID(BG13,3,LEN(BG13)-2)),DQ_Codes!A:B,2)</f>
        <v xml:space="preserve">Competitors shall not take assistance from the pool bottom except where specifically allowed (e.g., 4 x 50 m Obstacle Relay, 4 x 25 m Manikin Carry Relay, 4 x 50 m Swim and 50 m Tow Relay). </v>
      </c>
    </row>
    <row r="14" spans="1:60" ht="15" x14ac:dyDescent="0.2">
      <c r="A14" s="95"/>
      <c r="B14" s="122">
        <v>8</v>
      </c>
      <c r="C14" s="366" t="str">
        <f>IF(OR('Set UP'!$C14=0,'Set UP'!$D14=0,'Set UP'!$E14=0,'Set UP'!F14=0),"  --",'Set UP'!C14)</f>
        <v xml:space="preserve">  --</v>
      </c>
      <c r="D14" s="124" t="str">
        <f>IF(OR('Set UP'!$C14=0,'Set UP'!$D14=0,'Set UP'!$E14=0,'Set UP'!F14=0),"  --",'Set UP'!D14&amp;" "&amp;'Set UP'!E14)</f>
        <v xml:space="preserve">  --</v>
      </c>
      <c r="E14" s="124" t="str">
        <f>IF(OR('Set UP'!$C14=0,'Set UP'!$D14=0,'Set UP'!$E14=0,'Set UP'!F14=0)," --",'Set UP'!F14)</f>
        <v xml:space="preserve"> --</v>
      </c>
      <c r="F14" s="65"/>
      <c r="G14" s="268"/>
      <c r="H14" s="268"/>
      <c r="I14" s="125" t="str">
        <f t="shared" si="5"/>
        <v/>
      </c>
      <c r="J14" s="70"/>
      <c r="K14" s="126" t="str">
        <f t="shared" si="6"/>
        <v/>
      </c>
      <c r="L14" s="400"/>
      <c r="M14" s="400"/>
      <c r="N14" s="400"/>
      <c r="O14" s="400"/>
      <c r="P14" s="127">
        <f t="shared" si="7"/>
        <v>0</v>
      </c>
      <c r="Q14" s="127" t="str">
        <f t="shared" si="8"/>
        <v/>
      </c>
      <c r="R14" s="127" t="str">
        <f t="shared" si="9"/>
        <v/>
      </c>
      <c r="S14" s="126" t="str">
        <f t="shared" si="10"/>
        <v/>
      </c>
      <c r="T14" s="126" t="str">
        <f>IF('Set UP'!K14&lt;&gt;1,"",$S14)</f>
        <v/>
      </c>
      <c r="U14" s="126" t="str">
        <f>IF('Set UP'!K14&lt;&gt;2,"",$S14)</f>
        <v/>
      </c>
      <c r="V14" s="126" t="str">
        <f>IF(LEFT('Set UP'!F14,1)&lt;&gt;"F","",$S14)</f>
        <v/>
      </c>
      <c r="W14" s="126" t="str">
        <f>IF('Set UP'!F14&lt;&gt;"NS","",$S14)</f>
        <v/>
      </c>
      <c r="X14" s="127" t="str">
        <f t="shared" si="11"/>
        <v/>
      </c>
      <c r="Y14" s="291" t="str">
        <f t="shared" si="12"/>
        <v/>
      </c>
      <c r="Z14" s="291" t="str">
        <f t="shared" si="13"/>
        <v/>
      </c>
      <c r="AA14" s="127" t="str">
        <f t="shared" si="14"/>
        <v/>
      </c>
      <c r="AB14" s="128" t="str">
        <f t="shared" si="15"/>
        <v/>
      </c>
      <c r="AC14" s="127" t="str">
        <f t="shared" si="16"/>
        <v/>
      </c>
      <c r="AD14" s="128" t="str">
        <f>IF(OR(D14="  --",Q14="",'Set UP'!K14&lt;&gt;1),"",IF(AC14&lt;&gt;"",AC14,VLOOKUP(Q14,AR$16:AU$21,4,0)))</f>
        <v/>
      </c>
      <c r="AE14" s="126" t="str">
        <f t="shared" si="17"/>
        <v/>
      </c>
      <c r="AF14" s="128" t="str">
        <f>IF(OR(D14="  --",Q14="",'Set UP'!K14&lt;&gt;2),"",IF(AE14&lt;&gt;"",AE14,VLOOKUP(Q14,AR$25:AU$30,4,0)))</f>
        <v/>
      </c>
      <c r="AG14" s="128" t="str">
        <f t="shared" si="18"/>
        <v/>
      </c>
      <c r="AH14" s="128" t="str">
        <f>IF(OR(D14="  --",Q14="",LEFT('Set UP'!F14,1)&lt;&gt;"F"),"",IF(AG14&lt;&gt;"",AG14,VLOOKUP(Q14,AR$34:AU$39,4,0)))</f>
        <v/>
      </c>
      <c r="AI14" s="128" t="str">
        <f t="shared" si="19"/>
        <v/>
      </c>
      <c r="AJ14" s="128" t="str">
        <f>IF(OR(D14="  --",Q14="",'Set UP'!F14&lt;&gt;"NS"),"",IF(AI14&lt;&gt;"",AI14,VLOOKUP(Q14,AR$43:AU$48,4,0)))</f>
        <v/>
      </c>
      <c r="AK14" s="127" t="str">
        <f t="shared" si="20"/>
        <v/>
      </c>
      <c r="AL14" s="127" t="str">
        <f t="shared" si="21"/>
        <v/>
      </c>
      <c r="AM14" s="127" t="str">
        <f t="shared" si="22"/>
        <v/>
      </c>
      <c r="AN14" s="127" t="str">
        <f t="shared" si="23"/>
        <v/>
      </c>
      <c r="AO14" s="264" t="str">
        <f t="shared" si="24"/>
        <v/>
      </c>
      <c r="AR14" s="474" t="s">
        <v>362</v>
      </c>
      <c r="AS14" s="474"/>
      <c r="AT14" s="474"/>
      <c r="AU14" s="474"/>
      <c r="BD14" s="129">
        <f t="array" ref="BD14">MIN(IF(AD$7:AD$52&lt;&gt;"",S$7:S$52))</f>
        <v>0</v>
      </c>
      <c r="BE14" s="129">
        <f t="array" ref="BE14">MAX(IF(AD$7:AD$52&lt;&gt;"",S$7:S$52))</f>
        <v>0</v>
      </c>
      <c r="BG14" s="121" t="str">
        <f>DQ_Codes!O15</f>
        <v>DQ9</v>
      </c>
      <c r="BH14" s="121" t="str">
        <f>VLOOKUP(VALUE(MID(BG14,3,LEN(BG14)-2)),DQ_Codes!A:B,2)</f>
        <v>Leaving the water after an event before permission is given by the offcial</v>
      </c>
    </row>
    <row r="15" spans="1:60" ht="15" x14ac:dyDescent="0.2">
      <c r="A15" s="95"/>
      <c r="B15" s="122">
        <v>9</v>
      </c>
      <c r="C15" s="366" t="str">
        <f>IF(OR('Set UP'!$C15=0,'Set UP'!$D15=0,'Set UP'!$E15=0,'Set UP'!F15=0),"  --",'Set UP'!C15)</f>
        <v xml:space="preserve">  --</v>
      </c>
      <c r="D15" s="124" t="str">
        <f>IF(OR('Set UP'!$C15=0,'Set UP'!$D15=0,'Set UP'!$E15=0,'Set UP'!F15=0),"  --",'Set UP'!D15&amp;" "&amp;'Set UP'!E15)</f>
        <v xml:space="preserve">  --</v>
      </c>
      <c r="E15" s="124" t="str">
        <f>IF(OR('Set UP'!$C15=0,'Set UP'!$D15=0,'Set UP'!$E15=0,'Set UP'!F15=0)," --",'Set UP'!F15)</f>
        <v xml:space="preserve"> --</v>
      </c>
      <c r="F15" s="65"/>
      <c r="G15" s="268"/>
      <c r="H15" s="268"/>
      <c r="I15" s="125" t="str">
        <f t="shared" si="5"/>
        <v/>
      </c>
      <c r="J15" s="70"/>
      <c r="K15" s="126" t="str">
        <f t="shared" si="6"/>
        <v/>
      </c>
      <c r="L15" s="400"/>
      <c r="M15" s="400"/>
      <c r="N15" s="400"/>
      <c r="O15" s="400"/>
      <c r="P15" s="127">
        <f t="shared" si="7"/>
        <v>0</v>
      </c>
      <c r="Q15" s="127" t="str">
        <f t="shared" si="8"/>
        <v/>
      </c>
      <c r="R15" s="127" t="str">
        <f t="shared" si="9"/>
        <v/>
      </c>
      <c r="S15" s="126" t="str">
        <f t="shared" si="10"/>
        <v/>
      </c>
      <c r="T15" s="126" t="str">
        <f>IF('Set UP'!K15&lt;&gt;1,"",$S15)</f>
        <v/>
      </c>
      <c r="U15" s="126" t="str">
        <f>IF('Set UP'!K15&lt;&gt;2,"",$S15)</f>
        <v/>
      </c>
      <c r="V15" s="126" t="str">
        <f>IF(LEFT('Set UP'!F15,1)&lt;&gt;"F","",$S15)</f>
        <v/>
      </c>
      <c r="W15" s="126" t="str">
        <f>IF('Set UP'!F15&lt;&gt;"NS","",$S15)</f>
        <v/>
      </c>
      <c r="X15" s="127" t="str">
        <f t="shared" si="11"/>
        <v/>
      </c>
      <c r="Y15" s="291" t="str">
        <f t="shared" si="12"/>
        <v/>
      </c>
      <c r="Z15" s="291" t="str">
        <f t="shared" si="13"/>
        <v/>
      </c>
      <c r="AA15" s="127" t="str">
        <f t="shared" si="14"/>
        <v/>
      </c>
      <c r="AB15" s="128" t="str">
        <f t="shared" si="15"/>
        <v/>
      </c>
      <c r="AC15" s="127" t="str">
        <f t="shared" si="16"/>
        <v/>
      </c>
      <c r="AD15" s="128" t="str">
        <f>IF(OR(D15="  --",Q15="",'Set UP'!K15&lt;&gt;1),"",IF(AC15&lt;&gt;"",AC15,VLOOKUP(Q15,AR$16:AU$21,4,0)))</f>
        <v/>
      </c>
      <c r="AE15" s="126" t="str">
        <f t="shared" si="17"/>
        <v/>
      </c>
      <c r="AF15" s="128" t="str">
        <f>IF(OR(D15="  --",Q15="",'Set UP'!K15&lt;&gt;2),"",IF(AE15&lt;&gt;"",AE15,VLOOKUP(Q15,AR$25:AU$30,4,0)))</f>
        <v/>
      </c>
      <c r="AG15" s="128" t="str">
        <f t="shared" si="18"/>
        <v/>
      </c>
      <c r="AH15" s="128" t="str">
        <f>IF(OR(D15="  --",Q15="",LEFT('Set UP'!F15,1)&lt;&gt;"F"),"",IF(AG15&lt;&gt;"",AG15,VLOOKUP(Q15,AR$34:AU$39,4,0)))</f>
        <v/>
      </c>
      <c r="AI15" s="128" t="str">
        <f t="shared" si="19"/>
        <v/>
      </c>
      <c r="AJ15" s="128" t="str">
        <f>IF(OR(D15="  --",Q15="",'Set UP'!F15&lt;&gt;"NS"),"",IF(AI15&lt;&gt;"",AI15,VLOOKUP(Q15,AR$43:AU$48,4,0)))</f>
        <v/>
      </c>
      <c r="AK15" s="127" t="str">
        <f t="shared" si="20"/>
        <v/>
      </c>
      <c r="AL15" s="127" t="str">
        <f t="shared" si="21"/>
        <v/>
      </c>
      <c r="AM15" s="127" t="str">
        <f t="shared" si="22"/>
        <v/>
      </c>
      <c r="AN15" s="127" t="str">
        <f t="shared" si="23"/>
        <v/>
      </c>
      <c r="AO15" s="264" t="str">
        <f t="shared" si="24"/>
        <v/>
      </c>
      <c r="AR15" s="186" t="s">
        <v>359</v>
      </c>
      <c r="AS15" s="186" t="s">
        <v>358</v>
      </c>
      <c r="AT15" s="186" t="s">
        <v>357</v>
      </c>
      <c r="AU15" s="186" t="s">
        <v>365</v>
      </c>
      <c r="AX15" s="186" t="s">
        <v>402</v>
      </c>
      <c r="AY15" s="186" t="s">
        <v>403</v>
      </c>
      <c r="AZ15" s="186" t="s">
        <v>404</v>
      </c>
      <c r="BA15" s="186" t="s">
        <v>405</v>
      </c>
      <c r="BG15" s="121" t="str">
        <f>DQ_Codes!O16</f>
        <v>DQ10</v>
      </c>
      <c r="BH15" s="121" t="str">
        <f>VLOOKUP(VALUE(MID(BG15,3,LEN(BG15)-2)),DQ_Codes!A:B,2)</f>
        <v>All competitors who start (i.e., commence a starting motion) before the starting signal has been given shall be disqualified</v>
      </c>
    </row>
    <row r="16" spans="1:60" ht="15" x14ac:dyDescent="0.2">
      <c r="A16" s="95"/>
      <c r="B16" s="122">
        <v>10</v>
      </c>
      <c r="C16" s="366" t="str">
        <f>IF(OR('Set UP'!$C16=0,'Set UP'!$D16=0,'Set UP'!$E16=0,'Set UP'!F16=0),"  --",'Set UP'!C16)</f>
        <v xml:space="preserve">  --</v>
      </c>
      <c r="D16" s="124" t="str">
        <f>IF(OR('Set UP'!$C16=0,'Set UP'!$D16=0,'Set UP'!$E16=0,'Set UP'!F16=0),"  --",'Set UP'!D16&amp;" "&amp;'Set UP'!E16)</f>
        <v xml:space="preserve">  --</v>
      </c>
      <c r="E16" s="124" t="str">
        <f>IF(OR('Set UP'!$C16=0,'Set UP'!$D16=0,'Set UP'!$E16=0,'Set UP'!F16=0)," --",'Set UP'!F16)</f>
        <v xml:space="preserve"> --</v>
      </c>
      <c r="F16" s="65"/>
      <c r="G16" s="268"/>
      <c r="H16" s="268"/>
      <c r="I16" s="125" t="str">
        <f t="shared" si="5"/>
        <v/>
      </c>
      <c r="J16" s="70"/>
      <c r="K16" s="126" t="str">
        <f t="shared" si="6"/>
        <v/>
      </c>
      <c r="L16" s="400"/>
      <c r="M16" s="400"/>
      <c r="N16" s="400"/>
      <c r="O16" s="400"/>
      <c r="P16" s="127">
        <f t="shared" si="7"/>
        <v>0</v>
      </c>
      <c r="Q16" s="127" t="str">
        <f t="shared" si="8"/>
        <v/>
      </c>
      <c r="R16" s="127" t="str">
        <f t="shared" si="9"/>
        <v/>
      </c>
      <c r="S16" s="126" t="str">
        <f t="shared" si="10"/>
        <v/>
      </c>
      <c r="T16" s="126" t="str">
        <f>IF('Set UP'!K16&lt;&gt;1,"",$S16)</f>
        <v/>
      </c>
      <c r="U16" s="126" t="str">
        <f>IF('Set UP'!K16&lt;&gt;2,"",$S16)</f>
        <v/>
      </c>
      <c r="V16" s="126" t="str">
        <f>IF(LEFT('Set UP'!F16,1)&lt;&gt;"F","",$S16)</f>
        <v/>
      </c>
      <c r="W16" s="126" t="str">
        <f>IF('Set UP'!F16&lt;&gt;"NS","",$S16)</f>
        <v/>
      </c>
      <c r="X16" s="127" t="str">
        <f t="shared" si="11"/>
        <v/>
      </c>
      <c r="Y16" s="291" t="str">
        <f t="shared" si="12"/>
        <v/>
      </c>
      <c r="Z16" s="291" t="str">
        <f t="shared" si="13"/>
        <v/>
      </c>
      <c r="AA16" s="127" t="str">
        <f t="shared" si="14"/>
        <v/>
      </c>
      <c r="AB16" s="128" t="str">
        <f t="shared" si="15"/>
        <v/>
      </c>
      <c r="AC16" s="127" t="str">
        <f t="shared" si="16"/>
        <v/>
      </c>
      <c r="AD16" s="128" t="str">
        <f>IF(OR(D16="  --",Q16="",'Set UP'!K16&lt;&gt;1),"",IF(AC16&lt;&gt;"",AC16,VLOOKUP(Q16,AR$16:AU$21,4,0)))</f>
        <v/>
      </c>
      <c r="AE16" s="126" t="str">
        <f t="shared" si="17"/>
        <v/>
      </c>
      <c r="AF16" s="128" t="str">
        <f>IF(OR(D16="  --",Q16="",'Set UP'!K16&lt;&gt;2),"",IF(AE16&lt;&gt;"",AE16,VLOOKUP(Q16,AR$25:AU$30,4,0)))</f>
        <v/>
      </c>
      <c r="AG16" s="128" t="str">
        <f t="shared" si="18"/>
        <v/>
      </c>
      <c r="AH16" s="128" t="str">
        <f>IF(OR(D16="  --",Q16="",LEFT('Set UP'!F16,1)&lt;&gt;"F"),"",IF(AG16&lt;&gt;"",AG16,VLOOKUP(Q16,AR$34:AU$39,4,0)))</f>
        <v/>
      </c>
      <c r="AI16" s="128" t="str">
        <f t="shared" si="19"/>
        <v/>
      </c>
      <c r="AJ16" s="128" t="str">
        <f>IF(OR(D16="  --",Q16="",'Set UP'!F16&lt;&gt;"NS"),"",IF(AI16&lt;&gt;"",AI16,VLOOKUP(Q16,AR$43:AU$48,4,0)))</f>
        <v/>
      </c>
      <c r="AK16" s="127" t="str">
        <f t="shared" si="20"/>
        <v/>
      </c>
      <c r="AL16" s="127" t="str">
        <f t="shared" si="21"/>
        <v/>
      </c>
      <c r="AM16" s="127" t="str">
        <f t="shared" si="22"/>
        <v/>
      </c>
      <c r="AN16" s="127" t="str">
        <f t="shared" si="23"/>
        <v/>
      </c>
      <c r="AO16" s="264" t="str">
        <f t="shared" si="24"/>
        <v/>
      </c>
      <c r="AR16" s="272">
        <v>4</v>
      </c>
      <c r="AS16" s="121">
        <f>COUNTIFS(Q$7:Q$52,AR16,'Set UP'!K$7:K$52,1)</f>
        <v>0</v>
      </c>
      <c r="AT16" s="121">
        <f>AS16</f>
        <v>0</v>
      </c>
      <c r="AU16" s="121"/>
      <c r="AX16" s="186" t="s">
        <v>399</v>
      </c>
      <c r="AY16" s="99" t="e">
        <f>AY13*(AT21-AT16-AS21)</f>
        <v>#DIV/0!</v>
      </c>
      <c r="BG16" s="121" t="str">
        <f>DQ_Codes!O17</f>
        <v>DQ15</v>
      </c>
      <c r="BH16" s="121" t="str">
        <f>VLOOKUP(VALUE(MID(BG16,3,LEN(BG16)-2)),DQ_Codes!A:B,2)</f>
        <v xml:space="preserve">Failure to touch the finish wall. </v>
      </c>
    </row>
    <row r="17" spans="1:60" ht="15" x14ac:dyDescent="0.2">
      <c r="A17" s="95"/>
      <c r="B17" s="122">
        <v>11</v>
      </c>
      <c r="C17" s="366" t="str">
        <f>IF(OR('Set UP'!$C17=0,'Set UP'!$D17=0,'Set UP'!$E17=0,'Set UP'!F17=0),"  --",'Set UP'!C17)</f>
        <v xml:space="preserve">  --</v>
      </c>
      <c r="D17" s="124" t="str">
        <f>IF(OR('Set UP'!$C17=0,'Set UP'!$D17=0,'Set UP'!$E17=0,'Set UP'!F17=0),"  --",'Set UP'!D17&amp;" "&amp;'Set UP'!E17)</f>
        <v xml:space="preserve">  --</v>
      </c>
      <c r="E17" s="124" t="str">
        <f>IF(OR('Set UP'!$C17=0,'Set UP'!$D17=0,'Set UP'!$E17=0,'Set UP'!F17=0)," --",'Set UP'!F17)</f>
        <v xml:space="preserve"> --</v>
      </c>
      <c r="F17" s="65"/>
      <c r="G17" s="268"/>
      <c r="H17" s="268"/>
      <c r="I17" s="125" t="str">
        <f t="shared" si="5"/>
        <v/>
      </c>
      <c r="J17" s="70"/>
      <c r="K17" s="126" t="str">
        <f t="shared" si="6"/>
        <v/>
      </c>
      <c r="L17" s="400"/>
      <c r="M17" s="400"/>
      <c r="N17" s="400"/>
      <c r="O17" s="400"/>
      <c r="P17" s="127">
        <f t="shared" si="7"/>
        <v>0</v>
      </c>
      <c r="Q17" s="127" t="str">
        <f t="shared" si="8"/>
        <v/>
      </c>
      <c r="R17" s="127" t="str">
        <f t="shared" si="9"/>
        <v/>
      </c>
      <c r="S17" s="126" t="str">
        <f t="shared" si="10"/>
        <v/>
      </c>
      <c r="T17" s="126" t="str">
        <f>IF('Set UP'!K17&lt;&gt;1,"",$S17)</f>
        <v/>
      </c>
      <c r="U17" s="126" t="str">
        <f>IF('Set UP'!K17&lt;&gt;2,"",$S17)</f>
        <v/>
      </c>
      <c r="V17" s="126" t="str">
        <f>IF(LEFT('Set UP'!F17,1)&lt;&gt;"F","",$S17)</f>
        <v/>
      </c>
      <c r="W17" s="126" t="str">
        <f>IF('Set UP'!F17&lt;&gt;"NS","",$S17)</f>
        <v/>
      </c>
      <c r="X17" s="127" t="str">
        <f t="shared" si="11"/>
        <v/>
      </c>
      <c r="Y17" s="291" t="str">
        <f t="shared" si="12"/>
        <v/>
      </c>
      <c r="Z17" s="291" t="str">
        <f t="shared" si="13"/>
        <v/>
      </c>
      <c r="AA17" s="127" t="str">
        <f t="shared" si="14"/>
        <v/>
      </c>
      <c r="AB17" s="128" t="str">
        <f t="shared" si="15"/>
        <v/>
      </c>
      <c r="AC17" s="127" t="str">
        <f t="shared" si="16"/>
        <v/>
      </c>
      <c r="AD17" s="128" t="str">
        <f>IF(OR(D17="  --",Q17="",'Set UP'!K17&lt;&gt;1),"",IF(AC17&lt;&gt;"",AC17,VLOOKUP(Q17,AR$16:AU$21,4,0)))</f>
        <v/>
      </c>
      <c r="AE17" s="126" t="str">
        <f t="shared" si="17"/>
        <v/>
      </c>
      <c r="AF17" s="128" t="str">
        <f>IF(OR(D17="  --",Q17="",'Set UP'!K17&lt;&gt;2),"",IF(AE17&lt;&gt;"",AE17,VLOOKUP(Q17,AR$25:AU$30,4,0)))</f>
        <v/>
      </c>
      <c r="AG17" s="128" t="str">
        <f t="shared" si="18"/>
        <v/>
      </c>
      <c r="AH17" s="128" t="str">
        <f>IF(OR(D17="  --",Q17="",LEFT('Set UP'!F17,1)&lt;&gt;"F"),"",IF(AG17&lt;&gt;"",AG17,VLOOKUP(Q17,AR$34:AU$39,4,0)))</f>
        <v/>
      </c>
      <c r="AI17" s="128" t="str">
        <f t="shared" si="19"/>
        <v/>
      </c>
      <c r="AJ17" s="128" t="str">
        <f>IF(OR(D17="  --",Q17="",'Set UP'!F17&lt;&gt;"NS"),"",IF(AI17&lt;&gt;"",AI17,VLOOKUP(Q17,AR$43:AU$48,4,0)))</f>
        <v/>
      </c>
      <c r="AK17" s="127" t="str">
        <f t="shared" si="20"/>
        <v/>
      </c>
      <c r="AL17" s="127" t="str">
        <f t="shared" si="21"/>
        <v/>
      </c>
      <c r="AM17" s="127" t="str">
        <f t="shared" si="22"/>
        <v/>
      </c>
      <c r="AN17" s="127" t="str">
        <f t="shared" si="23"/>
        <v/>
      </c>
      <c r="AO17" s="264" t="str">
        <f t="shared" si="24"/>
        <v/>
      </c>
      <c r="AR17" s="186">
        <v>3</v>
      </c>
      <c r="AS17" s="121">
        <f>COUNTIFS(Q$7:Q$52,AR17,'Set UP'!K$7:K$52,1)</f>
        <v>0</v>
      </c>
      <c r="AT17" s="99">
        <f>AT16+AS17</f>
        <v>0</v>
      </c>
      <c r="AU17" s="99">
        <f>((AT16+1)+AT17)/2</f>
        <v>0.5</v>
      </c>
      <c r="AX17" s="186" t="s">
        <v>390</v>
      </c>
      <c r="AY17" s="99" t="e">
        <f>(AS17*AY$13)</f>
        <v>#DIV/0!</v>
      </c>
      <c r="AZ17" s="99" t="e">
        <f>AY17/2</f>
        <v>#DIV/0!</v>
      </c>
      <c r="BA17" s="99" t="e">
        <f>AY20+AY19+AY18+AZ17</f>
        <v>#DIV/0!</v>
      </c>
      <c r="BG17" s="121" t="str">
        <f>DQ_Codes!O18</f>
        <v>DQ17</v>
      </c>
      <c r="BH17" s="121" t="str">
        <f>VLOOKUP(VALUE(MID(BG17,3,LEN(BG17)-2)),DQ_Codes!A:B,2)</f>
        <v xml:space="preserve">Taking assistance from any pool fitting (e.g., lane rope, steps, drains or underwater hockey fittings) when surfacing with the manikin – not including the bottom of the pool. </v>
      </c>
    </row>
    <row r="18" spans="1:60" ht="15" x14ac:dyDescent="0.2">
      <c r="A18" s="95"/>
      <c r="B18" s="122">
        <v>12</v>
      </c>
      <c r="C18" s="366" t="str">
        <f>IF(OR('Set UP'!$C18=0,'Set UP'!$D18=0,'Set UP'!$E18=0,'Set UP'!F18=0),"  --",'Set UP'!C18)</f>
        <v xml:space="preserve">  --</v>
      </c>
      <c r="D18" s="124" t="str">
        <f>IF(OR('Set UP'!$C18=0,'Set UP'!$D18=0,'Set UP'!$E18=0,'Set UP'!F18=0),"  --",'Set UP'!D18&amp;" "&amp;'Set UP'!E18)</f>
        <v xml:space="preserve">  --</v>
      </c>
      <c r="E18" s="124" t="str">
        <f>IF(OR('Set UP'!$C18=0,'Set UP'!$D18=0,'Set UP'!$E18=0,'Set UP'!F18=0)," --",'Set UP'!F18)</f>
        <v xml:space="preserve"> --</v>
      </c>
      <c r="F18" s="65"/>
      <c r="G18" s="268"/>
      <c r="H18" s="268"/>
      <c r="I18" s="125" t="str">
        <f t="shared" si="5"/>
        <v/>
      </c>
      <c r="J18" s="70"/>
      <c r="K18" s="126" t="str">
        <f t="shared" si="6"/>
        <v/>
      </c>
      <c r="L18" s="400"/>
      <c r="M18" s="400"/>
      <c r="N18" s="400"/>
      <c r="O18" s="400"/>
      <c r="P18" s="127">
        <f t="shared" si="7"/>
        <v>0</v>
      </c>
      <c r="Q18" s="127" t="str">
        <f t="shared" si="8"/>
        <v/>
      </c>
      <c r="R18" s="127" t="str">
        <f t="shared" si="9"/>
        <v/>
      </c>
      <c r="S18" s="126" t="str">
        <f t="shared" si="10"/>
        <v/>
      </c>
      <c r="T18" s="126" t="str">
        <f>IF('Set UP'!K18&lt;&gt;1,"",$S18)</f>
        <v/>
      </c>
      <c r="U18" s="126" t="str">
        <f>IF('Set UP'!K18&lt;&gt;2,"",$S18)</f>
        <v/>
      </c>
      <c r="V18" s="126" t="str">
        <f>IF(LEFT('Set UP'!F18,1)&lt;&gt;"F","",$S18)</f>
        <v/>
      </c>
      <c r="W18" s="126" t="str">
        <f>IF('Set UP'!F18&lt;&gt;"NS","",$S18)</f>
        <v/>
      </c>
      <c r="X18" s="127" t="str">
        <f t="shared" si="11"/>
        <v/>
      </c>
      <c r="Y18" s="291" t="str">
        <f t="shared" si="12"/>
        <v/>
      </c>
      <c r="Z18" s="291" t="str">
        <f t="shared" si="13"/>
        <v/>
      </c>
      <c r="AA18" s="127" t="str">
        <f t="shared" si="14"/>
        <v/>
      </c>
      <c r="AB18" s="128" t="str">
        <f t="shared" si="15"/>
        <v/>
      </c>
      <c r="AC18" s="127" t="str">
        <f t="shared" si="16"/>
        <v/>
      </c>
      <c r="AD18" s="128" t="str">
        <f>IF(OR(D18="  --",Q18="",'Set UP'!K18&lt;&gt;1),"",IF(AC18&lt;&gt;"",AC18,VLOOKUP(Q18,AR$16:AU$21,4,0)))</f>
        <v/>
      </c>
      <c r="AE18" s="126" t="str">
        <f t="shared" si="17"/>
        <v/>
      </c>
      <c r="AF18" s="128" t="str">
        <f>IF(OR(D18="  --",Q18="",'Set UP'!K18&lt;&gt;2),"",IF(AE18&lt;&gt;"",AE18,VLOOKUP(Q18,AR$25:AU$30,4,0)))</f>
        <v/>
      </c>
      <c r="AG18" s="128" t="str">
        <f t="shared" si="18"/>
        <v/>
      </c>
      <c r="AH18" s="128" t="str">
        <f>IF(OR(D18="  --",Q18="",LEFT('Set UP'!F18,1)&lt;&gt;"F"),"",IF(AG18&lt;&gt;"",AG18,VLOOKUP(Q18,AR$34:AU$39,4,0)))</f>
        <v/>
      </c>
      <c r="AI18" s="128" t="str">
        <f t="shared" si="19"/>
        <v/>
      </c>
      <c r="AJ18" s="128" t="str">
        <f>IF(OR(D18="  --",Q18="",'Set UP'!F18&lt;&gt;"NS"),"",IF(AI18&lt;&gt;"",AI18,VLOOKUP(Q18,AR$43:AU$48,4,0)))</f>
        <v/>
      </c>
      <c r="AK18" s="127" t="str">
        <f t="shared" si="20"/>
        <v/>
      </c>
      <c r="AL18" s="127" t="str">
        <f t="shared" si="21"/>
        <v/>
      </c>
      <c r="AM18" s="127" t="str">
        <f t="shared" si="22"/>
        <v/>
      </c>
      <c r="AN18" s="127" t="str">
        <f t="shared" si="23"/>
        <v/>
      </c>
      <c r="AO18" s="264" t="str">
        <f t="shared" si="24"/>
        <v/>
      </c>
      <c r="AR18" s="186">
        <v>2</v>
      </c>
      <c r="AS18" s="121">
        <f>COUNTIFS(Q$7:Q$52,AR18,'Set UP'!K$7:K$52,1)</f>
        <v>0</v>
      </c>
      <c r="AT18" s="99">
        <f t="shared" ref="AT18:AT21" si="28">AT17+AS18</f>
        <v>0</v>
      </c>
      <c r="AU18" s="99">
        <f t="shared" ref="AU18:AU21" si="29">((AT17+1)+AT18)/2</f>
        <v>0.5</v>
      </c>
      <c r="AX18" s="186" t="s">
        <v>389</v>
      </c>
      <c r="AY18" s="99" t="e">
        <f t="shared" ref="AY18:AY20" si="30">(AS18*AY$13)</f>
        <v>#DIV/0!</v>
      </c>
      <c r="AZ18" s="99" t="e">
        <f>AY18/2</f>
        <v>#DIV/0!</v>
      </c>
      <c r="BA18" s="99" t="e">
        <f>AY20+AY19+AZ18</f>
        <v>#DIV/0!</v>
      </c>
      <c r="BG18" s="121" t="str">
        <f>DQ_Codes!O19</f>
        <v>DQ40</v>
      </c>
      <c r="BH18" s="121" t="str">
        <f>VLOOKUP(VALUE(MID(BG18,3,LEN(BG18)-2)),DQ_Codes!A:B,2)</f>
        <v>One competitor repeating two or more legs of the event.</v>
      </c>
    </row>
    <row r="19" spans="1:60" ht="15" x14ac:dyDescent="0.2">
      <c r="A19" s="95"/>
      <c r="B19" s="122">
        <v>13</v>
      </c>
      <c r="C19" s="366" t="str">
        <f>IF(OR('Set UP'!$C19=0,'Set UP'!$D19=0,'Set UP'!$E19=0,'Set UP'!F19=0),"  --",'Set UP'!C19)</f>
        <v xml:space="preserve">  --</v>
      </c>
      <c r="D19" s="124" t="str">
        <f>IF(OR('Set UP'!$C19=0,'Set UP'!$D19=0,'Set UP'!$E19=0,'Set UP'!F19=0),"  --",'Set UP'!D19&amp;" "&amp;'Set UP'!E19)</f>
        <v xml:space="preserve">  --</v>
      </c>
      <c r="E19" s="124" t="str">
        <f>IF(OR('Set UP'!$C19=0,'Set UP'!$D19=0,'Set UP'!$E19=0,'Set UP'!F19=0)," --",'Set UP'!F19)</f>
        <v xml:space="preserve"> --</v>
      </c>
      <c r="F19" s="65"/>
      <c r="G19" s="268"/>
      <c r="H19" s="268"/>
      <c r="I19" s="125" t="str">
        <f t="shared" si="5"/>
        <v/>
      </c>
      <c r="J19" s="70"/>
      <c r="K19" s="126" t="str">
        <f t="shared" si="6"/>
        <v/>
      </c>
      <c r="L19" s="400"/>
      <c r="M19" s="400"/>
      <c r="N19" s="400"/>
      <c r="O19" s="400"/>
      <c r="P19" s="127">
        <f t="shared" si="7"/>
        <v>0</v>
      </c>
      <c r="Q19" s="127" t="str">
        <f t="shared" si="8"/>
        <v/>
      </c>
      <c r="R19" s="127" t="str">
        <f t="shared" si="9"/>
        <v/>
      </c>
      <c r="S19" s="126" t="str">
        <f t="shared" si="10"/>
        <v/>
      </c>
      <c r="T19" s="126" t="str">
        <f>IF('Set UP'!K19&lt;&gt;1,"",$S19)</f>
        <v/>
      </c>
      <c r="U19" s="126" t="str">
        <f>IF('Set UP'!K19&lt;&gt;2,"",$S19)</f>
        <v/>
      </c>
      <c r="V19" s="126" t="str">
        <f>IF(LEFT('Set UP'!F19,1)&lt;&gt;"F","",$S19)</f>
        <v/>
      </c>
      <c r="W19" s="126" t="str">
        <f>IF('Set UP'!F19&lt;&gt;"NS","",$S19)</f>
        <v/>
      </c>
      <c r="X19" s="127" t="str">
        <f t="shared" si="11"/>
        <v/>
      </c>
      <c r="Y19" s="291" t="str">
        <f t="shared" si="12"/>
        <v/>
      </c>
      <c r="Z19" s="291" t="str">
        <f t="shared" si="13"/>
        <v/>
      </c>
      <c r="AA19" s="127" t="str">
        <f t="shared" si="14"/>
        <v/>
      </c>
      <c r="AB19" s="128" t="str">
        <f t="shared" si="15"/>
        <v/>
      </c>
      <c r="AC19" s="127" t="str">
        <f t="shared" si="16"/>
        <v/>
      </c>
      <c r="AD19" s="128" t="str">
        <f>IF(OR(D19="  --",Q19="",'Set UP'!K19&lt;&gt;1),"",IF(AC19&lt;&gt;"",AC19,VLOOKUP(Q19,AR$16:AU$21,4,0)))</f>
        <v/>
      </c>
      <c r="AE19" s="126" t="str">
        <f t="shared" si="17"/>
        <v/>
      </c>
      <c r="AF19" s="128" t="str">
        <f>IF(OR(D19="  --",Q19="",'Set UP'!K19&lt;&gt;2),"",IF(AE19&lt;&gt;"",AE19,VLOOKUP(Q19,AR$25:AU$30,4,0)))</f>
        <v/>
      </c>
      <c r="AG19" s="128" t="str">
        <f t="shared" si="18"/>
        <v/>
      </c>
      <c r="AH19" s="128" t="str">
        <f>IF(OR(D19="  --",Q19="",LEFT('Set UP'!F19,1)&lt;&gt;"F"),"",IF(AG19&lt;&gt;"",AG19,VLOOKUP(Q19,AR$34:AU$39,4,0)))</f>
        <v/>
      </c>
      <c r="AI19" s="128" t="str">
        <f t="shared" si="19"/>
        <v/>
      </c>
      <c r="AJ19" s="128" t="str">
        <f>IF(OR(D19="  --",Q19="",'Set UP'!F19&lt;&gt;"NS"),"",IF(AI19&lt;&gt;"",AI19,VLOOKUP(Q19,AR$43:AU$48,4,0)))</f>
        <v/>
      </c>
      <c r="AK19" s="127" t="str">
        <f t="shared" si="20"/>
        <v/>
      </c>
      <c r="AL19" s="127" t="str">
        <f t="shared" si="21"/>
        <v/>
      </c>
      <c r="AM19" s="127" t="str">
        <f t="shared" si="22"/>
        <v/>
      </c>
      <c r="AN19" s="127" t="str">
        <f t="shared" si="23"/>
        <v/>
      </c>
      <c r="AO19" s="264" t="str">
        <f t="shared" si="24"/>
        <v/>
      </c>
      <c r="AR19" s="186">
        <v>1</v>
      </c>
      <c r="AS19" s="121">
        <f>COUNTIFS(Q$7:Q$52,AR19,'Set UP'!K$7:K$52,1)</f>
        <v>0</v>
      </c>
      <c r="AT19" s="99">
        <f t="shared" si="28"/>
        <v>0</v>
      </c>
      <c r="AU19" s="99">
        <f t="shared" si="29"/>
        <v>0.5</v>
      </c>
      <c r="AX19" s="186" t="s">
        <v>388</v>
      </c>
      <c r="AY19" s="99" t="e">
        <f t="shared" si="30"/>
        <v>#DIV/0!</v>
      </c>
      <c r="AZ19" s="99" t="e">
        <f>AY19/2</f>
        <v>#DIV/0!</v>
      </c>
      <c r="BA19" s="99" t="e">
        <f>AY20+AZ19</f>
        <v>#DIV/0!</v>
      </c>
      <c r="BG19" s="121" t="str">
        <f>DQ_Codes!O20</f>
        <v>DQ41</v>
      </c>
      <c r="BH19" s="121" t="str">
        <f>VLOOKUP(VALUE(MID(BG19,3,LEN(BG19)-2)),DQ_Codes!A:B,2)</f>
        <v>Leaving the start before the previous competitor has touched the wall</v>
      </c>
    </row>
    <row r="20" spans="1:60" ht="15" x14ac:dyDescent="0.2">
      <c r="A20" s="95"/>
      <c r="B20" s="122">
        <v>14</v>
      </c>
      <c r="C20" s="366" t="str">
        <f>IF(OR('Set UP'!$C20=0,'Set UP'!$D20=0,'Set UP'!$E20=0,'Set UP'!F20=0),"  --",'Set UP'!C20)</f>
        <v xml:space="preserve">  --</v>
      </c>
      <c r="D20" s="124" t="str">
        <f>IF(OR('Set UP'!$C20=0,'Set UP'!$D20=0,'Set UP'!$E20=0,'Set UP'!F20=0),"  --",'Set UP'!D20&amp;" "&amp;'Set UP'!E20)</f>
        <v xml:space="preserve">  --</v>
      </c>
      <c r="E20" s="124" t="str">
        <f>IF(OR('Set UP'!$C20=0,'Set UP'!$D20=0,'Set UP'!$E20=0,'Set UP'!F20=0)," --",'Set UP'!F20)</f>
        <v xml:space="preserve"> --</v>
      </c>
      <c r="F20" s="65"/>
      <c r="G20" s="268"/>
      <c r="H20" s="268"/>
      <c r="I20" s="125" t="str">
        <f t="shared" si="5"/>
        <v/>
      </c>
      <c r="J20" s="70"/>
      <c r="K20" s="126" t="str">
        <f t="shared" si="6"/>
        <v/>
      </c>
      <c r="L20" s="400"/>
      <c r="M20" s="400"/>
      <c r="N20" s="400"/>
      <c r="O20" s="400"/>
      <c r="P20" s="127">
        <f t="shared" si="7"/>
        <v>0</v>
      </c>
      <c r="Q20" s="127" t="str">
        <f t="shared" si="8"/>
        <v/>
      </c>
      <c r="R20" s="127" t="str">
        <f t="shared" si="9"/>
        <v/>
      </c>
      <c r="S20" s="126" t="str">
        <f t="shared" si="10"/>
        <v/>
      </c>
      <c r="T20" s="126" t="str">
        <f>IF('Set UP'!K20&lt;&gt;1,"",$S20)</f>
        <v/>
      </c>
      <c r="U20" s="126" t="str">
        <f>IF('Set UP'!K20&lt;&gt;2,"",$S20)</f>
        <v/>
      </c>
      <c r="V20" s="126" t="str">
        <f>IF(LEFT('Set UP'!F20,1)&lt;&gt;"F","",$S20)</f>
        <v/>
      </c>
      <c r="W20" s="126" t="str">
        <f>IF('Set UP'!F20&lt;&gt;"NS","",$S20)</f>
        <v/>
      </c>
      <c r="X20" s="127" t="str">
        <f t="shared" si="11"/>
        <v/>
      </c>
      <c r="Y20" s="291" t="str">
        <f t="shared" si="12"/>
        <v/>
      </c>
      <c r="Z20" s="291" t="str">
        <f t="shared" si="13"/>
        <v/>
      </c>
      <c r="AA20" s="127" t="str">
        <f t="shared" si="14"/>
        <v/>
      </c>
      <c r="AB20" s="128" t="str">
        <f t="shared" si="15"/>
        <v/>
      </c>
      <c r="AC20" s="127" t="str">
        <f t="shared" si="16"/>
        <v/>
      </c>
      <c r="AD20" s="128" t="str">
        <f>IF(OR(D20="  --",Q20="",'Set UP'!K20&lt;&gt;1),"",IF(AC20&lt;&gt;"",AC20,VLOOKUP(Q20,AR$16:AU$21,4,0)))</f>
        <v/>
      </c>
      <c r="AE20" s="126" t="str">
        <f t="shared" si="17"/>
        <v/>
      </c>
      <c r="AF20" s="128" t="str">
        <f>IF(OR(D20="  --",Q20="",'Set UP'!K20&lt;&gt;2),"",IF(AE20&lt;&gt;"",AE20,VLOOKUP(Q20,AR$25:AU$30,4,0)))</f>
        <v/>
      </c>
      <c r="AG20" s="128" t="str">
        <f t="shared" si="18"/>
        <v/>
      </c>
      <c r="AH20" s="128" t="str">
        <f>IF(OR(D20="  --",Q20="",LEFT('Set UP'!F20,1)&lt;&gt;"F"),"",IF(AG20&lt;&gt;"",AG20,VLOOKUP(Q20,AR$34:AU$39,4,0)))</f>
        <v/>
      </c>
      <c r="AI20" s="128" t="str">
        <f t="shared" si="19"/>
        <v/>
      </c>
      <c r="AJ20" s="128" t="str">
        <f>IF(OR(D20="  --",Q20="",'Set UP'!F20&lt;&gt;"NS"),"",IF(AI20&lt;&gt;"",AI20,VLOOKUP(Q20,AR$43:AU$48,4,0)))</f>
        <v/>
      </c>
      <c r="AK20" s="127" t="str">
        <f t="shared" si="20"/>
        <v/>
      </c>
      <c r="AL20" s="127" t="str">
        <f t="shared" si="21"/>
        <v/>
      </c>
      <c r="AM20" s="127" t="str">
        <f t="shared" si="22"/>
        <v/>
      </c>
      <c r="AN20" s="127" t="str">
        <f t="shared" si="23"/>
        <v/>
      </c>
      <c r="AO20" s="264" t="str">
        <f t="shared" si="24"/>
        <v/>
      </c>
      <c r="AR20" s="186">
        <v>0</v>
      </c>
      <c r="AS20" s="121">
        <f>COUNTIFS(Q$7:Q$52,AR20,'Set UP'!K$7:K$52,1)</f>
        <v>0</v>
      </c>
      <c r="AT20" s="99">
        <f t="shared" si="28"/>
        <v>0</v>
      </c>
      <c r="AU20" s="99">
        <f t="shared" si="29"/>
        <v>0.5</v>
      </c>
      <c r="AX20" s="186" t="s">
        <v>387</v>
      </c>
      <c r="AY20" s="99" t="e">
        <f t="shared" si="30"/>
        <v>#DIV/0!</v>
      </c>
      <c r="AZ20" s="99" t="e">
        <f>AY20/2</f>
        <v>#DIV/0!</v>
      </c>
      <c r="BA20" s="99" t="e">
        <f>AZ20</f>
        <v>#DIV/0!</v>
      </c>
      <c r="BG20" s="121" t="str">
        <f>DQ_Codes!O21</f>
        <v>DQ50</v>
      </c>
      <c r="BH20" s="121" t="str">
        <f>VLOOKUP(VALUE(MID(BG20,3,LEN(BG20)-2)),DQ_Codes!A:B,2)</f>
        <v>A competitor re-entering the water after completing his or her leg of the relay</v>
      </c>
    </row>
    <row r="21" spans="1:60" ht="15" x14ac:dyDescent="0.2">
      <c r="A21" s="95"/>
      <c r="B21" s="122">
        <v>15</v>
      </c>
      <c r="C21" s="366" t="str">
        <f>IF(OR('Set UP'!$C21=0,'Set UP'!$D21=0,'Set UP'!$E21=0,'Set UP'!F21=0),"  --",'Set UP'!C21)</f>
        <v xml:space="preserve">  --</v>
      </c>
      <c r="D21" s="124" t="str">
        <f>IF(OR('Set UP'!$C21=0,'Set UP'!$D21=0,'Set UP'!$E21=0,'Set UP'!F21=0),"  --",'Set UP'!D21&amp;" "&amp;'Set UP'!E21)</f>
        <v xml:space="preserve">  --</v>
      </c>
      <c r="E21" s="124" t="str">
        <f>IF(OR('Set UP'!$C21=0,'Set UP'!$D21=0,'Set UP'!$E21=0,'Set UP'!F21=0)," --",'Set UP'!F21)</f>
        <v xml:space="preserve"> --</v>
      </c>
      <c r="F21" s="65"/>
      <c r="G21" s="268"/>
      <c r="H21" s="268"/>
      <c r="I21" s="125" t="str">
        <f t="shared" si="5"/>
        <v/>
      </c>
      <c r="J21" s="70"/>
      <c r="K21" s="126" t="str">
        <f t="shared" si="6"/>
        <v/>
      </c>
      <c r="L21" s="400"/>
      <c r="M21" s="400"/>
      <c r="N21" s="400"/>
      <c r="O21" s="400"/>
      <c r="P21" s="127">
        <f t="shared" si="7"/>
        <v>0</v>
      </c>
      <c r="Q21" s="127" t="str">
        <f t="shared" si="8"/>
        <v/>
      </c>
      <c r="R21" s="127" t="str">
        <f t="shared" si="9"/>
        <v/>
      </c>
      <c r="S21" s="126" t="str">
        <f t="shared" si="10"/>
        <v/>
      </c>
      <c r="T21" s="126" t="str">
        <f>IF('Set UP'!K21&lt;&gt;1,"",$S21)</f>
        <v/>
      </c>
      <c r="U21" s="126" t="str">
        <f>IF('Set UP'!K21&lt;&gt;2,"",$S21)</f>
        <v/>
      </c>
      <c r="V21" s="126" t="str">
        <f>IF(LEFT('Set UP'!F21,1)&lt;&gt;"F","",$S21)</f>
        <v/>
      </c>
      <c r="W21" s="126" t="str">
        <f>IF('Set UP'!F21&lt;&gt;"NS","",$S21)</f>
        <v/>
      </c>
      <c r="X21" s="127" t="str">
        <f t="shared" si="11"/>
        <v/>
      </c>
      <c r="Y21" s="291" t="str">
        <f t="shared" si="12"/>
        <v/>
      </c>
      <c r="Z21" s="291" t="str">
        <f t="shared" si="13"/>
        <v/>
      </c>
      <c r="AA21" s="127" t="str">
        <f t="shared" si="14"/>
        <v/>
      </c>
      <c r="AB21" s="128" t="str">
        <f t="shared" si="15"/>
        <v/>
      </c>
      <c r="AC21" s="127" t="str">
        <f t="shared" si="16"/>
        <v/>
      </c>
      <c r="AD21" s="128" t="str">
        <f>IF(OR(D21="  --",Q21="",'Set UP'!K21&lt;&gt;1),"",IF(AC21&lt;&gt;"",AC21,VLOOKUP(Q21,AR$16:AU$21,4,0)))</f>
        <v/>
      </c>
      <c r="AE21" s="126" t="str">
        <f t="shared" si="17"/>
        <v/>
      </c>
      <c r="AF21" s="128" t="str">
        <f>IF(OR(D21="  --",Q21="",'Set UP'!K21&lt;&gt;2),"",IF(AE21&lt;&gt;"",AE21,VLOOKUP(Q21,AR$25:AU$30,4,0)))</f>
        <v/>
      </c>
      <c r="AG21" s="128" t="str">
        <f t="shared" si="18"/>
        <v/>
      </c>
      <c r="AH21" s="128" t="str">
        <f>IF(OR(D21="  --",Q21="",LEFT('Set UP'!F21,1)&lt;&gt;"F"),"",IF(AG21&lt;&gt;"",AG21,VLOOKUP(Q21,AR$34:AU$39,4,0)))</f>
        <v/>
      </c>
      <c r="AI21" s="128" t="str">
        <f t="shared" si="19"/>
        <v/>
      </c>
      <c r="AJ21" s="128" t="str">
        <f>IF(OR(D21="  --",Q21="",'Set UP'!F21&lt;&gt;"NS"),"",IF(AI21&lt;&gt;"",AI21,VLOOKUP(Q21,AR$43:AU$48,4,0)))</f>
        <v/>
      </c>
      <c r="AK21" s="127" t="str">
        <f t="shared" si="20"/>
        <v/>
      </c>
      <c r="AL21" s="127" t="str">
        <f>IF(OR(R21&lt;&gt;"Finished",AD21=""),IF(OR(Q21="",Q21="Disqualified",AD21=""),"",VLOOKUP(Q21,AR$17:BA$20,10,0)),IF(BE$14-BD$14=0,1000,(1-((S21-BD$14)/(BE$14-BD$14)))*(1000-AY$16)+AY$16))</f>
        <v/>
      </c>
      <c r="AM21" s="127" t="str">
        <f t="shared" si="22"/>
        <v/>
      </c>
      <c r="AN21" s="127" t="str">
        <f t="shared" si="23"/>
        <v/>
      </c>
      <c r="AO21" s="264" t="str">
        <f t="shared" si="24"/>
        <v/>
      </c>
      <c r="AR21" s="186" t="s">
        <v>6</v>
      </c>
      <c r="AS21" s="121">
        <f>COUNTIFS(Q$7:Q$52,AR21,'Set UP'!K$7:K$52,1)</f>
        <v>0</v>
      </c>
      <c r="AT21" s="99">
        <f t="shared" si="28"/>
        <v>0</v>
      </c>
      <c r="AU21" s="99">
        <f t="shared" si="29"/>
        <v>0.5</v>
      </c>
      <c r="BG21" s="121" t="str">
        <f>DQ_Codes!O22</f>
        <v>DQ53</v>
      </c>
      <c r="BH21" s="121" t="str">
        <f>VLOOKUP(VALUE(MID(BG21,3,LEN(BG21)-2)),DQ_Codes!A:B,2)</f>
        <v>Final victim exiting the water before the 2minutes 30 second completion signal.</v>
      </c>
    </row>
    <row r="22" spans="1:60" ht="15" x14ac:dyDescent="0.2">
      <c r="A22" s="95"/>
      <c r="B22" s="122">
        <v>16</v>
      </c>
      <c r="C22" s="366" t="str">
        <f>IF(OR('Set UP'!$C22=0,'Set UP'!$D22=0,'Set UP'!$E22=0,'Set UP'!F22=0),"  --",'Set UP'!C22)</f>
        <v xml:space="preserve">  --</v>
      </c>
      <c r="D22" s="124" t="str">
        <f>IF(OR('Set UP'!$C22=0,'Set UP'!$D22=0,'Set UP'!$E22=0,'Set UP'!F22=0),"  --",'Set UP'!D22&amp;" "&amp;'Set UP'!E22)</f>
        <v xml:space="preserve">  --</v>
      </c>
      <c r="E22" s="124" t="str">
        <f>IF(OR('Set UP'!$C22=0,'Set UP'!$D22=0,'Set UP'!$E22=0,'Set UP'!F22=0)," --",'Set UP'!F22)</f>
        <v xml:space="preserve"> --</v>
      </c>
      <c r="F22" s="65"/>
      <c r="G22" s="268"/>
      <c r="H22" s="268"/>
      <c r="I22" s="125" t="str">
        <f t="shared" si="5"/>
        <v/>
      </c>
      <c r="J22" s="70"/>
      <c r="K22" s="126" t="str">
        <f t="shared" si="6"/>
        <v/>
      </c>
      <c r="L22" s="400"/>
      <c r="M22" s="400"/>
      <c r="N22" s="400"/>
      <c r="O22" s="400"/>
      <c r="P22" s="127">
        <f t="shared" si="7"/>
        <v>0</v>
      </c>
      <c r="Q22" s="127" t="str">
        <f t="shared" si="8"/>
        <v/>
      </c>
      <c r="R22" s="127" t="str">
        <f t="shared" si="9"/>
        <v/>
      </c>
      <c r="S22" s="126" t="str">
        <f t="shared" si="10"/>
        <v/>
      </c>
      <c r="T22" s="126" t="str">
        <f>IF('Set UP'!K22&lt;&gt;1,"",$S22)</f>
        <v/>
      </c>
      <c r="U22" s="126" t="str">
        <f>IF('Set UP'!K22&lt;&gt;2,"",$S22)</f>
        <v/>
      </c>
      <c r="V22" s="126" t="str">
        <f>IF(LEFT('Set UP'!F22,1)&lt;&gt;"F","",$S22)</f>
        <v/>
      </c>
      <c r="W22" s="126" t="str">
        <f>IF('Set UP'!F22&lt;&gt;"NS","",$S22)</f>
        <v/>
      </c>
      <c r="X22" s="127" t="str">
        <f t="shared" si="11"/>
        <v/>
      </c>
      <c r="Y22" s="291" t="str">
        <f t="shared" si="12"/>
        <v/>
      </c>
      <c r="Z22" s="291" t="str">
        <f t="shared" si="13"/>
        <v/>
      </c>
      <c r="AA22" s="127" t="str">
        <f t="shared" si="14"/>
        <v/>
      </c>
      <c r="AB22" s="128" t="str">
        <f t="shared" si="15"/>
        <v/>
      </c>
      <c r="AC22" s="127" t="str">
        <f t="shared" si="16"/>
        <v/>
      </c>
      <c r="AD22" s="128" t="str">
        <f>IF(OR(D22="  --",Q22="",'Set UP'!K22&lt;&gt;1),"",IF(AC22&lt;&gt;"",AC22,VLOOKUP(Q22,AR$16:AU$21,4,0)))</f>
        <v/>
      </c>
      <c r="AE22" s="126" t="str">
        <f t="shared" si="17"/>
        <v/>
      </c>
      <c r="AF22" s="128" t="str">
        <f>IF(OR(D22="  --",Q22="",'Set UP'!K22&lt;&gt;2),"",IF(AE22&lt;&gt;"",AE22,VLOOKUP(Q22,AR$25:AU$30,4,0)))</f>
        <v/>
      </c>
      <c r="AG22" s="128" t="str">
        <f t="shared" si="18"/>
        <v/>
      </c>
      <c r="AH22" s="128" t="str">
        <f>IF(OR(D22="  --",Q22="",LEFT('Set UP'!F22,1)&lt;&gt;"F"),"",IF(AG22&lt;&gt;"",AG22,VLOOKUP(Q22,AR$34:AU$39,4,0)))</f>
        <v/>
      </c>
      <c r="AI22" s="128" t="str">
        <f t="shared" si="19"/>
        <v/>
      </c>
      <c r="AJ22" s="128" t="str">
        <f>IF(OR(D22="  --",Q22="",'Set UP'!F22&lt;&gt;"NS"),"",IF(AI22&lt;&gt;"",AI22,VLOOKUP(Q22,AR$43:AU$48,4,0)))</f>
        <v/>
      </c>
      <c r="AK22" s="127" t="str">
        <f t="shared" si="20"/>
        <v/>
      </c>
      <c r="AL22" s="127" t="str">
        <f t="shared" si="21"/>
        <v/>
      </c>
      <c r="AM22" s="127" t="str">
        <f t="shared" si="22"/>
        <v/>
      </c>
      <c r="AN22" s="127" t="str">
        <f t="shared" si="23"/>
        <v/>
      </c>
      <c r="AO22" s="264" t="str">
        <f t="shared" si="24"/>
        <v/>
      </c>
      <c r="AX22" s="186" t="s">
        <v>400</v>
      </c>
      <c r="AY22" s="99" t="e">
        <f>1000/(AT30-AS30)</f>
        <v>#DIV/0!</v>
      </c>
      <c r="BD22" s="186" t="s">
        <v>428</v>
      </c>
      <c r="BE22" s="186" t="s">
        <v>429</v>
      </c>
      <c r="BG22" s="121" t="str">
        <f>DQ_Codes!O23</f>
        <v>DQ58</v>
      </c>
      <c r="BH22" s="121" t="str">
        <f>VLOOKUP(VALUE(MID(BG22,3,LEN(BG22)-2)),DQ_Codes!A:B,2)</f>
        <v>Executing a practice throw</v>
      </c>
    </row>
    <row r="23" spans="1:60" ht="15" x14ac:dyDescent="0.2">
      <c r="A23" s="95"/>
      <c r="B23" s="122">
        <v>17</v>
      </c>
      <c r="C23" s="366" t="str">
        <f>IF(OR('Set UP'!$C23=0,'Set UP'!$D23=0,'Set UP'!$E23=0,'Set UP'!F23=0),"  --",'Set UP'!C23)</f>
        <v xml:space="preserve">  --</v>
      </c>
      <c r="D23" s="124" t="str">
        <f>IF(OR('Set UP'!$C23=0,'Set UP'!$D23=0,'Set UP'!$E23=0,'Set UP'!F23=0),"  --",'Set UP'!D23&amp;" "&amp;'Set UP'!E23)</f>
        <v xml:space="preserve">  --</v>
      </c>
      <c r="E23" s="124" t="str">
        <f>IF(OR('Set UP'!$C23=0,'Set UP'!$D23=0,'Set UP'!$E23=0,'Set UP'!F23=0)," --",'Set UP'!F23)</f>
        <v xml:space="preserve"> --</v>
      </c>
      <c r="F23" s="65"/>
      <c r="G23" s="268"/>
      <c r="H23" s="268"/>
      <c r="I23" s="125" t="str">
        <f t="shared" si="5"/>
        <v/>
      </c>
      <c r="J23" s="70"/>
      <c r="K23" s="126" t="str">
        <f t="shared" si="6"/>
        <v/>
      </c>
      <c r="L23" s="400"/>
      <c r="M23" s="400"/>
      <c r="N23" s="400"/>
      <c r="O23" s="400"/>
      <c r="P23" s="127">
        <f t="shared" si="7"/>
        <v>0</v>
      </c>
      <c r="Q23" s="127" t="str">
        <f t="shared" si="8"/>
        <v/>
      </c>
      <c r="R23" s="127" t="str">
        <f t="shared" si="9"/>
        <v/>
      </c>
      <c r="S23" s="126" t="str">
        <f t="shared" si="10"/>
        <v/>
      </c>
      <c r="T23" s="126" t="str">
        <f>IF('Set UP'!K23&lt;&gt;1,"",$S23)</f>
        <v/>
      </c>
      <c r="U23" s="126" t="str">
        <f>IF('Set UP'!K23&lt;&gt;2,"",$S23)</f>
        <v/>
      </c>
      <c r="V23" s="126" t="str">
        <f>IF(LEFT('Set UP'!F23,1)&lt;&gt;"F","",$S23)</f>
        <v/>
      </c>
      <c r="W23" s="126" t="str">
        <f>IF('Set UP'!F23&lt;&gt;"NS","",$S23)</f>
        <v/>
      </c>
      <c r="X23" s="127" t="str">
        <f t="shared" si="11"/>
        <v/>
      </c>
      <c r="Y23" s="291" t="str">
        <f t="shared" si="12"/>
        <v/>
      </c>
      <c r="Z23" s="291" t="str">
        <f t="shared" si="13"/>
        <v/>
      </c>
      <c r="AA23" s="127" t="str">
        <f t="shared" si="14"/>
        <v/>
      </c>
      <c r="AB23" s="128" t="str">
        <f t="shared" si="15"/>
        <v/>
      </c>
      <c r="AC23" s="127" t="str">
        <f t="shared" si="16"/>
        <v/>
      </c>
      <c r="AD23" s="128" t="str">
        <f>IF(OR(D23="  --",Q23="",'Set UP'!K23&lt;&gt;1),"",IF(AC23&lt;&gt;"",AC23,VLOOKUP(Q23,AR$16:AU$21,4,0)))</f>
        <v/>
      </c>
      <c r="AE23" s="126" t="str">
        <f t="shared" si="17"/>
        <v/>
      </c>
      <c r="AF23" s="128" t="str">
        <f>IF(OR(D23="  --",Q23="",'Set UP'!K23&lt;&gt;2),"",IF(AE23&lt;&gt;"",AE23,VLOOKUP(Q23,AR$25:AU$30,4,0)))</f>
        <v/>
      </c>
      <c r="AG23" s="128" t="str">
        <f t="shared" si="18"/>
        <v/>
      </c>
      <c r="AH23" s="128" t="str">
        <f>IF(OR(D23="  --",Q23="",LEFT('Set UP'!F23,1)&lt;&gt;"F"),"",IF(AG23&lt;&gt;"",AG23,VLOOKUP(Q23,AR$34:AU$39,4,0)))</f>
        <v/>
      </c>
      <c r="AI23" s="128" t="str">
        <f t="shared" si="19"/>
        <v/>
      </c>
      <c r="AJ23" s="128" t="str">
        <f>IF(OR(D23="  --",Q23="",'Set UP'!F23&lt;&gt;"NS"),"",IF(AI23&lt;&gt;"",AI23,VLOOKUP(Q23,AR$43:AU$48,4,0)))</f>
        <v/>
      </c>
      <c r="AK23" s="127" t="str">
        <f t="shared" si="20"/>
        <v/>
      </c>
      <c r="AL23" s="127" t="str">
        <f t="shared" si="21"/>
        <v/>
      </c>
      <c r="AM23" s="127" t="str">
        <f t="shared" si="22"/>
        <v/>
      </c>
      <c r="AN23" s="127" t="str">
        <f t="shared" si="23"/>
        <v/>
      </c>
      <c r="AO23" s="264" t="str">
        <f t="shared" si="24"/>
        <v/>
      </c>
      <c r="AR23" s="474" t="s">
        <v>363</v>
      </c>
      <c r="AS23" s="474"/>
      <c r="AT23" s="474"/>
      <c r="AU23" s="474"/>
      <c r="BD23" s="129">
        <f t="array" ref="BD23">MIN(IF(AF$7:AF$52&lt;&gt;"",S$7:S$52))</f>
        <v>0</v>
      </c>
      <c r="BE23" s="129">
        <f t="array" ref="BE23">MAX(IF(AF$7:AF$52&lt;&gt;"",S$7:S$52))</f>
        <v>0</v>
      </c>
      <c r="BG23" s="121" t="str">
        <f>DQ_Codes!O24</f>
        <v>DQ101</v>
      </c>
      <c r="BH23" s="121" t="str">
        <f>VLOOKUP(VALUE(MID(BG23,3,LEN(BG23)-2)),DQ_Codes!A:B,2)</f>
        <v>Swimwear must conform to FINA standards</v>
      </c>
    </row>
    <row r="24" spans="1:60" ht="15" x14ac:dyDescent="0.2">
      <c r="A24" s="95"/>
      <c r="B24" s="122">
        <v>18</v>
      </c>
      <c r="C24" s="366" t="str">
        <f>IF(OR('Set UP'!$C24=0,'Set UP'!$D24=0,'Set UP'!$E24=0,'Set UP'!F24=0),"  --",'Set UP'!C24)</f>
        <v xml:space="preserve">  --</v>
      </c>
      <c r="D24" s="124" t="str">
        <f>IF(OR('Set UP'!$C24=0,'Set UP'!$D24=0,'Set UP'!$E24=0,'Set UP'!F24=0),"  --",'Set UP'!D24&amp;" "&amp;'Set UP'!E24)</f>
        <v xml:space="preserve">  --</v>
      </c>
      <c r="E24" s="124" t="str">
        <f>IF(OR('Set UP'!$C24=0,'Set UP'!$D24=0,'Set UP'!$E24=0,'Set UP'!F24=0)," --",'Set UP'!F24)</f>
        <v xml:space="preserve"> --</v>
      </c>
      <c r="F24" s="65"/>
      <c r="G24" s="268"/>
      <c r="H24" s="268"/>
      <c r="I24" s="125" t="str">
        <f t="shared" si="5"/>
        <v/>
      </c>
      <c r="J24" s="70"/>
      <c r="K24" s="126" t="str">
        <f t="shared" si="6"/>
        <v/>
      </c>
      <c r="L24" s="400"/>
      <c r="M24" s="400"/>
      <c r="N24" s="400"/>
      <c r="O24" s="400"/>
      <c r="P24" s="127">
        <f t="shared" si="7"/>
        <v>0</v>
      </c>
      <c r="Q24" s="127" t="str">
        <f t="shared" si="8"/>
        <v/>
      </c>
      <c r="R24" s="127" t="str">
        <f t="shared" si="9"/>
        <v/>
      </c>
      <c r="S24" s="126" t="str">
        <f t="shared" si="10"/>
        <v/>
      </c>
      <c r="T24" s="126" t="str">
        <f>IF('Set UP'!K24&lt;&gt;1,"",$S24)</f>
        <v/>
      </c>
      <c r="U24" s="126" t="str">
        <f>IF('Set UP'!K24&lt;&gt;2,"",$S24)</f>
        <v/>
      </c>
      <c r="V24" s="126" t="str">
        <f>IF(LEFT('Set UP'!F24,1)&lt;&gt;"F","",$S24)</f>
        <v/>
      </c>
      <c r="W24" s="126" t="str">
        <f>IF('Set UP'!F24&lt;&gt;"NS","",$S24)</f>
        <v/>
      </c>
      <c r="X24" s="127" t="str">
        <f t="shared" si="11"/>
        <v/>
      </c>
      <c r="Y24" s="291" t="str">
        <f t="shared" si="12"/>
        <v/>
      </c>
      <c r="Z24" s="291" t="str">
        <f t="shared" si="13"/>
        <v/>
      </c>
      <c r="AA24" s="127" t="str">
        <f t="shared" si="14"/>
        <v/>
      </c>
      <c r="AB24" s="128" t="str">
        <f t="shared" si="15"/>
        <v/>
      </c>
      <c r="AC24" s="127" t="str">
        <f t="shared" si="16"/>
        <v/>
      </c>
      <c r="AD24" s="128" t="str">
        <f>IF(OR(D24="  --",Q24="",'Set UP'!K24&lt;&gt;1),"",IF(AC24&lt;&gt;"",AC24,VLOOKUP(Q24,AR$16:AU$21,4,0)))</f>
        <v/>
      </c>
      <c r="AE24" s="126" t="str">
        <f t="shared" si="17"/>
        <v/>
      </c>
      <c r="AF24" s="128" t="str">
        <f>IF(OR(D24="  --",Q24="",'Set UP'!K24&lt;&gt;2),"",IF(AE24&lt;&gt;"",AE24,VLOOKUP(Q24,AR$25:AU$30,4,0)))</f>
        <v/>
      </c>
      <c r="AG24" s="128" t="str">
        <f t="shared" si="18"/>
        <v/>
      </c>
      <c r="AH24" s="128" t="str">
        <f>IF(OR(D24="  --",Q24="",LEFT('Set UP'!F24,1)&lt;&gt;"F"),"",IF(AG24&lt;&gt;"",AG24,VLOOKUP(Q24,AR$34:AU$39,4,0)))</f>
        <v/>
      </c>
      <c r="AI24" s="128" t="str">
        <f t="shared" si="19"/>
        <v/>
      </c>
      <c r="AJ24" s="128" t="str">
        <f>IF(OR(D24="  --",Q24="",'Set UP'!F24&lt;&gt;"NS"),"",IF(AI24&lt;&gt;"",AI24,VLOOKUP(Q24,AR$43:AU$48,4,0)))</f>
        <v/>
      </c>
      <c r="AK24" s="127" t="str">
        <f t="shared" si="20"/>
        <v/>
      </c>
      <c r="AL24" s="127" t="str">
        <f t="shared" si="21"/>
        <v/>
      </c>
      <c r="AM24" s="127" t="str">
        <f t="shared" si="22"/>
        <v/>
      </c>
      <c r="AN24" s="127" t="str">
        <f t="shared" si="23"/>
        <v/>
      </c>
      <c r="AO24" s="264" t="str">
        <f t="shared" si="24"/>
        <v/>
      </c>
      <c r="AR24" s="186" t="s">
        <v>359</v>
      </c>
      <c r="AS24" s="186" t="s">
        <v>358</v>
      </c>
      <c r="AT24" s="186" t="s">
        <v>357</v>
      </c>
      <c r="AU24" s="186" t="s">
        <v>365</v>
      </c>
      <c r="AX24" s="186" t="s">
        <v>402</v>
      </c>
      <c r="AY24" s="186" t="s">
        <v>403</v>
      </c>
      <c r="AZ24" s="186" t="s">
        <v>404</v>
      </c>
      <c r="BA24" s="186" t="s">
        <v>405</v>
      </c>
      <c r="BG24" s="121" t="str">
        <f>DQ_Codes!O25</f>
        <v>DQ102</v>
      </c>
      <c r="BH24" s="121" t="str">
        <f>VLOOKUP(VALUE(MID(BG24,3,LEN(BG24)-2)),DQ_Codes!A:B,2)</f>
        <v xml:space="preserve">All teams shall be made up of four individuals, comprising of at least one male and at least one female. </v>
      </c>
    </row>
    <row r="25" spans="1:60" ht="15" x14ac:dyDescent="0.2">
      <c r="A25" s="95"/>
      <c r="B25" s="122">
        <v>19</v>
      </c>
      <c r="C25" s="366" t="str">
        <f>IF(OR('Set UP'!$C25=0,'Set UP'!$D25=0,'Set UP'!$E25=0,'Set UP'!F25=0),"  --",'Set UP'!C25)</f>
        <v xml:space="preserve">  --</v>
      </c>
      <c r="D25" s="124" t="str">
        <f>IF(OR('Set UP'!$C25=0,'Set UP'!$D25=0,'Set UP'!$E25=0,'Set UP'!F25=0),"  --",'Set UP'!D25&amp;" "&amp;'Set UP'!E25)</f>
        <v xml:space="preserve">  --</v>
      </c>
      <c r="E25" s="124" t="str">
        <f>IF(OR('Set UP'!$C25=0,'Set UP'!$D25=0,'Set UP'!$E25=0,'Set UP'!F25=0)," --",'Set UP'!F25)</f>
        <v xml:space="preserve"> --</v>
      </c>
      <c r="F25" s="65"/>
      <c r="G25" s="268"/>
      <c r="H25" s="268"/>
      <c r="I25" s="125" t="str">
        <f t="shared" si="5"/>
        <v/>
      </c>
      <c r="J25" s="70"/>
      <c r="K25" s="126" t="str">
        <f t="shared" si="6"/>
        <v/>
      </c>
      <c r="L25" s="400"/>
      <c r="M25" s="400"/>
      <c r="N25" s="400"/>
      <c r="O25" s="400"/>
      <c r="P25" s="127">
        <f t="shared" si="7"/>
        <v>0</v>
      </c>
      <c r="Q25" s="127" t="str">
        <f t="shared" si="8"/>
        <v/>
      </c>
      <c r="R25" s="127" t="str">
        <f t="shared" si="9"/>
        <v/>
      </c>
      <c r="S25" s="126" t="str">
        <f t="shared" si="10"/>
        <v/>
      </c>
      <c r="T25" s="126" t="str">
        <f>IF('Set UP'!K25&lt;&gt;1,"",$S25)</f>
        <v/>
      </c>
      <c r="U25" s="126" t="str">
        <f>IF('Set UP'!K25&lt;&gt;2,"",$S25)</f>
        <v/>
      </c>
      <c r="V25" s="126" t="str">
        <f>IF(LEFT('Set UP'!F25,1)&lt;&gt;"F","",$S25)</f>
        <v/>
      </c>
      <c r="W25" s="126" t="str">
        <f>IF('Set UP'!F25&lt;&gt;"NS","",$S25)</f>
        <v/>
      </c>
      <c r="X25" s="127" t="str">
        <f t="shared" si="11"/>
        <v/>
      </c>
      <c r="Y25" s="291" t="str">
        <f t="shared" si="12"/>
        <v/>
      </c>
      <c r="Z25" s="291" t="str">
        <f t="shared" si="13"/>
        <v/>
      </c>
      <c r="AA25" s="127" t="str">
        <f t="shared" si="14"/>
        <v/>
      </c>
      <c r="AB25" s="128" t="str">
        <f t="shared" si="15"/>
        <v/>
      </c>
      <c r="AC25" s="127" t="str">
        <f t="shared" si="16"/>
        <v/>
      </c>
      <c r="AD25" s="128" t="str">
        <f>IF(OR(D25="  --",Q25="",'Set UP'!K25&lt;&gt;1),"",IF(AC25&lt;&gt;"",AC25,VLOOKUP(Q25,AR$16:AU$21,4,0)))</f>
        <v/>
      </c>
      <c r="AE25" s="126" t="str">
        <f t="shared" si="17"/>
        <v/>
      </c>
      <c r="AF25" s="128" t="str">
        <f>IF(OR(D25="  --",Q25="",'Set UP'!K25&lt;&gt;2),"",IF(AE25&lt;&gt;"",AE25,VLOOKUP(Q25,AR$25:AU$30,4,0)))</f>
        <v/>
      </c>
      <c r="AG25" s="128" t="str">
        <f t="shared" si="18"/>
        <v/>
      </c>
      <c r="AH25" s="128" t="str">
        <f>IF(OR(D25="  --",Q25="",LEFT('Set UP'!F25,1)&lt;&gt;"F"),"",IF(AG25&lt;&gt;"",AG25,VLOOKUP(Q25,AR$34:AU$39,4,0)))</f>
        <v/>
      </c>
      <c r="AI25" s="128" t="str">
        <f t="shared" si="19"/>
        <v/>
      </c>
      <c r="AJ25" s="128" t="str">
        <f>IF(OR(D25="  --",Q25="",'Set UP'!F25&lt;&gt;"NS"),"",IF(AI25&lt;&gt;"",AI25,VLOOKUP(Q25,AR$43:AU$48,4,0)))</f>
        <v/>
      </c>
      <c r="AK25" s="127" t="str">
        <f t="shared" si="20"/>
        <v/>
      </c>
      <c r="AL25" s="127" t="str">
        <f t="shared" si="21"/>
        <v/>
      </c>
      <c r="AM25" s="127" t="str">
        <f t="shared" si="22"/>
        <v/>
      </c>
      <c r="AN25" s="127" t="str">
        <f t="shared" si="23"/>
        <v/>
      </c>
      <c r="AO25" s="264" t="str">
        <f t="shared" si="24"/>
        <v/>
      </c>
      <c r="AR25" s="272">
        <v>4</v>
      </c>
      <c r="AS25" s="121">
        <f>COUNTIFS(Q$7:Q$52,AR25,'Set UP'!K$7:K$52,2)</f>
        <v>0</v>
      </c>
      <c r="AT25" s="121">
        <f>AS25</f>
        <v>0</v>
      </c>
      <c r="AU25" s="121"/>
      <c r="AX25" s="186" t="s">
        <v>399</v>
      </c>
      <c r="AY25" s="99" t="e">
        <f>AY22*(AT30-AT25-AS30)</f>
        <v>#DIV/0!</v>
      </c>
      <c r="BG25" s="121" t="str">
        <f>DQ_Codes!O26</f>
        <v>DQ103</v>
      </c>
      <c r="BH25" s="121" t="str">
        <f>VLOOKUP(VALUE(MID(BG25,3,LEN(BG25)-2)),DQ_Codes!A:B,2)</f>
        <v>Failure of a competitor to wear an appropriate swimming hat may result in disqualification</v>
      </c>
    </row>
    <row r="26" spans="1:60" ht="15" x14ac:dyDescent="0.2">
      <c r="A26" s="95"/>
      <c r="B26" s="122">
        <v>20</v>
      </c>
      <c r="C26" s="366" t="str">
        <f>IF(OR('Set UP'!$C26=0,'Set UP'!$D26=0,'Set UP'!$E26=0,'Set UP'!F26=0),"  --",'Set UP'!C26)</f>
        <v xml:space="preserve">  --</v>
      </c>
      <c r="D26" s="124" t="str">
        <f>IF(OR('Set UP'!$C26=0,'Set UP'!$D26=0,'Set UP'!$E26=0,'Set UP'!F26=0),"  --",'Set UP'!D26&amp;" "&amp;'Set UP'!E26)</f>
        <v xml:space="preserve">  --</v>
      </c>
      <c r="E26" s="124" t="str">
        <f>IF(OR('Set UP'!$C26=0,'Set UP'!$D26=0,'Set UP'!$E26=0,'Set UP'!F26=0)," --",'Set UP'!F26)</f>
        <v xml:space="preserve"> --</v>
      </c>
      <c r="F26" s="65"/>
      <c r="G26" s="268"/>
      <c r="H26" s="268"/>
      <c r="I26" s="125" t="str">
        <f t="shared" si="5"/>
        <v/>
      </c>
      <c r="J26" s="70"/>
      <c r="K26" s="126" t="str">
        <f t="shared" si="6"/>
        <v/>
      </c>
      <c r="L26" s="400"/>
      <c r="M26" s="400"/>
      <c r="N26" s="400"/>
      <c r="O26" s="400"/>
      <c r="P26" s="127">
        <f t="shared" si="7"/>
        <v>0</v>
      </c>
      <c r="Q26" s="127" t="str">
        <f t="shared" si="8"/>
        <v/>
      </c>
      <c r="R26" s="127" t="str">
        <f t="shared" si="9"/>
        <v/>
      </c>
      <c r="S26" s="126" t="str">
        <f t="shared" si="10"/>
        <v/>
      </c>
      <c r="T26" s="126" t="str">
        <f>IF('Set UP'!K26&lt;&gt;1,"",$S26)</f>
        <v/>
      </c>
      <c r="U26" s="126" t="str">
        <f>IF('Set UP'!K26&lt;&gt;2,"",$S26)</f>
        <v/>
      </c>
      <c r="V26" s="126" t="str">
        <f>IF(LEFT('Set UP'!F26,1)&lt;&gt;"F","",$S26)</f>
        <v/>
      </c>
      <c r="W26" s="126" t="str">
        <f>IF('Set UP'!F26&lt;&gt;"NS","",$S26)</f>
        <v/>
      </c>
      <c r="X26" s="127" t="str">
        <f t="shared" si="11"/>
        <v/>
      </c>
      <c r="Y26" s="291" t="str">
        <f t="shared" si="12"/>
        <v/>
      </c>
      <c r="Z26" s="291" t="str">
        <f t="shared" si="13"/>
        <v/>
      </c>
      <c r="AA26" s="127" t="str">
        <f t="shared" si="14"/>
        <v/>
      </c>
      <c r="AB26" s="128" t="str">
        <f t="shared" si="15"/>
        <v/>
      </c>
      <c r="AC26" s="127" t="str">
        <f t="shared" si="16"/>
        <v/>
      </c>
      <c r="AD26" s="128" t="str">
        <f>IF(OR(D26="  --",Q26="",'Set UP'!K26&lt;&gt;1),"",IF(AC26&lt;&gt;"",AC26,VLOOKUP(Q26,AR$16:AU$21,4,0)))</f>
        <v/>
      </c>
      <c r="AE26" s="126" t="str">
        <f t="shared" si="17"/>
        <v/>
      </c>
      <c r="AF26" s="128" t="str">
        <f>IF(OR(D26="  --",Q26="",'Set UP'!K26&lt;&gt;2),"",IF(AE26&lt;&gt;"",AE26,VLOOKUP(Q26,AR$25:AU$30,4,0)))</f>
        <v/>
      </c>
      <c r="AG26" s="128" t="str">
        <f t="shared" si="18"/>
        <v/>
      </c>
      <c r="AH26" s="128" t="str">
        <f>IF(OR(D26="  --",Q26="",LEFT('Set UP'!F26,1)&lt;&gt;"F"),"",IF(AG26&lt;&gt;"",AG26,VLOOKUP(Q26,AR$34:AU$39,4,0)))</f>
        <v/>
      </c>
      <c r="AI26" s="128" t="str">
        <f t="shared" si="19"/>
        <v/>
      </c>
      <c r="AJ26" s="128" t="str">
        <f>IF(OR(D26="  --",Q26="",'Set UP'!F26&lt;&gt;"NS"),"",IF(AI26&lt;&gt;"",AI26,VLOOKUP(Q26,AR$43:AU$48,4,0)))</f>
        <v/>
      </c>
      <c r="AK26" s="127" t="str">
        <f t="shared" si="20"/>
        <v/>
      </c>
      <c r="AL26" s="127" t="str">
        <f t="shared" si="21"/>
        <v/>
      </c>
      <c r="AM26" s="127" t="str">
        <f t="shared" si="22"/>
        <v/>
      </c>
      <c r="AN26" s="127" t="str">
        <f t="shared" si="23"/>
        <v/>
      </c>
      <c r="AO26" s="264" t="str">
        <f t="shared" si="24"/>
        <v/>
      </c>
      <c r="AR26" s="186">
        <v>3</v>
      </c>
      <c r="AS26" s="121">
        <f>COUNTIFS(Q$7:Q$52,AR26,'Set UP'!K$7:K$52,2)</f>
        <v>0</v>
      </c>
      <c r="AT26" s="99">
        <f>AT25+AS26</f>
        <v>0</v>
      </c>
      <c r="AU26" s="99">
        <f>((AT25+1)+AT26)/2</f>
        <v>0.5</v>
      </c>
      <c r="AX26" s="186" t="s">
        <v>390</v>
      </c>
      <c r="AY26" s="99" t="e">
        <f>(AS26*AY$22)</f>
        <v>#DIV/0!</v>
      </c>
      <c r="AZ26" s="99" t="e">
        <f>AY26/2</f>
        <v>#DIV/0!</v>
      </c>
      <c r="BA26" s="99" t="e">
        <f>AY29+AY28+AY27+AZ26</f>
        <v>#DIV/0!</v>
      </c>
      <c r="BG26" s="121" t="str">
        <f>DQ_Codes!O27</f>
        <v>DQ104</v>
      </c>
      <c r="BH26" s="121" t="str">
        <f>VLOOKUP(VALUE(MID(BG26,3,LEN(BG26)-2)),DQ_Codes!A:B,2)</f>
        <v xml:space="preserve">Failure of a competitor to remove jewellery that may pose a risk to any competitors, spectators, actors, or officials </v>
      </c>
    </row>
    <row r="27" spans="1:60" ht="15" x14ac:dyDescent="0.2">
      <c r="A27" s="95"/>
      <c r="B27" s="122">
        <v>21</v>
      </c>
      <c r="C27" s="366" t="str">
        <f>IF(OR('Set UP'!$C27=0,'Set UP'!$D27=0,'Set UP'!$E27=0,'Set UP'!F27=0),"  --",'Set UP'!C27)</f>
        <v xml:space="preserve">  --</v>
      </c>
      <c r="D27" s="124" t="str">
        <f>IF(OR('Set UP'!$C27=0,'Set UP'!$D27=0,'Set UP'!$E27=0,'Set UP'!F27=0),"  --",'Set UP'!D27&amp;" "&amp;'Set UP'!E27)</f>
        <v xml:space="preserve">  --</v>
      </c>
      <c r="E27" s="124" t="str">
        <f>IF(OR('Set UP'!$C27=0,'Set UP'!$D27=0,'Set UP'!$E27=0,'Set UP'!F27=0)," --",'Set UP'!F27)</f>
        <v xml:space="preserve"> --</v>
      </c>
      <c r="F27" s="65"/>
      <c r="G27" s="268"/>
      <c r="H27" s="268"/>
      <c r="I27" s="125" t="str">
        <f t="shared" si="5"/>
        <v/>
      </c>
      <c r="J27" s="70"/>
      <c r="K27" s="126" t="str">
        <f t="shared" si="6"/>
        <v/>
      </c>
      <c r="L27" s="400"/>
      <c r="M27" s="400"/>
      <c r="N27" s="400"/>
      <c r="O27" s="400"/>
      <c r="P27" s="127">
        <f t="shared" si="7"/>
        <v>0</v>
      </c>
      <c r="Q27" s="127" t="str">
        <f t="shared" si="8"/>
        <v/>
      </c>
      <c r="R27" s="127" t="str">
        <f t="shared" si="9"/>
        <v/>
      </c>
      <c r="S27" s="126" t="str">
        <f t="shared" si="10"/>
        <v/>
      </c>
      <c r="T27" s="126" t="str">
        <f>IF('Set UP'!K27&lt;&gt;1,"",$S27)</f>
        <v/>
      </c>
      <c r="U27" s="126" t="str">
        <f>IF('Set UP'!K27&lt;&gt;2,"",$S27)</f>
        <v/>
      </c>
      <c r="V27" s="126" t="str">
        <f>IF(LEFT('Set UP'!F27,1)&lt;&gt;"F","",$S27)</f>
        <v/>
      </c>
      <c r="W27" s="126" t="str">
        <f>IF('Set UP'!F27&lt;&gt;"NS","",$S27)</f>
        <v/>
      </c>
      <c r="X27" s="127" t="str">
        <f t="shared" si="11"/>
        <v/>
      </c>
      <c r="Y27" s="291" t="str">
        <f t="shared" si="12"/>
        <v/>
      </c>
      <c r="Z27" s="291" t="str">
        <f t="shared" si="13"/>
        <v/>
      </c>
      <c r="AA27" s="127" t="str">
        <f t="shared" si="14"/>
        <v/>
      </c>
      <c r="AB27" s="128" t="str">
        <f t="shared" si="15"/>
        <v/>
      </c>
      <c r="AC27" s="127" t="str">
        <f t="shared" si="16"/>
        <v/>
      </c>
      <c r="AD27" s="128" t="str">
        <f>IF(OR(D27="  --",Q27="",'Set UP'!K27&lt;&gt;1),"",IF(AC27&lt;&gt;"",AC27,VLOOKUP(Q27,AR$16:AU$21,4,0)))</f>
        <v/>
      </c>
      <c r="AE27" s="126" t="str">
        <f t="shared" si="17"/>
        <v/>
      </c>
      <c r="AF27" s="128" t="str">
        <f>IF(OR(D27="  --",Q27="",'Set UP'!K27&lt;&gt;2),"",IF(AE27&lt;&gt;"",AE27,VLOOKUP(Q27,AR$25:AU$30,4,0)))</f>
        <v/>
      </c>
      <c r="AG27" s="128" t="str">
        <f t="shared" si="18"/>
        <v/>
      </c>
      <c r="AH27" s="128" t="str">
        <f>IF(OR(D27="  --",Q27="",LEFT('Set UP'!F27,1)&lt;&gt;"F"),"",IF(AG27&lt;&gt;"",AG27,VLOOKUP(Q27,AR$34:AU$39,4,0)))</f>
        <v/>
      </c>
      <c r="AI27" s="128" t="str">
        <f t="shared" si="19"/>
        <v/>
      </c>
      <c r="AJ27" s="128" t="str">
        <f>IF(OR(D27="  --",Q27="",'Set UP'!F27&lt;&gt;"NS"),"",IF(AI27&lt;&gt;"",AI27,VLOOKUP(Q27,AR$43:AU$48,4,0)))</f>
        <v/>
      </c>
      <c r="AK27" s="127" t="str">
        <f t="shared" si="20"/>
        <v/>
      </c>
      <c r="AL27" s="127" t="str">
        <f t="shared" si="21"/>
        <v/>
      </c>
      <c r="AM27" s="127" t="str">
        <f t="shared" si="22"/>
        <v/>
      </c>
      <c r="AN27" s="127" t="str">
        <f t="shared" si="23"/>
        <v/>
      </c>
      <c r="AO27" s="264" t="str">
        <f t="shared" si="24"/>
        <v/>
      </c>
      <c r="AR27" s="186">
        <v>2</v>
      </c>
      <c r="AS27" s="121">
        <f>COUNTIFS(Q$7:Q$52,AR27,'Set UP'!K$7:K$52,2)</f>
        <v>0</v>
      </c>
      <c r="AT27" s="99">
        <f t="shared" ref="AT27:AT30" si="31">AT26+AS27</f>
        <v>0</v>
      </c>
      <c r="AU27" s="99">
        <f t="shared" ref="AU27:AU30" si="32">((AT26+1)+AT27)/2</f>
        <v>0.5</v>
      </c>
      <c r="AX27" s="186" t="s">
        <v>389</v>
      </c>
      <c r="AY27" s="99" t="e">
        <f t="shared" ref="AY27:AY29" si="33">(AS27*AY$22)</f>
        <v>#DIV/0!</v>
      </c>
      <c r="AZ27" s="99" t="e">
        <f>AY27/2</f>
        <v>#DIV/0!</v>
      </c>
      <c r="BA27" s="99" t="e">
        <f>AY29+AY28+AZ27</f>
        <v>#DIV/0!</v>
      </c>
      <c r="BG27" s="121" t="str">
        <f>DQ_Codes!O28</f>
        <v>DQ105</v>
      </c>
      <c r="BH27" s="121" t="str">
        <f>VLOOKUP(VALUE(MID(BG27,3,LEN(BG27)-2)),DQ_Codes!A:B,2)</f>
        <v>Failing to follow the instruction of a Marshall or Official may result in disqualification</v>
      </c>
    </row>
    <row r="28" spans="1:60" ht="15" x14ac:dyDescent="0.2">
      <c r="A28" s="95"/>
      <c r="B28" s="122">
        <v>22</v>
      </c>
      <c r="C28" s="366" t="str">
        <f>IF(OR('Set UP'!$C28=0,'Set UP'!$D28=0,'Set UP'!$E28=0,'Set UP'!F28=0),"  --",'Set UP'!C28)</f>
        <v xml:space="preserve">  --</v>
      </c>
      <c r="D28" s="124" t="str">
        <f>IF(OR('Set UP'!$C28=0,'Set UP'!$D28=0,'Set UP'!$E28=0,'Set UP'!F28=0),"  --",'Set UP'!D28&amp;" "&amp;'Set UP'!E28)</f>
        <v xml:space="preserve">  --</v>
      </c>
      <c r="E28" s="124" t="str">
        <f>IF(OR('Set UP'!$C28=0,'Set UP'!$D28=0,'Set UP'!$E28=0,'Set UP'!F28=0)," --",'Set UP'!F28)</f>
        <v xml:space="preserve"> --</v>
      </c>
      <c r="F28" s="65"/>
      <c r="G28" s="268"/>
      <c r="H28" s="268"/>
      <c r="I28" s="125" t="str">
        <f t="shared" si="5"/>
        <v/>
      </c>
      <c r="J28" s="70"/>
      <c r="K28" s="126" t="str">
        <f t="shared" si="6"/>
        <v/>
      </c>
      <c r="L28" s="400"/>
      <c r="M28" s="400"/>
      <c r="N28" s="400"/>
      <c r="O28" s="400"/>
      <c r="P28" s="127">
        <f t="shared" si="7"/>
        <v>0</v>
      </c>
      <c r="Q28" s="127" t="str">
        <f t="shared" si="8"/>
        <v/>
      </c>
      <c r="R28" s="127" t="str">
        <f t="shared" si="9"/>
        <v/>
      </c>
      <c r="S28" s="126" t="str">
        <f t="shared" si="10"/>
        <v/>
      </c>
      <c r="T28" s="126" t="str">
        <f>IF('Set UP'!K28&lt;&gt;1,"",$S28)</f>
        <v/>
      </c>
      <c r="U28" s="126" t="str">
        <f>IF('Set UP'!K28&lt;&gt;2,"",$S28)</f>
        <v/>
      </c>
      <c r="V28" s="126" t="str">
        <f>IF(LEFT('Set UP'!F28,1)&lt;&gt;"F","",$S28)</f>
        <v/>
      </c>
      <c r="W28" s="126" t="str">
        <f>IF('Set UP'!F28&lt;&gt;"NS","",$S28)</f>
        <v/>
      </c>
      <c r="X28" s="127" t="str">
        <f t="shared" si="11"/>
        <v/>
      </c>
      <c r="Y28" s="291" t="str">
        <f t="shared" si="12"/>
        <v/>
      </c>
      <c r="Z28" s="291" t="str">
        <f t="shared" si="13"/>
        <v/>
      </c>
      <c r="AA28" s="127" t="str">
        <f t="shared" si="14"/>
        <v/>
      </c>
      <c r="AB28" s="128" t="str">
        <f t="shared" si="15"/>
        <v/>
      </c>
      <c r="AC28" s="127" t="str">
        <f t="shared" si="16"/>
        <v/>
      </c>
      <c r="AD28" s="128" t="str">
        <f>IF(OR(D28="  --",Q28="",'Set UP'!K28&lt;&gt;1),"",IF(AC28&lt;&gt;"",AC28,VLOOKUP(Q28,AR$16:AU$21,4,0)))</f>
        <v/>
      </c>
      <c r="AE28" s="126" t="str">
        <f t="shared" si="17"/>
        <v/>
      </c>
      <c r="AF28" s="128" t="str">
        <f>IF(OR(D28="  --",Q28="",'Set UP'!K28&lt;&gt;2),"",IF(AE28&lt;&gt;"",AE28,VLOOKUP(Q28,AR$25:AU$30,4,0)))</f>
        <v/>
      </c>
      <c r="AG28" s="128" t="str">
        <f t="shared" si="18"/>
        <v/>
      </c>
      <c r="AH28" s="128" t="str">
        <f>IF(OR(D28="  --",Q28="",LEFT('Set UP'!F28,1)&lt;&gt;"F"),"",IF(AG28&lt;&gt;"",AG28,VLOOKUP(Q28,AR$34:AU$39,4,0)))</f>
        <v/>
      </c>
      <c r="AI28" s="128" t="str">
        <f t="shared" si="19"/>
        <v/>
      </c>
      <c r="AJ28" s="128" t="str">
        <f>IF(OR(D28="  --",Q28="",'Set UP'!F28&lt;&gt;"NS"),"",IF(AI28&lt;&gt;"",AI28,VLOOKUP(Q28,AR$43:AU$48,4,0)))</f>
        <v/>
      </c>
      <c r="AK28" s="127" t="str">
        <f t="shared" si="20"/>
        <v/>
      </c>
      <c r="AL28" s="127" t="str">
        <f t="shared" si="21"/>
        <v/>
      </c>
      <c r="AM28" s="127" t="str">
        <f t="shared" si="22"/>
        <v/>
      </c>
      <c r="AN28" s="127" t="str">
        <f t="shared" si="23"/>
        <v/>
      </c>
      <c r="AO28" s="264" t="str">
        <f t="shared" si="24"/>
        <v/>
      </c>
      <c r="AR28" s="186">
        <v>1</v>
      </c>
      <c r="AS28" s="121">
        <f>COUNTIFS(Q$7:Q$52,AR28,'Set UP'!K$7:K$52,2)</f>
        <v>0</v>
      </c>
      <c r="AT28" s="99">
        <f t="shared" si="31"/>
        <v>0</v>
      </c>
      <c r="AU28" s="99">
        <f t="shared" si="32"/>
        <v>0.5</v>
      </c>
      <c r="AX28" s="186" t="s">
        <v>388</v>
      </c>
      <c r="AY28" s="99" t="e">
        <f t="shared" si="33"/>
        <v>#DIV/0!</v>
      </c>
      <c r="AZ28" s="99" t="e">
        <f>AY28/2</f>
        <v>#DIV/0!</v>
      </c>
      <c r="BA28" s="99" t="e">
        <f>AY29+AZ28</f>
        <v>#DIV/0!</v>
      </c>
      <c r="BG28" s="121" t="str">
        <f>DQ_Codes!O29</f>
        <v>DQ106</v>
      </c>
      <c r="BH28" s="121" t="str">
        <f>VLOOKUP(VALUE(MID(BG28,3,LEN(BG28)-2)),DQ_Codes!A:B,2)</f>
        <v>Delaying the start, for wilfully disobeying an instruction, or for any other misconduct taking place at the start.</v>
      </c>
    </row>
    <row r="29" spans="1:60" ht="15" x14ac:dyDescent="0.2">
      <c r="A29" s="95"/>
      <c r="B29" s="122">
        <v>23</v>
      </c>
      <c r="C29" s="366" t="str">
        <f>IF(OR('Set UP'!$C29=0,'Set UP'!$D29=0,'Set UP'!$E29=0,'Set UP'!F29=0),"  --",'Set UP'!C29)</f>
        <v xml:space="preserve">  --</v>
      </c>
      <c r="D29" s="124" t="str">
        <f>IF(OR('Set UP'!$C29=0,'Set UP'!$D29=0,'Set UP'!$E29=0,'Set UP'!F29=0),"  --",'Set UP'!D29&amp;" "&amp;'Set UP'!E29)</f>
        <v xml:space="preserve">  --</v>
      </c>
      <c r="E29" s="124" t="str">
        <f>IF(OR('Set UP'!$C29=0,'Set UP'!$D29=0,'Set UP'!$E29=0,'Set UP'!F29=0)," --",'Set UP'!F29)</f>
        <v xml:space="preserve"> --</v>
      </c>
      <c r="F29" s="65"/>
      <c r="G29" s="268"/>
      <c r="H29" s="268"/>
      <c r="I29" s="125" t="str">
        <f t="shared" si="5"/>
        <v/>
      </c>
      <c r="J29" s="70"/>
      <c r="K29" s="126" t="str">
        <f t="shared" si="6"/>
        <v/>
      </c>
      <c r="L29" s="400"/>
      <c r="M29" s="400"/>
      <c r="N29" s="400"/>
      <c r="O29" s="400"/>
      <c r="P29" s="127">
        <f t="shared" si="7"/>
        <v>0</v>
      </c>
      <c r="Q29" s="127" t="str">
        <f t="shared" si="8"/>
        <v/>
      </c>
      <c r="R29" s="127" t="str">
        <f t="shared" si="9"/>
        <v/>
      </c>
      <c r="S29" s="126" t="str">
        <f t="shared" si="10"/>
        <v/>
      </c>
      <c r="T29" s="126" t="str">
        <f>IF('Set UP'!K29&lt;&gt;1,"",$S29)</f>
        <v/>
      </c>
      <c r="U29" s="126" t="str">
        <f>IF('Set UP'!K29&lt;&gt;2,"",$S29)</f>
        <v/>
      </c>
      <c r="V29" s="126" t="str">
        <f>IF(LEFT('Set UP'!F29,1)&lt;&gt;"F","",$S29)</f>
        <v/>
      </c>
      <c r="W29" s="126" t="str">
        <f>IF('Set UP'!F29&lt;&gt;"NS","",$S29)</f>
        <v/>
      </c>
      <c r="X29" s="127" t="str">
        <f t="shared" si="11"/>
        <v/>
      </c>
      <c r="Y29" s="291" t="str">
        <f t="shared" si="12"/>
        <v/>
      </c>
      <c r="Z29" s="291" t="str">
        <f t="shared" si="13"/>
        <v/>
      </c>
      <c r="AA29" s="127" t="str">
        <f t="shared" si="14"/>
        <v/>
      </c>
      <c r="AB29" s="128" t="str">
        <f t="shared" si="15"/>
        <v/>
      </c>
      <c r="AC29" s="127" t="str">
        <f t="shared" si="16"/>
        <v/>
      </c>
      <c r="AD29" s="128" t="str">
        <f>IF(OR(D29="  --",Q29="",'Set UP'!K29&lt;&gt;1),"",IF(AC29&lt;&gt;"",AC29,VLOOKUP(Q29,AR$16:AU$21,4,0)))</f>
        <v/>
      </c>
      <c r="AE29" s="126" t="str">
        <f t="shared" si="17"/>
        <v/>
      </c>
      <c r="AF29" s="128" t="str">
        <f>IF(OR(D29="  --",Q29="",'Set UP'!K29&lt;&gt;2),"",IF(AE29&lt;&gt;"",AE29,VLOOKUP(Q29,AR$25:AU$30,4,0)))</f>
        <v/>
      </c>
      <c r="AG29" s="128" t="str">
        <f t="shared" si="18"/>
        <v/>
      </c>
      <c r="AH29" s="128" t="str">
        <f>IF(OR(D29="  --",Q29="",LEFT('Set UP'!F29,1)&lt;&gt;"F"),"",IF(AG29&lt;&gt;"",AG29,VLOOKUP(Q29,AR$34:AU$39,4,0)))</f>
        <v/>
      </c>
      <c r="AI29" s="128" t="str">
        <f t="shared" si="19"/>
        <v/>
      </c>
      <c r="AJ29" s="128" t="str">
        <f>IF(OR(D29="  --",Q29="",'Set UP'!F29&lt;&gt;"NS"),"",IF(AI29&lt;&gt;"",AI29,VLOOKUP(Q29,AR$43:AU$48,4,0)))</f>
        <v/>
      </c>
      <c r="AK29" s="127" t="str">
        <f t="shared" si="20"/>
        <v/>
      </c>
      <c r="AL29" s="127" t="str">
        <f t="shared" si="21"/>
        <v/>
      </c>
      <c r="AM29" s="127" t="str">
        <f t="shared" si="22"/>
        <v/>
      </c>
      <c r="AN29" s="127" t="str">
        <f t="shared" si="23"/>
        <v/>
      </c>
      <c r="AO29" s="264" t="str">
        <f t="shared" si="24"/>
        <v/>
      </c>
      <c r="AR29" s="186">
        <v>0</v>
      </c>
      <c r="AS29" s="121">
        <f>COUNTIFS(Q$7:Q$52,AR29,'Set UP'!K$7:K$52,2)</f>
        <v>0</v>
      </c>
      <c r="AT29" s="99">
        <f t="shared" si="31"/>
        <v>0</v>
      </c>
      <c r="AU29" s="99">
        <f t="shared" si="32"/>
        <v>0.5</v>
      </c>
      <c r="AX29" s="186" t="s">
        <v>387</v>
      </c>
      <c r="AY29" s="99" t="e">
        <f t="shared" si="33"/>
        <v>#DIV/0!</v>
      </c>
      <c r="AZ29" s="99" t="e">
        <f>AY29/2</f>
        <v>#DIV/0!</v>
      </c>
      <c r="BA29" s="99" t="e">
        <f>AZ29</f>
        <v>#DIV/0!</v>
      </c>
      <c r="BG29" s="121" t="str">
        <f>DQ_Codes!O30</f>
        <v>DQ201</v>
      </c>
      <c r="BH29" s="121" t="str">
        <f>VLOOKUP(VALUE(MID(BG29,3,LEN(BG29)-2)),DQ_Codes!A:B,2)</f>
        <v xml:space="preserve">Not finishing or completing the event in the same lane in which he or she started. </v>
      </c>
    </row>
    <row r="30" spans="1:60" ht="15" x14ac:dyDescent="0.2">
      <c r="A30" s="95"/>
      <c r="B30" s="122">
        <v>24</v>
      </c>
      <c r="C30" s="366" t="str">
        <f>IF(OR('Set UP'!$C30=0,'Set UP'!$D30=0,'Set UP'!$E30=0,'Set UP'!F30=0),"  --",'Set UP'!C30)</f>
        <v xml:space="preserve">  --</v>
      </c>
      <c r="D30" s="124" t="str">
        <f>IF(OR('Set UP'!$C30=0,'Set UP'!$D30=0,'Set UP'!$E30=0,'Set UP'!F30=0),"  --",'Set UP'!D30&amp;" "&amp;'Set UP'!E30)</f>
        <v xml:space="preserve">  --</v>
      </c>
      <c r="E30" s="124" t="str">
        <f>IF(OR('Set UP'!$C30=0,'Set UP'!$D30=0,'Set UP'!$E30=0,'Set UP'!F30=0)," --",'Set UP'!F30)</f>
        <v xml:space="preserve"> --</v>
      </c>
      <c r="F30" s="65"/>
      <c r="G30" s="268"/>
      <c r="H30" s="268"/>
      <c r="I30" s="125" t="str">
        <f t="shared" si="5"/>
        <v/>
      </c>
      <c r="J30" s="70"/>
      <c r="K30" s="126" t="str">
        <f t="shared" si="6"/>
        <v/>
      </c>
      <c r="L30" s="400"/>
      <c r="M30" s="400"/>
      <c r="N30" s="400"/>
      <c r="O30" s="400"/>
      <c r="P30" s="127">
        <f t="shared" si="7"/>
        <v>0</v>
      </c>
      <c r="Q30" s="127" t="str">
        <f t="shared" si="8"/>
        <v/>
      </c>
      <c r="R30" s="127" t="str">
        <f t="shared" si="9"/>
        <v/>
      </c>
      <c r="S30" s="126" t="str">
        <f t="shared" si="10"/>
        <v/>
      </c>
      <c r="T30" s="126" t="str">
        <f>IF('Set UP'!K30&lt;&gt;1,"",$S30)</f>
        <v/>
      </c>
      <c r="U30" s="126" t="str">
        <f>IF('Set UP'!K30&lt;&gt;2,"",$S30)</f>
        <v/>
      </c>
      <c r="V30" s="126" t="str">
        <f>IF(LEFT('Set UP'!F30,1)&lt;&gt;"F","",$S30)</f>
        <v/>
      </c>
      <c r="W30" s="126" t="str">
        <f>IF('Set UP'!F30&lt;&gt;"NS","",$S30)</f>
        <v/>
      </c>
      <c r="X30" s="127" t="str">
        <f t="shared" si="11"/>
        <v/>
      </c>
      <c r="Y30" s="291" t="str">
        <f t="shared" si="12"/>
        <v/>
      </c>
      <c r="Z30" s="291" t="str">
        <f t="shared" si="13"/>
        <v/>
      </c>
      <c r="AA30" s="127" t="str">
        <f t="shared" si="14"/>
        <v/>
      </c>
      <c r="AB30" s="128" t="str">
        <f t="shared" si="15"/>
        <v/>
      </c>
      <c r="AC30" s="127" t="str">
        <f t="shared" si="16"/>
        <v/>
      </c>
      <c r="AD30" s="128" t="str">
        <f>IF(OR(D30="  --",Q30="",'Set UP'!K30&lt;&gt;1),"",IF(AC30&lt;&gt;"",AC30,VLOOKUP(Q30,AR$16:AU$21,4,0)))</f>
        <v/>
      </c>
      <c r="AE30" s="126" t="str">
        <f t="shared" si="17"/>
        <v/>
      </c>
      <c r="AF30" s="128" t="str">
        <f>IF(OR(D30="  --",Q30="",'Set UP'!K30&lt;&gt;2),"",IF(AE30&lt;&gt;"",AE30,VLOOKUP(Q30,AR$25:AU$30,4,0)))</f>
        <v/>
      </c>
      <c r="AG30" s="128" t="str">
        <f t="shared" si="18"/>
        <v/>
      </c>
      <c r="AH30" s="128" t="str">
        <f>IF(OR(D30="  --",Q30="",LEFT('Set UP'!F30,1)&lt;&gt;"F"),"",IF(AG30&lt;&gt;"",AG30,VLOOKUP(Q30,AR$34:AU$39,4,0)))</f>
        <v/>
      </c>
      <c r="AI30" s="128" t="str">
        <f t="shared" si="19"/>
        <v/>
      </c>
      <c r="AJ30" s="128" t="str">
        <f>IF(OR(D30="  --",Q30="",'Set UP'!F30&lt;&gt;"NS"),"",IF(AI30&lt;&gt;"",AI30,VLOOKUP(Q30,AR$43:AU$48,4,0)))</f>
        <v/>
      </c>
      <c r="AK30" s="127" t="str">
        <f t="shared" si="20"/>
        <v/>
      </c>
      <c r="AL30" s="127" t="str">
        <f t="shared" si="21"/>
        <v/>
      </c>
      <c r="AM30" s="127" t="str">
        <f t="shared" si="22"/>
        <v/>
      </c>
      <c r="AN30" s="127" t="str">
        <f t="shared" si="23"/>
        <v/>
      </c>
      <c r="AO30" s="264" t="str">
        <f t="shared" si="24"/>
        <v/>
      </c>
      <c r="AR30" s="186" t="s">
        <v>6</v>
      </c>
      <c r="AS30" s="121">
        <f>COUNTIFS(Q$7:Q$52,AR30,'Set UP'!K$7:K$52,2)</f>
        <v>0</v>
      </c>
      <c r="AT30" s="99">
        <f t="shared" si="31"/>
        <v>0</v>
      </c>
      <c r="AU30" s="99">
        <f t="shared" si="32"/>
        <v>0.5</v>
      </c>
      <c r="BG30" s="121" t="str">
        <f>DQ_Codes!O31</f>
        <v>DQ202</v>
      </c>
      <c r="BH30" s="121" t="str">
        <f>VLOOKUP(VALUE(MID(BG30,3,LEN(BG30)-2)),DQ_Codes!A:B,2)</f>
        <v>Obstructing another Team or Competitor.</v>
      </c>
    </row>
    <row r="31" spans="1:60" ht="15" x14ac:dyDescent="0.2">
      <c r="A31" s="95"/>
      <c r="B31" s="122">
        <v>25</v>
      </c>
      <c r="C31" s="366" t="str">
        <f>IF(OR('Set UP'!$C31=0,'Set UP'!$D31=0,'Set UP'!$E31=0,'Set UP'!F31=0),"  --",'Set UP'!C31)</f>
        <v xml:space="preserve">  --</v>
      </c>
      <c r="D31" s="124" t="str">
        <f>IF(OR('Set UP'!$C31=0,'Set UP'!$D31=0,'Set UP'!$E31=0,'Set UP'!F31=0),"  --",'Set UP'!D31&amp;" "&amp;'Set UP'!E31)</f>
        <v xml:space="preserve">  --</v>
      </c>
      <c r="E31" s="124" t="str">
        <f>IF(OR('Set UP'!$C31=0,'Set UP'!$D31=0,'Set UP'!$E31=0,'Set UP'!F31=0)," --",'Set UP'!F31)</f>
        <v xml:space="preserve"> --</v>
      </c>
      <c r="F31" s="65"/>
      <c r="G31" s="268"/>
      <c r="H31" s="268"/>
      <c r="I31" s="125" t="str">
        <f t="shared" si="5"/>
        <v/>
      </c>
      <c r="J31" s="70"/>
      <c r="K31" s="126" t="str">
        <f t="shared" si="6"/>
        <v/>
      </c>
      <c r="L31" s="400"/>
      <c r="M31" s="400"/>
      <c r="N31" s="400"/>
      <c r="O31" s="400"/>
      <c r="P31" s="127">
        <f t="shared" si="7"/>
        <v>0</v>
      </c>
      <c r="Q31" s="127" t="str">
        <f t="shared" si="8"/>
        <v/>
      </c>
      <c r="R31" s="127" t="str">
        <f t="shared" si="9"/>
        <v/>
      </c>
      <c r="S31" s="126" t="str">
        <f t="shared" si="10"/>
        <v/>
      </c>
      <c r="T31" s="126" t="str">
        <f>IF('Set UP'!K31&lt;&gt;1,"",$S31)</f>
        <v/>
      </c>
      <c r="U31" s="126" t="str">
        <f>IF('Set UP'!K31&lt;&gt;2,"",$S31)</f>
        <v/>
      </c>
      <c r="V31" s="126" t="str">
        <f>IF(LEFT('Set UP'!F31,1)&lt;&gt;"F","",$S31)</f>
        <v/>
      </c>
      <c r="W31" s="126" t="str">
        <f>IF('Set UP'!F31&lt;&gt;"NS","",$S31)</f>
        <v/>
      </c>
      <c r="X31" s="127" t="str">
        <f t="shared" si="11"/>
        <v/>
      </c>
      <c r="Y31" s="291" t="str">
        <f t="shared" si="12"/>
        <v/>
      </c>
      <c r="Z31" s="291" t="str">
        <f t="shared" si="13"/>
        <v/>
      </c>
      <c r="AA31" s="127" t="str">
        <f t="shared" si="14"/>
        <v/>
      </c>
      <c r="AB31" s="128" t="str">
        <f t="shared" si="15"/>
        <v/>
      </c>
      <c r="AC31" s="127" t="str">
        <f t="shared" si="16"/>
        <v/>
      </c>
      <c r="AD31" s="128" t="str">
        <f>IF(OR(D31="  --",Q31="",'Set UP'!K31&lt;&gt;1),"",IF(AC31&lt;&gt;"",AC31,VLOOKUP(Q31,AR$16:AU$21,4,0)))</f>
        <v/>
      </c>
      <c r="AE31" s="126" t="str">
        <f t="shared" si="17"/>
        <v/>
      </c>
      <c r="AF31" s="128" t="str">
        <f>IF(OR(D31="  --",Q31="",'Set UP'!K31&lt;&gt;2),"",IF(AE31&lt;&gt;"",AE31,VLOOKUP(Q31,AR$25:AU$30,4,0)))</f>
        <v/>
      </c>
      <c r="AG31" s="128" t="str">
        <f t="shared" si="18"/>
        <v/>
      </c>
      <c r="AH31" s="128" t="str">
        <f>IF(OR(D31="  --",Q31="",LEFT('Set UP'!F31,1)&lt;&gt;"F"),"",IF(AG31&lt;&gt;"",AG31,VLOOKUP(Q31,AR$34:AU$39,4,0)))</f>
        <v/>
      </c>
      <c r="AI31" s="128" t="str">
        <f t="shared" si="19"/>
        <v/>
      </c>
      <c r="AJ31" s="128" t="str">
        <f>IF(OR(D31="  --",Q31="",'Set UP'!F31&lt;&gt;"NS"),"",IF(AI31&lt;&gt;"",AI31,VLOOKUP(Q31,AR$43:AU$48,4,0)))</f>
        <v/>
      </c>
      <c r="AK31" s="127" t="str">
        <f t="shared" si="20"/>
        <v/>
      </c>
      <c r="AL31" s="127" t="str">
        <f t="shared" si="21"/>
        <v/>
      </c>
      <c r="AM31" s="127" t="str">
        <f t="shared" si="22"/>
        <v/>
      </c>
      <c r="AN31" s="127" t="str">
        <f t="shared" si="23"/>
        <v/>
      </c>
      <c r="AO31" s="264" t="str">
        <f t="shared" si="24"/>
        <v/>
      </c>
      <c r="AX31" s="186" t="s">
        <v>400</v>
      </c>
      <c r="AY31" s="99" t="e">
        <f>1000/(AT39-AS39)</f>
        <v>#DIV/0!</v>
      </c>
      <c r="BD31" s="186" t="s">
        <v>428</v>
      </c>
      <c r="BE31" s="186" t="s">
        <v>429</v>
      </c>
      <c r="BG31" s="121" t="str">
        <f>DQ_Codes!O32</f>
        <v>DQ203</v>
      </c>
      <c r="BH31" s="121" t="str">
        <f>VLOOKUP(VALUE(MID(BG31,3,LEN(BG31)-2)),DQ_Codes!A:B,2)</f>
        <v>Entering the water during a heat for which they are not entered.</v>
      </c>
    </row>
    <row r="32" spans="1:60" ht="15" x14ac:dyDescent="0.2">
      <c r="A32" s="95"/>
      <c r="B32" s="122">
        <v>26</v>
      </c>
      <c r="C32" s="366" t="str">
        <f>IF(OR('Set UP'!$C32=0,'Set UP'!$D32=0,'Set UP'!$E32=0,'Set UP'!F32=0),"  --",'Set UP'!C32)</f>
        <v xml:space="preserve">  --</v>
      </c>
      <c r="D32" s="124" t="str">
        <f>IF(OR('Set UP'!$C32=0,'Set UP'!$D32=0,'Set UP'!$E32=0,'Set UP'!F32=0),"  --",'Set UP'!D32&amp;" "&amp;'Set UP'!E32)</f>
        <v xml:space="preserve">  --</v>
      </c>
      <c r="E32" s="124" t="str">
        <f>IF(OR('Set UP'!$C32=0,'Set UP'!$D32=0,'Set UP'!$E32=0,'Set UP'!F32=0)," --",'Set UP'!F32)</f>
        <v xml:space="preserve"> --</v>
      </c>
      <c r="F32" s="65"/>
      <c r="G32" s="268"/>
      <c r="H32" s="268"/>
      <c r="I32" s="125" t="str">
        <f t="shared" si="5"/>
        <v/>
      </c>
      <c r="J32" s="70"/>
      <c r="K32" s="126" t="str">
        <f t="shared" si="6"/>
        <v/>
      </c>
      <c r="L32" s="400"/>
      <c r="M32" s="400"/>
      <c r="N32" s="400"/>
      <c r="O32" s="400"/>
      <c r="P32" s="127">
        <f t="shared" si="7"/>
        <v>0</v>
      </c>
      <c r="Q32" s="127" t="str">
        <f t="shared" si="8"/>
        <v/>
      </c>
      <c r="R32" s="127" t="str">
        <f t="shared" si="9"/>
        <v/>
      </c>
      <c r="S32" s="126" t="str">
        <f t="shared" si="10"/>
        <v/>
      </c>
      <c r="T32" s="126" t="str">
        <f>IF('Set UP'!K32&lt;&gt;1,"",$S32)</f>
        <v/>
      </c>
      <c r="U32" s="126" t="str">
        <f>IF('Set UP'!K32&lt;&gt;2,"",$S32)</f>
        <v/>
      </c>
      <c r="V32" s="126" t="str">
        <f>IF(LEFT('Set UP'!F32,1)&lt;&gt;"F","",$S32)</f>
        <v/>
      </c>
      <c r="W32" s="126" t="str">
        <f>IF('Set UP'!F32&lt;&gt;"NS","",$S32)</f>
        <v/>
      </c>
      <c r="X32" s="127" t="str">
        <f t="shared" si="11"/>
        <v/>
      </c>
      <c r="Y32" s="291" t="str">
        <f t="shared" si="12"/>
        <v/>
      </c>
      <c r="Z32" s="291" t="str">
        <f t="shared" si="13"/>
        <v/>
      </c>
      <c r="AA32" s="127" t="str">
        <f t="shared" si="14"/>
        <v/>
      </c>
      <c r="AB32" s="128" t="str">
        <f t="shared" si="15"/>
        <v/>
      </c>
      <c r="AC32" s="127" t="str">
        <f t="shared" si="16"/>
        <v/>
      </c>
      <c r="AD32" s="128" t="str">
        <f>IF(OR(D32="  --",Q32="",'Set UP'!K32&lt;&gt;1),"",IF(AC32&lt;&gt;"",AC32,VLOOKUP(Q32,AR$16:AU$21,4,0)))</f>
        <v/>
      </c>
      <c r="AE32" s="126" t="str">
        <f t="shared" si="17"/>
        <v/>
      </c>
      <c r="AF32" s="128" t="str">
        <f>IF(OR(D32="  --",Q32="",'Set UP'!K32&lt;&gt;2),"",IF(AE32&lt;&gt;"",AE32,VLOOKUP(Q32,AR$25:AU$30,4,0)))</f>
        <v/>
      </c>
      <c r="AG32" s="128" t="str">
        <f t="shared" si="18"/>
        <v/>
      </c>
      <c r="AH32" s="128" t="str">
        <f>IF(OR(D32="  --",Q32="",LEFT('Set UP'!F32,1)&lt;&gt;"F"),"",IF(AG32&lt;&gt;"",AG32,VLOOKUP(Q32,AR$34:AU$39,4,0)))</f>
        <v/>
      </c>
      <c r="AI32" s="128" t="str">
        <f t="shared" si="19"/>
        <v/>
      </c>
      <c r="AJ32" s="128" t="str">
        <f>IF(OR(D32="  --",Q32="",'Set UP'!F32&lt;&gt;"NS"),"",IF(AI32&lt;&gt;"",AI32,VLOOKUP(Q32,AR$43:AU$48,4,0)))</f>
        <v/>
      </c>
      <c r="AK32" s="127" t="str">
        <f t="shared" si="20"/>
        <v/>
      </c>
      <c r="AL32" s="127" t="str">
        <f t="shared" si="21"/>
        <v/>
      </c>
      <c r="AM32" s="127" t="str">
        <f t="shared" si="22"/>
        <v/>
      </c>
      <c r="AN32" s="127" t="str">
        <f t="shared" si="23"/>
        <v/>
      </c>
      <c r="AO32" s="264" t="str">
        <f t="shared" si="24"/>
        <v/>
      </c>
      <c r="AR32" s="474" t="s">
        <v>367</v>
      </c>
      <c r="AS32" s="474"/>
      <c r="AT32" s="474"/>
      <c r="AU32" s="474"/>
      <c r="BD32" s="129">
        <f t="array" ref="BD32">MIN(IF(AH$7:AH$52&lt;&gt;"",S$7:S$52))</f>
        <v>0</v>
      </c>
      <c r="BE32" s="129">
        <f t="array" ref="BE32">MAX(IF(AH$7:AH$52&lt;&gt;"",S$7:S$52))</f>
        <v>0</v>
      </c>
      <c r="BG32" s="121" t="str">
        <f>DQ_Codes!O33</f>
        <v>DQ205</v>
      </c>
      <c r="BH32" s="121" t="str">
        <f>VLOOKUP(VALUE(MID(BG32,3,LEN(BG32)-2)),DQ_Codes!A:B,2)</f>
        <v>Pace-making, providing feedback on positions of other teams, attempting to influence or coach an athlete during the race.</v>
      </c>
    </row>
    <row r="33" spans="1:60" ht="15" x14ac:dyDescent="0.2">
      <c r="A33" s="95"/>
      <c r="B33" s="122">
        <v>27</v>
      </c>
      <c r="C33" s="366" t="str">
        <f>IF(OR('Set UP'!$C33=0,'Set UP'!$D33=0,'Set UP'!$E33=0,'Set UP'!F33=0),"  --",'Set UP'!C33)</f>
        <v xml:space="preserve">  --</v>
      </c>
      <c r="D33" s="124" t="str">
        <f>IF(OR('Set UP'!$C33=0,'Set UP'!$D33=0,'Set UP'!$E33=0,'Set UP'!F33=0),"  --",'Set UP'!D33&amp;" "&amp;'Set UP'!E33)</f>
        <v xml:space="preserve">  --</v>
      </c>
      <c r="E33" s="124" t="str">
        <f>IF(OR('Set UP'!$C33=0,'Set UP'!$D33=0,'Set UP'!$E33=0,'Set UP'!F33=0)," --",'Set UP'!F33)</f>
        <v xml:space="preserve"> --</v>
      </c>
      <c r="F33" s="65"/>
      <c r="G33" s="268"/>
      <c r="H33" s="268"/>
      <c r="I33" s="125" t="str">
        <f t="shared" si="5"/>
        <v/>
      </c>
      <c r="J33" s="70"/>
      <c r="K33" s="126" t="str">
        <f t="shared" si="6"/>
        <v/>
      </c>
      <c r="L33" s="400"/>
      <c r="M33" s="400"/>
      <c r="N33" s="400"/>
      <c r="O33" s="400"/>
      <c r="P33" s="127">
        <f t="shared" si="7"/>
        <v>0</v>
      </c>
      <c r="Q33" s="127" t="str">
        <f t="shared" si="8"/>
        <v/>
      </c>
      <c r="R33" s="127" t="str">
        <f t="shared" si="9"/>
        <v/>
      </c>
      <c r="S33" s="126" t="str">
        <f t="shared" si="10"/>
        <v/>
      </c>
      <c r="T33" s="126" t="str">
        <f>IF('Set UP'!K33&lt;&gt;1,"",$S33)</f>
        <v/>
      </c>
      <c r="U33" s="126" t="str">
        <f>IF('Set UP'!K33&lt;&gt;2,"",$S33)</f>
        <v/>
      </c>
      <c r="V33" s="126" t="str">
        <f>IF(LEFT('Set UP'!F33,1)&lt;&gt;"F","",$S33)</f>
        <v/>
      </c>
      <c r="W33" s="126" t="str">
        <f>IF('Set UP'!F33&lt;&gt;"NS","",$S33)</f>
        <v/>
      </c>
      <c r="X33" s="127" t="str">
        <f t="shared" si="11"/>
        <v/>
      </c>
      <c r="Y33" s="291" t="str">
        <f t="shared" si="12"/>
        <v/>
      </c>
      <c r="Z33" s="291" t="str">
        <f t="shared" si="13"/>
        <v/>
      </c>
      <c r="AA33" s="127" t="str">
        <f t="shared" si="14"/>
        <v/>
      </c>
      <c r="AB33" s="128" t="str">
        <f t="shared" si="15"/>
        <v/>
      </c>
      <c r="AC33" s="127" t="str">
        <f t="shared" si="16"/>
        <v/>
      </c>
      <c r="AD33" s="128" t="str">
        <f>IF(OR(D33="  --",Q33="",'Set UP'!K33&lt;&gt;1),"",IF(AC33&lt;&gt;"",AC33,VLOOKUP(Q33,AR$16:AU$21,4,0)))</f>
        <v/>
      </c>
      <c r="AE33" s="126" t="str">
        <f t="shared" si="17"/>
        <v/>
      </c>
      <c r="AF33" s="128" t="str">
        <f>IF(OR(D33="  --",Q33="",'Set UP'!K33&lt;&gt;2),"",IF(AE33&lt;&gt;"",AE33,VLOOKUP(Q33,AR$25:AU$30,4,0)))</f>
        <v/>
      </c>
      <c r="AG33" s="128" t="str">
        <f t="shared" si="18"/>
        <v/>
      </c>
      <c r="AH33" s="128" t="str">
        <f>IF(OR(D33="  --",Q33="",LEFT('Set UP'!F33,1)&lt;&gt;"F"),"",IF(AG33&lt;&gt;"",AG33,VLOOKUP(Q33,AR$34:AU$39,4,0)))</f>
        <v/>
      </c>
      <c r="AI33" s="128" t="str">
        <f t="shared" si="19"/>
        <v/>
      </c>
      <c r="AJ33" s="128" t="str">
        <f>IF(OR(D33="  --",Q33="",'Set UP'!F33&lt;&gt;"NS"),"",IF(AI33&lt;&gt;"",AI33,VLOOKUP(Q33,AR$43:AU$48,4,0)))</f>
        <v/>
      </c>
      <c r="AK33" s="127" t="str">
        <f t="shared" si="20"/>
        <v/>
      </c>
      <c r="AL33" s="127" t="str">
        <f t="shared" si="21"/>
        <v/>
      </c>
      <c r="AM33" s="127" t="str">
        <f t="shared" si="22"/>
        <v/>
      </c>
      <c r="AN33" s="127" t="str">
        <f t="shared" si="23"/>
        <v/>
      </c>
      <c r="AO33" s="264" t="str">
        <f t="shared" si="24"/>
        <v/>
      </c>
      <c r="AR33" s="186" t="s">
        <v>359</v>
      </c>
      <c r="AS33" s="186" t="s">
        <v>358</v>
      </c>
      <c r="AT33" s="186" t="s">
        <v>357</v>
      </c>
      <c r="AU33" s="186" t="s">
        <v>365</v>
      </c>
      <c r="AX33" s="186" t="s">
        <v>402</v>
      </c>
      <c r="AY33" s="186" t="s">
        <v>403</v>
      </c>
      <c r="AZ33" s="186" t="s">
        <v>404</v>
      </c>
      <c r="BA33" s="186" t="s">
        <v>405</v>
      </c>
      <c r="BG33" s="121" t="str">
        <f>DQ_Codes!O34</f>
        <v>DQ206</v>
      </c>
      <c r="BH33" s="121" t="str">
        <f>VLOOKUP(VALUE(MID(BG33,3,LEN(BG33)-2)),DQ_Codes!A:B,2)</f>
        <v>Relay Team is not the same Competitors who took part in the SERC.</v>
      </c>
    </row>
    <row r="34" spans="1:60" ht="15" x14ac:dyDescent="0.2">
      <c r="A34" s="95"/>
      <c r="B34" s="122">
        <v>28</v>
      </c>
      <c r="C34" s="366" t="str">
        <f>IF(OR('Set UP'!$C34=0,'Set UP'!$D34=0,'Set UP'!$E34=0,'Set UP'!F34=0),"  --",'Set UP'!C34)</f>
        <v xml:space="preserve">  --</v>
      </c>
      <c r="D34" s="124" t="str">
        <f>IF(OR('Set UP'!$C34=0,'Set UP'!$D34=0,'Set UP'!$E34=0,'Set UP'!F34=0),"  --",'Set UP'!D34&amp;" "&amp;'Set UP'!E34)</f>
        <v xml:space="preserve">  --</v>
      </c>
      <c r="E34" s="124" t="str">
        <f>IF(OR('Set UP'!$C34=0,'Set UP'!$D34=0,'Set UP'!$E34=0,'Set UP'!F34=0)," --",'Set UP'!F34)</f>
        <v xml:space="preserve"> --</v>
      </c>
      <c r="F34" s="65"/>
      <c r="G34" s="268"/>
      <c r="H34" s="268"/>
      <c r="I34" s="125" t="str">
        <f t="shared" si="5"/>
        <v/>
      </c>
      <c r="J34" s="70"/>
      <c r="K34" s="126" t="str">
        <f t="shared" si="6"/>
        <v/>
      </c>
      <c r="L34" s="400"/>
      <c r="M34" s="400"/>
      <c r="N34" s="400"/>
      <c r="O34" s="400"/>
      <c r="P34" s="127">
        <f t="shared" si="7"/>
        <v>0</v>
      </c>
      <c r="Q34" s="127" t="str">
        <f t="shared" si="8"/>
        <v/>
      </c>
      <c r="R34" s="127" t="str">
        <f t="shared" si="9"/>
        <v/>
      </c>
      <c r="S34" s="126" t="str">
        <f t="shared" si="10"/>
        <v/>
      </c>
      <c r="T34" s="126" t="str">
        <f>IF('Set UP'!K34&lt;&gt;1,"",$S34)</f>
        <v/>
      </c>
      <c r="U34" s="126" t="str">
        <f>IF('Set UP'!K34&lt;&gt;2,"",$S34)</f>
        <v/>
      </c>
      <c r="V34" s="126" t="str">
        <f>IF(LEFT('Set UP'!F34,1)&lt;&gt;"F","",$S34)</f>
        <v/>
      </c>
      <c r="W34" s="126" t="str">
        <f>IF('Set UP'!F34&lt;&gt;"NS","",$S34)</f>
        <v/>
      </c>
      <c r="X34" s="127" t="str">
        <f t="shared" si="11"/>
        <v/>
      </c>
      <c r="Y34" s="291" t="str">
        <f t="shared" si="12"/>
        <v/>
      </c>
      <c r="Z34" s="291" t="str">
        <f t="shared" si="13"/>
        <v/>
      </c>
      <c r="AA34" s="127" t="str">
        <f t="shared" si="14"/>
        <v/>
      </c>
      <c r="AB34" s="128" t="str">
        <f t="shared" si="15"/>
        <v/>
      </c>
      <c r="AC34" s="127" t="str">
        <f t="shared" si="16"/>
        <v/>
      </c>
      <c r="AD34" s="128" t="str">
        <f>IF(OR(D34="  --",Q34="",'Set UP'!K34&lt;&gt;1),"",IF(AC34&lt;&gt;"",AC34,VLOOKUP(Q34,AR$16:AU$21,4,0)))</f>
        <v/>
      </c>
      <c r="AE34" s="126" t="str">
        <f t="shared" si="17"/>
        <v/>
      </c>
      <c r="AF34" s="128" t="str">
        <f>IF(OR(D34="  --",Q34="",'Set UP'!K34&lt;&gt;2),"",IF(AE34&lt;&gt;"",AE34,VLOOKUP(Q34,AR$25:AU$30,4,0)))</f>
        <v/>
      </c>
      <c r="AG34" s="128" t="str">
        <f t="shared" si="18"/>
        <v/>
      </c>
      <c r="AH34" s="128" t="str">
        <f>IF(OR(D34="  --",Q34="",LEFT('Set UP'!F34,1)&lt;&gt;"F"),"",IF(AG34&lt;&gt;"",AG34,VLOOKUP(Q34,AR$34:AU$39,4,0)))</f>
        <v/>
      </c>
      <c r="AI34" s="128" t="str">
        <f t="shared" si="19"/>
        <v/>
      </c>
      <c r="AJ34" s="128" t="str">
        <f>IF(OR(D34="  --",Q34="",'Set UP'!F34&lt;&gt;"NS"),"",IF(AI34&lt;&gt;"",AI34,VLOOKUP(Q34,AR$43:AU$48,4,0)))</f>
        <v/>
      </c>
      <c r="AK34" s="127" t="str">
        <f t="shared" si="20"/>
        <v/>
      </c>
      <c r="AL34" s="127" t="str">
        <f t="shared" si="21"/>
        <v/>
      </c>
      <c r="AM34" s="127" t="str">
        <f t="shared" si="22"/>
        <v/>
      </c>
      <c r="AN34" s="127" t="str">
        <f t="shared" si="23"/>
        <v/>
      </c>
      <c r="AO34" s="264" t="str">
        <f t="shared" si="24"/>
        <v/>
      </c>
      <c r="AR34" s="272">
        <v>4</v>
      </c>
      <c r="AS34" s="334">
        <f>COUNTIFS(Q$7:Q$52,AR34,'Set UP'!F$7:F$52,"FC")+COUNTIFS(Q$7:Q$52,AR34,'Set UP'!F$7:F$52,"FN")</f>
        <v>0</v>
      </c>
      <c r="AT34" s="121">
        <f>AS34</f>
        <v>0</v>
      </c>
      <c r="AU34" s="121"/>
      <c r="AX34" s="186" t="s">
        <v>399</v>
      </c>
      <c r="AY34" s="99" t="e">
        <f>AY31*(AT39-AT34-AS39)</f>
        <v>#DIV/0!</v>
      </c>
      <c r="BG34" s="121" t="str">
        <f>DQ_Codes!O35</f>
        <v>DQ401</v>
      </c>
      <c r="BH34" s="121" t="str">
        <f>VLOOKUP(VALUE(MID(BG34,3,LEN(BG34)-2)),DQ_Codes!A:B,2)</f>
        <v>Wilful and deliberate pulling on a Semi-rigid or non-rigid cross line.</v>
      </c>
    </row>
    <row r="35" spans="1:60" ht="15" x14ac:dyDescent="0.2">
      <c r="A35" s="95"/>
      <c r="B35" s="122">
        <v>29</v>
      </c>
      <c r="C35" s="366" t="str">
        <f>IF(OR('Set UP'!$C35=0,'Set UP'!$D35=0,'Set UP'!$E35=0,'Set UP'!F35=0),"  --",'Set UP'!C35)</f>
        <v xml:space="preserve">  --</v>
      </c>
      <c r="D35" s="124" t="str">
        <f>IF(OR('Set UP'!$C35=0,'Set UP'!$D35=0,'Set UP'!$E35=0,'Set UP'!F35=0),"  --",'Set UP'!D35&amp;" "&amp;'Set UP'!E35)</f>
        <v xml:space="preserve">  --</v>
      </c>
      <c r="E35" s="124" t="str">
        <f>IF(OR('Set UP'!$C35=0,'Set UP'!$D35=0,'Set UP'!$E35=0,'Set UP'!F35=0)," --",'Set UP'!F35)</f>
        <v xml:space="preserve"> --</v>
      </c>
      <c r="F35" s="65"/>
      <c r="G35" s="268"/>
      <c r="H35" s="268"/>
      <c r="I35" s="125" t="str">
        <f t="shared" si="5"/>
        <v/>
      </c>
      <c r="J35" s="70"/>
      <c r="K35" s="126" t="str">
        <f t="shared" si="6"/>
        <v/>
      </c>
      <c r="L35" s="400"/>
      <c r="M35" s="400"/>
      <c r="N35" s="400"/>
      <c r="O35" s="400"/>
      <c r="P35" s="127">
        <f t="shared" si="7"/>
        <v>0</v>
      </c>
      <c r="Q35" s="127" t="str">
        <f t="shared" si="8"/>
        <v/>
      </c>
      <c r="R35" s="127" t="str">
        <f t="shared" si="9"/>
        <v/>
      </c>
      <c r="S35" s="126" t="str">
        <f t="shared" si="10"/>
        <v/>
      </c>
      <c r="T35" s="126" t="str">
        <f>IF('Set UP'!K35&lt;&gt;1,"",$S35)</f>
        <v/>
      </c>
      <c r="U35" s="126" t="str">
        <f>IF('Set UP'!K35&lt;&gt;2,"",$S35)</f>
        <v/>
      </c>
      <c r="V35" s="126" t="str">
        <f>IF(LEFT('Set UP'!F35,1)&lt;&gt;"F","",$S35)</f>
        <v/>
      </c>
      <c r="W35" s="126" t="str">
        <f>IF('Set UP'!F35&lt;&gt;"NS","",$S35)</f>
        <v/>
      </c>
      <c r="X35" s="127" t="str">
        <f t="shared" si="11"/>
        <v/>
      </c>
      <c r="Y35" s="291" t="str">
        <f t="shared" si="12"/>
        <v/>
      </c>
      <c r="Z35" s="291" t="str">
        <f t="shared" si="13"/>
        <v/>
      </c>
      <c r="AA35" s="127" t="str">
        <f t="shared" si="14"/>
        <v/>
      </c>
      <c r="AB35" s="128" t="str">
        <f t="shared" si="15"/>
        <v/>
      </c>
      <c r="AC35" s="127" t="str">
        <f t="shared" si="16"/>
        <v/>
      </c>
      <c r="AD35" s="128" t="str">
        <f>IF(OR(D35="  --",Q35="",'Set UP'!K35&lt;&gt;1),"",IF(AC35&lt;&gt;"",AC35,VLOOKUP(Q35,AR$16:AU$21,4,0)))</f>
        <v/>
      </c>
      <c r="AE35" s="126" t="str">
        <f t="shared" si="17"/>
        <v/>
      </c>
      <c r="AF35" s="128" t="str">
        <f>IF(OR(D35="  --",Q35="",'Set UP'!K35&lt;&gt;2),"",IF(AE35&lt;&gt;"",AE35,VLOOKUP(Q35,AR$25:AU$30,4,0)))</f>
        <v/>
      </c>
      <c r="AG35" s="128" t="str">
        <f t="shared" si="18"/>
        <v/>
      </c>
      <c r="AH35" s="128" t="str">
        <f>IF(OR(D35="  --",Q35="",LEFT('Set UP'!F35,1)&lt;&gt;"F"),"",IF(AG35&lt;&gt;"",AG35,VLOOKUP(Q35,AR$34:AU$39,4,0)))</f>
        <v/>
      </c>
      <c r="AI35" s="128" t="str">
        <f t="shared" si="19"/>
        <v/>
      </c>
      <c r="AJ35" s="128" t="str">
        <f>IF(OR(D35="  --",Q35="",'Set UP'!F35&lt;&gt;"NS"),"",IF(AI35&lt;&gt;"",AI35,VLOOKUP(Q35,AR$43:AU$48,4,0)))</f>
        <v/>
      </c>
      <c r="AK35" s="127" t="str">
        <f t="shared" si="20"/>
        <v/>
      </c>
      <c r="AL35" s="127" t="str">
        <f t="shared" si="21"/>
        <v/>
      </c>
      <c r="AM35" s="127" t="str">
        <f t="shared" si="22"/>
        <v/>
      </c>
      <c r="AN35" s="127" t="str">
        <f t="shared" si="23"/>
        <v/>
      </c>
      <c r="AO35" s="264" t="str">
        <f t="shared" si="24"/>
        <v/>
      </c>
      <c r="AR35" s="186">
        <v>3</v>
      </c>
      <c r="AS35" s="334">
        <f>COUNTIFS(Q$7:Q$52,AR35,'Set UP'!F$7:F$52,"FC")+COUNTIFS(Q$7:Q$52,AR35,'Set UP'!F$7:F$52,"FN")</f>
        <v>0</v>
      </c>
      <c r="AT35" s="99">
        <f>AT34+AS35</f>
        <v>0</v>
      </c>
      <c r="AU35" s="99">
        <f>((AT34+1)+AT35)/2</f>
        <v>0.5</v>
      </c>
      <c r="AX35" s="186" t="s">
        <v>390</v>
      </c>
      <c r="AY35" s="99" t="e">
        <f>(AS35*AY$31)</f>
        <v>#DIV/0!</v>
      </c>
      <c r="AZ35" s="99" t="e">
        <f>AY35/2</f>
        <v>#DIV/0!</v>
      </c>
      <c r="BA35" s="99" t="e">
        <f>AY38+AY37+AY36+AZ35</f>
        <v>#DIV/0!</v>
      </c>
      <c r="BG35" s="121" t="str">
        <f>DQ_Codes!O36</f>
        <v>DQ402</v>
      </c>
      <c r="BH35" s="121" t="str">
        <f>VLOOKUP(VALUE(MID(BG35,3,LEN(BG35)-2)),DQ_Codes!A:B,2)</f>
        <v>Deliberately interfering with another teams rope.</v>
      </c>
    </row>
    <row r="36" spans="1:60" ht="15" x14ac:dyDescent="0.2">
      <c r="A36" s="95"/>
      <c r="B36" s="122">
        <v>30</v>
      </c>
      <c r="C36" s="366" t="str">
        <f>IF(OR('Set UP'!$C36=0,'Set UP'!$D36=0,'Set UP'!$E36=0,'Set UP'!F36=0),"  --",'Set UP'!C36)</f>
        <v xml:space="preserve">  --</v>
      </c>
      <c r="D36" s="124" t="str">
        <f>IF(OR('Set UP'!$C36=0,'Set UP'!$D36=0,'Set UP'!$E36=0,'Set UP'!F36=0),"  --",'Set UP'!D36&amp;" "&amp;'Set UP'!E36)</f>
        <v xml:space="preserve">  --</v>
      </c>
      <c r="E36" s="124" t="str">
        <f>IF(OR('Set UP'!$C36=0,'Set UP'!$D36=0,'Set UP'!$E36=0,'Set UP'!F36=0)," --",'Set UP'!F36)</f>
        <v xml:space="preserve"> --</v>
      </c>
      <c r="F36" s="65"/>
      <c r="G36" s="268"/>
      <c r="H36" s="268"/>
      <c r="I36" s="125" t="str">
        <f t="shared" si="5"/>
        <v/>
      </c>
      <c r="J36" s="70"/>
      <c r="K36" s="126" t="str">
        <f t="shared" si="6"/>
        <v/>
      </c>
      <c r="L36" s="400"/>
      <c r="M36" s="400"/>
      <c r="N36" s="400"/>
      <c r="O36" s="400"/>
      <c r="P36" s="127">
        <f t="shared" si="7"/>
        <v>0</v>
      </c>
      <c r="Q36" s="127" t="str">
        <f t="shared" si="8"/>
        <v/>
      </c>
      <c r="R36" s="127" t="str">
        <f t="shared" si="9"/>
        <v/>
      </c>
      <c r="S36" s="126" t="str">
        <f t="shared" si="10"/>
        <v/>
      </c>
      <c r="T36" s="126" t="str">
        <f>IF('Set UP'!K36&lt;&gt;1,"",$S36)</f>
        <v/>
      </c>
      <c r="U36" s="126" t="str">
        <f>IF('Set UP'!K36&lt;&gt;2,"",$S36)</f>
        <v/>
      </c>
      <c r="V36" s="126" t="str">
        <f>IF(LEFT('Set UP'!F36,1)&lt;&gt;"F","",$S36)</f>
        <v/>
      </c>
      <c r="W36" s="126" t="str">
        <f>IF('Set UP'!F36&lt;&gt;"NS","",$S36)</f>
        <v/>
      </c>
      <c r="X36" s="127" t="str">
        <f t="shared" si="11"/>
        <v/>
      </c>
      <c r="Y36" s="291" t="str">
        <f t="shared" si="12"/>
        <v/>
      </c>
      <c r="Z36" s="291" t="str">
        <f t="shared" si="13"/>
        <v/>
      </c>
      <c r="AA36" s="127" t="str">
        <f t="shared" si="14"/>
        <v/>
      </c>
      <c r="AB36" s="128" t="str">
        <f t="shared" si="15"/>
        <v/>
      </c>
      <c r="AC36" s="127" t="str">
        <f t="shared" si="16"/>
        <v/>
      </c>
      <c r="AD36" s="128" t="str">
        <f>IF(OR(D36="  --",Q36="",'Set UP'!K36&lt;&gt;1),"",IF(AC36&lt;&gt;"",AC36,VLOOKUP(Q36,AR$16:AU$21,4,0)))</f>
        <v/>
      </c>
      <c r="AE36" s="126" t="str">
        <f t="shared" si="17"/>
        <v/>
      </c>
      <c r="AF36" s="128" t="str">
        <f>IF(OR(D36="  --",Q36="",'Set UP'!K36&lt;&gt;2),"",IF(AE36&lt;&gt;"",AE36,VLOOKUP(Q36,AR$25:AU$30,4,0)))</f>
        <v/>
      </c>
      <c r="AG36" s="128" t="str">
        <f t="shared" si="18"/>
        <v/>
      </c>
      <c r="AH36" s="128" t="str">
        <f>IF(OR(D36="  --",Q36="",LEFT('Set UP'!F36,1)&lt;&gt;"F"),"",IF(AG36&lt;&gt;"",AG36,VLOOKUP(Q36,AR$34:AU$39,4,0)))</f>
        <v/>
      </c>
      <c r="AI36" s="128" t="str">
        <f t="shared" si="19"/>
        <v/>
      </c>
      <c r="AJ36" s="128" t="str">
        <f>IF(OR(D36="  --",Q36="",'Set UP'!F36&lt;&gt;"NS"),"",IF(AI36&lt;&gt;"",AI36,VLOOKUP(Q36,AR$43:AU$48,4,0)))</f>
        <v/>
      </c>
      <c r="AK36" s="127" t="str">
        <f t="shared" si="20"/>
        <v/>
      </c>
      <c r="AL36" s="127" t="str">
        <f t="shared" si="21"/>
        <v/>
      </c>
      <c r="AM36" s="127" t="str">
        <f t="shared" si="22"/>
        <v/>
      </c>
      <c r="AN36" s="127" t="str">
        <f t="shared" si="23"/>
        <v/>
      </c>
      <c r="AO36" s="264" t="str">
        <f t="shared" si="24"/>
        <v/>
      </c>
      <c r="AR36" s="186">
        <v>2</v>
      </c>
      <c r="AS36" s="334">
        <f>COUNTIFS(Q$7:Q$52,AR36,'Set UP'!F$7:F$52,"FC")+COUNTIFS(Q$7:Q$52,AR36,'Set UP'!F$7:F$52,"FN")</f>
        <v>0</v>
      </c>
      <c r="AT36" s="99">
        <f t="shared" ref="AT36:AT39" si="34">AT35+AS36</f>
        <v>0</v>
      </c>
      <c r="AU36" s="99">
        <f t="shared" ref="AU36:AU39" si="35">((AT35+1)+AT36)/2</f>
        <v>0.5</v>
      </c>
      <c r="AX36" s="186" t="s">
        <v>389</v>
      </c>
      <c r="AY36" s="99" t="e">
        <f t="shared" ref="AY36:AY38" si="36">(AS36*AY$31)</f>
        <v>#DIV/0!</v>
      </c>
      <c r="AZ36" s="99" t="e">
        <f>AY36/2</f>
        <v>#DIV/0!</v>
      </c>
      <c r="BA36" s="99" t="e">
        <f>AY38+AY37+AZ36</f>
        <v>#DIV/0!</v>
      </c>
      <c r="BG36" s="121" t="str">
        <f>DQ_Codes!O37</f>
        <v>DQ403</v>
      </c>
      <c r="BH36" s="121" t="str">
        <f>VLOOKUP(VALUE(MID(BG36,3,LEN(BG36)-2)),DQ_Codes!A:B,2)</f>
        <v>Casualty swimming to reach the throw line or to reach the finishing edge.</v>
      </c>
    </row>
    <row r="37" spans="1:60" ht="15" x14ac:dyDescent="0.2">
      <c r="A37" s="95"/>
      <c r="B37" s="122">
        <v>31</v>
      </c>
      <c r="C37" s="366" t="str">
        <f>IF(OR('Set UP'!$C37=0,'Set UP'!$D37=0,'Set UP'!$E37=0,'Set UP'!F37=0),"  --",'Set UP'!C37)</f>
        <v xml:space="preserve">  --</v>
      </c>
      <c r="D37" s="124" t="str">
        <f>IF(OR('Set UP'!$C37=0,'Set UP'!$D37=0,'Set UP'!$E37=0,'Set UP'!F37=0),"  --",'Set UP'!D37&amp;" "&amp;'Set UP'!E37)</f>
        <v xml:space="preserve">  --</v>
      </c>
      <c r="E37" s="124" t="str">
        <f>IF(OR('Set UP'!$C37=0,'Set UP'!$D37=0,'Set UP'!$E37=0,'Set UP'!F37=0)," --",'Set UP'!F37)</f>
        <v xml:space="preserve"> --</v>
      </c>
      <c r="F37" s="65"/>
      <c r="G37" s="268"/>
      <c r="H37" s="268"/>
      <c r="I37" s="125" t="str">
        <f t="shared" si="5"/>
        <v/>
      </c>
      <c r="J37" s="70"/>
      <c r="K37" s="126" t="str">
        <f t="shared" si="6"/>
        <v/>
      </c>
      <c r="L37" s="400"/>
      <c r="M37" s="400"/>
      <c r="N37" s="400"/>
      <c r="O37" s="400"/>
      <c r="P37" s="127">
        <f t="shared" si="7"/>
        <v>0</v>
      </c>
      <c r="Q37" s="127" t="str">
        <f t="shared" si="8"/>
        <v/>
      </c>
      <c r="R37" s="127" t="str">
        <f t="shared" si="9"/>
        <v/>
      </c>
      <c r="S37" s="126" t="str">
        <f t="shared" si="10"/>
        <v/>
      </c>
      <c r="T37" s="126" t="str">
        <f>IF('Set UP'!K37&lt;&gt;1,"",$S37)</f>
        <v/>
      </c>
      <c r="U37" s="126" t="str">
        <f>IF('Set UP'!K37&lt;&gt;2,"",$S37)</f>
        <v/>
      </c>
      <c r="V37" s="126" t="str">
        <f>IF(LEFT('Set UP'!F37,1)&lt;&gt;"F","",$S37)</f>
        <v/>
      </c>
      <c r="W37" s="126" t="str">
        <f>IF('Set UP'!F37&lt;&gt;"NS","",$S37)</f>
        <v/>
      </c>
      <c r="X37" s="127" t="str">
        <f t="shared" si="11"/>
        <v/>
      </c>
      <c r="Y37" s="291" t="str">
        <f t="shared" si="12"/>
        <v/>
      </c>
      <c r="Z37" s="291" t="str">
        <f t="shared" si="13"/>
        <v/>
      </c>
      <c r="AA37" s="127" t="str">
        <f t="shared" si="14"/>
        <v/>
      </c>
      <c r="AB37" s="128" t="str">
        <f t="shared" si="15"/>
        <v/>
      </c>
      <c r="AC37" s="127" t="str">
        <f t="shared" si="16"/>
        <v/>
      </c>
      <c r="AD37" s="128" t="str">
        <f>IF(OR(D37="  --",Q37="",'Set UP'!K37&lt;&gt;1),"",IF(AC37&lt;&gt;"",AC37,VLOOKUP(Q37,AR$16:AU$21,4,0)))</f>
        <v/>
      </c>
      <c r="AE37" s="126" t="str">
        <f t="shared" si="17"/>
        <v/>
      </c>
      <c r="AF37" s="128" t="str">
        <f>IF(OR(D37="  --",Q37="",'Set UP'!K37&lt;&gt;2),"",IF(AE37&lt;&gt;"",AE37,VLOOKUP(Q37,AR$25:AU$30,4,0)))</f>
        <v/>
      </c>
      <c r="AG37" s="128" t="str">
        <f t="shared" si="18"/>
        <v/>
      </c>
      <c r="AH37" s="128" t="str">
        <f>IF(OR(D37="  --",Q37="",LEFT('Set UP'!F37,1)&lt;&gt;"F"),"",IF(AG37&lt;&gt;"",AG37,VLOOKUP(Q37,AR$34:AU$39,4,0)))</f>
        <v/>
      </c>
      <c r="AI37" s="128" t="str">
        <f t="shared" si="19"/>
        <v/>
      </c>
      <c r="AJ37" s="128" t="str">
        <f>IF(OR(D37="  --",Q37="",'Set UP'!F37&lt;&gt;"NS"),"",IF(AI37&lt;&gt;"",AI37,VLOOKUP(Q37,AR$43:AU$48,4,0)))</f>
        <v/>
      </c>
      <c r="AK37" s="127" t="str">
        <f t="shared" si="20"/>
        <v/>
      </c>
      <c r="AL37" s="127" t="str">
        <f t="shared" si="21"/>
        <v/>
      </c>
      <c r="AM37" s="127" t="str">
        <f t="shared" si="22"/>
        <v/>
      </c>
      <c r="AN37" s="127" t="str">
        <f t="shared" si="23"/>
        <v/>
      </c>
      <c r="AO37" s="264" t="str">
        <f t="shared" si="24"/>
        <v/>
      </c>
      <c r="AR37" s="186">
        <v>1</v>
      </c>
      <c r="AS37" s="334">
        <f>COUNTIFS(Q$7:Q$52,AR37,'Set UP'!F$7:F$52,"FC")+COUNTIFS(Q$7:Q$52,AR37,'Set UP'!F$7:F$52,"FN")</f>
        <v>0</v>
      </c>
      <c r="AT37" s="99">
        <f t="shared" si="34"/>
        <v>0</v>
      </c>
      <c r="AU37" s="99">
        <f t="shared" si="35"/>
        <v>0.5</v>
      </c>
      <c r="AX37" s="186" t="s">
        <v>388</v>
      </c>
      <c r="AY37" s="99" t="e">
        <f t="shared" si="36"/>
        <v>#DIV/0!</v>
      </c>
      <c r="AZ37" s="99" t="e">
        <f>AY37/2</f>
        <v>#DIV/0!</v>
      </c>
      <c r="BA37" s="99" t="e">
        <f>AY38+AZ37</f>
        <v>#DIV/0!</v>
      </c>
      <c r="BG37" s="121" t="str">
        <f>DQ_Codes!O38</f>
        <v/>
      </c>
      <c r="BH37" s="121" t="e">
        <f>VLOOKUP(VALUE(MID(BG37,3,LEN(BG37)-2)),DQ_Codes!A:B,2)</f>
        <v>#VALUE!</v>
      </c>
    </row>
    <row r="38" spans="1:60" ht="15" x14ac:dyDescent="0.2">
      <c r="A38" s="95"/>
      <c r="B38" s="122">
        <v>32</v>
      </c>
      <c r="C38" s="366" t="str">
        <f>IF(OR('Set UP'!$C38=0,'Set UP'!$D38=0,'Set UP'!$E38=0,'Set UP'!F38=0),"  --",'Set UP'!C38)</f>
        <v xml:space="preserve">  --</v>
      </c>
      <c r="D38" s="124" t="str">
        <f>IF(OR('Set UP'!$C38=0,'Set UP'!$D38=0,'Set UP'!$E38=0,'Set UP'!F38=0),"  --",'Set UP'!D38&amp;" "&amp;'Set UP'!E38)</f>
        <v xml:space="preserve">  --</v>
      </c>
      <c r="E38" s="124" t="str">
        <f>IF(OR('Set UP'!$C38=0,'Set UP'!$D38=0,'Set UP'!$E38=0,'Set UP'!F38=0)," --",'Set UP'!F38)</f>
        <v xml:space="preserve"> --</v>
      </c>
      <c r="F38" s="65"/>
      <c r="G38" s="268"/>
      <c r="H38" s="268"/>
      <c r="I38" s="125" t="str">
        <f t="shared" si="5"/>
        <v/>
      </c>
      <c r="J38" s="70"/>
      <c r="K38" s="126" t="str">
        <f t="shared" si="6"/>
        <v/>
      </c>
      <c r="L38" s="400"/>
      <c r="M38" s="400"/>
      <c r="N38" s="400"/>
      <c r="O38" s="400"/>
      <c r="P38" s="127">
        <f t="shared" si="7"/>
        <v>0</v>
      </c>
      <c r="Q38" s="127" t="str">
        <f t="shared" si="8"/>
        <v/>
      </c>
      <c r="R38" s="127" t="str">
        <f t="shared" si="9"/>
        <v/>
      </c>
      <c r="S38" s="126" t="str">
        <f t="shared" si="10"/>
        <v/>
      </c>
      <c r="T38" s="126" t="str">
        <f>IF('Set UP'!K38&lt;&gt;1,"",$S38)</f>
        <v/>
      </c>
      <c r="U38" s="126" t="str">
        <f>IF('Set UP'!K38&lt;&gt;2,"",$S38)</f>
        <v/>
      </c>
      <c r="V38" s="126" t="str">
        <f>IF(LEFT('Set UP'!F38,1)&lt;&gt;"F","",$S38)</f>
        <v/>
      </c>
      <c r="W38" s="126" t="str">
        <f>IF('Set UP'!F38&lt;&gt;"NS","",$S38)</f>
        <v/>
      </c>
      <c r="X38" s="127" t="str">
        <f t="shared" si="11"/>
        <v/>
      </c>
      <c r="Y38" s="291" t="str">
        <f t="shared" si="12"/>
        <v/>
      </c>
      <c r="Z38" s="291" t="str">
        <f t="shared" si="13"/>
        <v/>
      </c>
      <c r="AA38" s="127" t="str">
        <f t="shared" si="14"/>
        <v/>
      </c>
      <c r="AB38" s="128" t="str">
        <f t="shared" si="15"/>
        <v/>
      </c>
      <c r="AC38" s="127" t="str">
        <f t="shared" si="16"/>
        <v/>
      </c>
      <c r="AD38" s="128" t="str">
        <f>IF(OR(D38="  --",Q38="",'Set UP'!K38&lt;&gt;1),"",IF(AC38&lt;&gt;"",AC38,VLOOKUP(Q38,AR$16:AU$21,4,0)))</f>
        <v/>
      </c>
      <c r="AE38" s="126" t="str">
        <f t="shared" si="17"/>
        <v/>
      </c>
      <c r="AF38" s="128" t="str">
        <f>IF(OR(D38="  --",Q38="",'Set UP'!K38&lt;&gt;2),"",IF(AE38&lt;&gt;"",AE38,VLOOKUP(Q38,AR$25:AU$30,4,0)))</f>
        <v/>
      </c>
      <c r="AG38" s="128" t="str">
        <f t="shared" si="18"/>
        <v/>
      </c>
      <c r="AH38" s="128" t="str">
        <f>IF(OR(D38="  --",Q38="",LEFT('Set UP'!F38,1)&lt;&gt;"F"),"",IF(AG38&lt;&gt;"",AG38,VLOOKUP(Q38,AR$34:AU$39,4,0)))</f>
        <v/>
      </c>
      <c r="AI38" s="128" t="str">
        <f t="shared" si="19"/>
        <v/>
      </c>
      <c r="AJ38" s="128" t="str">
        <f>IF(OR(D38="  --",Q38="",'Set UP'!F38&lt;&gt;"NS"),"",IF(AI38&lt;&gt;"",AI38,VLOOKUP(Q38,AR$43:AU$48,4,0)))</f>
        <v/>
      </c>
      <c r="AK38" s="127" t="str">
        <f t="shared" si="20"/>
        <v/>
      </c>
      <c r="AL38" s="127" t="str">
        <f t="shared" si="21"/>
        <v/>
      </c>
      <c r="AM38" s="127" t="str">
        <f t="shared" si="22"/>
        <v/>
      </c>
      <c r="AN38" s="127" t="str">
        <f t="shared" si="23"/>
        <v/>
      </c>
      <c r="AO38" s="264" t="str">
        <f t="shared" si="24"/>
        <v/>
      </c>
      <c r="AR38" s="186">
        <v>0</v>
      </c>
      <c r="AS38" s="334">
        <f>COUNTIFS(Q$7:Q$52,AR38,'Set UP'!F$7:F$52,"FC")+COUNTIFS(Q$7:Q$52,AR38,'Set UP'!F$7:F$52,"FN")</f>
        <v>0</v>
      </c>
      <c r="AT38" s="99">
        <f t="shared" si="34"/>
        <v>0</v>
      </c>
      <c r="AU38" s="99">
        <f t="shared" si="35"/>
        <v>0.5</v>
      </c>
      <c r="AX38" s="186" t="s">
        <v>387</v>
      </c>
      <c r="AY38" s="99" t="e">
        <f t="shared" si="36"/>
        <v>#DIV/0!</v>
      </c>
      <c r="AZ38" s="99" t="e">
        <f>AY38/2</f>
        <v>#DIV/0!</v>
      </c>
      <c r="BA38" s="99" t="e">
        <f>AZ38</f>
        <v>#DIV/0!</v>
      </c>
      <c r="BG38" s="121"/>
      <c r="BH38" s="121"/>
    </row>
    <row r="39" spans="1:60" ht="15" x14ac:dyDescent="0.2">
      <c r="A39" s="95"/>
      <c r="B39" s="122">
        <v>33</v>
      </c>
      <c r="C39" s="366" t="str">
        <f>IF(OR('Set UP'!$C39=0,'Set UP'!$D39=0,'Set UP'!$E39=0,'Set UP'!F39=0),"  --",'Set UP'!C39)</f>
        <v xml:space="preserve">  --</v>
      </c>
      <c r="D39" s="124" t="str">
        <f>IF(OR('Set UP'!$C39=0,'Set UP'!$D39=0,'Set UP'!$E39=0,'Set UP'!F39=0),"  --",'Set UP'!D39&amp;" "&amp;'Set UP'!E39)</f>
        <v xml:space="preserve">  --</v>
      </c>
      <c r="E39" s="124" t="str">
        <f>IF(OR('Set UP'!$C39=0,'Set UP'!$D39=0,'Set UP'!$E39=0,'Set UP'!F39=0)," --",'Set UP'!F39)</f>
        <v xml:space="preserve"> --</v>
      </c>
      <c r="F39" s="65"/>
      <c r="G39" s="268"/>
      <c r="H39" s="268"/>
      <c r="I39" s="125" t="str">
        <f t="shared" si="5"/>
        <v/>
      </c>
      <c r="J39" s="70"/>
      <c r="K39" s="126" t="str">
        <f t="shared" si="6"/>
        <v/>
      </c>
      <c r="L39" s="400"/>
      <c r="M39" s="400"/>
      <c r="N39" s="400"/>
      <c r="O39" s="400"/>
      <c r="P39" s="127">
        <f t="shared" si="7"/>
        <v>0</v>
      </c>
      <c r="Q39" s="127" t="str">
        <f t="shared" si="8"/>
        <v/>
      </c>
      <c r="R39" s="127" t="str">
        <f t="shared" si="9"/>
        <v/>
      </c>
      <c r="S39" s="126" t="str">
        <f t="shared" si="10"/>
        <v/>
      </c>
      <c r="T39" s="126" t="str">
        <f>IF('Set UP'!K39&lt;&gt;1,"",$S39)</f>
        <v/>
      </c>
      <c r="U39" s="126" t="str">
        <f>IF('Set UP'!K39&lt;&gt;2,"",$S39)</f>
        <v/>
      </c>
      <c r="V39" s="126" t="str">
        <f>IF(LEFT('Set UP'!F39,1)&lt;&gt;"F","",$S39)</f>
        <v/>
      </c>
      <c r="W39" s="126" t="str">
        <f>IF('Set UP'!F39&lt;&gt;"NS","",$S39)</f>
        <v/>
      </c>
      <c r="X39" s="127" t="str">
        <f t="shared" si="11"/>
        <v/>
      </c>
      <c r="Y39" s="291" t="str">
        <f t="shared" si="12"/>
        <v/>
      </c>
      <c r="Z39" s="291" t="str">
        <f t="shared" si="13"/>
        <v/>
      </c>
      <c r="AA39" s="127" t="str">
        <f t="shared" si="14"/>
        <v/>
      </c>
      <c r="AB39" s="128" t="str">
        <f t="shared" si="15"/>
        <v/>
      </c>
      <c r="AC39" s="127" t="str">
        <f t="shared" si="16"/>
        <v/>
      </c>
      <c r="AD39" s="128" t="str">
        <f>IF(OR(D39="  --",Q39="",'Set UP'!K39&lt;&gt;1),"",IF(AC39&lt;&gt;"",AC39,VLOOKUP(Q39,AR$16:AU$21,4,0)))</f>
        <v/>
      </c>
      <c r="AE39" s="126" t="str">
        <f t="shared" si="17"/>
        <v/>
      </c>
      <c r="AF39" s="128" t="str">
        <f>IF(OR(D39="  --",Q39="",'Set UP'!K39&lt;&gt;2),"",IF(AE39&lt;&gt;"",AE39,VLOOKUP(Q39,AR$25:AU$30,4,0)))</f>
        <v/>
      </c>
      <c r="AG39" s="128" t="str">
        <f t="shared" si="18"/>
        <v/>
      </c>
      <c r="AH39" s="128" t="str">
        <f>IF(OR(D39="  --",Q39="",LEFT('Set UP'!F39,1)&lt;&gt;"F"),"",IF(AG39&lt;&gt;"",AG39,VLOOKUP(Q39,AR$34:AU$39,4,0)))</f>
        <v/>
      </c>
      <c r="AI39" s="128" t="str">
        <f t="shared" si="19"/>
        <v/>
      </c>
      <c r="AJ39" s="128" t="str">
        <f>IF(OR(D39="  --",Q39="",'Set UP'!F39&lt;&gt;"NS"),"",IF(AI39&lt;&gt;"",AI39,VLOOKUP(Q39,AR$43:AU$48,4,0)))</f>
        <v/>
      </c>
      <c r="AK39" s="127" t="str">
        <f t="shared" si="20"/>
        <v/>
      </c>
      <c r="AL39" s="127" t="str">
        <f t="shared" si="21"/>
        <v/>
      </c>
      <c r="AM39" s="127" t="str">
        <f t="shared" si="22"/>
        <v/>
      </c>
      <c r="AN39" s="127" t="str">
        <f t="shared" si="23"/>
        <v/>
      </c>
      <c r="AO39" s="264" t="str">
        <f t="shared" si="24"/>
        <v/>
      </c>
      <c r="AR39" s="186" t="s">
        <v>6</v>
      </c>
      <c r="AS39" s="334">
        <f>COUNTIFS(Q$7:Q$52,AR39,'Set UP'!F$7:F$52,"FC")+COUNTIFS(Q$7:Q$52,AR39,'Set UP'!F$7:F$52,"FN")</f>
        <v>0</v>
      </c>
      <c r="AT39" s="99">
        <f t="shared" si="34"/>
        <v>0</v>
      </c>
      <c r="AU39" s="99">
        <f t="shared" si="35"/>
        <v>0.5</v>
      </c>
      <c r="BG39" s="121"/>
      <c r="BH39" s="121"/>
    </row>
    <row r="40" spans="1:60" ht="15" x14ac:dyDescent="0.2">
      <c r="A40" s="95"/>
      <c r="B40" s="122">
        <v>34</v>
      </c>
      <c r="C40" s="366" t="str">
        <f>IF(OR('Set UP'!$C40=0,'Set UP'!$D40=0,'Set UP'!$E40=0,'Set UP'!F40=0),"  --",'Set UP'!C40)</f>
        <v xml:space="preserve">  --</v>
      </c>
      <c r="D40" s="124" t="str">
        <f>IF(OR('Set UP'!$C40=0,'Set UP'!$D40=0,'Set UP'!$E40=0,'Set UP'!F40=0),"  --",'Set UP'!D40&amp;" "&amp;'Set UP'!E40)</f>
        <v xml:space="preserve">  --</v>
      </c>
      <c r="E40" s="124" t="str">
        <f>IF(OR('Set UP'!$C40=0,'Set UP'!$D40=0,'Set UP'!$E40=0,'Set UP'!F40=0)," --",'Set UP'!F40)</f>
        <v xml:space="preserve"> --</v>
      </c>
      <c r="F40" s="65"/>
      <c r="G40" s="268"/>
      <c r="H40" s="268"/>
      <c r="I40" s="125" t="str">
        <f t="shared" si="5"/>
        <v/>
      </c>
      <c r="J40" s="70"/>
      <c r="K40" s="126" t="str">
        <f t="shared" si="6"/>
        <v/>
      </c>
      <c r="L40" s="400"/>
      <c r="M40" s="400"/>
      <c r="N40" s="400"/>
      <c r="O40" s="400"/>
      <c r="P40" s="127">
        <f t="shared" si="7"/>
        <v>0</v>
      </c>
      <c r="Q40" s="127" t="str">
        <f t="shared" si="8"/>
        <v/>
      </c>
      <c r="R40" s="127" t="str">
        <f t="shared" si="9"/>
        <v/>
      </c>
      <c r="S40" s="126" t="str">
        <f t="shared" si="10"/>
        <v/>
      </c>
      <c r="T40" s="126" t="str">
        <f>IF('Set UP'!K40&lt;&gt;1,"",$S40)</f>
        <v/>
      </c>
      <c r="U40" s="126" t="str">
        <f>IF('Set UP'!K40&lt;&gt;2,"",$S40)</f>
        <v/>
      </c>
      <c r="V40" s="126" t="str">
        <f>IF(LEFT('Set UP'!F40,1)&lt;&gt;"F","",$S40)</f>
        <v/>
      </c>
      <c r="W40" s="126" t="str">
        <f>IF('Set UP'!F40&lt;&gt;"NS","",$S40)</f>
        <v/>
      </c>
      <c r="X40" s="127" t="str">
        <f t="shared" si="11"/>
        <v/>
      </c>
      <c r="Y40" s="291" t="str">
        <f t="shared" si="12"/>
        <v/>
      </c>
      <c r="Z40" s="291" t="str">
        <f t="shared" si="13"/>
        <v/>
      </c>
      <c r="AA40" s="127" t="str">
        <f t="shared" si="14"/>
        <v/>
      </c>
      <c r="AB40" s="128" t="str">
        <f t="shared" si="15"/>
        <v/>
      </c>
      <c r="AC40" s="127" t="str">
        <f t="shared" si="16"/>
        <v/>
      </c>
      <c r="AD40" s="128" t="str">
        <f>IF(OR(D40="  --",Q40="",'Set UP'!K40&lt;&gt;1),"",IF(AC40&lt;&gt;"",AC40,VLOOKUP(Q40,AR$16:AU$21,4,0)))</f>
        <v/>
      </c>
      <c r="AE40" s="126" t="str">
        <f t="shared" si="17"/>
        <v/>
      </c>
      <c r="AF40" s="128" t="str">
        <f>IF(OR(D40="  --",Q40="",'Set UP'!K40&lt;&gt;2),"",IF(AE40&lt;&gt;"",AE40,VLOOKUP(Q40,AR$25:AU$30,4,0)))</f>
        <v/>
      </c>
      <c r="AG40" s="128" t="str">
        <f t="shared" si="18"/>
        <v/>
      </c>
      <c r="AH40" s="128" t="str">
        <f>IF(OR(D40="  --",Q40="",LEFT('Set UP'!F40,1)&lt;&gt;"F"),"",IF(AG40&lt;&gt;"",AG40,VLOOKUP(Q40,AR$34:AU$39,4,0)))</f>
        <v/>
      </c>
      <c r="AI40" s="128" t="str">
        <f t="shared" si="19"/>
        <v/>
      </c>
      <c r="AJ40" s="128" t="str">
        <f>IF(OR(D40="  --",Q40="",'Set UP'!F40&lt;&gt;"NS"),"",IF(AI40&lt;&gt;"",AI40,VLOOKUP(Q40,AR$43:AU$48,4,0)))</f>
        <v/>
      </c>
      <c r="AK40" s="127" t="str">
        <f t="shared" si="20"/>
        <v/>
      </c>
      <c r="AL40" s="127" t="str">
        <f t="shared" si="21"/>
        <v/>
      </c>
      <c r="AM40" s="127" t="str">
        <f t="shared" si="22"/>
        <v/>
      </c>
      <c r="AN40" s="127" t="str">
        <f t="shared" si="23"/>
        <v/>
      </c>
      <c r="AO40" s="264" t="str">
        <f t="shared" si="24"/>
        <v/>
      </c>
      <c r="AX40" s="186" t="s">
        <v>400</v>
      </c>
      <c r="AY40" s="99" t="e">
        <f>1000/(AT48-AS48)</f>
        <v>#DIV/0!</v>
      </c>
      <c r="BD40" s="186" t="s">
        <v>428</v>
      </c>
      <c r="BE40" s="186" t="s">
        <v>429</v>
      </c>
      <c r="BG40" s="405" t="s">
        <v>615</v>
      </c>
      <c r="BH40" s="405" t="s">
        <v>551</v>
      </c>
    </row>
    <row r="41" spans="1:60" ht="15" x14ac:dyDescent="0.2">
      <c r="A41" s="95"/>
      <c r="B41" s="122">
        <v>35</v>
      </c>
      <c r="C41" s="366" t="str">
        <f>IF(OR('Set UP'!$C41=0,'Set UP'!$D41=0,'Set UP'!$E41=0,'Set UP'!F41=0),"  --",'Set UP'!C41)</f>
        <v xml:space="preserve">  --</v>
      </c>
      <c r="D41" s="124" t="str">
        <f>IF(OR('Set UP'!$C41=0,'Set UP'!$D41=0,'Set UP'!$E41=0,'Set UP'!F41=0),"  --",'Set UP'!D41&amp;" "&amp;'Set UP'!E41)</f>
        <v xml:space="preserve">  --</v>
      </c>
      <c r="E41" s="124" t="str">
        <f>IF(OR('Set UP'!$C41=0,'Set UP'!$D41=0,'Set UP'!$E41=0,'Set UP'!F41=0)," --",'Set UP'!F41)</f>
        <v xml:space="preserve"> --</v>
      </c>
      <c r="F41" s="65"/>
      <c r="G41" s="268"/>
      <c r="H41" s="268"/>
      <c r="I41" s="125" t="str">
        <f t="shared" si="5"/>
        <v/>
      </c>
      <c r="J41" s="70"/>
      <c r="K41" s="126" t="str">
        <f t="shared" si="6"/>
        <v/>
      </c>
      <c r="L41" s="400"/>
      <c r="M41" s="400"/>
      <c r="N41" s="400"/>
      <c r="O41" s="400"/>
      <c r="P41" s="127">
        <f t="shared" si="7"/>
        <v>0</v>
      </c>
      <c r="Q41" s="127" t="str">
        <f t="shared" si="8"/>
        <v/>
      </c>
      <c r="R41" s="127" t="str">
        <f t="shared" si="9"/>
        <v/>
      </c>
      <c r="S41" s="126" t="str">
        <f t="shared" si="10"/>
        <v/>
      </c>
      <c r="T41" s="126" t="str">
        <f>IF('Set UP'!K41&lt;&gt;1,"",$S41)</f>
        <v/>
      </c>
      <c r="U41" s="126" t="str">
        <f>IF('Set UP'!K41&lt;&gt;2,"",$S41)</f>
        <v/>
      </c>
      <c r="V41" s="126" t="str">
        <f>IF(LEFT('Set UP'!F41,1)&lt;&gt;"F","",$S41)</f>
        <v/>
      </c>
      <c r="W41" s="126" t="str">
        <f>IF('Set UP'!F41&lt;&gt;"NS","",$S41)</f>
        <v/>
      </c>
      <c r="X41" s="127" t="str">
        <f t="shared" si="11"/>
        <v/>
      </c>
      <c r="Y41" s="291" t="str">
        <f t="shared" si="12"/>
        <v/>
      </c>
      <c r="Z41" s="291" t="str">
        <f t="shared" si="13"/>
        <v/>
      </c>
      <c r="AA41" s="127" t="str">
        <f t="shared" si="14"/>
        <v/>
      </c>
      <c r="AB41" s="128" t="str">
        <f t="shared" si="15"/>
        <v/>
      </c>
      <c r="AC41" s="127" t="str">
        <f t="shared" si="16"/>
        <v/>
      </c>
      <c r="AD41" s="128" t="str">
        <f>IF(OR(D41="  --",Q41="",'Set UP'!K41&lt;&gt;1),"",IF(AC41&lt;&gt;"",AC41,VLOOKUP(Q41,AR$16:AU$21,4,0)))</f>
        <v/>
      </c>
      <c r="AE41" s="126" t="str">
        <f t="shared" si="17"/>
        <v/>
      </c>
      <c r="AF41" s="128" t="str">
        <f>IF(OR(D41="  --",Q41="",'Set UP'!K41&lt;&gt;2),"",IF(AE41&lt;&gt;"",AE41,VLOOKUP(Q41,AR$25:AU$30,4,0)))</f>
        <v/>
      </c>
      <c r="AG41" s="128" t="str">
        <f t="shared" si="18"/>
        <v/>
      </c>
      <c r="AH41" s="128" t="str">
        <f>IF(OR(D41="  --",Q41="",LEFT('Set UP'!F41,1)&lt;&gt;"F"),"",IF(AG41&lt;&gt;"",AG41,VLOOKUP(Q41,AR$34:AU$39,4,0)))</f>
        <v/>
      </c>
      <c r="AI41" s="128" t="str">
        <f t="shared" si="19"/>
        <v/>
      </c>
      <c r="AJ41" s="128" t="str">
        <f>IF(OR(D41="  --",Q41="",'Set UP'!F41&lt;&gt;"NS"),"",IF(AI41&lt;&gt;"",AI41,VLOOKUP(Q41,AR$43:AU$48,4,0)))</f>
        <v/>
      </c>
      <c r="AK41" s="127" t="str">
        <f t="shared" si="20"/>
        <v/>
      </c>
      <c r="AL41" s="127" t="str">
        <f t="shared" si="21"/>
        <v/>
      </c>
      <c r="AM41" s="127" t="str">
        <f t="shared" si="22"/>
        <v/>
      </c>
      <c r="AN41" s="127" t="str">
        <f t="shared" si="23"/>
        <v/>
      </c>
      <c r="AO41" s="264" t="str">
        <f t="shared" si="24"/>
        <v/>
      </c>
      <c r="AR41" s="474" t="s">
        <v>369</v>
      </c>
      <c r="AS41" s="474"/>
      <c r="AT41" s="474"/>
      <c r="AU41" s="474"/>
      <c r="BD41" s="129">
        <f t="array" ref="BD41">MIN(IF(AJ$7:AJ$52&lt;&gt;"",S$7:S$52))</f>
        <v>0</v>
      </c>
      <c r="BE41" s="129">
        <f t="array" ref="BE41">MAX(IF(AJ$7:AJ$52&lt;&gt;"",S$7:S$52))</f>
        <v>0</v>
      </c>
      <c r="BG41" s="121" t="str">
        <f>DQ_Codes!W2</f>
        <v xml:space="preserve"> P801</v>
      </c>
      <c r="BH41" s="121" t="str">
        <f>VLOOKUP(VALUE(MID(BG41,3,LEN(BG41)-2)),DQ_Codes!A:B,2)</f>
        <v>Victims releasing the crossline before grasping the throw line with the other hand.</v>
      </c>
    </row>
    <row r="42" spans="1:60" ht="15" x14ac:dyDescent="0.2">
      <c r="A42" s="95"/>
      <c r="B42" s="122">
        <v>36</v>
      </c>
      <c r="C42" s="366" t="str">
        <f>IF(OR('Set UP'!$C42=0,'Set UP'!$D42=0,'Set UP'!$E42=0,'Set UP'!F42=0),"  --",'Set UP'!C42)</f>
        <v xml:space="preserve">  --</v>
      </c>
      <c r="D42" s="124" t="str">
        <f>IF(OR('Set UP'!$C42=0,'Set UP'!$D42=0,'Set UP'!$E42=0,'Set UP'!F42=0),"  --",'Set UP'!D42&amp;" "&amp;'Set UP'!E42)</f>
        <v xml:space="preserve">  --</v>
      </c>
      <c r="E42" s="124" t="str">
        <f>IF(OR('Set UP'!$C42=0,'Set UP'!$D42=0,'Set UP'!$E42=0,'Set UP'!F42=0)," --",'Set UP'!F42)</f>
        <v xml:space="preserve"> --</v>
      </c>
      <c r="F42" s="65"/>
      <c r="G42" s="268"/>
      <c r="H42" s="268"/>
      <c r="I42" s="125" t="str">
        <f t="shared" si="5"/>
        <v/>
      </c>
      <c r="J42" s="70"/>
      <c r="K42" s="126" t="str">
        <f t="shared" si="6"/>
        <v/>
      </c>
      <c r="L42" s="400"/>
      <c r="M42" s="400"/>
      <c r="N42" s="400"/>
      <c r="O42" s="400"/>
      <c r="P42" s="127">
        <f t="shared" si="7"/>
        <v>0</v>
      </c>
      <c r="Q42" s="127" t="str">
        <f t="shared" si="8"/>
        <v/>
      </c>
      <c r="R42" s="127" t="str">
        <f t="shared" si="9"/>
        <v/>
      </c>
      <c r="S42" s="126" t="str">
        <f t="shared" si="10"/>
        <v/>
      </c>
      <c r="T42" s="126" t="str">
        <f>IF('Set UP'!K42&lt;&gt;1,"",$S42)</f>
        <v/>
      </c>
      <c r="U42" s="126" t="str">
        <f>IF('Set UP'!K42&lt;&gt;2,"",$S42)</f>
        <v/>
      </c>
      <c r="V42" s="126" t="str">
        <f>IF(LEFT('Set UP'!F42,1)&lt;&gt;"F","",$S42)</f>
        <v/>
      </c>
      <c r="W42" s="126" t="str">
        <f>IF('Set UP'!F42&lt;&gt;"NS","",$S42)</f>
        <v/>
      </c>
      <c r="X42" s="127" t="str">
        <f t="shared" si="11"/>
        <v/>
      </c>
      <c r="Y42" s="291" t="str">
        <f t="shared" si="12"/>
        <v/>
      </c>
      <c r="Z42" s="291" t="str">
        <f t="shared" si="13"/>
        <v/>
      </c>
      <c r="AA42" s="127" t="str">
        <f t="shared" si="14"/>
        <v/>
      </c>
      <c r="AB42" s="128" t="str">
        <f t="shared" si="15"/>
        <v/>
      </c>
      <c r="AC42" s="127" t="str">
        <f t="shared" si="16"/>
        <v/>
      </c>
      <c r="AD42" s="128" t="str">
        <f>IF(OR(D42="  --",Q42="",'Set UP'!K42&lt;&gt;1),"",IF(AC42&lt;&gt;"",AC42,VLOOKUP(Q42,AR$16:AU$21,4,0)))</f>
        <v/>
      </c>
      <c r="AE42" s="126" t="str">
        <f t="shared" si="17"/>
        <v/>
      </c>
      <c r="AF42" s="128" t="str">
        <f>IF(OR(D42="  --",Q42="",'Set UP'!K42&lt;&gt;2),"",IF(AE42&lt;&gt;"",AE42,VLOOKUP(Q42,AR$25:AU$30,4,0)))</f>
        <v/>
      </c>
      <c r="AG42" s="128" t="str">
        <f t="shared" si="18"/>
        <v/>
      </c>
      <c r="AH42" s="128" t="str">
        <f>IF(OR(D42="  --",Q42="",LEFT('Set UP'!F42,1)&lt;&gt;"F"),"",IF(AG42&lt;&gt;"",AG42,VLOOKUP(Q42,AR$34:AU$39,4,0)))</f>
        <v/>
      </c>
      <c r="AI42" s="128" t="str">
        <f t="shared" si="19"/>
        <v/>
      </c>
      <c r="AJ42" s="128" t="str">
        <f>IF(OR(D42="  --",Q42="",'Set UP'!F42&lt;&gt;"NS"),"",IF(AI42&lt;&gt;"",AI42,VLOOKUP(Q42,AR$43:AU$48,4,0)))</f>
        <v/>
      </c>
      <c r="AK42" s="127" t="str">
        <f t="shared" si="20"/>
        <v/>
      </c>
      <c r="AL42" s="127" t="str">
        <f t="shared" si="21"/>
        <v/>
      </c>
      <c r="AM42" s="127" t="str">
        <f t="shared" si="22"/>
        <v/>
      </c>
      <c r="AN42" s="127" t="str">
        <f t="shared" si="23"/>
        <v/>
      </c>
      <c r="AO42" s="264" t="str">
        <f t="shared" si="24"/>
        <v/>
      </c>
      <c r="AR42" s="186" t="s">
        <v>359</v>
      </c>
      <c r="AS42" s="186" t="s">
        <v>358</v>
      </c>
      <c r="AT42" s="186" t="s">
        <v>357</v>
      </c>
      <c r="AU42" s="186" t="s">
        <v>365</v>
      </c>
      <c r="AX42" s="186" t="s">
        <v>402</v>
      </c>
      <c r="AY42" s="186" t="s">
        <v>403</v>
      </c>
      <c r="AZ42" s="186" t="s">
        <v>404</v>
      </c>
      <c r="BA42" s="186" t="s">
        <v>405</v>
      </c>
      <c r="BG42" s="121" t="str">
        <f>DQ_Codes!W3</f>
        <v xml:space="preserve"> P802</v>
      </c>
      <c r="BH42" s="121" t="str">
        <f>VLOOKUP(VALUE(MID(BG42,3,LEN(BG42)-2)),DQ_Codes!A:B,2)</f>
        <v>Victim grasping the throw line outside the lane.</v>
      </c>
    </row>
    <row r="43" spans="1:60" ht="15" x14ac:dyDescent="0.2">
      <c r="A43" s="95"/>
      <c r="B43" s="122">
        <v>37</v>
      </c>
      <c r="C43" s="366" t="str">
        <f>IF(OR('Set UP'!$C43=0,'Set UP'!$D43=0,'Set UP'!$E43=0,'Set UP'!F43=0),"  --",'Set UP'!C43)</f>
        <v xml:space="preserve">  --</v>
      </c>
      <c r="D43" s="124" t="str">
        <f>IF(OR('Set UP'!$C43=0,'Set UP'!$D43=0,'Set UP'!$E43=0,'Set UP'!F43=0),"  --",'Set UP'!D43&amp;" "&amp;'Set UP'!E43)</f>
        <v xml:space="preserve">  --</v>
      </c>
      <c r="E43" s="124" t="str">
        <f>IF(OR('Set UP'!$C43=0,'Set UP'!$D43=0,'Set UP'!$E43=0,'Set UP'!F43=0)," --",'Set UP'!F43)</f>
        <v xml:space="preserve"> --</v>
      </c>
      <c r="F43" s="65"/>
      <c r="G43" s="268"/>
      <c r="H43" s="268"/>
      <c r="I43" s="125" t="str">
        <f t="shared" si="5"/>
        <v/>
      </c>
      <c r="J43" s="70"/>
      <c r="K43" s="126" t="str">
        <f t="shared" si="6"/>
        <v/>
      </c>
      <c r="L43" s="400"/>
      <c r="M43" s="400"/>
      <c r="N43" s="400"/>
      <c r="O43" s="400"/>
      <c r="P43" s="127">
        <f t="shared" si="7"/>
        <v>0</v>
      </c>
      <c r="Q43" s="127" t="str">
        <f t="shared" si="8"/>
        <v/>
      </c>
      <c r="R43" s="127" t="str">
        <f t="shared" si="9"/>
        <v/>
      </c>
      <c r="S43" s="126" t="str">
        <f t="shared" si="10"/>
        <v/>
      </c>
      <c r="T43" s="126" t="str">
        <f>IF('Set UP'!K43&lt;&gt;1,"",$S43)</f>
        <v/>
      </c>
      <c r="U43" s="126" t="str">
        <f>IF('Set UP'!K43&lt;&gt;2,"",$S43)</f>
        <v/>
      </c>
      <c r="V43" s="126" t="str">
        <f>IF(LEFT('Set UP'!F43,1)&lt;&gt;"F","",$S43)</f>
        <v/>
      </c>
      <c r="W43" s="126" t="str">
        <f>IF('Set UP'!F43&lt;&gt;"NS","",$S43)</f>
        <v/>
      </c>
      <c r="X43" s="127" t="str">
        <f t="shared" si="11"/>
        <v/>
      </c>
      <c r="Y43" s="291" t="str">
        <f t="shared" si="12"/>
        <v/>
      </c>
      <c r="Z43" s="291" t="str">
        <f t="shared" si="13"/>
        <v/>
      </c>
      <c r="AA43" s="127" t="str">
        <f t="shared" si="14"/>
        <v/>
      </c>
      <c r="AB43" s="128" t="str">
        <f t="shared" si="15"/>
        <v/>
      </c>
      <c r="AC43" s="127" t="str">
        <f t="shared" si="16"/>
        <v/>
      </c>
      <c r="AD43" s="128" t="str">
        <f>IF(OR(D43="  --",Q43="",'Set UP'!K43&lt;&gt;1),"",IF(AC43&lt;&gt;"",AC43,VLOOKUP(Q43,AR$16:AU$21,4,0)))</f>
        <v/>
      </c>
      <c r="AE43" s="126" t="str">
        <f t="shared" si="17"/>
        <v/>
      </c>
      <c r="AF43" s="128" t="str">
        <f>IF(OR(D43="  --",Q43="",'Set UP'!K43&lt;&gt;2),"",IF(AE43&lt;&gt;"",AE43,VLOOKUP(Q43,AR$25:AU$30,4,0)))</f>
        <v/>
      </c>
      <c r="AG43" s="128" t="str">
        <f t="shared" si="18"/>
        <v/>
      </c>
      <c r="AH43" s="128" t="str">
        <f>IF(OR(D43="  --",Q43="",LEFT('Set UP'!F43,1)&lt;&gt;"F"),"",IF(AG43&lt;&gt;"",AG43,VLOOKUP(Q43,AR$34:AU$39,4,0)))</f>
        <v/>
      </c>
      <c r="AI43" s="128" t="str">
        <f t="shared" si="19"/>
        <v/>
      </c>
      <c r="AJ43" s="128" t="str">
        <f>IF(OR(D43="  --",Q43="",'Set UP'!F43&lt;&gt;"NS"),"",IF(AI43&lt;&gt;"",AI43,VLOOKUP(Q43,AR$43:AU$48,4,0)))</f>
        <v/>
      </c>
      <c r="AK43" s="127" t="str">
        <f t="shared" si="20"/>
        <v/>
      </c>
      <c r="AL43" s="127" t="str">
        <f t="shared" si="21"/>
        <v/>
      </c>
      <c r="AM43" s="127" t="str">
        <f t="shared" si="22"/>
        <v/>
      </c>
      <c r="AN43" s="127" t="str">
        <f t="shared" si="23"/>
        <v/>
      </c>
      <c r="AO43" s="264" t="str">
        <f t="shared" si="24"/>
        <v/>
      </c>
      <c r="AR43" s="272">
        <v>4</v>
      </c>
      <c r="AS43" s="121">
        <f>COUNTIFS(Q$7:Q$52,AR43,'Set UP'!F$7:F$52,"NS")</f>
        <v>0</v>
      </c>
      <c r="AT43" s="121">
        <f>AS43</f>
        <v>0</v>
      </c>
      <c r="AU43" s="121"/>
      <c r="AX43" s="186" t="s">
        <v>399</v>
      </c>
      <c r="AY43" s="99" t="e">
        <f>AY40*(AT48-AT43-AS48)</f>
        <v>#DIV/0!</v>
      </c>
      <c r="BG43" s="121" t="str">
        <f>DQ_Codes!W4</f>
        <v xml:space="preserve"> P803</v>
      </c>
      <c r="BH43" s="121" t="str">
        <f>VLOOKUP(VALUE(MID(BG43,3,LEN(BG43)-2)),DQ_Codes!A:B,2)</f>
        <v>Victim not on his or her front while being pulled to the finish edge.</v>
      </c>
    </row>
    <row r="44" spans="1:60" ht="15" x14ac:dyDescent="0.2">
      <c r="A44" s="95"/>
      <c r="B44" s="122">
        <v>38</v>
      </c>
      <c r="C44" s="366" t="str">
        <f>IF(OR('Set UP'!$C44=0,'Set UP'!$D44=0,'Set UP'!$E44=0,'Set UP'!F44=0),"  --",'Set UP'!C44)</f>
        <v xml:space="preserve">  --</v>
      </c>
      <c r="D44" s="124" t="str">
        <f>IF(OR('Set UP'!$C44=0,'Set UP'!$D44=0,'Set UP'!$E44=0,'Set UP'!F44=0),"  --",'Set UP'!D44&amp;" "&amp;'Set UP'!E44)</f>
        <v xml:space="preserve">  --</v>
      </c>
      <c r="E44" s="124" t="str">
        <f>IF(OR('Set UP'!$C44=0,'Set UP'!$D44=0,'Set UP'!$E44=0,'Set UP'!F44=0)," --",'Set UP'!F44)</f>
        <v xml:space="preserve"> --</v>
      </c>
      <c r="F44" s="65"/>
      <c r="G44" s="268"/>
      <c r="H44" s="268"/>
      <c r="I44" s="125" t="str">
        <f t="shared" si="5"/>
        <v/>
      </c>
      <c r="J44" s="70"/>
      <c r="K44" s="126" t="str">
        <f t="shared" si="6"/>
        <v/>
      </c>
      <c r="L44" s="400"/>
      <c r="M44" s="400"/>
      <c r="N44" s="400"/>
      <c r="O44" s="400"/>
      <c r="P44" s="127">
        <f t="shared" si="7"/>
        <v>0</v>
      </c>
      <c r="Q44" s="127" t="str">
        <f t="shared" si="8"/>
        <v/>
      </c>
      <c r="R44" s="127" t="str">
        <f t="shared" si="9"/>
        <v/>
      </c>
      <c r="S44" s="126" t="str">
        <f t="shared" si="10"/>
        <v/>
      </c>
      <c r="T44" s="126" t="str">
        <f>IF('Set UP'!K44&lt;&gt;1,"",$S44)</f>
        <v/>
      </c>
      <c r="U44" s="126" t="str">
        <f>IF('Set UP'!K44&lt;&gt;2,"",$S44)</f>
        <v/>
      </c>
      <c r="V44" s="126" t="str">
        <f>IF(LEFT('Set UP'!F44,1)&lt;&gt;"F","",$S44)</f>
        <v/>
      </c>
      <c r="W44" s="126" t="str">
        <f>IF('Set UP'!F44&lt;&gt;"NS","",$S44)</f>
        <v/>
      </c>
      <c r="X44" s="127" t="str">
        <f t="shared" si="11"/>
        <v/>
      </c>
      <c r="Y44" s="291" t="str">
        <f t="shared" si="12"/>
        <v/>
      </c>
      <c r="Z44" s="291" t="str">
        <f t="shared" si="13"/>
        <v/>
      </c>
      <c r="AA44" s="127" t="str">
        <f t="shared" si="14"/>
        <v/>
      </c>
      <c r="AB44" s="128" t="str">
        <f t="shared" si="15"/>
        <v/>
      </c>
      <c r="AC44" s="127" t="str">
        <f t="shared" si="16"/>
        <v/>
      </c>
      <c r="AD44" s="128" t="str">
        <f>IF(OR(D44="  --",Q44="",'Set UP'!K44&lt;&gt;1),"",IF(AC44&lt;&gt;"",AC44,VLOOKUP(Q44,AR$16:AU$21,4,0)))</f>
        <v/>
      </c>
      <c r="AE44" s="126" t="str">
        <f t="shared" si="17"/>
        <v/>
      </c>
      <c r="AF44" s="128" t="str">
        <f>IF(OR(D44="  --",Q44="",'Set UP'!K44&lt;&gt;2),"",IF(AE44&lt;&gt;"",AE44,VLOOKUP(Q44,AR$25:AU$30,4,0)))</f>
        <v/>
      </c>
      <c r="AG44" s="128" t="str">
        <f t="shared" si="18"/>
        <v/>
      </c>
      <c r="AH44" s="128" t="str">
        <f>IF(OR(D44="  --",Q44="",LEFT('Set UP'!F44,1)&lt;&gt;"F"),"",IF(AG44&lt;&gt;"",AG44,VLOOKUP(Q44,AR$34:AU$39,4,0)))</f>
        <v/>
      </c>
      <c r="AI44" s="128" t="str">
        <f t="shared" si="19"/>
        <v/>
      </c>
      <c r="AJ44" s="128" t="str">
        <f>IF(OR(D44="  --",Q44="",'Set UP'!F44&lt;&gt;"NS"),"",IF(AI44&lt;&gt;"",AI44,VLOOKUP(Q44,AR$43:AU$48,4,0)))</f>
        <v/>
      </c>
      <c r="AK44" s="127" t="str">
        <f t="shared" si="20"/>
        <v/>
      </c>
      <c r="AL44" s="127" t="str">
        <f t="shared" si="21"/>
        <v/>
      </c>
      <c r="AM44" s="127" t="str">
        <f t="shared" si="22"/>
        <v/>
      </c>
      <c r="AN44" s="127" t="str">
        <f t="shared" si="23"/>
        <v/>
      </c>
      <c r="AO44" s="264" t="str">
        <f t="shared" si="24"/>
        <v/>
      </c>
      <c r="AR44" s="186">
        <v>3</v>
      </c>
      <c r="AS44" s="121">
        <f>COUNTIFS(Q$7:Q$52,AR44,'Set UP'!F$7:F$52,"NS")</f>
        <v>0</v>
      </c>
      <c r="AT44" s="99">
        <f>AT43+AS44</f>
        <v>0</v>
      </c>
      <c r="AU44" s="99">
        <f>((AT43+1)+AT44)/2</f>
        <v>0.5</v>
      </c>
      <c r="AX44" s="186" t="s">
        <v>390</v>
      </c>
      <c r="AY44" s="99" t="e">
        <f>(AS44*AY$40)</f>
        <v>#DIV/0!</v>
      </c>
      <c r="AZ44" s="99" t="e">
        <f>AY44/2</f>
        <v>#DIV/0!</v>
      </c>
      <c r="BA44" s="99" t="e">
        <f>AY47+AY46+AY45+AZ44</f>
        <v>#DIV/0!</v>
      </c>
      <c r="BG44" s="121" t="str">
        <f>DQ_Codes!W5</f>
        <v xml:space="preserve"> P804</v>
      </c>
      <c r="BH44" s="121" t="str">
        <f>VLOOKUP(VALUE(MID(BG44,3,LEN(BG44)-2)),DQ_Codes!A:B,2)</f>
        <v>Victim not holding the throw line with both hands while being pulled to the finish edge (victim may release the line with one hand for the sole purpose of touching the wall).</v>
      </c>
    </row>
    <row r="45" spans="1:60" ht="15" x14ac:dyDescent="0.2">
      <c r="A45" s="95"/>
      <c r="B45" s="122">
        <v>39</v>
      </c>
      <c r="C45" s="366" t="str">
        <f>IF(OR('Set UP'!$C45=0,'Set UP'!$D45=0,'Set UP'!$E45=0,'Set UP'!F45=0),"  --",'Set UP'!C45)</f>
        <v xml:space="preserve">  --</v>
      </c>
      <c r="D45" s="124" t="str">
        <f>IF(OR('Set UP'!$C45=0,'Set UP'!$D45=0,'Set UP'!$E45=0,'Set UP'!F45=0),"  --",'Set UP'!D45&amp;" "&amp;'Set UP'!E45)</f>
        <v xml:space="preserve">  --</v>
      </c>
      <c r="E45" s="124" t="str">
        <f>IF(OR('Set UP'!$C45=0,'Set UP'!$D45=0,'Set UP'!$E45=0,'Set UP'!F45=0)," --",'Set UP'!F45)</f>
        <v xml:space="preserve"> --</v>
      </c>
      <c r="F45" s="65"/>
      <c r="G45" s="268"/>
      <c r="H45" s="268"/>
      <c r="I45" s="125" t="str">
        <f t="shared" si="5"/>
        <v/>
      </c>
      <c r="J45" s="70"/>
      <c r="K45" s="126" t="str">
        <f t="shared" si="6"/>
        <v/>
      </c>
      <c r="L45" s="400"/>
      <c r="M45" s="400"/>
      <c r="N45" s="400"/>
      <c r="O45" s="400"/>
      <c r="P45" s="127">
        <f t="shared" si="7"/>
        <v>0</v>
      </c>
      <c r="Q45" s="127" t="str">
        <f t="shared" si="8"/>
        <v/>
      </c>
      <c r="R45" s="127" t="str">
        <f t="shared" si="9"/>
        <v/>
      </c>
      <c r="S45" s="126" t="str">
        <f t="shared" si="10"/>
        <v/>
      </c>
      <c r="T45" s="126" t="str">
        <f>IF('Set UP'!K45&lt;&gt;1,"",$S45)</f>
        <v/>
      </c>
      <c r="U45" s="126" t="str">
        <f>IF('Set UP'!K45&lt;&gt;2,"",$S45)</f>
        <v/>
      </c>
      <c r="V45" s="126" t="str">
        <f>IF(LEFT('Set UP'!F45,1)&lt;&gt;"F","",$S45)</f>
        <v/>
      </c>
      <c r="W45" s="126" t="str">
        <f>IF('Set UP'!F45&lt;&gt;"NS","",$S45)</f>
        <v/>
      </c>
      <c r="X45" s="127" t="str">
        <f t="shared" si="11"/>
        <v/>
      </c>
      <c r="Y45" s="291" t="str">
        <f t="shared" si="12"/>
        <v/>
      </c>
      <c r="Z45" s="291" t="str">
        <f t="shared" si="13"/>
        <v/>
      </c>
      <c r="AA45" s="127" t="str">
        <f t="shared" si="14"/>
        <v/>
      </c>
      <c r="AB45" s="128" t="str">
        <f t="shared" si="15"/>
        <v/>
      </c>
      <c r="AC45" s="127" t="str">
        <f t="shared" si="16"/>
        <v/>
      </c>
      <c r="AD45" s="128" t="str">
        <f>IF(OR(D45="  --",Q45="",'Set UP'!K45&lt;&gt;1),"",IF(AC45&lt;&gt;"",AC45,VLOOKUP(Q45,AR$16:AU$21,4,0)))</f>
        <v/>
      </c>
      <c r="AE45" s="126" t="str">
        <f t="shared" si="17"/>
        <v/>
      </c>
      <c r="AF45" s="128" t="str">
        <f>IF(OR(D45="  --",Q45="",'Set UP'!K45&lt;&gt;2),"",IF(AE45&lt;&gt;"",AE45,VLOOKUP(Q45,AR$25:AU$30,4,0)))</f>
        <v/>
      </c>
      <c r="AG45" s="128" t="str">
        <f t="shared" si="18"/>
        <v/>
      </c>
      <c r="AH45" s="128" t="str">
        <f>IF(OR(D45="  --",Q45="",LEFT('Set UP'!F45,1)&lt;&gt;"F"),"",IF(AG45&lt;&gt;"",AG45,VLOOKUP(Q45,AR$34:AU$39,4,0)))</f>
        <v/>
      </c>
      <c r="AI45" s="128" t="str">
        <f t="shared" si="19"/>
        <v/>
      </c>
      <c r="AJ45" s="128" t="str">
        <f>IF(OR(D45="  --",Q45="",'Set UP'!F45&lt;&gt;"NS"),"",IF(AI45&lt;&gt;"",AI45,VLOOKUP(Q45,AR$43:AU$48,4,0)))</f>
        <v/>
      </c>
      <c r="AK45" s="127" t="str">
        <f t="shared" si="20"/>
        <v/>
      </c>
      <c r="AL45" s="127" t="str">
        <f t="shared" si="21"/>
        <v/>
      </c>
      <c r="AM45" s="127" t="str">
        <f t="shared" si="22"/>
        <v/>
      </c>
      <c r="AN45" s="127" t="str">
        <f t="shared" si="23"/>
        <v/>
      </c>
      <c r="AO45" s="264" t="str">
        <f t="shared" si="24"/>
        <v/>
      </c>
      <c r="AR45" s="186">
        <v>2</v>
      </c>
      <c r="AS45" s="121">
        <f>COUNTIFS(Q$7:Q$52,AR45,'Set UP'!F$7:F$52,"NS")</f>
        <v>0</v>
      </c>
      <c r="AT45" s="99">
        <f t="shared" ref="AT45:AT48" si="37">AT44+AS45</f>
        <v>0</v>
      </c>
      <c r="AU45" s="99">
        <f t="shared" ref="AU45:AU48" si="38">((AT44+1)+AT45)/2</f>
        <v>0.5</v>
      </c>
      <c r="AX45" s="186" t="s">
        <v>389</v>
      </c>
      <c r="AY45" s="99" t="e">
        <f t="shared" ref="AY45:AY47" si="39">(AS45*AY$40)</f>
        <v>#DIV/0!</v>
      </c>
      <c r="AZ45" s="99" t="e">
        <f>AY45/2</f>
        <v>#DIV/0!</v>
      </c>
      <c r="BA45" s="99" t="e">
        <f>AY47+AY46+AZ45</f>
        <v>#DIV/0!</v>
      </c>
      <c r="BG45" s="121" t="str">
        <f>DQ_Codes!W6</f>
        <v xml:space="preserve"> P805</v>
      </c>
      <c r="BH45" s="121" t="str">
        <f>VLOOKUP(VALUE(MID(BG45,3,LEN(BG45)-2)),DQ_Codes!A:B,2)</f>
        <v>Victim kicking legs whilst being pulled in.</v>
      </c>
    </row>
    <row r="46" spans="1:60" ht="15" x14ac:dyDescent="0.2">
      <c r="A46" s="95"/>
      <c r="B46" s="122">
        <v>40</v>
      </c>
      <c r="C46" s="366" t="str">
        <f>IF(OR('Set UP'!$C46=0,'Set UP'!$D46=0,'Set UP'!$E46=0,'Set UP'!F46=0),"  --",'Set UP'!C46)</f>
        <v xml:space="preserve">  --</v>
      </c>
      <c r="D46" s="124" t="str">
        <f>IF(OR('Set UP'!$C46=0,'Set UP'!$D46=0,'Set UP'!$E46=0,'Set UP'!F46=0),"  --",'Set UP'!D46&amp;" "&amp;'Set UP'!E46)</f>
        <v xml:space="preserve">  --</v>
      </c>
      <c r="E46" s="124" t="str">
        <f>IF(OR('Set UP'!$C46=0,'Set UP'!$D46=0,'Set UP'!$E46=0,'Set UP'!F46=0)," --",'Set UP'!F46)</f>
        <v xml:space="preserve"> --</v>
      </c>
      <c r="F46" s="65"/>
      <c r="G46" s="268"/>
      <c r="H46" s="268"/>
      <c r="I46" s="125" t="str">
        <f t="shared" si="5"/>
        <v/>
      </c>
      <c r="J46" s="70"/>
      <c r="K46" s="126" t="str">
        <f t="shared" si="6"/>
        <v/>
      </c>
      <c r="L46" s="400"/>
      <c r="M46" s="400"/>
      <c r="N46" s="400"/>
      <c r="O46" s="400"/>
      <c r="P46" s="127">
        <f t="shared" si="7"/>
        <v>0</v>
      </c>
      <c r="Q46" s="127" t="str">
        <f t="shared" si="8"/>
        <v/>
      </c>
      <c r="R46" s="127" t="str">
        <f t="shared" si="9"/>
        <v/>
      </c>
      <c r="S46" s="126" t="str">
        <f t="shared" si="10"/>
        <v/>
      </c>
      <c r="T46" s="126" t="str">
        <f>IF('Set UP'!K46&lt;&gt;1,"",$S46)</f>
        <v/>
      </c>
      <c r="U46" s="126" t="str">
        <f>IF('Set UP'!K46&lt;&gt;2,"",$S46)</f>
        <v/>
      </c>
      <c r="V46" s="126" t="str">
        <f>IF(LEFT('Set UP'!F46,1)&lt;&gt;"F","",$S46)</f>
        <v/>
      </c>
      <c r="W46" s="126" t="str">
        <f>IF('Set UP'!F46&lt;&gt;"NS","",$S46)</f>
        <v/>
      </c>
      <c r="X46" s="127" t="str">
        <f t="shared" si="11"/>
        <v/>
      </c>
      <c r="Y46" s="291" t="str">
        <f t="shared" si="12"/>
        <v/>
      </c>
      <c r="Z46" s="291" t="str">
        <f t="shared" si="13"/>
        <v/>
      </c>
      <c r="AA46" s="127" t="str">
        <f t="shared" si="14"/>
        <v/>
      </c>
      <c r="AB46" s="128" t="str">
        <f t="shared" si="15"/>
        <v/>
      </c>
      <c r="AC46" s="127" t="str">
        <f t="shared" si="16"/>
        <v/>
      </c>
      <c r="AD46" s="128" t="str">
        <f>IF(OR(D46="  --",Q46="",'Set UP'!K46&lt;&gt;1),"",IF(AC46&lt;&gt;"",AC46,VLOOKUP(Q46,AR$16:AU$21,4,0)))</f>
        <v/>
      </c>
      <c r="AE46" s="126" t="str">
        <f t="shared" si="17"/>
        <v/>
      </c>
      <c r="AF46" s="128" t="str">
        <f>IF(OR(D46="  --",Q46="",'Set UP'!K46&lt;&gt;2),"",IF(AE46&lt;&gt;"",AE46,VLOOKUP(Q46,AR$25:AU$30,4,0)))</f>
        <v/>
      </c>
      <c r="AG46" s="128" t="str">
        <f t="shared" si="18"/>
        <v/>
      </c>
      <c r="AH46" s="128" t="str">
        <f>IF(OR(D46="  --",Q46="",LEFT('Set UP'!F46,1)&lt;&gt;"F"),"",IF(AG46&lt;&gt;"",AG46,VLOOKUP(Q46,AR$34:AU$39,4,0)))</f>
        <v/>
      </c>
      <c r="AI46" s="128" t="str">
        <f t="shared" si="19"/>
        <v/>
      </c>
      <c r="AJ46" s="128" t="str">
        <f>IF(OR(D46="  --",Q46="",'Set UP'!F46&lt;&gt;"NS"),"",IF(AI46&lt;&gt;"",AI46,VLOOKUP(Q46,AR$43:AU$48,4,0)))</f>
        <v/>
      </c>
      <c r="AK46" s="127" t="str">
        <f t="shared" si="20"/>
        <v/>
      </c>
      <c r="AL46" s="127" t="str">
        <f t="shared" si="21"/>
        <v/>
      </c>
      <c r="AM46" s="127" t="str">
        <f t="shared" si="22"/>
        <v/>
      </c>
      <c r="AN46" s="127" t="str">
        <f t="shared" si="23"/>
        <v/>
      </c>
      <c r="AO46" s="264" t="str">
        <f t="shared" si="24"/>
        <v/>
      </c>
      <c r="AR46" s="186">
        <v>1</v>
      </c>
      <c r="AS46" s="121">
        <f>COUNTIFS(Q$7:Q$52,AR46,'Set UP'!F$7:F$52,"NS")</f>
        <v>0</v>
      </c>
      <c r="AT46" s="99">
        <f t="shared" si="37"/>
        <v>0</v>
      </c>
      <c r="AU46" s="99">
        <f t="shared" si="38"/>
        <v>0.5</v>
      </c>
      <c r="AX46" s="186" t="s">
        <v>388</v>
      </c>
      <c r="AY46" s="99" t="e">
        <f t="shared" si="39"/>
        <v>#DIV/0!</v>
      </c>
      <c r="AZ46" s="99" t="e">
        <f>AY46/2</f>
        <v>#DIV/0!</v>
      </c>
      <c r="BA46" s="99" t="e">
        <f>AY47+AZ46</f>
        <v>#DIV/0!</v>
      </c>
      <c r="BG46" s="121" t="str">
        <f>DQ_Codes!W7</f>
        <v xml:space="preserve"> P806</v>
      </c>
      <c r="BH46" s="121" t="str">
        <f>VLOOKUP(VALUE(MID(BG46,3,LEN(BG46)-2)),DQ_Codes!A:B,2)</f>
        <v>Victims head not being clear of the water during pull in.</v>
      </c>
    </row>
    <row r="47" spans="1:60" ht="15" x14ac:dyDescent="0.2">
      <c r="A47" s="95"/>
      <c r="B47" s="122">
        <v>41</v>
      </c>
      <c r="C47" s="366" t="str">
        <f>IF(OR('Set UP'!$C47=0,'Set UP'!$D47=0,'Set UP'!$E47=0,'Set UP'!F47=0),"  --",'Set UP'!C47)</f>
        <v xml:space="preserve">  --</v>
      </c>
      <c r="D47" s="124" t="str">
        <f>IF(OR('Set UP'!$C47=0,'Set UP'!$D47=0,'Set UP'!$E47=0,'Set UP'!F47=0),"  --",'Set UP'!D47&amp;" "&amp;'Set UP'!E47)</f>
        <v xml:space="preserve">  --</v>
      </c>
      <c r="E47" s="124" t="str">
        <f>IF(OR('Set UP'!$C47=0,'Set UP'!$D47=0,'Set UP'!$E47=0,'Set UP'!F47=0)," --",'Set UP'!F47)</f>
        <v xml:space="preserve"> --</v>
      </c>
      <c r="F47" s="65"/>
      <c r="G47" s="268"/>
      <c r="H47" s="268"/>
      <c r="I47" s="125" t="str">
        <f t="shared" si="5"/>
        <v/>
      </c>
      <c r="J47" s="70"/>
      <c r="K47" s="126" t="str">
        <f t="shared" si="6"/>
        <v/>
      </c>
      <c r="L47" s="400"/>
      <c r="M47" s="400"/>
      <c r="N47" s="400"/>
      <c r="O47" s="400"/>
      <c r="P47" s="127">
        <f t="shared" si="7"/>
        <v>0</v>
      </c>
      <c r="Q47" s="127" t="str">
        <f t="shared" si="8"/>
        <v/>
      </c>
      <c r="R47" s="127" t="str">
        <f t="shared" si="9"/>
        <v/>
      </c>
      <c r="S47" s="126" t="str">
        <f t="shared" si="10"/>
        <v/>
      </c>
      <c r="T47" s="126" t="str">
        <f>IF('Set UP'!K47&lt;&gt;1,"",$S47)</f>
        <v/>
      </c>
      <c r="U47" s="126" t="str">
        <f>IF('Set UP'!K47&lt;&gt;2,"",$S47)</f>
        <v/>
      </c>
      <c r="V47" s="126" t="str">
        <f>IF(LEFT('Set UP'!F47,1)&lt;&gt;"F","",$S47)</f>
        <v/>
      </c>
      <c r="W47" s="126" t="str">
        <f>IF('Set UP'!F47&lt;&gt;"NS","",$S47)</f>
        <v/>
      </c>
      <c r="X47" s="127" t="str">
        <f t="shared" si="11"/>
        <v/>
      </c>
      <c r="Y47" s="291" t="str">
        <f t="shared" si="12"/>
        <v/>
      </c>
      <c r="Z47" s="291" t="str">
        <f t="shared" si="13"/>
        <v/>
      </c>
      <c r="AA47" s="127" t="str">
        <f t="shared" si="14"/>
        <v/>
      </c>
      <c r="AB47" s="128" t="str">
        <f t="shared" si="15"/>
        <v/>
      </c>
      <c r="AC47" s="127" t="str">
        <f t="shared" si="16"/>
        <v/>
      </c>
      <c r="AD47" s="128" t="str">
        <f>IF(OR(D47="  --",Q47="",'Set UP'!K47&lt;&gt;1),"",IF(AC47&lt;&gt;"",AC47,VLOOKUP(Q47,AR$16:AU$21,4,0)))</f>
        <v/>
      </c>
      <c r="AE47" s="126" t="str">
        <f t="shared" si="17"/>
        <v/>
      </c>
      <c r="AF47" s="128" t="str">
        <f>IF(OR(D47="  --",Q47="",'Set UP'!K47&lt;&gt;2),"",IF(AE47&lt;&gt;"",AE47,VLOOKUP(Q47,AR$25:AU$30,4,0)))</f>
        <v/>
      </c>
      <c r="AG47" s="128" t="str">
        <f t="shared" si="18"/>
        <v/>
      </c>
      <c r="AH47" s="128" t="str">
        <f>IF(OR(D47="  --",Q47="",LEFT('Set UP'!F47,1)&lt;&gt;"F"),"",IF(AG47&lt;&gt;"",AG47,VLOOKUP(Q47,AR$34:AU$39,4,0)))</f>
        <v/>
      </c>
      <c r="AI47" s="128" t="str">
        <f t="shared" si="19"/>
        <v/>
      </c>
      <c r="AJ47" s="128" t="str">
        <f>IF(OR(D47="  --",Q47="",'Set UP'!F47&lt;&gt;"NS"),"",IF(AI47&lt;&gt;"",AI47,VLOOKUP(Q47,AR$43:AU$48,4,0)))</f>
        <v/>
      </c>
      <c r="AK47" s="127" t="str">
        <f t="shared" si="20"/>
        <v/>
      </c>
      <c r="AL47" s="127" t="str">
        <f t="shared" si="21"/>
        <v/>
      </c>
      <c r="AM47" s="127" t="str">
        <f t="shared" si="22"/>
        <v/>
      </c>
      <c r="AN47" s="127" t="str">
        <f t="shared" si="23"/>
        <v/>
      </c>
      <c r="AO47" s="264" t="str">
        <f t="shared" si="24"/>
        <v/>
      </c>
      <c r="AR47" s="186">
        <v>0</v>
      </c>
      <c r="AS47" s="121">
        <f>COUNTIFS(Q$7:Q$52,AR47,'Set UP'!F$7:F$52,"NS")</f>
        <v>0</v>
      </c>
      <c r="AT47" s="99">
        <f t="shared" si="37"/>
        <v>0</v>
      </c>
      <c r="AU47" s="99">
        <f t="shared" si="38"/>
        <v>0.5</v>
      </c>
      <c r="AX47" s="186" t="s">
        <v>387</v>
      </c>
      <c r="AY47" s="99" t="e">
        <f t="shared" si="39"/>
        <v>#DIV/0!</v>
      </c>
      <c r="AZ47" s="99" t="e">
        <f>AY47/2</f>
        <v>#DIV/0!</v>
      </c>
      <c r="BA47" s="99" t="e">
        <f>AZ47</f>
        <v>#DIV/0!</v>
      </c>
      <c r="BG47" s="121" t="str">
        <f>DQ_Codes!W8</f>
        <v xml:space="preserve"> P807</v>
      </c>
      <c r="BH47" s="121" t="str">
        <f>VLOOKUP(VALUE(MID(BG47,3,LEN(BG47)-2)),DQ_Codes!A:B,2)</f>
        <v>Victim “climbing” the throw line hand-over-hand.</v>
      </c>
    </row>
    <row r="48" spans="1:60" ht="15" x14ac:dyDescent="0.2">
      <c r="A48" s="95"/>
      <c r="B48" s="122">
        <v>42</v>
      </c>
      <c r="C48" s="366" t="str">
        <f>IF(OR('Set UP'!$C48=0,'Set UP'!$D48=0,'Set UP'!$E48=0,'Set UP'!F48=0),"  --",'Set UP'!C48)</f>
        <v xml:space="preserve">  --</v>
      </c>
      <c r="D48" s="124" t="str">
        <f>IF(OR('Set UP'!$C48=0,'Set UP'!$D48=0,'Set UP'!$E48=0,'Set UP'!F48=0),"  --",'Set UP'!D48&amp;" "&amp;'Set UP'!E48)</f>
        <v xml:space="preserve">  --</v>
      </c>
      <c r="E48" s="124" t="str">
        <f>IF(OR('Set UP'!$C48=0,'Set UP'!$D48=0,'Set UP'!$E48=0,'Set UP'!F48=0)," --",'Set UP'!F48)</f>
        <v xml:space="preserve"> --</v>
      </c>
      <c r="F48" s="65"/>
      <c r="G48" s="268"/>
      <c r="H48" s="268"/>
      <c r="I48" s="125" t="str">
        <f t="shared" si="5"/>
        <v/>
      </c>
      <c r="J48" s="70"/>
      <c r="K48" s="126" t="str">
        <f t="shared" si="6"/>
        <v/>
      </c>
      <c r="L48" s="400"/>
      <c r="M48" s="400"/>
      <c r="N48" s="400"/>
      <c r="O48" s="400"/>
      <c r="P48" s="127">
        <f t="shared" si="7"/>
        <v>0</v>
      </c>
      <c r="Q48" s="127" t="str">
        <f t="shared" si="8"/>
        <v/>
      </c>
      <c r="R48" s="127" t="str">
        <f t="shared" si="9"/>
        <v/>
      </c>
      <c r="S48" s="126" t="str">
        <f t="shared" si="10"/>
        <v/>
      </c>
      <c r="T48" s="126" t="str">
        <f>IF('Set UP'!K48&lt;&gt;1,"",$S48)</f>
        <v/>
      </c>
      <c r="U48" s="126" t="str">
        <f>IF('Set UP'!K48&lt;&gt;2,"",$S48)</f>
        <v/>
      </c>
      <c r="V48" s="126" t="str">
        <f>IF(LEFT('Set UP'!F48,1)&lt;&gt;"F","",$S48)</f>
        <v/>
      </c>
      <c r="W48" s="126" t="str">
        <f>IF('Set UP'!F48&lt;&gt;"NS","",$S48)</f>
        <v/>
      </c>
      <c r="X48" s="127" t="str">
        <f t="shared" si="11"/>
        <v/>
      </c>
      <c r="Y48" s="291" t="str">
        <f t="shared" si="12"/>
        <v/>
      </c>
      <c r="Z48" s="291" t="str">
        <f t="shared" si="13"/>
        <v/>
      </c>
      <c r="AA48" s="127" t="str">
        <f t="shared" si="14"/>
        <v/>
      </c>
      <c r="AB48" s="128" t="str">
        <f t="shared" si="15"/>
        <v/>
      </c>
      <c r="AC48" s="127" t="str">
        <f t="shared" si="16"/>
        <v/>
      </c>
      <c r="AD48" s="128" t="str">
        <f>IF(OR(D48="  --",Q48="",'Set UP'!K48&lt;&gt;1),"",IF(AC48&lt;&gt;"",AC48,VLOOKUP(Q48,AR$16:AU$21,4,0)))</f>
        <v/>
      </c>
      <c r="AE48" s="126" t="str">
        <f t="shared" si="17"/>
        <v/>
      </c>
      <c r="AF48" s="128" t="str">
        <f>IF(OR(D48="  --",Q48="",'Set UP'!K48&lt;&gt;2),"",IF(AE48&lt;&gt;"",AE48,VLOOKUP(Q48,AR$25:AU$30,4,0)))</f>
        <v/>
      </c>
      <c r="AG48" s="128" t="str">
        <f t="shared" si="18"/>
        <v/>
      </c>
      <c r="AH48" s="128" t="str">
        <f>IF(OR(D48="  --",Q48="",LEFT('Set UP'!F48,1)&lt;&gt;"F"),"",IF(AG48&lt;&gt;"",AG48,VLOOKUP(Q48,AR$34:AU$39,4,0)))</f>
        <v/>
      </c>
      <c r="AI48" s="128" t="str">
        <f t="shared" si="19"/>
        <v/>
      </c>
      <c r="AJ48" s="128" t="str">
        <f>IF(OR(D48="  --",Q48="",'Set UP'!F48&lt;&gt;"NS"),"",IF(AI48&lt;&gt;"",AI48,VLOOKUP(Q48,AR$43:AU$48,4,0)))</f>
        <v/>
      </c>
      <c r="AK48" s="127" t="str">
        <f t="shared" si="20"/>
        <v/>
      </c>
      <c r="AL48" s="127" t="str">
        <f t="shared" si="21"/>
        <v/>
      </c>
      <c r="AM48" s="127" t="str">
        <f t="shared" si="22"/>
        <v/>
      </c>
      <c r="AN48" s="127" t="str">
        <f t="shared" si="23"/>
        <v/>
      </c>
      <c r="AO48" s="264" t="str">
        <f t="shared" si="24"/>
        <v/>
      </c>
      <c r="AR48" s="186" t="s">
        <v>6</v>
      </c>
      <c r="AS48" s="121">
        <f>COUNTIFS(Q$7:Q$52,AR48,'Set UP'!F$7:F$52,"NS")</f>
        <v>0</v>
      </c>
      <c r="AT48" s="99">
        <f t="shared" si="37"/>
        <v>0</v>
      </c>
      <c r="AU48" s="99">
        <f t="shared" si="38"/>
        <v>0.5</v>
      </c>
      <c r="BG48" s="121" t="str">
        <f>DQ_Codes!W9</f>
        <v xml:space="preserve"> P808</v>
      </c>
      <c r="BH48" s="121" t="str">
        <f>VLOOKUP(VALUE(MID(BG48,3,LEN(BG48)-2)),DQ_Codes!A:B,2)</f>
        <v>Thrower exiting the throw zone (as judged by both feet) at any time after the start and before the completion of their throw and rescue.</v>
      </c>
    </row>
    <row r="49" spans="1:60" ht="15" x14ac:dyDescent="0.2">
      <c r="A49" s="95"/>
      <c r="B49" s="122">
        <v>43</v>
      </c>
      <c r="C49" s="366" t="str">
        <f>IF(OR('Set UP'!$C49=0,'Set UP'!$D49=0,'Set UP'!$E49=0,'Set UP'!F49=0),"  --",'Set UP'!C49)</f>
        <v xml:space="preserve">  --</v>
      </c>
      <c r="D49" s="124" t="str">
        <f>IF(OR('Set UP'!$C49=0,'Set UP'!$D49=0,'Set UP'!$E49=0,'Set UP'!F49=0),"  --",'Set UP'!D49&amp;" "&amp;'Set UP'!E49)</f>
        <v xml:space="preserve">  --</v>
      </c>
      <c r="E49" s="124" t="str">
        <f>IF(OR('Set UP'!$C49=0,'Set UP'!$D49=0,'Set UP'!$E49=0,'Set UP'!F49=0)," --",'Set UP'!F49)</f>
        <v xml:space="preserve"> --</v>
      </c>
      <c r="F49" s="65"/>
      <c r="G49" s="268"/>
      <c r="H49" s="268"/>
      <c r="I49" s="125" t="str">
        <f t="shared" si="5"/>
        <v/>
      </c>
      <c r="J49" s="70"/>
      <c r="K49" s="126" t="str">
        <f t="shared" si="6"/>
        <v/>
      </c>
      <c r="L49" s="400"/>
      <c r="M49" s="400"/>
      <c r="N49" s="400"/>
      <c r="O49" s="400"/>
      <c r="P49" s="127">
        <f t="shared" si="7"/>
        <v>0</v>
      </c>
      <c r="Q49" s="127" t="str">
        <f t="shared" si="8"/>
        <v/>
      </c>
      <c r="R49" s="127" t="str">
        <f t="shared" si="9"/>
        <v/>
      </c>
      <c r="S49" s="126" t="str">
        <f t="shared" si="10"/>
        <v/>
      </c>
      <c r="T49" s="126" t="str">
        <f>IF('Set UP'!K49&lt;&gt;1,"",$S49)</f>
        <v/>
      </c>
      <c r="U49" s="126" t="str">
        <f>IF('Set UP'!K49&lt;&gt;2,"",$S49)</f>
        <v/>
      </c>
      <c r="V49" s="126" t="str">
        <f>IF(LEFT('Set UP'!F49,1)&lt;&gt;"F","",$S49)</f>
        <v/>
      </c>
      <c r="W49" s="126" t="str">
        <f>IF('Set UP'!F49&lt;&gt;"NS","",$S49)</f>
        <v/>
      </c>
      <c r="X49" s="127" t="str">
        <f t="shared" si="11"/>
        <v/>
      </c>
      <c r="Y49" s="291" t="str">
        <f t="shared" si="12"/>
        <v/>
      </c>
      <c r="Z49" s="291" t="str">
        <f t="shared" si="13"/>
        <v/>
      </c>
      <c r="AA49" s="127" t="str">
        <f t="shared" si="14"/>
        <v/>
      </c>
      <c r="AB49" s="128" t="str">
        <f t="shared" si="15"/>
        <v/>
      </c>
      <c r="AC49" s="127" t="str">
        <f t="shared" si="16"/>
        <v/>
      </c>
      <c r="AD49" s="128" t="str">
        <f>IF(OR(D49="  --",Q49="",'Set UP'!K49&lt;&gt;1),"",IF(AC49&lt;&gt;"",AC49,VLOOKUP(Q49,AR$16:AU$21,4,0)))</f>
        <v/>
      </c>
      <c r="AE49" s="126" t="str">
        <f t="shared" si="17"/>
        <v/>
      </c>
      <c r="AF49" s="128" t="str">
        <f>IF(OR(D49="  --",Q49="",'Set UP'!K49&lt;&gt;2),"",IF(AE49&lt;&gt;"",AE49,VLOOKUP(Q49,AR$25:AU$30,4,0)))</f>
        <v/>
      </c>
      <c r="AG49" s="128" t="str">
        <f t="shared" si="18"/>
        <v/>
      </c>
      <c r="AH49" s="128" t="str">
        <f>IF(OR(D49="  --",Q49="",LEFT('Set UP'!F49,1)&lt;&gt;"F"),"",IF(AG49&lt;&gt;"",AG49,VLOOKUP(Q49,AR$34:AU$39,4,0)))</f>
        <v/>
      </c>
      <c r="AI49" s="128" t="str">
        <f t="shared" si="19"/>
        <v/>
      </c>
      <c r="AJ49" s="128" t="str">
        <f>IF(OR(D49="  --",Q49="",'Set UP'!F49&lt;&gt;"NS"),"",IF(AI49&lt;&gt;"",AI49,VLOOKUP(Q49,AR$43:AU$48,4,0)))</f>
        <v/>
      </c>
      <c r="AK49" s="127" t="str">
        <f t="shared" si="20"/>
        <v/>
      </c>
      <c r="AL49" s="127" t="str">
        <f t="shared" si="21"/>
        <v/>
      </c>
      <c r="AM49" s="127" t="str">
        <f t="shared" si="22"/>
        <v/>
      </c>
      <c r="AN49" s="127" t="str">
        <f t="shared" si="23"/>
        <v/>
      </c>
      <c r="AO49" s="264" t="str">
        <f t="shared" si="24"/>
        <v/>
      </c>
      <c r="BG49" s="121" t="str">
        <f>DQ_Codes!W10</f>
        <v xml:space="preserve"> P809</v>
      </c>
      <c r="BH49" s="121" t="str">
        <f>VLOOKUP(VALUE(MID(BG49,3,LEN(BG49)-2)),DQ_Codes!A:B,2)</f>
        <v>Pulling on a semi-rigid or non-rigid cross line.</v>
      </c>
    </row>
    <row r="50" spans="1:60" ht="15" x14ac:dyDescent="0.2">
      <c r="A50" s="95"/>
      <c r="B50" s="122">
        <v>44</v>
      </c>
      <c r="C50" s="366" t="str">
        <f>IF(OR('Set UP'!$C50=0,'Set UP'!$D50=0,'Set UP'!$E50=0,'Set UP'!F50=0),"  --",'Set UP'!C50)</f>
        <v xml:space="preserve">  --</v>
      </c>
      <c r="D50" s="124" t="str">
        <f>IF(OR('Set UP'!$C50=0,'Set UP'!$D50=0,'Set UP'!$E50=0,'Set UP'!F50=0),"  --",'Set UP'!D50&amp;" "&amp;'Set UP'!E50)</f>
        <v xml:space="preserve">  --</v>
      </c>
      <c r="E50" s="124" t="str">
        <f>IF(OR('Set UP'!$C50=0,'Set UP'!$D50=0,'Set UP'!$E50=0,'Set UP'!F50=0)," --",'Set UP'!F50)</f>
        <v xml:space="preserve"> --</v>
      </c>
      <c r="F50" s="65"/>
      <c r="G50" s="268"/>
      <c r="H50" s="268"/>
      <c r="I50" s="125" t="str">
        <f t="shared" si="5"/>
        <v/>
      </c>
      <c r="J50" s="70"/>
      <c r="K50" s="126" t="str">
        <f t="shared" si="6"/>
        <v/>
      </c>
      <c r="L50" s="400"/>
      <c r="M50" s="400"/>
      <c r="N50" s="400"/>
      <c r="O50" s="400"/>
      <c r="P50" s="127">
        <f t="shared" si="7"/>
        <v>0</v>
      </c>
      <c r="Q50" s="127" t="str">
        <f t="shared" si="8"/>
        <v/>
      </c>
      <c r="R50" s="127" t="str">
        <f t="shared" si="9"/>
        <v/>
      </c>
      <c r="S50" s="126" t="str">
        <f t="shared" si="10"/>
        <v/>
      </c>
      <c r="T50" s="126" t="str">
        <f>IF('Set UP'!K50&lt;&gt;1,"",$S50)</f>
        <v/>
      </c>
      <c r="U50" s="126" t="str">
        <f>IF('Set UP'!K50&lt;&gt;2,"",$S50)</f>
        <v/>
      </c>
      <c r="V50" s="126" t="str">
        <f>IF(LEFT('Set UP'!F50,1)&lt;&gt;"F","",$S50)</f>
        <v/>
      </c>
      <c r="W50" s="126" t="str">
        <f>IF('Set UP'!F50&lt;&gt;"NS","",$S50)</f>
        <v/>
      </c>
      <c r="X50" s="127" t="str">
        <f t="shared" si="11"/>
        <v/>
      </c>
      <c r="Y50" s="291" t="str">
        <f t="shared" si="12"/>
        <v/>
      </c>
      <c r="Z50" s="291" t="str">
        <f t="shared" si="13"/>
        <v/>
      </c>
      <c r="AA50" s="127" t="str">
        <f t="shared" si="14"/>
        <v/>
      </c>
      <c r="AB50" s="128" t="str">
        <f t="shared" si="15"/>
        <v/>
      </c>
      <c r="AC50" s="127" t="str">
        <f t="shared" si="16"/>
        <v/>
      </c>
      <c r="AD50" s="128" t="str">
        <f>IF(OR(D50="  --",Q50="",'Set UP'!K50&lt;&gt;1),"",IF(AC50&lt;&gt;"",AC50,VLOOKUP(Q50,AR$16:AU$21,4,0)))</f>
        <v/>
      </c>
      <c r="AE50" s="126" t="str">
        <f t="shared" si="17"/>
        <v/>
      </c>
      <c r="AF50" s="128" t="str">
        <f>IF(OR(D50="  --",Q50="",'Set UP'!K50&lt;&gt;2),"",IF(AE50&lt;&gt;"",AE50,VLOOKUP(Q50,AR$25:AU$30,4,0)))</f>
        <v/>
      </c>
      <c r="AG50" s="128" t="str">
        <f t="shared" si="18"/>
        <v/>
      </c>
      <c r="AH50" s="128" t="str">
        <f>IF(OR(D50="  --",Q50="",LEFT('Set UP'!F50,1)&lt;&gt;"F"),"",IF(AG50&lt;&gt;"",AG50,VLOOKUP(Q50,AR$34:AU$39,4,0)))</f>
        <v/>
      </c>
      <c r="AI50" s="128" t="str">
        <f t="shared" si="19"/>
        <v/>
      </c>
      <c r="AJ50" s="128" t="str">
        <f>IF(OR(D50="  --",Q50="",'Set UP'!F50&lt;&gt;"NS"),"",IF(AI50&lt;&gt;"",AI50,VLOOKUP(Q50,AR$43:AU$48,4,0)))</f>
        <v/>
      </c>
      <c r="AK50" s="127" t="str">
        <f t="shared" si="20"/>
        <v/>
      </c>
      <c r="AL50" s="127" t="str">
        <f t="shared" si="21"/>
        <v/>
      </c>
      <c r="AM50" s="127" t="str">
        <f t="shared" si="22"/>
        <v/>
      </c>
      <c r="AN50" s="127" t="str">
        <f t="shared" si="23"/>
        <v/>
      </c>
      <c r="AO50" s="264" t="str">
        <f t="shared" si="24"/>
        <v/>
      </c>
      <c r="BG50" s="121" t="str">
        <f>DQ_Codes!W11</f>
        <v xml:space="preserve"> P810</v>
      </c>
      <c r="BH50" s="121" t="str">
        <f>VLOOKUP(VALUE(MID(BG50,3,LEN(BG50)-2)),DQ_Codes!A:B,2)</f>
        <v>Entering the water and not re-coiling and re-throwing the rope prior to completing the rescue.</v>
      </c>
    </row>
    <row r="51" spans="1:60" ht="15" x14ac:dyDescent="0.2">
      <c r="B51" s="122">
        <v>45</v>
      </c>
      <c r="C51" s="366" t="str">
        <f>IF(OR('Set UP'!$C51=0,'Set UP'!$D51=0,'Set UP'!$E51=0,'Set UP'!F51=0),"  --",'Set UP'!C51)</f>
        <v xml:space="preserve">  --</v>
      </c>
      <c r="D51" s="124" t="str">
        <f>IF(OR('Set UP'!$C51=0,'Set UP'!$D51=0,'Set UP'!$E51=0,'Set UP'!F51=0),"  --",'Set UP'!D51&amp;" "&amp;'Set UP'!E51)</f>
        <v xml:space="preserve">  --</v>
      </c>
      <c r="E51" s="124" t="str">
        <f>IF(OR('Set UP'!$C51=0,'Set UP'!$D51=0,'Set UP'!$E51=0,'Set UP'!F51=0)," --",'Set UP'!F51)</f>
        <v xml:space="preserve"> --</v>
      </c>
      <c r="F51" s="65"/>
      <c r="G51" s="268"/>
      <c r="H51" s="268"/>
      <c r="I51" s="125" t="str">
        <f t="shared" si="5"/>
        <v/>
      </c>
      <c r="J51" s="70"/>
      <c r="K51" s="126" t="str">
        <f t="shared" si="6"/>
        <v/>
      </c>
      <c r="L51" s="400"/>
      <c r="M51" s="400"/>
      <c r="N51" s="400"/>
      <c r="O51" s="400"/>
      <c r="P51" s="127">
        <f t="shared" si="7"/>
        <v>0</v>
      </c>
      <c r="Q51" s="127" t="str">
        <f t="shared" si="8"/>
        <v/>
      </c>
      <c r="R51" s="127" t="str">
        <f t="shared" si="9"/>
        <v/>
      </c>
      <c r="S51" s="126" t="str">
        <f t="shared" si="10"/>
        <v/>
      </c>
      <c r="T51" s="126" t="str">
        <f>IF('Set UP'!K51&lt;&gt;1,"",$S51)</f>
        <v/>
      </c>
      <c r="U51" s="126" t="str">
        <f>IF('Set UP'!K51&lt;&gt;2,"",$S51)</f>
        <v/>
      </c>
      <c r="V51" s="126" t="str">
        <f>IF(LEFT('Set UP'!F51,1)&lt;&gt;"F","",$S51)</f>
        <v/>
      </c>
      <c r="W51" s="126" t="str">
        <f>IF('Set UP'!F51&lt;&gt;"NS","",$S51)</f>
        <v/>
      </c>
      <c r="X51" s="127" t="str">
        <f t="shared" si="11"/>
        <v/>
      </c>
      <c r="Y51" s="291" t="str">
        <f t="shared" si="12"/>
        <v/>
      </c>
      <c r="Z51" s="291" t="str">
        <f t="shared" si="13"/>
        <v/>
      </c>
      <c r="AA51" s="127" t="str">
        <f t="shared" si="14"/>
        <v/>
      </c>
      <c r="AB51" s="128" t="str">
        <f t="shared" si="15"/>
        <v/>
      </c>
      <c r="AC51" s="127" t="str">
        <f t="shared" si="16"/>
        <v/>
      </c>
      <c r="AD51" s="128" t="str">
        <f>IF(OR(D51="  --",Q51="",'Set UP'!K51&lt;&gt;1),"",IF(AC51&lt;&gt;"",AC51,VLOOKUP(Q51,AR$16:AU$21,4,0)))</f>
        <v/>
      </c>
      <c r="AE51" s="126" t="str">
        <f t="shared" si="17"/>
        <v/>
      </c>
      <c r="AF51" s="128" t="str">
        <f>IF(OR(D51="  --",Q51="",'Set UP'!K51&lt;&gt;2),"",IF(AE51&lt;&gt;"",AE51,VLOOKUP(Q51,AR$25:AU$30,4,0)))</f>
        <v/>
      </c>
      <c r="AG51" s="128" t="str">
        <f t="shared" si="18"/>
        <v/>
      </c>
      <c r="AH51" s="128" t="str">
        <f>IF(OR(D51="  --",Q51="",LEFT('Set UP'!F51,1)&lt;&gt;"F"),"",IF(AG51&lt;&gt;"",AG51,VLOOKUP(Q51,AR$34:AU$39,4,0)))</f>
        <v/>
      </c>
      <c r="AI51" s="128" t="str">
        <f t="shared" si="19"/>
        <v/>
      </c>
      <c r="AJ51" s="128" t="str">
        <f>IF(OR(D51="  --",Q51="",'Set UP'!F51&lt;&gt;"NS"),"",IF(AI51&lt;&gt;"",AI51,VLOOKUP(Q51,AR$43:AU$48,4,0)))</f>
        <v/>
      </c>
      <c r="AK51" s="127" t="str">
        <f t="shared" si="20"/>
        <v/>
      </c>
      <c r="AL51" s="127" t="str">
        <f t="shared" si="21"/>
        <v/>
      </c>
      <c r="AM51" s="127" t="str">
        <f t="shared" si="22"/>
        <v/>
      </c>
      <c r="AN51" s="127" t="str">
        <f t="shared" si="23"/>
        <v/>
      </c>
      <c r="AO51" s="264" t="str">
        <f t="shared" si="24"/>
        <v/>
      </c>
      <c r="BG51" s="121" t="str">
        <f>DQ_Codes!W12</f>
        <v xml:space="preserve"> P811</v>
      </c>
      <c r="BH51" s="121" t="str">
        <f>VLOOKUP(VALUE(MID(BG51,3,LEN(BG51)-2)),DQ_Codes!A:B,2)</f>
        <v>Casualty not in contact with the crossline, and throw line at the start.</v>
      </c>
    </row>
    <row r="52" spans="1:60" ht="15.75" thickBot="1" x14ac:dyDescent="0.25">
      <c r="B52" s="343">
        <v>46</v>
      </c>
      <c r="C52" s="367" t="str">
        <f>IF(OR('Set UP'!$C52=0,'Set UP'!$D52=0,'Set UP'!$E52=0,'Set UP'!F52=0),"  --",'Set UP'!C52)</f>
        <v xml:space="preserve">  --</v>
      </c>
      <c r="D52" s="205" t="str">
        <f>IF(OR('Set UP'!$C52=0,'Set UP'!$D52=0,'Set UP'!$E52=0,'Set UP'!F52=0),"  --",'Set UP'!D52&amp;" "&amp;'Set UP'!E52)</f>
        <v xml:space="preserve">  --</v>
      </c>
      <c r="E52" s="205" t="str">
        <f>IF(OR('Set UP'!$C52=0,'Set UP'!$D52=0,'Set UP'!$E52=0,'Set UP'!F52=0)," --",'Set UP'!F52)</f>
        <v xml:space="preserve"> --</v>
      </c>
      <c r="F52" s="348"/>
      <c r="G52" s="368"/>
      <c r="H52" s="368"/>
      <c r="I52" s="369" t="str">
        <f t="shared" si="5"/>
        <v/>
      </c>
      <c r="J52" s="370"/>
      <c r="K52" s="126" t="str">
        <f t="shared" si="6"/>
        <v/>
      </c>
      <c r="L52" s="401"/>
      <c r="M52" s="401"/>
      <c r="N52" s="401"/>
      <c r="O52" s="401"/>
      <c r="P52" s="127">
        <f t="shared" si="7"/>
        <v>0</v>
      </c>
      <c r="Q52" s="371" t="str">
        <f t="shared" si="8"/>
        <v/>
      </c>
      <c r="R52" s="371" t="str">
        <f t="shared" si="9"/>
        <v/>
      </c>
      <c r="S52" s="133" t="str">
        <f t="shared" si="10"/>
        <v/>
      </c>
      <c r="T52" s="133" t="str">
        <f>IF('Set UP'!K52&lt;&gt;1,"",$S52)</f>
        <v/>
      </c>
      <c r="U52" s="133" t="str">
        <f>IF('Set UP'!K52&lt;&gt;2,"",$S52)</f>
        <v/>
      </c>
      <c r="V52" s="133" t="str">
        <f>IF(LEFT('Set UP'!F52,1)&lt;&gt;"F","",$S52)</f>
        <v/>
      </c>
      <c r="W52" s="133" t="str">
        <f>IF('Set UP'!F52&lt;&gt;"NS","",$S52)</f>
        <v/>
      </c>
      <c r="X52" s="371" t="str">
        <f t="shared" si="11"/>
        <v/>
      </c>
      <c r="Y52" s="372" t="str">
        <f t="shared" si="12"/>
        <v/>
      </c>
      <c r="Z52" s="372" t="str">
        <f t="shared" si="13"/>
        <v/>
      </c>
      <c r="AA52" s="371" t="str">
        <f t="shared" si="14"/>
        <v/>
      </c>
      <c r="AB52" s="132" t="str">
        <f t="shared" si="15"/>
        <v/>
      </c>
      <c r="AC52" s="371" t="str">
        <f t="shared" si="16"/>
        <v/>
      </c>
      <c r="AD52" s="132" t="str">
        <f>IF(OR(D52="  --",Q52="",'Set UP'!K52&lt;&gt;1),"",IF(AC52&lt;&gt;"",AC52,VLOOKUP(Q52,AR$16:AU$21,4,0)))</f>
        <v/>
      </c>
      <c r="AE52" s="133" t="str">
        <f t="shared" si="17"/>
        <v/>
      </c>
      <c r="AF52" s="132" t="str">
        <f>IF(OR(D52="  --",Q52="",'Set UP'!K52&lt;&gt;2),"",IF(AE52&lt;&gt;"",AE52,VLOOKUP(Q52,AR$25:AU$30,4,0)))</f>
        <v/>
      </c>
      <c r="AG52" s="132" t="str">
        <f t="shared" si="18"/>
        <v/>
      </c>
      <c r="AH52" s="132" t="str">
        <f>IF(OR(D52="  --",Q52="",LEFT('Set UP'!F52,1)&lt;&gt;"F"),"",IF(AG52&lt;&gt;"",AG52,VLOOKUP(Q52,AR$34:AU$39,4,0)))</f>
        <v/>
      </c>
      <c r="AI52" s="132" t="str">
        <f t="shared" si="19"/>
        <v/>
      </c>
      <c r="AJ52" s="132" t="str">
        <f>IF(OR(D52="  --",Q52="",'Set UP'!F52&lt;&gt;"NS"),"",IF(AI52&lt;&gt;"",AI52,VLOOKUP(Q52,AR$43:AU$48,4,0)))</f>
        <v/>
      </c>
      <c r="AK52" s="371" t="str">
        <f t="shared" si="20"/>
        <v/>
      </c>
      <c r="AL52" s="371" t="str">
        <f t="shared" si="21"/>
        <v/>
      </c>
      <c r="AM52" s="371" t="str">
        <f t="shared" si="22"/>
        <v/>
      </c>
      <c r="AN52" s="371" t="str">
        <f t="shared" si="23"/>
        <v/>
      </c>
      <c r="AO52" s="282" t="str">
        <f t="shared" si="24"/>
        <v/>
      </c>
      <c r="BG52" s="121"/>
      <c r="BH52" s="121"/>
    </row>
    <row r="53" spans="1:60" ht="13.5" thickTop="1" x14ac:dyDescent="0.2">
      <c r="BG53" s="121"/>
      <c r="BH53" s="121"/>
    </row>
    <row r="54" spans="1:60" x14ac:dyDescent="0.2">
      <c r="BG54" s="121"/>
      <c r="BH54" s="121"/>
    </row>
    <row r="55" spans="1:60" x14ac:dyDescent="0.2">
      <c r="BG55" s="121"/>
      <c r="BH55" s="121"/>
    </row>
    <row r="56" spans="1:60" x14ac:dyDescent="0.2">
      <c r="BG56" s="121"/>
      <c r="BH56" s="121"/>
    </row>
    <row r="57" spans="1:60" x14ac:dyDescent="0.2">
      <c r="BG57" s="121"/>
      <c r="BH57" s="121"/>
    </row>
    <row r="58" spans="1:60" ht="12.75" hidden="1" customHeight="1" x14ac:dyDescent="0.2">
      <c r="BG58" s="121" t="str">
        <f>DQ_Codes!W19</f>
        <v/>
      </c>
      <c r="BH58" s="121" t="e">
        <f>VLOOKUP(VALUE(MID(BG58,3,LEN(BG58)-2)),DQ_Codes!A:B,2)</f>
        <v>#VALUE!</v>
      </c>
    </row>
    <row r="59" spans="1:60" ht="12.75" hidden="1" customHeight="1" x14ac:dyDescent="0.2">
      <c r="BG59" s="121" t="str">
        <f>DQ_Codes!W20</f>
        <v/>
      </c>
      <c r="BH59" s="121" t="e">
        <f>VLOOKUP(VALUE(MID(BG59,3,LEN(BG59)-2)),DQ_Codes!A:B,2)</f>
        <v>#VALUE!</v>
      </c>
    </row>
    <row r="60" spans="1:60" ht="27" hidden="1" customHeight="1" x14ac:dyDescent="0.2">
      <c r="BG60" s="121">
        <f>DQ_Codes!W21</f>
        <v>0</v>
      </c>
      <c r="BH60" s="121" t="e">
        <f>VLOOKUP(VALUE(MID(BG60,3,LEN(BG60)-2)),DQ_Codes!A:B,2)</f>
        <v>#VALUE!</v>
      </c>
    </row>
    <row r="61" spans="1:60" ht="33.75" hidden="1" customHeight="1" x14ac:dyDescent="0.2">
      <c r="J61" s="99" t="s">
        <v>5</v>
      </c>
      <c r="BG61" s="121">
        <f>DQ_Codes!W22</f>
        <v>0</v>
      </c>
      <c r="BH61" s="121" t="e">
        <f>VLOOKUP(VALUE(MID(BG61,3,LEN(BG61)-2)),DQ_Codes!A:B,2)</f>
        <v>#VALUE!</v>
      </c>
    </row>
    <row r="62" spans="1:60" ht="53.25" hidden="1" customHeight="1" x14ac:dyDescent="0.2">
      <c r="J62" s="99" t="s">
        <v>13</v>
      </c>
      <c r="BG62" s="121">
        <f>DQ_Codes!W23</f>
        <v>0</v>
      </c>
      <c r="BH62" s="121" t="e">
        <f>VLOOKUP(VALUE(MID(BG62,3,LEN(BG62)-2)),DQ_Codes!A:B,2)</f>
        <v>#VALUE!</v>
      </c>
    </row>
    <row r="63" spans="1:60" ht="18.75" hidden="1" customHeight="1" x14ac:dyDescent="0.2">
      <c r="J63" s="99" t="s">
        <v>12</v>
      </c>
      <c r="BG63" s="121">
        <f>DQ_Codes!W24</f>
        <v>0</v>
      </c>
      <c r="BH63" s="121" t="e">
        <f>VLOOKUP(VALUE(MID(BG63,3,LEN(BG63)-2)),DQ_Codes!A:B,2)</f>
        <v>#VALUE!</v>
      </c>
    </row>
    <row r="64" spans="1:60" ht="26.25" hidden="1" customHeight="1" x14ac:dyDescent="0.2">
      <c r="J64" s="99" t="s">
        <v>11</v>
      </c>
      <c r="BG64" s="121">
        <f>DQ_Codes!W25</f>
        <v>0</v>
      </c>
      <c r="BH64" s="121" t="e">
        <f>VLOOKUP(VALUE(MID(BG64,3,LEN(BG64)-2)),DQ_Codes!A:B,2)</f>
        <v>#VALUE!</v>
      </c>
    </row>
    <row r="65" spans="10:60" ht="93.75" hidden="1" customHeight="1" x14ac:dyDescent="0.2">
      <c r="J65" s="99" t="s">
        <v>10</v>
      </c>
      <c r="BG65" s="121">
        <f>DQ_Codes!W26</f>
        <v>0</v>
      </c>
      <c r="BH65" s="121" t="e">
        <f>VLOOKUP(VALUE(MID(BG65,3,LEN(BG65)-2)),DQ_Codes!A:B,2)</f>
        <v>#VALUE!</v>
      </c>
    </row>
    <row r="66" spans="10:60" ht="69.75" hidden="1" customHeight="1" x14ac:dyDescent="0.2">
      <c r="J66" s="99" t="s">
        <v>6</v>
      </c>
      <c r="BG66" s="121">
        <f>DQ_Codes!W27</f>
        <v>0</v>
      </c>
      <c r="BH66" s="121" t="e">
        <f>VLOOKUP(VALUE(MID(BG66,3,LEN(BG66)-2)),DQ_Codes!A:B,2)</f>
        <v>#VALUE!</v>
      </c>
    </row>
  </sheetData>
  <sheetProtection algorithmName="SHA-512" hashValue="Ra/nnCcDlVxcwpgDf4gDmh5f/Hwv2t5XQd2hukyH/6J/noBeCOE5d6Zo5ATERp6Mf4DK8axD16JnWOMqQQWvZA==" saltValue="WtFrJI6fBIl8UfeZYcQ8HQ==" spinCount="100000" sheet="1" scenarios="1" selectLockedCells="1" autoFilter="0"/>
  <autoFilter ref="D5:E46" xr:uid="{00000000-0009-0000-0000-000008000000}"/>
  <mergeCells count="39">
    <mergeCell ref="AR4:AT4"/>
    <mergeCell ref="AR2:AT2"/>
    <mergeCell ref="AR32:AU32"/>
    <mergeCell ref="AG5:AG6"/>
    <mergeCell ref="AR41:AU41"/>
    <mergeCell ref="AI5:AI6"/>
    <mergeCell ref="AR14:AU14"/>
    <mergeCell ref="AR23:AU23"/>
    <mergeCell ref="AU1:AU5"/>
    <mergeCell ref="AL5:AL6"/>
    <mergeCell ref="AM5:AM6"/>
    <mergeCell ref="AN5:AN6"/>
    <mergeCell ref="AO5:AO6"/>
    <mergeCell ref="AE5:AE6"/>
    <mergeCell ref="B5:B6"/>
    <mergeCell ref="C5:C6"/>
    <mergeCell ref="D5:D6"/>
    <mergeCell ref="E5:E6"/>
    <mergeCell ref="F5:H5"/>
    <mergeCell ref="I5:I6"/>
    <mergeCell ref="J5:J6"/>
    <mergeCell ref="P5:P6"/>
    <mergeCell ref="L5:O5"/>
    <mergeCell ref="E3:F3"/>
    <mergeCell ref="E4:F4"/>
    <mergeCell ref="AH5:AH6"/>
    <mergeCell ref="AJ5:AJ6"/>
    <mergeCell ref="AK5:AK6"/>
    <mergeCell ref="S5:S6"/>
    <mergeCell ref="X5:Z5"/>
    <mergeCell ref="AB5:AB6"/>
    <mergeCell ref="AD5:AD6"/>
    <mergeCell ref="AF5:AF6"/>
    <mergeCell ref="T5:T6"/>
    <mergeCell ref="U5:U6"/>
    <mergeCell ref="V5:V6"/>
    <mergeCell ref="W5:W6"/>
    <mergeCell ref="AA5:AA6"/>
    <mergeCell ref="AC5:AC6"/>
  </mergeCells>
  <conditionalFormatting sqref="B7:AK52">
    <cfRule type="expression" dxfId="103" priority="31" stopIfTrue="1">
      <formula>IF($AB7=3,1,0)</formula>
    </cfRule>
    <cfRule type="expression" dxfId="102" priority="32" stopIfTrue="1">
      <formula>IF($AB7=2,1,0)</formula>
    </cfRule>
    <cfRule type="expression" dxfId="101" priority="33" stopIfTrue="1">
      <formula>IF($AB7=1,1,0)</formula>
    </cfRule>
    <cfRule type="expression" priority="34" stopIfTrue="1">
      <formula>IF($E$4=0,1,0)</formula>
    </cfRule>
    <cfRule type="expression" dxfId="100" priority="35">
      <formula>IF(SEARCH($E$4,$D7)&gt;0,1,0)</formula>
    </cfRule>
  </conditionalFormatting>
  <conditionalFormatting sqref="AM7:AO52">
    <cfRule type="expression" dxfId="99" priority="6" stopIfTrue="1">
      <formula>IF($AB7=3,1,0)</formula>
    </cfRule>
    <cfRule type="expression" dxfId="98" priority="7" stopIfTrue="1">
      <formula>IF($AB7=2,1,0)</formula>
    </cfRule>
    <cfRule type="expression" dxfId="97" priority="8" stopIfTrue="1">
      <formula>IF($AB7=1,1,0)</formula>
    </cfRule>
    <cfRule type="expression" priority="9" stopIfTrue="1">
      <formula>IF($E$4=0,1,0)</formula>
    </cfRule>
    <cfRule type="expression" dxfId="96" priority="10">
      <formula>IF(SEARCH($E$4,$D7)&gt;0,1,0)</formula>
    </cfRule>
  </conditionalFormatting>
  <conditionalFormatting sqref="AL7:AL52">
    <cfRule type="expression" dxfId="95" priority="11" stopIfTrue="1">
      <formula>IF($AB7=3,1,0)</formula>
    </cfRule>
    <cfRule type="expression" dxfId="94" priority="12" stopIfTrue="1">
      <formula>IF($AB7=2,1,0)</formula>
    </cfRule>
    <cfRule type="expression" dxfId="93" priority="13" stopIfTrue="1">
      <formula>IF($AB7=1,1,0)</formula>
    </cfRule>
    <cfRule type="expression" priority="14" stopIfTrue="1">
      <formula>IF($E$4=0,1,0)</formula>
    </cfRule>
    <cfRule type="expression" dxfId="92" priority="15">
      <formula>IF(SEARCH($E$4,$D7)&gt;0,1,0)</formula>
    </cfRule>
  </conditionalFormatting>
  <conditionalFormatting sqref="AN7:AN52">
    <cfRule type="expression" dxfId="91" priority="1" stopIfTrue="1">
      <formula>IF($AB7=3,1,0)</formula>
    </cfRule>
    <cfRule type="expression" dxfId="90" priority="2" stopIfTrue="1">
      <formula>IF($AB7=2,1,0)</formula>
    </cfRule>
    <cfRule type="expression" dxfId="89" priority="3" stopIfTrue="1">
      <formula>IF($AB7=1,1,0)</formula>
    </cfRule>
    <cfRule type="expression" priority="4" stopIfTrue="1">
      <formula>IF($E$4=0,1,0)</formula>
    </cfRule>
    <cfRule type="expression" dxfId="88" priority="5">
      <formula>IF(SEARCH($E$4,$D7)&gt;0,1,0)</formula>
    </cfRule>
  </conditionalFormatting>
  <dataValidations xWindow="574" yWindow="244" count="9">
    <dataValidation type="list" showInputMessage="1" showErrorMessage="1" sqref="E4" xr:uid="{00000000-0002-0000-0800-000000000000}">
      <formula1>Clubs</formula1>
    </dataValidation>
    <dataValidation type="list" allowBlank="1" showInputMessage="1" showErrorMessage="1" sqref="J7:J52" xr:uid="{00000000-0002-0000-0800-000001000000}">
      <formula1>Line_ThrowDQ</formula1>
    </dataValidation>
    <dataValidation allowBlank="1" sqref="Q7:R52 K5:L6 M6:O6" xr:uid="{00000000-0002-0000-0800-000002000000}"/>
    <dataValidation type="whole" allowBlank="1" showInputMessage="1" showErrorMessage="1" errorTitle="Minutes" error="Enter an integer number from 0-59." promptTitle="Minutes" prompt="Enter an integer number from 0-59.  A blank cell is treated as zero." sqref="F7:F52" xr:uid="{00000000-0002-0000-0800-000003000000}">
      <formula1>0</formula1>
      <formula2>59</formula2>
    </dataValidation>
    <dataValidation type="whole" allowBlank="1" showInputMessage="1" showErrorMessage="1" errorTitle="Seconds" error="Enter an integer number from 0-59." promptTitle="Seconds" prompt="Enter an integer number from 0-59.  Do not leave blank if zero." sqref="G7:G52" xr:uid="{00000000-0002-0000-0800-000004000000}">
      <formula1>0</formula1>
      <formula2>59</formula2>
    </dataValidation>
    <dataValidation type="whole" allowBlank="1" showInputMessage="1" showErrorMessage="1" errorTitle="1 / 100 Second" error="Enter an integer number from 0-99." promptTitle="1 / 100 Second" prompt="Enter an integer number from 0-99.  Do not leave blank if zero." sqref="H7:H52" xr:uid="{00000000-0002-0000-0800-000005000000}">
      <formula1>0</formula1>
      <formula2>99</formula2>
    </dataValidation>
    <dataValidation allowBlank="1" showInputMessage="1" sqref="P3:R3" xr:uid="{00000000-0002-0000-0800-000006000000}"/>
    <dataValidation type="whole" allowBlank="1" showInputMessage="1" showErrorMessage="1" errorTitle="No. Penalties" error="Enter an integer number from 0 - 10." promptTitle="No. Penalties" prompt="Enter an integer from 0 - 10." sqref="P7:P52" xr:uid="{00000000-0002-0000-0800-000007000000}">
      <formula1>0</formula1>
      <formula2>10</formula2>
    </dataValidation>
    <dataValidation type="list" allowBlank="1" showInputMessage="1" showErrorMessage="1" sqref="L7:O52" xr:uid="{00000000-0002-0000-0800-000008000000}">
      <formula1>Line_ThrowPen</formula1>
    </dataValidation>
  </dataValidations>
  <pageMargins left="0.75" right="0.75" top="1" bottom="1" header="0.5" footer="0.5"/>
  <pageSetup paperSize="9" scale="64" orientation="portrait" horizontalDpi="200" verticalDpi="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22</vt:i4>
      </vt:variant>
    </vt:vector>
  </HeadingPairs>
  <TitlesOfParts>
    <vt:vector size="49" baseType="lpstr">
      <vt:lpstr>DQbyEvent_Print</vt:lpstr>
      <vt:lpstr>DQ_Codes</vt:lpstr>
      <vt:lpstr>Instructions</vt:lpstr>
      <vt:lpstr>Version History</vt:lpstr>
      <vt:lpstr>Set UP</vt:lpstr>
      <vt:lpstr>Dry Incident</vt:lpstr>
      <vt:lpstr>Extra Incident</vt:lpstr>
      <vt:lpstr>Wet Incident</vt:lpstr>
      <vt:lpstr>RopeThrow</vt:lpstr>
      <vt:lpstr>Swim&amp;Tow</vt:lpstr>
      <vt:lpstr>Medley</vt:lpstr>
      <vt:lpstr>Manikin Carry</vt:lpstr>
      <vt:lpstr>Obstacle</vt:lpstr>
      <vt:lpstr>Competition Places</vt:lpstr>
      <vt:lpstr>A Places</vt:lpstr>
      <vt:lpstr>Old Competition Results</vt:lpstr>
      <vt:lpstr>Old League Results</vt:lpstr>
      <vt:lpstr>Old Freshers Results</vt:lpstr>
      <vt:lpstr>Old Non-S Results</vt:lpstr>
      <vt:lpstr>RLSS SPORTS LEAGUE</vt:lpstr>
      <vt:lpstr>B Places</vt:lpstr>
      <vt:lpstr>Freshers Places</vt:lpstr>
      <vt:lpstr>Non-S Places</vt:lpstr>
      <vt:lpstr>Comp Results</vt:lpstr>
      <vt:lpstr>League Result</vt:lpstr>
      <vt:lpstr>Freshers Results</vt:lpstr>
      <vt:lpstr>Non-Student Results</vt:lpstr>
      <vt:lpstr>Clubs</vt:lpstr>
      <vt:lpstr>Line_ThrowDQ</vt:lpstr>
      <vt:lpstr>Line_ThrowPen</vt:lpstr>
      <vt:lpstr>ManikinDQ</vt:lpstr>
      <vt:lpstr>MedleyDQ</vt:lpstr>
      <vt:lpstr>ObstcleDQ</vt:lpstr>
      <vt:lpstr>'A Places'!Print_Area</vt:lpstr>
      <vt:lpstr>'B Places'!Print_Area</vt:lpstr>
      <vt:lpstr>'Comp Results'!Print_Area</vt:lpstr>
      <vt:lpstr>'Competition Places'!Print_Area</vt:lpstr>
      <vt:lpstr>'Freshers Places'!Print_Area</vt:lpstr>
      <vt:lpstr>'Manikin Carry'!Print_Area</vt:lpstr>
      <vt:lpstr>Medley!Print_Area</vt:lpstr>
      <vt:lpstr>'Non-S Places'!Print_Area</vt:lpstr>
      <vt:lpstr>Obstacle!Print_Area</vt:lpstr>
      <vt:lpstr>RopeThrow!Print_Area</vt:lpstr>
      <vt:lpstr>'Set UP'!Print_Area</vt:lpstr>
      <vt:lpstr>'Swim&amp;Tow'!Print_Area</vt:lpstr>
      <vt:lpstr>S_TDQ</vt:lpstr>
      <vt:lpstr>S_TPen</vt:lpstr>
      <vt:lpstr>SERCDQ</vt:lpstr>
      <vt:lpstr>SERCPen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BULSCA Competition Spreadsheet</dc:title>
  <dc:creator>Simon Harrison;Oliver Coleman</dc:creator>
  <cp:lastModifiedBy>Noah Hollowell</cp:lastModifiedBy>
  <cp:lastPrinted>2016-09-18T00:28:54Z</cp:lastPrinted>
  <dcterms:created xsi:type="dcterms:W3CDTF">2004-01-01T16:10:50Z</dcterms:created>
  <dcterms:modified xsi:type="dcterms:W3CDTF">2023-01-24T12:52:47Z</dcterms:modified>
</cp:coreProperties>
</file>